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kishwaukeecollege.sharepoint.com/sites/BusOffice/Shared Documents/BO Shared Drive/Tuition Calculator/SU26-FA26/"/>
    </mc:Choice>
  </mc:AlternateContent>
  <xr:revisionPtr revIDLastSave="49" documentId="8_{46126100-E48F-49CE-AF4C-CB18F1C8E7B5}" xr6:coauthVersionLast="47" xr6:coauthVersionMax="47" xr10:uidLastSave="{12D31705-1C18-463E-B202-E630BDA302A6}"/>
  <bookViews>
    <workbookView xWindow="-110" yWindow="-110" windowWidth="19420" windowHeight="11500" xr2:uid="{00000000-000D-0000-FFFF-FFFF00000000}"/>
  </bookViews>
  <sheets>
    <sheet name="Calculator" sheetId="1" r:id="rId1"/>
    <sheet name="List" sheetId="2" r:id="rId2"/>
    <sheet name="XCSM Dump" sheetId="3" state="hidden" r:id="rId3"/>
    <sheet name="Tables" sheetId="4" state="hidden" r:id="rId4"/>
  </sheets>
  <definedNames>
    <definedName name="_xlnm._FilterDatabase" localSheetId="1" hidden="1">List!$A$2:$U$1031</definedName>
    <definedName name="_xlnm._FilterDatabase" localSheetId="2" hidden="1">'XCSM Dump'!$A$1:$BZ$2638</definedName>
    <definedName name="_xlnm.Print_Area" localSheetId="0">Calculator!$A$4:$T$26</definedName>
    <definedName name="_xlnm.Print_Area" localSheetId="1">List!$A$1:$K$861</definedName>
    <definedName name="_xlnm.Print_Titles" localSheetId="1">List!$1:$2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D2" i="3" l="1"/>
  <c r="BE2" i="3"/>
  <c r="BF2" i="3"/>
  <c r="BG2" i="3"/>
  <c r="BH2" i="3"/>
  <c r="BI2" i="3"/>
  <c r="BJ2" i="3"/>
  <c r="BK2" i="3"/>
  <c r="BL2" i="3"/>
  <c r="BM2" i="3"/>
  <c r="BN2" i="3"/>
  <c r="BO2" i="3"/>
  <c r="BP2" i="3"/>
  <c r="BQ2" i="3"/>
  <c r="BT2" i="3"/>
  <c r="BU2" i="3" s="1"/>
  <c r="BX2" i="3" s="1"/>
  <c r="BD3" i="3"/>
  <c r="BE3" i="3"/>
  <c r="BF3" i="3"/>
  <c r="BG3" i="3"/>
  <c r="BH3" i="3"/>
  <c r="BI3" i="3"/>
  <c r="BJ3" i="3"/>
  <c r="BK3" i="3"/>
  <c r="BL3" i="3"/>
  <c r="BM3" i="3"/>
  <c r="BN3" i="3"/>
  <c r="BO3" i="3"/>
  <c r="BP3" i="3"/>
  <c r="BQ3" i="3"/>
  <c r="BT3" i="3"/>
  <c r="BD4" i="3"/>
  <c r="BE4" i="3"/>
  <c r="BF4" i="3"/>
  <c r="BG4" i="3"/>
  <c r="BH4" i="3"/>
  <c r="BI4" i="3"/>
  <c r="BJ4" i="3"/>
  <c r="BK4" i="3"/>
  <c r="BL4" i="3"/>
  <c r="BM4" i="3"/>
  <c r="BN4" i="3"/>
  <c r="BO4" i="3"/>
  <c r="BP4" i="3"/>
  <c r="BQ4" i="3"/>
  <c r="BT4" i="3"/>
  <c r="BD5" i="3"/>
  <c r="BE5" i="3"/>
  <c r="BF5" i="3"/>
  <c r="BG5" i="3"/>
  <c r="BH5" i="3"/>
  <c r="BI5" i="3"/>
  <c r="BJ5" i="3"/>
  <c r="BK5" i="3"/>
  <c r="BL5" i="3"/>
  <c r="BM5" i="3"/>
  <c r="BN5" i="3"/>
  <c r="BO5" i="3"/>
  <c r="BP5" i="3"/>
  <c r="BQ5" i="3"/>
  <c r="BT5" i="3"/>
  <c r="BV5" i="3" s="1"/>
  <c r="BY5" i="3" s="1"/>
  <c r="BD6" i="3"/>
  <c r="BE6" i="3"/>
  <c r="BF6" i="3"/>
  <c r="BG6" i="3"/>
  <c r="BH6" i="3"/>
  <c r="BI6" i="3"/>
  <c r="BJ6" i="3"/>
  <c r="BK6" i="3"/>
  <c r="BL6" i="3"/>
  <c r="BM6" i="3"/>
  <c r="BN6" i="3"/>
  <c r="BO6" i="3"/>
  <c r="BP6" i="3"/>
  <c r="BQ6" i="3"/>
  <c r="BT6" i="3"/>
  <c r="BU6" i="3" s="1"/>
  <c r="BX6" i="3" s="1"/>
  <c r="BD7" i="3"/>
  <c r="BE7" i="3"/>
  <c r="BF7" i="3"/>
  <c r="BG7" i="3"/>
  <c r="BH7" i="3"/>
  <c r="BI7" i="3"/>
  <c r="BJ7" i="3"/>
  <c r="BK7" i="3"/>
  <c r="BL7" i="3"/>
  <c r="BM7" i="3"/>
  <c r="BN7" i="3"/>
  <c r="BO7" i="3"/>
  <c r="BP7" i="3"/>
  <c r="BQ7" i="3"/>
  <c r="BT7" i="3"/>
  <c r="BD8" i="3"/>
  <c r="BE8" i="3"/>
  <c r="BF8" i="3"/>
  <c r="BG8" i="3"/>
  <c r="BH8" i="3"/>
  <c r="BI8" i="3"/>
  <c r="BJ8" i="3"/>
  <c r="BK8" i="3"/>
  <c r="BL8" i="3"/>
  <c r="BM8" i="3"/>
  <c r="BN8" i="3"/>
  <c r="BO8" i="3"/>
  <c r="BP8" i="3"/>
  <c r="BQ8" i="3"/>
  <c r="BT8" i="3"/>
  <c r="BU8" i="3" s="1"/>
  <c r="BX8" i="3" s="1"/>
  <c r="BD9" i="3"/>
  <c r="BE9" i="3"/>
  <c r="BF9" i="3"/>
  <c r="BG9" i="3"/>
  <c r="BH9" i="3"/>
  <c r="BI9" i="3"/>
  <c r="BJ9" i="3"/>
  <c r="BK9" i="3"/>
  <c r="BL9" i="3"/>
  <c r="BM9" i="3"/>
  <c r="BN9" i="3"/>
  <c r="BO9" i="3"/>
  <c r="BP9" i="3"/>
  <c r="BQ9" i="3"/>
  <c r="BT9" i="3"/>
  <c r="BV9" i="3" s="1"/>
  <c r="BY9" i="3" s="1"/>
  <c r="BD10" i="3"/>
  <c r="BE10" i="3"/>
  <c r="BF10" i="3"/>
  <c r="BG10" i="3"/>
  <c r="BH10" i="3"/>
  <c r="BI10" i="3"/>
  <c r="BJ10" i="3"/>
  <c r="BK10" i="3"/>
  <c r="BL10" i="3"/>
  <c r="BM10" i="3"/>
  <c r="BN10" i="3"/>
  <c r="BO10" i="3"/>
  <c r="BP10" i="3"/>
  <c r="BQ10" i="3"/>
  <c r="BT10" i="3"/>
  <c r="BD11" i="3"/>
  <c r="BE11" i="3"/>
  <c r="BF11" i="3"/>
  <c r="BG11" i="3"/>
  <c r="BH11" i="3"/>
  <c r="BI11" i="3"/>
  <c r="BJ11" i="3"/>
  <c r="BK11" i="3"/>
  <c r="BL11" i="3"/>
  <c r="BM11" i="3"/>
  <c r="BN11" i="3"/>
  <c r="BO11" i="3"/>
  <c r="BP11" i="3"/>
  <c r="BQ11" i="3"/>
  <c r="BT11" i="3"/>
  <c r="BD12" i="3"/>
  <c r="BE12" i="3"/>
  <c r="BF12" i="3"/>
  <c r="BG12" i="3"/>
  <c r="BH12" i="3"/>
  <c r="BI12" i="3"/>
  <c r="BJ12" i="3"/>
  <c r="BK12" i="3"/>
  <c r="BL12" i="3"/>
  <c r="BM12" i="3"/>
  <c r="BN12" i="3"/>
  <c r="BO12" i="3"/>
  <c r="BP12" i="3"/>
  <c r="BQ12" i="3"/>
  <c r="BT12" i="3"/>
  <c r="BU12" i="3" s="1"/>
  <c r="BX12" i="3" s="1"/>
  <c r="BD13" i="3"/>
  <c r="BE13" i="3"/>
  <c r="BF13" i="3"/>
  <c r="BG13" i="3"/>
  <c r="BH13" i="3"/>
  <c r="BI13" i="3"/>
  <c r="BJ13" i="3"/>
  <c r="BK13" i="3"/>
  <c r="BL13" i="3"/>
  <c r="BM13" i="3"/>
  <c r="BN13" i="3"/>
  <c r="BO13" i="3"/>
  <c r="BP13" i="3"/>
  <c r="BQ13" i="3"/>
  <c r="BT13" i="3"/>
  <c r="BU13" i="3" s="1"/>
  <c r="BX13" i="3" s="1"/>
  <c r="BD14" i="3"/>
  <c r="BE14" i="3"/>
  <c r="BF14" i="3"/>
  <c r="BG14" i="3"/>
  <c r="BH14" i="3"/>
  <c r="BI14" i="3"/>
  <c r="BJ14" i="3"/>
  <c r="BK14" i="3"/>
  <c r="BL14" i="3"/>
  <c r="BM14" i="3"/>
  <c r="BN14" i="3"/>
  <c r="BO14" i="3"/>
  <c r="BP14" i="3"/>
  <c r="BQ14" i="3"/>
  <c r="BT14" i="3"/>
  <c r="BW14" i="3" s="1"/>
  <c r="BZ14" i="3" s="1"/>
  <c r="BD15" i="3"/>
  <c r="BE15" i="3"/>
  <c r="BF15" i="3"/>
  <c r="BG15" i="3"/>
  <c r="BH15" i="3"/>
  <c r="BI15" i="3"/>
  <c r="BJ15" i="3"/>
  <c r="BK15" i="3"/>
  <c r="BL15" i="3"/>
  <c r="BM15" i="3"/>
  <c r="BN15" i="3"/>
  <c r="BO15" i="3"/>
  <c r="BP15" i="3"/>
  <c r="BQ15" i="3"/>
  <c r="BT15" i="3"/>
  <c r="BD16" i="3"/>
  <c r="BE16" i="3"/>
  <c r="BF16" i="3"/>
  <c r="BG16" i="3"/>
  <c r="BH16" i="3"/>
  <c r="BI16" i="3"/>
  <c r="BJ16" i="3"/>
  <c r="BK16" i="3"/>
  <c r="BL16" i="3"/>
  <c r="BM16" i="3"/>
  <c r="BN16" i="3"/>
  <c r="BO16" i="3"/>
  <c r="BP16" i="3"/>
  <c r="BQ16" i="3"/>
  <c r="BT16" i="3"/>
  <c r="BD17" i="3"/>
  <c r="BE17" i="3"/>
  <c r="BF17" i="3"/>
  <c r="BG17" i="3"/>
  <c r="BH17" i="3"/>
  <c r="BI17" i="3"/>
  <c r="BJ17" i="3"/>
  <c r="BK17" i="3"/>
  <c r="BL17" i="3"/>
  <c r="BM17" i="3"/>
  <c r="BN17" i="3"/>
  <c r="BO17" i="3"/>
  <c r="BP17" i="3"/>
  <c r="BQ17" i="3"/>
  <c r="BT17" i="3"/>
  <c r="BU17" i="3" s="1"/>
  <c r="BX17" i="3" s="1"/>
  <c r="BD18" i="3"/>
  <c r="BE18" i="3"/>
  <c r="BF18" i="3"/>
  <c r="BG18" i="3"/>
  <c r="BH18" i="3"/>
  <c r="BI18" i="3"/>
  <c r="BJ18" i="3"/>
  <c r="BK18" i="3"/>
  <c r="BL18" i="3"/>
  <c r="BM18" i="3"/>
  <c r="BN18" i="3"/>
  <c r="BO18" i="3"/>
  <c r="BP18" i="3"/>
  <c r="BQ18" i="3"/>
  <c r="BT18" i="3"/>
  <c r="BU18" i="3" s="1"/>
  <c r="BX18" i="3" s="1"/>
  <c r="BD19" i="3"/>
  <c r="BE19" i="3"/>
  <c r="BF19" i="3"/>
  <c r="BG19" i="3"/>
  <c r="BH19" i="3"/>
  <c r="BI19" i="3"/>
  <c r="BJ19" i="3"/>
  <c r="BK19" i="3"/>
  <c r="BL19" i="3"/>
  <c r="BM19" i="3"/>
  <c r="BN19" i="3"/>
  <c r="BO19" i="3"/>
  <c r="BP19" i="3"/>
  <c r="BQ19" i="3"/>
  <c r="BT19" i="3"/>
  <c r="BD20" i="3"/>
  <c r="BE20" i="3"/>
  <c r="BF20" i="3"/>
  <c r="BG20" i="3"/>
  <c r="BH20" i="3"/>
  <c r="BI20" i="3"/>
  <c r="BJ20" i="3"/>
  <c r="BK20" i="3"/>
  <c r="BL20" i="3"/>
  <c r="BM20" i="3"/>
  <c r="BN20" i="3"/>
  <c r="BO20" i="3"/>
  <c r="BP20" i="3"/>
  <c r="BQ20" i="3"/>
  <c r="BT20" i="3"/>
  <c r="BD21" i="3"/>
  <c r="BE21" i="3"/>
  <c r="BF21" i="3"/>
  <c r="BG21" i="3"/>
  <c r="BH21" i="3"/>
  <c r="BI21" i="3"/>
  <c r="BJ21" i="3"/>
  <c r="BK21" i="3"/>
  <c r="BL21" i="3"/>
  <c r="BM21" i="3"/>
  <c r="BN21" i="3"/>
  <c r="BO21" i="3"/>
  <c r="BP21" i="3"/>
  <c r="BQ21" i="3"/>
  <c r="BT21" i="3"/>
  <c r="BD22" i="3"/>
  <c r="BE22" i="3"/>
  <c r="BF22" i="3"/>
  <c r="BG22" i="3"/>
  <c r="BH22" i="3"/>
  <c r="BI22" i="3"/>
  <c r="BJ22" i="3"/>
  <c r="BK22" i="3"/>
  <c r="BL22" i="3"/>
  <c r="BM22" i="3"/>
  <c r="BN22" i="3"/>
  <c r="BO22" i="3"/>
  <c r="BP22" i="3"/>
  <c r="BQ22" i="3"/>
  <c r="BT22" i="3"/>
  <c r="BW22" i="3" s="1"/>
  <c r="BZ22" i="3" s="1"/>
  <c r="BD23" i="3"/>
  <c r="BE23" i="3"/>
  <c r="BF23" i="3"/>
  <c r="BG23" i="3"/>
  <c r="BH23" i="3"/>
  <c r="BI23" i="3"/>
  <c r="BJ23" i="3"/>
  <c r="BK23" i="3"/>
  <c r="BL23" i="3"/>
  <c r="BM23" i="3"/>
  <c r="BN23" i="3"/>
  <c r="BO23" i="3"/>
  <c r="BP23" i="3"/>
  <c r="BQ23" i="3"/>
  <c r="BT23" i="3"/>
  <c r="BD24" i="3"/>
  <c r="BE24" i="3"/>
  <c r="BF24" i="3"/>
  <c r="BG24" i="3"/>
  <c r="BH24" i="3"/>
  <c r="BI24" i="3"/>
  <c r="BJ24" i="3"/>
  <c r="BK24" i="3"/>
  <c r="BL24" i="3"/>
  <c r="BM24" i="3"/>
  <c r="BN24" i="3"/>
  <c r="BO24" i="3"/>
  <c r="BP24" i="3"/>
  <c r="BQ24" i="3"/>
  <c r="BT24" i="3"/>
  <c r="BD25" i="3"/>
  <c r="BE25" i="3"/>
  <c r="BF25" i="3"/>
  <c r="BG25" i="3"/>
  <c r="BH25" i="3"/>
  <c r="BI25" i="3"/>
  <c r="BJ25" i="3"/>
  <c r="BK25" i="3"/>
  <c r="BL25" i="3"/>
  <c r="BM25" i="3"/>
  <c r="BN25" i="3"/>
  <c r="BO25" i="3"/>
  <c r="BP25" i="3"/>
  <c r="BQ25" i="3"/>
  <c r="BT25" i="3"/>
  <c r="BD26" i="3"/>
  <c r="BE26" i="3"/>
  <c r="BF26" i="3"/>
  <c r="BG26" i="3"/>
  <c r="BH26" i="3"/>
  <c r="BI26" i="3"/>
  <c r="BJ26" i="3"/>
  <c r="BK26" i="3"/>
  <c r="BL26" i="3"/>
  <c r="BM26" i="3"/>
  <c r="BN26" i="3"/>
  <c r="BO26" i="3"/>
  <c r="BP26" i="3"/>
  <c r="BQ26" i="3"/>
  <c r="BT26" i="3"/>
  <c r="BV26" i="3" s="1"/>
  <c r="BY26" i="3" s="1"/>
  <c r="BD27" i="3"/>
  <c r="BE27" i="3"/>
  <c r="BF27" i="3"/>
  <c r="BG27" i="3"/>
  <c r="BH27" i="3"/>
  <c r="BI27" i="3"/>
  <c r="BJ27" i="3"/>
  <c r="BK27" i="3"/>
  <c r="BL27" i="3"/>
  <c r="BM27" i="3"/>
  <c r="BN27" i="3"/>
  <c r="BO27" i="3"/>
  <c r="BP27" i="3"/>
  <c r="BQ27" i="3"/>
  <c r="BT27" i="3"/>
  <c r="BD28" i="3"/>
  <c r="BE28" i="3"/>
  <c r="BF28" i="3"/>
  <c r="BG28" i="3"/>
  <c r="BH28" i="3"/>
  <c r="BI28" i="3"/>
  <c r="BJ28" i="3"/>
  <c r="BK28" i="3"/>
  <c r="BL28" i="3"/>
  <c r="BM28" i="3"/>
  <c r="BN28" i="3"/>
  <c r="BO28" i="3"/>
  <c r="BP28" i="3"/>
  <c r="BQ28" i="3"/>
  <c r="BT28" i="3"/>
  <c r="BD29" i="3"/>
  <c r="BE29" i="3"/>
  <c r="BF29" i="3"/>
  <c r="BG29" i="3"/>
  <c r="BH29" i="3"/>
  <c r="BI29" i="3"/>
  <c r="BJ29" i="3"/>
  <c r="BK29" i="3"/>
  <c r="BL29" i="3"/>
  <c r="BM29" i="3"/>
  <c r="BN29" i="3"/>
  <c r="BO29" i="3"/>
  <c r="BP29" i="3"/>
  <c r="BQ29" i="3"/>
  <c r="BT29" i="3"/>
  <c r="BD30" i="3"/>
  <c r="BE30" i="3"/>
  <c r="BF30" i="3"/>
  <c r="BG30" i="3"/>
  <c r="BH30" i="3"/>
  <c r="BI30" i="3"/>
  <c r="BJ30" i="3"/>
  <c r="BK30" i="3"/>
  <c r="BL30" i="3"/>
  <c r="BM30" i="3"/>
  <c r="BN30" i="3"/>
  <c r="BO30" i="3"/>
  <c r="BP30" i="3"/>
  <c r="BQ30" i="3"/>
  <c r="BT30" i="3"/>
  <c r="BU30" i="3" s="1"/>
  <c r="BX30" i="3" s="1"/>
  <c r="BD31" i="3"/>
  <c r="BE31" i="3"/>
  <c r="BF31" i="3"/>
  <c r="BG31" i="3"/>
  <c r="BH31" i="3"/>
  <c r="BI31" i="3"/>
  <c r="BJ31" i="3"/>
  <c r="BK31" i="3"/>
  <c r="BL31" i="3"/>
  <c r="BM31" i="3"/>
  <c r="BN31" i="3"/>
  <c r="BO31" i="3"/>
  <c r="BP31" i="3"/>
  <c r="BQ31" i="3"/>
  <c r="BT31" i="3"/>
  <c r="BD32" i="3"/>
  <c r="BE32" i="3"/>
  <c r="BF32" i="3"/>
  <c r="BG32" i="3"/>
  <c r="BH32" i="3"/>
  <c r="BI32" i="3"/>
  <c r="BJ32" i="3"/>
  <c r="BK32" i="3"/>
  <c r="BL32" i="3"/>
  <c r="BM32" i="3"/>
  <c r="BN32" i="3"/>
  <c r="BO32" i="3"/>
  <c r="BP32" i="3"/>
  <c r="BQ32" i="3"/>
  <c r="BT32" i="3"/>
  <c r="BU32" i="3" s="1"/>
  <c r="BX32" i="3" s="1"/>
  <c r="BV32" i="3"/>
  <c r="BY32" i="3" s="1"/>
  <c r="BD33" i="3"/>
  <c r="BE33" i="3"/>
  <c r="BF33" i="3"/>
  <c r="BG33" i="3"/>
  <c r="BH33" i="3"/>
  <c r="BI33" i="3"/>
  <c r="BJ33" i="3"/>
  <c r="BK33" i="3"/>
  <c r="BL33" i="3"/>
  <c r="BM33" i="3"/>
  <c r="BN33" i="3"/>
  <c r="BO33" i="3"/>
  <c r="BP33" i="3"/>
  <c r="BQ33" i="3"/>
  <c r="BT33" i="3"/>
  <c r="BD34" i="3"/>
  <c r="BE34" i="3"/>
  <c r="BF34" i="3"/>
  <c r="BG34" i="3"/>
  <c r="BH34" i="3"/>
  <c r="BI34" i="3"/>
  <c r="BJ34" i="3"/>
  <c r="BK34" i="3"/>
  <c r="BL34" i="3"/>
  <c r="BM34" i="3"/>
  <c r="BN34" i="3"/>
  <c r="BO34" i="3"/>
  <c r="BP34" i="3"/>
  <c r="BQ34" i="3"/>
  <c r="BT34" i="3"/>
  <c r="BW34" i="3" s="1"/>
  <c r="BZ34" i="3" s="1"/>
  <c r="BD35" i="3"/>
  <c r="BE35" i="3"/>
  <c r="BF35" i="3"/>
  <c r="BG35" i="3"/>
  <c r="BH35" i="3"/>
  <c r="BI35" i="3"/>
  <c r="BJ35" i="3"/>
  <c r="BK35" i="3"/>
  <c r="BL35" i="3"/>
  <c r="BM35" i="3"/>
  <c r="BN35" i="3"/>
  <c r="BO35" i="3"/>
  <c r="BP35" i="3"/>
  <c r="BQ35" i="3"/>
  <c r="BT35" i="3"/>
  <c r="BV35" i="3" s="1"/>
  <c r="BY35" i="3" s="1"/>
  <c r="BD36" i="3"/>
  <c r="BE36" i="3"/>
  <c r="BF36" i="3"/>
  <c r="BG36" i="3"/>
  <c r="BH36" i="3"/>
  <c r="BI36" i="3"/>
  <c r="BJ36" i="3"/>
  <c r="BK36" i="3"/>
  <c r="BL36" i="3"/>
  <c r="BM36" i="3"/>
  <c r="BN36" i="3"/>
  <c r="BO36" i="3"/>
  <c r="BP36" i="3"/>
  <c r="BQ36" i="3"/>
  <c r="BT36" i="3"/>
  <c r="BU36" i="3" s="1"/>
  <c r="BX36" i="3" s="1"/>
  <c r="BD37" i="3"/>
  <c r="BE37" i="3"/>
  <c r="BF37" i="3"/>
  <c r="BG37" i="3"/>
  <c r="BH37" i="3"/>
  <c r="BI37" i="3"/>
  <c r="BJ37" i="3"/>
  <c r="BK37" i="3"/>
  <c r="BL37" i="3"/>
  <c r="BM37" i="3"/>
  <c r="BN37" i="3"/>
  <c r="BO37" i="3"/>
  <c r="BP37" i="3"/>
  <c r="BQ37" i="3"/>
  <c r="BT37" i="3"/>
  <c r="BD38" i="3"/>
  <c r="BE38" i="3"/>
  <c r="BF38" i="3"/>
  <c r="BG38" i="3"/>
  <c r="BH38" i="3"/>
  <c r="BI38" i="3"/>
  <c r="BJ38" i="3"/>
  <c r="BK38" i="3"/>
  <c r="BL38" i="3"/>
  <c r="BM38" i="3"/>
  <c r="BN38" i="3"/>
  <c r="BO38" i="3"/>
  <c r="BP38" i="3"/>
  <c r="BQ38" i="3"/>
  <c r="BT38" i="3"/>
  <c r="BV38" i="3" s="1"/>
  <c r="BY38" i="3" s="1"/>
  <c r="BD39" i="3"/>
  <c r="BE39" i="3"/>
  <c r="BF39" i="3"/>
  <c r="BG39" i="3"/>
  <c r="BH39" i="3"/>
  <c r="BI39" i="3"/>
  <c r="BJ39" i="3"/>
  <c r="BK39" i="3"/>
  <c r="BL39" i="3"/>
  <c r="BM39" i="3"/>
  <c r="BN39" i="3"/>
  <c r="BO39" i="3"/>
  <c r="BP39" i="3"/>
  <c r="BQ39" i="3"/>
  <c r="BT39" i="3"/>
  <c r="BV39" i="3" s="1"/>
  <c r="BY39" i="3" s="1"/>
  <c r="BD40" i="3"/>
  <c r="BE40" i="3"/>
  <c r="BF40" i="3"/>
  <c r="BG40" i="3"/>
  <c r="BH40" i="3"/>
  <c r="BI40" i="3"/>
  <c r="BJ40" i="3"/>
  <c r="BK40" i="3"/>
  <c r="BL40" i="3"/>
  <c r="BM40" i="3"/>
  <c r="BN40" i="3"/>
  <c r="BO40" i="3"/>
  <c r="BP40" i="3"/>
  <c r="BQ40" i="3"/>
  <c r="BT40" i="3"/>
  <c r="BD41" i="3"/>
  <c r="BE41" i="3"/>
  <c r="BF41" i="3"/>
  <c r="BG41" i="3"/>
  <c r="BH41" i="3"/>
  <c r="BI41" i="3"/>
  <c r="BJ41" i="3"/>
  <c r="BK41" i="3"/>
  <c r="BL41" i="3"/>
  <c r="BM41" i="3"/>
  <c r="BN41" i="3"/>
  <c r="BO41" i="3"/>
  <c r="BP41" i="3"/>
  <c r="BQ41" i="3"/>
  <c r="BT41" i="3"/>
  <c r="BD42" i="3"/>
  <c r="BE42" i="3"/>
  <c r="BF42" i="3"/>
  <c r="BG42" i="3"/>
  <c r="BH42" i="3"/>
  <c r="BI42" i="3"/>
  <c r="BJ42" i="3"/>
  <c r="BK42" i="3"/>
  <c r="BL42" i="3"/>
  <c r="BM42" i="3"/>
  <c r="BN42" i="3"/>
  <c r="BO42" i="3"/>
  <c r="BP42" i="3"/>
  <c r="BQ42" i="3"/>
  <c r="BT42" i="3"/>
  <c r="BU42" i="3" s="1"/>
  <c r="BX42" i="3" s="1"/>
  <c r="BD43" i="3"/>
  <c r="BE43" i="3"/>
  <c r="BF43" i="3"/>
  <c r="BG43" i="3"/>
  <c r="BH43" i="3"/>
  <c r="BI43" i="3"/>
  <c r="BJ43" i="3"/>
  <c r="BK43" i="3"/>
  <c r="BL43" i="3"/>
  <c r="BM43" i="3"/>
  <c r="BN43" i="3"/>
  <c r="BO43" i="3"/>
  <c r="BP43" i="3"/>
  <c r="BQ43" i="3"/>
  <c r="BT43" i="3"/>
  <c r="BV43" i="3" s="1"/>
  <c r="BY43" i="3" s="1"/>
  <c r="BE44" i="3"/>
  <c r="BF44" i="3"/>
  <c r="BG44" i="3"/>
  <c r="BH44" i="3"/>
  <c r="BI44" i="3"/>
  <c r="BJ44" i="3"/>
  <c r="BK44" i="3"/>
  <c r="BL44" i="3"/>
  <c r="BM44" i="3"/>
  <c r="BN44" i="3"/>
  <c r="BO44" i="3"/>
  <c r="BP44" i="3"/>
  <c r="BQ44" i="3"/>
  <c r="BT44" i="3"/>
  <c r="BW44" i="3" s="1"/>
  <c r="BZ44" i="3" s="1"/>
  <c r="BD45" i="3"/>
  <c r="BE45" i="3"/>
  <c r="BF45" i="3"/>
  <c r="BG45" i="3"/>
  <c r="BH45" i="3"/>
  <c r="BI45" i="3"/>
  <c r="BJ45" i="3"/>
  <c r="BK45" i="3"/>
  <c r="BL45" i="3"/>
  <c r="BM45" i="3"/>
  <c r="BN45" i="3"/>
  <c r="BO45" i="3"/>
  <c r="BP45" i="3"/>
  <c r="BQ45" i="3"/>
  <c r="BT45" i="3"/>
  <c r="BW45" i="3" s="1"/>
  <c r="BZ45" i="3" s="1"/>
  <c r="BD46" i="3"/>
  <c r="BE46" i="3"/>
  <c r="BF46" i="3"/>
  <c r="BG46" i="3"/>
  <c r="BH46" i="3"/>
  <c r="BI46" i="3"/>
  <c r="BJ46" i="3"/>
  <c r="BK46" i="3"/>
  <c r="BL46" i="3"/>
  <c r="BM46" i="3"/>
  <c r="BN46" i="3"/>
  <c r="BO46" i="3"/>
  <c r="BP46" i="3"/>
  <c r="BQ46" i="3"/>
  <c r="BT46" i="3"/>
  <c r="BD47" i="3"/>
  <c r="BE47" i="3"/>
  <c r="BF47" i="3"/>
  <c r="BG47" i="3"/>
  <c r="BH47" i="3"/>
  <c r="BI47" i="3"/>
  <c r="BJ47" i="3"/>
  <c r="BK47" i="3"/>
  <c r="BL47" i="3"/>
  <c r="BM47" i="3"/>
  <c r="BN47" i="3"/>
  <c r="BO47" i="3"/>
  <c r="BP47" i="3"/>
  <c r="BQ47" i="3"/>
  <c r="BT47" i="3"/>
  <c r="BD48" i="3"/>
  <c r="BE48" i="3"/>
  <c r="BF48" i="3"/>
  <c r="BG48" i="3"/>
  <c r="BH48" i="3"/>
  <c r="BI48" i="3"/>
  <c r="BJ48" i="3"/>
  <c r="BK48" i="3"/>
  <c r="BL48" i="3"/>
  <c r="BM48" i="3"/>
  <c r="BN48" i="3"/>
  <c r="BO48" i="3"/>
  <c r="BP48" i="3"/>
  <c r="BQ48" i="3"/>
  <c r="BT48" i="3"/>
  <c r="BU48" i="3" s="1"/>
  <c r="BX48" i="3" s="1"/>
  <c r="BD49" i="3"/>
  <c r="BE49" i="3"/>
  <c r="BF49" i="3"/>
  <c r="BG49" i="3"/>
  <c r="BH49" i="3"/>
  <c r="BI49" i="3"/>
  <c r="BJ49" i="3"/>
  <c r="BK49" i="3"/>
  <c r="BL49" i="3"/>
  <c r="BM49" i="3"/>
  <c r="BN49" i="3"/>
  <c r="BO49" i="3"/>
  <c r="BP49" i="3"/>
  <c r="BQ49" i="3"/>
  <c r="BT49" i="3"/>
  <c r="BD50" i="3"/>
  <c r="BE50" i="3"/>
  <c r="BF50" i="3"/>
  <c r="BG50" i="3"/>
  <c r="BH50" i="3"/>
  <c r="BI50" i="3"/>
  <c r="BJ50" i="3"/>
  <c r="BK50" i="3"/>
  <c r="BL50" i="3"/>
  <c r="BM50" i="3"/>
  <c r="BN50" i="3"/>
  <c r="BO50" i="3"/>
  <c r="BP50" i="3"/>
  <c r="BQ50" i="3"/>
  <c r="BT50" i="3"/>
  <c r="BD51" i="3"/>
  <c r="BE51" i="3"/>
  <c r="BF51" i="3"/>
  <c r="BG51" i="3"/>
  <c r="BH51" i="3"/>
  <c r="BI51" i="3"/>
  <c r="BJ51" i="3"/>
  <c r="BK51" i="3"/>
  <c r="BL51" i="3"/>
  <c r="BM51" i="3"/>
  <c r="BN51" i="3"/>
  <c r="BO51" i="3"/>
  <c r="BP51" i="3"/>
  <c r="BQ51" i="3"/>
  <c r="BT51" i="3"/>
  <c r="BU51" i="3" s="1"/>
  <c r="BX51" i="3" s="1"/>
  <c r="BD52" i="3"/>
  <c r="BE52" i="3"/>
  <c r="BF52" i="3"/>
  <c r="BG52" i="3"/>
  <c r="BH52" i="3"/>
  <c r="BI52" i="3"/>
  <c r="BJ52" i="3"/>
  <c r="BK52" i="3"/>
  <c r="BL52" i="3"/>
  <c r="BM52" i="3"/>
  <c r="BN52" i="3"/>
  <c r="BO52" i="3"/>
  <c r="BP52" i="3"/>
  <c r="BQ52" i="3"/>
  <c r="BT52" i="3"/>
  <c r="BD53" i="3"/>
  <c r="BE53" i="3"/>
  <c r="BF53" i="3"/>
  <c r="BG53" i="3"/>
  <c r="BH53" i="3"/>
  <c r="BI53" i="3"/>
  <c r="BJ53" i="3"/>
  <c r="BK53" i="3"/>
  <c r="BL53" i="3"/>
  <c r="BM53" i="3"/>
  <c r="BN53" i="3"/>
  <c r="BO53" i="3"/>
  <c r="BP53" i="3"/>
  <c r="BQ53" i="3"/>
  <c r="BT53" i="3"/>
  <c r="BU53" i="3" s="1"/>
  <c r="BX53" i="3" s="1"/>
  <c r="BD54" i="3"/>
  <c r="BE54" i="3"/>
  <c r="BF54" i="3"/>
  <c r="BG54" i="3"/>
  <c r="BH54" i="3"/>
  <c r="BI54" i="3"/>
  <c r="BJ54" i="3"/>
  <c r="BK54" i="3"/>
  <c r="BL54" i="3"/>
  <c r="BM54" i="3"/>
  <c r="BN54" i="3"/>
  <c r="BO54" i="3"/>
  <c r="BP54" i="3"/>
  <c r="BQ54" i="3"/>
  <c r="BT54" i="3"/>
  <c r="BD55" i="3"/>
  <c r="BE55" i="3"/>
  <c r="BF55" i="3"/>
  <c r="BG55" i="3"/>
  <c r="BH55" i="3"/>
  <c r="BI55" i="3"/>
  <c r="BJ55" i="3"/>
  <c r="BK55" i="3"/>
  <c r="BL55" i="3"/>
  <c r="BM55" i="3"/>
  <c r="BN55" i="3"/>
  <c r="BO55" i="3"/>
  <c r="BP55" i="3"/>
  <c r="BQ55" i="3"/>
  <c r="BT55" i="3"/>
  <c r="BW55" i="3" s="1"/>
  <c r="BZ55" i="3" s="1"/>
  <c r="BD56" i="3"/>
  <c r="BE56" i="3"/>
  <c r="BF56" i="3"/>
  <c r="BG56" i="3"/>
  <c r="BH56" i="3"/>
  <c r="BI56" i="3"/>
  <c r="BJ56" i="3"/>
  <c r="BK56" i="3"/>
  <c r="BL56" i="3"/>
  <c r="BM56" i="3"/>
  <c r="BN56" i="3"/>
  <c r="BO56" i="3"/>
  <c r="BP56" i="3"/>
  <c r="BQ56" i="3"/>
  <c r="BT56" i="3"/>
  <c r="BU56" i="3" s="1"/>
  <c r="BX56" i="3" s="1"/>
  <c r="BD57" i="3"/>
  <c r="BE57" i="3"/>
  <c r="BF57" i="3"/>
  <c r="BG57" i="3"/>
  <c r="BH57" i="3"/>
  <c r="BI57" i="3"/>
  <c r="BJ57" i="3"/>
  <c r="BK57" i="3"/>
  <c r="BL57" i="3"/>
  <c r="BM57" i="3"/>
  <c r="BN57" i="3"/>
  <c r="BO57" i="3"/>
  <c r="BP57" i="3"/>
  <c r="BQ57" i="3"/>
  <c r="BT57" i="3"/>
  <c r="BU57" i="3" s="1"/>
  <c r="BX57" i="3" s="1"/>
  <c r="BD58" i="3"/>
  <c r="BE58" i="3"/>
  <c r="BF58" i="3"/>
  <c r="BG58" i="3"/>
  <c r="BH58" i="3"/>
  <c r="BI58" i="3"/>
  <c r="BJ58" i="3"/>
  <c r="BK58" i="3"/>
  <c r="BL58" i="3"/>
  <c r="BM58" i="3"/>
  <c r="BN58" i="3"/>
  <c r="BO58" i="3"/>
  <c r="BP58" i="3"/>
  <c r="BQ58" i="3"/>
  <c r="BT58" i="3"/>
  <c r="BV58" i="3" s="1"/>
  <c r="BY58" i="3" s="1"/>
  <c r="BD59" i="3"/>
  <c r="BE59" i="3"/>
  <c r="BF59" i="3"/>
  <c r="BG59" i="3"/>
  <c r="BH59" i="3"/>
  <c r="BI59" i="3"/>
  <c r="BJ59" i="3"/>
  <c r="BK59" i="3"/>
  <c r="BL59" i="3"/>
  <c r="BM59" i="3"/>
  <c r="BN59" i="3"/>
  <c r="BO59" i="3"/>
  <c r="BP59" i="3"/>
  <c r="BQ59" i="3"/>
  <c r="BT59" i="3"/>
  <c r="BD60" i="3"/>
  <c r="BE60" i="3"/>
  <c r="BF60" i="3"/>
  <c r="BG60" i="3"/>
  <c r="BH60" i="3"/>
  <c r="BI60" i="3"/>
  <c r="BJ60" i="3"/>
  <c r="BK60" i="3"/>
  <c r="BL60" i="3"/>
  <c r="BM60" i="3"/>
  <c r="BN60" i="3"/>
  <c r="BO60" i="3"/>
  <c r="BP60" i="3"/>
  <c r="BQ60" i="3"/>
  <c r="BT60" i="3"/>
  <c r="BW60" i="3" s="1"/>
  <c r="BZ60" i="3" s="1"/>
  <c r="BD61" i="3"/>
  <c r="BE61" i="3"/>
  <c r="BF61" i="3"/>
  <c r="BG61" i="3"/>
  <c r="BH61" i="3"/>
  <c r="BI61" i="3"/>
  <c r="BJ61" i="3"/>
  <c r="BK61" i="3"/>
  <c r="BL61" i="3"/>
  <c r="BM61" i="3"/>
  <c r="BN61" i="3"/>
  <c r="BO61" i="3"/>
  <c r="BP61" i="3"/>
  <c r="BQ61" i="3"/>
  <c r="BT61" i="3"/>
  <c r="BW61" i="3" s="1"/>
  <c r="BZ61" i="3" s="1"/>
  <c r="BD62" i="3"/>
  <c r="BE62" i="3"/>
  <c r="BF62" i="3"/>
  <c r="BG62" i="3"/>
  <c r="BH62" i="3"/>
  <c r="BI62" i="3"/>
  <c r="BJ62" i="3"/>
  <c r="BK62" i="3"/>
  <c r="BL62" i="3"/>
  <c r="BM62" i="3"/>
  <c r="BN62" i="3"/>
  <c r="BO62" i="3"/>
  <c r="BP62" i="3"/>
  <c r="BQ62" i="3"/>
  <c r="BT62" i="3"/>
  <c r="BU62" i="3" s="1"/>
  <c r="BX62" i="3" s="1"/>
  <c r="BD63" i="3"/>
  <c r="BE63" i="3"/>
  <c r="BF63" i="3"/>
  <c r="BG63" i="3"/>
  <c r="BH63" i="3"/>
  <c r="BI63" i="3"/>
  <c r="BJ63" i="3"/>
  <c r="BK63" i="3"/>
  <c r="BL63" i="3"/>
  <c r="BM63" i="3"/>
  <c r="BN63" i="3"/>
  <c r="BO63" i="3"/>
  <c r="BP63" i="3"/>
  <c r="BQ63" i="3"/>
  <c r="BT63" i="3"/>
  <c r="BW63" i="3" s="1"/>
  <c r="BZ63" i="3" s="1"/>
  <c r="BD64" i="3"/>
  <c r="BE64" i="3"/>
  <c r="BF64" i="3"/>
  <c r="BG64" i="3"/>
  <c r="BH64" i="3"/>
  <c r="BI64" i="3"/>
  <c r="BJ64" i="3"/>
  <c r="BK64" i="3"/>
  <c r="BL64" i="3"/>
  <c r="BM64" i="3"/>
  <c r="BN64" i="3"/>
  <c r="BO64" i="3"/>
  <c r="BP64" i="3"/>
  <c r="BQ64" i="3"/>
  <c r="BT64" i="3"/>
  <c r="BU64" i="3" s="1"/>
  <c r="BX64" i="3" s="1"/>
  <c r="BD65" i="3"/>
  <c r="BE65" i="3"/>
  <c r="BF65" i="3"/>
  <c r="BG65" i="3"/>
  <c r="BH65" i="3"/>
  <c r="BI65" i="3"/>
  <c r="BJ65" i="3"/>
  <c r="BK65" i="3"/>
  <c r="BL65" i="3"/>
  <c r="BM65" i="3"/>
  <c r="BN65" i="3"/>
  <c r="BO65" i="3"/>
  <c r="BP65" i="3"/>
  <c r="BQ65" i="3"/>
  <c r="BT65" i="3"/>
  <c r="BU65" i="3" s="1"/>
  <c r="BX65" i="3" s="1"/>
  <c r="BD66" i="3"/>
  <c r="BE66" i="3"/>
  <c r="BF66" i="3"/>
  <c r="BG66" i="3"/>
  <c r="BH66" i="3"/>
  <c r="BI66" i="3"/>
  <c r="BJ66" i="3"/>
  <c r="BK66" i="3"/>
  <c r="BL66" i="3"/>
  <c r="BM66" i="3"/>
  <c r="BN66" i="3"/>
  <c r="BO66" i="3"/>
  <c r="BP66" i="3"/>
  <c r="BQ66" i="3"/>
  <c r="BT66" i="3"/>
  <c r="BU66" i="3" s="1"/>
  <c r="BX66" i="3" s="1"/>
  <c r="BD67" i="3"/>
  <c r="BE67" i="3"/>
  <c r="BF67" i="3"/>
  <c r="BG67" i="3"/>
  <c r="BH67" i="3"/>
  <c r="BI67" i="3"/>
  <c r="BJ67" i="3"/>
  <c r="BK67" i="3"/>
  <c r="BL67" i="3"/>
  <c r="BM67" i="3"/>
  <c r="BN67" i="3"/>
  <c r="BO67" i="3"/>
  <c r="BP67" i="3"/>
  <c r="BQ67" i="3"/>
  <c r="BT67" i="3"/>
  <c r="BW67" i="3" s="1"/>
  <c r="BZ67" i="3" s="1"/>
  <c r="BD68" i="3"/>
  <c r="BE68" i="3"/>
  <c r="BF68" i="3"/>
  <c r="BG68" i="3"/>
  <c r="BH68" i="3"/>
  <c r="BI68" i="3"/>
  <c r="BJ68" i="3"/>
  <c r="BK68" i="3"/>
  <c r="BL68" i="3"/>
  <c r="BM68" i="3"/>
  <c r="BN68" i="3"/>
  <c r="BO68" i="3"/>
  <c r="BP68" i="3"/>
  <c r="BQ68" i="3"/>
  <c r="BT68" i="3"/>
  <c r="BV68" i="3" s="1"/>
  <c r="BY68" i="3" s="1"/>
  <c r="BD69" i="3"/>
  <c r="BE69" i="3"/>
  <c r="BF69" i="3"/>
  <c r="BG69" i="3"/>
  <c r="BH69" i="3"/>
  <c r="BI69" i="3"/>
  <c r="BJ69" i="3"/>
  <c r="BK69" i="3"/>
  <c r="BL69" i="3"/>
  <c r="BM69" i="3"/>
  <c r="BN69" i="3"/>
  <c r="BO69" i="3"/>
  <c r="BP69" i="3"/>
  <c r="BQ69" i="3"/>
  <c r="BT69" i="3"/>
  <c r="BU69" i="3" s="1"/>
  <c r="BX69" i="3" s="1"/>
  <c r="BD70" i="3"/>
  <c r="BE70" i="3"/>
  <c r="BF70" i="3"/>
  <c r="BG70" i="3"/>
  <c r="BH70" i="3"/>
  <c r="BI70" i="3"/>
  <c r="BJ70" i="3"/>
  <c r="BK70" i="3"/>
  <c r="BL70" i="3"/>
  <c r="BM70" i="3"/>
  <c r="BN70" i="3"/>
  <c r="BO70" i="3"/>
  <c r="BP70" i="3"/>
  <c r="BQ70" i="3"/>
  <c r="BT70" i="3"/>
  <c r="BD71" i="3"/>
  <c r="BE71" i="3"/>
  <c r="BF71" i="3"/>
  <c r="BG71" i="3"/>
  <c r="BH71" i="3"/>
  <c r="BI71" i="3"/>
  <c r="BJ71" i="3"/>
  <c r="BK71" i="3"/>
  <c r="BL71" i="3"/>
  <c r="BM71" i="3"/>
  <c r="BN71" i="3"/>
  <c r="BO71" i="3"/>
  <c r="BP71" i="3"/>
  <c r="BQ71" i="3"/>
  <c r="BT71" i="3"/>
  <c r="BW71" i="3" s="1"/>
  <c r="BZ71" i="3" s="1"/>
  <c r="BD72" i="3"/>
  <c r="BE72" i="3"/>
  <c r="BF72" i="3"/>
  <c r="BG72" i="3"/>
  <c r="BH72" i="3"/>
  <c r="BI72" i="3"/>
  <c r="BJ72" i="3"/>
  <c r="BK72" i="3"/>
  <c r="BL72" i="3"/>
  <c r="BM72" i="3"/>
  <c r="BN72" i="3"/>
  <c r="BO72" i="3"/>
  <c r="BP72" i="3"/>
  <c r="BQ72" i="3"/>
  <c r="BT72" i="3"/>
  <c r="BW72" i="3" s="1"/>
  <c r="BZ72" i="3" s="1"/>
  <c r="BD73" i="3"/>
  <c r="BE73" i="3"/>
  <c r="BF73" i="3"/>
  <c r="BG73" i="3"/>
  <c r="BH73" i="3"/>
  <c r="BI73" i="3"/>
  <c r="BJ73" i="3"/>
  <c r="BK73" i="3"/>
  <c r="BL73" i="3"/>
  <c r="BM73" i="3"/>
  <c r="BN73" i="3"/>
  <c r="BO73" i="3"/>
  <c r="BP73" i="3"/>
  <c r="BQ73" i="3"/>
  <c r="BT73" i="3"/>
  <c r="BW73" i="3" s="1"/>
  <c r="BZ73" i="3" s="1"/>
  <c r="BD74" i="3"/>
  <c r="BE74" i="3"/>
  <c r="BF74" i="3"/>
  <c r="BG74" i="3"/>
  <c r="BH74" i="3"/>
  <c r="BI74" i="3"/>
  <c r="BJ74" i="3"/>
  <c r="BK74" i="3"/>
  <c r="BL74" i="3"/>
  <c r="BM74" i="3"/>
  <c r="BN74" i="3"/>
  <c r="BO74" i="3"/>
  <c r="BP74" i="3"/>
  <c r="BQ74" i="3"/>
  <c r="BT74" i="3"/>
  <c r="BV74" i="3" s="1"/>
  <c r="BY74" i="3" s="1"/>
  <c r="BD75" i="3"/>
  <c r="BE75" i="3"/>
  <c r="BF75" i="3"/>
  <c r="BG75" i="3"/>
  <c r="BH75" i="3"/>
  <c r="BI75" i="3"/>
  <c r="BJ75" i="3"/>
  <c r="BK75" i="3"/>
  <c r="BL75" i="3"/>
  <c r="BM75" i="3"/>
  <c r="BN75" i="3"/>
  <c r="BO75" i="3"/>
  <c r="BP75" i="3"/>
  <c r="BQ75" i="3"/>
  <c r="BT75" i="3"/>
  <c r="BD76" i="3"/>
  <c r="BE76" i="3"/>
  <c r="BF76" i="3"/>
  <c r="BG76" i="3"/>
  <c r="BH76" i="3"/>
  <c r="BI76" i="3"/>
  <c r="BJ76" i="3"/>
  <c r="BK76" i="3"/>
  <c r="BL76" i="3"/>
  <c r="BM76" i="3"/>
  <c r="BN76" i="3"/>
  <c r="BO76" i="3"/>
  <c r="BP76" i="3"/>
  <c r="BQ76" i="3"/>
  <c r="BT76" i="3"/>
  <c r="BW76" i="3" s="1"/>
  <c r="BZ76" i="3" s="1"/>
  <c r="BD77" i="3"/>
  <c r="BE77" i="3"/>
  <c r="BF77" i="3"/>
  <c r="BG77" i="3"/>
  <c r="BH77" i="3"/>
  <c r="BI77" i="3"/>
  <c r="BJ77" i="3"/>
  <c r="BK77" i="3"/>
  <c r="BL77" i="3"/>
  <c r="BM77" i="3"/>
  <c r="BN77" i="3"/>
  <c r="BO77" i="3"/>
  <c r="BP77" i="3"/>
  <c r="BQ77" i="3"/>
  <c r="BT77" i="3"/>
  <c r="BV77" i="3" s="1"/>
  <c r="BY77" i="3" s="1"/>
  <c r="BD78" i="3"/>
  <c r="BE78" i="3"/>
  <c r="BF78" i="3"/>
  <c r="BG78" i="3"/>
  <c r="BH78" i="3"/>
  <c r="BI78" i="3"/>
  <c r="BJ78" i="3"/>
  <c r="BK78" i="3"/>
  <c r="BL78" i="3"/>
  <c r="BM78" i="3"/>
  <c r="BN78" i="3"/>
  <c r="BO78" i="3"/>
  <c r="BP78" i="3"/>
  <c r="BQ78" i="3"/>
  <c r="BT78" i="3"/>
  <c r="BD79" i="3"/>
  <c r="BE79" i="3"/>
  <c r="BF79" i="3"/>
  <c r="BG79" i="3"/>
  <c r="BH79" i="3"/>
  <c r="BI79" i="3"/>
  <c r="BJ79" i="3"/>
  <c r="BK79" i="3"/>
  <c r="BL79" i="3"/>
  <c r="BM79" i="3"/>
  <c r="BN79" i="3"/>
  <c r="BO79" i="3"/>
  <c r="BP79" i="3"/>
  <c r="BQ79" i="3"/>
  <c r="BT79" i="3"/>
  <c r="BD80" i="3"/>
  <c r="BE80" i="3"/>
  <c r="BF80" i="3"/>
  <c r="BG80" i="3"/>
  <c r="BH80" i="3"/>
  <c r="BI80" i="3"/>
  <c r="BJ80" i="3"/>
  <c r="BK80" i="3"/>
  <c r="BL80" i="3"/>
  <c r="BM80" i="3"/>
  <c r="BN80" i="3"/>
  <c r="BO80" i="3"/>
  <c r="BP80" i="3"/>
  <c r="BQ80" i="3"/>
  <c r="BT80" i="3"/>
  <c r="BD81" i="3"/>
  <c r="BE81" i="3"/>
  <c r="BF81" i="3"/>
  <c r="BG81" i="3"/>
  <c r="BH81" i="3"/>
  <c r="BI81" i="3"/>
  <c r="BJ81" i="3"/>
  <c r="BK81" i="3"/>
  <c r="BL81" i="3"/>
  <c r="BM81" i="3"/>
  <c r="BN81" i="3"/>
  <c r="BO81" i="3"/>
  <c r="BP81" i="3"/>
  <c r="BQ81" i="3"/>
  <c r="BT81" i="3"/>
  <c r="BD82" i="3"/>
  <c r="BE82" i="3"/>
  <c r="BF82" i="3"/>
  <c r="BG82" i="3"/>
  <c r="BH82" i="3"/>
  <c r="BI82" i="3"/>
  <c r="BJ82" i="3"/>
  <c r="BK82" i="3"/>
  <c r="BL82" i="3"/>
  <c r="BM82" i="3"/>
  <c r="BN82" i="3"/>
  <c r="BO82" i="3"/>
  <c r="BP82" i="3"/>
  <c r="BQ82" i="3"/>
  <c r="BT82" i="3"/>
  <c r="BW82" i="3" s="1"/>
  <c r="BZ82" i="3" s="1"/>
  <c r="BD83" i="3"/>
  <c r="BE83" i="3"/>
  <c r="BF83" i="3"/>
  <c r="BG83" i="3"/>
  <c r="BH83" i="3"/>
  <c r="BI83" i="3"/>
  <c r="BJ83" i="3"/>
  <c r="BK83" i="3"/>
  <c r="BL83" i="3"/>
  <c r="BM83" i="3"/>
  <c r="BN83" i="3"/>
  <c r="BO83" i="3"/>
  <c r="BP83" i="3"/>
  <c r="BQ83" i="3"/>
  <c r="BT83" i="3"/>
  <c r="BD84" i="3"/>
  <c r="BE84" i="3"/>
  <c r="BF84" i="3"/>
  <c r="BG84" i="3"/>
  <c r="BH84" i="3"/>
  <c r="BI84" i="3"/>
  <c r="BJ84" i="3"/>
  <c r="BK84" i="3"/>
  <c r="BL84" i="3"/>
  <c r="BM84" i="3"/>
  <c r="BN84" i="3"/>
  <c r="BO84" i="3"/>
  <c r="BP84" i="3"/>
  <c r="BQ84" i="3"/>
  <c r="BT84" i="3"/>
  <c r="BU84" i="3" s="1"/>
  <c r="BX84" i="3" s="1"/>
  <c r="BD85" i="3"/>
  <c r="BE85" i="3"/>
  <c r="BF85" i="3"/>
  <c r="BG85" i="3"/>
  <c r="BH85" i="3"/>
  <c r="BI85" i="3"/>
  <c r="BJ85" i="3"/>
  <c r="BK85" i="3"/>
  <c r="BL85" i="3"/>
  <c r="BM85" i="3"/>
  <c r="BN85" i="3"/>
  <c r="BO85" i="3"/>
  <c r="BP85" i="3"/>
  <c r="BQ85" i="3"/>
  <c r="BT85" i="3"/>
  <c r="BD86" i="3"/>
  <c r="BE86" i="3"/>
  <c r="BF86" i="3"/>
  <c r="BG86" i="3"/>
  <c r="BH86" i="3"/>
  <c r="BI86" i="3"/>
  <c r="BJ86" i="3"/>
  <c r="BK86" i="3"/>
  <c r="BL86" i="3"/>
  <c r="BM86" i="3"/>
  <c r="BN86" i="3"/>
  <c r="BO86" i="3"/>
  <c r="BP86" i="3"/>
  <c r="BQ86" i="3"/>
  <c r="BT86" i="3"/>
  <c r="BW86" i="3" s="1"/>
  <c r="BZ86" i="3" s="1"/>
  <c r="BD87" i="3"/>
  <c r="BE87" i="3"/>
  <c r="BF87" i="3"/>
  <c r="BG87" i="3"/>
  <c r="BH87" i="3"/>
  <c r="BI87" i="3"/>
  <c r="BJ87" i="3"/>
  <c r="BK87" i="3"/>
  <c r="BL87" i="3"/>
  <c r="BM87" i="3"/>
  <c r="BN87" i="3"/>
  <c r="BO87" i="3"/>
  <c r="BP87" i="3"/>
  <c r="BQ87" i="3"/>
  <c r="BT87" i="3"/>
  <c r="BD88" i="3"/>
  <c r="BE88" i="3"/>
  <c r="BF88" i="3"/>
  <c r="BG88" i="3"/>
  <c r="BH88" i="3"/>
  <c r="BI88" i="3"/>
  <c r="BJ88" i="3"/>
  <c r="BK88" i="3"/>
  <c r="BL88" i="3"/>
  <c r="BM88" i="3"/>
  <c r="BN88" i="3"/>
  <c r="BO88" i="3"/>
  <c r="BP88" i="3"/>
  <c r="BQ88" i="3"/>
  <c r="BT88" i="3"/>
  <c r="BD89" i="3"/>
  <c r="BE89" i="3"/>
  <c r="BF89" i="3"/>
  <c r="BG89" i="3"/>
  <c r="BH89" i="3"/>
  <c r="BI89" i="3"/>
  <c r="BJ89" i="3"/>
  <c r="BK89" i="3"/>
  <c r="BL89" i="3"/>
  <c r="BM89" i="3"/>
  <c r="BN89" i="3"/>
  <c r="BO89" i="3"/>
  <c r="BP89" i="3"/>
  <c r="BQ89" i="3"/>
  <c r="BT89" i="3"/>
  <c r="BU89" i="3" s="1"/>
  <c r="BX89" i="3" s="1"/>
  <c r="BD90" i="3"/>
  <c r="BE90" i="3"/>
  <c r="BF90" i="3"/>
  <c r="BG90" i="3"/>
  <c r="BH90" i="3"/>
  <c r="BI90" i="3"/>
  <c r="BJ90" i="3"/>
  <c r="BK90" i="3"/>
  <c r="BL90" i="3"/>
  <c r="BM90" i="3"/>
  <c r="BN90" i="3"/>
  <c r="BO90" i="3"/>
  <c r="BP90" i="3"/>
  <c r="BQ90" i="3"/>
  <c r="BT90" i="3"/>
  <c r="BD91" i="3"/>
  <c r="BE91" i="3"/>
  <c r="BF91" i="3"/>
  <c r="BG91" i="3"/>
  <c r="BH91" i="3"/>
  <c r="BI91" i="3"/>
  <c r="BJ91" i="3"/>
  <c r="BK91" i="3"/>
  <c r="BL91" i="3"/>
  <c r="BM91" i="3"/>
  <c r="BN91" i="3"/>
  <c r="BO91" i="3"/>
  <c r="BP91" i="3"/>
  <c r="BQ91" i="3"/>
  <c r="BT91" i="3"/>
  <c r="BD92" i="3"/>
  <c r="BE92" i="3"/>
  <c r="BF92" i="3"/>
  <c r="BG92" i="3"/>
  <c r="BH92" i="3"/>
  <c r="BI92" i="3"/>
  <c r="BJ92" i="3"/>
  <c r="BK92" i="3"/>
  <c r="BL92" i="3"/>
  <c r="BM92" i="3"/>
  <c r="BN92" i="3"/>
  <c r="BO92" i="3"/>
  <c r="BP92" i="3"/>
  <c r="BQ92" i="3"/>
  <c r="BT92" i="3"/>
  <c r="BV92" i="3" s="1"/>
  <c r="BY92" i="3" s="1"/>
  <c r="BW92" i="3"/>
  <c r="BZ92" i="3" s="1"/>
  <c r="BD93" i="3"/>
  <c r="BE93" i="3"/>
  <c r="BF93" i="3"/>
  <c r="BG93" i="3"/>
  <c r="BH93" i="3"/>
  <c r="BI93" i="3"/>
  <c r="BJ93" i="3"/>
  <c r="BK93" i="3"/>
  <c r="BL93" i="3"/>
  <c r="BM93" i="3"/>
  <c r="BN93" i="3"/>
  <c r="BO93" i="3"/>
  <c r="BP93" i="3"/>
  <c r="BQ93" i="3"/>
  <c r="BT93" i="3"/>
  <c r="BU93" i="3" s="1"/>
  <c r="BX93" i="3" s="1"/>
  <c r="BD94" i="3"/>
  <c r="BE94" i="3"/>
  <c r="BF94" i="3"/>
  <c r="BG94" i="3"/>
  <c r="BH94" i="3"/>
  <c r="BI94" i="3"/>
  <c r="BJ94" i="3"/>
  <c r="BK94" i="3"/>
  <c r="BL94" i="3"/>
  <c r="BM94" i="3"/>
  <c r="BN94" i="3"/>
  <c r="BO94" i="3"/>
  <c r="BP94" i="3"/>
  <c r="BQ94" i="3"/>
  <c r="BT94" i="3"/>
  <c r="BD95" i="3"/>
  <c r="BE95" i="3"/>
  <c r="BF95" i="3"/>
  <c r="BG95" i="3"/>
  <c r="BH95" i="3"/>
  <c r="BI95" i="3"/>
  <c r="BJ95" i="3"/>
  <c r="BK95" i="3"/>
  <c r="BL95" i="3"/>
  <c r="BM95" i="3"/>
  <c r="BN95" i="3"/>
  <c r="BO95" i="3"/>
  <c r="BP95" i="3"/>
  <c r="BQ95" i="3"/>
  <c r="BT95" i="3"/>
  <c r="BD96" i="3"/>
  <c r="BE96" i="3"/>
  <c r="BF96" i="3"/>
  <c r="BG96" i="3"/>
  <c r="BH96" i="3"/>
  <c r="BI96" i="3"/>
  <c r="BJ96" i="3"/>
  <c r="BK96" i="3"/>
  <c r="BL96" i="3"/>
  <c r="BM96" i="3"/>
  <c r="BN96" i="3"/>
  <c r="BO96" i="3"/>
  <c r="BP96" i="3"/>
  <c r="BQ96" i="3"/>
  <c r="BT96" i="3"/>
  <c r="BV96" i="3" s="1"/>
  <c r="BY96" i="3" s="1"/>
  <c r="BD97" i="3"/>
  <c r="BE97" i="3"/>
  <c r="BF97" i="3"/>
  <c r="BG97" i="3"/>
  <c r="BH97" i="3"/>
  <c r="BI97" i="3"/>
  <c r="BJ97" i="3"/>
  <c r="BK97" i="3"/>
  <c r="BL97" i="3"/>
  <c r="BM97" i="3"/>
  <c r="BN97" i="3"/>
  <c r="BO97" i="3"/>
  <c r="BP97" i="3"/>
  <c r="BQ97" i="3"/>
  <c r="BT97" i="3"/>
  <c r="BU97" i="3" s="1"/>
  <c r="BX97" i="3" s="1"/>
  <c r="BD98" i="3"/>
  <c r="BE98" i="3"/>
  <c r="BF98" i="3"/>
  <c r="BG98" i="3"/>
  <c r="BH98" i="3"/>
  <c r="BI98" i="3"/>
  <c r="BJ98" i="3"/>
  <c r="BK98" i="3"/>
  <c r="BL98" i="3"/>
  <c r="BM98" i="3"/>
  <c r="BN98" i="3"/>
  <c r="BO98" i="3"/>
  <c r="BP98" i="3"/>
  <c r="BQ98" i="3"/>
  <c r="BT98" i="3"/>
  <c r="BD99" i="3"/>
  <c r="BE99" i="3"/>
  <c r="BF99" i="3"/>
  <c r="BG99" i="3"/>
  <c r="BH99" i="3"/>
  <c r="BI99" i="3"/>
  <c r="BJ99" i="3"/>
  <c r="BK99" i="3"/>
  <c r="BL99" i="3"/>
  <c r="BM99" i="3"/>
  <c r="BN99" i="3"/>
  <c r="BO99" i="3"/>
  <c r="BP99" i="3"/>
  <c r="BQ99" i="3"/>
  <c r="BT99" i="3"/>
  <c r="BV99" i="3" s="1"/>
  <c r="BY99" i="3" s="1"/>
  <c r="BD100" i="3"/>
  <c r="BE100" i="3"/>
  <c r="BF100" i="3"/>
  <c r="BG100" i="3"/>
  <c r="BH100" i="3"/>
  <c r="BI100" i="3"/>
  <c r="BJ100" i="3"/>
  <c r="BK100" i="3"/>
  <c r="BL100" i="3"/>
  <c r="BM100" i="3"/>
  <c r="BN100" i="3"/>
  <c r="BO100" i="3"/>
  <c r="BP100" i="3"/>
  <c r="BQ100" i="3"/>
  <c r="BT100" i="3"/>
  <c r="BD101" i="3"/>
  <c r="BE101" i="3"/>
  <c r="BF101" i="3"/>
  <c r="BG101" i="3"/>
  <c r="BH101" i="3"/>
  <c r="BI101" i="3"/>
  <c r="BJ101" i="3"/>
  <c r="BK101" i="3"/>
  <c r="BL101" i="3"/>
  <c r="BM101" i="3"/>
  <c r="BN101" i="3"/>
  <c r="BO101" i="3"/>
  <c r="BP101" i="3"/>
  <c r="BQ101" i="3"/>
  <c r="BT101" i="3"/>
  <c r="BD102" i="3"/>
  <c r="BE102" i="3"/>
  <c r="BF102" i="3"/>
  <c r="BG102" i="3"/>
  <c r="BH102" i="3"/>
  <c r="BI102" i="3"/>
  <c r="BJ102" i="3"/>
  <c r="BK102" i="3"/>
  <c r="BL102" i="3"/>
  <c r="BM102" i="3"/>
  <c r="BN102" i="3"/>
  <c r="BO102" i="3"/>
  <c r="BP102" i="3"/>
  <c r="BQ102" i="3"/>
  <c r="BT102" i="3"/>
  <c r="BU102" i="3" s="1"/>
  <c r="BX102" i="3" s="1"/>
  <c r="BD103" i="3"/>
  <c r="BE103" i="3"/>
  <c r="BF103" i="3"/>
  <c r="BG103" i="3"/>
  <c r="BH103" i="3"/>
  <c r="BI103" i="3"/>
  <c r="BJ103" i="3"/>
  <c r="BK103" i="3"/>
  <c r="BL103" i="3"/>
  <c r="BM103" i="3"/>
  <c r="BN103" i="3"/>
  <c r="BO103" i="3"/>
  <c r="BP103" i="3"/>
  <c r="BQ103" i="3"/>
  <c r="BT103" i="3"/>
  <c r="BW103" i="3" s="1"/>
  <c r="BZ103" i="3" s="1"/>
  <c r="BD104" i="3"/>
  <c r="BE104" i="3"/>
  <c r="BF104" i="3"/>
  <c r="BG104" i="3"/>
  <c r="BH104" i="3"/>
  <c r="BI104" i="3"/>
  <c r="BJ104" i="3"/>
  <c r="BK104" i="3"/>
  <c r="BL104" i="3"/>
  <c r="BM104" i="3"/>
  <c r="BN104" i="3"/>
  <c r="BO104" i="3"/>
  <c r="BP104" i="3"/>
  <c r="BQ104" i="3"/>
  <c r="BT104" i="3"/>
  <c r="BD105" i="3"/>
  <c r="BE105" i="3"/>
  <c r="BF105" i="3"/>
  <c r="BG105" i="3"/>
  <c r="BH105" i="3"/>
  <c r="BI105" i="3"/>
  <c r="BJ105" i="3"/>
  <c r="BK105" i="3"/>
  <c r="BL105" i="3"/>
  <c r="BM105" i="3"/>
  <c r="BN105" i="3"/>
  <c r="BO105" i="3"/>
  <c r="BP105" i="3"/>
  <c r="BQ105" i="3"/>
  <c r="BT105" i="3"/>
  <c r="BD106" i="3"/>
  <c r="BE106" i="3"/>
  <c r="BF106" i="3"/>
  <c r="BG106" i="3"/>
  <c r="BH106" i="3"/>
  <c r="BI106" i="3"/>
  <c r="BJ106" i="3"/>
  <c r="BK106" i="3"/>
  <c r="BL106" i="3"/>
  <c r="BM106" i="3"/>
  <c r="BN106" i="3"/>
  <c r="BO106" i="3"/>
  <c r="BP106" i="3"/>
  <c r="BQ106" i="3"/>
  <c r="BT106" i="3"/>
  <c r="BU106" i="3" s="1"/>
  <c r="BX106" i="3" s="1"/>
  <c r="BD107" i="3"/>
  <c r="BE107" i="3"/>
  <c r="BF107" i="3"/>
  <c r="BG107" i="3"/>
  <c r="BH107" i="3"/>
  <c r="BI107" i="3"/>
  <c r="BJ107" i="3"/>
  <c r="BK107" i="3"/>
  <c r="BL107" i="3"/>
  <c r="BM107" i="3"/>
  <c r="BN107" i="3"/>
  <c r="BO107" i="3"/>
  <c r="BP107" i="3"/>
  <c r="BQ107" i="3"/>
  <c r="BT107" i="3"/>
  <c r="BD108" i="3"/>
  <c r="BE108" i="3"/>
  <c r="BF108" i="3"/>
  <c r="BG108" i="3"/>
  <c r="BH108" i="3"/>
  <c r="BI108" i="3"/>
  <c r="BJ108" i="3"/>
  <c r="BK108" i="3"/>
  <c r="BL108" i="3"/>
  <c r="BM108" i="3"/>
  <c r="BN108" i="3"/>
  <c r="BO108" i="3"/>
  <c r="BP108" i="3"/>
  <c r="BQ108" i="3"/>
  <c r="BT108" i="3"/>
  <c r="BD109" i="3"/>
  <c r="BE109" i="3"/>
  <c r="BF109" i="3"/>
  <c r="BG109" i="3"/>
  <c r="BH109" i="3"/>
  <c r="BI109" i="3"/>
  <c r="BJ109" i="3"/>
  <c r="BK109" i="3"/>
  <c r="BL109" i="3"/>
  <c r="BM109" i="3"/>
  <c r="BN109" i="3"/>
  <c r="BO109" i="3"/>
  <c r="BP109" i="3"/>
  <c r="BQ109" i="3"/>
  <c r="BT109" i="3"/>
  <c r="BW109" i="3" s="1"/>
  <c r="BZ109" i="3" s="1"/>
  <c r="BD110" i="3"/>
  <c r="BE110" i="3"/>
  <c r="BF110" i="3"/>
  <c r="BG110" i="3"/>
  <c r="BH110" i="3"/>
  <c r="BI110" i="3"/>
  <c r="BJ110" i="3"/>
  <c r="BK110" i="3"/>
  <c r="BL110" i="3"/>
  <c r="BM110" i="3"/>
  <c r="BN110" i="3"/>
  <c r="BO110" i="3"/>
  <c r="BP110" i="3"/>
  <c r="BQ110" i="3"/>
  <c r="BT110" i="3"/>
  <c r="BD111" i="3"/>
  <c r="BE111" i="3"/>
  <c r="BF111" i="3"/>
  <c r="BG111" i="3"/>
  <c r="BH111" i="3"/>
  <c r="BI111" i="3"/>
  <c r="BJ111" i="3"/>
  <c r="BK111" i="3"/>
  <c r="BL111" i="3"/>
  <c r="BM111" i="3"/>
  <c r="BN111" i="3"/>
  <c r="BO111" i="3"/>
  <c r="BP111" i="3"/>
  <c r="BQ111" i="3"/>
  <c r="BT111" i="3"/>
  <c r="BW111" i="3" s="1"/>
  <c r="BZ111" i="3" s="1"/>
  <c r="BD112" i="3"/>
  <c r="BE112" i="3"/>
  <c r="BF112" i="3"/>
  <c r="BG112" i="3"/>
  <c r="BH112" i="3"/>
  <c r="BI112" i="3"/>
  <c r="BJ112" i="3"/>
  <c r="BK112" i="3"/>
  <c r="BL112" i="3"/>
  <c r="BM112" i="3"/>
  <c r="BN112" i="3"/>
  <c r="BO112" i="3"/>
  <c r="BP112" i="3"/>
  <c r="BQ112" i="3"/>
  <c r="BT112" i="3"/>
  <c r="BW112" i="3" s="1"/>
  <c r="BZ112" i="3" s="1"/>
  <c r="BD113" i="3"/>
  <c r="BE113" i="3"/>
  <c r="BF113" i="3"/>
  <c r="BG113" i="3"/>
  <c r="BH113" i="3"/>
  <c r="BI113" i="3"/>
  <c r="BJ113" i="3"/>
  <c r="BK113" i="3"/>
  <c r="BL113" i="3"/>
  <c r="BM113" i="3"/>
  <c r="BN113" i="3"/>
  <c r="BO113" i="3"/>
  <c r="BP113" i="3"/>
  <c r="BQ113" i="3"/>
  <c r="BT113" i="3"/>
  <c r="BD114" i="3"/>
  <c r="BE114" i="3"/>
  <c r="BF114" i="3"/>
  <c r="BG114" i="3"/>
  <c r="BH114" i="3"/>
  <c r="BI114" i="3"/>
  <c r="BJ114" i="3"/>
  <c r="BK114" i="3"/>
  <c r="BL114" i="3"/>
  <c r="BM114" i="3"/>
  <c r="BN114" i="3"/>
  <c r="BO114" i="3"/>
  <c r="BP114" i="3"/>
  <c r="BQ114" i="3"/>
  <c r="BT114" i="3"/>
  <c r="BD115" i="3"/>
  <c r="BE115" i="3"/>
  <c r="BF115" i="3"/>
  <c r="BG115" i="3"/>
  <c r="BH115" i="3"/>
  <c r="BI115" i="3"/>
  <c r="BJ115" i="3"/>
  <c r="BK115" i="3"/>
  <c r="BL115" i="3"/>
  <c r="BM115" i="3"/>
  <c r="BN115" i="3"/>
  <c r="BO115" i="3"/>
  <c r="BP115" i="3"/>
  <c r="BQ115" i="3"/>
  <c r="BT115" i="3"/>
  <c r="BU115" i="3" s="1"/>
  <c r="BX115" i="3" s="1"/>
  <c r="BD116" i="3"/>
  <c r="BE116" i="3"/>
  <c r="BF116" i="3"/>
  <c r="BG116" i="3"/>
  <c r="BH116" i="3"/>
  <c r="BI116" i="3"/>
  <c r="BJ116" i="3"/>
  <c r="BK116" i="3"/>
  <c r="BL116" i="3"/>
  <c r="BM116" i="3"/>
  <c r="BN116" i="3"/>
  <c r="BO116" i="3"/>
  <c r="BP116" i="3"/>
  <c r="BQ116" i="3"/>
  <c r="BT116" i="3"/>
  <c r="BW116" i="3" s="1"/>
  <c r="BZ116" i="3" s="1"/>
  <c r="BD117" i="3"/>
  <c r="BE117" i="3"/>
  <c r="BF117" i="3"/>
  <c r="BG117" i="3"/>
  <c r="BH117" i="3"/>
  <c r="BI117" i="3"/>
  <c r="BJ117" i="3"/>
  <c r="BK117" i="3"/>
  <c r="BL117" i="3"/>
  <c r="BM117" i="3"/>
  <c r="BN117" i="3"/>
  <c r="BO117" i="3"/>
  <c r="BP117" i="3"/>
  <c r="BQ117" i="3"/>
  <c r="BT117" i="3"/>
  <c r="BW117" i="3" s="1"/>
  <c r="BZ117" i="3" s="1"/>
  <c r="BD118" i="3"/>
  <c r="BE118" i="3"/>
  <c r="BF118" i="3"/>
  <c r="BG118" i="3"/>
  <c r="BH118" i="3"/>
  <c r="BI118" i="3"/>
  <c r="BJ118" i="3"/>
  <c r="BK118" i="3"/>
  <c r="BL118" i="3"/>
  <c r="BM118" i="3"/>
  <c r="BN118" i="3"/>
  <c r="BO118" i="3"/>
  <c r="BP118" i="3"/>
  <c r="BQ118" i="3"/>
  <c r="BT118" i="3"/>
  <c r="BD119" i="3"/>
  <c r="BE119" i="3"/>
  <c r="BF119" i="3"/>
  <c r="BG119" i="3"/>
  <c r="BH119" i="3"/>
  <c r="BI119" i="3"/>
  <c r="BJ119" i="3"/>
  <c r="BK119" i="3"/>
  <c r="BL119" i="3"/>
  <c r="BM119" i="3"/>
  <c r="BN119" i="3"/>
  <c r="BO119" i="3"/>
  <c r="BP119" i="3"/>
  <c r="BQ119" i="3"/>
  <c r="BT119" i="3"/>
  <c r="BW119" i="3" s="1"/>
  <c r="BZ119" i="3" s="1"/>
  <c r="BD120" i="3"/>
  <c r="BE120" i="3"/>
  <c r="BF120" i="3"/>
  <c r="BG120" i="3"/>
  <c r="BH120" i="3"/>
  <c r="BI120" i="3"/>
  <c r="BJ120" i="3"/>
  <c r="BK120" i="3"/>
  <c r="BL120" i="3"/>
  <c r="BM120" i="3"/>
  <c r="BN120" i="3"/>
  <c r="BO120" i="3"/>
  <c r="BP120" i="3"/>
  <c r="BQ120" i="3"/>
  <c r="BT120" i="3"/>
  <c r="BW120" i="3" s="1"/>
  <c r="BZ120" i="3" s="1"/>
  <c r="BD121" i="3"/>
  <c r="BE121" i="3"/>
  <c r="BF121" i="3"/>
  <c r="BG121" i="3"/>
  <c r="BH121" i="3"/>
  <c r="BI121" i="3"/>
  <c r="BJ121" i="3"/>
  <c r="BK121" i="3"/>
  <c r="BL121" i="3"/>
  <c r="BM121" i="3"/>
  <c r="BN121" i="3"/>
  <c r="BO121" i="3"/>
  <c r="BP121" i="3"/>
  <c r="BQ121" i="3"/>
  <c r="BT121" i="3"/>
  <c r="BD122" i="3"/>
  <c r="BE122" i="3"/>
  <c r="BF122" i="3"/>
  <c r="BG122" i="3"/>
  <c r="BH122" i="3"/>
  <c r="BI122" i="3"/>
  <c r="BJ122" i="3"/>
  <c r="BK122" i="3"/>
  <c r="BL122" i="3"/>
  <c r="BM122" i="3"/>
  <c r="BN122" i="3"/>
  <c r="BO122" i="3"/>
  <c r="BP122" i="3"/>
  <c r="BQ122" i="3"/>
  <c r="BT122" i="3"/>
  <c r="BU122" i="3" s="1"/>
  <c r="BX122" i="3" s="1"/>
  <c r="BD123" i="3"/>
  <c r="BE123" i="3"/>
  <c r="BF123" i="3"/>
  <c r="BG123" i="3"/>
  <c r="BH123" i="3"/>
  <c r="BI123" i="3"/>
  <c r="BJ123" i="3"/>
  <c r="BK123" i="3"/>
  <c r="BL123" i="3"/>
  <c r="BM123" i="3"/>
  <c r="BN123" i="3"/>
  <c r="BO123" i="3"/>
  <c r="BP123" i="3"/>
  <c r="BQ123" i="3"/>
  <c r="BT123" i="3"/>
  <c r="BU123" i="3" s="1"/>
  <c r="BX123" i="3" s="1"/>
  <c r="BD124" i="3"/>
  <c r="BE124" i="3"/>
  <c r="BF124" i="3"/>
  <c r="BG124" i="3"/>
  <c r="BH124" i="3"/>
  <c r="BI124" i="3"/>
  <c r="BJ124" i="3"/>
  <c r="BK124" i="3"/>
  <c r="BL124" i="3"/>
  <c r="BM124" i="3"/>
  <c r="BN124" i="3"/>
  <c r="BO124" i="3"/>
  <c r="BP124" i="3"/>
  <c r="BQ124" i="3"/>
  <c r="BT124" i="3"/>
  <c r="BW124" i="3" s="1"/>
  <c r="BZ124" i="3" s="1"/>
  <c r="BD125" i="3"/>
  <c r="BE125" i="3"/>
  <c r="BF125" i="3"/>
  <c r="BG125" i="3"/>
  <c r="BH125" i="3"/>
  <c r="BI125" i="3"/>
  <c r="BJ125" i="3"/>
  <c r="BK125" i="3"/>
  <c r="BL125" i="3"/>
  <c r="BM125" i="3"/>
  <c r="BN125" i="3"/>
  <c r="BO125" i="3"/>
  <c r="BP125" i="3"/>
  <c r="BQ125" i="3"/>
  <c r="BT125" i="3"/>
  <c r="BD126" i="3"/>
  <c r="BE126" i="3"/>
  <c r="BF126" i="3"/>
  <c r="BG126" i="3"/>
  <c r="BH126" i="3"/>
  <c r="BI126" i="3"/>
  <c r="BJ126" i="3"/>
  <c r="BK126" i="3"/>
  <c r="BL126" i="3"/>
  <c r="BM126" i="3"/>
  <c r="BN126" i="3"/>
  <c r="BO126" i="3"/>
  <c r="BP126" i="3"/>
  <c r="BQ126" i="3"/>
  <c r="BT126" i="3"/>
  <c r="BU126" i="3" s="1"/>
  <c r="BX126" i="3" s="1"/>
  <c r="BD127" i="3"/>
  <c r="BE127" i="3"/>
  <c r="BF127" i="3"/>
  <c r="BG127" i="3"/>
  <c r="BH127" i="3"/>
  <c r="BI127" i="3"/>
  <c r="BJ127" i="3"/>
  <c r="BK127" i="3"/>
  <c r="BL127" i="3"/>
  <c r="BM127" i="3"/>
  <c r="BN127" i="3"/>
  <c r="BO127" i="3"/>
  <c r="BP127" i="3"/>
  <c r="BQ127" i="3"/>
  <c r="BT127" i="3"/>
  <c r="BW127" i="3" s="1"/>
  <c r="BZ127" i="3" s="1"/>
  <c r="BD128" i="3"/>
  <c r="BE128" i="3"/>
  <c r="BF128" i="3"/>
  <c r="BG128" i="3"/>
  <c r="BH128" i="3"/>
  <c r="BI128" i="3"/>
  <c r="BJ128" i="3"/>
  <c r="BK128" i="3"/>
  <c r="BL128" i="3"/>
  <c r="BM128" i="3"/>
  <c r="BN128" i="3"/>
  <c r="BO128" i="3"/>
  <c r="BP128" i="3"/>
  <c r="BQ128" i="3"/>
  <c r="BT128" i="3"/>
  <c r="BU128" i="3" s="1"/>
  <c r="BX128" i="3" s="1"/>
  <c r="BD129" i="3"/>
  <c r="BE129" i="3"/>
  <c r="BF129" i="3"/>
  <c r="BG129" i="3"/>
  <c r="BH129" i="3"/>
  <c r="BI129" i="3"/>
  <c r="BJ129" i="3"/>
  <c r="BK129" i="3"/>
  <c r="BL129" i="3"/>
  <c r="BM129" i="3"/>
  <c r="BN129" i="3"/>
  <c r="BO129" i="3"/>
  <c r="BP129" i="3"/>
  <c r="BQ129" i="3"/>
  <c r="BT129" i="3"/>
  <c r="BU129" i="3" s="1"/>
  <c r="BX129" i="3" s="1"/>
  <c r="BD130" i="3"/>
  <c r="BE130" i="3"/>
  <c r="BF130" i="3"/>
  <c r="BG130" i="3"/>
  <c r="BH130" i="3"/>
  <c r="BI130" i="3"/>
  <c r="BJ130" i="3"/>
  <c r="BK130" i="3"/>
  <c r="BL130" i="3"/>
  <c r="BM130" i="3"/>
  <c r="BN130" i="3"/>
  <c r="BO130" i="3"/>
  <c r="BP130" i="3"/>
  <c r="BQ130" i="3"/>
  <c r="BT130" i="3"/>
  <c r="BD131" i="3"/>
  <c r="BE131" i="3"/>
  <c r="BF131" i="3"/>
  <c r="BG131" i="3"/>
  <c r="BH131" i="3"/>
  <c r="BI131" i="3"/>
  <c r="BJ131" i="3"/>
  <c r="BK131" i="3"/>
  <c r="BL131" i="3"/>
  <c r="BM131" i="3"/>
  <c r="BN131" i="3"/>
  <c r="BO131" i="3"/>
  <c r="BP131" i="3"/>
  <c r="BQ131" i="3"/>
  <c r="BT131" i="3"/>
  <c r="BV131" i="3" s="1"/>
  <c r="BY131" i="3" s="1"/>
  <c r="BD132" i="3"/>
  <c r="BE132" i="3"/>
  <c r="BF132" i="3"/>
  <c r="BG132" i="3"/>
  <c r="BH132" i="3"/>
  <c r="BI132" i="3"/>
  <c r="BJ132" i="3"/>
  <c r="BK132" i="3"/>
  <c r="BL132" i="3"/>
  <c r="BM132" i="3"/>
  <c r="BN132" i="3"/>
  <c r="BO132" i="3"/>
  <c r="BP132" i="3"/>
  <c r="BQ132" i="3"/>
  <c r="BT132" i="3"/>
  <c r="BW132" i="3" s="1"/>
  <c r="BZ132" i="3" s="1"/>
  <c r="BD133" i="3"/>
  <c r="BE133" i="3"/>
  <c r="BF133" i="3"/>
  <c r="BG133" i="3"/>
  <c r="BH133" i="3"/>
  <c r="BI133" i="3"/>
  <c r="BJ133" i="3"/>
  <c r="BK133" i="3"/>
  <c r="BL133" i="3"/>
  <c r="BM133" i="3"/>
  <c r="BN133" i="3"/>
  <c r="BO133" i="3"/>
  <c r="BP133" i="3"/>
  <c r="BQ133" i="3"/>
  <c r="BT133" i="3"/>
  <c r="BW133" i="3" s="1"/>
  <c r="BZ133" i="3" s="1"/>
  <c r="BD134" i="3"/>
  <c r="BE134" i="3"/>
  <c r="BF134" i="3"/>
  <c r="BG134" i="3"/>
  <c r="BH134" i="3"/>
  <c r="BI134" i="3"/>
  <c r="BJ134" i="3"/>
  <c r="BK134" i="3"/>
  <c r="BL134" i="3"/>
  <c r="BM134" i="3"/>
  <c r="BN134" i="3"/>
  <c r="BO134" i="3"/>
  <c r="BP134" i="3"/>
  <c r="BQ134" i="3"/>
  <c r="BT134" i="3"/>
  <c r="BU134" i="3" s="1"/>
  <c r="BX134" i="3" s="1"/>
  <c r="BD135" i="3"/>
  <c r="BE135" i="3"/>
  <c r="BF135" i="3"/>
  <c r="BG135" i="3"/>
  <c r="BH135" i="3"/>
  <c r="BI135" i="3"/>
  <c r="BJ135" i="3"/>
  <c r="BK135" i="3"/>
  <c r="BL135" i="3"/>
  <c r="BM135" i="3"/>
  <c r="BN135" i="3"/>
  <c r="BO135" i="3"/>
  <c r="BP135" i="3"/>
  <c r="BQ135" i="3"/>
  <c r="BT135" i="3"/>
  <c r="BU135" i="3" s="1"/>
  <c r="BX135" i="3" s="1"/>
  <c r="BD136" i="3"/>
  <c r="BE136" i="3"/>
  <c r="BF136" i="3"/>
  <c r="BG136" i="3"/>
  <c r="BH136" i="3"/>
  <c r="BI136" i="3"/>
  <c r="BJ136" i="3"/>
  <c r="BK136" i="3"/>
  <c r="BL136" i="3"/>
  <c r="BM136" i="3"/>
  <c r="BN136" i="3"/>
  <c r="BO136" i="3"/>
  <c r="BP136" i="3"/>
  <c r="BQ136" i="3"/>
  <c r="BT136" i="3"/>
  <c r="BW136" i="3" s="1"/>
  <c r="BZ136" i="3" s="1"/>
  <c r="BD137" i="3"/>
  <c r="BE137" i="3"/>
  <c r="BF137" i="3"/>
  <c r="BG137" i="3"/>
  <c r="BH137" i="3"/>
  <c r="BI137" i="3"/>
  <c r="BJ137" i="3"/>
  <c r="BK137" i="3"/>
  <c r="BL137" i="3"/>
  <c r="BM137" i="3"/>
  <c r="BN137" i="3"/>
  <c r="BO137" i="3"/>
  <c r="BP137" i="3"/>
  <c r="BQ137" i="3"/>
  <c r="BT137" i="3"/>
  <c r="BD138" i="3"/>
  <c r="BE138" i="3"/>
  <c r="BF138" i="3"/>
  <c r="BG138" i="3"/>
  <c r="BH138" i="3"/>
  <c r="BI138" i="3"/>
  <c r="BJ138" i="3"/>
  <c r="BK138" i="3"/>
  <c r="BL138" i="3"/>
  <c r="BM138" i="3"/>
  <c r="BN138" i="3"/>
  <c r="BO138" i="3"/>
  <c r="BP138" i="3"/>
  <c r="BQ138" i="3"/>
  <c r="BT138" i="3"/>
  <c r="BD139" i="3"/>
  <c r="BE139" i="3"/>
  <c r="BF139" i="3"/>
  <c r="BG139" i="3"/>
  <c r="BH139" i="3"/>
  <c r="BI139" i="3"/>
  <c r="BJ139" i="3"/>
  <c r="BK139" i="3"/>
  <c r="BL139" i="3"/>
  <c r="BM139" i="3"/>
  <c r="BN139" i="3"/>
  <c r="BO139" i="3"/>
  <c r="BP139" i="3"/>
  <c r="BQ139" i="3"/>
  <c r="BT139" i="3"/>
  <c r="BD140" i="3"/>
  <c r="BE140" i="3"/>
  <c r="BF140" i="3"/>
  <c r="BG140" i="3"/>
  <c r="BH140" i="3"/>
  <c r="BI140" i="3"/>
  <c r="BJ140" i="3"/>
  <c r="BK140" i="3"/>
  <c r="BL140" i="3"/>
  <c r="BM140" i="3"/>
  <c r="BN140" i="3"/>
  <c r="BO140" i="3"/>
  <c r="BP140" i="3"/>
  <c r="BQ140" i="3"/>
  <c r="BT140" i="3"/>
  <c r="BW140" i="3" s="1"/>
  <c r="BZ140" i="3" s="1"/>
  <c r="BD141" i="3"/>
  <c r="BE141" i="3"/>
  <c r="BF141" i="3"/>
  <c r="BG141" i="3"/>
  <c r="BH141" i="3"/>
  <c r="BI141" i="3"/>
  <c r="BJ141" i="3"/>
  <c r="BK141" i="3"/>
  <c r="BL141" i="3"/>
  <c r="BM141" i="3"/>
  <c r="BN141" i="3"/>
  <c r="BO141" i="3"/>
  <c r="BP141" i="3"/>
  <c r="BQ141" i="3"/>
  <c r="BT141" i="3"/>
  <c r="BD142" i="3"/>
  <c r="BE142" i="3"/>
  <c r="BF142" i="3"/>
  <c r="BG142" i="3"/>
  <c r="BH142" i="3"/>
  <c r="BI142" i="3"/>
  <c r="BJ142" i="3"/>
  <c r="BK142" i="3"/>
  <c r="BL142" i="3"/>
  <c r="BM142" i="3"/>
  <c r="BN142" i="3"/>
  <c r="BO142" i="3"/>
  <c r="BP142" i="3"/>
  <c r="BQ142" i="3"/>
  <c r="BT142" i="3"/>
  <c r="BE143" i="3"/>
  <c r="BF143" i="3"/>
  <c r="BG143" i="3"/>
  <c r="BH143" i="3"/>
  <c r="BI143" i="3"/>
  <c r="BJ143" i="3"/>
  <c r="BK143" i="3"/>
  <c r="BL143" i="3"/>
  <c r="BM143" i="3"/>
  <c r="BN143" i="3"/>
  <c r="BO143" i="3"/>
  <c r="BP143" i="3"/>
  <c r="BQ143" i="3"/>
  <c r="BT143" i="3"/>
  <c r="BD144" i="3"/>
  <c r="BE144" i="3"/>
  <c r="BF144" i="3"/>
  <c r="BG144" i="3"/>
  <c r="BH144" i="3"/>
  <c r="BI144" i="3"/>
  <c r="BJ144" i="3"/>
  <c r="BK144" i="3"/>
  <c r="BL144" i="3"/>
  <c r="BM144" i="3"/>
  <c r="BN144" i="3"/>
  <c r="BO144" i="3"/>
  <c r="BP144" i="3"/>
  <c r="BQ144" i="3"/>
  <c r="BT144" i="3"/>
  <c r="BD145" i="3"/>
  <c r="BE145" i="3"/>
  <c r="BF145" i="3"/>
  <c r="BG145" i="3"/>
  <c r="BH145" i="3"/>
  <c r="BI145" i="3"/>
  <c r="BJ145" i="3"/>
  <c r="BK145" i="3"/>
  <c r="BL145" i="3"/>
  <c r="BM145" i="3"/>
  <c r="BN145" i="3"/>
  <c r="BO145" i="3"/>
  <c r="BP145" i="3"/>
  <c r="BQ145" i="3"/>
  <c r="BT145" i="3"/>
  <c r="BU145" i="3" s="1"/>
  <c r="BX145" i="3" s="1"/>
  <c r="BD146" i="3"/>
  <c r="BE146" i="3"/>
  <c r="BF146" i="3"/>
  <c r="BG146" i="3"/>
  <c r="BH146" i="3"/>
  <c r="BI146" i="3"/>
  <c r="BJ146" i="3"/>
  <c r="BK146" i="3"/>
  <c r="BL146" i="3"/>
  <c r="BM146" i="3"/>
  <c r="BN146" i="3"/>
  <c r="BO146" i="3"/>
  <c r="BP146" i="3"/>
  <c r="BQ146" i="3"/>
  <c r="BT146" i="3"/>
  <c r="BW146" i="3" s="1"/>
  <c r="BZ146" i="3" s="1"/>
  <c r="BD147" i="3"/>
  <c r="BE147" i="3"/>
  <c r="BF147" i="3"/>
  <c r="BG147" i="3"/>
  <c r="BH147" i="3"/>
  <c r="BI147" i="3"/>
  <c r="BJ147" i="3"/>
  <c r="BK147" i="3"/>
  <c r="BL147" i="3"/>
  <c r="BM147" i="3"/>
  <c r="BN147" i="3"/>
  <c r="BO147" i="3"/>
  <c r="BP147" i="3"/>
  <c r="BQ147" i="3"/>
  <c r="BT147" i="3"/>
  <c r="BU147" i="3" s="1"/>
  <c r="BX147" i="3" s="1"/>
  <c r="BD148" i="3"/>
  <c r="BE148" i="3"/>
  <c r="BF148" i="3"/>
  <c r="BG148" i="3"/>
  <c r="BH148" i="3"/>
  <c r="BI148" i="3"/>
  <c r="BJ148" i="3"/>
  <c r="BK148" i="3"/>
  <c r="BL148" i="3"/>
  <c r="BM148" i="3"/>
  <c r="BN148" i="3"/>
  <c r="BO148" i="3"/>
  <c r="BP148" i="3"/>
  <c r="BQ148" i="3"/>
  <c r="BT148" i="3"/>
  <c r="BW148" i="3" s="1"/>
  <c r="BZ148" i="3" s="1"/>
  <c r="BD149" i="3"/>
  <c r="BE149" i="3"/>
  <c r="BF149" i="3"/>
  <c r="BG149" i="3"/>
  <c r="BH149" i="3"/>
  <c r="BI149" i="3"/>
  <c r="BJ149" i="3"/>
  <c r="BK149" i="3"/>
  <c r="BL149" i="3"/>
  <c r="BM149" i="3"/>
  <c r="BN149" i="3"/>
  <c r="BO149" i="3"/>
  <c r="BP149" i="3"/>
  <c r="BQ149" i="3"/>
  <c r="BT149" i="3"/>
  <c r="BD150" i="3"/>
  <c r="BE150" i="3"/>
  <c r="BF150" i="3"/>
  <c r="BG150" i="3"/>
  <c r="BH150" i="3"/>
  <c r="BI150" i="3"/>
  <c r="BJ150" i="3"/>
  <c r="BK150" i="3"/>
  <c r="BL150" i="3"/>
  <c r="BM150" i="3"/>
  <c r="BN150" i="3"/>
  <c r="BO150" i="3"/>
  <c r="BP150" i="3"/>
  <c r="BQ150" i="3"/>
  <c r="BT150" i="3"/>
  <c r="BD151" i="3"/>
  <c r="BE151" i="3"/>
  <c r="BF151" i="3"/>
  <c r="BG151" i="3"/>
  <c r="BH151" i="3"/>
  <c r="BI151" i="3"/>
  <c r="BJ151" i="3"/>
  <c r="BK151" i="3"/>
  <c r="BL151" i="3"/>
  <c r="BM151" i="3"/>
  <c r="BN151" i="3"/>
  <c r="BO151" i="3"/>
  <c r="BP151" i="3"/>
  <c r="BQ151" i="3"/>
  <c r="BT151" i="3"/>
  <c r="BD152" i="3"/>
  <c r="BE152" i="3"/>
  <c r="BF152" i="3"/>
  <c r="BG152" i="3"/>
  <c r="BH152" i="3"/>
  <c r="BI152" i="3"/>
  <c r="BJ152" i="3"/>
  <c r="BK152" i="3"/>
  <c r="BL152" i="3"/>
  <c r="BM152" i="3"/>
  <c r="BN152" i="3"/>
  <c r="BO152" i="3"/>
  <c r="BP152" i="3"/>
  <c r="BQ152" i="3"/>
  <c r="BT152" i="3"/>
  <c r="BD153" i="3"/>
  <c r="BE153" i="3"/>
  <c r="BF153" i="3"/>
  <c r="BG153" i="3"/>
  <c r="BH153" i="3"/>
  <c r="BI153" i="3"/>
  <c r="BJ153" i="3"/>
  <c r="BK153" i="3"/>
  <c r="BL153" i="3"/>
  <c r="BM153" i="3"/>
  <c r="BN153" i="3"/>
  <c r="BO153" i="3"/>
  <c r="BP153" i="3"/>
  <c r="BQ153" i="3"/>
  <c r="BT153" i="3"/>
  <c r="BD154" i="3"/>
  <c r="BE154" i="3"/>
  <c r="BF154" i="3"/>
  <c r="BG154" i="3"/>
  <c r="BH154" i="3"/>
  <c r="BI154" i="3"/>
  <c r="BJ154" i="3"/>
  <c r="BK154" i="3"/>
  <c r="BL154" i="3"/>
  <c r="BM154" i="3"/>
  <c r="BN154" i="3"/>
  <c r="BO154" i="3"/>
  <c r="BP154" i="3"/>
  <c r="BQ154" i="3"/>
  <c r="BT154" i="3"/>
  <c r="BW154" i="3" s="1"/>
  <c r="BZ154" i="3" s="1"/>
  <c r="BD155" i="3"/>
  <c r="BE155" i="3"/>
  <c r="BF155" i="3"/>
  <c r="BG155" i="3"/>
  <c r="BH155" i="3"/>
  <c r="BI155" i="3"/>
  <c r="BJ155" i="3"/>
  <c r="BK155" i="3"/>
  <c r="BL155" i="3"/>
  <c r="BM155" i="3"/>
  <c r="BN155" i="3"/>
  <c r="BO155" i="3"/>
  <c r="BP155" i="3"/>
  <c r="BQ155" i="3"/>
  <c r="BT155" i="3"/>
  <c r="BU155" i="3" s="1"/>
  <c r="BX155" i="3" s="1"/>
  <c r="BD156" i="3"/>
  <c r="BE156" i="3"/>
  <c r="BF156" i="3"/>
  <c r="BG156" i="3"/>
  <c r="BH156" i="3"/>
  <c r="BI156" i="3"/>
  <c r="BJ156" i="3"/>
  <c r="BK156" i="3"/>
  <c r="BL156" i="3"/>
  <c r="BM156" i="3"/>
  <c r="BN156" i="3"/>
  <c r="BO156" i="3"/>
  <c r="BP156" i="3"/>
  <c r="BQ156" i="3"/>
  <c r="BT156" i="3"/>
  <c r="BV156" i="3" s="1"/>
  <c r="BY156" i="3" s="1"/>
  <c r="BD157" i="3"/>
  <c r="BE157" i="3"/>
  <c r="BF157" i="3"/>
  <c r="BG157" i="3"/>
  <c r="BH157" i="3"/>
  <c r="BI157" i="3"/>
  <c r="BJ157" i="3"/>
  <c r="BK157" i="3"/>
  <c r="BL157" i="3"/>
  <c r="BM157" i="3"/>
  <c r="BN157" i="3"/>
  <c r="BO157" i="3"/>
  <c r="BP157" i="3"/>
  <c r="BQ157" i="3"/>
  <c r="BT157" i="3"/>
  <c r="BU157" i="3" s="1"/>
  <c r="BX157" i="3" s="1"/>
  <c r="BD158" i="3"/>
  <c r="BE158" i="3"/>
  <c r="BF158" i="3"/>
  <c r="BG158" i="3"/>
  <c r="BH158" i="3"/>
  <c r="BI158" i="3"/>
  <c r="BJ158" i="3"/>
  <c r="BK158" i="3"/>
  <c r="BL158" i="3"/>
  <c r="BM158" i="3"/>
  <c r="BN158" i="3"/>
  <c r="BO158" i="3"/>
  <c r="BP158" i="3"/>
  <c r="BQ158" i="3"/>
  <c r="BT158" i="3"/>
  <c r="BD159" i="3"/>
  <c r="BE159" i="3"/>
  <c r="BF159" i="3"/>
  <c r="BG159" i="3"/>
  <c r="BH159" i="3"/>
  <c r="BI159" i="3"/>
  <c r="BJ159" i="3"/>
  <c r="BK159" i="3"/>
  <c r="BL159" i="3"/>
  <c r="BM159" i="3"/>
  <c r="BN159" i="3"/>
  <c r="BO159" i="3"/>
  <c r="BP159" i="3"/>
  <c r="BQ159" i="3"/>
  <c r="BT159" i="3"/>
  <c r="BW159" i="3" s="1"/>
  <c r="BZ159" i="3" s="1"/>
  <c r="BD160" i="3"/>
  <c r="BE160" i="3"/>
  <c r="BF160" i="3"/>
  <c r="BG160" i="3"/>
  <c r="BH160" i="3"/>
  <c r="BI160" i="3"/>
  <c r="BJ160" i="3"/>
  <c r="BK160" i="3"/>
  <c r="BL160" i="3"/>
  <c r="BM160" i="3"/>
  <c r="BN160" i="3"/>
  <c r="BO160" i="3"/>
  <c r="BP160" i="3"/>
  <c r="BQ160" i="3"/>
  <c r="BT160" i="3"/>
  <c r="BU160" i="3" s="1"/>
  <c r="BX160" i="3" s="1"/>
  <c r="BD161" i="3"/>
  <c r="BE161" i="3"/>
  <c r="BF161" i="3"/>
  <c r="BG161" i="3"/>
  <c r="BH161" i="3"/>
  <c r="BI161" i="3"/>
  <c r="BJ161" i="3"/>
  <c r="BK161" i="3"/>
  <c r="BL161" i="3"/>
  <c r="BM161" i="3"/>
  <c r="BN161" i="3"/>
  <c r="BO161" i="3"/>
  <c r="BP161" i="3"/>
  <c r="BQ161" i="3"/>
  <c r="BT161" i="3"/>
  <c r="BV161" i="3" s="1"/>
  <c r="BY161" i="3" s="1"/>
  <c r="BD162" i="3"/>
  <c r="BE162" i="3"/>
  <c r="BF162" i="3"/>
  <c r="BG162" i="3"/>
  <c r="BH162" i="3"/>
  <c r="BI162" i="3"/>
  <c r="BJ162" i="3"/>
  <c r="BK162" i="3"/>
  <c r="BL162" i="3"/>
  <c r="BM162" i="3"/>
  <c r="BN162" i="3"/>
  <c r="BO162" i="3"/>
  <c r="BP162" i="3"/>
  <c r="BQ162" i="3"/>
  <c r="BT162" i="3"/>
  <c r="BV162" i="3" s="1"/>
  <c r="BY162" i="3" s="1"/>
  <c r="BD163" i="3"/>
  <c r="BE163" i="3"/>
  <c r="BF163" i="3"/>
  <c r="BG163" i="3"/>
  <c r="BH163" i="3"/>
  <c r="BI163" i="3"/>
  <c r="BJ163" i="3"/>
  <c r="BK163" i="3"/>
  <c r="BL163" i="3"/>
  <c r="BM163" i="3"/>
  <c r="BN163" i="3"/>
  <c r="BO163" i="3"/>
  <c r="BP163" i="3"/>
  <c r="BQ163" i="3"/>
  <c r="BT163" i="3"/>
  <c r="BV163" i="3" s="1"/>
  <c r="BY163" i="3" s="1"/>
  <c r="BD164" i="3"/>
  <c r="BE164" i="3"/>
  <c r="BF164" i="3"/>
  <c r="BG164" i="3"/>
  <c r="BH164" i="3"/>
  <c r="BI164" i="3"/>
  <c r="BJ164" i="3"/>
  <c r="BK164" i="3"/>
  <c r="BL164" i="3"/>
  <c r="BM164" i="3"/>
  <c r="BN164" i="3"/>
  <c r="BO164" i="3"/>
  <c r="BP164" i="3"/>
  <c r="BQ164" i="3"/>
  <c r="BT164" i="3"/>
  <c r="BW164" i="3" s="1"/>
  <c r="BZ164" i="3" s="1"/>
  <c r="BD165" i="3"/>
  <c r="BE165" i="3"/>
  <c r="BF165" i="3"/>
  <c r="BG165" i="3"/>
  <c r="BH165" i="3"/>
  <c r="BI165" i="3"/>
  <c r="BJ165" i="3"/>
  <c r="BK165" i="3"/>
  <c r="BL165" i="3"/>
  <c r="BM165" i="3"/>
  <c r="BN165" i="3"/>
  <c r="BO165" i="3"/>
  <c r="BP165" i="3"/>
  <c r="BQ165" i="3"/>
  <c r="BT165" i="3"/>
  <c r="BW165" i="3" s="1"/>
  <c r="BZ165" i="3" s="1"/>
  <c r="BD166" i="3"/>
  <c r="BE166" i="3"/>
  <c r="BF166" i="3"/>
  <c r="BG166" i="3"/>
  <c r="BH166" i="3"/>
  <c r="BI166" i="3"/>
  <c r="BJ166" i="3"/>
  <c r="BK166" i="3"/>
  <c r="BL166" i="3"/>
  <c r="BM166" i="3"/>
  <c r="BN166" i="3"/>
  <c r="BO166" i="3"/>
  <c r="BP166" i="3"/>
  <c r="BQ166" i="3"/>
  <c r="BT166" i="3"/>
  <c r="BD167" i="3"/>
  <c r="BE167" i="3"/>
  <c r="BF167" i="3"/>
  <c r="BG167" i="3"/>
  <c r="BH167" i="3"/>
  <c r="BI167" i="3"/>
  <c r="BJ167" i="3"/>
  <c r="BK167" i="3"/>
  <c r="BL167" i="3"/>
  <c r="BM167" i="3"/>
  <c r="BN167" i="3"/>
  <c r="BO167" i="3"/>
  <c r="BP167" i="3"/>
  <c r="BQ167" i="3"/>
  <c r="BT167" i="3"/>
  <c r="BU167" i="3" s="1"/>
  <c r="BX167" i="3" s="1"/>
  <c r="BD168" i="3"/>
  <c r="BE168" i="3"/>
  <c r="BF168" i="3"/>
  <c r="BG168" i="3"/>
  <c r="BH168" i="3"/>
  <c r="BI168" i="3"/>
  <c r="BJ168" i="3"/>
  <c r="BK168" i="3"/>
  <c r="BL168" i="3"/>
  <c r="BM168" i="3"/>
  <c r="BN168" i="3"/>
  <c r="BO168" i="3"/>
  <c r="BP168" i="3"/>
  <c r="BQ168" i="3"/>
  <c r="BT168" i="3"/>
  <c r="BU168" i="3" s="1"/>
  <c r="BX168" i="3" s="1"/>
  <c r="BV168" i="3"/>
  <c r="BY168" i="3" s="1"/>
  <c r="BD169" i="3"/>
  <c r="BE169" i="3"/>
  <c r="BF169" i="3"/>
  <c r="BG169" i="3"/>
  <c r="BH169" i="3"/>
  <c r="BI169" i="3"/>
  <c r="BJ169" i="3"/>
  <c r="BK169" i="3"/>
  <c r="BL169" i="3"/>
  <c r="BM169" i="3"/>
  <c r="BN169" i="3"/>
  <c r="BO169" i="3"/>
  <c r="BP169" i="3"/>
  <c r="BQ169" i="3"/>
  <c r="BT169" i="3"/>
  <c r="BW169" i="3" s="1"/>
  <c r="BZ169" i="3" s="1"/>
  <c r="BD170" i="3"/>
  <c r="BE170" i="3"/>
  <c r="BF170" i="3"/>
  <c r="BG170" i="3"/>
  <c r="BH170" i="3"/>
  <c r="BI170" i="3"/>
  <c r="BJ170" i="3"/>
  <c r="BK170" i="3"/>
  <c r="BL170" i="3"/>
  <c r="BM170" i="3"/>
  <c r="BN170" i="3"/>
  <c r="BO170" i="3"/>
  <c r="BP170" i="3"/>
  <c r="BQ170" i="3"/>
  <c r="BT170" i="3"/>
  <c r="BV170" i="3" s="1"/>
  <c r="BY170" i="3" s="1"/>
  <c r="BD171" i="3"/>
  <c r="BE171" i="3"/>
  <c r="BF171" i="3"/>
  <c r="BG171" i="3"/>
  <c r="BH171" i="3"/>
  <c r="BI171" i="3"/>
  <c r="BJ171" i="3"/>
  <c r="BK171" i="3"/>
  <c r="BL171" i="3"/>
  <c r="BM171" i="3"/>
  <c r="BN171" i="3"/>
  <c r="BO171" i="3"/>
  <c r="BP171" i="3"/>
  <c r="BQ171" i="3"/>
  <c r="BT171" i="3"/>
  <c r="BW171" i="3" s="1"/>
  <c r="BZ171" i="3" s="1"/>
  <c r="BD172" i="3"/>
  <c r="BE172" i="3"/>
  <c r="BF172" i="3"/>
  <c r="BG172" i="3"/>
  <c r="BH172" i="3"/>
  <c r="BI172" i="3"/>
  <c r="BJ172" i="3"/>
  <c r="BK172" i="3"/>
  <c r="BL172" i="3"/>
  <c r="BM172" i="3"/>
  <c r="BN172" i="3"/>
  <c r="BO172" i="3"/>
  <c r="BP172" i="3"/>
  <c r="BQ172" i="3"/>
  <c r="BT172" i="3"/>
  <c r="BV172" i="3" s="1"/>
  <c r="BY172" i="3" s="1"/>
  <c r="BD173" i="3"/>
  <c r="BE173" i="3"/>
  <c r="BF173" i="3"/>
  <c r="BG173" i="3"/>
  <c r="BH173" i="3"/>
  <c r="BI173" i="3"/>
  <c r="BJ173" i="3"/>
  <c r="BK173" i="3"/>
  <c r="BL173" i="3"/>
  <c r="BM173" i="3"/>
  <c r="BN173" i="3"/>
  <c r="BO173" i="3"/>
  <c r="BP173" i="3"/>
  <c r="BQ173" i="3"/>
  <c r="BT173" i="3"/>
  <c r="BU173" i="3" s="1"/>
  <c r="BX173" i="3" s="1"/>
  <c r="BD174" i="3"/>
  <c r="BE174" i="3"/>
  <c r="BF174" i="3"/>
  <c r="BG174" i="3"/>
  <c r="BH174" i="3"/>
  <c r="BI174" i="3"/>
  <c r="BJ174" i="3"/>
  <c r="BK174" i="3"/>
  <c r="BL174" i="3"/>
  <c r="BM174" i="3"/>
  <c r="BN174" i="3"/>
  <c r="BO174" i="3"/>
  <c r="BP174" i="3"/>
  <c r="BQ174" i="3"/>
  <c r="BT174" i="3"/>
  <c r="BV174" i="3" s="1"/>
  <c r="BY174" i="3" s="1"/>
  <c r="BE175" i="3"/>
  <c r="BF175" i="3"/>
  <c r="BG175" i="3"/>
  <c r="BH175" i="3"/>
  <c r="BI175" i="3"/>
  <c r="BJ175" i="3"/>
  <c r="BK175" i="3"/>
  <c r="BL175" i="3"/>
  <c r="BM175" i="3"/>
  <c r="BN175" i="3"/>
  <c r="BO175" i="3"/>
  <c r="BP175" i="3"/>
  <c r="BQ175" i="3"/>
  <c r="BT175" i="3"/>
  <c r="BU175" i="3" s="1"/>
  <c r="BX175" i="3" s="1"/>
  <c r="BE176" i="3"/>
  <c r="BF176" i="3"/>
  <c r="BG176" i="3"/>
  <c r="BH176" i="3"/>
  <c r="BI176" i="3"/>
  <c r="BJ176" i="3"/>
  <c r="BK176" i="3"/>
  <c r="BL176" i="3"/>
  <c r="BM176" i="3"/>
  <c r="BN176" i="3"/>
  <c r="BO176" i="3"/>
  <c r="BP176" i="3"/>
  <c r="BQ176" i="3"/>
  <c r="BT176" i="3"/>
  <c r="BV176" i="3" s="1"/>
  <c r="BY176" i="3" s="1"/>
  <c r="BE177" i="3"/>
  <c r="BF177" i="3"/>
  <c r="BG177" i="3"/>
  <c r="BH177" i="3"/>
  <c r="BI177" i="3"/>
  <c r="BJ177" i="3"/>
  <c r="BK177" i="3"/>
  <c r="BL177" i="3"/>
  <c r="BM177" i="3"/>
  <c r="BN177" i="3"/>
  <c r="BO177" i="3"/>
  <c r="BP177" i="3"/>
  <c r="BQ177" i="3"/>
  <c r="BT177" i="3"/>
  <c r="BD178" i="3"/>
  <c r="BE178" i="3"/>
  <c r="BF178" i="3"/>
  <c r="BG178" i="3"/>
  <c r="BH178" i="3"/>
  <c r="BI178" i="3"/>
  <c r="BJ178" i="3"/>
  <c r="BK178" i="3"/>
  <c r="BL178" i="3"/>
  <c r="BM178" i="3"/>
  <c r="BN178" i="3"/>
  <c r="BO178" i="3"/>
  <c r="BP178" i="3"/>
  <c r="BQ178" i="3"/>
  <c r="BT178" i="3"/>
  <c r="BW178" i="3" s="1"/>
  <c r="BZ178" i="3" s="1"/>
  <c r="BD179" i="3"/>
  <c r="BE179" i="3"/>
  <c r="BF179" i="3"/>
  <c r="BG179" i="3"/>
  <c r="BH179" i="3"/>
  <c r="BI179" i="3"/>
  <c r="BJ179" i="3"/>
  <c r="BK179" i="3"/>
  <c r="BL179" i="3"/>
  <c r="BM179" i="3"/>
  <c r="BN179" i="3"/>
  <c r="BO179" i="3"/>
  <c r="BP179" i="3"/>
  <c r="BQ179" i="3"/>
  <c r="BT179" i="3"/>
  <c r="BD180" i="3"/>
  <c r="BE180" i="3"/>
  <c r="BF180" i="3"/>
  <c r="BG180" i="3"/>
  <c r="BH180" i="3"/>
  <c r="BI180" i="3"/>
  <c r="BJ180" i="3"/>
  <c r="BK180" i="3"/>
  <c r="BL180" i="3"/>
  <c r="BM180" i="3"/>
  <c r="BN180" i="3"/>
  <c r="BO180" i="3"/>
  <c r="BP180" i="3"/>
  <c r="BQ180" i="3"/>
  <c r="BT180" i="3"/>
  <c r="BW180" i="3" s="1"/>
  <c r="BZ180" i="3" s="1"/>
  <c r="BD181" i="3"/>
  <c r="BE181" i="3"/>
  <c r="BF181" i="3"/>
  <c r="BG181" i="3"/>
  <c r="BH181" i="3"/>
  <c r="BI181" i="3"/>
  <c r="BJ181" i="3"/>
  <c r="BK181" i="3"/>
  <c r="BL181" i="3"/>
  <c r="BM181" i="3"/>
  <c r="BN181" i="3"/>
  <c r="BO181" i="3"/>
  <c r="BP181" i="3"/>
  <c r="BQ181" i="3"/>
  <c r="BT181" i="3"/>
  <c r="BV181" i="3" s="1"/>
  <c r="BY181" i="3" s="1"/>
  <c r="BD182" i="3"/>
  <c r="BE182" i="3"/>
  <c r="BF182" i="3"/>
  <c r="BG182" i="3"/>
  <c r="BH182" i="3"/>
  <c r="BI182" i="3"/>
  <c r="BJ182" i="3"/>
  <c r="BK182" i="3"/>
  <c r="BL182" i="3"/>
  <c r="BM182" i="3"/>
  <c r="BN182" i="3"/>
  <c r="BO182" i="3"/>
  <c r="BP182" i="3"/>
  <c r="BQ182" i="3"/>
  <c r="BT182" i="3"/>
  <c r="BU182" i="3" s="1"/>
  <c r="BX182" i="3" s="1"/>
  <c r="BD183" i="3"/>
  <c r="BE183" i="3"/>
  <c r="BF183" i="3"/>
  <c r="BG183" i="3"/>
  <c r="BH183" i="3"/>
  <c r="BI183" i="3"/>
  <c r="BJ183" i="3"/>
  <c r="BK183" i="3"/>
  <c r="BL183" i="3"/>
  <c r="BM183" i="3"/>
  <c r="BN183" i="3"/>
  <c r="BO183" i="3"/>
  <c r="BP183" i="3"/>
  <c r="BQ183" i="3"/>
  <c r="BT183" i="3"/>
  <c r="BU183" i="3" s="1"/>
  <c r="BX183" i="3" s="1"/>
  <c r="BD184" i="3"/>
  <c r="BE184" i="3"/>
  <c r="BF184" i="3"/>
  <c r="BG184" i="3"/>
  <c r="BH184" i="3"/>
  <c r="BI184" i="3"/>
  <c r="BJ184" i="3"/>
  <c r="BK184" i="3"/>
  <c r="BL184" i="3"/>
  <c r="BM184" i="3"/>
  <c r="BN184" i="3"/>
  <c r="BO184" i="3"/>
  <c r="BP184" i="3"/>
  <c r="BQ184" i="3"/>
  <c r="BT184" i="3"/>
  <c r="BU184" i="3" s="1"/>
  <c r="BX184" i="3" s="1"/>
  <c r="BD185" i="3"/>
  <c r="BE185" i="3"/>
  <c r="BF185" i="3"/>
  <c r="BG185" i="3"/>
  <c r="BH185" i="3"/>
  <c r="BI185" i="3"/>
  <c r="BJ185" i="3"/>
  <c r="BK185" i="3"/>
  <c r="BL185" i="3"/>
  <c r="BM185" i="3"/>
  <c r="BN185" i="3"/>
  <c r="BO185" i="3"/>
  <c r="BP185" i="3"/>
  <c r="BQ185" i="3"/>
  <c r="BT185" i="3"/>
  <c r="BV185" i="3" s="1"/>
  <c r="BY185" i="3" s="1"/>
  <c r="BD186" i="3"/>
  <c r="BE186" i="3"/>
  <c r="BF186" i="3"/>
  <c r="BG186" i="3"/>
  <c r="BH186" i="3"/>
  <c r="BI186" i="3"/>
  <c r="BJ186" i="3"/>
  <c r="BK186" i="3"/>
  <c r="BL186" i="3"/>
  <c r="BM186" i="3"/>
  <c r="BN186" i="3"/>
  <c r="BO186" i="3"/>
  <c r="BP186" i="3"/>
  <c r="BQ186" i="3"/>
  <c r="BT186" i="3"/>
  <c r="BD187" i="3"/>
  <c r="BE187" i="3"/>
  <c r="BF187" i="3"/>
  <c r="BG187" i="3"/>
  <c r="BH187" i="3"/>
  <c r="BI187" i="3"/>
  <c r="BJ187" i="3"/>
  <c r="BK187" i="3"/>
  <c r="BL187" i="3"/>
  <c r="BM187" i="3"/>
  <c r="BN187" i="3"/>
  <c r="BO187" i="3"/>
  <c r="BP187" i="3"/>
  <c r="BQ187" i="3"/>
  <c r="BT187" i="3"/>
  <c r="BU187" i="3" s="1"/>
  <c r="BX187" i="3" s="1"/>
  <c r="BD188" i="3"/>
  <c r="BE188" i="3"/>
  <c r="BF188" i="3"/>
  <c r="BG188" i="3"/>
  <c r="BH188" i="3"/>
  <c r="BI188" i="3"/>
  <c r="BJ188" i="3"/>
  <c r="BK188" i="3"/>
  <c r="BL188" i="3"/>
  <c r="BM188" i="3"/>
  <c r="BN188" i="3"/>
  <c r="BO188" i="3"/>
  <c r="BP188" i="3"/>
  <c r="BQ188" i="3"/>
  <c r="BT188" i="3"/>
  <c r="BD189" i="3"/>
  <c r="BE189" i="3"/>
  <c r="BF189" i="3"/>
  <c r="BG189" i="3"/>
  <c r="BH189" i="3"/>
  <c r="BI189" i="3"/>
  <c r="BJ189" i="3"/>
  <c r="BK189" i="3"/>
  <c r="BL189" i="3"/>
  <c r="BM189" i="3"/>
  <c r="BN189" i="3"/>
  <c r="BO189" i="3"/>
  <c r="BP189" i="3"/>
  <c r="BQ189" i="3"/>
  <c r="BT189" i="3"/>
  <c r="BU189" i="3" s="1"/>
  <c r="BX189" i="3" s="1"/>
  <c r="BD190" i="3"/>
  <c r="BE190" i="3"/>
  <c r="BF190" i="3"/>
  <c r="BG190" i="3"/>
  <c r="BH190" i="3"/>
  <c r="BI190" i="3"/>
  <c r="BJ190" i="3"/>
  <c r="BK190" i="3"/>
  <c r="BL190" i="3"/>
  <c r="BM190" i="3"/>
  <c r="BN190" i="3"/>
  <c r="BO190" i="3"/>
  <c r="BP190" i="3"/>
  <c r="BQ190" i="3"/>
  <c r="BT190" i="3"/>
  <c r="BD191" i="3"/>
  <c r="BE191" i="3"/>
  <c r="BF191" i="3"/>
  <c r="BG191" i="3"/>
  <c r="BH191" i="3"/>
  <c r="BI191" i="3"/>
  <c r="BJ191" i="3"/>
  <c r="BK191" i="3"/>
  <c r="BL191" i="3"/>
  <c r="BM191" i="3"/>
  <c r="BN191" i="3"/>
  <c r="BO191" i="3"/>
  <c r="BP191" i="3"/>
  <c r="BQ191" i="3"/>
  <c r="BT191" i="3"/>
  <c r="BU191" i="3" s="1"/>
  <c r="BX191" i="3" s="1"/>
  <c r="BD192" i="3"/>
  <c r="BE192" i="3"/>
  <c r="BF192" i="3"/>
  <c r="BG192" i="3"/>
  <c r="BH192" i="3"/>
  <c r="BI192" i="3"/>
  <c r="BJ192" i="3"/>
  <c r="BK192" i="3"/>
  <c r="BL192" i="3"/>
  <c r="BM192" i="3"/>
  <c r="BN192" i="3"/>
  <c r="BO192" i="3"/>
  <c r="BP192" i="3"/>
  <c r="BQ192" i="3"/>
  <c r="BT192" i="3"/>
  <c r="BW192" i="3" s="1"/>
  <c r="BZ192" i="3" s="1"/>
  <c r="BD193" i="3"/>
  <c r="BE193" i="3"/>
  <c r="BF193" i="3"/>
  <c r="BG193" i="3"/>
  <c r="BH193" i="3"/>
  <c r="BI193" i="3"/>
  <c r="BJ193" i="3"/>
  <c r="BK193" i="3"/>
  <c r="BL193" i="3"/>
  <c r="BM193" i="3"/>
  <c r="BN193" i="3"/>
  <c r="BO193" i="3"/>
  <c r="BP193" i="3"/>
  <c r="BQ193" i="3"/>
  <c r="BT193" i="3"/>
  <c r="BU193" i="3" s="1"/>
  <c r="BX193" i="3" s="1"/>
  <c r="BD194" i="3"/>
  <c r="BE194" i="3"/>
  <c r="BF194" i="3"/>
  <c r="BG194" i="3"/>
  <c r="BH194" i="3"/>
  <c r="BI194" i="3"/>
  <c r="BJ194" i="3"/>
  <c r="BK194" i="3"/>
  <c r="BL194" i="3"/>
  <c r="BM194" i="3"/>
  <c r="BN194" i="3"/>
  <c r="BO194" i="3"/>
  <c r="BP194" i="3"/>
  <c r="BQ194" i="3"/>
  <c r="BT194" i="3"/>
  <c r="BD195" i="3"/>
  <c r="BE195" i="3"/>
  <c r="BF195" i="3"/>
  <c r="BG195" i="3"/>
  <c r="BH195" i="3"/>
  <c r="BI195" i="3"/>
  <c r="BJ195" i="3"/>
  <c r="BK195" i="3"/>
  <c r="BL195" i="3"/>
  <c r="BM195" i="3"/>
  <c r="BN195" i="3"/>
  <c r="BO195" i="3"/>
  <c r="BP195" i="3"/>
  <c r="BQ195" i="3"/>
  <c r="BT195" i="3"/>
  <c r="BD196" i="3"/>
  <c r="BE196" i="3"/>
  <c r="BF196" i="3"/>
  <c r="BG196" i="3"/>
  <c r="BH196" i="3"/>
  <c r="BI196" i="3"/>
  <c r="BJ196" i="3"/>
  <c r="BK196" i="3"/>
  <c r="BL196" i="3"/>
  <c r="BM196" i="3"/>
  <c r="BN196" i="3"/>
  <c r="BO196" i="3"/>
  <c r="BP196" i="3"/>
  <c r="BQ196" i="3"/>
  <c r="BT196" i="3"/>
  <c r="BD197" i="3"/>
  <c r="BE197" i="3"/>
  <c r="BF197" i="3"/>
  <c r="BG197" i="3"/>
  <c r="BH197" i="3"/>
  <c r="BI197" i="3"/>
  <c r="BJ197" i="3"/>
  <c r="BK197" i="3"/>
  <c r="BL197" i="3"/>
  <c r="BM197" i="3"/>
  <c r="BN197" i="3"/>
  <c r="BO197" i="3"/>
  <c r="BP197" i="3"/>
  <c r="BQ197" i="3"/>
  <c r="BT197" i="3"/>
  <c r="BD198" i="3"/>
  <c r="BE198" i="3"/>
  <c r="BF198" i="3"/>
  <c r="BG198" i="3"/>
  <c r="BH198" i="3"/>
  <c r="BI198" i="3"/>
  <c r="BJ198" i="3"/>
  <c r="BK198" i="3"/>
  <c r="BL198" i="3"/>
  <c r="BM198" i="3"/>
  <c r="BN198" i="3"/>
  <c r="BO198" i="3"/>
  <c r="BP198" i="3"/>
  <c r="BQ198" i="3"/>
  <c r="BT198" i="3"/>
  <c r="BU198" i="3" s="1"/>
  <c r="BX198" i="3" s="1"/>
  <c r="BD199" i="3"/>
  <c r="BE199" i="3"/>
  <c r="BF199" i="3"/>
  <c r="BG199" i="3"/>
  <c r="BH199" i="3"/>
  <c r="BI199" i="3"/>
  <c r="BJ199" i="3"/>
  <c r="BK199" i="3"/>
  <c r="BL199" i="3"/>
  <c r="BM199" i="3"/>
  <c r="BN199" i="3"/>
  <c r="BO199" i="3"/>
  <c r="BP199" i="3"/>
  <c r="BQ199" i="3"/>
  <c r="BT199" i="3"/>
  <c r="BD200" i="3"/>
  <c r="BE200" i="3"/>
  <c r="BF200" i="3"/>
  <c r="BG200" i="3"/>
  <c r="BH200" i="3"/>
  <c r="BI200" i="3"/>
  <c r="BJ200" i="3"/>
  <c r="BK200" i="3"/>
  <c r="BL200" i="3"/>
  <c r="BM200" i="3"/>
  <c r="BN200" i="3"/>
  <c r="BO200" i="3"/>
  <c r="BP200" i="3"/>
  <c r="BQ200" i="3"/>
  <c r="BT200" i="3"/>
  <c r="BD201" i="3"/>
  <c r="BE201" i="3"/>
  <c r="BF201" i="3"/>
  <c r="BG201" i="3"/>
  <c r="BH201" i="3"/>
  <c r="BI201" i="3"/>
  <c r="BJ201" i="3"/>
  <c r="BK201" i="3"/>
  <c r="BL201" i="3"/>
  <c r="BM201" i="3"/>
  <c r="BN201" i="3"/>
  <c r="BO201" i="3"/>
  <c r="BP201" i="3"/>
  <c r="BQ201" i="3"/>
  <c r="BT201" i="3"/>
  <c r="BE202" i="3"/>
  <c r="BF202" i="3"/>
  <c r="BG202" i="3"/>
  <c r="BH202" i="3"/>
  <c r="BI202" i="3"/>
  <c r="BJ202" i="3"/>
  <c r="BK202" i="3"/>
  <c r="BL202" i="3"/>
  <c r="BM202" i="3"/>
  <c r="BN202" i="3"/>
  <c r="BO202" i="3"/>
  <c r="BP202" i="3"/>
  <c r="BQ202" i="3"/>
  <c r="BT202" i="3"/>
  <c r="BU202" i="3" s="1"/>
  <c r="BX202" i="3" s="1"/>
  <c r="BE203" i="3"/>
  <c r="BF203" i="3"/>
  <c r="BG203" i="3"/>
  <c r="BH203" i="3"/>
  <c r="BI203" i="3"/>
  <c r="BJ203" i="3"/>
  <c r="BK203" i="3"/>
  <c r="BL203" i="3"/>
  <c r="BM203" i="3"/>
  <c r="BN203" i="3"/>
  <c r="BO203" i="3"/>
  <c r="BP203" i="3"/>
  <c r="BQ203" i="3"/>
  <c r="BT203" i="3"/>
  <c r="BE204" i="3"/>
  <c r="BF204" i="3"/>
  <c r="BG204" i="3"/>
  <c r="BH204" i="3"/>
  <c r="BI204" i="3"/>
  <c r="BJ204" i="3"/>
  <c r="BK204" i="3"/>
  <c r="BL204" i="3"/>
  <c r="BM204" i="3"/>
  <c r="BN204" i="3"/>
  <c r="BO204" i="3"/>
  <c r="BP204" i="3"/>
  <c r="BQ204" i="3"/>
  <c r="BT204" i="3"/>
  <c r="BW204" i="3" s="1"/>
  <c r="BZ204" i="3" s="1"/>
  <c r="BE205" i="3"/>
  <c r="BF205" i="3"/>
  <c r="BG205" i="3"/>
  <c r="BH205" i="3"/>
  <c r="BI205" i="3"/>
  <c r="BJ205" i="3"/>
  <c r="BK205" i="3"/>
  <c r="BL205" i="3"/>
  <c r="BM205" i="3"/>
  <c r="BN205" i="3"/>
  <c r="BO205" i="3"/>
  <c r="BP205" i="3"/>
  <c r="BQ205" i="3"/>
  <c r="BT205" i="3"/>
  <c r="BU205" i="3" s="1"/>
  <c r="BX205" i="3" s="1"/>
  <c r="BE206" i="3"/>
  <c r="BF206" i="3"/>
  <c r="BG206" i="3"/>
  <c r="BH206" i="3"/>
  <c r="BI206" i="3"/>
  <c r="BJ206" i="3"/>
  <c r="BK206" i="3"/>
  <c r="BL206" i="3"/>
  <c r="BM206" i="3"/>
  <c r="BN206" i="3"/>
  <c r="BO206" i="3"/>
  <c r="BP206" i="3"/>
  <c r="BQ206" i="3"/>
  <c r="BT206" i="3"/>
  <c r="BW206" i="3" s="1"/>
  <c r="BZ206" i="3" s="1"/>
  <c r="BD207" i="3"/>
  <c r="BE207" i="3"/>
  <c r="BF207" i="3"/>
  <c r="BG207" i="3"/>
  <c r="BH207" i="3"/>
  <c r="BI207" i="3"/>
  <c r="BJ207" i="3"/>
  <c r="BK207" i="3"/>
  <c r="BL207" i="3"/>
  <c r="BM207" i="3"/>
  <c r="BN207" i="3"/>
  <c r="BO207" i="3"/>
  <c r="BP207" i="3"/>
  <c r="BQ207" i="3"/>
  <c r="BT207" i="3"/>
  <c r="BU207" i="3" s="1"/>
  <c r="BX207" i="3" s="1"/>
  <c r="BD208" i="3"/>
  <c r="BE208" i="3"/>
  <c r="BF208" i="3"/>
  <c r="BG208" i="3"/>
  <c r="BH208" i="3"/>
  <c r="BI208" i="3"/>
  <c r="BJ208" i="3"/>
  <c r="BK208" i="3"/>
  <c r="BL208" i="3"/>
  <c r="BM208" i="3"/>
  <c r="BN208" i="3"/>
  <c r="BO208" i="3"/>
  <c r="BP208" i="3"/>
  <c r="BQ208" i="3"/>
  <c r="BT208" i="3"/>
  <c r="BD209" i="3"/>
  <c r="BE209" i="3"/>
  <c r="BF209" i="3"/>
  <c r="BG209" i="3"/>
  <c r="BH209" i="3"/>
  <c r="BI209" i="3"/>
  <c r="BJ209" i="3"/>
  <c r="BK209" i="3"/>
  <c r="BL209" i="3"/>
  <c r="BM209" i="3"/>
  <c r="BN209" i="3"/>
  <c r="BO209" i="3"/>
  <c r="BP209" i="3"/>
  <c r="BQ209" i="3"/>
  <c r="BT209" i="3"/>
  <c r="BW209" i="3" s="1"/>
  <c r="BZ209" i="3" s="1"/>
  <c r="BD210" i="3"/>
  <c r="BE210" i="3"/>
  <c r="BF210" i="3"/>
  <c r="BG210" i="3"/>
  <c r="BH210" i="3"/>
  <c r="BI210" i="3"/>
  <c r="BJ210" i="3"/>
  <c r="BK210" i="3"/>
  <c r="BL210" i="3"/>
  <c r="BM210" i="3"/>
  <c r="BN210" i="3"/>
  <c r="BO210" i="3"/>
  <c r="BP210" i="3"/>
  <c r="BQ210" i="3"/>
  <c r="BT210" i="3"/>
  <c r="BW210" i="3" s="1"/>
  <c r="BZ210" i="3" s="1"/>
  <c r="BD211" i="3"/>
  <c r="BE211" i="3"/>
  <c r="BF211" i="3"/>
  <c r="BG211" i="3"/>
  <c r="BH211" i="3"/>
  <c r="BI211" i="3"/>
  <c r="BJ211" i="3"/>
  <c r="BK211" i="3"/>
  <c r="BL211" i="3"/>
  <c r="BM211" i="3"/>
  <c r="BN211" i="3"/>
  <c r="BO211" i="3"/>
  <c r="BP211" i="3"/>
  <c r="BQ211" i="3"/>
  <c r="BT211" i="3"/>
  <c r="BW211" i="3" s="1"/>
  <c r="BZ211" i="3" s="1"/>
  <c r="BD212" i="3"/>
  <c r="BE212" i="3"/>
  <c r="BF212" i="3"/>
  <c r="BG212" i="3"/>
  <c r="BH212" i="3"/>
  <c r="BI212" i="3"/>
  <c r="BJ212" i="3"/>
  <c r="BK212" i="3"/>
  <c r="BL212" i="3"/>
  <c r="BM212" i="3"/>
  <c r="BN212" i="3"/>
  <c r="BO212" i="3"/>
  <c r="BP212" i="3"/>
  <c r="BQ212" i="3"/>
  <c r="BT212" i="3"/>
  <c r="BD213" i="3"/>
  <c r="BE213" i="3"/>
  <c r="BF213" i="3"/>
  <c r="BG213" i="3"/>
  <c r="BH213" i="3"/>
  <c r="BI213" i="3"/>
  <c r="BJ213" i="3"/>
  <c r="BK213" i="3"/>
  <c r="BL213" i="3"/>
  <c r="BM213" i="3"/>
  <c r="BN213" i="3"/>
  <c r="BO213" i="3"/>
  <c r="BP213" i="3"/>
  <c r="BQ213" i="3"/>
  <c r="BT213" i="3"/>
  <c r="BD214" i="3"/>
  <c r="BE214" i="3"/>
  <c r="BF214" i="3"/>
  <c r="BG214" i="3"/>
  <c r="BH214" i="3"/>
  <c r="BI214" i="3"/>
  <c r="BJ214" i="3"/>
  <c r="BK214" i="3"/>
  <c r="BL214" i="3"/>
  <c r="BM214" i="3"/>
  <c r="BN214" i="3"/>
  <c r="BO214" i="3"/>
  <c r="BP214" i="3"/>
  <c r="BQ214" i="3"/>
  <c r="BT214" i="3"/>
  <c r="BW214" i="3" s="1"/>
  <c r="BZ214" i="3" s="1"/>
  <c r="BD215" i="3"/>
  <c r="BE215" i="3"/>
  <c r="BF215" i="3"/>
  <c r="BG215" i="3"/>
  <c r="BH215" i="3"/>
  <c r="BI215" i="3"/>
  <c r="BJ215" i="3"/>
  <c r="BK215" i="3"/>
  <c r="BL215" i="3"/>
  <c r="BM215" i="3"/>
  <c r="BN215" i="3"/>
  <c r="BO215" i="3"/>
  <c r="BP215" i="3"/>
  <c r="BQ215" i="3"/>
  <c r="BT215" i="3"/>
  <c r="BU215" i="3" s="1"/>
  <c r="BX215" i="3" s="1"/>
  <c r="BD216" i="3"/>
  <c r="BE216" i="3"/>
  <c r="BF216" i="3"/>
  <c r="BG216" i="3"/>
  <c r="BH216" i="3"/>
  <c r="BI216" i="3"/>
  <c r="BJ216" i="3"/>
  <c r="BK216" i="3"/>
  <c r="BL216" i="3"/>
  <c r="BM216" i="3"/>
  <c r="BN216" i="3"/>
  <c r="BO216" i="3"/>
  <c r="BP216" i="3"/>
  <c r="BQ216" i="3"/>
  <c r="BT216" i="3"/>
  <c r="BW216" i="3" s="1"/>
  <c r="BZ216" i="3" s="1"/>
  <c r="BD217" i="3"/>
  <c r="BE217" i="3"/>
  <c r="BF217" i="3"/>
  <c r="BG217" i="3"/>
  <c r="BH217" i="3"/>
  <c r="BI217" i="3"/>
  <c r="BJ217" i="3"/>
  <c r="BK217" i="3"/>
  <c r="BL217" i="3"/>
  <c r="BM217" i="3"/>
  <c r="BN217" i="3"/>
  <c r="BO217" i="3"/>
  <c r="BP217" i="3"/>
  <c r="BQ217" i="3"/>
  <c r="BT217" i="3"/>
  <c r="BD218" i="3"/>
  <c r="BE218" i="3"/>
  <c r="BF218" i="3"/>
  <c r="BG218" i="3"/>
  <c r="BH218" i="3"/>
  <c r="BI218" i="3"/>
  <c r="BJ218" i="3"/>
  <c r="BK218" i="3"/>
  <c r="BL218" i="3"/>
  <c r="BM218" i="3"/>
  <c r="BN218" i="3"/>
  <c r="BO218" i="3"/>
  <c r="BP218" i="3"/>
  <c r="BQ218" i="3"/>
  <c r="BT218" i="3"/>
  <c r="BW218" i="3" s="1"/>
  <c r="BZ218" i="3" s="1"/>
  <c r="BD219" i="3"/>
  <c r="BE219" i="3"/>
  <c r="BF219" i="3"/>
  <c r="BG219" i="3"/>
  <c r="BH219" i="3"/>
  <c r="BI219" i="3"/>
  <c r="BJ219" i="3"/>
  <c r="BK219" i="3"/>
  <c r="BL219" i="3"/>
  <c r="BM219" i="3"/>
  <c r="BN219" i="3"/>
  <c r="BO219" i="3"/>
  <c r="BP219" i="3"/>
  <c r="BQ219" i="3"/>
  <c r="BT219" i="3"/>
  <c r="BW219" i="3" s="1"/>
  <c r="BZ219" i="3" s="1"/>
  <c r="BD220" i="3"/>
  <c r="BE220" i="3"/>
  <c r="BF220" i="3"/>
  <c r="BG220" i="3"/>
  <c r="BH220" i="3"/>
  <c r="BI220" i="3"/>
  <c r="BJ220" i="3"/>
  <c r="BK220" i="3"/>
  <c r="BL220" i="3"/>
  <c r="BM220" i="3"/>
  <c r="BN220" i="3"/>
  <c r="BO220" i="3"/>
  <c r="BP220" i="3"/>
  <c r="BQ220" i="3"/>
  <c r="BT220" i="3"/>
  <c r="BV220" i="3" s="1"/>
  <c r="BY220" i="3" s="1"/>
  <c r="BD221" i="3"/>
  <c r="BE221" i="3"/>
  <c r="BF221" i="3"/>
  <c r="BG221" i="3"/>
  <c r="BH221" i="3"/>
  <c r="BI221" i="3"/>
  <c r="BJ221" i="3"/>
  <c r="BK221" i="3"/>
  <c r="BL221" i="3"/>
  <c r="BM221" i="3"/>
  <c r="BN221" i="3"/>
  <c r="BO221" i="3"/>
  <c r="BP221" i="3"/>
  <c r="BQ221" i="3"/>
  <c r="BT221" i="3"/>
  <c r="BD222" i="3"/>
  <c r="BE222" i="3"/>
  <c r="BF222" i="3"/>
  <c r="BG222" i="3"/>
  <c r="BH222" i="3"/>
  <c r="BI222" i="3"/>
  <c r="BJ222" i="3"/>
  <c r="BK222" i="3"/>
  <c r="BL222" i="3"/>
  <c r="BM222" i="3"/>
  <c r="BN222" i="3"/>
  <c r="BO222" i="3"/>
  <c r="BP222" i="3"/>
  <c r="BQ222" i="3"/>
  <c r="BT222" i="3"/>
  <c r="BW222" i="3" s="1"/>
  <c r="BZ222" i="3" s="1"/>
  <c r="BD223" i="3"/>
  <c r="BE223" i="3"/>
  <c r="BF223" i="3"/>
  <c r="BG223" i="3"/>
  <c r="BH223" i="3"/>
  <c r="BI223" i="3"/>
  <c r="BJ223" i="3"/>
  <c r="BK223" i="3"/>
  <c r="BL223" i="3"/>
  <c r="BM223" i="3"/>
  <c r="BN223" i="3"/>
  <c r="BO223" i="3"/>
  <c r="BP223" i="3"/>
  <c r="BQ223" i="3"/>
  <c r="BT223" i="3"/>
  <c r="BW223" i="3" s="1"/>
  <c r="BZ223" i="3" s="1"/>
  <c r="BD224" i="3"/>
  <c r="BE224" i="3"/>
  <c r="BF224" i="3"/>
  <c r="BG224" i="3"/>
  <c r="BH224" i="3"/>
  <c r="BI224" i="3"/>
  <c r="BJ224" i="3"/>
  <c r="BK224" i="3"/>
  <c r="BL224" i="3"/>
  <c r="BM224" i="3"/>
  <c r="BN224" i="3"/>
  <c r="BO224" i="3"/>
  <c r="BP224" i="3"/>
  <c r="BQ224" i="3"/>
  <c r="BT224" i="3"/>
  <c r="BD225" i="3"/>
  <c r="BE225" i="3"/>
  <c r="BF225" i="3"/>
  <c r="BG225" i="3"/>
  <c r="BH225" i="3"/>
  <c r="BI225" i="3"/>
  <c r="BJ225" i="3"/>
  <c r="BK225" i="3"/>
  <c r="BL225" i="3"/>
  <c r="BM225" i="3"/>
  <c r="BN225" i="3"/>
  <c r="BO225" i="3"/>
  <c r="BP225" i="3"/>
  <c r="BQ225" i="3"/>
  <c r="BT225" i="3"/>
  <c r="BU225" i="3" s="1"/>
  <c r="BX225" i="3" s="1"/>
  <c r="BD226" i="3"/>
  <c r="BE226" i="3"/>
  <c r="BF226" i="3"/>
  <c r="BG226" i="3"/>
  <c r="BH226" i="3"/>
  <c r="BI226" i="3"/>
  <c r="BJ226" i="3"/>
  <c r="BK226" i="3"/>
  <c r="BL226" i="3"/>
  <c r="BM226" i="3"/>
  <c r="BN226" i="3"/>
  <c r="BO226" i="3"/>
  <c r="BP226" i="3"/>
  <c r="BQ226" i="3"/>
  <c r="BT226" i="3"/>
  <c r="BW226" i="3" s="1"/>
  <c r="BZ226" i="3" s="1"/>
  <c r="BD227" i="3"/>
  <c r="BE227" i="3"/>
  <c r="BF227" i="3"/>
  <c r="BG227" i="3"/>
  <c r="BH227" i="3"/>
  <c r="BI227" i="3"/>
  <c r="BJ227" i="3"/>
  <c r="BK227" i="3"/>
  <c r="BL227" i="3"/>
  <c r="BM227" i="3"/>
  <c r="BN227" i="3"/>
  <c r="BO227" i="3"/>
  <c r="BP227" i="3"/>
  <c r="BQ227" i="3"/>
  <c r="BT227" i="3"/>
  <c r="BV227" i="3" s="1"/>
  <c r="BY227" i="3" s="1"/>
  <c r="BD228" i="3"/>
  <c r="BE228" i="3"/>
  <c r="BF228" i="3"/>
  <c r="BG228" i="3"/>
  <c r="BH228" i="3"/>
  <c r="BI228" i="3"/>
  <c r="BJ228" i="3"/>
  <c r="BK228" i="3"/>
  <c r="BL228" i="3"/>
  <c r="BM228" i="3"/>
  <c r="BN228" i="3"/>
  <c r="BO228" i="3"/>
  <c r="BP228" i="3"/>
  <c r="BQ228" i="3"/>
  <c r="BT228" i="3"/>
  <c r="BV228" i="3" s="1"/>
  <c r="BY228" i="3" s="1"/>
  <c r="BD229" i="3"/>
  <c r="BE229" i="3"/>
  <c r="BF229" i="3"/>
  <c r="BG229" i="3"/>
  <c r="BH229" i="3"/>
  <c r="BI229" i="3"/>
  <c r="BJ229" i="3"/>
  <c r="BK229" i="3"/>
  <c r="BL229" i="3"/>
  <c r="BM229" i="3"/>
  <c r="BN229" i="3"/>
  <c r="BO229" i="3"/>
  <c r="BP229" i="3"/>
  <c r="BQ229" i="3"/>
  <c r="BT229" i="3"/>
  <c r="BU229" i="3" s="1"/>
  <c r="BX229" i="3" s="1"/>
  <c r="BD230" i="3"/>
  <c r="BE230" i="3"/>
  <c r="BF230" i="3"/>
  <c r="BG230" i="3"/>
  <c r="BH230" i="3"/>
  <c r="BI230" i="3"/>
  <c r="BJ230" i="3"/>
  <c r="BK230" i="3"/>
  <c r="BL230" i="3"/>
  <c r="BM230" i="3"/>
  <c r="BN230" i="3"/>
  <c r="BO230" i="3"/>
  <c r="BP230" i="3"/>
  <c r="BQ230" i="3"/>
  <c r="BT230" i="3"/>
  <c r="BW230" i="3" s="1"/>
  <c r="BZ230" i="3" s="1"/>
  <c r="BD231" i="3"/>
  <c r="BE231" i="3"/>
  <c r="BF231" i="3"/>
  <c r="BG231" i="3"/>
  <c r="BH231" i="3"/>
  <c r="BI231" i="3"/>
  <c r="BJ231" i="3"/>
  <c r="BK231" i="3"/>
  <c r="BL231" i="3"/>
  <c r="BM231" i="3"/>
  <c r="BN231" i="3"/>
  <c r="BO231" i="3"/>
  <c r="BP231" i="3"/>
  <c r="BQ231" i="3"/>
  <c r="BT231" i="3"/>
  <c r="BD232" i="3"/>
  <c r="BE232" i="3"/>
  <c r="BF232" i="3"/>
  <c r="BG232" i="3"/>
  <c r="BH232" i="3"/>
  <c r="BI232" i="3"/>
  <c r="BJ232" i="3"/>
  <c r="BK232" i="3"/>
  <c r="BL232" i="3"/>
  <c r="BM232" i="3"/>
  <c r="BN232" i="3"/>
  <c r="BO232" i="3"/>
  <c r="BP232" i="3"/>
  <c r="BQ232" i="3"/>
  <c r="BT232" i="3"/>
  <c r="BW232" i="3" s="1"/>
  <c r="BZ232" i="3" s="1"/>
  <c r="BD233" i="3"/>
  <c r="BE233" i="3"/>
  <c r="BF233" i="3"/>
  <c r="BG233" i="3"/>
  <c r="BH233" i="3"/>
  <c r="BI233" i="3"/>
  <c r="BJ233" i="3"/>
  <c r="BK233" i="3"/>
  <c r="BL233" i="3"/>
  <c r="BM233" i="3"/>
  <c r="BN233" i="3"/>
  <c r="BO233" i="3"/>
  <c r="BP233" i="3"/>
  <c r="BQ233" i="3"/>
  <c r="BT233" i="3"/>
  <c r="BU233" i="3" s="1"/>
  <c r="BX233" i="3" s="1"/>
  <c r="BD234" i="3"/>
  <c r="BE234" i="3"/>
  <c r="BF234" i="3"/>
  <c r="BG234" i="3"/>
  <c r="BH234" i="3"/>
  <c r="BI234" i="3"/>
  <c r="BJ234" i="3"/>
  <c r="BK234" i="3"/>
  <c r="BL234" i="3"/>
  <c r="BM234" i="3"/>
  <c r="BN234" i="3"/>
  <c r="BO234" i="3"/>
  <c r="BP234" i="3"/>
  <c r="BQ234" i="3"/>
  <c r="BT234" i="3"/>
  <c r="BD235" i="3"/>
  <c r="BE235" i="3"/>
  <c r="BF235" i="3"/>
  <c r="BG235" i="3"/>
  <c r="BH235" i="3"/>
  <c r="BI235" i="3"/>
  <c r="BJ235" i="3"/>
  <c r="BK235" i="3"/>
  <c r="BL235" i="3"/>
  <c r="BM235" i="3"/>
  <c r="BN235" i="3"/>
  <c r="BO235" i="3"/>
  <c r="BP235" i="3"/>
  <c r="BQ235" i="3"/>
  <c r="BT235" i="3"/>
  <c r="BU235" i="3" s="1"/>
  <c r="BX235" i="3" s="1"/>
  <c r="BD236" i="3"/>
  <c r="BE236" i="3"/>
  <c r="BF236" i="3"/>
  <c r="BG236" i="3"/>
  <c r="BH236" i="3"/>
  <c r="BI236" i="3"/>
  <c r="BJ236" i="3"/>
  <c r="BK236" i="3"/>
  <c r="BL236" i="3"/>
  <c r="BM236" i="3"/>
  <c r="BN236" i="3"/>
  <c r="BO236" i="3"/>
  <c r="BP236" i="3"/>
  <c r="BQ236" i="3"/>
  <c r="BT236" i="3"/>
  <c r="BV236" i="3" s="1"/>
  <c r="BY236" i="3" s="1"/>
  <c r="BD237" i="3"/>
  <c r="BE237" i="3"/>
  <c r="BF237" i="3"/>
  <c r="BG237" i="3"/>
  <c r="BH237" i="3"/>
  <c r="BI237" i="3"/>
  <c r="BJ237" i="3"/>
  <c r="BK237" i="3"/>
  <c r="BL237" i="3"/>
  <c r="BM237" i="3"/>
  <c r="BN237" i="3"/>
  <c r="BO237" i="3"/>
  <c r="BP237" i="3"/>
  <c r="BQ237" i="3"/>
  <c r="BT237" i="3"/>
  <c r="BW237" i="3" s="1"/>
  <c r="BZ237" i="3" s="1"/>
  <c r="BD238" i="3"/>
  <c r="BE238" i="3"/>
  <c r="BF238" i="3"/>
  <c r="BG238" i="3"/>
  <c r="BH238" i="3"/>
  <c r="BI238" i="3"/>
  <c r="BJ238" i="3"/>
  <c r="BK238" i="3"/>
  <c r="BL238" i="3"/>
  <c r="BM238" i="3"/>
  <c r="BN238" i="3"/>
  <c r="BO238" i="3"/>
  <c r="BP238" i="3"/>
  <c r="BQ238" i="3"/>
  <c r="BT238" i="3"/>
  <c r="BW238" i="3" s="1"/>
  <c r="BZ238" i="3" s="1"/>
  <c r="BD239" i="3"/>
  <c r="BE239" i="3"/>
  <c r="BF239" i="3"/>
  <c r="BG239" i="3"/>
  <c r="BH239" i="3"/>
  <c r="BI239" i="3"/>
  <c r="BJ239" i="3"/>
  <c r="BK239" i="3"/>
  <c r="BL239" i="3"/>
  <c r="BM239" i="3"/>
  <c r="BN239" i="3"/>
  <c r="BO239" i="3"/>
  <c r="BP239" i="3"/>
  <c r="BQ239" i="3"/>
  <c r="BT239" i="3"/>
  <c r="BW239" i="3" s="1"/>
  <c r="BZ239" i="3" s="1"/>
  <c r="BD240" i="3"/>
  <c r="BE240" i="3"/>
  <c r="BF240" i="3"/>
  <c r="BG240" i="3"/>
  <c r="BH240" i="3"/>
  <c r="BI240" i="3"/>
  <c r="BJ240" i="3"/>
  <c r="BK240" i="3"/>
  <c r="BL240" i="3"/>
  <c r="BM240" i="3"/>
  <c r="BN240" i="3"/>
  <c r="BO240" i="3"/>
  <c r="BP240" i="3"/>
  <c r="BQ240" i="3"/>
  <c r="BT240" i="3"/>
  <c r="BD241" i="3"/>
  <c r="BE241" i="3"/>
  <c r="BF241" i="3"/>
  <c r="BG241" i="3"/>
  <c r="BH241" i="3"/>
  <c r="BI241" i="3"/>
  <c r="BJ241" i="3"/>
  <c r="BK241" i="3"/>
  <c r="BL241" i="3"/>
  <c r="BM241" i="3"/>
  <c r="BN241" i="3"/>
  <c r="BO241" i="3"/>
  <c r="BP241" i="3"/>
  <c r="BQ241" i="3"/>
  <c r="BT241" i="3"/>
  <c r="BD242" i="3"/>
  <c r="BE242" i="3"/>
  <c r="BF242" i="3"/>
  <c r="BG242" i="3"/>
  <c r="BH242" i="3"/>
  <c r="BI242" i="3"/>
  <c r="BJ242" i="3"/>
  <c r="BK242" i="3"/>
  <c r="BL242" i="3"/>
  <c r="BM242" i="3"/>
  <c r="BN242" i="3"/>
  <c r="BO242" i="3"/>
  <c r="BP242" i="3"/>
  <c r="BQ242" i="3"/>
  <c r="BT242" i="3"/>
  <c r="BW242" i="3" s="1"/>
  <c r="BZ242" i="3" s="1"/>
  <c r="BD243" i="3"/>
  <c r="BE243" i="3"/>
  <c r="BF243" i="3"/>
  <c r="BG243" i="3"/>
  <c r="BH243" i="3"/>
  <c r="BI243" i="3"/>
  <c r="BJ243" i="3"/>
  <c r="BK243" i="3"/>
  <c r="BL243" i="3"/>
  <c r="BM243" i="3"/>
  <c r="BN243" i="3"/>
  <c r="BO243" i="3"/>
  <c r="BP243" i="3"/>
  <c r="BQ243" i="3"/>
  <c r="BT243" i="3"/>
  <c r="BD244" i="3"/>
  <c r="BE244" i="3"/>
  <c r="BF244" i="3"/>
  <c r="BG244" i="3"/>
  <c r="BH244" i="3"/>
  <c r="BI244" i="3"/>
  <c r="BJ244" i="3"/>
  <c r="BK244" i="3"/>
  <c r="BL244" i="3"/>
  <c r="BM244" i="3"/>
  <c r="BN244" i="3"/>
  <c r="BO244" i="3"/>
  <c r="BP244" i="3"/>
  <c r="BQ244" i="3"/>
  <c r="BT244" i="3"/>
  <c r="BU244" i="3" s="1"/>
  <c r="BX244" i="3" s="1"/>
  <c r="BD245" i="3"/>
  <c r="BE245" i="3"/>
  <c r="BF245" i="3"/>
  <c r="BG245" i="3"/>
  <c r="BH245" i="3"/>
  <c r="BI245" i="3"/>
  <c r="BJ245" i="3"/>
  <c r="BK245" i="3"/>
  <c r="BL245" i="3"/>
  <c r="BM245" i="3"/>
  <c r="BN245" i="3"/>
  <c r="BO245" i="3"/>
  <c r="BP245" i="3"/>
  <c r="BQ245" i="3"/>
  <c r="BT245" i="3"/>
  <c r="BD246" i="3"/>
  <c r="BE246" i="3"/>
  <c r="BF246" i="3"/>
  <c r="BG246" i="3"/>
  <c r="BH246" i="3"/>
  <c r="BI246" i="3"/>
  <c r="BJ246" i="3"/>
  <c r="BK246" i="3"/>
  <c r="BL246" i="3"/>
  <c r="BM246" i="3"/>
  <c r="BN246" i="3"/>
  <c r="BO246" i="3"/>
  <c r="BP246" i="3"/>
  <c r="BQ246" i="3"/>
  <c r="BT246" i="3"/>
  <c r="BW246" i="3" s="1"/>
  <c r="BZ246" i="3" s="1"/>
  <c r="BD247" i="3"/>
  <c r="BE247" i="3"/>
  <c r="BF247" i="3"/>
  <c r="BG247" i="3"/>
  <c r="BH247" i="3"/>
  <c r="BI247" i="3"/>
  <c r="BJ247" i="3"/>
  <c r="BK247" i="3"/>
  <c r="BL247" i="3"/>
  <c r="BM247" i="3"/>
  <c r="BN247" i="3"/>
  <c r="BO247" i="3"/>
  <c r="BP247" i="3"/>
  <c r="BQ247" i="3"/>
  <c r="BT247" i="3"/>
  <c r="BW247" i="3" s="1"/>
  <c r="BZ247" i="3" s="1"/>
  <c r="BD248" i="3"/>
  <c r="BE248" i="3"/>
  <c r="BF248" i="3"/>
  <c r="BG248" i="3"/>
  <c r="BH248" i="3"/>
  <c r="BI248" i="3"/>
  <c r="BJ248" i="3"/>
  <c r="BK248" i="3"/>
  <c r="BL248" i="3"/>
  <c r="BM248" i="3"/>
  <c r="BN248" i="3"/>
  <c r="BO248" i="3"/>
  <c r="BP248" i="3"/>
  <c r="BQ248" i="3"/>
  <c r="BT248" i="3"/>
  <c r="BU248" i="3" s="1"/>
  <c r="BX248" i="3" s="1"/>
  <c r="BD249" i="3"/>
  <c r="BE249" i="3"/>
  <c r="BF249" i="3"/>
  <c r="BG249" i="3"/>
  <c r="BH249" i="3"/>
  <c r="BI249" i="3"/>
  <c r="BJ249" i="3"/>
  <c r="BK249" i="3"/>
  <c r="BL249" i="3"/>
  <c r="BM249" i="3"/>
  <c r="BN249" i="3"/>
  <c r="BO249" i="3"/>
  <c r="BP249" i="3"/>
  <c r="BQ249" i="3"/>
  <c r="BT249" i="3"/>
  <c r="BV249" i="3" s="1"/>
  <c r="BY249" i="3" s="1"/>
  <c r="BD250" i="3"/>
  <c r="BE250" i="3"/>
  <c r="BF250" i="3"/>
  <c r="BG250" i="3"/>
  <c r="BH250" i="3"/>
  <c r="BI250" i="3"/>
  <c r="BJ250" i="3"/>
  <c r="BK250" i="3"/>
  <c r="BL250" i="3"/>
  <c r="BM250" i="3"/>
  <c r="BN250" i="3"/>
  <c r="BO250" i="3"/>
  <c r="BP250" i="3"/>
  <c r="BQ250" i="3"/>
  <c r="BT250" i="3"/>
  <c r="BD251" i="3"/>
  <c r="BE251" i="3"/>
  <c r="BF251" i="3"/>
  <c r="BG251" i="3"/>
  <c r="BH251" i="3"/>
  <c r="BI251" i="3"/>
  <c r="BJ251" i="3"/>
  <c r="BK251" i="3"/>
  <c r="BL251" i="3"/>
  <c r="BM251" i="3"/>
  <c r="BN251" i="3"/>
  <c r="BO251" i="3"/>
  <c r="BP251" i="3"/>
  <c r="BQ251" i="3"/>
  <c r="BT251" i="3"/>
  <c r="BU251" i="3" s="1"/>
  <c r="BX251" i="3" s="1"/>
  <c r="BD252" i="3"/>
  <c r="BE252" i="3"/>
  <c r="BF252" i="3"/>
  <c r="BG252" i="3"/>
  <c r="BH252" i="3"/>
  <c r="BI252" i="3"/>
  <c r="BJ252" i="3"/>
  <c r="BK252" i="3"/>
  <c r="BL252" i="3"/>
  <c r="BM252" i="3"/>
  <c r="BN252" i="3"/>
  <c r="BO252" i="3"/>
  <c r="BP252" i="3"/>
  <c r="BQ252" i="3"/>
  <c r="BT252" i="3"/>
  <c r="BU252" i="3" s="1"/>
  <c r="BX252" i="3" s="1"/>
  <c r="BD253" i="3"/>
  <c r="BE253" i="3"/>
  <c r="BF253" i="3"/>
  <c r="BG253" i="3"/>
  <c r="BH253" i="3"/>
  <c r="BI253" i="3"/>
  <c r="BJ253" i="3"/>
  <c r="BK253" i="3"/>
  <c r="BL253" i="3"/>
  <c r="BM253" i="3"/>
  <c r="BN253" i="3"/>
  <c r="BO253" i="3"/>
  <c r="BP253" i="3"/>
  <c r="BQ253" i="3"/>
  <c r="BT253" i="3"/>
  <c r="BU253" i="3" s="1"/>
  <c r="BX253" i="3" s="1"/>
  <c r="BD254" i="3"/>
  <c r="BE254" i="3"/>
  <c r="BF254" i="3"/>
  <c r="BG254" i="3"/>
  <c r="BH254" i="3"/>
  <c r="BI254" i="3"/>
  <c r="BJ254" i="3"/>
  <c r="BK254" i="3"/>
  <c r="BL254" i="3"/>
  <c r="BM254" i="3"/>
  <c r="BN254" i="3"/>
  <c r="BO254" i="3"/>
  <c r="BP254" i="3"/>
  <c r="BQ254" i="3"/>
  <c r="BT254" i="3"/>
  <c r="BW254" i="3" s="1"/>
  <c r="BZ254" i="3" s="1"/>
  <c r="BD255" i="3"/>
  <c r="BE255" i="3"/>
  <c r="BF255" i="3"/>
  <c r="BG255" i="3"/>
  <c r="BH255" i="3"/>
  <c r="BI255" i="3"/>
  <c r="BJ255" i="3"/>
  <c r="BK255" i="3"/>
  <c r="BL255" i="3"/>
  <c r="BM255" i="3"/>
  <c r="BN255" i="3"/>
  <c r="BO255" i="3"/>
  <c r="BP255" i="3"/>
  <c r="BQ255" i="3"/>
  <c r="BT255" i="3"/>
  <c r="BD256" i="3"/>
  <c r="BE256" i="3"/>
  <c r="BF256" i="3"/>
  <c r="BG256" i="3"/>
  <c r="BH256" i="3"/>
  <c r="BI256" i="3"/>
  <c r="BJ256" i="3"/>
  <c r="BK256" i="3"/>
  <c r="BL256" i="3"/>
  <c r="BM256" i="3"/>
  <c r="BN256" i="3"/>
  <c r="BO256" i="3"/>
  <c r="BP256" i="3"/>
  <c r="BQ256" i="3"/>
  <c r="BT256" i="3"/>
  <c r="BU256" i="3" s="1"/>
  <c r="BX256" i="3" s="1"/>
  <c r="BD257" i="3"/>
  <c r="BE257" i="3"/>
  <c r="BF257" i="3"/>
  <c r="BG257" i="3"/>
  <c r="BH257" i="3"/>
  <c r="BI257" i="3"/>
  <c r="BJ257" i="3"/>
  <c r="BK257" i="3"/>
  <c r="BL257" i="3"/>
  <c r="BM257" i="3"/>
  <c r="BN257" i="3"/>
  <c r="BO257" i="3"/>
  <c r="BP257" i="3"/>
  <c r="BQ257" i="3"/>
  <c r="BT257" i="3"/>
  <c r="BU257" i="3" s="1"/>
  <c r="BX257" i="3" s="1"/>
  <c r="BD258" i="3"/>
  <c r="BE258" i="3"/>
  <c r="BF258" i="3"/>
  <c r="BG258" i="3"/>
  <c r="BH258" i="3"/>
  <c r="BI258" i="3"/>
  <c r="BJ258" i="3"/>
  <c r="BK258" i="3"/>
  <c r="BL258" i="3"/>
  <c r="BM258" i="3"/>
  <c r="BN258" i="3"/>
  <c r="BO258" i="3"/>
  <c r="BP258" i="3"/>
  <c r="BQ258" i="3"/>
  <c r="BT258" i="3"/>
  <c r="BW258" i="3" s="1"/>
  <c r="BZ258" i="3" s="1"/>
  <c r="BD259" i="3"/>
  <c r="BE259" i="3"/>
  <c r="BF259" i="3"/>
  <c r="BG259" i="3"/>
  <c r="BH259" i="3"/>
  <c r="BI259" i="3"/>
  <c r="BJ259" i="3"/>
  <c r="BK259" i="3"/>
  <c r="BL259" i="3"/>
  <c r="BM259" i="3"/>
  <c r="BN259" i="3"/>
  <c r="BO259" i="3"/>
  <c r="BP259" i="3"/>
  <c r="BQ259" i="3"/>
  <c r="BT259" i="3"/>
  <c r="BV259" i="3" s="1"/>
  <c r="BY259" i="3" s="1"/>
  <c r="BD260" i="3"/>
  <c r="BE260" i="3"/>
  <c r="BF260" i="3"/>
  <c r="BG260" i="3"/>
  <c r="BH260" i="3"/>
  <c r="BI260" i="3"/>
  <c r="BJ260" i="3"/>
  <c r="BK260" i="3"/>
  <c r="BL260" i="3"/>
  <c r="BM260" i="3"/>
  <c r="BN260" i="3"/>
  <c r="BO260" i="3"/>
  <c r="BP260" i="3"/>
  <c r="BQ260" i="3"/>
  <c r="BT260" i="3"/>
  <c r="BD261" i="3"/>
  <c r="BE261" i="3"/>
  <c r="BF261" i="3"/>
  <c r="BG261" i="3"/>
  <c r="BH261" i="3"/>
  <c r="BI261" i="3"/>
  <c r="BJ261" i="3"/>
  <c r="BK261" i="3"/>
  <c r="BL261" i="3"/>
  <c r="BM261" i="3"/>
  <c r="BN261" i="3"/>
  <c r="BO261" i="3"/>
  <c r="BP261" i="3"/>
  <c r="BQ261" i="3"/>
  <c r="BT261" i="3"/>
  <c r="BD262" i="3"/>
  <c r="BE262" i="3"/>
  <c r="BF262" i="3"/>
  <c r="BG262" i="3"/>
  <c r="BH262" i="3"/>
  <c r="BI262" i="3"/>
  <c r="BJ262" i="3"/>
  <c r="BK262" i="3"/>
  <c r="BL262" i="3"/>
  <c r="BM262" i="3"/>
  <c r="BN262" i="3"/>
  <c r="BO262" i="3"/>
  <c r="BP262" i="3"/>
  <c r="BQ262" i="3"/>
  <c r="BT262" i="3"/>
  <c r="BW262" i="3" s="1"/>
  <c r="BZ262" i="3" s="1"/>
  <c r="BD263" i="3"/>
  <c r="BE263" i="3"/>
  <c r="BF263" i="3"/>
  <c r="BG263" i="3"/>
  <c r="BH263" i="3"/>
  <c r="BI263" i="3"/>
  <c r="BJ263" i="3"/>
  <c r="BK263" i="3"/>
  <c r="BL263" i="3"/>
  <c r="BM263" i="3"/>
  <c r="BN263" i="3"/>
  <c r="BO263" i="3"/>
  <c r="BP263" i="3"/>
  <c r="BQ263" i="3"/>
  <c r="BT263" i="3"/>
  <c r="BW263" i="3" s="1"/>
  <c r="BZ263" i="3" s="1"/>
  <c r="BD264" i="3"/>
  <c r="BE264" i="3"/>
  <c r="BF264" i="3"/>
  <c r="BG264" i="3"/>
  <c r="BH264" i="3"/>
  <c r="BI264" i="3"/>
  <c r="BJ264" i="3"/>
  <c r="BK264" i="3"/>
  <c r="BL264" i="3"/>
  <c r="BM264" i="3"/>
  <c r="BN264" i="3"/>
  <c r="BO264" i="3"/>
  <c r="BP264" i="3"/>
  <c r="BQ264" i="3"/>
  <c r="BT264" i="3"/>
  <c r="BV264" i="3" s="1"/>
  <c r="BY264" i="3" s="1"/>
  <c r="BD265" i="3"/>
  <c r="BE265" i="3"/>
  <c r="BF265" i="3"/>
  <c r="BG265" i="3"/>
  <c r="BH265" i="3"/>
  <c r="BI265" i="3"/>
  <c r="BJ265" i="3"/>
  <c r="BK265" i="3"/>
  <c r="BL265" i="3"/>
  <c r="BM265" i="3"/>
  <c r="BN265" i="3"/>
  <c r="BO265" i="3"/>
  <c r="BP265" i="3"/>
  <c r="BQ265" i="3"/>
  <c r="BT265" i="3"/>
  <c r="BD266" i="3"/>
  <c r="BE266" i="3"/>
  <c r="BF266" i="3"/>
  <c r="BG266" i="3"/>
  <c r="BH266" i="3"/>
  <c r="BI266" i="3"/>
  <c r="BJ266" i="3"/>
  <c r="BK266" i="3"/>
  <c r="BL266" i="3"/>
  <c r="BM266" i="3"/>
  <c r="BN266" i="3"/>
  <c r="BO266" i="3"/>
  <c r="BP266" i="3"/>
  <c r="BQ266" i="3"/>
  <c r="BT266" i="3"/>
  <c r="BW266" i="3" s="1"/>
  <c r="BZ266" i="3" s="1"/>
  <c r="BD267" i="3"/>
  <c r="BE267" i="3"/>
  <c r="BF267" i="3"/>
  <c r="BG267" i="3"/>
  <c r="BH267" i="3"/>
  <c r="BI267" i="3"/>
  <c r="BJ267" i="3"/>
  <c r="BK267" i="3"/>
  <c r="BL267" i="3"/>
  <c r="BM267" i="3"/>
  <c r="BN267" i="3"/>
  <c r="BO267" i="3"/>
  <c r="BP267" i="3"/>
  <c r="BQ267" i="3"/>
  <c r="BT267" i="3"/>
  <c r="BV267" i="3" s="1"/>
  <c r="BY267" i="3" s="1"/>
  <c r="BD268" i="3"/>
  <c r="BE268" i="3"/>
  <c r="BF268" i="3"/>
  <c r="BG268" i="3"/>
  <c r="BH268" i="3"/>
  <c r="BI268" i="3"/>
  <c r="BJ268" i="3"/>
  <c r="BK268" i="3"/>
  <c r="BL268" i="3"/>
  <c r="BM268" i="3"/>
  <c r="BN268" i="3"/>
  <c r="BO268" i="3"/>
  <c r="BP268" i="3"/>
  <c r="BQ268" i="3"/>
  <c r="BT268" i="3"/>
  <c r="BU268" i="3" s="1"/>
  <c r="BX268" i="3" s="1"/>
  <c r="BD269" i="3"/>
  <c r="BE269" i="3"/>
  <c r="BF269" i="3"/>
  <c r="BG269" i="3"/>
  <c r="BH269" i="3"/>
  <c r="BI269" i="3"/>
  <c r="BJ269" i="3"/>
  <c r="BK269" i="3"/>
  <c r="BL269" i="3"/>
  <c r="BM269" i="3"/>
  <c r="BN269" i="3"/>
  <c r="BO269" i="3"/>
  <c r="BP269" i="3"/>
  <c r="BQ269" i="3"/>
  <c r="BT269" i="3"/>
  <c r="BD270" i="3"/>
  <c r="BE270" i="3"/>
  <c r="BF270" i="3"/>
  <c r="BG270" i="3"/>
  <c r="BH270" i="3"/>
  <c r="BI270" i="3"/>
  <c r="BJ270" i="3"/>
  <c r="BK270" i="3"/>
  <c r="BL270" i="3"/>
  <c r="BM270" i="3"/>
  <c r="BN270" i="3"/>
  <c r="BO270" i="3"/>
  <c r="BP270" i="3"/>
  <c r="BQ270" i="3"/>
  <c r="BT270" i="3"/>
  <c r="BD271" i="3"/>
  <c r="BE271" i="3"/>
  <c r="BF271" i="3"/>
  <c r="BG271" i="3"/>
  <c r="BH271" i="3"/>
  <c r="BI271" i="3"/>
  <c r="BJ271" i="3"/>
  <c r="BK271" i="3"/>
  <c r="BL271" i="3"/>
  <c r="BM271" i="3"/>
  <c r="BN271" i="3"/>
  <c r="BO271" i="3"/>
  <c r="BP271" i="3"/>
  <c r="BQ271" i="3"/>
  <c r="BT271" i="3"/>
  <c r="BW271" i="3" s="1"/>
  <c r="BZ271" i="3" s="1"/>
  <c r="BD272" i="3"/>
  <c r="BE272" i="3"/>
  <c r="BF272" i="3"/>
  <c r="BG272" i="3"/>
  <c r="BH272" i="3"/>
  <c r="BI272" i="3"/>
  <c r="BJ272" i="3"/>
  <c r="BK272" i="3"/>
  <c r="BL272" i="3"/>
  <c r="BM272" i="3"/>
  <c r="BN272" i="3"/>
  <c r="BO272" i="3"/>
  <c r="BP272" i="3"/>
  <c r="BQ272" i="3"/>
  <c r="BT272" i="3"/>
  <c r="BU272" i="3" s="1"/>
  <c r="BX272" i="3" s="1"/>
  <c r="BD273" i="3"/>
  <c r="BE273" i="3"/>
  <c r="BF273" i="3"/>
  <c r="BG273" i="3"/>
  <c r="BH273" i="3"/>
  <c r="BI273" i="3"/>
  <c r="BJ273" i="3"/>
  <c r="BK273" i="3"/>
  <c r="BL273" i="3"/>
  <c r="BM273" i="3"/>
  <c r="BN273" i="3"/>
  <c r="BO273" i="3"/>
  <c r="BP273" i="3"/>
  <c r="BQ273" i="3"/>
  <c r="BT273" i="3"/>
  <c r="BW273" i="3" s="1"/>
  <c r="BZ273" i="3" s="1"/>
  <c r="BD274" i="3"/>
  <c r="BE274" i="3"/>
  <c r="BF274" i="3"/>
  <c r="BG274" i="3"/>
  <c r="BH274" i="3"/>
  <c r="BI274" i="3"/>
  <c r="BJ274" i="3"/>
  <c r="BK274" i="3"/>
  <c r="BL274" i="3"/>
  <c r="BM274" i="3"/>
  <c r="BN274" i="3"/>
  <c r="BO274" i="3"/>
  <c r="BP274" i="3"/>
  <c r="BQ274" i="3"/>
  <c r="BT274" i="3"/>
  <c r="BD275" i="3"/>
  <c r="BE275" i="3"/>
  <c r="BF275" i="3"/>
  <c r="BG275" i="3"/>
  <c r="BH275" i="3"/>
  <c r="BI275" i="3"/>
  <c r="BJ275" i="3"/>
  <c r="BK275" i="3"/>
  <c r="BL275" i="3"/>
  <c r="BM275" i="3"/>
  <c r="BN275" i="3"/>
  <c r="BO275" i="3"/>
  <c r="BP275" i="3"/>
  <c r="BQ275" i="3"/>
  <c r="BT275" i="3"/>
  <c r="BD276" i="3"/>
  <c r="BE276" i="3"/>
  <c r="BF276" i="3"/>
  <c r="BG276" i="3"/>
  <c r="BH276" i="3"/>
  <c r="BI276" i="3"/>
  <c r="BJ276" i="3"/>
  <c r="BK276" i="3"/>
  <c r="BL276" i="3"/>
  <c r="BM276" i="3"/>
  <c r="BN276" i="3"/>
  <c r="BO276" i="3"/>
  <c r="BP276" i="3"/>
  <c r="BQ276" i="3"/>
  <c r="BT276" i="3"/>
  <c r="BU276" i="3" s="1"/>
  <c r="BX276" i="3" s="1"/>
  <c r="BD277" i="3"/>
  <c r="BE277" i="3"/>
  <c r="BF277" i="3"/>
  <c r="BG277" i="3"/>
  <c r="BH277" i="3"/>
  <c r="BI277" i="3"/>
  <c r="BJ277" i="3"/>
  <c r="BK277" i="3"/>
  <c r="BL277" i="3"/>
  <c r="BM277" i="3"/>
  <c r="BN277" i="3"/>
  <c r="BO277" i="3"/>
  <c r="BP277" i="3"/>
  <c r="BQ277" i="3"/>
  <c r="BT277" i="3"/>
  <c r="BV277" i="3" s="1"/>
  <c r="BY277" i="3" s="1"/>
  <c r="BD278" i="3"/>
  <c r="BE278" i="3"/>
  <c r="BF278" i="3"/>
  <c r="BG278" i="3"/>
  <c r="BH278" i="3"/>
  <c r="BI278" i="3"/>
  <c r="BJ278" i="3"/>
  <c r="BK278" i="3"/>
  <c r="BL278" i="3"/>
  <c r="BM278" i="3"/>
  <c r="BN278" i="3"/>
  <c r="BO278" i="3"/>
  <c r="BP278" i="3"/>
  <c r="BQ278" i="3"/>
  <c r="BT278" i="3"/>
  <c r="BU278" i="3" s="1"/>
  <c r="BX278" i="3" s="1"/>
  <c r="BD279" i="3"/>
  <c r="BE279" i="3"/>
  <c r="BF279" i="3"/>
  <c r="BG279" i="3"/>
  <c r="BH279" i="3"/>
  <c r="BI279" i="3"/>
  <c r="BJ279" i="3"/>
  <c r="BK279" i="3"/>
  <c r="BL279" i="3"/>
  <c r="BM279" i="3"/>
  <c r="BN279" i="3"/>
  <c r="BO279" i="3"/>
  <c r="BP279" i="3"/>
  <c r="BQ279" i="3"/>
  <c r="BT279" i="3"/>
  <c r="BD280" i="3"/>
  <c r="BE280" i="3"/>
  <c r="BF280" i="3"/>
  <c r="BG280" i="3"/>
  <c r="BH280" i="3"/>
  <c r="BI280" i="3"/>
  <c r="BJ280" i="3"/>
  <c r="BK280" i="3"/>
  <c r="BL280" i="3"/>
  <c r="BM280" i="3"/>
  <c r="BN280" i="3"/>
  <c r="BO280" i="3"/>
  <c r="BP280" i="3"/>
  <c r="BQ280" i="3"/>
  <c r="BT280" i="3"/>
  <c r="BW280" i="3" s="1"/>
  <c r="BZ280" i="3" s="1"/>
  <c r="BD281" i="3"/>
  <c r="BE281" i="3"/>
  <c r="BF281" i="3"/>
  <c r="BG281" i="3"/>
  <c r="BH281" i="3"/>
  <c r="BI281" i="3"/>
  <c r="BJ281" i="3"/>
  <c r="BK281" i="3"/>
  <c r="BL281" i="3"/>
  <c r="BM281" i="3"/>
  <c r="BN281" i="3"/>
  <c r="BO281" i="3"/>
  <c r="BP281" i="3"/>
  <c r="BQ281" i="3"/>
  <c r="BT281" i="3"/>
  <c r="BU281" i="3" s="1"/>
  <c r="BX281" i="3" s="1"/>
  <c r="BD282" i="3"/>
  <c r="BE282" i="3"/>
  <c r="BF282" i="3"/>
  <c r="BG282" i="3"/>
  <c r="BH282" i="3"/>
  <c r="BI282" i="3"/>
  <c r="BJ282" i="3"/>
  <c r="BK282" i="3"/>
  <c r="BL282" i="3"/>
  <c r="BM282" i="3"/>
  <c r="BN282" i="3"/>
  <c r="BO282" i="3"/>
  <c r="BP282" i="3"/>
  <c r="BQ282" i="3"/>
  <c r="BT282" i="3"/>
  <c r="BW282" i="3" s="1"/>
  <c r="BZ282" i="3" s="1"/>
  <c r="BD283" i="3"/>
  <c r="BE283" i="3"/>
  <c r="BF283" i="3"/>
  <c r="BG283" i="3"/>
  <c r="BH283" i="3"/>
  <c r="BI283" i="3"/>
  <c r="BJ283" i="3"/>
  <c r="BK283" i="3"/>
  <c r="BL283" i="3"/>
  <c r="BM283" i="3"/>
  <c r="BN283" i="3"/>
  <c r="BO283" i="3"/>
  <c r="BP283" i="3"/>
  <c r="BQ283" i="3"/>
  <c r="BT283" i="3"/>
  <c r="BD284" i="3"/>
  <c r="BE284" i="3"/>
  <c r="BF284" i="3"/>
  <c r="BG284" i="3"/>
  <c r="BH284" i="3"/>
  <c r="BI284" i="3"/>
  <c r="BJ284" i="3"/>
  <c r="BK284" i="3"/>
  <c r="BL284" i="3"/>
  <c r="BM284" i="3"/>
  <c r="BN284" i="3"/>
  <c r="BO284" i="3"/>
  <c r="BP284" i="3"/>
  <c r="BQ284" i="3"/>
  <c r="BT284" i="3"/>
  <c r="BW284" i="3" s="1"/>
  <c r="BZ284" i="3" s="1"/>
  <c r="BD285" i="3"/>
  <c r="BE285" i="3"/>
  <c r="BF285" i="3"/>
  <c r="BG285" i="3"/>
  <c r="BH285" i="3"/>
  <c r="BI285" i="3"/>
  <c r="BJ285" i="3"/>
  <c r="BK285" i="3"/>
  <c r="BL285" i="3"/>
  <c r="BM285" i="3"/>
  <c r="BN285" i="3"/>
  <c r="BO285" i="3"/>
  <c r="BP285" i="3"/>
  <c r="BQ285" i="3"/>
  <c r="BT285" i="3"/>
  <c r="BD286" i="3"/>
  <c r="BE286" i="3"/>
  <c r="BF286" i="3"/>
  <c r="BG286" i="3"/>
  <c r="BH286" i="3"/>
  <c r="BI286" i="3"/>
  <c r="BJ286" i="3"/>
  <c r="BK286" i="3"/>
  <c r="BL286" i="3"/>
  <c r="BM286" i="3"/>
  <c r="BN286" i="3"/>
  <c r="BO286" i="3"/>
  <c r="BP286" i="3"/>
  <c r="BQ286" i="3"/>
  <c r="BT286" i="3"/>
  <c r="BD287" i="3"/>
  <c r="BE287" i="3"/>
  <c r="BF287" i="3"/>
  <c r="BG287" i="3"/>
  <c r="BH287" i="3"/>
  <c r="BI287" i="3"/>
  <c r="BJ287" i="3"/>
  <c r="BK287" i="3"/>
  <c r="BL287" i="3"/>
  <c r="BM287" i="3"/>
  <c r="BN287" i="3"/>
  <c r="BO287" i="3"/>
  <c r="BP287" i="3"/>
  <c r="BQ287" i="3"/>
  <c r="BT287" i="3"/>
  <c r="BV287" i="3" s="1"/>
  <c r="BY287" i="3" s="1"/>
  <c r="BD288" i="3"/>
  <c r="BE288" i="3"/>
  <c r="BF288" i="3"/>
  <c r="BG288" i="3"/>
  <c r="BH288" i="3"/>
  <c r="BI288" i="3"/>
  <c r="BJ288" i="3"/>
  <c r="BK288" i="3"/>
  <c r="BL288" i="3"/>
  <c r="BM288" i="3"/>
  <c r="BN288" i="3"/>
  <c r="BO288" i="3"/>
  <c r="BP288" i="3"/>
  <c r="BQ288" i="3"/>
  <c r="BT288" i="3"/>
  <c r="BV288" i="3" s="1"/>
  <c r="BY288" i="3" s="1"/>
  <c r="BD289" i="3"/>
  <c r="BE289" i="3"/>
  <c r="BF289" i="3"/>
  <c r="BG289" i="3"/>
  <c r="BH289" i="3"/>
  <c r="BI289" i="3"/>
  <c r="BJ289" i="3"/>
  <c r="BK289" i="3"/>
  <c r="BL289" i="3"/>
  <c r="BM289" i="3"/>
  <c r="BN289" i="3"/>
  <c r="BO289" i="3"/>
  <c r="BP289" i="3"/>
  <c r="BQ289" i="3"/>
  <c r="BT289" i="3"/>
  <c r="BV289" i="3" s="1"/>
  <c r="BY289" i="3" s="1"/>
  <c r="BD290" i="3"/>
  <c r="BE290" i="3"/>
  <c r="BF290" i="3"/>
  <c r="BG290" i="3"/>
  <c r="BH290" i="3"/>
  <c r="BI290" i="3"/>
  <c r="BJ290" i="3"/>
  <c r="BK290" i="3"/>
  <c r="BL290" i="3"/>
  <c r="BM290" i="3"/>
  <c r="BN290" i="3"/>
  <c r="BO290" i="3"/>
  <c r="BP290" i="3"/>
  <c r="BQ290" i="3"/>
  <c r="BT290" i="3"/>
  <c r="BW290" i="3" s="1"/>
  <c r="BZ290" i="3" s="1"/>
  <c r="BD291" i="3"/>
  <c r="BE291" i="3"/>
  <c r="BF291" i="3"/>
  <c r="BG291" i="3"/>
  <c r="BH291" i="3"/>
  <c r="BI291" i="3"/>
  <c r="BJ291" i="3"/>
  <c r="BK291" i="3"/>
  <c r="BL291" i="3"/>
  <c r="BM291" i="3"/>
  <c r="BN291" i="3"/>
  <c r="BO291" i="3"/>
  <c r="BP291" i="3"/>
  <c r="BQ291" i="3"/>
  <c r="BT291" i="3"/>
  <c r="BU291" i="3" s="1"/>
  <c r="BX291" i="3" s="1"/>
  <c r="BD292" i="3"/>
  <c r="BE292" i="3"/>
  <c r="BF292" i="3"/>
  <c r="BG292" i="3"/>
  <c r="BH292" i="3"/>
  <c r="BI292" i="3"/>
  <c r="BJ292" i="3"/>
  <c r="BK292" i="3"/>
  <c r="BL292" i="3"/>
  <c r="BM292" i="3"/>
  <c r="BN292" i="3"/>
  <c r="BO292" i="3"/>
  <c r="BP292" i="3"/>
  <c r="BQ292" i="3"/>
  <c r="BT292" i="3"/>
  <c r="BU292" i="3" s="1"/>
  <c r="BX292" i="3" s="1"/>
  <c r="BD293" i="3"/>
  <c r="BE293" i="3"/>
  <c r="BF293" i="3"/>
  <c r="BG293" i="3"/>
  <c r="BH293" i="3"/>
  <c r="BI293" i="3"/>
  <c r="BJ293" i="3"/>
  <c r="BK293" i="3"/>
  <c r="BL293" i="3"/>
  <c r="BM293" i="3"/>
  <c r="BN293" i="3"/>
  <c r="BO293" i="3"/>
  <c r="BP293" i="3"/>
  <c r="BQ293" i="3"/>
  <c r="BT293" i="3"/>
  <c r="BU293" i="3" s="1"/>
  <c r="BX293" i="3" s="1"/>
  <c r="BD294" i="3"/>
  <c r="BE294" i="3"/>
  <c r="BF294" i="3"/>
  <c r="BG294" i="3"/>
  <c r="BH294" i="3"/>
  <c r="BI294" i="3"/>
  <c r="BJ294" i="3"/>
  <c r="BK294" i="3"/>
  <c r="BL294" i="3"/>
  <c r="BM294" i="3"/>
  <c r="BN294" i="3"/>
  <c r="BO294" i="3"/>
  <c r="BP294" i="3"/>
  <c r="BQ294" i="3"/>
  <c r="BT294" i="3"/>
  <c r="BD295" i="3"/>
  <c r="BE295" i="3"/>
  <c r="BF295" i="3"/>
  <c r="BG295" i="3"/>
  <c r="BH295" i="3"/>
  <c r="BI295" i="3"/>
  <c r="BJ295" i="3"/>
  <c r="BK295" i="3"/>
  <c r="BL295" i="3"/>
  <c r="BM295" i="3"/>
  <c r="BN295" i="3"/>
  <c r="BO295" i="3"/>
  <c r="BP295" i="3"/>
  <c r="BQ295" i="3"/>
  <c r="BT295" i="3"/>
  <c r="BV295" i="3" s="1"/>
  <c r="BY295" i="3" s="1"/>
  <c r="BD296" i="3"/>
  <c r="BE296" i="3"/>
  <c r="BF296" i="3"/>
  <c r="BG296" i="3"/>
  <c r="BH296" i="3"/>
  <c r="BI296" i="3"/>
  <c r="BJ296" i="3"/>
  <c r="BK296" i="3"/>
  <c r="BL296" i="3"/>
  <c r="BM296" i="3"/>
  <c r="BN296" i="3"/>
  <c r="BO296" i="3"/>
  <c r="BP296" i="3"/>
  <c r="BQ296" i="3"/>
  <c r="BT296" i="3"/>
  <c r="BW296" i="3" s="1"/>
  <c r="BZ296" i="3" s="1"/>
  <c r="BD297" i="3"/>
  <c r="BE297" i="3"/>
  <c r="BF297" i="3"/>
  <c r="BG297" i="3"/>
  <c r="BH297" i="3"/>
  <c r="BI297" i="3"/>
  <c r="BJ297" i="3"/>
  <c r="BK297" i="3"/>
  <c r="BL297" i="3"/>
  <c r="BM297" i="3"/>
  <c r="BN297" i="3"/>
  <c r="BO297" i="3"/>
  <c r="BP297" i="3"/>
  <c r="BQ297" i="3"/>
  <c r="BT297" i="3"/>
  <c r="BU297" i="3" s="1"/>
  <c r="BX297" i="3" s="1"/>
  <c r="BD298" i="3"/>
  <c r="BE298" i="3"/>
  <c r="BF298" i="3"/>
  <c r="BG298" i="3"/>
  <c r="BH298" i="3"/>
  <c r="BI298" i="3"/>
  <c r="BJ298" i="3"/>
  <c r="BK298" i="3"/>
  <c r="BL298" i="3"/>
  <c r="BM298" i="3"/>
  <c r="BN298" i="3"/>
  <c r="BO298" i="3"/>
  <c r="BP298" i="3"/>
  <c r="BQ298" i="3"/>
  <c r="BT298" i="3"/>
  <c r="BW298" i="3" s="1"/>
  <c r="BZ298" i="3" s="1"/>
  <c r="BD299" i="3"/>
  <c r="BE299" i="3"/>
  <c r="BF299" i="3"/>
  <c r="BG299" i="3"/>
  <c r="BH299" i="3"/>
  <c r="BI299" i="3"/>
  <c r="BJ299" i="3"/>
  <c r="BK299" i="3"/>
  <c r="BL299" i="3"/>
  <c r="BM299" i="3"/>
  <c r="BN299" i="3"/>
  <c r="BO299" i="3"/>
  <c r="BP299" i="3"/>
  <c r="BQ299" i="3"/>
  <c r="BT299" i="3"/>
  <c r="BD300" i="3"/>
  <c r="BE300" i="3"/>
  <c r="BF300" i="3"/>
  <c r="BG300" i="3"/>
  <c r="BH300" i="3"/>
  <c r="BI300" i="3"/>
  <c r="BJ300" i="3"/>
  <c r="BK300" i="3"/>
  <c r="BL300" i="3"/>
  <c r="BM300" i="3"/>
  <c r="BN300" i="3"/>
  <c r="BO300" i="3"/>
  <c r="BP300" i="3"/>
  <c r="BQ300" i="3"/>
  <c r="BT300" i="3"/>
  <c r="BV300" i="3" s="1"/>
  <c r="BY300" i="3" s="1"/>
  <c r="BD301" i="3"/>
  <c r="BE301" i="3"/>
  <c r="BF301" i="3"/>
  <c r="BG301" i="3"/>
  <c r="BH301" i="3"/>
  <c r="BI301" i="3"/>
  <c r="BJ301" i="3"/>
  <c r="BK301" i="3"/>
  <c r="BL301" i="3"/>
  <c r="BM301" i="3"/>
  <c r="BN301" i="3"/>
  <c r="BO301" i="3"/>
  <c r="BP301" i="3"/>
  <c r="BQ301" i="3"/>
  <c r="BT301" i="3"/>
  <c r="BW301" i="3" s="1"/>
  <c r="BZ301" i="3" s="1"/>
  <c r="BD302" i="3"/>
  <c r="BE302" i="3"/>
  <c r="BF302" i="3"/>
  <c r="BG302" i="3"/>
  <c r="BH302" i="3"/>
  <c r="BI302" i="3"/>
  <c r="BJ302" i="3"/>
  <c r="BK302" i="3"/>
  <c r="BL302" i="3"/>
  <c r="BM302" i="3"/>
  <c r="BN302" i="3"/>
  <c r="BO302" i="3"/>
  <c r="BP302" i="3"/>
  <c r="BQ302" i="3"/>
  <c r="BT302" i="3"/>
  <c r="BW302" i="3" s="1"/>
  <c r="BZ302" i="3" s="1"/>
  <c r="BD303" i="3"/>
  <c r="BE303" i="3"/>
  <c r="BF303" i="3"/>
  <c r="BG303" i="3"/>
  <c r="BH303" i="3"/>
  <c r="BI303" i="3"/>
  <c r="BJ303" i="3"/>
  <c r="BK303" i="3"/>
  <c r="BL303" i="3"/>
  <c r="BM303" i="3"/>
  <c r="BN303" i="3"/>
  <c r="BO303" i="3"/>
  <c r="BP303" i="3"/>
  <c r="BQ303" i="3"/>
  <c r="BT303" i="3"/>
  <c r="BV303" i="3" s="1"/>
  <c r="BY303" i="3" s="1"/>
  <c r="BD304" i="3"/>
  <c r="BE304" i="3"/>
  <c r="BF304" i="3"/>
  <c r="BG304" i="3"/>
  <c r="BH304" i="3"/>
  <c r="BI304" i="3"/>
  <c r="BJ304" i="3"/>
  <c r="BK304" i="3"/>
  <c r="BL304" i="3"/>
  <c r="BM304" i="3"/>
  <c r="BN304" i="3"/>
  <c r="BO304" i="3"/>
  <c r="BP304" i="3"/>
  <c r="BQ304" i="3"/>
  <c r="BT304" i="3"/>
  <c r="BW304" i="3" s="1"/>
  <c r="BZ304" i="3" s="1"/>
  <c r="BD305" i="3"/>
  <c r="BE305" i="3"/>
  <c r="BF305" i="3"/>
  <c r="BG305" i="3"/>
  <c r="BH305" i="3"/>
  <c r="BI305" i="3"/>
  <c r="BJ305" i="3"/>
  <c r="BK305" i="3"/>
  <c r="BL305" i="3"/>
  <c r="BM305" i="3"/>
  <c r="BN305" i="3"/>
  <c r="BO305" i="3"/>
  <c r="BP305" i="3"/>
  <c r="BQ305" i="3"/>
  <c r="BT305" i="3"/>
  <c r="BU305" i="3" s="1"/>
  <c r="BX305" i="3" s="1"/>
  <c r="BD306" i="3"/>
  <c r="BE306" i="3"/>
  <c r="BF306" i="3"/>
  <c r="BG306" i="3"/>
  <c r="BH306" i="3"/>
  <c r="BI306" i="3"/>
  <c r="BJ306" i="3"/>
  <c r="BK306" i="3"/>
  <c r="BL306" i="3"/>
  <c r="BM306" i="3"/>
  <c r="BN306" i="3"/>
  <c r="BO306" i="3"/>
  <c r="BP306" i="3"/>
  <c r="BQ306" i="3"/>
  <c r="BT306" i="3"/>
  <c r="BW306" i="3" s="1"/>
  <c r="BZ306" i="3" s="1"/>
  <c r="BD307" i="3"/>
  <c r="BE307" i="3"/>
  <c r="BF307" i="3"/>
  <c r="BG307" i="3"/>
  <c r="BH307" i="3"/>
  <c r="BI307" i="3"/>
  <c r="BJ307" i="3"/>
  <c r="BK307" i="3"/>
  <c r="BL307" i="3"/>
  <c r="BM307" i="3"/>
  <c r="BN307" i="3"/>
  <c r="BO307" i="3"/>
  <c r="BP307" i="3"/>
  <c r="BQ307" i="3"/>
  <c r="BT307" i="3"/>
  <c r="BU307" i="3" s="1"/>
  <c r="BX307" i="3" s="1"/>
  <c r="BD308" i="3"/>
  <c r="BE308" i="3"/>
  <c r="BF308" i="3"/>
  <c r="BG308" i="3"/>
  <c r="BH308" i="3"/>
  <c r="BI308" i="3"/>
  <c r="BJ308" i="3"/>
  <c r="BK308" i="3"/>
  <c r="BL308" i="3"/>
  <c r="BM308" i="3"/>
  <c r="BN308" i="3"/>
  <c r="BO308" i="3"/>
  <c r="BP308" i="3"/>
  <c r="BQ308" i="3"/>
  <c r="BT308" i="3"/>
  <c r="BD309" i="3"/>
  <c r="BE309" i="3"/>
  <c r="BF309" i="3"/>
  <c r="BG309" i="3"/>
  <c r="BH309" i="3"/>
  <c r="BI309" i="3"/>
  <c r="BJ309" i="3"/>
  <c r="BK309" i="3"/>
  <c r="BL309" i="3"/>
  <c r="BM309" i="3"/>
  <c r="BN309" i="3"/>
  <c r="BO309" i="3"/>
  <c r="BP309" i="3"/>
  <c r="BQ309" i="3"/>
  <c r="BT309" i="3"/>
  <c r="BU309" i="3" s="1"/>
  <c r="BX309" i="3" s="1"/>
  <c r="BD310" i="3"/>
  <c r="BE310" i="3"/>
  <c r="BF310" i="3"/>
  <c r="BG310" i="3"/>
  <c r="BH310" i="3"/>
  <c r="BI310" i="3"/>
  <c r="BJ310" i="3"/>
  <c r="BK310" i="3"/>
  <c r="BL310" i="3"/>
  <c r="BM310" i="3"/>
  <c r="BN310" i="3"/>
  <c r="BO310" i="3"/>
  <c r="BP310" i="3"/>
  <c r="BQ310" i="3"/>
  <c r="BT310" i="3"/>
  <c r="BW310" i="3" s="1"/>
  <c r="BZ310" i="3" s="1"/>
  <c r="BD311" i="3"/>
  <c r="BE311" i="3"/>
  <c r="BF311" i="3"/>
  <c r="BG311" i="3"/>
  <c r="BH311" i="3"/>
  <c r="BI311" i="3"/>
  <c r="BJ311" i="3"/>
  <c r="BK311" i="3"/>
  <c r="BL311" i="3"/>
  <c r="BM311" i="3"/>
  <c r="BN311" i="3"/>
  <c r="BO311" i="3"/>
  <c r="BP311" i="3"/>
  <c r="BQ311" i="3"/>
  <c r="BT311" i="3"/>
  <c r="BD312" i="3"/>
  <c r="BE312" i="3"/>
  <c r="BF312" i="3"/>
  <c r="BG312" i="3"/>
  <c r="BH312" i="3"/>
  <c r="BI312" i="3"/>
  <c r="BJ312" i="3"/>
  <c r="BK312" i="3"/>
  <c r="BL312" i="3"/>
  <c r="BM312" i="3"/>
  <c r="BN312" i="3"/>
  <c r="BO312" i="3"/>
  <c r="BP312" i="3"/>
  <c r="BQ312" i="3"/>
  <c r="BT312" i="3"/>
  <c r="BW312" i="3" s="1"/>
  <c r="BZ312" i="3" s="1"/>
  <c r="BD313" i="3"/>
  <c r="BE313" i="3"/>
  <c r="BF313" i="3"/>
  <c r="BG313" i="3"/>
  <c r="BH313" i="3"/>
  <c r="BI313" i="3"/>
  <c r="BJ313" i="3"/>
  <c r="BK313" i="3"/>
  <c r="BL313" i="3"/>
  <c r="BM313" i="3"/>
  <c r="BN313" i="3"/>
  <c r="BO313" i="3"/>
  <c r="BP313" i="3"/>
  <c r="BQ313" i="3"/>
  <c r="BT313" i="3"/>
  <c r="BW313" i="3" s="1"/>
  <c r="BZ313" i="3" s="1"/>
  <c r="BD314" i="3"/>
  <c r="BE314" i="3"/>
  <c r="BF314" i="3"/>
  <c r="BG314" i="3"/>
  <c r="BH314" i="3"/>
  <c r="BI314" i="3"/>
  <c r="BJ314" i="3"/>
  <c r="BK314" i="3"/>
  <c r="BL314" i="3"/>
  <c r="BM314" i="3"/>
  <c r="BN314" i="3"/>
  <c r="BO314" i="3"/>
  <c r="BP314" i="3"/>
  <c r="BQ314" i="3"/>
  <c r="BT314" i="3"/>
  <c r="BD315" i="3"/>
  <c r="BE315" i="3"/>
  <c r="BF315" i="3"/>
  <c r="BG315" i="3"/>
  <c r="BH315" i="3"/>
  <c r="BI315" i="3"/>
  <c r="BJ315" i="3"/>
  <c r="BK315" i="3"/>
  <c r="BL315" i="3"/>
  <c r="BM315" i="3"/>
  <c r="BN315" i="3"/>
  <c r="BO315" i="3"/>
  <c r="BP315" i="3"/>
  <c r="BQ315" i="3"/>
  <c r="BT315" i="3"/>
  <c r="BD316" i="3"/>
  <c r="BE316" i="3"/>
  <c r="BF316" i="3"/>
  <c r="BG316" i="3"/>
  <c r="BH316" i="3"/>
  <c r="BI316" i="3"/>
  <c r="BJ316" i="3"/>
  <c r="BK316" i="3"/>
  <c r="BL316" i="3"/>
  <c r="BM316" i="3"/>
  <c r="BN316" i="3"/>
  <c r="BO316" i="3"/>
  <c r="BP316" i="3"/>
  <c r="BQ316" i="3"/>
  <c r="BT316" i="3"/>
  <c r="BD317" i="3"/>
  <c r="BE317" i="3"/>
  <c r="BF317" i="3"/>
  <c r="BG317" i="3"/>
  <c r="BH317" i="3"/>
  <c r="BI317" i="3"/>
  <c r="BJ317" i="3"/>
  <c r="BK317" i="3"/>
  <c r="BL317" i="3"/>
  <c r="BM317" i="3"/>
  <c r="BN317" i="3"/>
  <c r="BO317" i="3"/>
  <c r="BP317" i="3"/>
  <c r="BQ317" i="3"/>
  <c r="BT317" i="3"/>
  <c r="BD318" i="3"/>
  <c r="BE318" i="3"/>
  <c r="BF318" i="3"/>
  <c r="BG318" i="3"/>
  <c r="BH318" i="3"/>
  <c r="BI318" i="3"/>
  <c r="BJ318" i="3"/>
  <c r="BK318" i="3"/>
  <c r="BL318" i="3"/>
  <c r="BM318" i="3"/>
  <c r="BN318" i="3"/>
  <c r="BO318" i="3"/>
  <c r="BP318" i="3"/>
  <c r="BQ318" i="3"/>
  <c r="BT318" i="3"/>
  <c r="BV318" i="3" s="1"/>
  <c r="BY318" i="3" s="1"/>
  <c r="BD319" i="3"/>
  <c r="BE319" i="3"/>
  <c r="BF319" i="3"/>
  <c r="BG319" i="3"/>
  <c r="BH319" i="3"/>
  <c r="BI319" i="3"/>
  <c r="BJ319" i="3"/>
  <c r="BK319" i="3"/>
  <c r="BL319" i="3"/>
  <c r="BM319" i="3"/>
  <c r="BN319" i="3"/>
  <c r="BO319" i="3"/>
  <c r="BP319" i="3"/>
  <c r="BQ319" i="3"/>
  <c r="BT319" i="3"/>
  <c r="BV319" i="3" s="1"/>
  <c r="BY319" i="3" s="1"/>
  <c r="BD320" i="3"/>
  <c r="BE320" i="3"/>
  <c r="BF320" i="3"/>
  <c r="BG320" i="3"/>
  <c r="BH320" i="3"/>
  <c r="BI320" i="3"/>
  <c r="BJ320" i="3"/>
  <c r="BK320" i="3"/>
  <c r="BL320" i="3"/>
  <c r="BM320" i="3"/>
  <c r="BN320" i="3"/>
  <c r="BO320" i="3"/>
  <c r="BP320" i="3"/>
  <c r="BQ320" i="3"/>
  <c r="BT320" i="3"/>
  <c r="BV320" i="3" s="1"/>
  <c r="BY320" i="3" s="1"/>
  <c r="BD321" i="3"/>
  <c r="BE321" i="3"/>
  <c r="BF321" i="3"/>
  <c r="BG321" i="3"/>
  <c r="BH321" i="3"/>
  <c r="BI321" i="3"/>
  <c r="BJ321" i="3"/>
  <c r="BK321" i="3"/>
  <c r="BL321" i="3"/>
  <c r="BM321" i="3"/>
  <c r="BN321" i="3"/>
  <c r="BO321" i="3"/>
  <c r="BP321" i="3"/>
  <c r="BQ321" i="3"/>
  <c r="BT321" i="3"/>
  <c r="BD322" i="3"/>
  <c r="BE322" i="3"/>
  <c r="BF322" i="3"/>
  <c r="BG322" i="3"/>
  <c r="BH322" i="3"/>
  <c r="BI322" i="3"/>
  <c r="BJ322" i="3"/>
  <c r="BK322" i="3"/>
  <c r="BL322" i="3"/>
  <c r="BM322" i="3"/>
  <c r="BN322" i="3"/>
  <c r="BO322" i="3"/>
  <c r="BP322" i="3"/>
  <c r="BQ322" i="3"/>
  <c r="BT322" i="3"/>
  <c r="BU322" i="3" s="1"/>
  <c r="BX322" i="3" s="1"/>
  <c r="BD323" i="3"/>
  <c r="BE323" i="3"/>
  <c r="BF323" i="3"/>
  <c r="BG323" i="3"/>
  <c r="BH323" i="3"/>
  <c r="BI323" i="3"/>
  <c r="BJ323" i="3"/>
  <c r="BK323" i="3"/>
  <c r="BL323" i="3"/>
  <c r="BM323" i="3"/>
  <c r="BN323" i="3"/>
  <c r="BO323" i="3"/>
  <c r="BP323" i="3"/>
  <c r="BQ323" i="3"/>
  <c r="BT323" i="3"/>
  <c r="BD324" i="3"/>
  <c r="BE324" i="3"/>
  <c r="BF324" i="3"/>
  <c r="BG324" i="3"/>
  <c r="BH324" i="3"/>
  <c r="BI324" i="3"/>
  <c r="BJ324" i="3"/>
  <c r="BK324" i="3"/>
  <c r="BL324" i="3"/>
  <c r="BM324" i="3"/>
  <c r="BN324" i="3"/>
  <c r="BO324" i="3"/>
  <c r="BP324" i="3"/>
  <c r="BQ324" i="3"/>
  <c r="BT324" i="3"/>
  <c r="BU324" i="3" s="1"/>
  <c r="BX324" i="3" s="1"/>
  <c r="BD325" i="3"/>
  <c r="BE325" i="3"/>
  <c r="BF325" i="3"/>
  <c r="BG325" i="3"/>
  <c r="BH325" i="3"/>
  <c r="BI325" i="3"/>
  <c r="BJ325" i="3"/>
  <c r="BK325" i="3"/>
  <c r="BL325" i="3"/>
  <c r="BM325" i="3"/>
  <c r="BN325" i="3"/>
  <c r="BO325" i="3"/>
  <c r="BP325" i="3"/>
  <c r="BQ325" i="3"/>
  <c r="BT325" i="3"/>
  <c r="BV325" i="3" s="1"/>
  <c r="BY325" i="3" s="1"/>
  <c r="BD326" i="3"/>
  <c r="BE326" i="3"/>
  <c r="BF326" i="3"/>
  <c r="BG326" i="3"/>
  <c r="BH326" i="3"/>
  <c r="BI326" i="3"/>
  <c r="BJ326" i="3"/>
  <c r="BK326" i="3"/>
  <c r="BL326" i="3"/>
  <c r="BM326" i="3"/>
  <c r="BN326" i="3"/>
  <c r="BO326" i="3"/>
  <c r="BP326" i="3"/>
  <c r="BQ326" i="3"/>
  <c r="BT326" i="3"/>
  <c r="BU326" i="3" s="1"/>
  <c r="BX326" i="3" s="1"/>
  <c r="BD327" i="3"/>
  <c r="BE327" i="3"/>
  <c r="BF327" i="3"/>
  <c r="BG327" i="3"/>
  <c r="BH327" i="3"/>
  <c r="BI327" i="3"/>
  <c r="BJ327" i="3"/>
  <c r="BK327" i="3"/>
  <c r="BL327" i="3"/>
  <c r="BM327" i="3"/>
  <c r="BN327" i="3"/>
  <c r="BO327" i="3"/>
  <c r="BP327" i="3"/>
  <c r="BQ327" i="3"/>
  <c r="BT327" i="3"/>
  <c r="BD328" i="3"/>
  <c r="BE328" i="3"/>
  <c r="BF328" i="3"/>
  <c r="BG328" i="3"/>
  <c r="BH328" i="3"/>
  <c r="BI328" i="3"/>
  <c r="BJ328" i="3"/>
  <c r="BK328" i="3"/>
  <c r="BL328" i="3"/>
  <c r="BM328" i="3"/>
  <c r="BN328" i="3"/>
  <c r="BO328" i="3"/>
  <c r="BP328" i="3"/>
  <c r="BQ328" i="3"/>
  <c r="BT328" i="3"/>
  <c r="BV328" i="3" s="1"/>
  <c r="BY328" i="3" s="1"/>
  <c r="BD329" i="3"/>
  <c r="BE329" i="3"/>
  <c r="BF329" i="3"/>
  <c r="BG329" i="3"/>
  <c r="BH329" i="3"/>
  <c r="BI329" i="3"/>
  <c r="BJ329" i="3"/>
  <c r="BK329" i="3"/>
  <c r="BL329" i="3"/>
  <c r="BM329" i="3"/>
  <c r="BN329" i="3"/>
  <c r="BO329" i="3"/>
  <c r="BP329" i="3"/>
  <c r="BQ329" i="3"/>
  <c r="BT329" i="3"/>
  <c r="BU329" i="3" s="1"/>
  <c r="BX329" i="3" s="1"/>
  <c r="BD330" i="3"/>
  <c r="BE330" i="3"/>
  <c r="BF330" i="3"/>
  <c r="BG330" i="3"/>
  <c r="BH330" i="3"/>
  <c r="BI330" i="3"/>
  <c r="BJ330" i="3"/>
  <c r="BK330" i="3"/>
  <c r="BL330" i="3"/>
  <c r="BM330" i="3"/>
  <c r="BN330" i="3"/>
  <c r="BO330" i="3"/>
  <c r="BP330" i="3"/>
  <c r="BQ330" i="3"/>
  <c r="BT330" i="3"/>
  <c r="BU330" i="3" s="1"/>
  <c r="BX330" i="3" s="1"/>
  <c r="BD331" i="3"/>
  <c r="BE331" i="3"/>
  <c r="BF331" i="3"/>
  <c r="BG331" i="3"/>
  <c r="BH331" i="3"/>
  <c r="BI331" i="3"/>
  <c r="BJ331" i="3"/>
  <c r="BK331" i="3"/>
  <c r="BL331" i="3"/>
  <c r="BM331" i="3"/>
  <c r="BN331" i="3"/>
  <c r="BO331" i="3"/>
  <c r="BP331" i="3"/>
  <c r="BQ331" i="3"/>
  <c r="BT331" i="3"/>
  <c r="BV331" i="3" s="1"/>
  <c r="BY331" i="3" s="1"/>
  <c r="BD332" i="3"/>
  <c r="BE332" i="3"/>
  <c r="BF332" i="3"/>
  <c r="BG332" i="3"/>
  <c r="BH332" i="3"/>
  <c r="BI332" i="3"/>
  <c r="BJ332" i="3"/>
  <c r="BK332" i="3"/>
  <c r="BL332" i="3"/>
  <c r="BM332" i="3"/>
  <c r="BN332" i="3"/>
  <c r="BO332" i="3"/>
  <c r="BP332" i="3"/>
  <c r="BQ332" i="3"/>
  <c r="BT332" i="3"/>
  <c r="BW332" i="3" s="1"/>
  <c r="BZ332" i="3" s="1"/>
  <c r="BD333" i="3"/>
  <c r="BE333" i="3"/>
  <c r="BF333" i="3"/>
  <c r="BG333" i="3"/>
  <c r="BH333" i="3"/>
  <c r="BI333" i="3"/>
  <c r="BJ333" i="3"/>
  <c r="BK333" i="3"/>
  <c r="BL333" i="3"/>
  <c r="BM333" i="3"/>
  <c r="BN333" i="3"/>
  <c r="BO333" i="3"/>
  <c r="BP333" i="3"/>
  <c r="BQ333" i="3"/>
  <c r="BT333" i="3"/>
  <c r="BU333" i="3" s="1"/>
  <c r="BX333" i="3" s="1"/>
  <c r="BD334" i="3"/>
  <c r="BE334" i="3"/>
  <c r="BF334" i="3"/>
  <c r="BG334" i="3"/>
  <c r="BH334" i="3"/>
  <c r="BI334" i="3"/>
  <c r="BJ334" i="3"/>
  <c r="BK334" i="3"/>
  <c r="BL334" i="3"/>
  <c r="BM334" i="3"/>
  <c r="BN334" i="3"/>
  <c r="BO334" i="3"/>
  <c r="BP334" i="3"/>
  <c r="BQ334" i="3"/>
  <c r="BT334" i="3"/>
  <c r="BU334" i="3" s="1"/>
  <c r="BX334" i="3" s="1"/>
  <c r="BD335" i="3"/>
  <c r="BE335" i="3"/>
  <c r="BF335" i="3"/>
  <c r="BG335" i="3"/>
  <c r="BH335" i="3"/>
  <c r="BI335" i="3"/>
  <c r="BJ335" i="3"/>
  <c r="BK335" i="3"/>
  <c r="BL335" i="3"/>
  <c r="BM335" i="3"/>
  <c r="BN335" i="3"/>
  <c r="BO335" i="3"/>
  <c r="BP335" i="3"/>
  <c r="BQ335" i="3"/>
  <c r="BT335" i="3"/>
  <c r="BD336" i="3"/>
  <c r="BE336" i="3"/>
  <c r="BF336" i="3"/>
  <c r="BG336" i="3"/>
  <c r="BH336" i="3"/>
  <c r="BI336" i="3"/>
  <c r="BJ336" i="3"/>
  <c r="BK336" i="3"/>
  <c r="BL336" i="3"/>
  <c r="BM336" i="3"/>
  <c r="BN336" i="3"/>
  <c r="BO336" i="3"/>
  <c r="BP336" i="3"/>
  <c r="BQ336" i="3"/>
  <c r="BT336" i="3"/>
  <c r="BD337" i="3"/>
  <c r="BE337" i="3"/>
  <c r="BF337" i="3"/>
  <c r="BG337" i="3"/>
  <c r="BH337" i="3"/>
  <c r="BI337" i="3"/>
  <c r="BJ337" i="3"/>
  <c r="BK337" i="3"/>
  <c r="BL337" i="3"/>
  <c r="BM337" i="3"/>
  <c r="BN337" i="3"/>
  <c r="BO337" i="3"/>
  <c r="BP337" i="3"/>
  <c r="BQ337" i="3"/>
  <c r="BT337" i="3"/>
  <c r="BD338" i="3"/>
  <c r="BE338" i="3"/>
  <c r="BF338" i="3"/>
  <c r="BG338" i="3"/>
  <c r="BH338" i="3"/>
  <c r="BI338" i="3"/>
  <c r="BJ338" i="3"/>
  <c r="BK338" i="3"/>
  <c r="BL338" i="3"/>
  <c r="BM338" i="3"/>
  <c r="BN338" i="3"/>
  <c r="BO338" i="3"/>
  <c r="BP338" i="3"/>
  <c r="BQ338" i="3"/>
  <c r="BT338" i="3"/>
  <c r="BW338" i="3" s="1"/>
  <c r="BZ338" i="3" s="1"/>
  <c r="BD339" i="3"/>
  <c r="BE339" i="3"/>
  <c r="BF339" i="3"/>
  <c r="BG339" i="3"/>
  <c r="BH339" i="3"/>
  <c r="BI339" i="3"/>
  <c r="BJ339" i="3"/>
  <c r="BK339" i="3"/>
  <c r="BL339" i="3"/>
  <c r="BM339" i="3"/>
  <c r="BN339" i="3"/>
  <c r="BO339" i="3"/>
  <c r="BP339" i="3"/>
  <c r="BQ339" i="3"/>
  <c r="BT339" i="3"/>
  <c r="BD340" i="3"/>
  <c r="BE340" i="3"/>
  <c r="BF340" i="3"/>
  <c r="BG340" i="3"/>
  <c r="BH340" i="3"/>
  <c r="BI340" i="3"/>
  <c r="BJ340" i="3"/>
  <c r="BK340" i="3"/>
  <c r="BL340" i="3"/>
  <c r="BM340" i="3"/>
  <c r="BN340" i="3"/>
  <c r="BO340" i="3"/>
  <c r="BP340" i="3"/>
  <c r="BQ340" i="3"/>
  <c r="BT340" i="3"/>
  <c r="BW340" i="3" s="1"/>
  <c r="BZ340" i="3" s="1"/>
  <c r="BD341" i="3"/>
  <c r="BE341" i="3"/>
  <c r="BF341" i="3"/>
  <c r="BG341" i="3"/>
  <c r="BH341" i="3"/>
  <c r="BI341" i="3"/>
  <c r="BJ341" i="3"/>
  <c r="BK341" i="3"/>
  <c r="BL341" i="3"/>
  <c r="BM341" i="3"/>
  <c r="BN341" i="3"/>
  <c r="BO341" i="3"/>
  <c r="BP341" i="3"/>
  <c r="BQ341" i="3"/>
  <c r="BT341" i="3"/>
  <c r="BU341" i="3" s="1"/>
  <c r="BX341" i="3" s="1"/>
  <c r="BD342" i="3"/>
  <c r="BE342" i="3"/>
  <c r="BF342" i="3"/>
  <c r="BG342" i="3"/>
  <c r="BH342" i="3"/>
  <c r="BI342" i="3"/>
  <c r="BJ342" i="3"/>
  <c r="BK342" i="3"/>
  <c r="BL342" i="3"/>
  <c r="BM342" i="3"/>
  <c r="BN342" i="3"/>
  <c r="BO342" i="3"/>
  <c r="BP342" i="3"/>
  <c r="BQ342" i="3"/>
  <c r="BT342" i="3"/>
  <c r="BW342" i="3" s="1"/>
  <c r="BZ342" i="3" s="1"/>
  <c r="BD343" i="3"/>
  <c r="BE343" i="3"/>
  <c r="BF343" i="3"/>
  <c r="BG343" i="3"/>
  <c r="BH343" i="3"/>
  <c r="BI343" i="3"/>
  <c r="BJ343" i="3"/>
  <c r="BK343" i="3"/>
  <c r="BL343" i="3"/>
  <c r="BM343" i="3"/>
  <c r="BN343" i="3"/>
  <c r="BO343" i="3"/>
  <c r="BP343" i="3"/>
  <c r="BQ343" i="3"/>
  <c r="BT343" i="3"/>
  <c r="BV343" i="3" s="1"/>
  <c r="BY343" i="3" s="1"/>
  <c r="BD344" i="3"/>
  <c r="BE344" i="3"/>
  <c r="BF344" i="3"/>
  <c r="BG344" i="3"/>
  <c r="BH344" i="3"/>
  <c r="BI344" i="3"/>
  <c r="BJ344" i="3"/>
  <c r="BK344" i="3"/>
  <c r="BL344" i="3"/>
  <c r="BM344" i="3"/>
  <c r="BN344" i="3"/>
  <c r="BO344" i="3"/>
  <c r="BP344" i="3"/>
  <c r="BQ344" i="3"/>
  <c r="BT344" i="3"/>
  <c r="BV344" i="3" s="1"/>
  <c r="BY344" i="3" s="1"/>
  <c r="BD345" i="3"/>
  <c r="BE345" i="3"/>
  <c r="BF345" i="3"/>
  <c r="BG345" i="3"/>
  <c r="BH345" i="3"/>
  <c r="BI345" i="3"/>
  <c r="BJ345" i="3"/>
  <c r="BK345" i="3"/>
  <c r="BL345" i="3"/>
  <c r="BM345" i="3"/>
  <c r="BN345" i="3"/>
  <c r="BO345" i="3"/>
  <c r="BP345" i="3"/>
  <c r="BQ345" i="3"/>
  <c r="BT345" i="3"/>
  <c r="BW345" i="3" s="1"/>
  <c r="BZ345" i="3" s="1"/>
  <c r="BD346" i="3"/>
  <c r="BE346" i="3"/>
  <c r="BF346" i="3"/>
  <c r="BG346" i="3"/>
  <c r="BH346" i="3"/>
  <c r="BI346" i="3"/>
  <c r="BJ346" i="3"/>
  <c r="BK346" i="3"/>
  <c r="BL346" i="3"/>
  <c r="BM346" i="3"/>
  <c r="BN346" i="3"/>
  <c r="BO346" i="3"/>
  <c r="BP346" i="3"/>
  <c r="BQ346" i="3"/>
  <c r="BT346" i="3"/>
  <c r="BW346" i="3" s="1"/>
  <c r="BZ346" i="3" s="1"/>
  <c r="BD347" i="3"/>
  <c r="BE347" i="3"/>
  <c r="BF347" i="3"/>
  <c r="BG347" i="3"/>
  <c r="BH347" i="3"/>
  <c r="BI347" i="3"/>
  <c r="BJ347" i="3"/>
  <c r="BK347" i="3"/>
  <c r="BL347" i="3"/>
  <c r="BM347" i="3"/>
  <c r="BN347" i="3"/>
  <c r="BO347" i="3"/>
  <c r="BP347" i="3"/>
  <c r="BQ347" i="3"/>
  <c r="BT347" i="3"/>
  <c r="BV347" i="3" s="1"/>
  <c r="BY347" i="3" s="1"/>
  <c r="BD348" i="3"/>
  <c r="BE348" i="3"/>
  <c r="BF348" i="3"/>
  <c r="BG348" i="3"/>
  <c r="BH348" i="3"/>
  <c r="BI348" i="3"/>
  <c r="BJ348" i="3"/>
  <c r="BK348" i="3"/>
  <c r="BL348" i="3"/>
  <c r="BM348" i="3"/>
  <c r="BN348" i="3"/>
  <c r="BO348" i="3"/>
  <c r="BP348" i="3"/>
  <c r="BQ348" i="3"/>
  <c r="BT348" i="3"/>
  <c r="BD349" i="3"/>
  <c r="BE349" i="3"/>
  <c r="BF349" i="3"/>
  <c r="BG349" i="3"/>
  <c r="BH349" i="3"/>
  <c r="BI349" i="3"/>
  <c r="BJ349" i="3"/>
  <c r="BK349" i="3"/>
  <c r="BL349" i="3"/>
  <c r="BM349" i="3"/>
  <c r="BN349" i="3"/>
  <c r="BO349" i="3"/>
  <c r="BP349" i="3"/>
  <c r="BQ349" i="3"/>
  <c r="BT349" i="3"/>
  <c r="BV349" i="3" s="1"/>
  <c r="BY349" i="3" s="1"/>
  <c r="BD350" i="3"/>
  <c r="BE350" i="3"/>
  <c r="BF350" i="3"/>
  <c r="BG350" i="3"/>
  <c r="BH350" i="3"/>
  <c r="BI350" i="3"/>
  <c r="BJ350" i="3"/>
  <c r="BK350" i="3"/>
  <c r="BL350" i="3"/>
  <c r="BM350" i="3"/>
  <c r="BN350" i="3"/>
  <c r="BO350" i="3"/>
  <c r="BP350" i="3"/>
  <c r="BQ350" i="3"/>
  <c r="BT350" i="3"/>
  <c r="BV350" i="3" s="1"/>
  <c r="BY350" i="3" s="1"/>
  <c r="BD351" i="3"/>
  <c r="BE351" i="3"/>
  <c r="BF351" i="3"/>
  <c r="BG351" i="3"/>
  <c r="BH351" i="3"/>
  <c r="BI351" i="3"/>
  <c r="BJ351" i="3"/>
  <c r="BK351" i="3"/>
  <c r="BL351" i="3"/>
  <c r="BM351" i="3"/>
  <c r="BN351" i="3"/>
  <c r="BO351" i="3"/>
  <c r="BP351" i="3"/>
  <c r="BQ351" i="3"/>
  <c r="BT351" i="3"/>
  <c r="BV351" i="3" s="1"/>
  <c r="BY351" i="3" s="1"/>
  <c r="BD352" i="3"/>
  <c r="BE352" i="3"/>
  <c r="BF352" i="3"/>
  <c r="BG352" i="3"/>
  <c r="BH352" i="3"/>
  <c r="BI352" i="3"/>
  <c r="BJ352" i="3"/>
  <c r="BK352" i="3"/>
  <c r="BL352" i="3"/>
  <c r="BM352" i="3"/>
  <c r="BN352" i="3"/>
  <c r="BO352" i="3"/>
  <c r="BP352" i="3"/>
  <c r="BQ352" i="3"/>
  <c r="BT352" i="3"/>
  <c r="BU352" i="3" s="1"/>
  <c r="BX352" i="3" s="1"/>
  <c r="BD353" i="3"/>
  <c r="BE353" i="3"/>
  <c r="BF353" i="3"/>
  <c r="BG353" i="3"/>
  <c r="BH353" i="3"/>
  <c r="BI353" i="3"/>
  <c r="BJ353" i="3"/>
  <c r="BK353" i="3"/>
  <c r="BL353" i="3"/>
  <c r="BM353" i="3"/>
  <c r="BN353" i="3"/>
  <c r="BO353" i="3"/>
  <c r="BP353" i="3"/>
  <c r="BQ353" i="3"/>
  <c r="BT353" i="3"/>
  <c r="BV353" i="3" s="1"/>
  <c r="BY353" i="3" s="1"/>
  <c r="BD354" i="3"/>
  <c r="BE354" i="3"/>
  <c r="BF354" i="3"/>
  <c r="BG354" i="3"/>
  <c r="BH354" i="3"/>
  <c r="BI354" i="3"/>
  <c r="BJ354" i="3"/>
  <c r="BK354" i="3"/>
  <c r="BL354" i="3"/>
  <c r="BM354" i="3"/>
  <c r="BN354" i="3"/>
  <c r="BO354" i="3"/>
  <c r="BP354" i="3"/>
  <c r="BQ354" i="3"/>
  <c r="BT354" i="3"/>
  <c r="BD355" i="3"/>
  <c r="BE355" i="3"/>
  <c r="BF355" i="3"/>
  <c r="BG355" i="3"/>
  <c r="BH355" i="3"/>
  <c r="BI355" i="3"/>
  <c r="BJ355" i="3"/>
  <c r="BK355" i="3"/>
  <c r="BL355" i="3"/>
  <c r="BM355" i="3"/>
  <c r="BN355" i="3"/>
  <c r="BO355" i="3"/>
  <c r="BP355" i="3"/>
  <c r="BQ355" i="3"/>
  <c r="BT355" i="3"/>
  <c r="BD356" i="3"/>
  <c r="BE356" i="3"/>
  <c r="BF356" i="3"/>
  <c r="BG356" i="3"/>
  <c r="BH356" i="3"/>
  <c r="BI356" i="3"/>
  <c r="BJ356" i="3"/>
  <c r="BK356" i="3"/>
  <c r="BL356" i="3"/>
  <c r="BM356" i="3"/>
  <c r="BN356" i="3"/>
  <c r="BO356" i="3"/>
  <c r="BP356" i="3"/>
  <c r="BQ356" i="3"/>
  <c r="BT356" i="3"/>
  <c r="BU356" i="3" s="1"/>
  <c r="BX356" i="3" s="1"/>
  <c r="BD357" i="3"/>
  <c r="BE357" i="3"/>
  <c r="BF357" i="3"/>
  <c r="BG357" i="3"/>
  <c r="BH357" i="3"/>
  <c r="BI357" i="3"/>
  <c r="BJ357" i="3"/>
  <c r="BK357" i="3"/>
  <c r="BL357" i="3"/>
  <c r="BM357" i="3"/>
  <c r="BN357" i="3"/>
  <c r="BO357" i="3"/>
  <c r="BP357" i="3"/>
  <c r="BQ357" i="3"/>
  <c r="BT357" i="3"/>
  <c r="BV357" i="3" s="1"/>
  <c r="BY357" i="3" s="1"/>
  <c r="BD358" i="3"/>
  <c r="BE358" i="3"/>
  <c r="BF358" i="3"/>
  <c r="BG358" i="3"/>
  <c r="BH358" i="3"/>
  <c r="BI358" i="3"/>
  <c r="BJ358" i="3"/>
  <c r="BK358" i="3"/>
  <c r="BL358" i="3"/>
  <c r="BM358" i="3"/>
  <c r="BN358" i="3"/>
  <c r="BO358" i="3"/>
  <c r="BP358" i="3"/>
  <c r="BQ358" i="3"/>
  <c r="BT358" i="3"/>
  <c r="BW358" i="3" s="1"/>
  <c r="BZ358" i="3" s="1"/>
  <c r="BD359" i="3"/>
  <c r="BE359" i="3"/>
  <c r="BF359" i="3"/>
  <c r="BG359" i="3"/>
  <c r="BH359" i="3"/>
  <c r="BI359" i="3"/>
  <c r="BJ359" i="3"/>
  <c r="BK359" i="3"/>
  <c r="BL359" i="3"/>
  <c r="BM359" i="3"/>
  <c r="BN359" i="3"/>
  <c r="BO359" i="3"/>
  <c r="BP359" i="3"/>
  <c r="BQ359" i="3"/>
  <c r="BT359" i="3"/>
  <c r="BW359" i="3" s="1"/>
  <c r="BZ359" i="3" s="1"/>
  <c r="BD360" i="3"/>
  <c r="BE360" i="3"/>
  <c r="BF360" i="3"/>
  <c r="BG360" i="3"/>
  <c r="BH360" i="3"/>
  <c r="BI360" i="3"/>
  <c r="BJ360" i="3"/>
  <c r="BK360" i="3"/>
  <c r="BL360" i="3"/>
  <c r="BM360" i="3"/>
  <c r="BN360" i="3"/>
  <c r="BO360" i="3"/>
  <c r="BP360" i="3"/>
  <c r="BQ360" i="3"/>
  <c r="BT360" i="3"/>
  <c r="BD361" i="3"/>
  <c r="BE361" i="3"/>
  <c r="BF361" i="3"/>
  <c r="BG361" i="3"/>
  <c r="BH361" i="3"/>
  <c r="BI361" i="3"/>
  <c r="BJ361" i="3"/>
  <c r="BK361" i="3"/>
  <c r="BL361" i="3"/>
  <c r="BM361" i="3"/>
  <c r="BN361" i="3"/>
  <c r="BO361" i="3"/>
  <c r="BP361" i="3"/>
  <c r="BQ361" i="3"/>
  <c r="BT361" i="3"/>
  <c r="BD362" i="3"/>
  <c r="BE362" i="3"/>
  <c r="BF362" i="3"/>
  <c r="BG362" i="3"/>
  <c r="BH362" i="3"/>
  <c r="BI362" i="3"/>
  <c r="BJ362" i="3"/>
  <c r="BK362" i="3"/>
  <c r="BL362" i="3"/>
  <c r="BM362" i="3"/>
  <c r="BN362" i="3"/>
  <c r="BO362" i="3"/>
  <c r="BP362" i="3"/>
  <c r="BQ362" i="3"/>
  <c r="BT362" i="3"/>
  <c r="BV362" i="3" s="1"/>
  <c r="BY362" i="3" s="1"/>
  <c r="BD363" i="3"/>
  <c r="BE363" i="3"/>
  <c r="BF363" i="3"/>
  <c r="BG363" i="3"/>
  <c r="BH363" i="3"/>
  <c r="BI363" i="3"/>
  <c r="BJ363" i="3"/>
  <c r="BK363" i="3"/>
  <c r="BL363" i="3"/>
  <c r="BM363" i="3"/>
  <c r="BN363" i="3"/>
  <c r="BO363" i="3"/>
  <c r="BP363" i="3"/>
  <c r="BQ363" i="3"/>
  <c r="BT363" i="3"/>
  <c r="BW363" i="3" s="1"/>
  <c r="BZ363" i="3" s="1"/>
  <c r="BD364" i="3"/>
  <c r="BE364" i="3"/>
  <c r="BF364" i="3"/>
  <c r="BG364" i="3"/>
  <c r="BH364" i="3"/>
  <c r="BI364" i="3"/>
  <c r="BJ364" i="3"/>
  <c r="BK364" i="3"/>
  <c r="BL364" i="3"/>
  <c r="BM364" i="3"/>
  <c r="BN364" i="3"/>
  <c r="BO364" i="3"/>
  <c r="BP364" i="3"/>
  <c r="BQ364" i="3"/>
  <c r="BT364" i="3"/>
  <c r="BD365" i="3"/>
  <c r="BE365" i="3"/>
  <c r="BF365" i="3"/>
  <c r="BG365" i="3"/>
  <c r="BH365" i="3"/>
  <c r="BI365" i="3"/>
  <c r="BJ365" i="3"/>
  <c r="BK365" i="3"/>
  <c r="BL365" i="3"/>
  <c r="BM365" i="3"/>
  <c r="BN365" i="3"/>
  <c r="BO365" i="3"/>
  <c r="BP365" i="3"/>
  <c r="BQ365" i="3"/>
  <c r="BT365" i="3"/>
  <c r="BD366" i="3"/>
  <c r="BE366" i="3"/>
  <c r="BF366" i="3"/>
  <c r="BG366" i="3"/>
  <c r="BH366" i="3"/>
  <c r="BI366" i="3"/>
  <c r="BJ366" i="3"/>
  <c r="BK366" i="3"/>
  <c r="BL366" i="3"/>
  <c r="BM366" i="3"/>
  <c r="BN366" i="3"/>
  <c r="BO366" i="3"/>
  <c r="BP366" i="3"/>
  <c r="BQ366" i="3"/>
  <c r="BT366" i="3"/>
  <c r="BD367" i="3"/>
  <c r="BE367" i="3"/>
  <c r="BF367" i="3"/>
  <c r="BG367" i="3"/>
  <c r="BH367" i="3"/>
  <c r="BI367" i="3"/>
  <c r="BJ367" i="3"/>
  <c r="BK367" i="3"/>
  <c r="BL367" i="3"/>
  <c r="BM367" i="3"/>
  <c r="BN367" i="3"/>
  <c r="BO367" i="3"/>
  <c r="BP367" i="3"/>
  <c r="BQ367" i="3"/>
  <c r="BT367" i="3"/>
  <c r="BD368" i="3"/>
  <c r="BE368" i="3"/>
  <c r="BF368" i="3"/>
  <c r="BG368" i="3"/>
  <c r="BH368" i="3"/>
  <c r="BI368" i="3"/>
  <c r="BJ368" i="3"/>
  <c r="BK368" i="3"/>
  <c r="BL368" i="3"/>
  <c r="BM368" i="3"/>
  <c r="BN368" i="3"/>
  <c r="BO368" i="3"/>
  <c r="BP368" i="3"/>
  <c r="BQ368" i="3"/>
  <c r="BT368" i="3"/>
  <c r="BD369" i="3"/>
  <c r="BE369" i="3"/>
  <c r="BF369" i="3"/>
  <c r="BG369" i="3"/>
  <c r="BH369" i="3"/>
  <c r="BI369" i="3"/>
  <c r="BJ369" i="3"/>
  <c r="BK369" i="3"/>
  <c r="BL369" i="3"/>
  <c r="BM369" i="3"/>
  <c r="BN369" i="3"/>
  <c r="BO369" i="3"/>
  <c r="BP369" i="3"/>
  <c r="BQ369" i="3"/>
  <c r="BT369" i="3"/>
  <c r="BU369" i="3" s="1"/>
  <c r="BX369" i="3" s="1"/>
  <c r="BD370" i="3"/>
  <c r="BE370" i="3"/>
  <c r="BF370" i="3"/>
  <c r="BG370" i="3"/>
  <c r="BH370" i="3"/>
  <c r="BI370" i="3"/>
  <c r="BJ370" i="3"/>
  <c r="BK370" i="3"/>
  <c r="BL370" i="3"/>
  <c r="BM370" i="3"/>
  <c r="BN370" i="3"/>
  <c r="BO370" i="3"/>
  <c r="BP370" i="3"/>
  <c r="BQ370" i="3"/>
  <c r="BT370" i="3"/>
  <c r="BU370" i="3" s="1"/>
  <c r="BX370" i="3" s="1"/>
  <c r="BD371" i="3"/>
  <c r="BE371" i="3"/>
  <c r="BF371" i="3"/>
  <c r="BG371" i="3"/>
  <c r="BH371" i="3"/>
  <c r="BI371" i="3"/>
  <c r="BJ371" i="3"/>
  <c r="BK371" i="3"/>
  <c r="BL371" i="3"/>
  <c r="BM371" i="3"/>
  <c r="BN371" i="3"/>
  <c r="BO371" i="3"/>
  <c r="BP371" i="3"/>
  <c r="BQ371" i="3"/>
  <c r="BT371" i="3"/>
  <c r="BV371" i="3" s="1"/>
  <c r="BY371" i="3" s="1"/>
  <c r="BD372" i="3"/>
  <c r="BE372" i="3"/>
  <c r="BF372" i="3"/>
  <c r="BG372" i="3"/>
  <c r="BH372" i="3"/>
  <c r="BI372" i="3"/>
  <c r="BJ372" i="3"/>
  <c r="BK372" i="3"/>
  <c r="BL372" i="3"/>
  <c r="BM372" i="3"/>
  <c r="BN372" i="3"/>
  <c r="BO372" i="3"/>
  <c r="BP372" i="3"/>
  <c r="BQ372" i="3"/>
  <c r="BT372" i="3"/>
  <c r="BD373" i="3"/>
  <c r="BE373" i="3"/>
  <c r="BF373" i="3"/>
  <c r="BG373" i="3"/>
  <c r="BH373" i="3"/>
  <c r="BI373" i="3"/>
  <c r="BJ373" i="3"/>
  <c r="BK373" i="3"/>
  <c r="BL373" i="3"/>
  <c r="BM373" i="3"/>
  <c r="BN373" i="3"/>
  <c r="BO373" i="3"/>
  <c r="BP373" i="3"/>
  <c r="BQ373" i="3"/>
  <c r="BT373" i="3"/>
  <c r="BD374" i="3"/>
  <c r="BE374" i="3"/>
  <c r="BF374" i="3"/>
  <c r="BG374" i="3"/>
  <c r="BH374" i="3"/>
  <c r="BI374" i="3"/>
  <c r="BJ374" i="3"/>
  <c r="BK374" i="3"/>
  <c r="BL374" i="3"/>
  <c r="BM374" i="3"/>
  <c r="BN374" i="3"/>
  <c r="BO374" i="3"/>
  <c r="BP374" i="3"/>
  <c r="BQ374" i="3"/>
  <c r="BT374" i="3"/>
  <c r="BD375" i="3"/>
  <c r="BE375" i="3"/>
  <c r="BF375" i="3"/>
  <c r="BG375" i="3"/>
  <c r="BH375" i="3"/>
  <c r="BI375" i="3"/>
  <c r="BJ375" i="3"/>
  <c r="BK375" i="3"/>
  <c r="BL375" i="3"/>
  <c r="BM375" i="3"/>
  <c r="BN375" i="3"/>
  <c r="BO375" i="3"/>
  <c r="BP375" i="3"/>
  <c r="BQ375" i="3"/>
  <c r="BT375" i="3"/>
  <c r="BU375" i="3" s="1"/>
  <c r="BX375" i="3" s="1"/>
  <c r="BD376" i="3"/>
  <c r="BE376" i="3"/>
  <c r="BF376" i="3"/>
  <c r="BG376" i="3"/>
  <c r="BH376" i="3"/>
  <c r="BI376" i="3"/>
  <c r="BJ376" i="3"/>
  <c r="BK376" i="3"/>
  <c r="BL376" i="3"/>
  <c r="BM376" i="3"/>
  <c r="BN376" i="3"/>
  <c r="BO376" i="3"/>
  <c r="BP376" i="3"/>
  <c r="BQ376" i="3"/>
  <c r="BT376" i="3"/>
  <c r="BW376" i="3" s="1"/>
  <c r="BZ376" i="3" s="1"/>
  <c r="BD377" i="3"/>
  <c r="BE377" i="3"/>
  <c r="BF377" i="3"/>
  <c r="BG377" i="3"/>
  <c r="BH377" i="3"/>
  <c r="BI377" i="3"/>
  <c r="BJ377" i="3"/>
  <c r="BK377" i="3"/>
  <c r="BL377" i="3"/>
  <c r="BM377" i="3"/>
  <c r="BN377" i="3"/>
  <c r="BO377" i="3"/>
  <c r="BP377" i="3"/>
  <c r="BQ377" i="3"/>
  <c r="BT377" i="3"/>
  <c r="BU377" i="3" s="1"/>
  <c r="BX377" i="3" s="1"/>
  <c r="BD378" i="3"/>
  <c r="BE378" i="3"/>
  <c r="BF378" i="3"/>
  <c r="BG378" i="3"/>
  <c r="BH378" i="3"/>
  <c r="BI378" i="3"/>
  <c r="BJ378" i="3"/>
  <c r="BK378" i="3"/>
  <c r="BL378" i="3"/>
  <c r="BM378" i="3"/>
  <c r="BN378" i="3"/>
  <c r="BO378" i="3"/>
  <c r="BP378" i="3"/>
  <c r="BQ378" i="3"/>
  <c r="BT378" i="3"/>
  <c r="BU378" i="3" s="1"/>
  <c r="BX378" i="3" s="1"/>
  <c r="BD379" i="3"/>
  <c r="BE379" i="3"/>
  <c r="BF379" i="3"/>
  <c r="BG379" i="3"/>
  <c r="BH379" i="3"/>
  <c r="BI379" i="3"/>
  <c r="BJ379" i="3"/>
  <c r="BK379" i="3"/>
  <c r="BL379" i="3"/>
  <c r="BM379" i="3"/>
  <c r="BN379" i="3"/>
  <c r="BO379" i="3"/>
  <c r="BP379" i="3"/>
  <c r="BQ379" i="3"/>
  <c r="BT379" i="3"/>
  <c r="BD380" i="3"/>
  <c r="BE380" i="3"/>
  <c r="BF380" i="3"/>
  <c r="BG380" i="3"/>
  <c r="BH380" i="3"/>
  <c r="BI380" i="3"/>
  <c r="BJ380" i="3"/>
  <c r="BK380" i="3"/>
  <c r="BL380" i="3"/>
  <c r="BM380" i="3"/>
  <c r="BN380" i="3"/>
  <c r="BO380" i="3"/>
  <c r="BP380" i="3"/>
  <c r="BQ380" i="3"/>
  <c r="BT380" i="3"/>
  <c r="BD381" i="3"/>
  <c r="BE381" i="3"/>
  <c r="BF381" i="3"/>
  <c r="BG381" i="3"/>
  <c r="BH381" i="3"/>
  <c r="BI381" i="3"/>
  <c r="BJ381" i="3"/>
  <c r="BK381" i="3"/>
  <c r="BL381" i="3"/>
  <c r="BM381" i="3"/>
  <c r="BN381" i="3"/>
  <c r="BO381" i="3"/>
  <c r="BP381" i="3"/>
  <c r="BQ381" i="3"/>
  <c r="BT381" i="3"/>
  <c r="BV381" i="3" s="1"/>
  <c r="BY381" i="3" s="1"/>
  <c r="BD382" i="3"/>
  <c r="BE382" i="3"/>
  <c r="BF382" i="3"/>
  <c r="BG382" i="3"/>
  <c r="BH382" i="3"/>
  <c r="BI382" i="3"/>
  <c r="BJ382" i="3"/>
  <c r="BK382" i="3"/>
  <c r="BL382" i="3"/>
  <c r="BM382" i="3"/>
  <c r="BN382" i="3"/>
  <c r="BO382" i="3"/>
  <c r="BP382" i="3"/>
  <c r="BQ382" i="3"/>
  <c r="BT382" i="3"/>
  <c r="BD383" i="3"/>
  <c r="BE383" i="3"/>
  <c r="BF383" i="3"/>
  <c r="BG383" i="3"/>
  <c r="BH383" i="3"/>
  <c r="BI383" i="3"/>
  <c r="BJ383" i="3"/>
  <c r="BK383" i="3"/>
  <c r="BL383" i="3"/>
  <c r="BM383" i="3"/>
  <c r="BN383" i="3"/>
  <c r="BO383" i="3"/>
  <c r="BP383" i="3"/>
  <c r="BQ383" i="3"/>
  <c r="BT383" i="3"/>
  <c r="BU383" i="3" s="1"/>
  <c r="BX383" i="3" s="1"/>
  <c r="BD384" i="3"/>
  <c r="BE384" i="3"/>
  <c r="BF384" i="3"/>
  <c r="BG384" i="3"/>
  <c r="BH384" i="3"/>
  <c r="BI384" i="3"/>
  <c r="BJ384" i="3"/>
  <c r="BK384" i="3"/>
  <c r="BL384" i="3"/>
  <c r="BM384" i="3"/>
  <c r="BN384" i="3"/>
  <c r="BO384" i="3"/>
  <c r="BP384" i="3"/>
  <c r="BQ384" i="3"/>
  <c r="BT384" i="3"/>
  <c r="BU384" i="3" s="1"/>
  <c r="BX384" i="3" s="1"/>
  <c r="BD385" i="3"/>
  <c r="BE385" i="3"/>
  <c r="BF385" i="3"/>
  <c r="BG385" i="3"/>
  <c r="BH385" i="3"/>
  <c r="BI385" i="3"/>
  <c r="BJ385" i="3"/>
  <c r="BK385" i="3"/>
  <c r="BL385" i="3"/>
  <c r="BM385" i="3"/>
  <c r="BN385" i="3"/>
  <c r="BO385" i="3"/>
  <c r="BP385" i="3"/>
  <c r="BQ385" i="3"/>
  <c r="BT385" i="3"/>
  <c r="BD386" i="3"/>
  <c r="BE386" i="3"/>
  <c r="BF386" i="3"/>
  <c r="BG386" i="3"/>
  <c r="BH386" i="3"/>
  <c r="BI386" i="3"/>
  <c r="BJ386" i="3"/>
  <c r="BK386" i="3"/>
  <c r="BL386" i="3"/>
  <c r="BM386" i="3"/>
  <c r="BN386" i="3"/>
  <c r="BO386" i="3"/>
  <c r="BP386" i="3"/>
  <c r="BQ386" i="3"/>
  <c r="BT386" i="3"/>
  <c r="BU386" i="3" s="1"/>
  <c r="BX386" i="3" s="1"/>
  <c r="BD387" i="3"/>
  <c r="BE387" i="3"/>
  <c r="BF387" i="3"/>
  <c r="BG387" i="3"/>
  <c r="BH387" i="3"/>
  <c r="BI387" i="3"/>
  <c r="BJ387" i="3"/>
  <c r="BK387" i="3"/>
  <c r="BL387" i="3"/>
  <c r="BM387" i="3"/>
  <c r="BN387" i="3"/>
  <c r="BO387" i="3"/>
  <c r="BP387" i="3"/>
  <c r="BQ387" i="3"/>
  <c r="BT387" i="3"/>
  <c r="BV387" i="3" s="1"/>
  <c r="BY387" i="3" s="1"/>
  <c r="BD388" i="3"/>
  <c r="BE388" i="3"/>
  <c r="BF388" i="3"/>
  <c r="BG388" i="3"/>
  <c r="BH388" i="3"/>
  <c r="BI388" i="3"/>
  <c r="BJ388" i="3"/>
  <c r="BK388" i="3"/>
  <c r="BL388" i="3"/>
  <c r="BM388" i="3"/>
  <c r="BN388" i="3"/>
  <c r="BO388" i="3"/>
  <c r="BP388" i="3"/>
  <c r="BQ388" i="3"/>
  <c r="BT388" i="3"/>
  <c r="BU388" i="3" s="1"/>
  <c r="BX388" i="3" s="1"/>
  <c r="BD389" i="3"/>
  <c r="BE389" i="3"/>
  <c r="BF389" i="3"/>
  <c r="BG389" i="3"/>
  <c r="BH389" i="3"/>
  <c r="BI389" i="3"/>
  <c r="BJ389" i="3"/>
  <c r="BK389" i="3"/>
  <c r="BL389" i="3"/>
  <c r="BM389" i="3"/>
  <c r="BN389" i="3"/>
  <c r="BO389" i="3"/>
  <c r="BP389" i="3"/>
  <c r="BQ389" i="3"/>
  <c r="BT389" i="3"/>
  <c r="BU389" i="3" s="1"/>
  <c r="BX389" i="3" s="1"/>
  <c r="BD390" i="3"/>
  <c r="BE390" i="3"/>
  <c r="BF390" i="3"/>
  <c r="BG390" i="3"/>
  <c r="BH390" i="3"/>
  <c r="BI390" i="3"/>
  <c r="BJ390" i="3"/>
  <c r="BK390" i="3"/>
  <c r="BL390" i="3"/>
  <c r="BM390" i="3"/>
  <c r="BN390" i="3"/>
  <c r="BO390" i="3"/>
  <c r="BP390" i="3"/>
  <c r="BQ390" i="3"/>
  <c r="BT390" i="3"/>
  <c r="BD391" i="3"/>
  <c r="BE391" i="3"/>
  <c r="BF391" i="3"/>
  <c r="BG391" i="3"/>
  <c r="BH391" i="3"/>
  <c r="BI391" i="3"/>
  <c r="BJ391" i="3"/>
  <c r="BK391" i="3"/>
  <c r="BL391" i="3"/>
  <c r="BM391" i="3"/>
  <c r="BN391" i="3"/>
  <c r="BO391" i="3"/>
  <c r="BP391" i="3"/>
  <c r="BQ391" i="3"/>
  <c r="BT391" i="3"/>
  <c r="BU391" i="3" s="1"/>
  <c r="BX391" i="3" s="1"/>
  <c r="BD392" i="3"/>
  <c r="BE392" i="3"/>
  <c r="BF392" i="3"/>
  <c r="BG392" i="3"/>
  <c r="BH392" i="3"/>
  <c r="BI392" i="3"/>
  <c r="BJ392" i="3"/>
  <c r="BK392" i="3"/>
  <c r="BL392" i="3"/>
  <c r="BM392" i="3"/>
  <c r="BN392" i="3"/>
  <c r="BO392" i="3"/>
  <c r="BP392" i="3"/>
  <c r="BQ392" i="3"/>
  <c r="BT392" i="3"/>
  <c r="BD393" i="3"/>
  <c r="BE393" i="3"/>
  <c r="BF393" i="3"/>
  <c r="BG393" i="3"/>
  <c r="BH393" i="3"/>
  <c r="BI393" i="3"/>
  <c r="BJ393" i="3"/>
  <c r="BK393" i="3"/>
  <c r="BL393" i="3"/>
  <c r="BM393" i="3"/>
  <c r="BN393" i="3"/>
  <c r="BO393" i="3"/>
  <c r="BP393" i="3"/>
  <c r="BQ393" i="3"/>
  <c r="BT393" i="3"/>
  <c r="BD394" i="3"/>
  <c r="BE394" i="3"/>
  <c r="BF394" i="3"/>
  <c r="BG394" i="3"/>
  <c r="BH394" i="3"/>
  <c r="BI394" i="3"/>
  <c r="BJ394" i="3"/>
  <c r="BK394" i="3"/>
  <c r="BL394" i="3"/>
  <c r="BM394" i="3"/>
  <c r="BN394" i="3"/>
  <c r="BO394" i="3"/>
  <c r="BP394" i="3"/>
  <c r="BQ394" i="3"/>
  <c r="BT394" i="3"/>
  <c r="BD395" i="3"/>
  <c r="BE395" i="3"/>
  <c r="BF395" i="3"/>
  <c r="BG395" i="3"/>
  <c r="BH395" i="3"/>
  <c r="BI395" i="3"/>
  <c r="BJ395" i="3"/>
  <c r="BK395" i="3"/>
  <c r="BL395" i="3"/>
  <c r="BM395" i="3"/>
  <c r="BN395" i="3"/>
  <c r="BO395" i="3"/>
  <c r="BP395" i="3"/>
  <c r="BQ395" i="3"/>
  <c r="BT395" i="3"/>
  <c r="BW395" i="3" s="1"/>
  <c r="BZ395" i="3" s="1"/>
  <c r="BD396" i="3"/>
  <c r="BE396" i="3"/>
  <c r="BF396" i="3"/>
  <c r="BG396" i="3"/>
  <c r="BH396" i="3"/>
  <c r="BI396" i="3"/>
  <c r="BJ396" i="3"/>
  <c r="BK396" i="3"/>
  <c r="BL396" i="3"/>
  <c r="BM396" i="3"/>
  <c r="BN396" i="3"/>
  <c r="BO396" i="3"/>
  <c r="BP396" i="3"/>
  <c r="BQ396" i="3"/>
  <c r="BT396" i="3"/>
  <c r="BU396" i="3" s="1"/>
  <c r="BX396" i="3" s="1"/>
  <c r="BD397" i="3"/>
  <c r="BE397" i="3"/>
  <c r="BF397" i="3"/>
  <c r="BG397" i="3"/>
  <c r="BH397" i="3"/>
  <c r="BI397" i="3"/>
  <c r="BJ397" i="3"/>
  <c r="BK397" i="3"/>
  <c r="BL397" i="3"/>
  <c r="BM397" i="3"/>
  <c r="BN397" i="3"/>
  <c r="BO397" i="3"/>
  <c r="BP397" i="3"/>
  <c r="BQ397" i="3"/>
  <c r="BT397" i="3"/>
  <c r="BD398" i="3"/>
  <c r="BE398" i="3"/>
  <c r="BF398" i="3"/>
  <c r="BG398" i="3"/>
  <c r="BH398" i="3"/>
  <c r="BI398" i="3"/>
  <c r="BJ398" i="3"/>
  <c r="BK398" i="3"/>
  <c r="BL398" i="3"/>
  <c r="BM398" i="3"/>
  <c r="BN398" i="3"/>
  <c r="BO398" i="3"/>
  <c r="BP398" i="3"/>
  <c r="BQ398" i="3"/>
  <c r="BT398" i="3"/>
  <c r="BD399" i="3"/>
  <c r="BE399" i="3"/>
  <c r="BF399" i="3"/>
  <c r="BG399" i="3"/>
  <c r="BH399" i="3"/>
  <c r="BI399" i="3"/>
  <c r="BJ399" i="3"/>
  <c r="BK399" i="3"/>
  <c r="BL399" i="3"/>
  <c r="BM399" i="3"/>
  <c r="BN399" i="3"/>
  <c r="BO399" i="3"/>
  <c r="BP399" i="3"/>
  <c r="BQ399" i="3"/>
  <c r="BT399" i="3"/>
  <c r="BW399" i="3" s="1"/>
  <c r="BZ399" i="3" s="1"/>
  <c r="BD400" i="3"/>
  <c r="BE400" i="3"/>
  <c r="BF400" i="3"/>
  <c r="BG400" i="3"/>
  <c r="BH400" i="3"/>
  <c r="BI400" i="3"/>
  <c r="BJ400" i="3"/>
  <c r="BK400" i="3"/>
  <c r="BL400" i="3"/>
  <c r="BM400" i="3"/>
  <c r="BN400" i="3"/>
  <c r="BO400" i="3"/>
  <c r="BP400" i="3"/>
  <c r="BQ400" i="3"/>
  <c r="BT400" i="3"/>
  <c r="BD401" i="3"/>
  <c r="BE401" i="3"/>
  <c r="BF401" i="3"/>
  <c r="BG401" i="3"/>
  <c r="BH401" i="3"/>
  <c r="BI401" i="3"/>
  <c r="BJ401" i="3"/>
  <c r="BK401" i="3"/>
  <c r="BL401" i="3"/>
  <c r="BM401" i="3"/>
  <c r="BN401" i="3"/>
  <c r="BO401" i="3"/>
  <c r="BP401" i="3"/>
  <c r="BQ401" i="3"/>
  <c r="BT401" i="3"/>
  <c r="BV401" i="3" s="1"/>
  <c r="BY401" i="3" s="1"/>
  <c r="BD402" i="3"/>
  <c r="BE402" i="3"/>
  <c r="BF402" i="3"/>
  <c r="BG402" i="3"/>
  <c r="BH402" i="3"/>
  <c r="BI402" i="3"/>
  <c r="BJ402" i="3"/>
  <c r="BK402" i="3"/>
  <c r="BL402" i="3"/>
  <c r="BM402" i="3"/>
  <c r="BN402" i="3"/>
  <c r="BO402" i="3"/>
  <c r="BP402" i="3"/>
  <c r="BQ402" i="3"/>
  <c r="BT402" i="3"/>
  <c r="BU402" i="3" s="1"/>
  <c r="BX402" i="3" s="1"/>
  <c r="BD403" i="3"/>
  <c r="BE403" i="3"/>
  <c r="BF403" i="3"/>
  <c r="BG403" i="3"/>
  <c r="BH403" i="3"/>
  <c r="BI403" i="3"/>
  <c r="BJ403" i="3"/>
  <c r="BK403" i="3"/>
  <c r="BL403" i="3"/>
  <c r="BM403" i="3"/>
  <c r="BN403" i="3"/>
  <c r="BO403" i="3"/>
  <c r="BP403" i="3"/>
  <c r="BQ403" i="3"/>
  <c r="BT403" i="3"/>
  <c r="BW403" i="3" s="1"/>
  <c r="BZ403" i="3" s="1"/>
  <c r="BD404" i="3"/>
  <c r="BE404" i="3"/>
  <c r="BF404" i="3"/>
  <c r="BG404" i="3"/>
  <c r="BH404" i="3"/>
  <c r="BI404" i="3"/>
  <c r="BJ404" i="3"/>
  <c r="BK404" i="3"/>
  <c r="BL404" i="3"/>
  <c r="BM404" i="3"/>
  <c r="BN404" i="3"/>
  <c r="BO404" i="3"/>
  <c r="BP404" i="3"/>
  <c r="BQ404" i="3"/>
  <c r="BT404" i="3"/>
  <c r="BV404" i="3" s="1"/>
  <c r="BY404" i="3" s="1"/>
  <c r="BD405" i="3"/>
  <c r="BE405" i="3"/>
  <c r="BF405" i="3"/>
  <c r="BG405" i="3"/>
  <c r="BH405" i="3"/>
  <c r="BI405" i="3"/>
  <c r="BJ405" i="3"/>
  <c r="BK405" i="3"/>
  <c r="BL405" i="3"/>
  <c r="BM405" i="3"/>
  <c r="BN405" i="3"/>
  <c r="BO405" i="3"/>
  <c r="BP405" i="3"/>
  <c r="BQ405" i="3"/>
  <c r="BT405" i="3"/>
  <c r="BW405" i="3" s="1"/>
  <c r="BZ405" i="3" s="1"/>
  <c r="BD406" i="3"/>
  <c r="BE406" i="3"/>
  <c r="BF406" i="3"/>
  <c r="BG406" i="3"/>
  <c r="BH406" i="3"/>
  <c r="BI406" i="3"/>
  <c r="BJ406" i="3"/>
  <c r="BK406" i="3"/>
  <c r="BL406" i="3"/>
  <c r="BM406" i="3"/>
  <c r="BN406" i="3"/>
  <c r="BO406" i="3"/>
  <c r="BP406" i="3"/>
  <c r="BQ406" i="3"/>
  <c r="BT406" i="3"/>
  <c r="BV406" i="3" s="1"/>
  <c r="BY406" i="3" s="1"/>
  <c r="BD407" i="3"/>
  <c r="BE407" i="3"/>
  <c r="BF407" i="3"/>
  <c r="BG407" i="3"/>
  <c r="BH407" i="3"/>
  <c r="BI407" i="3"/>
  <c r="BJ407" i="3"/>
  <c r="BK407" i="3"/>
  <c r="BL407" i="3"/>
  <c r="BM407" i="3"/>
  <c r="BN407" i="3"/>
  <c r="BO407" i="3"/>
  <c r="BP407" i="3"/>
  <c r="BQ407" i="3"/>
  <c r="BT407" i="3"/>
  <c r="BD408" i="3"/>
  <c r="BE408" i="3"/>
  <c r="BF408" i="3"/>
  <c r="BG408" i="3"/>
  <c r="BH408" i="3"/>
  <c r="BI408" i="3"/>
  <c r="BJ408" i="3"/>
  <c r="BK408" i="3"/>
  <c r="BL408" i="3"/>
  <c r="BM408" i="3"/>
  <c r="BN408" i="3"/>
  <c r="BO408" i="3"/>
  <c r="BP408" i="3"/>
  <c r="BQ408" i="3"/>
  <c r="BT408" i="3"/>
  <c r="BV408" i="3" s="1"/>
  <c r="BY408" i="3" s="1"/>
  <c r="BD409" i="3"/>
  <c r="BE409" i="3"/>
  <c r="BF409" i="3"/>
  <c r="BG409" i="3"/>
  <c r="BH409" i="3"/>
  <c r="BI409" i="3"/>
  <c r="BJ409" i="3"/>
  <c r="BK409" i="3"/>
  <c r="BL409" i="3"/>
  <c r="BM409" i="3"/>
  <c r="BN409" i="3"/>
  <c r="BO409" i="3"/>
  <c r="BP409" i="3"/>
  <c r="BQ409" i="3"/>
  <c r="BT409" i="3"/>
  <c r="BU409" i="3" s="1"/>
  <c r="BX409" i="3" s="1"/>
  <c r="BD410" i="3"/>
  <c r="BE410" i="3"/>
  <c r="BF410" i="3"/>
  <c r="BG410" i="3"/>
  <c r="BH410" i="3"/>
  <c r="BI410" i="3"/>
  <c r="BJ410" i="3"/>
  <c r="BK410" i="3"/>
  <c r="BL410" i="3"/>
  <c r="BM410" i="3"/>
  <c r="BN410" i="3"/>
  <c r="BO410" i="3"/>
  <c r="BP410" i="3"/>
  <c r="BQ410" i="3"/>
  <c r="BT410" i="3"/>
  <c r="BU410" i="3" s="1"/>
  <c r="BX410" i="3" s="1"/>
  <c r="BD411" i="3"/>
  <c r="BE411" i="3"/>
  <c r="BF411" i="3"/>
  <c r="BG411" i="3"/>
  <c r="BH411" i="3"/>
  <c r="BI411" i="3"/>
  <c r="BJ411" i="3"/>
  <c r="BK411" i="3"/>
  <c r="BL411" i="3"/>
  <c r="BM411" i="3"/>
  <c r="BN411" i="3"/>
  <c r="BO411" i="3"/>
  <c r="BP411" i="3"/>
  <c r="BQ411" i="3"/>
  <c r="BT411" i="3"/>
  <c r="BD412" i="3"/>
  <c r="BE412" i="3"/>
  <c r="BF412" i="3"/>
  <c r="BG412" i="3"/>
  <c r="BH412" i="3"/>
  <c r="BI412" i="3"/>
  <c r="BJ412" i="3"/>
  <c r="BK412" i="3"/>
  <c r="BL412" i="3"/>
  <c r="BM412" i="3"/>
  <c r="BN412" i="3"/>
  <c r="BO412" i="3"/>
  <c r="BP412" i="3"/>
  <c r="BQ412" i="3"/>
  <c r="BT412" i="3"/>
  <c r="BV412" i="3" s="1"/>
  <c r="BY412" i="3" s="1"/>
  <c r="BD413" i="3"/>
  <c r="BE413" i="3"/>
  <c r="BF413" i="3"/>
  <c r="BG413" i="3"/>
  <c r="BH413" i="3"/>
  <c r="BI413" i="3"/>
  <c r="BJ413" i="3"/>
  <c r="BK413" i="3"/>
  <c r="BL413" i="3"/>
  <c r="BM413" i="3"/>
  <c r="BN413" i="3"/>
  <c r="BO413" i="3"/>
  <c r="BP413" i="3"/>
  <c r="BQ413" i="3"/>
  <c r="BT413" i="3"/>
  <c r="BD414" i="3"/>
  <c r="BE414" i="3"/>
  <c r="BF414" i="3"/>
  <c r="BG414" i="3"/>
  <c r="BH414" i="3"/>
  <c r="BI414" i="3"/>
  <c r="BJ414" i="3"/>
  <c r="BK414" i="3"/>
  <c r="BL414" i="3"/>
  <c r="BM414" i="3"/>
  <c r="BN414" i="3"/>
  <c r="BO414" i="3"/>
  <c r="BP414" i="3"/>
  <c r="BQ414" i="3"/>
  <c r="BT414" i="3"/>
  <c r="BU414" i="3" s="1"/>
  <c r="BX414" i="3" s="1"/>
  <c r="BW414" i="3"/>
  <c r="BZ414" i="3" s="1"/>
  <c r="BD415" i="3"/>
  <c r="BE415" i="3"/>
  <c r="BF415" i="3"/>
  <c r="BG415" i="3"/>
  <c r="BH415" i="3"/>
  <c r="BI415" i="3"/>
  <c r="BJ415" i="3"/>
  <c r="BK415" i="3"/>
  <c r="BL415" i="3"/>
  <c r="BM415" i="3"/>
  <c r="BN415" i="3"/>
  <c r="BO415" i="3"/>
  <c r="BP415" i="3"/>
  <c r="BQ415" i="3"/>
  <c r="BT415" i="3"/>
  <c r="BU415" i="3" s="1"/>
  <c r="BX415" i="3" s="1"/>
  <c r="BD416" i="3"/>
  <c r="BE416" i="3"/>
  <c r="BF416" i="3"/>
  <c r="BG416" i="3"/>
  <c r="BH416" i="3"/>
  <c r="BI416" i="3"/>
  <c r="BJ416" i="3"/>
  <c r="BK416" i="3"/>
  <c r="BL416" i="3"/>
  <c r="BM416" i="3"/>
  <c r="BN416" i="3"/>
  <c r="BO416" i="3"/>
  <c r="BP416" i="3"/>
  <c r="BQ416" i="3"/>
  <c r="BT416" i="3"/>
  <c r="BW416" i="3" s="1"/>
  <c r="BZ416" i="3" s="1"/>
  <c r="BD417" i="3"/>
  <c r="BE417" i="3"/>
  <c r="BF417" i="3"/>
  <c r="BG417" i="3"/>
  <c r="BH417" i="3"/>
  <c r="BI417" i="3"/>
  <c r="BJ417" i="3"/>
  <c r="BK417" i="3"/>
  <c r="BL417" i="3"/>
  <c r="BM417" i="3"/>
  <c r="BN417" i="3"/>
  <c r="BO417" i="3"/>
  <c r="BP417" i="3"/>
  <c r="BQ417" i="3"/>
  <c r="BT417" i="3"/>
  <c r="BD418" i="3"/>
  <c r="BE418" i="3"/>
  <c r="BF418" i="3"/>
  <c r="BG418" i="3"/>
  <c r="BH418" i="3"/>
  <c r="BI418" i="3"/>
  <c r="BJ418" i="3"/>
  <c r="BK418" i="3"/>
  <c r="BL418" i="3"/>
  <c r="BM418" i="3"/>
  <c r="BN418" i="3"/>
  <c r="BO418" i="3"/>
  <c r="BP418" i="3"/>
  <c r="BQ418" i="3"/>
  <c r="BT418" i="3"/>
  <c r="BD419" i="3"/>
  <c r="BE419" i="3"/>
  <c r="BF419" i="3"/>
  <c r="BG419" i="3"/>
  <c r="BH419" i="3"/>
  <c r="BI419" i="3"/>
  <c r="BJ419" i="3"/>
  <c r="BK419" i="3"/>
  <c r="BL419" i="3"/>
  <c r="BM419" i="3"/>
  <c r="BN419" i="3"/>
  <c r="BO419" i="3"/>
  <c r="BP419" i="3"/>
  <c r="BQ419" i="3"/>
  <c r="BT419" i="3"/>
  <c r="BU419" i="3" s="1"/>
  <c r="BX419" i="3" s="1"/>
  <c r="BD420" i="3"/>
  <c r="BE420" i="3"/>
  <c r="BF420" i="3"/>
  <c r="BG420" i="3"/>
  <c r="BH420" i="3"/>
  <c r="BI420" i="3"/>
  <c r="BJ420" i="3"/>
  <c r="BK420" i="3"/>
  <c r="BL420" i="3"/>
  <c r="BM420" i="3"/>
  <c r="BN420" i="3"/>
  <c r="BO420" i="3"/>
  <c r="BP420" i="3"/>
  <c r="BQ420" i="3"/>
  <c r="BT420" i="3"/>
  <c r="BV420" i="3" s="1"/>
  <c r="BY420" i="3" s="1"/>
  <c r="BD421" i="3"/>
  <c r="BE421" i="3"/>
  <c r="BF421" i="3"/>
  <c r="BG421" i="3"/>
  <c r="BH421" i="3"/>
  <c r="BI421" i="3"/>
  <c r="BJ421" i="3"/>
  <c r="BK421" i="3"/>
  <c r="BL421" i="3"/>
  <c r="BM421" i="3"/>
  <c r="BN421" i="3"/>
  <c r="BO421" i="3"/>
  <c r="BP421" i="3"/>
  <c r="BQ421" i="3"/>
  <c r="BT421" i="3"/>
  <c r="BD422" i="3"/>
  <c r="BE422" i="3"/>
  <c r="BF422" i="3"/>
  <c r="BG422" i="3"/>
  <c r="BH422" i="3"/>
  <c r="BI422" i="3"/>
  <c r="BJ422" i="3"/>
  <c r="BK422" i="3"/>
  <c r="BL422" i="3"/>
  <c r="BM422" i="3"/>
  <c r="BN422" i="3"/>
  <c r="BO422" i="3"/>
  <c r="BP422" i="3"/>
  <c r="BQ422" i="3"/>
  <c r="BT422" i="3"/>
  <c r="BW422" i="3" s="1"/>
  <c r="BZ422" i="3" s="1"/>
  <c r="BD423" i="3"/>
  <c r="BE423" i="3"/>
  <c r="BF423" i="3"/>
  <c r="BG423" i="3"/>
  <c r="BH423" i="3"/>
  <c r="BI423" i="3"/>
  <c r="BJ423" i="3"/>
  <c r="BK423" i="3"/>
  <c r="BL423" i="3"/>
  <c r="BM423" i="3"/>
  <c r="BN423" i="3"/>
  <c r="BO423" i="3"/>
  <c r="BP423" i="3"/>
  <c r="BQ423" i="3"/>
  <c r="BT423" i="3"/>
  <c r="BV423" i="3" s="1"/>
  <c r="BY423" i="3" s="1"/>
  <c r="BD424" i="3"/>
  <c r="BE424" i="3"/>
  <c r="BF424" i="3"/>
  <c r="BG424" i="3"/>
  <c r="BH424" i="3"/>
  <c r="BI424" i="3"/>
  <c r="BJ424" i="3"/>
  <c r="BK424" i="3"/>
  <c r="BL424" i="3"/>
  <c r="BM424" i="3"/>
  <c r="BN424" i="3"/>
  <c r="BO424" i="3"/>
  <c r="BP424" i="3"/>
  <c r="BQ424" i="3"/>
  <c r="BT424" i="3"/>
  <c r="BD425" i="3"/>
  <c r="BE425" i="3"/>
  <c r="BF425" i="3"/>
  <c r="BG425" i="3"/>
  <c r="BH425" i="3"/>
  <c r="BI425" i="3"/>
  <c r="BJ425" i="3"/>
  <c r="BK425" i="3"/>
  <c r="BL425" i="3"/>
  <c r="BM425" i="3"/>
  <c r="BN425" i="3"/>
  <c r="BO425" i="3"/>
  <c r="BP425" i="3"/>
  <c r="BQ425" i="3"/>
  <c r="BT425" i="3"/>
  <c r="BW425" i="3" s="1"/>
  <c r="BZ425" i="3" s="1"/>
  <c r="BD426" i="3"/>
  <c r="BE426" i="3"/>
  <c r="BF426" i="3"/>
  <c r="BG426" i="3"/>
  <c r="BH426" i="3"/>
  <c r="BI426" i="3"/>
  <c r="BJ426" i="3"/>
  <c r="BK426" i="3"/>
  <c r="BL426" i="3"/>
  <c r="BM426" i="3"/>
  <c r="BN426" i="3"/>
  <c r="BO426" i="3"/>
  <c r="BP426" i="3"/>
  <c r="BQ426" i="3"/>
  <c r="BT426" i="3"/>
  <c r="BU426" i="3" s="1"/>
  <c r="BX426" i="3" s="1"/>
  <c r="BD427" i="3"/>
  <c r="BE427" i="3"/>
  <c r="BF427" i="3"/>
  <c r="BG427" i="3"/>
  <c r="BH427" i="3"/>
  <c r="BI427" i="3"/>
  <c r="BJ427" i="3"/>
  <c r="BK427" i="3"/>
  <c r="BL427" i="3"/>
  <c r="BM427" i="3"/>
  <c r="BN427" i="3"/>
  <c r="BO427" i="3"/>
  <c r="BP427" i="3"/>
  <c r="BQ427" i="3"/>
  <c r="BT427" i="3"/>
  <c r="BW427" i="3" s="1"/>
  <c r="BZ427" i="3" s="1"/>
  <c r="BD428" i="3"/>
  <c r="BE428" i="3"/>
  <c r="BF428" i="3"/>
  <c r="BG428" i="3"/>
  <c r="BH428" i="3"/>
  <c r="BI428" i="3"/>
  <c r="BJ428" i="3"/>
  <c r="BK428" i="3"/>
  <c r="BL428" i="3"/>
  <c r="BM428" i="3"/>
  <c r="BN428" i="3"/>
  <c r="BO428" i="3"/>
  <c r="BP428" i="3"/>
  <c r="BQ428" i="3"/>
  <c r="BT428" i="3"/>
  <c r="BD429" i="3"/>
  <c r="BE429" i="3"/>
  <c r="BF429" i="3"/>
  <c r="BG429" i="3"/>
  <c r="BH429" i="3"/>
  <c r="BI429" i="3"/>
  <c r="BJ429" i="3"/>
  <c r="BK429" i="3"/>
  <c r="BL429" i="3"/>
  <c r="BM429" i="3"/>
  <c r="BN429" i="3"/>
  <c r="BO429" i="3"/>
  <c r="BP429" i="3"/>
  <c r="BQ429" i="3"/>
  <c r="BT429" i="3"/>
  <c r="BU429" i="3" s="1"/>
  <c r="BX429" i="3" s="1"/>
  <c r="BD430" i="3"/>
  <c r="BE430" i="3"/>
  <c r="BF430" i="3"/>
  <c r="BG430" i="3"/>
  <c r="BH430" i="3"/>
  <c r="BI430" i="3"/>
  <c r="BJ430" i="3"/>
  <c r="BK430" i="3"/>
  <c r="BL430" i="3"/>
  <c r="BM430" i="3"/>
  <c r="BN430" i="3"/>
  <c r="BO430" i="3"/>
  <c r="BP430" i="3"/>
  <c r="BQ430" i="3"/>
  <c r="BT430" i="3"/>
  <c r="BU430" i="3" s="1"/>
  <c r="BX430" i="3" s="1"/>
  <c r="BD431" i="3"/>
  <c r="BE431" i="3"/>
  <c r="BF431" i="3"/>
  <c r="BG431" i="3"/>
  <c r="BH431" i="3"/>
  <c r="BI431" i="3"/>
  <c r="BJ431" i="3"/>
  <c r="BK431" i="3"/>
  <c r="BL431" i="3"/>
  <c r="BM431" i="3"/>
  <c r="BN431" i="3"/>
  <c r="BO431" i="3"/>
  <c r="BP431" i="3"/>
  <c r="BQ431" i="3"/>
  <c r="BT431" i="3"/>
  <c r="BD432" i="3"/>
  <c r="BE432" i="3"/>
  <c r="BF432" i="3"/>
  <c r="BG432" i="3"/>
  <c r="BH432" i="3"/>
  <c r="BI432" i="3"/>
  <c r="BJ432" i="3"/>
  <c r="BK432" i="3"/>
  <c r="BL432" i="3"/>
  <c r="BM432" i="3"/>
  <c r="BN432" i="3"/>
  <c r="BO432" i="3"/>
  <c r="BP432" i="3"/>
  <c r="BQ432" i="3"/>
  <c r="BT432" i="3"/>
  <c r="BD433" i="3"/>
  <c r="BE433" i="3"/>
  <c r="BF433" i="3"/>
  <c r="BG433" i="3"/>
  <c r="BH433" i="3"/>
  <c r="BI433" i="3"/>
  <c r="BJ433" i="3"/>
  <c r="BK433" i="3"/>
  <c r="BL433" i="3"/>
  <c r="BM433" i="3"/>
  <c r="BN433" i="3"/>
  <c r="BO433" i="3"/>
  <c r="BP433" i="3"/>
  <c r="BQ433" i="3"/>
  <c r="BT433" i="3"/>
  <c r="BW433" i="3" s="1"/>
  <c r="BZ433" i="3" s="1"/>
  <c r="BD434" i="3"/>
  <c r="BE434" i="3"/>
  <c r="BF434" i="3"/>
  <c r="BG434" i="3"/>
  <c r="BH434" i="3"/>
  <c r="BI434" i="3"/>
  <c r="BJ434" i="3"/>
  <c r="BK434" i="3"/>
  <c r="BL434" i="3"/>
  <c r="BM434" i="3"/>
  <c r="BN434" i="3"/>
  <c r="BO434" i="3"/>
  <c r="BP434" i="3"/>
  <c r="BQ434" i="3"/>
  <c r="BT434" i="3"/>
  <c r="BD435" i="3"/>
  <c r="BE435" i="3"/>
  <c r="BF435" i="3"/>
  <c r="BG435" i="3"/>
  <c r="BH435" i="3"/>
  <c r="BI435" i="3"/>
  <c r="BJ435" i="3"/>
  <c r="BK435" i="3"/>
  <c r="BL435" i="3"/>
  <c r="BM435" i="3"/>
  <c r="BN435" i="3"/>
  <c r="BO435" i="3"/>
  <c r="BP435" i="3"/>
  <c r="BQ435" i="3"/>
  <c r="BT435" i="3"/>
  <c r="BU435" i="3" s="1"/>
  <c r="BX435" i="3" s="1"/>
  <c r="BD436" i="3"/>
  <c r="BE436" i="3"/>
  <c r="BF436" i="3"/>
  <c r="BG436" i="3"/>
  <c r="BH436" i="3"/>
  <c r="BI436" i="3"/>
  <c r="BJ436" i="3"/>
  <c r="BK436" i="3"/>
  <c r="BL436" i="3"/>
  <c r="BM436" i="3"/>
  <c r="BN436" i="3"/>
  <c r="BO436" i="3"/>
  <c r="BP436" i="3"/>
  <c r="BQ436" i="3"/>
  <c r="BT436" i="3"/>
  <c r="BD437" i="3"/>
  <c r="BE437" i="3"/>
  <c r="BF437" i="3"/>
  <c r="BG437" i="3"/>
  <c r="BH437" i="3"/>
  <c r="BI437" i="3"/>
  <c r="BJ437" i="3"/>
  <c r="BK437" i="3"/>
  <c r="BL437" i="3"/>
  <c r="BM437" i="3"/>
  <c r="BN437" i="3"/>
  <c r="BO437" i="3"/>
  <c r="BP437" i="3"/>
  <c r="BQ437" i="3"/>
  <c r="BT437" i="3"/>
  <c r="BW437" i="3" s="1"/>
  <c r="BZ437" i="3" s="1"/>
  <c r="BD438" i="3"/>
  <c r="BE438" i="3"/>
  <c r="BF438" i="3"/>
  <c r="BG438" i="3"/>
  <c r="BH438" i="3"/>
  <c r="BI438" i="3"/>
  <c r="BJ438" i="3"/>
  <c r="BK438" i="3"/>
  <c r="BL438" i="3"/>
  <c r="BM438" i="3"/>
  <c r="BN438" i="3"/>
  <c r="BO438" i="3"/>
  <c r="BP438" i="3"/>
  <c r="BQ438" i="3"/>
  <c r="BT438" i="3"/>
  <c r="BW438" i="3" s="1"/>
  <c r="BZ438" i="3" s="1"/>
  <c r="BD439" i="3"/>
  <c r="BE439" i="3"/>
  <c r="BF439" i="3"/>
  <c r="BG439" i="3"/>
  <c r="BH439" i="3"/>
  <c r="BI439" i="3"/>
  <c r="BJ439" i="3"/>
  <c r="BK439" i="3"/>
  <c r="BL439" i="3"/>
  <c r="BM439" i="3"/>
  <c r="BN439" i="3"/>
  <c r="BO439" i="3"/>
  <c r="BP439" i="3"/>
  <c r="BQ439" i="3"/>
  <c r="BT439" i="3"/>
  <c r="BV439" i="3" s="1"/>
  <c r="BY439" i="3" s="1"/>
  <c r="BD440" i="3"/>
  <c r="BE440" i="3"/>
  <c r="BF440" i="3"/>
  <c r="BG440" i="3"/>
  <c r="BH440" i="3"/>
  <c r="BI440" i="3"/>
  <c r="BJ440" i="3"/>
  <c r="BK440" i="3"/>
  <c r="BL440" i="3"/>
  <c r="BM440" i="3"/>
  <c r="BN440" i="3"/>
  <c r="BO440" i="3"/>
  <c r="BP440" i="3"/>
  <c r="BQ440" i="3"/>
  <c r="BT440" i="3"/>
  <c r="BD441" i="3"/>
  <c r="BE441" i="3"/>
  <c r="BF441" i="3"/>
  <c r="BG441" i="3"/>
  <c r="BH441" i="3"/>
  <c r="BI441" i="3"/>
  <c r="BJ441" i="3"/>
  <c r="BK441" i="3"/>
  <c r="BL441" i="3"/>
  <c r="BM441" i="3"/>
  <c r="BN441" i="3"/>
  <c r="BO441" i="3"/>
  <c r="BP441" i="3"/>
  <c r="BQ441" i="3"/>
  <c r="BT441" i="3"/>
  <c r="BW441" i="3" s="1"/>
  <c r="BZ441" i="3" s="1"/>
  <c r="BD442" i="3"/>
  <c r="BE442" i="3"/>
  <c r="BF442" i="3"/>
  <c r="BG442" i="3"/>
  <c r="BH442" i="3"/>
  <c r="BI442" i="3"/>
  <c r="BJ442" i="3"/>
  <c r="BK442" i="3"/>
  <c r="BL442" i="3"/>
  <c r="BM442" i="3"/>
  <c r="BN442" i="3"/>
  <c r="BO442" i="3"/>
  <c r="BP442" i="3"/>
  <c r="BQ442" i="3"/>
  <c r="BT442" i="3"/>
  <c r="BU442" i="3" s="1"/>
  <c r="BX442" i="3" s="1"/>
  <c r="BD443" i="3"/>
  <c r="BE443" i="3"/>
  <c r="BF443" i="3"/>
  <c r="BG443" i="3"/>
  <c r="BH443" i="3"/>
  <c r="BI443" i="3"/>
  <c r="BJ443" i="3"/>
  <c r="BK443" i="3"/>
  <c r="BL443" i="3"/>
  <c r="BM443" i="3"/>
  <c r="BN443" i="3"/>
  <c r="BO443" i="3"/>
  <c r="BP443" i="3"/>
  <c r="BQ443" i="3"/>
  <c r="BT443" i="3"/>
  <c r="BV443" i="3" s="1"/>
  <c r="BY443" i="3" s="1"/>
  <c r="BD444" i="3"/>
  <c r="BE444" i="3"/>
  <c r="BF444" i="3"/>
  <c r="BG444" i="3"/>
  <c r="BH444" i="3"/>
  <c r="BI444" i="3"/>
  <c r="BJ444" i="3"/>
  <c r="BK444" i="3"/>
  <c r="BL444" i="3"/>
  <c r="BM444" i="3"/>
  <c r="BN444" i="3"/>
  <c r="BO444" i="3"/>
  <c r="BP444" i="3"/>
  <c r="BQ444" i="3"/>
  <c r="BT444" i="3"/>
  <c r="BU444" i="3" s="1"/>
  <c r="BX444" i="3" s="1"/>
  <c r="BD445" i="3"/>
  <c r="BE445" i="3"/>
  <c r="BF445" i="3"/>
  <c r="BG445" i="3"/>
  <c r="BH445" i="3"/>
  <c r="BI445" i="3"/>
  <c r="BJ445" i="3"/>
  <c r="BK445" i="3"/>
  <c r="BL445" i="3"/>
  <c r="BM445" i="3"/>
  <c r="BN445" i="3"/>
  <c r="BO445" i="3"/>
  <c r="BP445" i="3"/>
  <c r="BQ445" i="3"/>
  <c r="BT445" i="3"/>
  <c r="BD446" i="3"/>
  <c r="BE446" i="3"/>
  <c r="BF446" i="3"/>
  <c r="BG446" i="3"/>
  <c r="BH446" i="3"/>
  <c r="BI446" i="3"/>
  <c r="BJ446" i="3"/>
  <c r="BK446" i="3"/>
  <c r="BL446" i="3"/>
  <c r="BM446" i="3"/>
  <c r="BN446" i="3"/>
  <c r="BO446" i="3"/>
  <c r="BP446" i="3"/>
  <c r="BQ446" i="3"/>
  <c r="BT446" i="3"/>
  <c r="BD447" i="3"/>
  <c r="BE447" i="3"/>
  <c r="BF447" i="3"/>
  <c r="BG447" i="3"/>
  <c r="BH447" i="3"/>
  <c r="BI447" i="3"/>
  <c r="BJ447" i="3"/>
  <c r="BK447" i="3"/>
  <c r="BL447" i="3"/>
  <c r="BM447" i="3"/>
  <c r="BN447" i="3"/>
  <c r="BO447" i="3"/>
  <c r="BP447" i="3"/>
  <c r="BQ447" i="3"/>
  <c r="BT447" i="3"/>
  <c r="BU447" i="3" s="1"/>
  <c r="BX447" i="3" s="1"/>
  <c r="BD448" i="3"/>
  <c r="BE448" i="3"/>
  <c r="BF448" i="3"/>
  <c r="BG448" i="3"/>
  <c r="BH448" i="3"/>
  <c r="BI448" i="3"/>
  <c r="BJ448" i="3"/>
  <c r="BK448" i="3"/>
  <c r="BL448" i="3"/>
  <c r="BM448" i="3"/>
  <c r="BN448" i="3"/>
  <c r="BO448" i="3"/>
  <c r="BP448" i="3"/>
  <c r="BQ448" i="3"/>
  <c r="BT448" i="3"/>
  <c r="BW448" i="3" s="1"/>
  <c r="BZ448" i="3" s="1"/>
  <c r="BD449" i="3"/>
  <c r="BE449" i="3"/>
  <c r="BF449" i="3"/>
  <c r="BG449" i="3"/>
  <c r="BH449" i="3"/>
  <c r="BI449" i="3"/>
  <c r="BJ449" i="3"/>
  <c r="BK449" i="3"/>
  <c r="BL449" i="3"/>
  <c r="BM449" i="3"/>
  <c r="BN449" i="3"/>
  <c r="BO449" i="3"/>
  <c r="BP449" i="3"/>
  <c r="BQ449" i="3"/>
  <c r="BT449" i="3"/>
  <c r="BW449" i="3" s="1"/>
  <c r="BZ449" i="3" s="1"/>
  <c r="BD450" i="3"/>
  <c r="BE450" i="3"/>
  <c r="BF450" i="3"/>
  <c r="BG450" i="3"/>
  <c r="BH450" i="3"/>
  <c r="BI450" i="3"/>
  <c r="BJ450" i="3"/>
  <c r="BK450" i="3"/>
  <c r="BL450" i="3"/>
  <c r="BM450" i="3"/>
  <c r="BN450" i="3"/>
  <c r="BO450" i="3"/>
  <c r="BP450" i="3"/>
  <c r="BQ450" i="3"/>
  <c r="BT450" i="3"/>
  <c r="BW450" i="3" s="1"/>
  <c r="BZ450" i="3" s="1"/>
  <c r="BD451" i="3"/>
  <c r="BE451" i="3"/>
  <c r="BF451" i="3"/>
  <c r="BG451" i="3"/>
  <c r="BH451" i="3"/>
  <c r="BI451" i="3"/>
  <c r="BJ451" i="3"/>
  <c r="BK451" i="3"/>
  <c r="BL451" i="3"/>
  <c r="BM451" i="3"/>
  <c r="BN451" i="3"/>
  <c r="BO451" i="3"/>
  <c r="BP451" i="3"/>
  <c r="BQ451" i="3"/>
  <c r="BT451" i="3"/>
  <c r="BU451" i="3" s="1"/>
  <c r="BX451" i="3" s="1"/>
  <c r="BD452" i="3"/>
  <c r="BE452" i="3"/>
  <c r="BF452" i="3"/>
  <c r="BG452" i="3"/>
  <c r="BH452" i="3"/>
  <c r="BI452" i="3"/>
  <c r="BJ452" i="3"/>
  <c r="BK452" i="3"/>
  <c r="BL452" i="3"/>
  <c r="BM452" i="3"/>
  <c r="BN452" i="3"/>
  <c r="BO452" i="3"/>
  <c r="BP452" i="3"/>
  <c r="BQ452" i="3"/>
  <c r="BT452" i="3"/>
  <c r="BV452" i="3" s="1"/>
  <c r="BY452" i="3" s="1"/>
  <c r="BD453" i="3"/>
  <c r="BE453" i="3"/>
  <c r="BF453" i="3"/>
  <c r="BG453" i="3"/>
  <c r="BH453" i="3"/>
  <c r="BI453" i="3"/>
  <c r="BJ453" i="3"/>
  <c r="BK453" i="3"/>
  <c r="BL453" i="3"/>
  <c r="BM453" i="3"/>
  <c r="BN453" i="3"/>
  <c r="BO453" i="3"/>
  <c r="BP453" i="3"/>
  <c r="BQ453" i="3"/>
  <c r="BT453" i="3"/>
  <c r="BW453" i="3" s="1"/>
  <c r="BZ453" i="3" s="1"/>
  <c r="BD454" i="3"/>
  <c r="BE454" i="3"/>
  <c r="BF454" i="3"/>
  <c r="BG454" i="3"/>
  <c r="BH454" i="3"/>
  <c r="BI454" i="3"/>
  <c r="BJ454" i="3"/>
  <c r="BK454" i="3"/>
  <c r="BL454" i="3"/>
  <c r="BM454" i="3"/>
  <c r="BN454" i="3"/>
  <c r="BO454" i="3"/>
  <c r="BP454" i="3"/>
  <c r="BQ454" i="3"/>
  <c r="BT454" i="3"/>
  <c r="BU454" i="3" s="1"/>
  <c r="BX454" i="3" s="1"/>
  <c r="BD455" i="3"/>
  <c r="BE455" i="3"/>
  <c r="BF455" i="3"/>
  <c r="BG455" i="3"/>
  <c r="BH455" i="3"/>
  <c r="BI455" i="3"/>
  <c r="BJ455" i="3"/>
  <c r="BK455" i="3"/>
  <c r="BL455" i="3"/>
  <c r="BM455" i="3"/>
  <c r="BN455" i="3"/>
  <c r="BO455" i="3"/>
  <c r="BP455" i="3"/>
  <c r="BQ455" i="3"/>
  <c r="BT455" i="3"/>
  <c r="BW455" i="3" s="1"/>
  <c r="BZ455" i="3" s="1"/>
  <c r="BD456" i="3"/>
  <c r="BE456" i="3"/>
  <c r="BF456" i="3"/>
  <c r="BG456" i="3"/>
  <c r="BH456" i="3"/>
  <c r="BI456" i="3"/>
  <c r="BJ456" i="3"/>
  <c r="BK456" i="3"/>
  <c r="BL456" i="3"/>
  <c r="BM456" i="3"/>
  <c r="BN456" i="3"/>
  <c r="BO456" i="3"/>
  <c r="BP456" i="3"/>
  <c r="BQ456" i="3"/>
  <c r="BT456" i="3"/>
  <c r="BD457" i="3"/>
  <c r="BE457" i="3"/>
  <c r="BF457" i="3"/>
  <c r="BG457" i="3"/>
  <c r="BH457" i="3"/>
  <c r="BI457" i="3"/>
  <c r="BJ457" i="3"/>
  <c r="BK457" i="3"/>
  <c r="BL457" i="3"/>
  <c r="BM457" i="3"/>
  <c r="BN457" i="3"/>
  <c r="BO457" i="3"/>
  <c r="BP457" i="3"/>
  <c r="BQ457" i="3"/>
  <c r="BT457" i="3"/>
  <c r="BW457" i="3" s="1"/>
  <c r="BZ457" i="3" s="1"/>
  <c r="BD458" i="3"/>
  <c r="BE458" i="3"/>
  <c r="BF458" i="3"/>
  <c r="BG458" i="3"/>
  <c r="BH458" i="3"/>
  <c r="BI458" i="3"/>
  <c r="BJ458" i="3"/>
  <c r="BK458" i="3"/>
  <c r="BL458" i="3"/>
  <c r="BM458" i="3"/>
  <c r="BN458" i="3"/>
  <c r="BO458" i="3"/>
  <c r="BP458" i="3"/>
  <c r="BQ458" i="3"/>
  <c r="BT458" i="3"/>
  <c r="BD459" i="3"/>
  <c r="BE459" i="3"/>
  <c r="BF459" i="3"/>
  <c r="BG459" i="3"/>
  <c r="BH459" i="3"/>
  <c r="BI459" i="3"/>
  <c r="BJ459" i="3"/>
  <c r="BK459" i="3"/>
  <c r="BL459" i="3"/>
  <c r="BM459" i="3"/>
  <c r="BN459" i="3"/>
  <c r="BO459" i="3"/>
  <c r="BP459" i="3"/>
  <c r="BQ459" i="3"/>
  <c r="BT459" i="3"/>
  <c r="BV459" i="3" s="1"/>
  <c r="BY459" i="3" s="1"/>
  <c r="BD460" i="3"/>
  <c r="BE460" i="3"/>
  <c r="BF460" i="3"/>
  <c r="BG460" i="3"/>
  <c r="BH460" i="3"/>
  <c r="BI460" i="3"/>
  <c r="BJ460" i="3"/>
  <c r="BK460" i="3"/>
  <c r="BL460" i="3"/>
  <c r="BM460" i="3"/>
  <c r="BN460" i="3"/>
  <c r="BO460" i="3"/>
  <c r="BP460" i="3"/>
  <c r="BQ460" i="3"/>
  <c r="BT460" i="3"/>
  <c r="BD461" i="3"/>
  <c r="BE461" i="3"/>
  <c r="BF461" i="3"/>
  <c r="BG461" i="3"/>
  <c r="BH461" i="3"/>
  <c r="BI461" i="3"/>
  <c r="BJ461" i="3"/>
  <c r="BK461" i="3"/>
  <c r="BL461" i="3"/>
  <c r="BM461" i="3"/>
  <c r="BN461" i="3"/>
  <c r="BO461" i="3"/>
  <c r="BP461" i="3"/>
  <c r="BQ461" i="3"/>
  <c r="BT461" i="3"/>
  <c r="BD462" i="3"/>
  <c r="BE462" i="3"/>
  <c r="BF462" i="3"/>
  <c r="BG462" i="3"/>
  <c r="BH462" i="3"/>
  <c r="BI462" i="3"/>
  <c r="BJ462" i="3"/>
  <c r="BK462" i="3"/>
  <c r="BL462" i="3"/>
  <c r="BM462" i="3"/>
  <c r="BN462" i="3"/>
  <c r="BO462" i="3"/>
  <c r="BP462" i="3"/>
  <c r="BQ462" i="3"/>
  <c r="BT462" i="3"/>
  <c r="BD463" i="3"/>
  <c r="BE463" i="3"/>
  <c r="BF463" i="3"/>
  <c r="BG463" i="3"/>
  <c r="BH463" i="3"/>
  <c r="BI463" i="3"/>
  <c r="BJ463" i="3"/>
  <c r="BK463" i="3"/>
  <c r="BL463" i="3"/>
  <c r="BM463" i="3"/>
  <c r="BN463" i="3"/>
  <c r="BO463" i="3"/>
  <c r="BP463" i="3"/>
  <c r="BQ463" i="3"/>
  <c r="BT463" i="3"/>
  <c r="BV463" i="3" s="1"/>
  <c r="BY463" i="3" s="1"/>
  <c r="BD464" i="3"/>
  <c r="BE464" i="3"/>
  <c r="BF464" i="3"/>
  <c r="BG464" i="3"/>
  <c r="BH464" i="3"/>
  <c r="BI464" i="3"/>
  <c r="BJ464" i="3"/>
  <c r="BK464" i="3"/>
  <c r="BL464" i="3"/>
  <c r="BM464" i="3"/>
  <c r="BN464" i="3"/>
  <c r="BO464" i="3"/>
  <c r="BP464" i="3"/>
  <c r="BQ464" i="3"/>
  <c r="BT464" i="3"/>
  <c r="BD465" i="3"/>
  <c r="BE465" i="3"/>
  <c r="BF465" i="3"/>
  <c r="BG465" i="3"/>
  <c r="BH465" i="3"/>
  <c r="BI465" i="3"/>
  <c r="BJ465" i="3"/>
  <c r="BK465" i="3"/>
  <c r="BL465" i="3"/>
  <c r="BM465" i="3"/>
  <c r="BN465" i="3"/>
  <c r="BO465" i="3"/>
  <c r="BP465" i="3"/>
  <c r="BQ465" i="3"/>
  <c r="BT465" i="3"/>
  <c r="BW465" i="3"/>
  <c r="BZ465" i="3" s="1"/>
  <c r="BD466" i="3"/>
  <c r="BE466" i="3"/>
  <c r="BF466" i="3"/>
  <c r="BG466" i="3"/>
  <c r="BH466" i="3"/>
  <c r="BI466" i="3"/>
  <c r="BJ466" i="3"/>
  <c r="BK466" i="3"/>
  <c r="BL466" i="3"/>
  <c r="BM466" i="3"/>
  <c r="BN466" i="3"/>
  <c r="BO466" i="3"/>
  <c r="BP466" i="3"/>
  <c r="BQ466" i="3"/>
  <c r="BT466" i="3"/>
  <c r="BV466" i="3" s="1"/>
  <c r="BY466" i="3" s="1"/>
  <c r="BD467" i="3"/>
  <c r="BE467" i="3"/>
  <c r="BF467" i="3"/>
  <c r="BG467" i="3"/>
  <c r="BH467" i="3"/>
  <c r="BI467" i="3"/>
  <c r="BJ467" i="3"/>
  <c r="BK467" i="3"/>
  <c r="BL467" i="3"/>
  <c r="BM467" i="3"/>
  <c r="BN467" i="3"/>
  <c r="BO467" i="3"/>
  <c r="BP467" i="3"/>
  <c r="BQ467" i="3"/>
  <c r="BT467" i="3"/>
  <c r="BU467" i="3" s="1"/>
  <c r="BX467" i="3" s="1"/>
  <c r="BD468" i="3"/>
  <c r="BE468" i="3"/>
  <c r="BF468" i="3"/>
  <c r="BG468" i="3"/>
  <c r="BH468" i="3"/>
  <c r="BI468" i="3"/>
  <c r="BJ468" i="3"/>
  <c r="BK468" i="3"/>
  <c r="BL468" i="3"/>
  <c r="BM468" i="3"/>
  <c r="BN468" i="3"/>
  <c r="BO468" i="3"/>
  <c r="BP468" i="3"/>
  <c r="BQ468" i="3"/>
  <c r="BT468" i="3"/>
  <c r="BU468" i="3" s="1"/>
  <c r="BX468" i="3" s="1"/>
  <c r="BD469" i="3"/>
  <c r="BE469" i="3"/>
  <c r="BF469" i="3"/>
  <c r="BG469" i="3"/>
  <c r="BH469" i="3"/>
  <c r="BI469" i="3"/>
  <c r="BJ469" i="3"/>
  <c r="BK469" i="3"/>
  <c r="BL469" i="3"/>
  <c r="BM469" i="3"/>
  <c r="BN469" i="3"/>
  <c r="BO469" i="3"/>
  <c r="BP469" i="3"/>
  <c r="BQ469" i="3"/>
  <c r="BT469" i="3"/>
  <c r="BU469" i="3" s="1"/>
  <c r="BX469" i="3" s="1"/>
  <c r="BD470" i="3"/>
  <c r="BE470" i="3"/>
  <c r="BF470" i="3"/>
  <c r="BG470" i="3"/>
  <c r="BH470" i="3"/>
  <c r="BI470" i="3"/>
  <c r="BJ470" i="3"/>
  <c r="BK470" i="3"/>
  <c r="BL470" i="3"/>
  <c r="BM470" i="3"/>
  <c r="BN470" i="3"/>
  <c r="BO470" i="3"/>
  <c r="BP470" i="3"/>
  <c r="BQ470" i="3"/>
  <c r="BT470" i="3"/>
  <c r="BW470" i="3" s="1"/>
  <c r="BZ470" i="3" s="1"/>
  <c r="BD471" i="3"/>
  <c r="BE471" i="3"/>
  <c r="BF471" i="3"/>
  <c r="BG471" i="3"/>
  <c r="BH471" i="3"/>
  <c r="BI471" i="3"/>
  <c r="BJ471" i="3"/>
  <c r="BK471" i="3"/>
  <c r="BL471" i="3"/>
  <c r="BM471" i="3"/>
  <c r="BN471" i="3"/>
  <c r="BO471" i="3"/>
  <c r="BP471" i="3"/>
  <c r="BQ471" i="3"/>
  <c r="BT471" i="3"/>
  <c r="BW471" i="3" s="1"/>
  <c r="BZ471" i="3" s="1"/>
  <c r="BD472" i="3"/>
  <c r="BE472" i="3"/>
  <c r="BF472" i="3"/>
  <c r="BG472" i="3"/>
  <c r="BH472" i="3"/>
  <c r="BI472" i="3"/>
  <c r="BJ472" i="3"/>
  <c r="BK472" i="3"/>
  <c r="BL472" i="3"/>
  <c r="BM472" i="3"/>
  <c r="BN472" i="3"/>
  <c r="BO472" i="3"/>
  <c r="BP472" i="3"/>
  <c r="BQ472" i="3"/>
  <c r="BT472" i="3"/>
  <c r="BV472" i="3" s="1"/>
  <c r="BY472" i="3" s="1"/>
  <c r="BD473" i="3"/>
  <c r="BE473" i="3"/>
  <c r="BF473" i="3"/>
  <c r="BG473" i="3"/>
  <c r="BH473" i="3"/>
  <c r="BI473" i="3"/>
  <c r="BJ473" i="3"/>
  <c r="BK473" i="3"/>
  <c r="BL473" i="3"/>
  <c r="BM473" i="3"/>
  <c r="BN473" i="3"/>
  <c r="BO473" i="3"/>
  <c r="BP473" i="3"/>
  <c r="BQ473" i="3"/>
  <c r="BT473" i="3"/>
  <c r="BD474" i="3"/>
  <c r="BE474" i="3"/>
  <c r="BF474" i="3"/>
  <c r="BG474" i="3"/>
  <c r="BH474" i="3"/>
  <c r="BI474" i="3"/>
  <c r="BJ474" i="3"/>
  <c r="BK474" i="3"/>
  <c r="BL474" i="3"/>
  <c r="BM474" i="3"/>
  <c r="BN474" i="3"/>
  <c r="BO474" i="3"/>
  <c r="BP474" i="3"/>
  <c r="BQ474" i="3"/>
  <c r="BT474" i="3"/>
  <c r="BW474" i="3" s="1"/>
  <c r="BZ474" i="3" s="1"/>
  <c r="BD475" i="3"/>
  <c r="BE475" i="3"/>
  <c r="BF475" i="3"/>
  <c r="BG475" i="3"/>
  <c r="BH475" i="3"/>
  <c r="BI475" i="3"/>
  <c r="BJ475" i="3"/>
  <c r="BK475" i="3"/>
  <c r="BL475" i="3"/>
  <c r="BM475" i="3"/>
  <c r="BN475" i="3"/>
  <c r="BO475" i="3"/>
  <c r="BP475" i="3"/>
  <c r="BQ475" i="3"/>
  <c r="BT475" i="3"/>
  <c r="BD476" i="3"/>
  <c r="BE476" i="3"/>
  <c r="BF476" i="3"/>
  <c r="BG476" i="3"/>
  <c r="BH476" i="3"/>
  <c r="BI476" i="3"/>
  <c r="BJ476" i="3"/>
  <c r="BK476" i="3"/>
  <c r="BL476" i="3"/>
  <c r="BM476" i="3"/>
  <c r="BN476" i="3"/>
  <c r="BO476" i="3"/>
  <c r="BP476" i="3"/>
  <c r="BQ476" i="3"/>
  <c r="BT476" i="3"/>
  <c r="BV476" i="3" s="1"/>
  <c r="BY476" i="3" s="1"/>
  <c r="BD477" i="3"/>
  <c r="BE477" i="3"/>
  <c r="BF477" i="3"/>
  <c r="BG477" i="3"/>
  <c r="BH477" i="3"/>
  <c r="BI477" i="3"/>
  <c r="BJ477" i="3"/>
  <c r="BK477" i="3"/>
  <c r="BL477" i="3"/>
  <c r="BM477" i="3"/>
  <c r="BN477" i="3"/>
  <c r="BO477" i="3"/>
  <c r="BP477" i="3"/>
  <c r="BQ477" i="3"/>
  <c r="BT477" i="3"/>
  <c r="BU477" i="3" s="1"/>
  <c r="BX477" i="3" s="1"/>
  <c r="BD478" i="3"/>
  <c r="BE478" i="3"/>
  <c r="BF478" i="3"/>
  <c r="BG478" i="3"/>
  <c r="BH478" i="3"/>
  <c r="BI478" i="3"/>
  <c r="BJ478" i="3"/>
  <c r="BK478" i="3"/>
  <c r="BL478" i="3"/>
  <c r="BM478" i="3"/>
  <c r="BN478" i="3"/>
  <c r="BO478" i="3"/>
  <c r="BP478" i="3"/>
  <c r="BQ478" i="3"/>
  <c r="BT478" i="3"/>
  <c r="BD479" i="3"/>
  <c r="BE479" i="3"/>
  <c r="BF479" i="3"/>
  <c r="BG479" i="3"/>
  <c r="BH479" i="3"/>
  <c r="BI479" i="3"/>
  <c r="BJ479" i="3"/>
  <c r="BK479" i="3"/>
  <c r="BL479" i="3"/>
  <c r="BM479" i="3"/>
  <c r="BN479" i="3"/>
  <c r="BO479" i="3"/>
  <c r="BP479" i="3"/>
  <c r="BQ479" i="3"/>
  <c r="BT479" i="3"/>
  <c r="BW479" i="3" s="1"/>
  <c r="BZ479" i="3" s="1"/>
  <c r="BD480" i="3"/>
  <c r="BE480" i="3"/>
  <c r="BF480" i="3"/>
  <c r="BG480" i="3"/>
  <c r="BH480" i="3"/>
  <c r="BI480" i="3"/>
  <c r="BJ480" i="3"/>
  <c r="BK480" i="3"/>
  <c r="BL480" i="3"/>
  <c r="BM480" i="3"/>
  <c r="BN480" i="3"/>
  <c r="BO480" i="3"/>
  <c r="BP480" i="3"/>
  <c r="BQ480" i="3"/>
  <c r="BT480" i="3"/>
  <c r="BD481" i="3"/>
  <c r="BE481" i="3"/>
  <c r="BF481" i="3"/>
  <c r="BG481" i="3"/>
  <c r="BH481" i="3"/>
  <c r="BI481" i="3"/>
  <c r="BJ481" i="3"/>
  <c r="BK481" i="3"/>
  <c r="BL481" i="3"/>
  <c r="BM481" i="3"/>
  <c r="BN481" i="3"/>
  <c r="BO481" i="3"/>
  <c r="BP481" i="3"/>
  <c r="BQ481" i="3"/>
  <c r="BT481" i="3"/>
  <c r="BW481" i="3" s="1"/>
  <c r="BZ481" i="3" s="1"/>
  <c r="BD482" i="3"/>
  <c r="BE482" i="3"/>
  <c r="BF482" i="3"/>
  <c r="BG482" i="3"/>
  <c r="BH482" i="3"/>
  <c r="BI482" i="3"/>
  <c r="BJ482" i="3"/>
  <c r="BK482" i="3"/>
  <c r="BL482" i="3"/>
  <c r="BM482" i="3"/>
  <c r="BN482" i="3"/>
  <c r="BO482" i="3"/>
  <c r="BP482" i="3"/>
  <c r="BQ482" i="3"/>
  <c r="BT482" i="3"/>
  <c r="BW482" i="3" s="1"/>
  <c r="BZ482" i="3" s="1"/>
  <c r="BD483" i="3"/>
  <c r="BE483" i="3"/>
  <c r="BF483" i="3"/>
  <c r="BG483" i="3"/>
  <c r="BH483" i="3"/>
  <c r="BI483" i="3"/>
  <c r="BJ483" i="3"/>
  <c r="BK483" i="3"/>
  <c r="BL483" i="3"/>
  <c r="BM483" i="3"/>
  <c r="BN483" i="3"/>
  <c r="BO483" i="3"/>
  <c r="BP483" i="3"/>
  <c r="BQ483" i="3"/>
  <c r="BT483" i="3"/>
  <c r="BU483" i="3" s="1"/>
  <c r="BX483" i="3" s="1"/>
  <c r="BD484" i="3"/>
  <c r="BE484" i="3"/>
  <c r="BF484" i="3"/>
  <c r="BG484" i="3"/>
  <c r="BH484" i="3"/>
  <c r="BI484" i="3"/>
  <c r="BJ484" i="3"/>
  <c r="BK484" i="3"/>
  <c r="BL484" i="3"/>
  <c r="BM484" i="3"/>
  <c r="BN484" i="3"/>
  <c r="BO484" i="3"/>
  <c r="BP484" i="3"/>
  <c r="BQ484" i="3"/>
  <c r="BT484" i="3"/>
  <c r="BD485" i="3"/>
  <c r="BE485" i="3"/>
  <c r="BF485" i="3"/>
  <c r="BG485" i="3"/>
  <c r="BH485" i="3"/>
  <c r="BI485" i="3"/>
  <c r="BJ485" i="3"/>
  <c r="BK485" i="3"/>
  <c r="BL485" i="3"/>
  <c r="BM485" i="3"/>
  <c r="BN485" i="3"/>
  <c r="BO485" i="3"/>
  <c r="BP485" i="3"/>
  <c r="BQ485" i="3"/>
  <c r="BT485" i="3"/>
  <c r="BU485" i="3" s="1"/>
  <c r="BX485" i="3" s="1"/>
  <c r="BD486" i="3"/>
  <c r="BE486" i="3"/>
  <c r="BF486" i="3"/>
  <c r="BG486" i="3"/>
  <c r="BH486" i="3"/>
  <c r="BI486" i="3"/>
  <c r="BJ486" i="3"/>
  <c r="BK486" i="3"/>
  <c r="BL486" i="3"/>
  <c r="BM486" i="3"/>
  <c r="BN486" i="3"/>
  <c r="BO486" i="3"/>
  <c r="BP486" i="3"/>
  <c r="BQ486" i="3"/>
  <c r="BT486" i="3"/>
  <c r="BD487" i="3"/>
  <c r="BE487" i="3"/>
  <c r="BF487" i="3"/>
  <c r="BG487" i="3"/>
  <c r="BH487" i="3"/>
  <c r="BI487" i="3"/>
  <c r="BJ487" i="3"/>
  <c r="BK487" i="3"/>
  <c r="BL487" i="3"/>
  <c r="BM487" i="3"/>
  <c r="BN487" i="3"/>
  <c r="BO487" i="3"/>
  <c r="BP487" i="3"/>
  <c r="BQ487" i="3"/>
  <c r="BT487" i="3"/>
  <c r="BW487" i="3" s="1"/>
  <c r="BZ487" i="3" s="1"/>
  <c r="BD488" i="3"/>
  <c r="BE488" i="3"/>
  <c r="BF488" i="3"/>
  <c r="BG488" i="3"/>
  <c r="BH488" i="3"/>
  <c r="BI488" i="3"/>
  <c r="BJ488" i="3"/>
  <c r="BK488" i="3"/>
  <c r="BL488" i="3"/>
  <c r="BM488" i="3"/>
  <c r="BN488" i="3"/>
  <c r="BO488" i="3"/>
  <c r="BP488" i="3"/>
  <c r="BQ488" i="3"/>
  <c r="BT488" i="3"/>
  <c r="BD489" i="3"/>
  <c r="BE489" i="3"/>
  <c r="BF489" i="3"/>
  <c r="BG489" i="3"/>
  <c r="BH489" i="3"/>
  <c r="BI489" i="3"/>
  <c r="BJ489" i="3"/>
  <c r="BK489" i="3"/>
  <c r="BL489" i="3"/>
  <c r="BM489" i="3"/>
  <c r="BN489" i="3"/>
  <c r="BO489" i="3"/>
  <c r="BP489" i="3"/>
  <c r="BQ489" i="3"/>
  <c r="BT489" i="3"/>
  <c r="BV489" i="3" s="1"/>
  <c r="BY489" i="3" s="1"/>
  <c r="BD490" i="3"/>
  <c r="BE490" i="3"/>
  <c r="BF490" i="3"/>
  <c r="BG490" i="3"/>
  <c r="BH490" i="3"/>
  <c r="BI490" i="3"/>
  <c r="BJ490" i="3"/>
  <c r="BK490" i="3"/>
  <c r="BL490" i="3"/>
  <c r="BM490" i="3"/>
  <c r="BN490" i="3"/>
  <c r="BO490" i="3"/>
  <c r="BP490" i="3"/>
  <c r="BQ490" i="3"/>
  <c r="BT490" i="3"/>
  <c r="BW490" i="3" s="1"/>
  <c r="BZ490" i="3" s="1"/>
  <c r="BD491" i="3"/>
  <c r="BE491" i="3"/>
  <c r="BF491" i="3"/>
  <c r="BG491" i="3"/>
  <c r="BH491" i="3"/>
  <c r="BI491" i="3"/>
  <c r="BJ491" i="3"/>
  <c r="BK491" i="3"/>
  <c r="BL491" i="3"/>
  <c r="BM491" i="3"/>
  <c r="BN491" i="3"/>
  <c r="BO491" i="3"/>
  <c r="BP491" i="3"/>
  <c r="BQ491" i="3"/>
  <c r="BT491" i="3"/>
  <c r="BU491" i="3" s="1"/>
  <c r="BX491" i="3" s="1"/>
  <c r="BD492" i="3"/>
  <c r="BE492" i="3"/>
  <c r="BF492" i="3"/>
  <c r="BG492" i="3"/>
  <c r="BH492" i="3"/>
  <c r="BI492" i="3"/>
  <c r="BJ492" i="3"/>
  <c r="BK492" i="3"/>
  <c r="BL492" i="3"/>
  <c r="BM492" i="3"/>
  <c r="BN492" i="3"/>
  <c r="BO492" i="3"/>
  <c r="BP492" i="3"/>
  <c r="BQ492" i="3"/>
  <c r="BT492" i="3"/>
  <c r="BU492" i="3" s="1"/>
  <c r="BX492" i="3" s="1"/>
  <c r="BD493" i="3"/>
  <c r="BE493" i="3"/>
  <c r="BF493" i="3"/>
  <c r="BG493" i="3"/>
  <c r="BH493" i="3"/>
  <c r="BI493" i="3"/>
  <c r="BJ493" i="3"/>
  <c r="BK493" i="3"/>
  <c r="BL493" i="3"/>
  <c r="BM493" i="3"/>
  <c r="BN493" i="3"/>
  <c r="BO493" i="3"/>
  <c r="BP493" i="3"/>
  <c r="BQ493" i="3"/>
  <c r="BT493" i="3"/>
  <c r="BV493" i="3" s="1"/>
  <c r="BY493" i="3" s="1"/>
  <c r="BD494" i="3"/>
  <c r="BE494" i="3"/>
  <c r="BF494" i="3"/>
  <c r="BG494" i="3"/>
  <c r="BH494" i="3"/>
  <c r="BI494" i="3"/>
  <c r="BJ494" i="3"/>
  <c r="BK494" i="3"/>
  <c r="BL494" i="3"/>
  <c r="BM494" i="3"/>
  <c r="BN494" i="3"/>
  <c r="BO494" i="3"/>
  <c r="BP494" i="3"/>
  <c r="BQ494" i="3"/>
  <c r="BT494" i="3"/>
  <c r="BW494" i="3" s="1"/>
  <c r="BZ494" i="3" s="1"/>
  <c r="BD495" i="3"/>
  <c r="BE495" i="3"/>
  <c r="BF495" i="3"/>
  <c r="BG495" i="3"/>
  <c r="BH495" i="3"/>
  <c r="BI495" i="3"/>
  <c r="BJ495" i="3"/>
  <c r="BK495" i="3"/>
  <c r="BL495" i="3"/>
  <c r="BM495" i="3"/>
  <c r="BN495" i="3"/>
  <c r="BO495" i="3"/>
  <c r="BP495" i="3"/>
  <c r="BQ495" i="3"/>
  <c r="BT495" i="3"/>
  <c r="BD496" i="3"/>
  <c r="BE496" i="3"/>
  <c r="BF496" i="3"/>
  <c r="BG496" i="3"/>
  <c r="BH496" i="3"/>
  <c r="BI496" i="3"/>
  <c r="BJ496" i="3"/>
  <c r="BK496" i="3"/>
  <c r="BL496" i="3"/>
  <c r="BM496" i="3"/>
  <c r="BN496" i="3"/>
  <c r="BO496" i="3"/>
  <c r="BP496" i="3"/>
  <c r="BQ496" i="3"/>
  <c r="BT496" i="3"/>
  <c r="BW496" i="3" s="1"/>
  <c r="BZ496" i="3" s="1"/>
  <c r="BD497" i="3"/>
  <c r="BE497" i="3"/>
  <c r="BF497" i="3"/>
  <c r="BG497" i="3"/>
  <c r="BH497" i="3"/>
  <c r="BI497" i="3"/>
  <c r="BJ497" i="3"/>
  <c r="BK497" i="3"/>
  <c r="BL497" i="3"/>
  <c r="BM497" i="3"/>
  <c r="BN497" i="3"/>
  <c r="BO497" i="3"/>
  <c r="BP497" i="3"/>
  <c r="BQ497" i="3"/>
  <c r="BT497" i="3"/>
  <c r="BW497" i="3" s="1"/>
  <c r="BZ497" i="3" s="1"/>
  <c r="BD498" i="3"/>
  <c r="BE498" i="3"/>
  <c r="BF498" i="3"/>
  <c r="BG498" i="3"/>
  <c r="BH498" i="3"/>
  <c r="BI498" i="3"/>
  <c r="BJ498" i="3"/>
  <c r="BK498" i="3"/>
  <c r="BL498" i="3"/>
  <c r="BM498" i="3"/>
  <c r="BN498" i="3"/>
  <c r="BO498" i="3"/>
  <c r="BP498" i="3"/>
  <c r="BQ498" i="3"/>
  <c r="BT498" i="3"/>
  <c r="BU498" i="3" s="1"/>
  <c r="BX498" i="3" s="1"/>
  <c r="BD499" i="3"/>
  <c r="BE499" i="3"/>
  <c r="BF499" i="3"/>
  <c r="BG499" i="3"/>
  <c r="BH499" i="3"/>
  <c r="BI499" i="3"/>
  <c r="BJ499" i="3"/>
  <c r="BK499" i="3"/>
  <c r="BL499" i="3"/>
  <c r="BM499" i="3"/>
  <c r="BN499" i="3"/>
  <c r="BO499" i="3"/>
  <c r="BP499" i="3"/>
  <c r="BQ499" i="3"/>
  <c r="BT499" i="3"/>
  <c r="BD500" i="3"/>
  <c r="BE500" i="3"/>
  <c r="BF500" i="3"/>
  <c r="BG500" i="3"/>
  <c r="BH500" i="3"/>
  <c r="BI500" i="3"/>
  <c r="BJ500" i="3"/>
  <c r="BK500" i="3"/>
  <c r="BL500" i="3"/>
  <c r="BM500" i="3"/>
  <c r="BN500" i="3"/>
  <c r="BO500" i="3"/>
  <c r="BP500" i="3"/>
  <c r="BQ500" i="3"/>
  <c r="BT500" i="3"/>
  <c r="BD501" i="3"/>
  <c r="BE501" i="3"/>
  <c r="BF501" i="3"/>
  <c r="BG501" i="3"/>
  <c r="BH501" i="3"/>
  <c r="BI501" i="3"/>
  <c r="BJ501" i="3"/>
  <c r="BK501" i="3"/>
  <c r="BL501" i="3"/>
  <c r="BM501" i="3"/>
  <c r="BN501" i="3"/>
  <c r="BO501" i="3"/>
  <c r="BP501" i="3"/>
  <c r="BQ501" i="3"/>
  <c r="BT501" i="3"/>
  <c r="BD502" i="3"/>
  <c r="BE502" i="3"/>
  <c r="BF502" i="3"/>
  <c r="BG502" i="3"/>
  <c r="BH502" i="3"/>
  <c r="BI502" i="3"/>
  <c r="BJ502" i="3"/>
  <c r="BK502" i="3"/>
  <c r="BL502" i="3"/>
  <c r="BM502" i="3"/>
  <c r="BN502" i="3"/>
  <c r="BO502" i="3"/>
  <c r="BP502" i="3"/>
  <c r="BQ502" i="3"/>
  <c r="BT502" i="3"/>
  <c r="BV502" i="3" s="1"/>
  <c r="BY502" i="3" s="1"/>
  <c r="BD503" i="3"/>
  <c r="BE503" i="3"/>
  <c r="BF503" i="3"/>
  <c r="BG503" i="3"/>
  <c r="BH503" i="3"/>
  <c r="BI503" i="3"/>
  <c r="BJ503" i="3"/>
  <c r="BK503" i="3"/>
  <c r="BL503" i="3"/>
  <c r="BM503" i="3"/>
  <c r="BN503" i="3"/>
  <c r="BO503" i="3"/>
  <c r="BP503" i="3"/>
  <c r="BQ503" i="3"/>
  <c r="BT503" i="3"/>
  <c r="BD504" i="3"/>
  <c r="BE504" i="3"/>
  <c r="BF504" i="3"/>
  <c r="BG504" i="3"/>
  <c r="BH504" i="3"/>
  <c r="BI504" i="3"/>
  <c r="BJ504" i="3"/>
  <c r="BK504" i="3"/>
  <c r="BL504" i="3"/>
  <c r="BM504" i="3"/>
  <c r="BN504" i="3"/>
  <c r="BO504" i="3"/>
  <c r="BP504" i="3"/>
  <c r="BQ504" i="3"/>
  <c r="BT504" i="3"/>
  <c r="BW504" i="3" s="1"/>
  <c r="BZ504" i="3" s="1"/>
  <c r="BD505" i="3"/>
  <c r="BE505" i="3"/>
  <c r="BF505" i="3"/>
  <c r="BG505" i="3"/>
  <c r="BH505" i="3"/>
  <c r="BI505" i="3"/>
  <c r="BJ505" i="3"/>
  <c r="BK505" i="3"/>
  <c r="BL505" i="3"/>
  <c r="BM505" i="3"/>
  <c r="BN505" i="3"/>
  <c r="BO505" i="3"/>
  <c r="BP505" i="3"/>
  <c r="BQ505" i="3"/>
  <c r="BT505" i="3"/>
  <c r="BD506" i="3"/>
  <c r="BE506" i="3"/>
  <c r="BF506" i="3"/>
  <c r="BG506" i="3"/>
  <c r="BH506" i="3"/>
  <c r="BI506" i="3"/>
  <c r="BJ506" i="3"/>
  <c r="BK506" i="3"/>
  <c r="BL506" i="3"/>
  <c r="BM506" i="3"/>
  <c r="BN506" i="3"/>
  <c r="BO506" i="3"/>
  <c r="BP506" i="3"/>
  <c r="BQ506" i="3"/>
  <c r="BT506" i="3"/>
  <c r="BV506" i="3" s="1"/>
  <c r="BY506" i="3" s="1"/>
  <c r="BD507" i="3"/>
  <c r="BE507" i="3"/>
  <c r="BF507" i="3"/>
  <c r="BG507" i="3"/>
  <c r="BH507" i="3"/>
  <c r="BI507" i="3"/>
  <c r="BJ507" i="3"/>
  <c r="BK507" i="3"/>
  <c r="BL507" i="3"/>
  <c r="BM507" i="3"/>
  <c r="BN507" i="3"/>
  <c r="BO507" i="3"/>
  <c r="BP507" i="3"/>
  <c r="BQ507" i="3"/>
  <c r="BT507" i="3"/>
  <c r="BD508" i="3"/>
  <c r="BE508" i="3"/>
  <c r="BF508" i="3"/>
  <c r="BG508" i="3"/>
  <c r="BH508" i="3"/>
  <c r="BI508" i="3"/>
  <c r="BJ508" i="3"/>
  <c r="BK508" i="3"/>
  <c r="BL508" i="3"/>
  <c r="BM508" i="3"/>
  <c r="BN508" i="3"/>
  <c r="BO508" i="3"/>
  <c r="BP508" i="3"/>
  <c r="BQ508" i="3"/>
  <c r="BT508" i="3"/>
  <c r="BD509" i="3"/>
  <c r="BE509" i="3"/>
  <c r="BF509" i="3"/>
  <c r="BG509" i="3"/>
  <c r="BH509" i="3"/>
  <c r="BI509" i="3"/>
  <c r="BJ509" i="3"/>
  <c r="BK509" i="3"/>
  <c r="BL509" i="3"/>
  <c r="BM509" i="3"/>
  <c r="BN509" i="3"/>
  <c r="BO509" i="3"/>
  <c r="BP509" i="3"/>
  <c r="BQ509" i="3"/>
  <c r="BT509" i="3"/>
  <c r="BD510" i="3"/>
  <c r="BE510" i="3"/>
  <c r="BF510" i="3"/>
  <c r="BG510" i="3"/>
  <c r="BH510" i="3"/>
  <c r="BI510" i="3"/>
  <c r="BJ510" i="3"/>
  <c r="BK510" i="3"/>
  <c r="BL510" i="3"/>
  <c r="BM510" i="3"/>
  <c r="BN510" i="3"/>
  <c r="BO510" i="3"/>
  <c r="BP510" i="3"/>
  <c r="BQ510" i="3"/>
  <c r="BT510" i="3"/>
  <c r="BV510" i="3" s="1"/>
  <c r="BY510" i="3" s="1"/>
  <c r="BD511" i="3"/>
  <c r="BE511" i="3"/>
  <c r="BF511" i="3"/>
  <c r="BG511" i="3"/>
  <c r="BH511" i="3"/>
  <c r="BI511" i="3"/>
  <c r="BJ511" i="3"/>
  <c r="BK511" i="3"/>
  <c r="BL511" i="3"/>
  <c r="BM511" i="3"/>
  <c r="BN511" i="3"/>
  <c r="BO511" i="3"/>
  <c r="BP511" i="3"/>
  <c r="BQ511" i="3"/>
  <c r="BT511" i="3"/>
  <c r="BV511" i="3" s="1"/>
  <c r="BY511" i="3" s="1"/>
  <c r="BD512" i="3"/>
  <c r="BE512" i="3"/>
  <c r="BF512" i="3"/>
  <c r="BG512" i="3"/>
  <c r="BH512" i="3"/>
  <c r="BI512" i="3"/>
  <c r="BJ512" i="3"/>
  <c r="BK512" i="3"/>
  <c r="BL512" i="3"/>
  <c r="BM512" i="3"/>
  <c r="BN512" i="3"/>
  <c r="BO512" i="3"/>
  <c r="BP512" i="3"/>
  <c r="BQ512" i="3"/>
  <c r="BT512" i="3"/>
  <c r="BD513" i="3"/>
  <c r="BE513" i="3"/>
  <c r="BF513" i="3"/>
  <c r="BG513" i="3"/>
  <c r="BH513" i="3"/>
  <c r="BI513" i="3"/>
  <c r="BJ513" i="3"/>
  <c r="BK513" i="3"/>
  <c r="BL513" i="3"/>
  <c r="BM513" i="3"/>
  <c r="BN513" i="3"/>
  <c r="BO513" i="3"/>
  <c r="BP513" i="3"/>
  <c r="BQ513" i="3"/>
  <c r="BT513" i="3"/>
  <c r="BU513" i="3" s="1"/>
  <c r="BX513" i="3" s="1"/>
  <c r="BD514" i="3"/>
  <c r="BE514" i="3"/>
  <c r="BF514" i="3"/>
  <c r="BG514" i="3"/>
  <c r="BH514" i="3"/>
  <c r="BI514" i="3"/>
  <c r="BJ514" i="3"/>
  <c r="BK514" i="3"/>
  <c r="BL514" i="3"/>
  <c r="BM514" i="3"/>
  <c r="BN514" i="3"/>
  <c r="BO514" i="3"/>
  <c r="BP514" i="3"/>
  <c r="BQ514" i="3"/>
  <c r="BT514" i="3"/>
  <c r="BV514" i="3" s="1"/>
  <c r="BY514" i="3" s="1"/>
  <c r="BD515" i="3"/>
  <c r="BE515" i="3"/>
  <c r="BF515" i="3"/>
  <c r="BG515" i="3"/>
  <c r="BH515" i="3"/>
  <c r="BI515" i="3"/>
  <c r="BJ515" i="3"/>
  <c r="BK515" i="3"/>
  <c r="BL515" i="3"/>
  <c r="BM515" i="3"/>
  <c r="BN515" i="3"/>
  <c r="BO515" i="3"/>
  <c r="BP515" i="3"/>
  <c r="BQ515" i="3"/>
  <c r="BT515" i="3"/>
  <c r="BV515" i="3" s="1"/>
  <c r="BY515" i="3" s="1"/>
  <c r="BD516" i="3"/>
  <c r="BE516" i="3"/>
  <c r="BF516" i="3"/>
  <c r="BG516" i="3"/>
  <c r="BH516" i="3"/>
  <c r="BI516" i="3"/>
  <c r="BJ516" i="3"/>
  <c r="BK516" i="3"/>
  <c r="BL516" i="3"/>
  <c r="BM516" i="3"/>
  <c r="BN516" i="3"/>
  <c r="BO516" i="3"/>
  <c r="BP516" i="3"/>
  <c r="BQ516" i="3"/>
  <c r="BT516" i="3"/>
  <c r="BD517" i="3"/>
  <c r="BE517" i="3"/>
  <c r="BF517" i="3"/>
  <c r="BG517" i="3"/>
  <c r="BH517" i="3"/>
  <c r="BI517" i="3"/>
  <c r="BJ517" i="3"/>
  <c r="BK517" i="3"/>
  <c r="BL517" i="3"/>
  <c r="BM517" i="3"/>
  <c r="BN517" i="3"/>
  <c r="BO517" i="3"/>
  <c r="BP517" i="3"/>
  <c r="BQ517" i="3"/>
  <c r="BT517" i="3"/>
  <c r="BD518" i="3"/>
  <c r="BE518" i="3"/>
  <c r="BF518" i="3"/>
  <c r="BG518" i="3"/>
  <c r="BH518" i="3"/>
  <c r="BI518" i="3"/>
  <c r="BJ518" i="3"/>
  <c r="BK518" i="3"/>
  <c r="BL518" i="3"/>
  <c r="BM518" i="3"/>
  <c r="BN518" i="3"/>
  <c r="BO518" i="3"/>
  <c r="BP518" i="3"/>
  <c r="BQ518" i="3"/>
  <c r="BT518" i="3"/>
  <c r="BU518" i="3" s="1"/>
  <c r="BX518" i="3" s="1"/>
  <c r="BD519" i="3"/>
  <c r="BE519" i="3"/>
  <c r="BF519" i="3"/>
  <c r="BG519" i="3"/>
  <c r="BH519" i="3"/>
  <c r="BI519" i="3"/>
  <c r="BJ519" i="3"/>
  <c r="BK519" i="3"/>
  <c r="BL519" i="3"/>
  <c r="BM519" i="3"/>
  <c r="BN519" i="3"/>
  <c r="BO519" i="3"/>
  <c r="BP519" i="3"/>
  <c r="BQ519" i="3"/>
  <c r="BT519" i="3"/>
  <c r="BU519" i="3" s="1"/>
  <c r="BX519" i="3" s="1"/>
  <c r="BD520" i="3"/>
  <c r="BE520" i="3"/>
  <c r="BF520" i="3"/>
  <c r="BG520" i="3"/>
  <c r="BH520" i="3"/>
  <c r="BI520" i="3"/>
  <c r="BJ520" i="3"/>
  <c r="BK520" i="3"/>
  <c r="BL520" i="3"/>
  <c r="BM520" i="3"/>
  <c r="BN520" i="3"/>
  <c r="BO520" i="3"/>
  <c r="BP520" i="3"/>
  <c r="BQ520" i="3"/>
  <c r="BT520" i="3"/>
  <c r="BD521" i="3"/>
  <c r="BE521" i="3"/>
  <c r="BF521" i="3"/>
  <c r="BG521" i="3"/>
  <c r="BH521" i="3"/>
  <c r="BI521" i="3"/>
  <c r="BJ521" i="3"/>
  <c r="BK521" i="3"/>
  <c r="BL521" i="3"/>
  <c r="BM521" i="3"/>
  <c r="BN521" i="3"/>
  <c r="BO521" i="3"/>
  <c r="BP521" i="3"/>
  <c r="BQ521" i="3"/>
  <c r="BT521" i="3"/>
  <c r="BV521" i="3" s="1"/>
  <c r="BY521" i="3" s="1"/>
  <c r="BD522" i="3"/>
  <c r="BE522" i="3"/>
  <c r="BF522" i="3"/>
  <c r="BG522" i="3"/>
  <c r="BH522" i="3"/>
  <c r="BI522" i="3"/>
  <c r="BJ522" i="3"/>
  <c r="BK522" i="3"/>
  <c r="BL522" i="3"/>
  <c r="BM522" i="3"/>
  <c r="BN522" i="3"/>
  <c r="BO522" i="3"/>
  <c r="BP522" i="3"/>
  <c r="BQ522" i="3"/>
  <c r="BT522" i="3"/>
  <c r="BW522" i="3" s="1"/>
  <c r="BZ522" i="3" s="1"/>
  <c r="BD523" i="3"/>
  <c r="BE523" i="3"/>
  <c r="BF523" i="3"/>
  <c r="BG523" i="3"/>
  <c r="BH523" i="3"/>
  <c r="BI523" i="3"/>
  <c r="BJ523" i="3"/>
  <c r="BK523" i="3"/>
  <c r="BL523" i="3"/>
  <c r="BM523" i="3"/>
  <c r="BN523" i="3"/>
  <c r="BO523" i="3"/>
  <c r="BP523" i="3"/>
  <c r="BQ523" i="3"/>
  <c r="BT523" i="3"/>
  <c r="BW523" i="3" s="1"/>
  <c r="BZ523" i="3" s="1"/>
  <c r="BD524" i="3"/>
  <c r="BE524" i="3"/>
  <c r="BF524" i="3"/>
  <c r="BG524" i="3"/>
  <c r="BH524" i="3"/>
  <c r="BI524" i="3"/>
  <c r="BJ524" i="3"/>
  <c r="BK524" i="3"/>
  <c r="BL524" i="3"/>
  <c r="BM524" i="3"/>
  <c r="BN524" i="3"/>
  <c r="BO524" i="3"/>
  <c r="BP524" i="3"/>
  <c r="BQ524" i="3"/>
  <c r="BT524" i="3"/>
  <c r="BD525" i="3"/>
  <c r="BE525" i="3"/>
  <c r="BF525" i="3"/>
  <c r="BG525" i="3"/>
  <c r="BH525" i="3"/>
  <c r="BI525" i="3"/>
  <c r="BJ525" i="3"/>
  <c r="BK525" i="3"/>
  <c r="BL525" i="3"/>
  <c r="BM525" i="3"/>
  <c r="BN525" i="3"/>
  <c r="BO525" i="3"/>
  <c r="BP525" i="3"/>
  <c r="BQ525" i="3"/>
  <c r="BT525" i="3"/>
  <c r="BD526" i="3"/>
  <c r="BE526" i="3"/>
  <c r="BF526" i="3"/>
  <c r="BG526" i="3"/>
  <c r="BH526" i="3"/>
  <c r="BI526" i="3"/>
  <c r="BJ526" i="3"/>
  <c r="BK526" i="3"/>
  <c r="BL526" i="3"/>
  <c r="BM526" i="3"/>
  <c r="BN526" i="3"/>
  <c r="BO526" i="3"/>
  <c r="BP526" i="3"/>
  <c r="BQ526" i="3"/>
  <c r="BT526" i="3"/>
  <c r="BD527" i="3"/>
  <c r="BE527" i="3"/>
  <c r="BF527" i="3"/>
  <c r="BG527" i="3"/>
  <c r="BH527" i="3"/>
  <c r="BI527" i="3"/>
  <c r="BJ527" i="3"/>
  <c r="BK527" i="3"/>
  <c r="BL527" i="3"/>
  <c r="BM527" i="3"/>
  <c r="BN527" i="3"/>
  <c r="BO527" i="3"/>
  <c r="BP527" i="3"/>
  <c r="BQ527" i="3"/>
  <c r="BT527" i="3"/>
  <c r="BW527" i="3" s="1"/>
  <c r="BZ527" i="3" s="1"/>
  <c r="BD528" i="3"/>
  <c r="BE528" i="3"/>
  <c r="BF528" i="3"/>
  <c r="BG528" i="3"/>
  <c r="BH528" i="3"/>
  <c r="BI528" i="3"/>
  <c r="BJ528" i="3"/>
  <c r="BK528" i="3"/>
  <c r="BL528" i="3"/>
  <c r="BM528" i="3"/>
  <c r="BN528" i="3"/>
  <c r="BO528" i="3"/>
  <c r="BP528" i="3"/>
  <c r="BQ528" i="3"/>
  <c r="BT528" i="3"/>
  <c r="BV528" i="3" s="1"/>
  <c r="BY528" i="3" s="1"/>
  <c r="BD529" i="3"/>
  <c r="BE529" i="3"/>
  <c r="BF529" i="3"/>
  <c r="BG529" i="3"/>
  <c r="BH529" i="3"/>
  <c r="BI529" i="3"/>
  <c r="BJ529" i="3"/>
  <c r="BK529" i="3"/>
  <c r="BL529" i="3"/>
  <c r="BM529" i="3"/>
  <c r="BN529" i="3"/>
  <c r="BO529" i="3"/>
  <c r="BP529" i="3"/>
  <c r="BQ529" i="3"/>
  <c r="BT529" i="3"/>
  <c r="BU529" i="3" s="1"/>
  <c r="BX529" i="3" s="1"/>
  <c r="BD530" i="3"/>
  <c r="BE530" i="3"/>
  <c r="BF530" i="3"/>
  <c r="BG530" i="3"/>
  <c r="BH530" i="3"/>
  <c r="BI530" i="3"/>
  <c r="BJ530" i="3"/>
  <c r="BK530" i="3"/>
  <c r="BL530" i="3"/>
  <c r="BM530" i="3"/>
  <c r="BN530" i="3"/>
  <c r="BO530" i="3"/>
  <c r="BP530" i="3"/>
  <c r="BQ530" i="3"/>
  <c r="BT530" i="3"/>
  <c r="BU530" i="3" s="1"/>
  <c r="BX530" i="3" s="1"/>
  <c r="BD531" i="3"/>
  <c r="BE531" i="3"/>
  <c r="BF531" i="3"/>
  <c r="BG531" i="3"/>
  <c r="BH531" i="3"/>
  <c r="BI531" i="3"/>
  <c r="BJ531" i="3"/>
  <c r="BK531" i="3"/>
  <c r="BL531" i="3"/>
  <c r="BM531" i="3"/>
  <c r="BN531" i="3"/>
  <c r="BO531" i="3"/>
  <c r="BP531" i="3"/>
  <c r="BQ531" i="3"/>
  <c r="BT531" i="3"/>
  <c r="BD532" i="3"/>
  <c r="BE532" i="3"/>
  <c r="BF532" i="3"/>
  <c r="BG532" i="3"/>
  <c r="BH532" i="3"/>
  <c r="BI532" i="3"/>
  <c r="BJ532" i="3"/>
  <c r="BK532" i="3"/>
  <c r="BL532" i="3"/>
  <c r="BM532" i="3"/>
  <c r="BN532" i="3"/>
  <c r="BO532" i="3"/>
  <c r="BP532" i="3"/>
  <c r="BQ532" i="3"/>
  <c r="BT532" i="3"/>
  <c r="BV532" i="3" s="1"/>
  <c r="BY532" i="3" s="1"/>
  <c r="BD533" i="3"/>
  <c r="BE533" i="3"/>
  <c r="BF533" i="3"/>
  <c r="BG533" i="3"/>
  <c r="BH533" i="3"/>
  <c r="BI533" i="3"/>
  <c r="BJ533" i="3"/>
  <c r="BK533" i="3"/>
  <c r="BL533" i="3"/>
  <c r="BM533" i="3"/>
  <c r="BN533" i="3"/>
  <c r="BO533" i="3"/>
  <c r="BP533" i="3"/>
  <c r="BQ533" i="3"/>
  <c r="BT533" i="3"/>
  <c r="BU533" i="3" s="1"/>
  <c r="BX533" i="3" s="1"/>
  <c r="BD534" i="3"/>
  <c r="BE534" i="3"/>
  <c r="BF534" i="3"/>
  <c r="BG534" i="3"/>
  <c r="BH534" i="3"/>
  <c r="BI534" i="3"/>
  <c r="BJ534" i="3"/>
  <c r="BK534" i="3"/>
  <c r="BL534" i="3"/>
  <c r="BM534" i="3"/>
  <c r="BN534" i="3"/>
  <c r="BO534" i="3"/>
  <c r="BP534" i="3"/>
  <c r="BQ534" i="3"/>
  <c r="BT534" i="3"/>
  <c r="BU534" i="3" s="1"/>
  <c r="BX534" i="3" s="1"/>
  <c r="BD535" i="3"/>
  <c r="BE535" i="3"/>
  <c r="BF535" i="3"/>
  <c r="BG535" i="3"/>
  <c r="BH535" i="3"/>
  <c r="BI535" i="3"/>
  <c r="BJ535" i="3"/>
  <c r="BK535" i="3"/>
  <c r="BL535" i="3"/>
  <c r="BM535" i="3"/>
  <c r="BN535" i="3"/>
  <c r="BO535" i="3"/>
  <c r="BP535" i="3"/>
  <c r="BQ535" i="3"/>
  <c r="BT535" i="3"/>
  <c r="BD536" i="3"/>
  <c r="BE536" i="3"/>
  <c r="BF536" i="3"/>
  <c r="BG536" i="3"/>
  <c r="BH536" i="3"/>
  <c r="BI536" i="3"/>
  <c r="BJ536" i="3"/>
  <c r="BK536" i="3"/>
  <c r="BL536" i="3"/>
  <c r="BM536" i="3"/>
  <c r="BN536" i="3"/>
  <c r="BO536" i="3"/>
  <c r="BP536" i="3"/>
  <c r="BQ536" i="3"/>
  <c r="BT536" i="3"/>
  <c r="BW536" i="3" s="1"/>
  <c r="BZ536" i="3" s="1"/>
  <c r="BD537" i="3"/>
  <c r="BE537" i="3"/>
  <c r="BF537" i="3"/>
  <c r="BG537" i="3"/>
  <c r="BH537" i="3"/>
  <c r="BI537" i="3"/>
  <c r="BJ537" i="3"/>
  <c r="BK537" i="3"/>
  <c r="BL537" i="3"/>
  <c r="BM537" i="3"/>
  <c r="BN537" i="3"/>
  <c r="BO537" i="3"/>
  <c r="BP537" i="3"/>
  <c r="BQ537" i="3"/>
  <c r="BT537" i="3"/>
  <c r="BU537" i="3" s="1"/>
  <c r="BX537" i="3" s="1"/>
  <c r="BD538" i="3"/>
  <c r="BE538" i="3"/>
  <c r="BF538" i="3"/>
  <c r="BG538" i="3"/>
  <c r="BH538" i="3"/>
  <c r="BI538" i="3"/>
  <c r="BJ538" i="3"/>
  <c r="BK538" i="3"/>
  <c r="BL538" i="3"/>
  <c r="BM538" i="3"/>
  <c r="BN538" i="3"/>
  <c r="BO538" i="3"/>
  <c r="BP538" i="3"/>
  <c r="BQ538" i="3"/>
  <c r="BT538" i="3"/>
  <c r="BV538" i="3" s="1"/>
  <c r="BY538" i="3" s="1"/>
  <c r="BD539" i="3"/>
  <c r="BE539" i="3"/>
  <c r="BF539" i="3"/>
  <c r="BG539" i="3"/>
  <c r="BH539" i="3"/>
  <c r="BI539" i="3"/>
  <c r="BJ539" i="3"/>
  <c r="BK539" i="3"/>
  <c r="BL539" i="3"/>
  <c r="BM539" i="3"/>
  <c r="BN539" i="3"/>
  <c r="BO539" i="3"/>
  <c r="BP539" i="3"/>
  <c r="BQ539" i="3"/>
  <c r="BT539" i="3"/>
  <c r="BV539" i="3" s="1"/>
  <c r="BY539" i="3" s="1"/>
  <c r="BD540" i="3"/>
  <c r="BE540" i="3"/>
  <c r="BF540" i="3"/>
  <c r="BG540" i="3"/>
  <c r="BH540" i="3"/>
  <c r="BI540" i="3"/>
  <c r="BJ540" i="3"/>
  <c r="BK540" i="3"/>
  <c r="BL540" i="3"/>
  <c r="BM540" i="3"/>
  <c r="BN540" i="3"/>
  <c r="BO540" i="3"/>
  <c r="BP540" i="3"/>
  <c r="BQ540" i="3"/>
  <c r="BT540" i="3"/>
  <c r="BW540" i="3" s="1"/>
  <c r="BZ540" i="3" s="1"/>
  <c r="BD541" i="3"/>
  <c r="BE541" i="3"/>
  <c r="BF541" i="3"/>
  <c r="BG541" i="3"/>
  <c r="BH541" i="3"/>
  <c r="BI541" i="3"/>
  <c r="BJ541" i="3"/>
  <c r="BK541" i="3"/>
  <c r="BL541" i="3"/>
  <c r="BM541" i="3"/>
  <c r="BN541" i="3"/>
  <c r="BO541" i="3"/>
  <c r="BP541" i="3"/>
  <c r="BQ541" i="3"/>
  <c r="BT541" i="3"/>
  <c r="BV541" i="3" s="1"/>
  <c r="BY541" i="3" s="1"/>
  <c r="BD542" i="3"/>
  <c r="BE542" i="3"/>
  <c r="BF542" i="3"/>
  <c r="BG542" i="3"/>
  <c r="BH542" i="3"/>
  <c r="BI542" i="3"/>
  <c r="BJ542" i="3"/>
  <c r="BK542" i="3"/>
  <c r="BL542" i="3"/>
  <c r="BM542" i="3"/>
  <c r="BN542" i="3"/>
  <c r="BO542" i="3"/>
  <c r="BP542" i="3"/>
  <c r="BQ542" i="3"/>
  <c r="BT542" i="3"/>
  <c r="BU542" i="3" s="1"/>
  <c r="BX542" i="3" s="1"/>
  <c r="BD543" i="3"/>
  <c r="BE543" i="3"/>
  <c r="BF543" i="3"/>
  <c r="BG543" i="3"/>
  <c r="BH543" i="3"/>
  <c r="BI543" i="3"/>
  <c r="BJ543" i="3"/>
  <c r="BK543" i="3"/>
  <c r="BL543" i="3"/>
  <c r="BM543" i="3"/>
  <c r="BN543" i="3"/>
  <c r="BO543" i="3"/>
  <c r="BP543" i="3"/>
  <c r="BQ543" i="3"/>
  <c r="BT543" i="3"/>
  <c r="BV543" i="3" s="1"/>
  <c r="BY543" i="3" s="1"/>
  <c r="BD544" i="3"/>
  <c r="BE544" i="3"/>
  <c r="BF544" i="3"/>
  <c r="BG544" i="3"/>
  <c r="BH544" i="3"/>
  <c r="BI544" i="3"/>
  <c r="BJ544" i="3"/>
  <c r="BK544" i="3"/>
  <c r="BL544" i="3"/>
  <c r="BM544" i="3"/>
  <c r="BN544" i="3"/>
  <c r="BO544" i="3"/>
  <c r="BP544" i="3"/>
  <c r="BQ544" i="3"/>
  <c r="BT544" i="3"/>
  <c r="BU544" i="3" s="1"/>
  <c r="BX544" i="3" s="1"/>
  <c r="BD545" i="3"/>
  <c r="BE545" i="3"/>
  <c r="BF545" i="3"/>
  <c r="BG545" i="3"/>
  <c r="BH545" i="3"/>
  <c r="BI545" i="3"/>
  <c r="BJ545" i="3"/>
  <c r="BK545" i="3"/>
  <c r="BL545" i="3"/>
  <c r="BM545" i="3"/>
  <c r="BN545" i="3"/>
  <c r="BO545" i="3"/>
  <c r="BP545" i="3"/>
  <c r="BQ545" i="3"/>
  <c r="BT545" i="3"/>
  <c r="BD546" i="3"/>
  <c r="BE546" i="3"/>
  <c r="BF546" i="3"/>
  <c r="BG546" i="3"/>
  <c r="BH546" i="3"/>
  <c r="BI546" i="3"/>
  <c r="BJ546" i="3"/>
  <c r="BK546" i="3"/>
  <c r="BL546" i="3"/>
  <c r="BM546" i="3"/>
  <c r="BN546" i="3"/>
  <c r="BO546" i="3"/>
  <c r="BP546" i="3"/>
  <c r="BQ546" i="3"/>
  <c r="BT546" i="3"/>
  <c r="BD547" i="3"/>
  <c r="BE547" i="3"/>
  <c r="BF547" i="3"/>
  <c r="BG547" i="3"/>
  <c r="BH547" i="3"/>
  <c r="BI547" i="3"/>
  <c r="BJ547" i="3"/>
  <c r="BK547" i="3"/>
  <c r="BL547" i="3"/>
  <c r="BM547" i="3"/>
  <c r="BN547" i="3"/>
  <c r="BO547" i="3"/>
  <c r="BP547" i="3"/>
  <c r="BQ547" i="3"/>
  <c r="BT547" i="3"/>
  <c r="BU547" i="3" s="1"/>
  <c r="BX547" i="3" s="1"/>
  <c r="BD548" i="3"/>
  <c r="BE548" i="3"/>
  <c r="BF548" i="3"/>
  <c r="BG548" i="3"/>
  <c r="BH548" i="3"/>
  <c r="BI548" i="3"/>
  <c r="BJ548" i="3"/>
  <c r="BK548" i="3"/>
  <c r="BL548" i="3"/>
  <c r="BM548" i="3"/>
  <c r="BN548" i="3"/>
  <c r="BO548" i="3"/>
  <c r="BP548" i="3"/>
  <c r="BQ548" i="3"/>
  <c r="BT548" i="3"/>
  <c r="BD549" i="3"/>
  <c r="BE549" i="3"/>
  <c r="BF549" i="3"/>
  <c r="BG549" i="3"/>
  <c r="BH549" i="3"/>
  <c r="BI549" i="3"/>
  <c r="BJ549" i="3"/>
  <c r="BK549" i="3"/>
  <c r="BL549" i="3"/>
  <c r="BM549" i="3"/>
  <c r="BN549" i="3"/>
  <c r="BO549" i="3"/>
  <c r="BP549" i="3"/>
  <c r="BQ549" i="3"/>
  <c r="BT549" i="3"/>
  <c r="BV549" i="3" s="1"/>
  <c r="BY549" i="3" s="1"/>
  <c r="BD550" i="3"/>
  <c r="BE550" i="3"/>
  <c r="BF550" i="3"/>
  <c r="BG550" i="3"/>
  <c r="BH550" i="3"/>
  <c r="BI550" i="3"/>
  <c r="BJ550" i="3"/>
  <c r="BK550" i="3"/>
  <c r="BL550" i="3"/>
  <c r="BM550" i="3"/>
  <c r="BN550" i="3"/>
  <c r="BO550" i="3"/>
  <c r="BP550" i="3"/>
  <c r="BQ550" i="3"/>
  <c r="BT550" i="3"/>
  <c r="BW550" i="3" s="1"/>
  <c r="BZ550" i="3" s="1"/>
  <c r="BD551" i="3"/>
  <c r="BE551" i="3"/>
  <c r="BF551" i="3"/>
  <c r="BG551" i="3"/>
  <c r="BH551" i="3"/>
  <c r="BI551" i="3"/>
  <c r="BJ551" i="3"/>
  <c r="BK551" i="3"/>
  <c r="BL551" i="3"/>
  <c r="BM551" i="3"/>
  <c r="BN551" i="3"/>
  <c r="BO551" i="3"/>
  <c r="BP551" i="3"/>
  <c r="BQ551" i="3"/>
  <c r="BT551" i="3"/>
  <c r="BD552" i="3"/>
  <c r="BE552" i="3"/>
  <c r="BF552" i="3"/>
  <c r="BG552" i="3"/>
  <c r="BH552" i="3"/>
  <c r="BI552" i="3"/>
  <c r="BJ552" i="3"/>
  <c r="BK552" i="3"/>
  <c r="BL552" i="3"/>
  <c r="BM552" i="3"/>
  <c r="BN552" i="3"/>
  <c r="BO552" i="3"/>
  <c r="BP552" i="3"/>
  <c r="BQ552" i="3"/>
  <c r="BT552" i="3"/>
  <c r="BW552" i="3" s="1"/>
  <c r="BZ552" i="3" s="1"/>
  <c r="BD553" i="3"/>
  <c r="BE553" i="3"/>
  <c r="BF553" i="3"/>
  <c r="BG553" i="3"/>
  <c r="BH553" i="3"/>
  <c r="BI553" i="3"/>
  <c r="BJ553" i="3"/>
  <c r="BK553" i="3"/>
  <c r="BL553" i="3"/>
  <c r="BM553" i="3"/>
  <c r="BN553" i="3"/>
  <c r="BO553" i="3"/>
  <c r="BP553" i="3"/>
  <c r="BQ553" i="3"/>
  <c r="BT553" i="3"/>
  <c r="BV553" i="3" s="1"/>
  <c r="BY553" i="3" s="1"/>
  <c r="BD554" i="3"/>
  <c r="BE554" i="3"/>
  <c r="BF554" i="3"/>
  <c r="BG554" i="3"/>
  <c r="BH554" i="3"/>
  <c r="BI554" i="3"/>
  <c r="BJ554" i="3"/>
  <c r="BK554" i="3"/>
  <c r="BL554" i="3"/>
  <c r="BM554" i="3"/>
  <c r="BN554" i="3"/>
  <c r="BO554" i="3"/>
  <c r="BP554" i="3"/>
  <c r="BQ554" i="3"/>
  <c r="BT554" i="3"/>
  <c r="BU554" i="3" s="1"/>
  <c r="BX554" i="3" s="1"/>
  <c r="BD555" i="3"/>
  <c r="BE555" i="3"/>
  <c r="BF555" i="3"/>
  <c r="BG555" i="3"/>
  <c r="BH555" i="3"/>
  <c r="BI555" i="3"/>
  <c r="BJ555" i="3"/>
  <c r="BK555" i="3"/>
  <c r="BL555" i="3"/>
  <c r="BM555" i="3"/>
  <c r="BN555" i="3"/>
  <c r="BO555" i="3"/>
  <c r="BP555" i="3"/>
  <c r="BQ555" i="3"/>
  <c r="BT555" i="3"/>
  <c r="BU555" i="3" s="1"/>
  <c r="BX555" i="3" s="1"/>
  <c r="BD556" i="3"/>
  <c r="BE556" i="3"/>
  <c r="BF556" i="3"/>
  <c r="BG556" i="3"/>
  <c r="BH556" i="3"/>
  <c r="BI556" i="3"/>
  <c r="BJ556" i="3"/>
  <c r="BK556" i="3"/>
  <c r="BL556" i="3"/>
  <c r="BM556" i="3"/>
  <c r="BN556" i="3"/>
  <c r="BO556" i="3"/>
  <c r="BP556" i="3"/>
  <c r="BQ556" i="3"/>
  <c r="BT556" i="3"/>
  <c r="BU556" i="3" s="1"/>
  <c r="BX556" i="3" s="1"/>
  <c r="BD557" i="3"/>
  <c r="BE557" i="3"/>
  <c r="BF557" i="3"/>
  <c r="BG557" i="3"/>
  <c r="BH557" i="3"/>
  <c r="BI557" i="3"/>
  <c r="BJ557" i="3"/>
  <c r="BK557" i="3"/>
  <c r="BL557" i="3"/>
  <c r="BM557" i="3"/>
  <c r="BN557" i="3"/>
  <c r="BO557" i="3"/>
  <c r="BP557" i="3"/>
  <c r="BQ557" i="3"/>
  <c r="BT557" i="3"/>
  <c r="BV557" i="3" s="1"/>
  <c r="BY557" i="3" s="1"/>
  <c r="BD558" i="3"/>
  <c r="BE558" i="3"/>
  <c r="BF558" i="3"/>
  <c r="BG558" i="3"/>
  <c r="BH558" i="3"/>
  <c r="BI558" i="3"/>
  <c r="BJ558" i="3"/>
  <c r="BK558" i="3"/>
  <c r="BL558" i="3"/>
  <c r="BM558" i="3"/>
  <c r="BN558" i="3"/>
  <c r="BO558" i="3"/>
  <c r="BP558" i="3"/>
  <c r="BQ558" i="3"/>
  <c r="BT558" i="3"/>
  <c r="BV558" i="3" s="1"/>
  <c r="BY558" i="3" s="1"/>
  <c r="BD559" i="3"/>
  <c r="BE559" i="3"/>
  <c r="BF559" i="3"/>
  <c r="BG559" i="3"/>
  <c r="BH559" i="3"/>
  <c r="BI559" i="3"/>
  <c r="BJ559" i="3"/>
  <c r="BK559" i="3"/>
  <c r="BL559" i="3"/>
  <c r="BM559" i="3"/>
  <c r="BN559" i="3"/>
  <c r="BO559" i="3"/>
  <c r="BP559" i="3"/>
  <c r="BQ559" i="3"/>
  <c r="BT559" i="3"/>
  <c r="BV559" i="3" s="1"/>
  <c r="BY559" i="3" s="1"/>
  <c r="BD560" i="3"/>
  <c r="BE560" i="3"/>
  <c r="BF560" i="3"/>
  <c r="BG560" i="3"/>
  <c r="BH560" i="3"/>
  <c r="BI560" i="3"/>
  <c r="BJ560" i="3"/>
  <c r="BK560" i="3"/>
  <c r="BL560" i="3"/>
  <c r="BM560" i="3"/>
  <c r="BN560" i="3"/>
  <c r="BO560" i="3"/>
  <c r="BP560" i="3"/>
  <c r="BQ560" i="3"/>
  <c r="BT560" i="3"/>
  <c r="BU560" i="3" s="1"/>
  <c r="BX560" i="3" s="1"/>
  <c r="BD561" i="3"/>
  <c r="BE561" i="3"/>
  <c r="BF561" i="3"/>
  <c r="BG561" i="3"/>
  <c r="BH561" i="3"/>
  <c r="BI561" i="3"/>
  <c r="BJ561" i="3"/>
  <c r="BK561" i="3"/>
  <c r="BL561" i="3"/>
  <c r="BM561" i="3"/>
  <c r="BN561" i="3"/>
  <c r="BO561" i="3"/>
  <c r="BP561" i="3"/>
  <c r="BQ561" i="3"/>
  <c r="BT561" i="3"/>
  <c r="BU561" i="3" s="1"/>
  <c r="BX561" i="3" s="1"/>
  <c r="BD562" i="3"/>
  <c r="BE562" i="3"/>
  <c r="BF562" i="3"/>
  <c r="BG562" i="3"/>
  <c r="BH562" i="3"/>
  <c r="BI562" i="3"/>
  <c r="BJ562" i="3"/>
  <c r="BK562" i="3"/>
  <c r="BL562" i="3"/>
  <c r="BM562" i="3"/>
  <c r="BN562" i="3"/>
  <c r="BO562" i="3"/>
  <c r="BP562" i="3"/>
  <c r="BQ562" i="3"/>
  <c r="BT562" i="3"/>
  <c r="BV562" i="3" s="1"/>
  <c r="BY562" i="3" s="1"/>
  <c r="BD563" i="3"/>
  <c r="BE563" i="3"/>
  <c r="BF563" i="3"/>
  <c r="BG563" i="3"/>
  <c r="BH563" i="3"/>
  <c r="BI563" i="3"/>
  <c r="BJ563" i="3"/>
  <c r="BK563" i="3"/>
  <c r="BL563" i="3"/>
  <c r="BM563" i="3"/>
  <c r="BN563" i="3"/>
  <c r="BO563" i="3"/>
  <c r="BP563" i="3"/>
  <c r="BQ563" i="3"/>
  <c r="BT563" i="3"/>
  <c r="BW563" i="3" s="1"/>
  <c r="BZ563" i="3" s="1"/>
  <c r="BU563" i="3"/>
  <c r="BX563" i="3" s="1"/>
  <c r="BD564" i="3"/>
  <c r="BE564" i="3"/>
  <c r="BF564" i="3"/>
  <c r="BG564" i="3"/>
  <c r="BH564" i="3"/>
  <c r="BI564" i="3"/>
  <c r="BJ564" i="3"/>
  <c r="BK564" i="3"/>
  <c r="BL564" i="3"/>
  <c r="BM564" i="3"/>
  <c r="BN564" i="3"/>
  <c r="BO564" i="3"/>
  <c r="BP564" i="3"/>
  <c r="BQ564" i="3"/>
  <c r="BT564" i="3"/>
  <c r="BD565" i="3"/>
  <c r="BE565" i="3"/>
  <c r="BF565" i="3"/>
  <c r="BG565" i="3"/>
  <c r="BH565" i="3"/>
  <c r="BI565" i="3"/>
  <c r="BJ565" i="3"/>
  <c r="BK565" i="3"/>
  <c r="BL565" i="3"/>
  <c r="BM565" i="3"/>
  <c r="BN565" i="3"/>
  <c r="BO565" i="3"/>
  <c r="BP565" i="3"/>
  <c r="BQ565" i="3"/>
  <c r="BT565" i="3"/>
  <c r="BW565" i="3" s="1"/>
  <c r="BZ565" i="3" s="1"/>
  <c r="BD566" i="3"/>
  <c r="BE566" i="3"/>
  <c r="BF566" i="3"/>
  <c r="BG566" i="3"/>
  <c r="BH566" i="3"/>
  <c r="BI566" i="3"/>
  <c r="BJ566" i="3"/>
  <c r="BK566" i="3"/>
  <c r="BL566" i="3"/>
  <c r="BM566" i="3"/>
  <c r="BN566" i="3"/>
  <c r="BO566" i="3"/>
  <c r="BP566" i="3"/>
  <c r="BQ566" i="3"/>
  <c r="BT566" i="3"/>
  <c r="BU566" i="3" s="1"/>
  <c r="BX566" i="3" s="1"/>
  <c r="BD567" i="3"/>
  <c r="BE567" i="3"/>
  <c r="BF567" i="3"/>
  <c r="BG567" i="3"/>
  <c r="BH567" i="3"/>
  <c r="BI567" i="3"/>
  <c r="BJ567" i="3"/>
  <c r="BK567" i="3"/>
  <c r="BL567" i="3"/>
  <c r="BM567" i="3"/>
  <c r="BN567" i="3"/>
  <c r="BO567" i="3"/>
  <c r="BP567" i="3"/>
  <c r="BQ567" i="3"/>
  <c r="BT567" i="3"/>
  <c r="BW567" i="3" s="1"/>
  <c r="BZ567" i="3" s="1"/>
  <c r="BD568" i="3"/>
  <c r="BE568" i="3"/>
  <c r="BF568" i="3"/>
  <c r="BG568" i="3"/>
  <c r="BH568" i="3"/>
  <c r="BI568" i="3"/>
  <c r="BJ568" i="3"/>
  <c r="BK568" i="3"/>
  <c r="BL568" i="3"/>
  <c r="BM568" i="3"/>
  <c r="BN568" i="3"/>
  <c r="BO568" i="3"/>
  <c r="BP568" i="3"/>
  <c r="BQ568" i="3"/>
  <c r="BT568" i="3"/>
  <c r="BU568" i="3" s="1"/>
  <c r="BX568" i="3" s="1"/>
  <c r="BD569" i="3"/>
  <c r="BE569" i="3"/>
  <c r="BF569" i="3"/>
  <c r="BG569" i="3"/>
  <c r="BH569" i="3"/>
  <c r="BI569" i="3"/>
  <c r="BJ569" i="3"/>
  <c r="BK569" i="3"/>
  <c r="BL569" i="3"/>
  <c r="BM569" i="3"/>
  <c r="BN569" i="3"/>
  <c r="BO569" i="3"/>
  <c r="BP569" i="3"/>
  <c r="BQ569" i="3"/>
  <c r="BT569" i="3"/>
  <c r="BD570" i="3"/>
  <c r="BE570" i="3"/>
  <c r="BF570" i="3"/>
  <c r="BG570" i="3"/>
  <c r="BH570" i="3"/>
  <c r="BI570" i="3"/>
  <c r="BJ570" i="3"/>
  <c r="BK570" i="3"/>
  <c r="BL570" i="3"/>
  <c r="BM570" i="3"/>
  <c r="BN570" i="3"/>
  <c r="BO570" i="3"/>
  <c r="BP570" i="3"/>
  <c r="BQ570" i="3"/>
  <c r="BT570" i="3"/>
  <c r="BV570" i="3" s="1"/>
  <c r="BY570" i="3" s="1"/>
  <c r="BD571" i="3"/>
  <c r="BE571" i="3"/>
  <c r="BF571" i="3"/>
  <c r="BG571" i="3"/>
  <c r="BH571" i="3"/>
  <c r="BI571" i="3"/>
  <c r="BJ571" i="3"/>
  <c r="BK571" i="3"/>
  <c r="BL571" i="3"/>
  <c r="BM571" i="3"/>
  <c r="BN571" i="3"/>
  <c r="BO571" i="3"/>
  <c r="BP571" i="3"/>
  <c r="BQ571" i="3"/>
  <c r="BT571" i="3"/>
  <c r="BW571" i="3" s="1"/>
  <c r="BZ571" i="3" s="1"/>
  <c r="BD572" i="3"/>
  <c r="BE572" i="3"/>
  <c r="BF572" i="3"/>
  <c r="BG572" i="3"/>
  <c r="BH572" i="3"/>
  <c r="BI572" i="3"/>
  <c r="BJ572" i="3"/>
  <c r="BK572" i="3"/>
  <c r="BL572" i="3"/>
  <c r="BM572" i="3"/>
  <c r="BN572" i="3"/>
  <c r="BO572" i="3"/>
  <c r="BP572" i="3"/>
  <c r="BQ572" i="3"/>
  <c r="BT572" i="3"/>
  <c r="BD573" i="3"/>
  <c r="BE573" i="3"/>
  <c r="BF573" i="3"/>
  <c r="BG573" i="3"/>
  <c r="BH573" i="3"/>
  <c r="BI573" i="3"/>
  <c r="BJ573" i="3"/>
  <c r="BK573" i="3"/>
  <c r="BL573" i="3"/>
  <c r="BM573" i="3"/>
  <c r="BN573" i="3"/>
  <c r="BO573" i="3"/>
  <c r="BP573" i="3"/>
  <c r="BQ573" i="3"/>
  <c r="BT573" i="3"/>
  <c r="BU573" i="3" s="1"/>
  <c r="BX573" i="3" s="1"/>
  <c r="BD574" i="3"/>
  <c r="BE574" i="3"/>
  <c r="BF574" i="3"/>
  <c r="BG574" i="3"/>
  <c r="BH574" i="3"/>
  <c r="BI574" i="3"/>
  <c r="BJ574" i="3"/>
  <c r="BK574" i="3"/>
  <c r="BL574" i="3"/>
  <c r="BM574" i="3"/>
  <c r="BN574" i="3"/>
  <c r="BO574" i="3"/>
  <c r="BP574" i="3"/>
  <c r="BQ574" i="3"/>
  <c r="BT574" i="3"/>
  <c r="BU574" i="3" s="1"/>
  <c r="BX574" i="3" s="1"/>
  <c r="BD575" i="3"/>
  <c r="BE575" i="3"/>
  <c r="BF575" i="3"/>
  <c r="BG575" i="3"/>
  <c r="BH575" i="3"/>
  <c r="BI575" i="3"/>
  <c r="BJ575" i="3"/>
  <c r="BK575" i="3"/>
  <c r="BL575" i="3"/>
  <c r="BM575" i="3"/>
  <c r="BN575" i="3"/>
  <c r="BO575" i="3"/>
  <c r="BP575" i="3"/>
  <c r="BQ575" i="3"/>
  <c r="BT575" i="3"/>
  <c r="BV575" i="3" s="1"/>
  <c r="BY575" i="3" s="1"/>
  <c r="BD576" i="3"/>
  <c r="BE576" i="3"/>
  <c r="BF576" i="3"/>
  <c r="BG576" i="3"/>
  <c r="BH576" i="3"/>
  <c r="BI576" i="3"/>
  <c r="BJ576" i="3"/>
  <c r="BK576" i="3"/>
  <c r="BL576" i="3"/>
  <c r="BM576" i="3"/>
  <c r="BN576" i="3"/>
  <c r="BO576" i="3"/>
  <c r="BP576" i="3"/>
  <c r="BQ576" i="3"/>
  <c r="BT576" i="3"/>
  <c r="BU576" i="3" s="1"/>
  <c r="BX576" i="3" s="1"/>
  <c r="BD577" i="3"/>
  <c r="BE577" i="3"/>
  <c r="BF577" i="3"/>
  <c r="BG577" i="3"/>
  <c r="BH577" i="3"/>
  <c r="BI577" i="3"/>
  <c r="BJ577" i="3"/>
  <c r="BK577" i="3"/>
  <c r="BL577" i="3"/>
  <c r="BM577" i="3"/>
  <c r="BN577" i="3"/>
  <c r="BO577" i="3"/>
  <c r="BP577" i="3"/>
  <c r="BQ577" i="3"/>
  <c r="BT577" i="3"/>
  <c r="BW577" i="3" s="1"/>
  <c r="BZ577" i="3" s="1"/>
  <c r="BD578" i="3"/>
  <c r="BE578" i="3"/>
  <c r="BF578" i="3"/>
  <c r="BG578" i="3"/>
  <c r="BH578" i="3"/>
  <c r="BI578" i="3"/>
  <c r="BJ578" i="3"/>
  <c r="BK578" i="3"/>
  <c r="BL578" i="3"/>
  <c r="BM578" i="3"/>
  <c r="BN578" i="3"/>
  <c r="BO578" i="3"/>
  <c r="BP578" i="3"/>
  <c r="BQ578" i="3"/>
  <c r="BT578" i="3"/>
  <c r="BD579" i="3"/>
  <c r="BE579" i="3"/>
  <c r="BF579" i="3"/>
  <c r="BG579" i="3"/>
  <c r="BH579" i="3"/>
  <c r="BI579" i="3"/>
  <c r="BJ579" i="3"/>
  <c r="BK579" i="3"/>
  <c r="BL579" i="3"/>
  <c r="BM579" i="3"/>
  <c r="BN579" i="3"/>
  <c r="BO579" i="3"/>
  <c r="BP579" i="3"/>
  <c r="BQ579" i="3"/>
  <c r="BT579" i="3"/>
  <c r="BW579" i="3" s="1"/>
  <c r="BZ579" i="3" s="1"/>
  <c r="BD580" i="3"/>
  <c r="BE580" i="3"/>
  <c r="BF580" i="3"/>
  <c r="BG580" i="3"/>
  <c r="BH580" i="3"/>
  <c r="BI580" i="3"/>
  <c r="BJ580" i="3"/>
  <c r="BK580" i="3"/>
  <c r="BL580" i="3"/>
  <c r="BM580" i="3"/>
  <c r="BN580" i="3"/>
  <c r="BO580" i="3"/>
  <c r="BP580" i="3"/>
  <c r="BQ580" i="3"/>
  <c r="BT580" i="3"/>
  <c r="BD581" i="3"/>
  <c r="BE581" i="3"/>
  <c r="BF581" i="3"/>
  <c r="BG581" i="3"/>
  <c r="BH581" i="3"/>
  <c r="BI581" i="3"/>
  <c r="BJ581" i="3"/>
  <c r="BK581" i="3"/>
  <c r="BL581" i="3"/>
  <c r="BM581" i="3"/>
  <c r="BN581" i="3"/>
  <c r="BO581" i="3"/>
  <c r="BP581" i="3"/>
  <c r="BQ581" i="3"/>
  <c r="BT581" i="3"/>
  <c r="BU581" i="3" s="1"/>
  <c r="BX581" i="3" s="1"/>
  <c r="BD582" i="3"/>
  <c r="BE582" i="3"/>
  <c r="BF582" i="3"/>
  <c r="BG582" i="3"/>
  <c r="BH582" i="3"/>
  <c r="BI582" i="3"/>
  <c r="BJ582" i="3"/>
  <c r="BK582" i="3"/>
  <c r="BL582" i="3"/>
  <c r="BM582" i="3"/>
  <c r="BN582" i="3"/>
  <c r="BO582" i="3"/>
  <c r="BP582" i="3"/>
  <c r="BQ582" i="3"/>
  <c r="BT582" i="3"/>
  <c r="BV582" i="3" s="1"/>
  <c r="BY582" i="3" s="1"/>
  <c r="BD583" i="3"/>
  <c r="BE583" i="3"/>
  <c r="BF583" i="3"/>
  <c r="BG583" i="3"/>
  <c r="BH583" i="3"/>
  <c r="BI583" i="3"/>
  <c r="BJ583" i="3"/>
  <c r="BK583" i="3"/>
  <c r="BL583" i="3"/>
  <c r="BM583" i="3"/>
  <c r="BN583" i="3"/>
  <c r="BO583" i="3"/>
  <c r="BP583" i="3"/>
  <c r="BQ583" i="3"/>
  <c r="BT583" i="3"/>
  <c r="BD584" i="3"/>
  <c r="BE584" i="3"/>
  <c r="BF584" i="3"/>
  <c r="BG584" i="3"/>
  <c r="BH584" i="3"/>
  <c r="BI584" i="3"/>
  <c r="BJ584" i="3"/>
  <c r="BK584" i="3"/>
  <c r="BL584" i="3"/>
  <c r="BM584" i="3"/>
  <c r="BN584" i="3"/>
  <c r="BO584" i="3"/>
  <c r="BP584" i="3"/>
  <c r="BQ584" i="3"/>
  <c r="BT584" i="3"/>
  <c r="BD585" i="3"/>
  <c r="BE585" i="3"/>
  <c r="BF585" i="3"/>
  <c r="BG585" i="3"/>
  <c r="BH585" i="3"/>
  <c r="BI585" i="3"/>
  <c r="BJ585" i="3"/>
  <c r="BK585" i="3"/>
  <c r="BL585" i="3"/>
  <c r="BM585" i="3"/>
  <c r="BN585" i="3"/>
  <c r="BO585" i="3"/>
  <c r="BP585" i="3"/>
  <c r="BQ585" i="3"/>
  <c r="BT585" i="3"/>
  <c r="BW585" i="3"/>
  <c r="BZ585" i="3" s="1"/>
  <c r="BD586" i="3"/>
  <c r="BE586" i="3"/>
  <c r="BF586" i="3"/>
  <c r="BG586" i="3"/>
  <c r="BH586" i="3"/>
  <c r="BI586" i="3"/>
  <c r="BJ586" i="3"/>
  <c r="BK586" i="3"/>
  <c r="BL586" i="3"/>
  <c r="BM586" i="3"/>
  <c r="BN586" i="3"/>
  <c r="BO586" i="3"/>
  <c r="BP586" i="3"/>
  <c r="BQ586" i="3"/>
  <c r="BT586" i="3"/>
  <c r="BD587" i="3"/>
  <c r="BE587" i="3"/>
  <c r="BF587" i="3"/>
  <c r="BG587" i="3"/>
  <c r="BH587" i="3"/>
  <c r="BI587" i="3"/>
  <c r="BJ587" i="3"/>
  <c r="BK587" i="3"/>
  <c r="BL587" i="3"/>
  <c r="BM587" i="3"/>
  <c r="BN587" i="3"/>
  <c r="BO587" i="3"/>
  <c r="BP587" i="3"/>
  <c r="BQ587" i="3"/>
  <c r="BT587" i="3"/>
  <c r="BD588" i="3"/>
  <c r="BE588" i="3"/>
  <c r="BF588" i="3"/>
  <c r="BG588" i="3"/>
  <c r="BH588" i="3"/>
  <c r="BI588" i="3"/>
  <c r="BJ588" i="3"/>
  <c r="BK588" i="3"/>
  <c r="BL588" i="3"/>
  <c r="BM588" i="3"/>
  <c r="BN588" i="3"/>
  <c r="BO588" i="3"/>
  <c r="BP588" i="3"/>
  <c r="BQ588" i="3"/>
  <c r="BT588" i="3"/>
  <c r="BD589" i="3"/>
  <c r="BE589" i="3"/>
  <c r="BF589" i="3"/>
  <c r="BG589" i="3"/>
  <c r="BH589" i="3"/>
  <c r="BI589" i="3"/>
  <c r="BJ589" i="3"/>
  <c r="BK589" i="3"/>
  <c r="BL589" i="3"/>
  <c r="BM589" i="3"/>
  <c r="BN589" i="3"/>
  <c r="BO589" i="3"/>
  <c r="BP589" i="3"/>
  <c r="BQ589" i="3"/>
  <c r="BT589" i="3"/>
  <c r="BW589" i="3" s="1"/>
  <c r="BZ589" i="3" s="1"/>
  <c r="BD590" i="3"/>
  <c r="BE590" i="3"/>
  <c r="BF590" i="3"/>
  <c r="BG590" i="3"/>
  <c r="BH590" i="3"/>
  <c r="BI590" i="3"/>
  <c r="BJ590" i="3"/>
  <c r="BK590" i="3"/>
  <c r="BL590" i="3"/>
  <c r="BM590" i="3"/>
  <c r="BN590" i="3"/>
  <c r="BO590" i="3"/>
  <c r="BP590" i="3"/>
  <c r="BQ590" i="3"/>
  <c r="BT590" i="3"/>
  <c r="BD591" i="3"/>
  <c r="BE591" i="3"/>
  <c r="BF591" i="3"/>
  <c r="BG591" i="3"/>
  <c r="BH591" i="3"/>
  <c r="BI591" i="3"/>
  <c r="BJ591" i="3"/>
  <c r="BK591" i="3"/>
  <c r="BL591" i="3"/>
  <c r="BM591" i="3"/>
  <c r="BN591" i="3"/>
  <c r="BO591" i="3"/>
  <c r="BP591" i="3"/>
  <c r="BQ591" i="3"/>
  <c r="BT591" i="3"/>
  <c r="BU591" i="3" s="1"/>
  <c r="BX591" i="3" s="1"/>
  <c r="BD592" i="3"/>
  <c r="BE592" i="3"/>
  <c r="BF592" i="3"/>
  <c r="BG592" i="3"/>
  <c r="BH592" i="3"/>
  <c r="BI592" i="3"/>
  <c r="BJ592" i="3"/>
  <c r="BK592" i="3"/>
  <c r="BL592" i="3"/>
  <c r="BM592" i="3"/>
  <c r="BN592" i="3"/>
  <c r="BO592" i="3"/>
  <c r="BP592" i="3"/>
  <c r="BQ592" i="3"/>
  <c r="BT592" i="3"/>
  <c r="BD593" i="3"/>
  <c r="BE593" i="3"/>
  <c r="BF593" i="3"/>
  <c r="BG593" i="3"/>
  <c r="BH593" i="3"/>
  <c r="BI593" i="3"/>
  <c r="BJ593" i="3"/>
  <c r="BK593" i="3"/>
  <c r="BL593" i="3"/>
  <c r="BM593" i="3"/>
  <c r="BN593" i="3"/>
  <c r="BO593" i="3"/>
  <c r="BP593" i="3"/>
  <c r="BQ593" i="3"/>
  <c r="BT593" i="3"/>
  <c r="BV593" i="3" s="1"/>
  <c r="BY593" i="3" s="1"/>
  <c r="BE594" i="3"/>
  <c r="BF594" i="3"/>
  <c r="BG594" i="3"/>
  <c r="BH594" i="3"/>
  <c r="BI594" i="3"/>
  <c r="BJ594" i="3"/>
  <c r="BK594" i="3"/>
  <c r="BL594" i="3"/>
  <c r="BM594" i="3"/>
  <c r="BN594" i="3"/>
  <c r="BO594" i="3"/>
  <c r="BP594" i="3"/>
  <c r="BQ594" i="3"/>
  <c r="BT594" i="3"/>
  <c r="BW594" i="3" s="1"/>
  <c r="BZ594" i="3" s="1"/>
  <c r="BE595" i="3"/>
  <c r="BF595" i="3"/>
  <c r="BG595" i="3"/>
  <c r="BH595" i="3"/>
  <c r="BI595" i="3"/>
  <c r="BJ595" i="3"/>
  <c r="BK595" i="3"/>
  <c r="BL595" i="3"/>
  <c r="BM595" i="3"/>
  <c r="BN595" i="3"/>
  <c r="BO595" i="3"/>
  <c r="BP595" i="3"/>
  <c r="BQ595" i="3"/>
  <c r="BT595" i="3"/>
  <c r="BW595" i="3" s="1"/>
  <c r="BZ595" i="3" s="1"/>
  <c r="BE596" i="3"/>
  <c r="BF596" i="3"/>
  <c r="BG596" i="3"/>
  <c r="BH596" i="3"/>
  <c r="BI596" i="3"/>
  <c r="BJ596" i="3"/>
  <c r="BK596" i="3"/>
  <c r="BL596" i="3"/>
  <c r="BM596" i="3"/>
  <c r="BN596" i="3"/>
  <c r="BO596" i="3"/>
  <c r="BP596" i="3"/>
  <c r="BQ596" i="3"/>
  <c r="BT596" i="3"/>
  <c r="BW596" i="3" s="1"/>
  <c r="BZ596" i="3" s="1"/>
  <c r="BD597" i="3"/>
  <c r="BE597" i="3"/>
  <c r="BF597" i="3"/>
  <c r="BG597" i="3"/>
  <c r="BH597" i="3"/>
  <c r="BI597" i="3"/>
  <c r="BJ597" i="3"/>
  <c r="BK597" i="3"/>
  <c r="BL597" i="3"/>
  <c r="BM597" i="3"/>
  <c r="BN597" i="3"/>
  <c r="BO597" i="3"/>
  <c r="BP597" i="3"/>
  <c r="BQ597" i="3"/>
  <c r="BT597" i="3"/>
  <c r="BU597" i="3" s="1"/>
  <c r="BX597" i="3" s="1"/>
  <c r="BD598" i="3"/>
  <c r="BE598" i="3"/>
  <c r="BF598" i="3"/>
  <c r="BG598" i="3"/>
  <c r="BH598" i="3"/>
  <c r="BI598" i="3"/>
  <c r="BJ598" i="3"/>
  <c r="BK598" i="3"/>
  <c r="BL598" i="3"/>
  <c r="BM598" i="3"/>
  <c r="BN598" i="3"/>
  <c r="BO598" i="3"/>
  <c r="BP598" i="3"/>
  <c r="BQ598" i="3"/>
  <c r="BT598" i="3"/>
  <c r="BW598" i="3" s="1"/>
  <c r="BZ598" i="3" s="1"/>
  <c r="BD599" i="3"/>
  <c r="BE599" i="3"/>
  <c r="BF599" i="3"/>
  <c r="BG599" i="3"/>
  <c r="BH599" i="3"/>
  <c r="BI599" i="3"/>
  <c r="BJ599" i="3"/>
  <c r="BK599" i="3"/>
  <c r="BL599" i="3"/>
  <c r="BM599" i="3"/>
  <c r="BN599" i="3"/>
  <c r="BO599" i="3"/>
  <c r="BP599" i="3"/>
  <c r="BQ599" i="3"/>
  <c r="BT599" i="3"/>
  <c r="BU599" i="3" s="1"/>
  <c r="BX599" i="3" s="1"/>
  <c r="BD600" i="3"/>
  <c r="BE600" i="3"/>
  <c r="BF600" i="3"/>
  <c r="BG600" i="3"/>
  <c r="BH600" i="3"/>
  <c r="BI600" i="3"/>
  <c r="BJ600" i="3"/>
  <c r="BK600" i="3"/>
  <c r="BL600" i="3"/>
  <c r="BM600" i="3"/>
  <c r="BN600" i="3"/>
  <c r="BO600" i="3"/>
  <c r="BP600" i="3"/>
  <c r="BQ600" i="3"/>
  <c r="BT600" i="3"/>
  <c r="BU600" i="3" s="1"/>
  <c r="BX600" i="3" s="1"/>
  <c r="BD601" i="3"/>
  <c r="BE601" i="3"/>
  <c r="BF601" i="3"/>
  <c r="BG601" i="3"/>
  <c r="BH601" i="3"/>
  <c r="BI601" i="3"/>
  <c r="BJ601" i="3"/>
  <c r="BK601" i="3"/>
  <c r="BL601" i="3"/>
  <c r="BM601" i="3"/>
  <c r="BN601" i="3"/>
  <c r="BO601" i="3"/>
  <c r="BP601" i="3"/>
  <c r="BQ601" i="3"/>
  <c r="BT601" i="3"/>
  <c r="BU601" i="3" s="1"/>
  <c r="BX601" i="3" s="1"/>
  <c r="BD602" i="3"/>
  <c r="BE602" i="3"/>
  <c r="BF602" i="3"/>
  <c r="BG602" i="3"/>
  <c r="BH602" i="3"/>
  <c r="BI602" i="3"/>
  <c r="BJ602" i="3"/>
  <c r="BK602" i="3"/>
  <c r="BL602" i="3"/>
  <c r="BM602" i="3"/>
  <c r="BN602" i="3"/>
  <c r="BO602" i="3"/>
  <c r="BP602" i="3"/>
  <c r="BQ602" i="3"/>
  <c r="BT602" i="3"/>
  <c r="BV602" i="3" s="1"/>
  <c r="BY602" i="3" s="1"/>
  <c r="BD603" i="3"/>
  <c r="BE603" i="3"/>
  <c r="BF603" i="3"/>
  <c r="BG603" i="3"/>
  <c r="BH603" i="3"/>
  <c r="BI603" i="3"/>
  <c r="BJ603" i="3"/>
  <c r="BK603" i="3"/>
  <c r="BL603" i="3"/>
  <c r="BM603" i="3"/>
  <c r="BN603" i="3"/>
  <c r="BO603" i="3"/>
  <c r="BP603" i="3"/>
  <c r="BQ603" i="3"/>
  <c r="BT603" i="3"/>
  <c r="BV603" i="3" s="1"/>
  <c r="BY603" i="3" s="1"/>
  <c r="BD604" i="3"/>
  <c r="BE604" i="3"/>
  <c r="BF604" i="3"/>
  <c r="BG604" i="3"/>
  <c r="BH604" i="3"/>
  <c r="BI604" i="3"/>
  <c r="BJ604" i="3"/>
  <c r="BK604" i="3"/>
  <c r="BL604" i="3"/>
  <c r="BM604" i="3"/>
  <c r="BN604" i="3"/>
  <c r="BO604" i="3"/>
  <c r="BP604" i="3"/>
  <c r="BQ604" i="3"/>
  <c r="BT604" i="3"/>
  <c r="BU604" i="3" s="1"/>
  <c r="BX604" i="3" s="1"/>
  <c r="BD605" i="3"/>
  <c r="BE605" i="3"/>
  <c r="BF605" i="3"/>
  <c r="BG605" i="3"/>
  <c r="BH605" i="3"/>
  <c r="BI605" i="3"/>
  <c r="BJ605" i="3"/>
  <c r="BK605" i="3"/>
  <c r="BL605" i="3"/>
  <c r="BM605" i="3"/>
  <c r="BN605" i="3"/>
  <c r="BO605" i="3"/>
  <c r="BP605" i="3"/>
  <c r="BQ605" i="3"/>
  <c r="BT605" i="3"/>
  <c r="BV605" i="3" s="1"/>
  <c r="BY605" i="3" s="1"/>
  <c r="BD606" i="3"/>
  <c r="BE606" i="3"/>
  <c r="BF606" i="3"/>
  <c r="BG606" i="3"/>
  <c r="BH606" i="3"/>
  <c r="BI606" i="3"/>
  <c r="BJ606" i="3"/>
  <c r="BK606" i="3"/>
  <c r="BL606" i="3"/>
  <c r="BM606" i="3"/>
  <c r="BN606" i="3"/>
  <c r="BO606" i="3"/>
  <c r="BP606" i="3"/>
  <c r="BQ606" i="3"/>
  <c r="BT606" i="3"/>
  <c r="BD607" i="3"/>
  <c r="BE607" i="3"/>
  <c r="BF607" i="3"/>
  <c r="BG607" i="3"/>
  <c r="BH607" i="3"/>
  <c r="BI607" i="3"/>
  <c r="BJ607" i="3"/>
  <c r="BK607" i="3"/>
  <c r="BL607" i="3"/>
  <c r="BM607" i="3"/>
  <c r="BN607" i="3"/>
  <c r="BO607" i="3"/>
  <c r="BP607" i="3"/>
  <c r="BQ607" i="3"/>
  <c r="BT607" i="3"/>
  <c r="BD608" i="3"/>
  <c r="BE608" i="3"/>
  <c r="BF608" i="3"/>
  <c r="BG608" i="3"/>
  <c r="BH608" i="3"/>
  <c r="BI608" i="3"/>
  <c r="BJ608" i="3"/>
  <c r="BK608" i="3"/>
  <c r="BL608" i="3"/>
  <c r="BM608" i="3"/>
  <c r="BN608" i="3"/>
  <c r="BO608" i="3"/>
  <c r="BP608" i="3"/>
  <c r="BT608" i="3"/>
  <c r="BW608" i="3" s="1"/>
  <c r="BZ608" i="3" s="1"/>
  <c r="BD609" i="3"/>
  <c r="BE609" i="3"/>
  <c r="BF609" i="3"/>
  <c r="BG609" i="3"/>
  <c r="BH609" i="3"/>
  <c r="BI609" i="3"/>
  <c r="BJ609" i="3"/>
  <c r="BK609" i="3"/>
  <c r="BL609" i="3"/>
  <c r="BM609" i="3"/>
  <c r="BN609" i="3"/>
  <c r="BO609" i="3"/>
  <c r="BP609" i="3"/>
  <c r="BT609" i="3"/>
  <c r="BD610" i="3"/>
  <c r="BE610" i="3"/>
  <c r="BF610" i="3"/>
  <c r="BG610" i="3"/>
  <c r="BH610" i="3"/>
  <c r="BI610" i="3"/>
  <c r="BJ610" i="3"/>
  <c r="BK610" i="3"/>
  <c r="BL610" i="3"/>
  <c r="BM610" i="3"/>
  <c r="BN610" i="3"/>
  <c r="BO610" i="3"/>
  <c r="BP610" i="3"/>
  <c r="BT610" i="3"/>
  <c r="BW610" i="3" s="1"/>
  <c r="BZ610" i="3" s="1"/>
  <c r="BD611" i="3"/>
  <c r="BE611" i="3"/>
  <c r="BF611" i="3"/>
  <c r="BG611" i="3"/>
  <c r="BH611" i="3"/>
  <c r="BI611" i="3"/>
  <c r="BJ611" i="3"/>
  <c r="BK611" i="3"/>
  <c r="BL611" i="3"/>
  <c r="BM611" i="3"/>
  <c r="BN611" i="3"/>
  <c r="BO611" i="3"/>
  <c r="BP611" i="3"/>
  <c r="BT611" i="3"/>
  <c r="BU611" i="3" s="1"/>
  <c r="BX611" i="3" s="1"/>
  <c r="BD612" i="3"/>
  <c r="BE612" i="3"/>
  <c r="BF612" i="3"/>
  <c r="BG612" i="3"/>
  <c r="BH612" i="3"/>
  <c r="BI612" i="3"/>
  <c r="BJ612" i="3"/>
  <c r="BK612" i="3"/>
  <c r="BL612" i="3"/>
  <c r="BM612" i="3"/>
  <c r="BN612" i="3"/>
  <c r="BO612" i="3"/>
  <c r="BP612" i="3"/>
  <c r="BT612" i="3"/>
  <c r="BU612" i="3" s="1"/>
  <c r="BX612" i="3" s="1"/>
  <c r="BD613" i="3"/>
  <c r="BE613" i="3"/>
  <c r="BF613" i="3"/>
  <c r="BG613" i="3"/>
  <c r="BH613" i="3"/>
  <c r="BI613" i="3"/>
  <c r="BJ613" i="3"/>
  <c r="BK613" i="3"/>
  <c r="BL613" i="3"/>
  <c r="BM613" i="3"/>
  <c r="BN613" i="3"/>
  <c r="BO613" i="3"/>
  <c r="BP613" i="3"/>
  <c r="BQ613" i="3"/>
  <c r="BT613" i="3"/>
  <c r="BV613" i="3" s="1"/>
  <c r="BY613" i="3" s="1"/>
  <c r="BD614" i="3"/>
  <c r="BE614" i="3"/>
  <c r="BF614" i="3"/>
  <c r="BG614" i="3"/>
  <c r="BH614" i="3"/>
  <c r="BI614" i="3"/>
  <c r="BJ614" i="3"/>
  <c r="BK614" i="3"/>
  <c r="BL614" i="3"/>
  <c r="BM614" i="3"/>
  <c r="BN614" i="3"/>
  <c r="BO614" i="3"/>
  <c r="BP614" i="3"/>
  <c r="BQ614" i="3"/>
  <c r="BT614" i="3"/>
  <c r="BU614" i="3" s="1"/>
  <c r="BX614" i="3" s="1"/>
  <c r="BD615" i="3"/>
  <c r="BE615" i="3"/>
  <c r="BF615" i="3"/>
  <c r="BG615" i="3"/>
  <c r="BH615" i="3"/>
  <c r="BI615" i="3"/>
  <c r="BJ615" i="3"/>
  <c r="BK615" i="3"/>
  <c r="BL615" i="3"/>
  <c r="BM615" i="3"/>
  <c r="BN615" i="3"/>
  <c r="BO615" i="3"/>
  <c r="BP615" i="3"/>
  <c r="BQ615" i="3"/>
  <c r="BT615" i="3"/>
  <c r="BW615" i="3" s="1"/>
  <c r="BZ615" i="3" s="1"/>
  <c r="BD616" i="3"/>
  <c r="BE616" i="3"/>
  <c r="BF616" i="3"/>
  <c r="BG616" i="3"/>
  <c r="BH616" i="3"/>
  <c r="BI616" i="3"/>
  <c r="BJ616" i="3"/>
  <c r="BK616" i="3"/>
  <c r="BL616" i="3"/>
  <c r="BM616" i="3"/>
  <c r="BN616" i="3"/>
  <c r="BO616" i="3"/>
  <c r="BP616" i="3"/>
  <c r="BQ616" i="3"/>
  <c r="BT616" i="3"/>
  <c r="BU616" i="3" s="1"/>
  <c r="BX616" i="3" s="1"/>
  <c r="BD617" i="3"/>
  <c r="BE617" i="3"/>
  <c r="BF617" i="3"/>
  <c r="BG617" i="3"/>
  <c r="BH617" i="3"/>
  <c r="BI617" i="3"/>
  <c r="BJ617" i="3"/>
  <c r="BK617" i="3"/>
  <c r="BL617" i="3"/>
  <c r="BM617" i="3"/>
  <c r="BN617" i="3"/>
  <c r="BO617" i="3"/>
  <c r="BP617" i="3"/>
  <c r="BQ617" i="3"/>
  <c r="BT617" i="3"/>
  <c r="BV617" i="3" s="1"/>
  <c r="BY617" i="3" s="1"/>
  <c r="BD618" i="3"/>
  <c r="BE618" i="3"/>
  <c r="BF618" i="3"/>
  <c r="BG618" i="3"/>
  <c r="BH618" i="3"/>
  <c r="BI618" i="3"/>
  <c r="BJ618" i="3"/>
  <c r="BK618" i="3"/>
  <c r="BL618" i="3"/>
  <c r="BM618" i="3"/>
  <c r="BN618" i="3"/>
  <c r="BO618" i="3"/>
  <c r="BP618" i="3"/>
  <c r="BQ618" i="3"/>
  <c r="BT618" i="3"/>
  <c r="BU618" i="3" s="1"/>
  <c r="BX618" i="3" s="1"/>
  <c r="BD619" i="3"/>
  <c r="BE619" i="3"/>
  <c r="BF619" i="3"/>
  <c r="BG619" i="3"/>
  <c r="BH619" i="3"/>
  <c r="BI619" i="3"/>
  <c r="BJ619" i="3"/>
  <c r="BK619" i="3"/>
  <c r="BL619" i="3"/>
  <c r="BM619" i="3"/>
  <c r="BN619" i="3"/>
  <c r="BO619" i="3"/>
  <c r="BP619" i="3"/>
  <c r="BQ619" i="3"/>
  <c r="BT619" i="3"/>
  <c r="BD620" i="3"/>
  <c r="BE620" i="3"/>
  <c r="BF620" i="3"/>
  <c r="BG620" i="3"/>
  <c r="BH620" i="3"/>
  <c r="BI620" i="3"/>
  <c r="BJ620" i="3"/>
  <c r="BK620" i="3"/>
  <c r="BL620" i="3"/>
  <c r="BM620" i="3"/>
  <c r="BN620" i="3"/>
  <c r="BO620" i="3"/>
  <c r="BP620" i="3"/>
  <c r="BQ620" i="3"/>
  <c r="BT620" i="3"/>
  <c r="BD621" i="3"/>
  <c r="BE621" i="3"/>
  <c r="BF621" i="3"/>
  <c r="BG621" i="3"/>
  <c r="BH621" i="3"/>
  <c r="BI621" i="3"/>
  <c r="BJ621" i="3"/>
  <c r="BK621" i="3"/>
  <c r="BL621" i="3"/>
  <c r="BM621" i="3"/>
  <c r="BN621" i="3"/>
  <c r="BO621" i="3"/>
  <c r="BP621" i="3"/>
  <c r="BQ621" i="3"/>
  <c r="BT621" i="3"/>
  <c r="BU621" i="3" s="1"/>
  <c r="BX621" i="3" s="1"/>
  <c r="BD622" i="3"/>
  <c r="BE622" i="3"/>
  <c r="BF622" i="3"/>
  <c r="BG622" i="3"/>
  <c r="BH622" i="3"/>
  <c r="BI622" i="3"/>
  <c r="BJ622" i="3"/>
  <c r="BK622" i="3"/>
  <c r="BL622" i="3"/>
  <c r="BM622" i="3"/>
  <c r="BN622" i="3"/>
  <c r="BO622" i="3"/>
  <c r="BP622" i="3"/>
  <c r="BQ622" i="3"/>
  <c r="BT622" i="3"/>
  <c r="BD623" i="3"/>
  <c r="BE623" i="3"/>
  <c r="BF623" i="3"/>
  <c r="BG623" i="3"/>
  <c r="BH623" i="3"/>
  <c r="BI623" i="3"/>
  <c r="BJ623" i="3"/>
  <c r="BK623" i="3"/>
  <c r="BL623" i="3"/>
  <c r="BM623" i="3"/>
  <c r="BN623" i="3"/>
  <c r="BO623" i="3"/>
  <c r="BP623" i="3"/>
  <c r="BQ623" i="3"/>
  <c r="BT623" i="3"/>
  <c r="BD624" i="3"/>
  <c r="BE624" i="3"/>
  <c r="BF624" i="3"/>
  <c r="BG624" i="3"/>
  <c r="BH624" i="3"/>
  <c r="BI624" i="3"/>
  <c r="BJ624" i="3"/>
  <c r="BK624" i="3"/>
  <c r="BL624" i="3"/>
  <c r="BM624" i="3"/>
  <c r="BN624" i="3"/>
  <c r="BO624" i="3"/>
  <c r="BP624" i="3"/>
  <c r="BQ624" i="3"/>
  <c r="BT624" i="3"/>
  <c r="BU624" i="3" s="1"/>
  <c r="BX624" i="3" s="1"/>
  <c r="BD625" i="3"/>
  <c r="BE625" i="3"/>
  <c r="BF625" i="3"/>
  <c r="BG625" i="3"/>
  <c r="BH625" i="3"/>
  <c r="BI625" i="3"/>
  <c r="BJ625" i="3"/>
  <c r="BK625" i="3"/>
  <c r="BL625" i="3"/>
  <c r="BM625" i="3"/>
  <c r="BN625" i="3"/>
  <c r="BO625" i="3"/>
  <c r="BP625" i="3"/>
  <c r="BQ625" i="3"/>
  <c r="BT625" i="3"/>
  <c r="BD626" i="3"/>
  <c r="BE626" i="3"/>
  <c r="BF626" i="3"/>
  <c r="BG626" i="3"/>
  <c r="BH626" i="3"/>
  <c r="BI626" i="3"/>
  <c r="BJ626" i="3"/>
  <c r="BK626" i="3"/>
  <c r="BL626" i="3"/>
  <c r="BM626" i="3"/>
  <c r="BN626" i="3"/>
  <c r="BO626" i="3"/>
  <c r="BP626" i="3"/>
  <c r="BQ626" i="3"/>
  <c r="BT626" i="3"/>
  <c r="BU626" i="3" s="1"/>
  <c r="BX626" i="3" s="1"/>
  <c r="BD627" i="3"/>
  <c r="BE627" i="3"/>
  <c r="BF627" i="3"/>
  <c r="BG627" i="3"/>
  <c r="BH627" i="3"/>
  <c r="BI627" i="3"/>
  <c r="BJ627" i="3"/>
  <c r="BK627" i="3"/>
  <c r="BL627" i="3"/>
  <c r="BM627" i="3"/>
  <c r="BN627" i="3"/>
  <c r="BO627" i="3"/>
  <c r="BP627" i="3"/>
  <c r="BQ627" i="3"/>
  <c r="BT627" i="3"/>
  <c r="BD628" i="3"/>
  <c r="BE628" i="3"/>
  <c r="BF628" i="3"/>
  <c r="BG628" i="3"/>
  <c r="BH628" i="3"/>
  <c r="BI628" i="3"/>
  <c r="BJ628" i="3"/>
  <c r="BK628" i="3"/>
  <c r="BL628" i="3"/>
  <c r="BM628" i="3"/>
  <c r="BN628" i="3"/>
  <c r="BO628" i="3"/>
  <c r="BP628" i="3"/>
  <c r="BQ628" i="3"/>
  <c r="BT628" i="3"/>
  <c r="BW628" i="3" s="1"/>
  <c r="BZ628" i="3" s="1"/>
  <c r="BD629" i="3"/>
  <c r="BE629" i="3"/>
  <c r="BF629" i="3"/>
  <c r="BG629" i="3"/>
  <c r="BH629" i="3"/>
  <c r="BI629" i="3"/>
  <c r="BJ629" i="3"/>
  <c r="BK629" i="3"/>
  <c r="BL629" i="3"/>
  <c r="BM629" i="3"/>
  <c r="BN629" i="3"/>
  <c r="BO629" i="3"/>
  <c r="BP629" i="3"/>
  <c r="BQ629" i="3"/>
  <c r="BT629" i="3"/>
  <c r="BU629" i="3" s="1"/>
  <c r="BX629" i="3" s="1"/>
  <c r="BV629" i="3"/>
  <c r="BY629" i="3" s="1"/>
  <c r="BD630" i="3"/>
  <c r="BE630" i="3"/>
  <c r="BF630" i="3"/>
  <c r="BG630" i="3"/>
  <c r="BH630" i="3"/>
  <c r="BI630" i="3"/>
  <c r="BJ630" i="3"/>
  <c r="BK630" i="3"/>
  <c r="BL630" i="3"/>
  <c r="BM630" i="3"/>
  <c r="BN630" i="3"/>
  <c r="BO630" i="3"/>
  <c r="BP630" i="3"/>
  <c r="BQ630" i="3"/>
  <c r="BT630" i="3"/>
  <c r="BD631" i="3"/>
  <c r="BE631" i="3"/>
  <c r="BF631" i="3"/>
  <c r="BG631" i="3"/>
  <c r="BH631" i="3"/>
  <c r="BI631" i="3"/>
  <c r="BJ631" i="3"/>
  <c r="BK631" i="3"/>
  <c r="BL631" i="3"/>
  <c r="BM631" i="3"/>
  <c r="BN631" i="3"/>
  <c r="BO631" i="3"/>
  <c r="BP631" i="3"/>
  <c r="BQ631" i="3"/>
  <c r="BT631" i="3"/>
  <c r="BD632" i="3"/>
  <c r="BE632" i="3"/>
  <c r="BF632" i="3"/>
  <c r="BG632" i="3"/>
  <c r="BH632" i="3"/>
  <c r="BI632" i="3"/>
  <c r="BJ632" i="3"/>
  <c r="BK632" i="3"/>
  <c r="BL632" i="3"/>
  <c r="BM632" i="3"/>
  <c r="BN632" i="3"/>
  <c r="BO632" i="3"/>
  <c r="BP632" i="3"/>
  <c r="BQ632" i="3"/>
  <c r="BT632" i="3"/>
  <c r="BU632" i="3" s="1"/>
  <c r="BX632" i="3" s="1"/>
  <c r="BD633" i="3"/>
  <c r="BE633" i="3"/>
  <c r="BF633" i="3"/>
  <c r="BG633" i="3"/>
  <c r="BH633" i="3"/>
  <c r="BI633" i="3"/>
  <c r="BJ633" i="3"/>
  <c r="BK633" i="3"/>
  <c r="BL633" i="3"/>
  <c r="BM633" i="3"/>
  <c r="BN633" i="3"/>
  <c r="BO633" i="3"/>
  <c r="BP633" i="3"/>
  <c r="BQ633" i="3"/>
  <c r="BT633" i="3"/>
  <c r="BW633" i="3" s="1"/>
  <c r="BZ633" i="3" s="1"/>
  <c r="BD634" i="3"/>
  <c r="BE634" i="3"/>
  <c r="BF634" i="3"/>
  <c r="BG634" i="3"/>
  <c r="BH634" i="3"/>
  <c r="BI634" i="3"/>
  <c r="BJ634" i="3"/>
  <c r="BK634" i="3"/>
  <c r="BL634" i="3"/>
  <c r="BM634" i="3"/>
  <c r="BN634" i="3"/>
  <c r="BO634" i="3"/>
  <c r="BP634" i="3"/>
  <c r="BQ634" i="3"/>
  <c r="BT634" i="3"/>
  <c r="BU634" i="3" s="1"/>
  <c r="BX634" i="3" s="1"/>
  <c r="BD635" i="3"/>
  <c r="BE635" i="3"/>
  <c r="BF635" i="3"/>
  <c r="BG635" i="3"/>
  <c r="BH635" i="3"/>
  <c r="BI635" i="3"/>
  <c r="BJ635" i="3"/>
  <c r="BK635" i="3"/>
  <c r="BL635" i="3"/>
  <c r="BM635" i="3"/>
  <c r="BN635" i="3"/>
  <c r="BO635" i="3"/>
  <c r="BP635" i="3"/>
  <c r="BQ635" i="3"/>
  <c r="BT635" i="3"/>
  <c r="BV635" i="3" s="1"/>
  <c r="BY635" i="3" s="1"/>
  <c r="BD636" i="3"/>
  <c r="BE636" i="3"/>
  <c r="BF636" i="3"/>
  <c r="BG636" i="3"/>
  <c r="BH636" i="3"/>
  <c r="BI636" i="3"/>
  <c r="BJ636" i="3"/>
  <c r="BK636" i="3"/>
  <c r="BL636" i="3"/>
  <c r="BM636" i="3"/>
  <c r="BN636" i="3"/>
  <c r="BO636" i="3"/>
  <c r="BP636" i="3"/>
  <c r="BQ636" i="3"/>
  <c r="BT636" i="3"/>
  <c r="BU636" i="3" s="1"/>
  <c r="BX636" i="3" s="1"/>
  <c r="BD637" i="3"/>
  <c r="BE637" i="3"/>
  <c r="BF637" i="3"/>
  <c r="BG637" i="3"/>
  <c r="BH637" i="3"/>
  <c r="BI637" i="3"/>
  <c r="BJ637" i="3"/>
  <c r="BK637" i="3"/>
  <c r="BL637" i="3"/>
  <c r="BM637" i="3"/>
  <c r="BN637" i="3"/>
  <c r="BO637" i="3"/>
  <c r="BP637" i="3"/>
  <c r="BQ637" i="3"/>
  <c r="BT637" i="3"/>
  <c r="BW637" i="3" s="1"/>
  <c r="BZ637" i="3" s="1"/>
  <c r="BD638" i="3"/>
  <c r="BE638" i="3"/>
  <c r="BF638" i="3"/>
  <c r="BG638" i="3"/>
  <c r="BH638" i="3"/>
  <c r="BI638" i="3"/>
  <c r="BJ638" i="3"/>
  <c r="BK638" i="3"/>
  <c r="BL638" i="3"/>
  <c r="BM638" i="3"/>
  <c r="BN638" i="3"/>
  <c r="BO638" i="3"/>
  <c r="BP638" i="3"/>
  <c r="BQ638" i="3"/>
  <c r="BT638" i="3"/>
  <c r="BD639" i="3"/>
  <c r="BE639" i="3"/>
  <c r="BF639" i="3"/>
  <c r="BG639" i="3"/>
  <c r="BH639" i="3"/>
  <c r="BI639" i="3"/>
  <c r="BJ639" i="3"/>
  <c r="BK639" i="3"/>
  <c r="BL639" i="3"/>
  <c r="BM639" i="3"/>
  <c r="BN639" i="3"/>
  <c r="BO639" i="3"/>
  <c r="BP639" i="3"/>
  <c r="BQ639" i="3"/>
  <c r="BT639" i="3"/>
  <c r="BW639" i="3" s="1"/>
  <c r="BZ639" i="3" s="1"/>
  <c r="BD640" i="3"/>
  <c r="BE640" i="3"/>
  <c r="BF640" i="3"/>
  <c r="BG640" i="3"/>
  <c r="BH640" i="3"/>
  <c r="BI640" i="3"/>
  <c r="BJ640" i="3"/>
  <c r="BK640" i="3"/>
  <c r="BL640" i="3"/>
  <c r="BM640" i="3"/>
  <c r="BN640" i="3"/>
  <c r="BO640" i="3"/>
  <c r="BP640" i="3"/>
  <c r="BQ640" i="3"/>
  <c r="BT640" i="3"/>
  <c r="BU640" i="3" s="1"/>
  <c r="BX640" i="3" s="1"/>
  <c r="BD641" i="3"/>
  <c r="BE641" i="3"/>
  <c r="BF641" i="3"/>
  <c r="BG641" i="3"/>
  <c r="BH641" i="3"/>
  <c r="BI641" i="3"/>
  <c r="BJ641" i="3"/>
  <c r="BK641" i="3"/>
  <c r="BL641" i="3"/>
  <c r="BM641" i="3"/>
  <c r="BN641" i="3"/>
  <c r="BO641" i="3"/>
  <c r="BP641" i="3"/>
  <c r="BQ641" i="3"/>
  <c r="BT641" i="3"/>
  <c r="BD642" i="3"/>
  <c r="BE642" i="3"/>
  <c r="BF642" i="3"/>
  <c r="BG642" i="3"/>
  <c r="BH642" i="3"/>
  <c r="BI642" i="3"/>
  <c r="BJ642" i="3"/>
  <c r="BK642" i="3"/>
  <c r="BL642" i="3"/>
  <c r="BM642" i="3"/>
  <c r="BN642" i="3"/>
  <c r="BO642" i="3"/>
  <c r="BP642" i="3"/>
  <c r="BQ642" i="3"/>
  <c r="BT642" i="3"/>
  <c r="BW642" i="3" s="1"/>
  <c r="BZ642" i="3" s="1"/>
  <c r="BD643" i="3"/>
  <c r="BE643" i="3"/>
  <c r="BF643" i="3"/>
  <c r="BG643" i="3"/>
  <c r="BH643" i="3"/>
  <c r="BI643" i="3"/>
  <c r="BJ643" i="3"/>
  <c r="BK643" i="3"/>
  <c r="BL643" i="3"/>
  <c r="BM643" i="3"/>
  <c r="BN643" i="3"/>
  <c r="BO643" i="3"/>
  <c r="BP643" i="3"/>
  <c r="BQ643" i="3"/>
  <c r="BT643" i="3"/>
  <c r="BD644" i="3"/>
  <c r="BE644" i="3"/>
  <c r="BF644" i="3"/>
  <c r="BG644" i="3"/>
  <c r="BH644" i="3"/>
  <c r="BI644" i="3"/>
  <c r="BJ644" i="3"/>
  <c r="BK644" i="3"/>
  <c r="BL644" i="3"/>
  <c r="BM644" i="3"/>
  <c r="BN644" i="3"/>
  <c r="BO644" i="3"/>
  <c r="BP644" i="3"/>
  <c r="BQ644" i="3"/>
  <c r="BT644" i="3"/>
  <c r="BV644" i="3" s="1"/>
  <c r="BY644" i="3" s="1"/>
  <c r="BD645" i="3"/>
  <c r="BE645" i="3"/>
  <c r="BF645" i="3"/>
  <c r="BG645" i="3"/>
  <c r="BH645" i="3"/>
  <c r="BI645" i="3"/>
  <c r="BJ645" i="3"/>
  <c r="BK645" i="3"/>
  <c r="BL645" i="3"/>
  <c r="BM645" i="3"/>
  <c r="BN645" i="3"/>
  <c r="BO645" i="3"/>
  <c r="BP645" i="3"/>
  <c r="BQ645" i="3"/>
  <c r="BT645" i="3"/>
  <c r="BW645" i="3" s="1"/>
  <c r="BZ645" i="3" s="1"/>
  <c r="BD646" i="3"/>
  <c r="BE646" i="3"/>
  <c r="BF646" i="3"/>
  <c r="BG646" i="3"/>
  <c r="BH646" i="3"/>
  <c r="BI646" i="3"/>
  <c r="BJ646" i="3"/>
  <c r="BK646" i="3"/>
  <c r="BL646" i="3"/>
  <c r="BM646" i="3"/>
  <c r="BN646" i="3"/>
  <c r="BO646" i="3"/>
  <c r="BP646" i="3"/>
  <c r="BQ646" i="3"/>
  <c r="BT646" i="3"/>
  <c r="BV646" i="3" s="1"/>
  <c r="BY646" i="3" s="1"/>
  <c r="BD647" i="3"/>
  <c r="BE647" i="3"/>
  <c r="BF647" i="3"/>
  <c r="BG647" i="3"/>
  <c r="BH647" i="3"/>
  <c r="BI647" i="3"/>
  <c r="BJ647" i="3"/>
  <c r="BK647" i="3"/>
  <c r="BL647" i="3"/>
  <c r="BM647" i="3"/>
  <c r="BN647" i="3"/>
  <c r="BO647" i="3"/>
  <c r="BP647" i="3"/>
  <c r="BQ647" i="3"/>
  <c r="BT647" i="3"/>
  <c r="BU647" i="3" s="1"/>
  <c r="BX647" i="3" s="1"/>
  <c r="BD648" i="3"/>
  <c r="BE648" i="3"/>
  <c r="BF648" i="3"/>
  <c r="BG648" i="3"/>
  <c r="BH648" i="3"/>
  <c r="BI648" i="3"/>
  <c r="BJ648" i="3"/>
  <c r="BK648" i="3"/>
  <c r="BL648" i="3"/>
  <c r="BM648" i="3"/>
  <c r="BN648" i="3"/>
  <c r="BO648" i="3"/>
  <c r="BP648" i="3"/>
  <c r="BQ648" i="3"/>
  <c r="BT648" i="3"/>
  <c r="BV648" i="3" s="1"/>
  <c r="BY648" i="3" s="1"/>
  <c r="BD649" i="3"/>
  <c r="BE649" i="3"/>
  <c r="BF649" i="3"/>
  <c r="BG649" i="3"/>
  <c r="BH649" i="3"/>
  <c r="BI649" i="3"/>
  <c r="BJ649" i="3"/>
  <c r="BK649" i="3"/>
  <c r="BL649" i="3"/>
  <c r="BM649" i="3"/>
  <c r="BN649" i="3"/>
  <c r="BO649" i="3"/>
  <c r="BP649" i="3"/>
  <c r="BQ649" i="3"/>
  <c r="BT649" i="3"/>
  <c r="BW649" i="3" s="1"/>
  <c r="BZ649" i="3" s="1"/>
  <c r="BD650" i="3"/>
  <c r="BE650" i="3"/>
  <c r="BF650" i="3"/>
  <c r="BG650" i="3"/>
  <c r="BH650" i="3"/>
  <c r="BI650" i="3"/>
  <c r="BJ650" i="3"/>
  <c r="BK650" i="3"/>
  <c r="BL650" i="3"/>
  <c r="BM650" i="3"/>
  <c r="BN650" i="3"/>
  <c r="BO650" i="3"/>
  <c r="BP650" i="3"/>
  <c r="BQ650" i="3"/>
  <c r="BT650" i="3"/>
  <c r="BW650" i="3" s="1"/>
  <c r="BZ650" i="3" s="1"/>
  <c r="BD651" i="3"/>
  <c r="BE651" i="3"/>
  <c r="BF651" i="3"/>
  <c r="BG651" i="3"/>
  <c r="BH651" i="3"/>
  <c r="BI651" i="3"/>
  <c r="BJ651" i="3"/>
  <c r="BK651" i="3"/>
  <c r="BL651" i="3"/>
  <c r="BM651" i="3"/>
  <c r="BN651" i="3"/>
  <c r="BO651" i="3"/>
  <c r="BP651" i="3"/>
  <c r="BQ651" i="3"/>
  <c r="BT651" i="3"/>
  <c r="BU651" i="3" s="1"/>
  <c r="BX651" i="3" s="1"/>
  <c r="BD652" i="3"/>
  <c r="BE652" i="3"/>
  <c r="BF652" i="3"/>
  <c r="BG652" i="3"/>
  <c r="BH652" i="3"/>
  <c r="BI652" i="3"/>
  <c r="BJ652" i="3"/>
  <c r="BK652" i="3"/>
  <c r="BL652" i="3"/>
  <c r="BM652" i="3"/>
  <c r="BN652" i="3"/>
  <c r="BO652" i="3"/>
  <c r="BP652" i="3"/>
  <c r="BQ652" i="3"/>
  <c r="BT652" i="3"/>
  <c r="BD653" i="3"/>
  <c r="BE653" i="3"/>
  <c r="BF653" i="3"/>
  <c r="BG653" i="3"/>
  <c r="BH653" i="3"/>
  <c r="BI653" i="3"/>
  <c r="BJ653" i="3"/>
  <c r="BK653" i="3"/>
  <c r="BL653" i="3"/>
  <c r="BM653" i="3"/>
  <c r="BN653" i="3"/>
  <c r="BO653" i="3"/>
  <c r="BP653" i="3"/>
  <c r="BQ653" i="3"/>
  <c r="BT653" i="3"/>
  <c r="BW653" i="3" s="1"/>
  <c r="BZ653" i="3" s="1"/>
  <c r="BD654" i="3"/>
  <c r="BE654" i="3"/>
  <c r="BF654" i="3"/>
  <c r="BG654" i="3"/>
  <c r="BH654" i="3"/>
  <c r="BI654" i="3"/>
  <c r="BJ654" i="3"/>
  <c r="BK654" i="3"/>
  <c r="BL654" i="3"/>
  <c r="BM654" i="3"/>
  <c r="BN654" i="3"/>
  <c r="BO654" i="3"/>
  <c r="BP654" i="3"/>
  <c r="BQ654" i="3"/>
  <c r="BT654" i="3"/>
  <c r="BD655" i="3"/>
  <c r="BE655" i="3"/>
  <c r="BF655" i="3"/>
  <c r="BG655" i="3"/>
  <c r="BH655" i="3"/>
  <c r="BI655" i="3"/>
  <c r="BJ655" i="3"/>
  <c r="BK655" i="3"/>
  <c r="BL655" i="3"/>
  <c r="BM655" i="3"/>
  <c r="BN655" i="3"/>
  <c r="BO655" i="3"/>
  <c r="BP655" i="3"/>
  <c r="BQ655" i="3"/>
  <c r="BT655" i="3"/>
  <c r="BD656" i="3"/>
  <c r="BE656" i="3"/>
  <c r="BF656" i="3"/>
  <c r="BG656" i="3"/>
  <c r="BH656" i="3"/>
  <c r="BI656" i="3"/>
  <c r="BJ656" i="3"/>
  <c r="BK656" i="3"/>
  <c r="BL656" i="3"/>
  <c r="BM656" i="3"/>
  <c r="BN656" i="3"/>
  <c r="BO656" i="3"/>
  <c r="BP656" i="3"/>
  <c r="BQ656" i="3"/>
  <c r="BT656" i="3"/>
  <c r="BU656" i="3" s="1"/>
  <c r="BX656" i="3" s="1"/>
  <c r="BD657" i="3"/>
  <c r="BE657" i="3"/>
  <c r="BF657" i="3"/>
  <c r="BG657" i="3"/>
  <c r="BH657" i="3"/>
  <c r="BI657" i="3"/>
  <c r="BJ657" i="3"/>
  <c r="BK657" i="3"/>
  <c r="BL657" i="3"/>
  <c r="BM657" i="3"/>
  <c r="BN657" i="3"/>
  <c r="BO657" i="3"/>
  <c r="BP657" i="3"/>
  <c r="BQ657" i="3"/>
  <c r="BT657" i="3"/>
  <c r="BW657" i="3" s="1"/>
  <c r="BZ657" i="3" s="1"/>
  <c r="BD658" i="3"/>
  <c r="BE658" i="3"/>
  <c r="BF658" i="3"/>
  <c r="BG658" i="3"/>
  <c r="BH658" i="3"/>
  <c r="BI658" i="3"/>
  <c r="BJ658" i="3"/>
  <c r="BK658" i="3"/>
  <c r="BL658" i="3"/>
  <c r="BM658" i="3"/>
  <c r="BN658" i="3"/>
  <c r="BO658" i="3"/>
  <c r="BP658" i="3"/>
  <c r="BQ658" i="3"/>
  <c r="BT658" i="3"/>
  <c r="BW658" i="3" s="1"/>
  <c r="BZ658" i="3" s="1"/>
  <c r="BD659" i="3"/>
  <c r="BE659" i="3"/>
  <c r="BF659" i="3"/>
  <c r="BG659" i="3"/>
  <c r="BH659" i="3"/>
  <c r="BI659" i="3"/>
  <c r="BJ659" i="3"/>
  <c r="BK659" i="3"/>
  <c r="BL659" i="3"/>
  <c r="BM659" i="3"/>
  <c r="BN659" i="3"/>
  <c r="BO659" i="3"/>
  <c r="BP659" i="3"/>
  <c r="BQ659" i="3"/>
  <c r="BT659" i="3"/>
  <c r="BW659" i="3" s="1"/>
  <c r="BZ659" i="3" s="1"/>
  <c r="BD660" i="3"/>
  <c r="BE660" i="3"/>
  <c r="BF660" i="3"/>
  <c r="BG660" i="3"/>
  <c r="BH660" i="3"/>
  <c r="BI660" i="3"/>
  <c r="BJ660" i="3"/>
  <c r="BK660" i="3"/>
  <c r="BL660" i="3"/>
  <c r="BM660" i="3"/>
  <c r="BN660" i="3"/>
  <c r="BO660" i="3"/>
  <c r="BP660" i="3"/>
  <c r="BQ660" i="3"/>
  <c r="BT660" i="3"/>
  <c r="BD661" i="3"/>
  <c r="BE661" i="3"/>
  <c r="BF661" i="3"/>
  <c r="BG661" i="3"/>
  <c r="BH661" i="3"/>
  <c r="BI661" i="3"/>
  <c r="BJ661" i="3"/>
  <c r="BK661" i="3"/>
  <c r="BL661" i="3"/>
  <c r="BM661" i="3"/>
  <c r="BN661" i="3"/>
  <c r="BO661" i="3"/>
  <c r="BP661" i="3"/>
  <c r="BQ661" i="3"/>
  <c r="BT661" i="3"/>
  <c r="BW661" i="3" s="1"/>
  <c r="BZ661" i="3" s="1"/>
  <c r="BD662" i="3"/>
  <c r="BE662" i="3"/>
  <c r="BF662" i="3"/>
  <c r="BG662" i="3"/>
  <c r="BH662" i="3"/>
  <c r="BI662" i="3"/>
  <c r="BJ662" i="3"/>
  <c r="BK662" i="3"/>
  <c r="BL662" i="3"/>
  <c r="BM662" i="3"/>
  <c r="BN662" i="3"/>
  <c r="BO662" i="3"/>
  <c r="BP662" i="3"/>
  <c r="BQ662" i="3"/>
  <c r="BT662" i="3"/>
  <c r="BW662" i="3" s="1"/>
  <c r="BZ662" i="3" s="1"/>
  <c r="BD663" i="3"/>
  <c r="BE663" i="3"/>
  <c r="BF663" i="3"/>
  <c r="BG663" i="3"/>
  <c r="BH663" i="3"/>
  <c r="BI663" i="3"/>
  <c r="BJ663" i="3"/>
  <c r="BK663" i="3"/>
  <c r="BL663" i="3"/>
  <c r="BM663" i="3"/>
  <c r="BN663" i="3"/>
  <c r="BO663" i="3"/>
  <c r="BP663" i="3"/>
  <c r="BQ663" i="3"/>
  <c r="BT663" i="3"/>
  <c r="BU663" i="3" s="1"/>
  <c r="BX663" i="3" s="1"/>
  <c r="BD664" i="3"/>
  <c r="BE664" i="3"/>
  <c r="BF664" i="3"/>
  <c r="BG664" i="3"/>
  <c r="BH664" i="3"/>
  <c r="BI664" i="3"/>
  <c r="BJ664" i="3"/>
  <c r="BK664" i="3"/>
  <c r="BL664" i="3"/>
  <c r="BM664" i="3"/>
  <c r="BN664" i="3"/>
  <c r="BO664" i="3"/>
  <c r="BP664" i="3"/>
  <c r="BQ664" i="3"/>
  <c r="BT664" i="3"/>
  <c r="BU664" i="3" s="1"/>
  <c r="BX664" i="3" s="1"/>
  <c r="BD665" i="3"/>
  <c r="BE665" i="3"/>
  <c r="BF665" i="3"/>
  <c r="BG665" i="3"/>
  <c r="BH665" i="3"/>
  <c r="BI665" i="3"/>
  <c r="BJ665" i="3"/>
  <c r="BK665" i="3"/>
  <c r="BL665" i="3"/>
  <c r="BM665" i="3"/>
  <c r="BN665" i="3"/>
  <c r="BO665" i="3"/>
  <c r="BP665" i="3"/>
  <c r="BQ665" i="3"/>
  <c r="BT665" i="3"/>
  <c r="BD666" i="3"/>
  <c r="BE666" i="3"/>
  <c r="BF666" i="3"/>
  <c r="BG666" i="3"/>
  <c r="BH666" i="3"/>
  <c r="BI666" i="3"/>
  <c r="BJ666" i="3"/>
  <c r="BK666" i="3"/>
  <c r="BL666" i="3"/>
  <c r="BM666" i="3"/>
  <c r="BN666" i="3"/>
  <c r="BO666" i="3"/>
  <c r="BP666" i="3"/>
  <c r="BQ666" i="3"/>
  <c r="BT666" i="3"/>
  <c r="BU666" i="3" s="1"/>
  <c r="BX666" i="3" s="1"/>
  <c r="BD667" i="3"/>
  <c r="BE667" i="3"/>
  <c r="BF667" i="3"/>
  <c r="BG667" i="3"/>
  <c r="BH667" i="3"/>
  <c r="BI667" i="3"/>
  <c r="BJ667" i="3"/>
  <c r="BK667" i="3"/>
  <c r="BL667" i="3"/>
  <c r="BM667" i="3"/>
  <c r="BN667" i="3"/>
  <c r="BO667" i="3"/>
  <c r="BP667" i="3"/>
  <c r="BQ667" i="3"/>
  <c r="BT667" i="3"/>
  <c r="BD668" i="3"/>
  <c r="BE668" i="3"/>
  <c r="BF668" i="3"/>
  <c r="BG668" i="3"/>
  <c r="BH668" i="3"/>
  <c r="BI668" i="3"/>
  <c r="BJ668" i="3"/>
  <c r="BK668" i="3"/>
  <c r="BL668" i="3"/>
  <c r="BM668" i="3"/>
  <c r="BN668" i="3"/>
  <c r="BO668" i="3"/>
  <c r="BP668" i="3"/>
  <c r="BQ668" i="3"/>
  <c r="BT668" i="3"/>
  <c r="BU668" i="3" s="1"/>
  <c r="BX668" i="3" s="1"/>
  <c r="BD669" i="3"/>
  <c r="BE669" i="3"/>
  <c r="BF669" i="3"/>
  <c r="BG669" i="3"/>
  <c r="BH669" i="3"/>
  <c r="BI669" i="3"/>
  <c r="BJ669" i="3"/>
  <c r="BK669" i="3"/>
  <c r="BL669" i="3"/>
  <c r="BM669" i="3"/>
  <c r="BN669" i="3"/>
  <c r="BO669" i="3"/>
  <c r="BP669" i="3"/>
  <c r="BQ669" i="3"/>
  <c r="BT669" i="3"/>
  <c r="BW669" i="3" s="1"/>
  <c r="BZ669" i="3" s="1"/>
  <c r="BD670" i="3"/>
  <c r="BE670" i="3"/>
  <c r="BF670" i="3"/>
  <c r="BG670" i="3"/>
  <c r="BH670" i="3"/>
  <c r="BI670" i="3"/>
  <c r="BJ670" i="3"/>
  <c r="BK670" i="3"/>
  <c r="BL670" i="3"/>
  <c r="BM670" i="3"/>
  <c r="BN670" i="3"/>
  <c r="BO670" i="3"/>
  <c r="BP670" i="3"/>
  <c r="BQ670" i="3"/>
  <c r="BT670" i="3"/>
  <c r="BD671" i="3"/>
  <c r="BE671" i="3"/>
  <c r="BF671" i="3"/>
  <c r="BG671" i="3"/>
  <c r="BH671" i="3"/>
  <c r="BI671" i="3"/>
  <c r="BJ671" i="3"/>
  <c r="BK671" i="3"/>
  <c r="BL671" i="3"/>
  <c r="BM671" i="3"/>
  <c r="BN671" i="3"/>
  <c r="BO671" i="3"/>
  <c r="BP671" i="3"/>
  <c r="BQ671" i="3"/>
  <c r="BT671" i="3"/>
  <c r="BU671" i="3" s="1"/>
  <c r="BX671" i="3" s="1"/>
  <c r="BD672" i="3"/>
  <c r="BE672" i="3"/>
  <c r="BF672" i="3"/>
  <c r="BG672" i="3"/>
  <c r="BH672" i="3"/>
  <c r="BI672" i="3"/>
  <c r="BJ672" i="3"/>
  <c r="BK672" i="3"/>
  <c r="BL672" i="3"/>
  <c r="BM672" i="3"/>
  <c r="BN672" i="3"/>
  <c r="BO672" i="3"/>
  <c r="BP672" i="3"/>
  <c r="BQ672" i="3"/>
  <c r="BT672" i="3"/>
  <c r="BV672" i="3" s="1"/>
  <c r="BY672" i="3" s="1"/>
  <c r="BD673" i="3"/>
  <c r="BE673" i="3"/>
  <c r="BF673" i="3"/>
  <c r="BG673" i="3"/>
  <c r="BH673" i="3"/>
  <c r="BI673" i="3"/>
  <c r="BJ673" i="3"/>
  <c r="BK673" i="3"/>
  <c r="BL673" i="3"/>
  <c r="BM673" i="3"/>
  <c r="BN673" i="3"/>
  <c r="BO673" i="3"/>
  <c r="BP673" i="3"/>
  <c r="BQ673" i="3"/>
  <c r="BT673" i="3"/>
  <c r="BW673" i="3" s="1"/>
  <c r="BZ673" i="3" s="1"/>
  <c r="BD674" i="3"/>
  <c r="BE674" i="3"/>
  <c r="BF674" i="3"/>
  <c r="BG674" i="3"/>
  <c r="BH674" i="3"/>
  <c r="BI674" i="3"/>
  <c r="BJ674" i="3"/>
  <c r="BK674" i="3"/>
  <c r="BL674" i="3"/>
  <c r="BM674" i="3"/>
  <c r="BN674" i="3"/>
  <c r="BO674" i="3"/>
  <c r="BP674" i="3"/>
  <c r="BQ674" i="3"/>
  <c r="BT674" i="3"/>
  <c r="BW674" i="3" s="1"/>
  <c r="BZ674" i="3" s="1"/>
  <c r="BD675" i="3"/>
  <c r="BE675" i="3"/>
  <c r="BF675" i="3"/>
  <c r="BG675" i="3"/>
  <c r="BH675" i="3"/>
  <c r="BI675" i="3"/>
  <c r="BJ675" i="3"/>
  <c r="BK675" i="3"/>
  <c r="BL675" i="3"/>
  <c r="BM675" i="3"/>
  <c r="BN675" i="3"/>
  <c r="BO675" i="3"/>
  <c r="BP675" i="3"/>
  <c r="BQ675" i="3"/>
  <c r="BT675" i="3"/>
  <c r="BU675" i="3" s="1"/>
  <c r="BX675" i="3" s="1"/>
  <c r="BD676" i="3"/>
  <c r="BE676" i="3"/>
  <c r="BF676" i="3"/>
  <c r="BG676" i="3"/>
  <c r="BH676" i="3"/>
  <c r="BI676" i="3"/>
  <c r="BJ676" i="3"/>
  <c r="BK676" i="3"/>
  <c r="BL676" i="3"/>
  <c r="BM676" i="3"/>
  <c r="BN676" i="3"/>
  <c r="BO676" i="3"/>
  <c r="BP676" i="3"/>
  <c r="BQ676" i="3"/>
  <c r="BT676" i="3"/>
  <c r="BU676" i="3" s="1"/>
  <c r="BX676" i="3" s="1"/>
  <c r="BD677" i="3"/>
  <c r="BE677" i="3"/>
  <c r="BF677" i="3"/>
  <c r="BG677" i="3"/>
  <c r="BH677" i="3"/>
  <c r="BI677" i="3"/>
  <c r="BJ677" i="3"/>
  <c r="BK677" i="3"/>
  <c r="BL677" i="3"/>
  <c r="BM677" i="3"/>
  <c r="BN677" i="3"/>
  <c r="BO677" i="3"/>
  <c r="BP677" i="3"/>
  <c r="BQ677" i="3"/>
  <c r="BT677" i="3"/>
  <c r="BW677" i="3" s="1"/>
  <c r="BZ677" i="3" s="1"/>
  <c r="BD678" i="3"/>
  <c r="BE678" i="3"/>
  <c r="BF678" i="3"/>
  <c r="BG678" i="3"/>
  <c r="BH678" i="3"/>
  <c r="BI678" i="3"/>
  <c r="BJ678" i="3"/>
  <c r="BK678" i="3"/>
  <c r="BL678" i="3"/>
  <c r="BM678" i="3"/>
  <c r="BN678" i="3"/>
  <c r="BO678" i="3"/>
  <c r="BP678" i="3"/>
  <c r="BQ678" i="3"/>
  <c r="BT678" i="3"/>
  <c r="BW678" i="3" s="1"/>
  <c r="BZ678" i="3" s="1"/>
  <c r="BD679" i="3"/>
  <c r="BE679" i="3"/>
  <c r="BF679" i="3"/>
  <c r="BG679" i="3"/>
  <c r="BH679" i="3"/>
  <c r="BI679" i="3"/>
  <c r="BJ679" i="3"/>
  <c r="BK679" i="3"/>
  <c r="BL679" i="3"/>
  <c r="BM679" i="3"/>
  <c r="BN679" i="3"/>
  <c r="BO679" i="3"/>
  <c r="BP679" i="3"/>
  <c r="BQ679" i="3"/>
  <c r="BT679" i="3"/>
  <c r="BU679" i="3" s="1"/>
  <c r="BX679" i="3" s="1"/>
  <c r="BD680" i="3"/>
  <c r="BE680" i="3"/>
  <c r="BF680" i="3"/>
  <c r="BG680" i="3"/>
  <c r="BH680" i="3"/>
  <c r="BI680" i="3"/>
  <c r="BJ680" i="3"/>
  <c r="BK680" i="3"/>
  <c r="BL680" i="3"/>
  <c r="BM680" i="3"/>
  <c r="BN680" i="3"/>
  <c r="BO680" i="3"/>
  <c r="BP680" i="3"/>
  <c r="BQ680" i="3"/>
  <c r="BT680" i="3"/>
  <c r="BU680" i="3" s="1"/>
  <c r="BX680" i="3" s="1"/>
  <c r="BD681" i="3"/>
  <c r="BE681" i="3"/>
  <c r="BF681" i="3"/>
  <c r="BG681" i="3"/>
  <c r="BH681" i="3"/>
  <c r="BI681" i="3"/>
  <c r="BJ681" i="3"/>
  <c r="BK681" i="3"/>
  <c r="BL681" i="3"/>
  <c r="BM681" i="3"/>
  <c r="BN681" i="3"/>
  <c r="BO681" i="3"/>
  <c r="BP681" i="3"/>
  <c r="BQ681" i="3"/>
  <c r="BT681" i="3"/>
  <c r="BD682" i="3"/>
  <c r="BE682" i="3"/>
  <c r="BF682" i="3"/>
  <c r="BG682" i="3"/>
  <c r="BH682" i="3"/>
  <c r="BI682" i="3"/>
  <c r="BJ682" i="3"/>
  <c r="BK682" i="3"/>
  <c r="BL682" i="3"/>
  <c r="BM682" i="3"/>
  <c r="BN682" i="3"/>
  <c r="BO682" i="3"/>
  <c r="BP682" i="3"/>
  <c r="BQ682" i="3"/>
  <c r="BT682" i="3"/>
  <c r="BW682" i="3" s="1"/>
  <c r="BZ682" i="3" s="1"/>
  <c r="BD683" i="3"/>
  <c r="BE683" i="3"/>
  <c r="BF683" i="3"/>
  <c r="BG683" i="3"/>
  <c r="BH683" i="3"/>
  <c r="BI683" i="3"/>
  <c r="BJ683" i="3"/>
  <c r="BK683" i="3"/>
  <c r="BL683" i="3"/>
  <c r="BM683" i="3"/>
  <c r="BN683" i="3"/>
  <c r="BO683" i="3"/>
  <c r="BP683" i="3"/>
  <c r="BQ683" i="3"/>
  <c r="BT683" i="3"/>
  <c r="BU683" i="3" s="1"/>
  <c r="BX683" i="3" s="1"/>
  <c r="BD684" i="3"/>
  <c r="BE684" i="3"/>
  <c r="BF684" i="3"/>
  <c r="BG684" i="3"/>
  <c r="BH684" i="3"/>
  <c r="BI684" i="3"/>
  <c r="BJ684" i="3"/>
  <c r="BK684" i="3"/>
  <c r="BL684" i="3"/>
  <c r="BM684" i="3"/>
  <c r="BN684" i="3"/>
  <c r="BO684" i="3"/>
  <c r="BP684" i="3"/>
  <c r="BQ684" i="3"/>
  <c r="BT684" i="3"/>
  <c r="BU684" i="3" s="1"/>
  <c r="BX684" i="3" s="1"/>
  <c r="BD685" i="3"/>
  <c r="BE685" i="3"/>
  <c r="BF685" i="3"/>
  <c r="BG685" i="3"/>
  <c r="BH685" i="3"/>
  <c r="BI685" i="3"/>
  <c r="BJ685" i="3"/>
  <c r="BK685" i="3"/>
  <c r="BL685" i="3"/>
  <c r="BM685" i="3"/>
  <c r="BN685" i="3"/>
  <c r="BO685" i="3"/>
  <c r="BP685" i="3"/>
  <c r="BQ685" i="3"/>
  <c r="BT685" i="3"/>
  <c r="BU685" i="3" s="1"/>
  <c r="BX685" i="3" s="1"/>
  <c r="BD686" i="3"/>
  <c r="BE686" i="3"/>
  <c r="BF686" i="3"/>
  <c r="BG686" i="3"/>
  <c r="BH686" i="3"/>
  <c r="BI686" i="3"/>
  <c r="BJ686" i="3"/>
  <c r="BK686" i="3"/>
  <c r="BL686" i="3"/>
  <c r="BM686" i="3"/>
  <c r="BN686" i="3"/>
  <c r="BO686" i="3"/>
  <c r="BP686" i="3"/>
  <c r="BQ686" i="3"/>
  <c r="BT686" i="3"/>
  <c r="BD687" i="3"/>
  <c r="BE687" i="3"/>
  <c r="BF687" i="3"/>
  <c r="BG687" i="3"/>
  <c r="BH687" i="3"/>
  <c r="BI687" i="3"/>
  <c r="BJ687" i="3"/>
  <c r="BK687" i="3"/>
  <c r="BL687" i="3"/>
  <c r="BM687" i="3"/>
  <c r="BN687" i="3"/>
  <c r="BO687" i="3"/>
  <c r="BP687" i="3"/>
  <c r="BQ687" i="3"/>
  <c r="BT687" i="3"/>
  <c r="BW687" i="3" s="1"/>
  <c r="BZ687" i="3" s="1"/>
  <c r="BV687" i="3"/>
  <c r="BY687" i="3" s="1"/>
  <c r="BD688" i="3"/>
  <c r="BE688" i="3"/>
  <c r="BF688" i="3"/>
  <c r="BG688" i="3"/>
  <c r="BH688" i="3"/>
  <c r="BI688" i="3"/>
  <c r="BJ688" i="3"/>
  <c r="BK688" i="3"/>
  <c r="BL688" i="3"/>
  <c r="BM688" i="3"/>
  <c r="BN688" i="3"/>
  <c r="BO688" i="3"/>
  <c r="BP688" i="3"/>
  <c r="BQ688" i="3"/>
  <c r="BT688" i="3"/>
  <c r="BU688" i="3" s="1"/>
  <c r="BX688" i="3" s="1"/>
  <c r="BD689" i="3"/>
  <c r="BE689" i="3"/>
  <c r="BF689" i="3"/>
  <c r="BG689" i="3"/>
  <c r="BH689" i="3"/>
  <c r="BI689" i="3"/>
  <c r="BJ689" i="3"/>
  <c r="BK689" i="3"/>
  <c r="BL689" i="3"/>
  <c r="BM689" i="3"/>
  <c r="BN689" i="3"/>
  <c r="BO689" i="3"/>
  <c r="BP689" i="3"/>
  <c r="BQ689" i="3"/>
  <c r="BT689" i="3"/>
  <c r="BD690" i="3"/>
  <c r="BE690" i="3"/>
  <c r="BF690" i="3"/>
  <c r="BG690" i="3"/>
  <c r="BH690" i="3"/>
  <c r="BI690" i="3"/>
  <c r="BJ690" i="3"/>
  <c r="BK690" i="3"/>
  <c r="BL690" i="3"/>
  <c r="BM690" i="3"/>
  <c r="BN690" i="3"/>
  <c r="BO690" i="3"/>
  <c r="BP690" i="3"/>
  <c r="BQ690" i="3"/>
  <c r="BT690" i="3"/>
  <c r="BW690" i="3" s="1"/>
  <c r="BZ690" i="3" s="1"/>
  <c r="BD691" i="3"/>
  <c r="BE691" i="3"/>
  <c r="BF691" i="3"/>
  <c r="BG691" i="3"/>
  <c r="BH691" i="3"/>
  <c r="BI691" i="3"/>
  <c r="BJ691" i="3"/>
  <c r="BK691" i="3"/>
  <c r="BL691" i="3"/>
  <c r="BM691" i="3"/>
  <c r="BN691" i="3"/>
  <c r="BO691" i="3"/>
  <c r="BP691" i="3"/>
  <c r="BQ691" i="3"/>
  <c r="BT691" i="3"/>
  <c r="BD692" i="3"/>
  <c r="BE692" i="3"/>
  <c r="BF692" i="3"/>
  <c r="BG692" i="3"/>
  <c r="BH692" i="3"/>
  <c r="BI692" i="3"/>
  <c r="BJ692" i="3"/>
  <c r="BK692" i="3"/>
  <c r="BL692" i="3"/>
  <c r="BM692" i="3"/>
  <c r="BN692" i="3"/>
  <c r="BO692" i="3"/>
  <c r="BP692" i="3"/>
  <c r="BQ692" i="3"/>
  <c r="BT692" i="3"/>
  <c r="BD693" i="3"/>
  <c r="BE693" i="3"/>
  <c r="BF693" i="3"/>
  <c r="BG693" i="3"/>
  <c r="BH693" i="3"/>
  <c r="BI693" i="3"/>
  <c r="BJ693" i="3"/>
  <c r="BK693" i="3"/>
  <c r="BL693" i="3"/>
  <c r="BM693" i="3"/>
  <c r="BN693" i="3"/>
  <c r="BO693" i="3"/>
  <c r="BP693" i="3"/>
  <c r="BQ693" i="3"/>
  <c r="BT693" i="3"/>
  <c r="BD694" i="3"/>
  <c r="BE694" i="3"/>
  <c r="BF694" i="3"/>
  <c r="BG694" i="3"/>
  <c r="BH694" i="3"/>
  <c r="BI694" i="3"/>
  <c r="BJ694" i="3"/>
  <c r="BK694" i="3"/>
  <c r="BL694" i="3"/>
  <c r="BM694" i="3"/>
  <c r="BN694" i="3"/>
  <c r="BO694" i="3"/>
  <c r="BP694" i="3"/>
  <c r="BQ694" i="3"/>
  <c r="BT694" i="3"/>
  <c r="BD695" i="3"/>
  <c r="BE695" i="3"/>
  <c r="BF695" i="3"/>
  <c r="BG695" i="3"/>
  <c r="BH695" i="3"/>
  <c r="BI695" i="3"/>
  <c r="BJ695" i="3"/>
  <c r="BK695" i="3"/>
  <c r="BL695" i="3"/>
  <c r="BM695" i="3"/>
  <c r="BN695" i="3"/>
  <c r="BO695" i="3"/>
  <c r="BP695" i="3"/>
  <c r="BQ695" i="3"/>
  <c r="BT695" i="3"/>
  <c r="BW695" i="3" s="1"/>
  <c r="BZ695" i="3" s="1"/>
  <c r="BD696" i="3"/>
  <c r="BE696" i="3"/>
  <c r="BF696" i="3"/>
  <c r="BG696" i="3"/>
  <c r="BH696" i="3"/>
  <c r="BI696" i="3"/>
  <c r="BJ696" i="3"/>
  <c r="BK696" i="3"/>
  <c r="BL696" i="3"/>
  <c r="BM696" i="3"/>
  <c r="BN696" i="3"/>
  <c r="BO696" i="3"/>
  <c r="BP696" i="3"/>
  <c r="BQ696" i="3"/>
  <c r="BT696" i="3"/>
  <c r="BW696" i="3" s="1"/>
  <c r="BZ696" i="3" s="1"/>
  <c r="BD697" i="3"/>
  <c r="BE697" i="3"/>
  <c r="BF697" i="3"/>
  <c r="BG697" i="3"/>
  <c r="BH697" i="3"/>
  <c r="BI697" i="3"/>
  <c r="BJ697" i="3"/>
  <c r="BK697" i="3"/>
  <c r="BL697" i="3"/>
  <c r="BM697" i="3"/>
  <c r="BN697" i="3"/>
  <c r="BO697" i="3"/>
  <c r="BP697" i="3"/>
  <c r="BQ697" i="3"/>
  <c r="BT697" i="3"/>
  <c r="BW697" i="3" s="1"/>
  <c r="BZ697" i="3" s="1"/>
  <c r="BD698" i="3"/>
  <c r="BE698" i="3"/>
  <c r="BF698" i="3"/>
  <c r="BG698" i="3"/>
  <c r="BH698" i="3"/>
  <c r="BI698" i="3"/>
  <c r="BJ698" i="3"/>
  <c r="BK698" i="3"/>
  <c r="BL698" i="3"/>
  <c r="BM698" i="3"/>
  <c r="BN698" i="3"/>
  <c r="BO698" i="3"/>
  <c r="BP698" i="3"/>
  <c r="BQ698" i="3"/>
  <c r="BT698" i="3"/>
  <c r="BV698" i="3" s="1"/>
  <c r="BY698" i="3" s="1"/>
  <c r="BD699" i="3"/>
  <c r="BE699" i="3"/>
  <c r="BF699" i="3"/>
  <c r="BG699" i="3"/>
  <c r="BH699" i="3"/>
  <c r="BI699" i="3"/>
  <c r="BJ699" i="3"/>
  <c r="BK699" i="3"/>
  <c r="BL699" i="3"/>
  <c r="BM699" i="3"/>
  <c r="BN699" i="3"/>
  <c r="BO699" i="3"/>
  <c r="BP699" i="3"/>
  <c r="BQ699" i="3"/>
  <c r="BT699" i="3"/>
  <c r="BU699" i="3" s="1"/>
  <c r="BX699" i="3" s="1"/>
  <c r="BD700" i="3"/>
  <c r="BE700" i="3"/>
  <c r="BF700" i="3"/>
  <c r="BG700" i="3"/>
  <c r="BH700" i="3"/>
  <c r="BI700" i="3"/>
  <c r="BJ700" i="3"/>
  <c r="BK700" i="3"/>
  <c r="BL700" i="3"/>
  <c r="BM700" i="3"/>
  <c r="BN700" i="3"/>
  <c r="BO700" i="3"/>
  <c r="BP700" i="3"/>
  <c r="BQ700" i="3"/>
  <c r="BT700" i="3"/>
  <c r="BV700" i="3" s="1"/>
  <c r="BY700" i="3" s="1"/>
  <c r="BD701" i="3"/>
  <c r="BE701" i="3"/>
  <c r="BF701" i="3"/>
  <c r="BG701" i="3"/>
  <c r="BH701" i="3"/>
  <c r="BI701" i="3"/>
  <c r="BJ701" i="3"/>
  <c r="BK701" i="3"/>
  <c r="BL701" i="3"/>
  <c r="BM701" i="3"/>
  <c r="BN701" i="3"/>
  <c r="BO701" i="3"/>
  <c r="BP701" i="3"/>
  <c r="BQ701" i="3"/>
  <c r="BT701" i="3"/>
  <c r="BU701" i="3"/>
  <c r="BX701" i="3" s="1"/>
  <c r="BD702" i="3"/>
  <c r="BE702" i="3"/>
  <c r="BF702" i="3"/>
  <c r="BG702" i="3"/>
  <c r="BH702" i="3"/>
  <c r="BI702" i="3"/>
  <c r="BJ702" i="3"/>
  <c r="BK702" i="3"/>
  <c r="BL702" i="3"/>
  <c r="BM702" i="3"/>
  <c r="BN702" i="3"/>
  <c r="BO702" i="3"/>
  <c r="BP702" i="3"/>
  <c r="BQ702" i="3"/>
  <c r="BT702" i="3"/>
  <c r="BW702" i="3" s="1"/>
  <c r="BZ702" i="3" s="1"/>
  <c r="BD703" i="3"/>
  <c r="BE703" i="3"/>
  <c r="BF703" i="3"/>
  <c r="BG703" i="3"/>
  <c r="BH703" i="3"/>
  <c r="BI703" i="3"/>
  <c r="BJ703" i="3"/>
  <c r="BK703" i="3"/>
  <c r="BL703" i="3"/>
  <c r="BM703" i="3"/>
  <c r="BN703" i="3"/>
  <c r="BO703" i="3"/>
  <c r="BP703" i="3"/>
  <c r="BQ703" i="3"/>
  <c r="BT703" i="3"/>
  <c r="BD704" i="3"/>
  <c r="BE704" i="3"/>
  <c r="BF704" i="3"/>
  <c r="BG704" i="3"/>
  <c r="BH704" i="3"/>
  <c r="BI704" i="3"/>
  <c r="BJ704" i="3"/>
  <c r="BK704" i="3"/>
  <c r="BL704" i="3"/>
  <c r="BM704" i="3"/>
  <c r="BN704" i="3"/>
  <c r="BO704" i="3"/>
  <c r="BP704" i="3"/>
  <c r="BQ704" i="3"/>
  <c r="BT704" i="3"/>
  <c r="BU704" i="3" s="1"/>
  <c r="BX704" i="3" s="1"/>
  <c r="BD705" i="3"/>
  <c r="BE705" i="3"/>
  <c r="BF705" i="3"/>
  <c r="BG705" i="3"/>
  <c r="BH705" i="3"/>
  <c r="BI705" i="3"/>
  <c r="BJ705" i="3"/>
  <c r="BK705" i="3"/>
  <c r="BL705" i="3"/>
  <c r="BM705" i="3"/>
  <c r="BN705" i="3"/>
  <c r="BO705" i="3"/>
  <c r="BP705" i="3"/>
  <c r="BQ705" i="3"/>
  <c r="BT705" i="3"/>
  <c r="BW705" i="3" s="1"/>
  <c r="BZ705" i="3" s="1"/>
  <c r="BD706" i="3"/>
  <c r="BE706" i="3"/>
  <c r="BF706" i="3"/>
  <c r="BG706" i="3"/>
  <c r="BH706" i="3"/>
  <c r="BI706" i="3"/>
  <c r="BJ706" i="3"/>
  <c r="BK706" i="3"/>
  <c r="BL706" i="3"/>
  <c r="BM706" i="3"/>
  <c r="BN706" i="3"/>
  <c r="BO706" i="3"/>
  <c r="BP706" i="3"/>
  <c r="BQ706" i="3"/>
  <c r="BT706" i="3"/>
  <c r="BD707" i="3"/>
  <c r="BE707" i="3"/>
  <c r="BF707" i="3"/>
  <c r="BG707" i="3"/>
  <c r="BH707" i="3"/>
  <c r="BI707" i="3"/>
  <c r="BJ707" i="3"/>
  <c r="BK707" i="3"/>
  <c r="BL707" i="3"/>
  <c r="BM707" i="3"/>
  <c r="BN707" i="3"/>
  <c r="BO707" i="3"/>
  <c r="BP707" i="3"/>
  <c r="BQ707" i="3"/>
  <c r="BT707" i="3"/>
  <c r="BD708" i="3"/>
  <c r="BE708" i="3"/>
  <c r="BF708" i="3"/>
  <c r="BG708" i="3"/>
  <c r="BH708" i="3"/>
  <c r="BI708" i="3"/>
  <c r="BJ708" i="3"/>
  <c r="BK708" i="3"/>
  <c r="BL708" i="3"/>
  <c r="BM708" i="3"/>
  <c r="BN708" i="3"/>
  <c r="BO708" i="3"/>
  <c r="BP708" i="3"/>
  <c r="BQ708" i="3"/>
  <c r="BT708" i="3"/>
  <c r="BU708" i="3" s="1"/>
  <c r="BX708" i="3" s="1"/>
  <c r="BD709" i="3"/>
  <c r="BE709" i="3"/>
  <c r="BF709" i="3"/>
  <c r="BG709" i="3"/>
  <c r="BH709" i="3"/>
  <c r="BI709" i="3"/>
  <c r="BJ709" i="3"/>
  <c r="BK709" i="3"/>
  <c r="BL709" i="3"/>
  <c r="BM709" i="3"/>
  <c r="BN709" i="3"/>
  <c r="BO709" i="3"/>
  <c r="BP709" i="3"/>
  <c r="BQ709" i="3"/>
  <c r="BT709" i="3"/>
  <c r="BD710" i="3"/>
  <c r="BE710" i="3"/>
  <c r="BF710" i="3"/>
  <c r="BG710" i="3"/>
  <c r="BH710" i="3"/>
  <c r="BI710" i="3"/>
  <c r="BJ710" i="3"/>
  <c r="BK710" i="3"/>
  <c r="BL710" i="3"/>
  <c r="BM710" i="3"/>
  <c r="BN710" i="3"/>
  <c r="BO710" i="3"/>
  <c r="BP710" i="3"/>
  <c r="BQ710" i="3"/>
  <c r="BT710" i="3"/>
  <c r="BV710" i="3" s="1"/>
  <c r="BY710" i="3" s="1"/>
  <c r="BD711" i="3"/>
  <c r="BE711" i="3"/>
  <c r="BF711" i="3"/>
  <c r="BG711" i="3"/>
  <c r="BH711" i="3"/>
  <c r="BI711" i="3"/>
  <c r="BJ711" i="3"/>
  <c r="BK711" i="3"/>
  <c r="BL711" i="3"/>
  <c r="BM711" i="3"/>
  <c r="BN711" i="3"/>
  <c r="BO711" i="3"/>
  <c r="BP711" i="3"/>
  <c r="BQ711" i="3"/>
  <c r="BT711" i="3"/>
  <c r="BW711" i="3" s="1"/>
  <c r="BZ711" i="3" s="1"/>
  <c r="BD712" i="3"/>
  <c r="BE712" i="3"/>
  <c r="BF712" i="3"/>
  <c r="BG712" i="3"/>
  <c r="BH712" i="3"/>
  <c r="BI712" i="3"/>
  <c r="BJ712" i="3"/>
  <c r="BK712" i="3"/>
  <c r="BL712" i="3"/>
  <c r="BM712" i="3"/>
  <c r="BN712" i="3"/>
  <c r="BO712" i="3"/>
  <c r="BP712" i="3"/>
  <c r="BQ712" i="3"/>
  <c r="BT712" i="3"/>
  <c r="BU712" i="3" s="1"/>
  <c r="BX712" i="3" s="1"/>
  <c r="BD713" i="3"/>
  <c r="BE713" i="3"/>
  <c r="BF713" i="3"/>
  <c r="BG713" i="3"/>
  <c r="BH713" i="3"/>
  <c r="BI713" i="3"/>
  <c r="BJ713" i="3"/>
  <c r="BK713" i="3"/>
  <c r="BL713" i="3"/>
  <c r="BM713" i="3"/>
  <c r="BN713" i="3"/>
  <c r="BO713" i="3"/>
  <c r="BP713" i="3"/>
  <c r="BQ713" i="3"/>
  <c r="BT713" i="3"/>
  <c r="BD714" i="3"/>
  <c r="BE714" i="3"/>
  <c r="BF714" i="3"/>
  <c r="BG714" i="3"/>
  <c r="BH714" i="3"/>
  <c r="BI714" i="3"/>
  <c r="BJ714" i="3"/>
  <c r="BK714" i="3"/>
  <c r="BL714" i="3"/>
  <c r="BM714" i="3"/>
  <c r="BN714" i="3"/>
  <c r="BO714" i="3"/>
  <c r="BP714" i="3"/>
  <c r="BQ714" i="3"/>
  <c r="BT714" i="3"/>
  <c r="BW714" i="3" s="1"/>
  <c r="BZ714" i="3" s="1"/>
  <c r="BD715" i="3"/>
  <c r="BE715" i="3"/>
  <c r="BF715" i="3"/>
  <c r="BG715" i="3"/>
  <c r="BH715" i="3"/>
  <c r="BI715" i="3"/>
  <c r="BJ715" i="3"/>
  <c r="BK715" i="3"/>
  <c r="BL715" i="3"/>
  <c r="BM715" i="3"/>
  <c r="BN715" i="3"/>
  <c r="BO715" i="3"/>
  <c r="BP715" i="3"/>
  <c r="BQ715" i="3"/>
  <c r="BT715" i="3"/>
  <c r="BD716" i="3"/>
  <c r="BE716" i="3"/>
  <c r="BF716" i="3"/>
  <c r="BG716" i="3"/>
  <c r="BH716" i="3"/>
  <c r="BI716" i="3"/>
  <c r="BJ716" i="3"/>
  <c r="BK716" i="3"/>
  <c r="BL716" i="3"/>
  <c r="BM716" i="3"/>
  <c r="BN716" i="3"/>
  <c r="BO716" i="3"/>
  <c r="BP716" i="3"/>
  <c r="BQ716" i="3"/>
  <c r="BT716" i="3"/>
  <c r="BU716" i="3" s="1"/>
  <c r="BX716" i="3" s="1"/>
  <c r="BW716" i="3"/>
  <c r="BZ716" i="3" s="1"/>
  <c r="BD717" i="3"/>
  <c r="BE717" i="3"/>
  <c r="BF717" i="3"/>
  <c r="BG717" i="3"/>
  <c r="BH717" i="3"/>
  <c r="BI717" i="3"/>
  <c r="BJ717" i="3"/>
  <c r="BK717" i="3"/>
  <c r="BL717" i="3"/>
  <c r="BM717" i="3"/>
  <c r="BN717" i="3"/>
  <c r="BO717" i="3"/>
  <c r="BP717" i="3"/>
  <c r="BQ717" i="3"/>
  <c r="BT717" i="3"/>
  <c r="BW717" i="3" s="1"/>
  <c r="BZ717" i="3" s="1"/>
  <c r="BD718" i="3"/>
  <c r="BE718" i="3"/>
  <c r="BF718" i="3"/>
  <c r="BG718" i="3"/>
  <c r="BH718" i="3"/>
  <c r="BI718" i="3"/>
  <c r="BJ718" i="3"/>
  <c r="BK718" i="3"/>
  <c r="BL718" i="3"/>
  <c r="BM718" i="3"/>
  <c r="BN718" i="3"/>
  <c r="BO718" i="3"/>
  <c r="BP718" i="3"/>
  <c r="BQ718" i="3"/>
  <c r="BT718" i="3"/>
  <c r="BW718" i="3" s="1"/>
  <c r="BZ718" i="3" s="1"/>
  <c r="BD719" i="3"/>
  <c r="BE719" i="3"/>
  <c r="BF719" i="3"/>
  <c r="BG719" i="3"/>
  <c r="BH719" i="3"/>
  <c r="BI719" i="3"/>
  <c r="BJ719" i="3"/>
  <c r="BK719" i="3"/>
  <c r="BL719" i="3"/>
  <c r="BM719" i="3"/>
  <c r="BN719" i="3"/>
  <c r="BO719" i="3"/>
  <c r="BP719" i="3"/>
  <c r="BQ719" i="3"/>
  <c r="BT719" i="3"/>
  <c r="BU719" i="3" s="1"/>
  <c r="BX719" i="3" s="1"/>
  <c r="BD720" i="3"/>
  <c r="BE720" i="3"/>
  <c r="BF720" i="3"/>
  <c r="BG720" i="3"/>
  <c r="BH720" i="3"/>
  <c r="BI720" i="3"/>
  <c r="BJ720" i="3"/>
  <c r="BK720" i="3"/>
  <c r="BL720" i="3"/>
  <c r="BM720" i="3"/>
  <c r="BN720" i="3"/>
  <c r="BO720" i="3"/>
  <c r="BP720" i="3"/>
  <c r="BQ720" i="3"/>
  <c r="BT720" i="3"/>
  <c r="BD721" i="3"/>
  <c r="BE721" i="3"/>
  <c r="BF721" i="3"/>
  <c r="BG721" i="3"/>
  <c r="BH721" i="3"/>
  <c r="BI721" i="3"/>
  <c r="BJ721" i="3"/>
  <c r="BK721" i="3"/>
  <c r="BL721" i="3"/>
  <c r="BM721" i="3"/>
  <c r="BN721" i="3"/>
  <c r="BO721" i="3"/>
  <c r="BP721" i="3"/>
  <c r="BQ721" i="3"/>
  <c r="BT721" i="3"/>
  <c r="BW721" i="3" s="1"/>
  <c r="BZ721" i="3" s="1"/>
  <c r="BD722" i="3"/>
  <c r="BE722" i="3"/>
  <c r="BF722" i="3"/>
  <c r="BG722" i="3"/>
  <c r="BH722" i="3"/>
  <c r="BI722" i="3"/>
  <c r="BJ722" i="3"/>
  <c r="BK722" i="3"/>
  <c r="BL722" i="3"/>
  <c r="BM722" i="3"/>
  <c r="BN722" i="3"/>
  <c r="BO722" i="3"/>
  <c r="BP722" i="3"/>
  <c r="BQ722" i="3"/>
  <c r="BT722" i="3"/>
  <c r="BW722" i="3" s="1"/>
  <c r="BZ722" i="3" s="1"/>
  <c r="BD723" i="3"/>
  <c r="BE723" i="3"/>
  <c r="BF723" i="3"/>
  <c r="BG723" i="3"/>
  <c r="BH723" i="3"/>
  <c r="BI723" i="3"/>
  <c r="BJ723" i="3"/>
  <c r="BK723" i="3"/>
  <c r="BL723" i="3"/>
  <c r="BM723" i="3"/>
  <c r="BN723" i="3"/>
  <c r="BO723" i="3"/>
  <c r="BP723" i="3"/>
  <c r="BQ723" i="3"/>
  <c r="BT723" i="3"/>
  <c r="BD724" i="3"/>
  <c r="BE724" i="3"/>
  <c r="BF724" i="3"/>
  <c r="BG724" i="3"/>
  <c r="BH724" i="3"/>
  <c r="BI724" i="3"/>
  <c r="BJ724" i="3"/>
  <c r="BK724" i="3"/>
  <c r="BL724" i="3"/>
  <c r="BM724" i="3"/>
  <c r="BN724" i="3"/>
  <c r="BO724" i="3"/>
  <c r="BP724" i="3"/>
  <c r="BQ724" i="3"/>
  <c r="BT724" i="3"/>
  <c r="BU724" i="3" s="1"/>
  <c r="BX724" i="3" s="1"/>
  <c r="BD725" i="3"/>
  <c r="BE725" i="3"/>
  <c r="BF725" i="3"/>
  <c r="BG725" i="3"/>
  <c r="BH725" i="3"/>
  <c r="BI725" i="3"/>
  <c r="BJ725" i="3"/>
  <c r="BK725" i="3"/>
  <c r="BL725" i="3"/>
  <c r="BM725" i="3"/>
  <c r="BN725" i="3"/>
  <c r="BO725" i="3"/>
  <c r="BP725" i="3"/>
  <c r="BQ725" i="3"/>
  <c r="BT725" i="3"/>
  <c r="BU725" i="3" s="1"/>
  <c r="BX725" i="3" s="1"/>
  <c r="BD726" i="3"/>
  <c r="BE726" i="3"/>
  <c r="BF726" i="3"/>
  <c r="BG726" i="3"/>
  <c r="BH726" i="3"/>
  <c r="BI726" i="3"/>
  <c r="BJ726" i="3"/>
  <c r="BK726" i="3"/>
  <c r="BL726" i="3"/>
  <c r="BM726" i="3"/>
  <c r="BN726" i="3"/>
  <c r="BO726" i="3"/>
  <c r="BP726" i="3"/>
  <c r="BQ726" i="3"/>
  <c r="BT726" i="3"/>
  <c r="BW726" i="3" s="1"/>
  <c r="BZ726" i="3" s="1"/>
  <c r="BD727" i="3"/>
  <c r="BE727" i="3"/>
  <c r="BF727" i="3"/>
  <c r="BG727" i="3"/>
  <c r="BH727" i="3"/>
  <c r="BI727" i="3"/>
  <c r="BJ727" i="3"/>
  <c r="BK727" i="3"/>
  <c r="BL727" i="3"/>
  <c r="BM727" i="3"/>
  <c r="BN727" i="3"/>
  <c r="BO727" i="3"/>
  <c r="BP727" i="3"/>
  <c r="BQ727" i="3"/>
  <c r="BT727" i="3"/>
  <c r="BW727" i="3" s="1"/>
  <c r="BZ727" i="3" s="1"/>
  <c r="BD728" i="3"/>
  <c r="BE728" i="3"/>
  <c r="BF728" i="3"/>
  <c r="BG728" i="3"/>
  <c r="BH728" i="3"/>
  <c r="BI728" i="3"/>
  <c r="BJ728" i="3"/>
  <c r="BK728" i="3"/>
  <c r="BL728" i="3"/>
  <c r="BM728" i="3"/>
  <c r="BN728" i="3"/>
  <c r="BO728" i="3"/>
  <c r="BP728" i="3"/>
  <c r="BQ728" i="3"/>
  <c r="BT728" i="3"/>
  <c r="BD729" i="3"/>
  <c r="BE729" i="3"/>
  <c r="BF729" i="3"/>
  <c r="BG729" i="3"/>
  <c r="BH729" i="3"/>
  <c r="BI729" i="3"/>
  <c r="BJ729" i="3"/>
  <c r="BK729" i="3"/>
  <c r="BL729" i="3"/>
  <c r="BM729" i="3"/>
  <c r="BN729" i="3"/>
  <c r="BO729" i="3"/>
  <c r="BP729" i="3"/>
  <c r="BQ729" i="3"/>
  <c r="BT729" i="3"/>
  <c r="BW729" i="3" s="1"/>
  <c r="BZ729" i="3" s="1"/>
  <c r="BD730" i="3"/>
  <c r="BE730" i="3"/>
  <c r="BF730" i="3"/>
  <c r="BG730" i="3"/>
  <c r="BH730" i="3"/>
  <c r="BI730" i="3"/>
  <c r="BJ730" i="3"/>
  <c r="BK730" i="3"/>
  <c r="BL730" i="3"/>
  <c r="BM730" i="3"/>
  <c r="BN730" i="3"/>
  <c r="BO730" i="3"/>
  <c r="BP730" i="3"/>
  <c r="BQ730" i="3"/>
  <c r="BT730" i="3"/>
  <c r="BD731" i="3"/>
  <c r="BE731" i="3"/>
  <c r="BF731" i="3"/>
  <c r="BG731" i="3"/>
  <c r="BH731" i="3"/>
  <c r="BI731" i="3"/>
  <c r="BJ731" i="3"/>
  <c r="BK731" i="3"/>
  <c r="BL731" i="3"/>
  <c r="BM731" i="3"/>
  <c r="BN731" i="3"/>
  <c r="BO731" i="3"/>
  <c r="BP731" i="3"/>
  <c r="BQ731" i="3"/>
  <c r="BT731" i="3"/>
  <c r="BU731" i="3" s="1"/>
  <c r="BX731" i="3" s="1"/>
  <c r="BD732" i="3"/>
  <c r="BE732" i="3"/>
  <c r="BF732" i="3"/>
  <c r="BG732" i="3"/>
  <c r="BH732" i="3"/>
  <c r="BI732" i="3"/>
  <c r="BJ732" i="3"/>
  <c r="BK732" i="3"/>
  <c r="BL732" i="3"/>
  <c r="BM732" i="3"/>
  <c r="BN732" i="3"/>
  <c r="BO732" i="3"/>
  <c r="BP732" i="3"/>
  <c r="BQ732" i="3"/>
  <c r="BT732" i="3"/>
  <c r="BU732" i="3" s="1"/>
  <c r="BX732" i="3" s="1"/>
  <c r="BD733" i="3"/>
  <c r="BE733" i="3"/>
  <c r="BF733" i="3"/>
  <c r="BG733" i="3"/>
  <c r="BH733" i="3"/>
  <c r="BI733" i="3"/>
  <c r="BJ733" i="3"/>
  <c r="BK733" i="3"/>
  <c r="BL733" i="3"/>
  <c r="BM733" i="3"/>
  <c r="BN733" i="3"/>
  <c r="BO733" i="3"/>
  <c r="BP733" i="3"/>
  <c r="BQ733" i="3"/>
  <c r="BT733" i="3"/>
  <c r="BW733" i="3" s="1"/>
  <c r="BZ733" i="3" s="1"/>
  <c r="BD734" i="3"/>
  <c r="BE734" i="3"/>
  <c r="BF734" i="3"/>
  <c r="BG734" i="3"/>
  <c r="BH734" i="3"/>
  <c r="BI734" i="3"/>
  <c r="BJ734" i="3"/>
  <c r="BK734" i="3"/>
  <c r="BL734" i="3"/>
  <c r="BM734" i="3"/>
  <c r="BN734" i="3"/>
  <c r="BO734" i="3"/>
  <c r="BP734" i="3"/>
  <c r="BQ734" i="3"/>
  <c r="BT734" i="3"/>
  <c r="BV734" i="3" s="1"/>
  <c r="BY734" i="3" s="1"/>
  <c r="BD735" i="3"/>
  <c r="BE735" i="3"/>
  <c r="BF735" i="3"/>
  <c r="BG735" i="3"/>
  <c r="BH735" i="3"/>
  <c r="BI735" i="3"/>
  <c r="BJ735" i="3"/>
  <c r="BK735" i="3"/>
  <c r="BL735" i="3"/>
  <c r="BM735" i="3"/>
  <c r="BN735" i="3"/>
  <c r="BO735" i="3"/>
  <c r="BP735" i="3"/>
  <c r="BQ735" i="3"/>
  <c r="BT735" i="3"/>
  <c r="BD736" i="3"/>
  <c r="BE736" i="3"/>
  <c r="BF736" i="3"/>
  <c r="BG736" i="3"/>
  <c r="BH736" i="3"/>
  <c r="BI736" i="3"/>
  <c r="BJ736" i="3"/>
  <c r="BK736" i="3"/>
  <c r="BL736" i="3"/>
  <c r="BM736" i="3"/>
  <c r="BN736" i="3"/>
  <c r="BO736" i="3"/>
  <c r="BP736" i="3"/>
  <c r="BQ736" i="3"/>
  <c r="BT736" i="3"/>
  <c r="BV736" i="3" s="1"/>
  <c r="BY736" i="3" s="1"/>
  <c r="BD737" i="3"/>
  <c r="BE737" i="3"/>
  <c r="BF737" i="3"/>
  <c r="BG737" i="3"/>
  <c r="BH737" i="3"/>
  <c r="BI737" i="3"/>
  <c r="BJ737" i="3"/>
  <c r="BK737" i="3"/>
  <c r="BL737" i="3"/>
  <c r="BM737" i="3"/>
  <c r="BN737" i="3"/>
  <c r="BO737" i="3"/>
  <c r="BP737" i="3"/>
  <c r="BQ737" i="3"/>
  <c r="BT737" i="3"/>
  <c r="BV737" i="3" s="1"/>
  <c r="BY737" i="3" s="1"/>
  <c r="BD738" i="3"/>
  <c r="BE738" i="3"/>
  <c r="BF738" i="3"/>
  <c r="BG738" i="3"/>
  <c r="BH738" i="3"/>
  <c r="BI738" i="3"/>
  <c r="BJ738" i="3"/>
  <c r="BK738" i="3"/>
  <c r="BL738" i="3"/>
  <c r="BM738" i="3"/>
  <c r="BN738" i="3"/>
  <c r="BO738" i="3"/>
  <c r="BP738" i="3"/>
  <c r="BQ738" i="3"/>
  <c r="BT738" i="3"/>
  <c r="BD739" i="3"/>
  <c r="BE739" i="3"/>
  <c r="BF739" i="3"/>
  <c r="BG739" i="3"/>
  <c r="BH739" i="3"/>
  <c r="BI739" i="3"/>
  <c r="BJ739" i="3"/>
  <c r="BK739" i="3"/>
  <c r="BL739" i="3"/>
  <c r="BM739" i="3"/>
  <c r="BN739" i="3"/>
  <c r="BO739" i="3"/>
  <c r="BP739" i="3"/>
  <c r="BQ739" i="3"/>
  <c r="BT739" i="3"/>
  <c r="BU739" i="3" s="1"/>
  <c r="BX739" i="3" s="1"/>
  <c r="BD740" i="3"/>
  <c r="BE740" i="3"/>
  <c r="BF740" i="3"/>
  <c r="BG740" i="3"/>
  <c r="BH740" i="3"/>
  <c r="BI740" i="3"/>
  <c r="BJ740" i="3"/>
  <c r="BK740" i="3"/>
  <c r="BL740" i="3"/>
  <c r="BM740" i="3"/>
  <c r="BN740" i="3"/>
  <c r="BO740" i="3"/>
  <c r="BP740" i="3"/>
  <c r="BQ740" i="3"/>
  <c r="BT740" i="3"/>
  <c r="BD741" i="3"/>
  <c r="BE741" i="3"/>
  <c r="BF741" i="3"/>
  <c r="BG741" i="3"/>
  <c r="BH741" i="3"/>
  <c r="BI741" i="3"/>
  <c r="BJ741" i="3"/>
  <c r="BK741" i="3"/>
  <c r="BL741" i="3"/>
  <c r="BM741" i="3"/>
  <c r="BN741" i="3"/>
  <c r="BO741" i="3"/>
  <c r="BP741" i="3"/>
  <c r="BQ741" i="3"/>
  <c r="BT741" i="3"/>
  <c r="BD742" i="3"/>
  <c r="BE742" i="3"/>
  <c r="BF742" i="3"/>
  <c r="BG742" i="3"/>
  <c r="BH742" i="3"/>
  <c r="BI742" i="3"/>
  <c r="BJ742" i="3"/>
  <c r="BK742" i="3"/>
  <c r="BL742" i="3"/>
  <c r="BM742" i="3"/>
  <c r="BN742" i="3"/>
  <c r="BO742" i="3"/>
  <c r="BP742" i="3"/>
  <c r="BQ742" i="3"/>
  <c r="BT742" i="3"/>
  <c r="BV742" i="3" s="1"/>
  <c r="BY742" i="3" s="1"/>
  <c r="BW742" i="3"/>
  <c r="BZ742" i="3" s="1"/>
  <c r="BD743" i="3"/>
  <c r="BE743" i="3"/>
  <c r="BF743" i="3"/>
  <c r="BG743" i="3"/>
  <c r="BH743" i="3"/>
  <c r="BI743" i="3"/>
  <c r="BJ743" i="3"/>
  <c r="BK743" i="3"/>
  <c r="BL743" i="3"/>
  <c r="BM743" i="3"/>
  <c r="BN743" i="3"/>
  <c r="BO743" i="3"/>
  <c r="BP743" i="3"/>
  <c r="BQ743" i="3"/>
  <c r="BT743" i="3"/>
  <c r="BD744" i="3"/>
  <c r="BE744" i="3"/>
  <c r="BF744" i="3"/>
  <c r="BG744" i="3"/>
  <c r="BH744" i="3"/>
  <c r="BI744" i="3"/>
  <c r="BJ744" i="3"/>
  <c r="BK744" i="3"/>
  <c r="BL744" i="3"/>
  <c r="BM744" i="3"/>
  <c r="BN744" i="3"/>
  <c r="BO744" i="3"/>
  <c r="BP744" i="3"/>
  <c r="BQ744" i="3"/>
  <c r="BT744" i="3"/>
  <c r="BV744" i="3" s="1"/>
  <c r="BY744" i="3" s="1"/>
  <c r="BD745" i="3"/>
  <c r="BE745" i="3"/>
  <c r="BF745" i="3"/>
  <c r="BG745" i="3"/>
  <c r="BH745" i="3"/>
  <c r="BI745" i="3"/>
  <c r="BJ745" i="3"/>
  <c r="BK745" i="3"/>
  <c r="BL745" i="3"/>
  <c r="BM745" i="3"/>
  <c r="BN745" i="3"/>
  <c r="BO745" i="3"/>
  <c r="BP745" i="3"/>
  <c r="BQ745" i="3"/>
  <c r="BT745" i="3"/>
  <c r="BU745" i="3" s="1"/>
  <c r="BX745" i="3" s="1"/>
  <c r="BD746" i="3"/>
  <c r="BE746" i="3"/>
  <c r="BF746" i="3"/>
  <c r="BG746" i="3"/>
  <c r="BH746" i="3"/>
  <c r="BI746" i="3"/>
  <c r="BJ746" i="3"/>
  <c r="BK746" i="3"/>
  <c r="BL746" i="3"/>
  <c r="BM746" i="3"/>
  <c r="BN746" i="3"/>
  <c r="BO746" i="3"/>
  <c r="BP746" i="3"/>
  <c r="BQ746" i="3"/>
  <c r="BT746" i="3"/>
  <c r="BU746" i="3" s="1"/>
  <c r="BX746" i="3" s="1"/>
  <c r="BD747" i="3"/>
  <c r="BE747" i="3"/>
  <c r="BF747" i="3"/>
  <c r="BG747" i="3"/>
  <c r="BH747" i="3"/>
  <c r="BI747" i="3"/>
  <c r="BJ747" i="3"/>
  <c r="BK747" i="3"/>
  <c r="BL747" i="3"/>
  <c r="BM747" i="3"/>
  <c r="BN747" i="3"/>
  <c r="BO747" i="3"/>
  <c r="BP747" i="3"/>
  <c r="BQ747" i="3"/>
  <c r="BT747" i="3"/>
  <c r="BV747" i="3" s="1"/>
  <c r="BY747" i="3" s="1"/>
  <c r="BD748" i="3"/>
  <c r="BE748" i="3"/>
  <c r="BF748" i="3"/>
  <c r="BG748" i="3"/>
  <c r="BH748" i="3"/>
  <c r="BI748" i="3"/>
  <c r="BJ748" i="3"/>
  <c r="BK748" i="3"/>
  <c r="BL748" i="3"/>
  <c r="BM748" i="3"/>
  <c r="BN748" i="3"/>
  <c r="BO748" i="3"/>
  <c r="BP748" i="3"/>
  <c r="BQ748" i="3"/>
  <c r="BT748" i="3"/>
  <c r="BV748" i="3" s="1"/>
  <c r="BY748" i="3" s="1"/>
  <c r="BD749" i="3"/>
  <c r="BE749" i="3"/>
  <c r="BF749" i="3"/>
  <c r="BG749" i="3"/>
  <c r="BH749" i="3"/>
  <c r="BI749" i="3"/>
  <c r="BJ749" i="3"/>
  <c r="BK749" i="3"/>
  <c r="BL749" i="3"/>
  <c r="BM749" i="3"/>
  <c r="BN749" i="3"/>
  <c r="BO749" i="3"/>
  <c r="BP749" i="3"/>
  <c r="BQ749" i="3"/>
  <c r="BT749" i="3"/>
  <c r="BW749" i="3" s="1"/>
  <c r="BZ749" i="3" s="1"/>
  <c r="BD750" i="3"/>
  <c r="BE750" i="3"/>
  <c r="BF750" i="3"/>
  <c r="BG750" i="3"/>
  <c r="BH750" i="3"/>
  <c r="BI750" i="3"/>
  <c r="BJ750" i="3"/>
  <c r="BK750" i="3"/>
  <c r="BL750" i="3"/>
  <c r="BM750" i="3"/>
  <c r="BN750" i="3"/>
  <c r="BO750" i="3"/>
  <c r="BP750" i="3"/>
  <c r="BQ750" i="3"/>
  <c r="BT750" i="3"/>
  <c r="BD751" i="3"/>
  <c r="BE751" i="3"/>
  <c r="BF751" i="3"/>
  <c r="BG751" i="3"/>
  <c r="BH751" i="3"/>
  <c r="BI751" i="3"/>
  <c r="BJ751" i="3"/>
  <c r="BK751" i="3"/>
  <c r="BL751" i="3"/>
  <c r="BM751" i="3"/>
  <c r="BN751" i="3"/>
  <c r="BO751" i="3"/>
  <c r="BP751" i="3"/>
  <c r="BQ751" i="3"/>
  <c r="BT751" i="3"/>
  <c r="BU751" i="3" s="1"/>
  <c r="BX751" i="3" s="1"/>
  <c r="BD752" i="3"/>
  <c r="BE752" i="3"/>
  <c r="BF752" i="3"/>
  <c r="BG752" i="3"/>
  <c r="BH752" i="3"/>
  <c r="BI752" i="3"/>
  <c r="BJ752" i="3"/>
  <c r="BK752" i="3"/>
  <c r="BL752" i="3"/>
  <c r="BM752" i="3"/>
  <c r="BN752" i="3"/>
  <c r="BO752" i="3"/>
  <c r="BP752" i="3"/>
  <c r="BQ752" i="3"/>
  <c r="BT752" i="3"/>
  <c r="BW752" i="3" s="1"/>
  <c r="BZ752" i="3" s="1"/>
  <c r="BD753" i="3"/>
  <c r="BE753" i="3"/>
  <c r="BF753" i="3"/>
  <c r="BG753" i="3"/>
  <c r="BH753" i="3"/>
  <c r="BI753" i="3"/>
  <c r="BJ753" i="3"/>
  <c r="BK753" i="3"/>
  <c r="BL753" i="3"/>
  <c r="BM753" i="3"/>
  <c r="BN753" i="3"/>
  <c r="BO753" i="3"/>
  <c r="BP753" i="3"/>
  <c r="BQ753" i="3"/>
  <c r="BT753" i="3"/>
  <c r="BD754" i="3"/>
  <c r="BE754" i="3"/>
  <c r="BF754" i="3"/>
  <c r="BG754" i="3"/>
  <c r="BH754" i="3"/>
  <c r="BI754" i="3"/>
  <c r="BJ754" i="3"/>
  <c r="BK754" i="3"/>
  <c r="BL754" i="3"/>
  <c r="BM754" i="3"/>
  <c r="BN754" i="3"/>
  <c r="BO754" i="3"/>
  <c r="BP754" i="3"/>
  <c r="BQ754" i="3"/>
  <c r="BT754" i="3"/>
  <c r="BU754" i="3" s="1"/>
  <c r="BX754" i="3" s="1"/>
  <c r="E635" i="2"/>
  <c r="BU687" i="3" l="1"/>
  <c r="BX687" i="3" s="1"/>
  <c r="BU527" i="3"/>
  <c r="BX527" i="3" s="1"/>
  <c r="BW651" i="3"/>
  <c r="BZ651" i="3" s="1"/>
  <c r="BW538" i="3"/>
  <c r="BZ538" i="3" s="1"/>
  <c r="BU427" i="3"/>
  <c r="BX427" i="3" s="1"/>
  <c r="BU493" i="3"/>
  <c r="BX493" i="3" s="1"/>
  <c r="BV399" i="3"/>
  <c r="BY399" i="3" s="1"/>
  <c r="BV727" i="3"/>
  <c r="BY727" i="3" s="1"/>
  <c r="BW684" i="3"/>
  <c r="BZ684" i="3" s="1"/>
  <c r="BU645" i="3"/>
  <c r="BX645" i="3" s="1"/>
  <c r="BW383" i="3"/>
  <c r="BZ383" i="3" s="1"/>
  <c r="BW519" i="3"/>
  <c r="BZ519" i="3" s="1"/>
  <c r="BW288" i="3"/>
  <c r="BZ288" i="3" s="1"/>
  <c r="BV487" i="3"/>
  <c r="BY487" i="3" s="1"/>
  <c r="BV449" i="3"/>
  <c r="BY449" i="3" s="1"/>
  <c r="BW553" i="3"/>
  <c r="BZ553" i="3" s="1"/>
  <c r="BU487" i="3"/>
  <c r="BX487" i="3" s="1"/>
  <c r="BU449" i="3"/>
  <c r="BX449" i="3" s="1"/>
  <c r="BW402" i="3"/>
  <c r="BZ402" i="3" s="1"/>
  <c r="BV718" i="3"/>
  <c r="BY718" i="3" s="1"/>
  <c r="BV661" i="3"/>
  <c r="BY661" i="3" s="1"/>
  <c r="BV284" i="3"/>
  <c r="BY284" i="3" s="1"/>
  <c r="BW731" i="3"/>
  <c r="BZ731" i="3" s="1"/>
  <c r="BW679" i="3"/>
  <c r="BZ679" i="3" s="1"/>
  <c r="BV425" i="3"/>
  <c r="BY425" i="3" s="1"/>
  <c r="BW582" i="3"/>
  <c r="BZ582" i="3" s="1"/>
  <c r="BU178" i="3"/>
  <c r="BX178" i="3" s="1"/>
  <c r="BU734" i="3"/>
  <c r="BX734" i="3" s="1"/>
  <c r="BU596" i="3"/>
  <c r="BX596" i="3" s="1"/>
  <c r="BU538" i="3"/>
  <c r="BX538" i="3" s="1"/>
  <c r="BU515" i="3"/>
  <c r="BX515" i="3" s="1"/>
  <c r="BU223" i="3"/>
  <c r="BX223" i="3" s="1"/>
  <c r="BS419" i="3"/>
  <c r="AY419" i="3" s="1"/>
  <c r="BU659" i="3"/>
  <c r="BX659" i="3" s="1"/>
  <c r="BW636" i="3"/>
  <c r="BZ636" i="3" s="1"/>
  <c r="BW541" i="3"/>
  <c r="BZ541" i="3" s="1"/>
  <c r="BV329" i="3"/>
  <c r="BY329" i="3" s="1"/>
  <c r="BU156" i="3"/>
  <c r="BX156" i="3" s="1"/>
  <c r="BW745" i="3"/>
  <c r="BZ745" i="3" s="1"/>
  <c r="BV745" i="3"/>
  <c r="BY745" i="3" s="1"/>
  <c r="BV704" i="3"/>
  <c r="BY704" i="3" s="1"/>
  <c r="BV637" i="3"/>
  <c r="BY637" i="3" s="1"/>
  <c r="BU459" i="3"/>
  <c r="BX459" i="3" s="1"/>
  <c r="BV116" i="3"/>
  <c r="BY116" i="3" s="1"/>
  <c r="BU116" i="3"/>
  <c r="BX116" i="3" s="1"/>
  <c r="BS719" i="3"/>
  <c r="AY719" i="3" s="1"/>
  <c r="BU357" i="3"/>
  <c r="BX357" i="3" s="1"/>
  <c r="BU239" i="3"/>
  <c r="BX239" i="3" s="1"/>
  <c r="BV608" i="3"/>
  <c r="BY608" i="3" s="1"/>
  <c r="BW581" i="3"/>
  <c r="BZ581" i="3" s="1"/>
  <c r="BV563" i="3"/>
  <c r="BY563" i="3" s="1"/>
  <c r="BV519" i="3"/>
  <c r="BY519" i="3" s="1"/>
  <c r="BW451" i="3"/>
  <c r="BZ451" i="3" s="1"/>
  <c r="BU448" i="3"/>
  <c r="BX448" i="3" s="1"/>
  <c r="BU425" i="3"/>
  <c r="BX425" i="3" s="1"/>
  <c r="BV414" i="3"/>
  <c r="BY414" i="3" s="1"/>
  <c r="BU399" i="3"/>
  <c r="BX399" i="3" s="1"/>
  <c r="BU112" i="3"/>
  <c r="BX112" i="3" s="1"/>
  <c r="BW387" i="3"/>
  <c r="BZ387" i="3" s="1"/>
  <c r="BW329" i="3"/>
  <c r="BZ329" i="3" s="1"/>
  <c r="BW252" i="3"/>
  <c r="BZ252" i="3" s="1"/>
  <c r="BW249" i="3"/>
  <c r="BZ249" i="3" s="1"/>
  <c r="BV679" i="3"/>
  <c r="BY679" i="3" s="1"/>
  <c r="BU271" i="3"/>
  <c r="BX271" i="3" s="1"/>
  <c r="BV252" i="3"/>
  <c r="BY252" i="3" s="1"/>
  <c r="BV733" i="3"/>
  <c r="BY733" i="3" s="1"/>
  <c r="BV668" i="3"/>
  <c r="BY668" i="3" s="1"/>
  <c r="BV529" i="3"/>
  <c r="BY529" i="3" s="1"/>
  <c r="BW278" i="3"/>
  <c r="BZ278" i="3" s="1"/>
  <c r="BS260" i="3"/>
  <c r="AY260" i="3" s="1"/>
  <c r="BW576" i="3"/>
  <c r="BZ576" i="3" s="1"/>
  <c r="BS318" i="3"/>
  <c r="AY318" i="3" s="1"/>
  <c r="BV278" i="3"/>
  <c r="BY278" i="3" s="1"/>
  <c r="BV57" i="3"/>
  <c r="BY57" i="3" s="1"/>
  <c r="BV565" i="3"/>
  <c r="BY565" i="3" s="1"/>
  <c r="BV729" i="3"/>
  <c r="BY729" i="3" s="1"/>
  <c r="BV645" i="3"/>
  <c r="BY645" i="3" s="1"/>
  <c r="BV576" i="3"/>
  <c r="BY576" i="3" s="1"/>
  <c r="BU565" i="3"/>
  <c r="BX565" i="3" s="1"/>
  <c r="BW562" i="3"/>
  <c r="BZ562" i="3" s="1"/>
  <c r="BU72" i="3"/>
  <c r="BX72" i="3" s="1"/>
  <c r="BS743" i="3"/>
  <c r="AY743" i="3" s="1"/>
  <c r="BV731" i="3"/>
  <c r="BY731" i="3" s="1"/>
  <c r="BV714" i="3"/>
  <c r="BY714" i="3" s="1"/>
  <c r="BW676" i="3"/>
  <c r="BZ676" i="3" s="1"/>
  <c r="BV673" i="3"/>
  <c r="BY673" i="3" s="1"/>
  <c r="BV581" i="3"/>
  <c r="BY581" i="3" s="1"/>
  <c r="BU502" i="3"/>
  <c r="BX502" i="3" s="1"/>
  <c r="BV491" i="3"/>
  <c r="BY491" i="3" s="1"/>
  <c r="BV160" i="3"/>
  <c r="BY160" i="3" s="1"/>
  <c r="BV133" i="3"/>
  <c r="BY133" i="3" s="1"/>
  <c r="BW51" i="3"/>
  <c r="BZ51" i="3" s="1"/>
  <c r="BS665" i="3"/>
  <c r="AY665" i="3" s="1"/>
  <c r="BS622" i="3"/>
  <c r="AY622" i="3" s="1"/>
  <c r="BU733" i="3"/>
  <c r="BX733" i="3" s="1"/>
  <c r="BS707" i="3"/>
  <c r="AY707" i="3" s="1"/>
  <c r="BV675" i="3"/>
  <c r="BY675" i="3" s="1"/>
  <c r="BV633" i="3"/>
  <c r="BY633" i="3" s="1"/>
  <c r="BW618" i="3"/>
  <c r="BZ618" i="3" s="1"/>
  <c r="BV522" i="3"/>
  <c r="BY522" i="3" s="1"/>
  <c r="BW454" i="3"/>
  <c r="BZ454" i="3" s="1"/>
  <c r="BU228" i="3"/>
  <c r="BX228" i="3" s="1"/>
  <c r="BU99" i="3"/>
  <c r="BX99" i="3" s="1"/>
  <c r="BS351" i="3"/>
  <c r="AY351" i="3" s="1"/>
  <c r="BW184" i="3"/>
  <c r="BZ184" i="3" s="1"/>
  <c r="BW739" i="3"/>
  <c r="BZ739" i="3" s="1"/>
  <c r="BV722" i="3"/>
  <c r="BY722" i="3" s="1"/>
  <c r="BV680" i="3"/>
  <c r="BY680" i="3" s="1"/>
  <c r="BW664" i="3"/>
  <c r="BZ664" i="3" s="1"/>
  <c r="BW518" i="3"/>
  <c r="BZ518" i="3" s="1"/>
  <c r="BW511" i="3"/>
  <c r="BZ511" i="3" s="1"/>
  <c r="BU489" i="3"/>
  <c r="BX489" i="3" s="1"/>
  <c r="BV482" i="3"/>
  <c r="BY482" i="3" s="1"/>
  <c r="BW443" i="3"/>
  <c r="BZ443" i="3" s="1"/>
  <c r="BW220" i="3"/>
  <c r="BZ220" i="3" s="1"/>
  <c r="BV184" i="3"/>
  <c r="BY184" i="3" s="1"/>
  <c r="BS643" i="3"/>
  <c r="AY643" i="3" s="1"/>
  <c r="BW704" i="3"/>
  <c r="BZ704" i="3" s="1"/>
  <c r="BV664" i="3"/>
  <c r="BY664" i="3" s="1"/>
  <c r="BU653" i="3"/>
  <c r="BX653" i="3" s="1"/>
  <c r="BU511" i="3"/>
  <c r="BX511" i="3" s="1"/>
  <c r="BU482" i="3"/>
  <c r="BX482" i="3" s="1"/>
  <c r="BU443" i="3"/>
  <c r="BX443" i="3" s="1"/>
  <c r="BV216" i="3"/>
  <c r="BY216" i="3" s="1"/>
  <c r="BU161" i="3"/>
  <c r="BX161" i="3" s="1"/>
  <c r="BW9" i="3"/>
  <c r="BZ9" i="3" s="1"/>
  <c r="BS317" i="3"/>
  <c r="AY317" i="3" s="1"/>
  <c r="BS588" i="3"/>
  <c r="AY588" i="3" s="1"/>
  <c r="BS736" i="3"/>
  <c r="AY736" i="3" s="1"/>
  <c r="BS475" i="3"/>
  <c r="AY475" i="3" s="1"/>
  <c r="BW603" i="3"/>
  <c r="BZ603" i="3" s="1"/>
  <c r="BW435" i="3"/>
  <c r="BZ435" i="3" s="1"/>
  <c r="BW357" i="3"/>
  <c r="BZ357" i="3" s="1"/>
  <c r="BW207" i="3"/>
  <c r="BZ207" i="3" s="1"/>
  <c r="BW161" i="3"/>
  <c r="BZ161" i="3" s="1"/>
  <c r="BW135" i="3"/>
  <c r="BZ135" i="3" s="1"/>
  <c r="BV653" i="3"/>
  <c r="BY653" i="3" s="1"/>
  <c r="BV650" i="3"/>
  <c r="BY650" i="3" s="1"/>
  <c r="BW629" i="3"/>
  <c r="BZ629" i="3" s="1"/>
  <c r="BU603" i="3"/>
  <c r="BX603" i="3" s="1"/>
  <c r="BW555" i="3"/>
  <c r="BZ555" i="3" s="1"/>
  <c r="BW530" i="3"/>
  <c r="BZ530" i="3" s="1"/>
  <c r="BW489" i="3"/>
  <c r="BZ489" i="3" s="1"/>
  <c r="BW483" i="3"/>
  <c r="BZ483" i="3" s="1"/>
  <c r="BV438" i="3"/>
  <c r="BY438" i="3" s="1"/>
  <c r="BV435" i="3"/>
  <c r="BY435" i="3" s="1"/>
  <c r="BR367" i="3"/>
  <c r="AV367" i="3" s="1"/>
  <c r="BU236" i="3"/>
  <c r="BX236" i="3" s="1"/>
  <c r="BV207" i="3"/>
  <c r="BY207" i="3" s="1"/>
  <c r="BW168" i="3"/>
  <c r="BZ168" i="3" s="1"/>
  <c r="BV135" i="3"/>
  <c r="BY135" i="3" s="1"/>
  <c r="BW32" i="3"/>
  <c r="BZ32" i="3" s="1"/>
  <c r="BW17" i="3"/>
  <c r="BZ17" i="3" s="1"/>
  <c r="BW2" i="3"/>
  <c r="BZ2" i="3" s="1"/>
  <c r="BS107" i="3"/>
  <c r="AY107" i="3" s="1"/>
  <c r="BV577" i="3"/>
  <c r="BY577" i="3" s="1"/>
  <c r="BV571" i="3"/>
  <c r="BY571" i="3" s="1"/>
  <c r="BW543" i="3"/>
  <c r="BZ543" i="3" s="1"/>
  <c r="BV454" i="3"/>
  <c r="BY454" i="3" s="1"/>
  <c r="BV451" i="3"/>
  <c r="BY451" i="3" s="1"/>
  <c r="BW371" i="3"/>
  <c r="BZ371" i="3" s="1"/>
  <c r="BW268" i="3"/>
  <c r="BZ268" i="3" s="1"/>
  <c r="BU9" i="3"/>
  <c r="BX9" i="3" s="1"/>
  <c r="BS601" i="3"/>
  <c r="AY601" i="3" s="1"/>
  <c r="BS701" i="3"/>
  <c r="AY701" i="3" s="1"/>
  <c r="BU669" i="3"/>
  <c r="BX669" i="3" s="1"/>
  <c r="BV659" i="3"/>
  <c r="BY659" i="3" s="1"/>
  <c r="BU602" i="3"/>
  <c r="BX602" i="3" s="1"/>
  <c r="BU577" i="3"/>
  <c r="BX577" i="3" s="1"/>
  <c r="BU571" i="3"/>
  <c r="BX571" i="3" s="1"/>
  <c r="BV536" i="3"/>
  <c r="BY536" i="3" s="1"/>
  <c r="BW529" i="3"/>
  <c r="BZ529" i="3" s="1"/>
  <c r="BU506" i="3"/>
  <c r="BX506" i="3" s="1"/>
  <c r="BW485" i="3"/>
  <c r="BZ485" i="3" s="1"/>
  <c r="BV419" i="3"/>
  <c r="BY419" i="3" s="1"/>
  <c r="BU371" i="3"/>
  <c r="BX371" i="3" s="1"/>
  <c r="BS310" i="3"/>
  <c r="AY310" i="3" s="1"/>
  <c r="BW145" i="3"/>
  <c r="BZ145" i="3" s="1"/>
  <c r="BW57" i="3"/>
  <c r="BZ57" i="3" s="1"/>
  <c r="BS43" i="3"/>
  <c r="AY43" i="3" s="1"/>
  <c r="BW42" i="3"/>
  <c r="BZ42" i="3" s="1"/>
  <c r="BW12" i="3"/>
  <c r="BZ12" i="3" s="1"/>
  <c r="BS687" i="3"/>
  <c r="AY687" i="3" s="1"/>
  <c r="BS345" i="3"/>
  <c r="AY345" i="3" s="1"/>
  <c r="BR740" i="3"/>
  <c r="AX740" i="3" s="1"/>
  <c r="BW378" i="3"/>
  <c r="BZ378" i="3" s="1"/>
  <c r="BU38" i="3"/>
  <c r="BX38" i="3" s="1"/>
  <c r="BW6" i="3"/>
  <c r="BZ6" i="3" s="1"/>
  <c r="BS16" i="3"/>
  <c r="AY16" i="3" s="1"/>
  <c r="BS693" i="3"/>
  <c r="AY693" i="3" s="1"/>
  <c r="BS430" i="3"/>
  <c r="AY430" i="3" s="1"/>
  <c r="BS689" i="3"/>
  <c r="AY689" i="3" s="1"/>
  <c r="BW751" i="3"/>
  <c r="BZ751" i="3" s="1"/>
  <c r="BU742" i="3"/>
  <c r="BX742" i="3" s="1"/>
  <c r="BV739" i="3"/>
  <c r="BY739" i="3" s="1"/>
  <c r="BV697" i="3"/>
  <c r="BY697" i="3" s="1"/>
  <c r="BU661" i="3"/>
  <c r="BX661" i="3" s="1"/>
  <c r="BS655" i="3"/>
  <c r="AY655" i="3" s="1"/>
  <c r="BS572" i="3"/>
  <c r="AY572" i="3" s="1"/>
  <c r="BW558" i="3"/>
  <c r="BZ558" i="3" s="1"/>
  <c r="BV527" i="3"/>
  <c r="BY527" i="3" s="1"/>
  <c r="BV518" i="3"/>
  <c r="BY518" i="3" s="1"/>
  <c r="BS445" i="3"/>
  <c r="AY445" i="3" s="1"/>
  <c r="BU405" i="3"/>
  <c r="BX405" i="3" s="1"/>
  <c r="BV402" i="3"/>
  <c r="BY402" i="3" s="1"/>
  <c r="BW391" i="3"/>
  <c r="BZ391" i="3" s="1"/>
  <c r="BS275" i="3"/>
  <c r="AY275" i="3" s="1"/>
  <c r="BU249" i="3"/>
  <c r="BX249" i="3" s="1"/>
  <c r="BU220" i="3"/>
  <c r="BX220" i="3" s="1"/>
  <c r="BW99" i="3"/>
  <c r="BZ99" i="3" s="1"/>
  <c r="BS227" i="3"/>
  <c r="AY227" i="3" s="1"/>
  <c r="BS294" i="3"/>
  <c r="AY294" i="3" s="1"/>
  <c r="BS152" i="3"/>
  <c r="AY152" i="3" s="1"/>
  <c r="BW561" i="3"/>
  <c r="BZ561" i="3" s="1"/>
  <c r="BV504" i="3"/>
  <c r="BY504" i="3" s="1"/>
  <c r="BV391" i="3"/>
  <c r="BY391" i="3" s="1"/>
  <c r="BV76" i="3"/>
  <c r="BY76" i="3" s="1"/>
  <c r="BS63" i="3"/>
  <c r="AY63" i="3" s="1"/>
  <c r="BS641" i="3"/>
  <c r="AY641" i="3" s="1"/>
  <c r="BS657" i="3"/>
  <c r="AY657" i="3" s="1"/>
  <c r="BS576" i="3"/>
  <c r="AY576" i="3" s="1"/>
  <c r="BW747" i="3"/>
  <c r="BZ747" i="3" s="1"/>
  <c r="BS681" i="3"/>
  <c r="AY681" i="3" s="1"/>
  <c r="BR669" i="3"/>
  <c r="AZ669" i="3" s="1"/>
  <c r="BS614" i="3"/>
  <c r="AY614" i="3" s="1"/>
  <c r="BW593" i="3"/>
  <c r="BZ593" i="3" s="1"/>
  <c r="BV561" i="3"/>
  <c r="BY561" i="3" s="1"/>
  <c r="BU504" i="3"/>
  <c r="BX504" i="3" s="1"/>
  <c r="BW493" i="3"/>
  <c r="BZ493" i="3" s="1"/>
  <c r="BW156" i="3"/>
  <c r="BZ156" i="3" s="1"/>
  <c r="BU76" i="3"/>
  <c r="BX76" i="3" s="1"/>
  <c r="BV30" i="3"/>
  <c r="BY30" i="3" s="1"/>
  <c r="BS403" i="3"/>
  <c r="AY403" i="3" s="1"/>
  <c r="BR214" i="3"/>
  <c r="AW214" i="3" s="1"/>
  <c r="BS516" i="3"/>
  <c r="AY516" i="3" s="1"/>
  <c r="BS463" i="3"/>
  <c r="AY463" i="3" s="1"/>
  <c r="BS23" i="3"/>
  <c r="AY23" i="3" s="1"/>
  <c r="BS447" i="3"/>
  <c r="AY447" i="3" s="1"/>
  <c r="BR51" i="3"/>
  <c r="AZ51" i="3" s="1"/>
  <c r="BS753" i="3"/>
  <c r="AY753" i="3" s="1"/>
  <c r="BS723" i="3"/>
  <c r="AY723" i="3" s="1"/>
  <c r="BS560" i="3"/>
  <c r="AY560" i="3" s="1"/>
  <c r="BS250" i="3"/>
  <c r="AY250" i="3" s="1"/>
  <c r="BS8" i="3"/>
  <c r="AY8" i="3" s="1"/>
  <c r="BR730" i="3"/>
  <c r="AX730" i="3" s="1"/>
  <c r="BU727" i="3"/>
  <c r="BX727" i="3" s="1"/>
  <c r="BW668" i="3"/>
  <c r="BZ668" i="3" s="1"/>
  <c r="BV662" i="3"/>
  <c r="BY662" i="3" s="1"/>
  <c r="BS583" i="3"/>
  <c r="AY583" i="3" s="1"/>
  <c r="BW506" i="3"/>
  <c r="BZ506" i="3" s="1"/>
  <c r="BW410" i="3"/>
  <c r="BZ410" i="3" s="1"/>
  <c r="BV403" i="3"/>
  <c r="BY403" i="3" s="1"/>
  <c r="BS399" i="3"/>
  <c r="AY399" i="3" s="1"/>
  <c r="BU387" i="3"/>
  <c r="BX387" i="3" s="1"/>
  <c r="BS276" i="3"/>
  <c r="AY276" i="3" s="1"/>
  <c r="BV271" i="3"/>
  <c r="BY271" i="3" s="1"/>
  <c r="BV268" i="3"/>
  <c r="BY268" i="3" s="1"/>
  <c r="BW251" i="3"/>
  <c r="BZ251" i="3" s="1"/>
  <c r="BV237" i="3"/>
  <c r="BY237" i="3" s="1"/>
  <c r="BV223" i="3"/>
  <c r="BY223" i="3" s="1"/>
  <c r="BV112" i="3"/>
  <c r="BY112" i="3" s="1"/>
  <c r="BS51" i="3"/>
  <c r="AY51" i="3" s="1"/>
  <c r="BS24" i="3"/>
  <c r="AY24" i="3" s="1"/>
  <c r="BV2" i="3"/>
  <c r="BY2" i="3" s="1"/>
  <c r="BR678" i="3"/>
  <c r="BB678" i="3" s="1"/>
  <c r="BS587" i="3"/>
  <c r="AY587" i="3" s="1"/>
  <c r="BS350" i="3"/>
  <c r="AY350" i="3" s="1"/>
  <c r="BS170" i="3"/>
  <c r="AY170" i="3" s="1"/>
  <c r="BS32" i="3"/>
  <c r="AY32" i="3" s="1"/>
  <c r="BS410" i="3"/>
  <c r="AY410" i="3" s="1"/>
  <c r="BS413" i="3"/>
  <c r="AY413" i="3" s="1"/>
  <c r="BR599" i="3"/>
  <c r="BB599" i="3" s="1"/>
  <c r="BV594" i="3"/>
  <c r="BY594" i="3" s="1"/>
  <c r="BR594" i="3"/>
  <c r="BA594" i="3" s="1"/>
  <c r="BW539" i="3"/>
  <c r="BZ539" i="3" s="1"/>
  <c r="BS529" i="3"/>
  <c r="AY529" i="3" s="1"/>
  <c r="BW459" i="3"/>
  <c r="BZ459" i="3" s="1"/>
  <c r="BS278" i="3"/>
  <c r="AY278" i="3" s="1"/>
  <c r="BW277" i="3"/>
  <c r="BZ277" i="3" s="1"/>
  <c r="BS198" i="3"/>
  <c r="AY198" i="3" s="1"/>
  <c r="BS180" i="3"/>
  <c r="AY180" i="3" s="1"/>
  <c r="BS127" i="3"/>
  <c r="AY127" i="3" s="1"/>
  <c r="BS54" i="3"/>
  <c r="AY54" i="3" s="1"/>
  <c r="BS130" i="3"/>
  <c r="AY130" i="3" s="1"/>
  <c r="BS83" i="3"/>
  <c r="AY83" i="3" s="1"/>
  <c r="BS175" i="3"/>
  <c r="AY175" i="3" s="1"/>
  <c r="BS19" i="3"/>
  <c r="AY19" i="3" s="1"/>
  <c r="BS244" i="3"/>
  <c r="AY244" i="3" s="1"/>
  <c r="BS659" i="3"/>
  <c r="AY659" i="3" s="1"/>
  <c r="BS267" i="3"/>
  <c r="AY267" i="3" s="1"/>
  <c r="BS751" i="3"/>
  <c r="AY751" i="3" s="1"/>
  <c r="BW734" i="3"/>
  <c r="BZ734" i="3" s="1"/>
  <c r="BV717" i="3"/>
  <c r="BY717" i="3" s="1"/>
  <c r="BW712" i="3"/>
  <c r="BZ712" i="3" s="1"/>
  <c r="BW656" i="3"/>
  <c r="BZ656" i="3" s="1"/>
  <c r="BV732" i="3"/>
  <c r="BY732" i="3" s="1"/>
  <c r="BU717" i="3"/>
  <c r="BX717" i="3" s="1"/>
  <c r="BV712" i="3"/>
  <c r="BY712" i="3" s="1"/>
  <c r="BS675" i="3"/>
  <c r="AY675" i="3" s="1"/>
  <c r="BS663" i="3"/>
  <c r="AY663" i="3" s="1"/>
  <c r="BV656" i="3"/>
  <c r="BY656" i="3" s="1"/>
  <c r="BU594" i="3"/>
  <c r="BX594" i="3" s="1"/>
  <c r="BU539" i="3"/>
  <c r="BX539" i="3" s="1"/>
  <c r="BV533" i="3"/>
  <c r="BY533" i="3" s="1"/>
  <c r="BW515" i="3"/>
  <c r="BZ515" i="3" s="1"/>
  <c r="BS424" i="3"/>
  <c r="AY424" i="3" s="1"/>
  <c r="BV416" i="3"/>
  <c r="BY416" i="3" s="1"/>
  <c r="BW389" i="3"/>
  <c r="BZ389" i="3" s="1"/>
  <c r="BU277" i="3"/>
  <c r="BX277" i="3" s="1"/>
  <c r="BV178" i="3"/>
  <c r="BY178" i="3" s="1"/>
  <c r="BU132" i="3"/>
  <c r="BX132" i="3" s="1"/>
  <c r="BS735" i="3"/>
  <c r="AY735" i="3" s="1"/>
  <c r="BS721" i="3"/>
  <c r="AY721" i="3" s="1"/>
  <c r="BW671" i="3"/>
  <c r="BZ671" i="3" s="1"/>
  <c r="BV671" i="3"/>
  <c r="BY671" i="3" s="1"/>
  <c r="BR551" i="3"/>
  <c r="BA551" i="3" s="1"/>
  <c r="BV655" i="3"/>
  <c r="BY655" i="3" s="1"/>
  <c r="BW655" i="3"/>
  <c r="BZ655" i="3" s="1"/>
  <c r="BW622" i="3"/>
  <c r="BZ622" i="3" s="1"/>
  <c r="BU622" i="3"/>
  <c r="BX622" i="3" s="1"/>
  <c r="BV622" i="3"/>
  <c r="BY622" i="3" s="1"/>
  <c r="BW694" i="3"/>
  <c r="BZ694" i="3" s="1"/>
  <c r="BU694" i="3"/>
  <c r="BX694" i="3" s="1"/>
  <c r="BV694" i="3"/>
  <c r="BY694" i="3" s="1"/>
  <c r="BU339" i="3"/>
  <c r="BX339" i="3" s="1"/>
  <c r="BW339" i="3"/>
  <c r="BZ339" i="3" s="1"/>
  <c r="BV339" i="3"/>
  <c r="BY339" i="3" s="1"/>
  <c r="BS661" i="3"/>
  <c r="AY661" i="3" s="1"/>
  <c r="BW625" i="3"/>
  <c r="BZ625" i="3" s="1"/>
  <c r="BU625" i="3"/>
  <c r="BX625" i="3" s="1"/>
  <c r="BU652" i="3"/>
  <c r="BX652" i="3" s="1"/>
  <c r="BV652" i="3"/>
  <c r="BY652" i="3" s="1"/>
  <c r="BV208" i="3"/>
  <c r="BY208" i="3" s="1"/>
  <c r="BW208" i="3"/>
  <c r="BZ208" i="3" s="1"/>
  <c r="BU208" i="3"/>
  <c r="BX208" i="3" s="1"/>
  <c r="BW475" i="3"/>
  <c r="BZ475" i="3" s="1"/>
  <c r="BU475" i="3"/>
  <c r="BX475" i="3" s="1"/>
  <c r="BS685" i="3"/>
  <c r="AY685" i="3" s="1"/>
  <c r="BV507" i="3"/>
  <c r="BY507" i="3" s="1"/>
  <c r="BU507" i="3"/>
  <c r="BX507" i="3" s="1"/>
  <c r="BW507" i="3"/>
  <c r="BZ507" i="3" s="1"/>
  <c r="BW385" i="3"/>
  <c r="BZ385" i="3" s="1"/>
  <c r="BV385" i="3"/>
  <c r="BY385" i="3" s="1"/>
  <c r="BW231" i="3"/>
  <c r="BZ231" i="3" s="1"/>
  <c r="BV231" i="3"/>
  <c r="BY231" i="3" s="1"/>
  <c r="BU231" i="3"/>
  <c r="BX231" i="3" s="1"/>
  <c r="BS733" i="3"/>
  <c r="AY733" i="3" s="1"/>
  <c r="BS633" i="3"/>
  <c r="AY633" i="3" s="1"/>
  <c r="BS612" i="3"/>
  <c r="AY612" i="3" s="1"/>
  <c r="BV526" i="3"/>
  <c r="BY526" i="3" s="1"/>
  <c r="BW526" i="3"/>
  <c r="BZ526" i="3" s="1"/>
  <c r="BV394" i="3"/>
  <c r="BY394" i="3" s="1"/>
  <c r="BU394" i="3"/>
  <c r="BX394" i="3" s="1"/>
  <c r="BW394" i="3"/>
  <c r="BZ394" i="3" s="1"/>
  <c r="BS741" i="3"/>
  <c r="AY741" i="3" s="1"/>
  <c r="BS738" i="3"/>
  <c r="AY738" i="3" s="1"/>
  <c r="BV197" i="3"/>
  <c r="BY197" i="3" s="1"/>
  <c r="BU197" i="3"/>
  <c r="BX197" i="3" s="1"/>
  <c r="BW197" i="3"/>
  <c r="BZ197" i="3" s="1"/>
  <c r="BU728" i="3"/>
  <c r="BX728" i="3" s="1"/>
  <c r="BV728" i="3"/>
  <c r="BY728" i="3" s="1"/>
  <c r="BW728" i="3"/>
  <c r="BZ728" i="3" s="1"/>
  <c r="BW725" i="3"/>
  <c r="BZ725" i="3" s="1"/>
  <c r="BV725" i="3"/>
  <c r="BY725" i="3" s="1"/>
  <c r="BW400" i="3"/>
  <c r="BZ400" i="3" s="1"/>
  <c r="BV400" i="3"/>
  <c r="BY400" i="3" s="1"/>
  <c r="BS714" i="3"/>
  <c r="AY714" i="3" s="1"/>
  <c r="BU200" i="3"/>
  <c r="BX200" i="3" s="1"/>
  <c r="BV200" i="3"/>
  <c r="BY200" i="3" s="1"/>
  <c r="BW200" i="3"/>
  <c r="BZ200" i="3" s="1"/>
  <c r="BS629" i="3"/>
  <c r="AY629" i="3" s="1"/>
  <c r="BS639" i="3"/>
  <c r="AY639" i="3" s="1"/>
  <c r="BU655" i="3"/>
  <c r="BX655" i="3" s="1"/>
  <c r="BW652" i="3"/>
  <c r="BZ652" i="3" s="1"/>
  <c r="BU619" i="3"/>
  <c r="BX619" i="3" s="1"/>
  <c r="BW619" i="3"/>
  <c r="BZ619" i="3" s="1"/>
  <c r="BV495" i="3"/>
  <c r="BY495" i="3" s="1"/>
  <c r="BU495" i="3"/>
  <c r="BX495" i="3" s="1"/>
  <c r="BW495" i="3"/>
  <c r="BZ495" i="3" s="1"/>
  <c r="BU331" i="3"/>
  <c r="BX331" i="3" s="1"/>
  <c r="BW331" i="3"/>
  <c r="BZ331" i="3" s="1"/>
  <c r="BS322" i="3"/>
  <c r="AY322" i="3" s="1"/>
  <c r="BS321" i="3"/>
  <c r="AY321" i="3" s="1"/>
  <c r="BS246" i="3"/>
  <c r="AY246" i="3" s="1"/>
  <c r="BS216" i="3"/>
  <c r="AY216" i="3" s="1"/>
  <c r="BS126" i="3"/>
  <c r="AY126" i="3" s="1"/>
  <c r="BS119" i="3"/>
  <c r="AY119" i="3" s="1"/>
  <c r="BW66" i="3"/>
  <c r="BZ66" i="3" s="1"/>
  <c r="BV66" i="3"/>
  <c r="BY66" i="3" s="1"/>
  <c r="BU46" i="3"/>
  <c r="BX46" i="3" s="1"/>
  <c r="BW46" i="3"/>
  <c r="BZ46" i="3" s="1"/>
  <c r="BU10" i="3"/>
  <c r="BX10" i="3" s="1"/>
  <c r="BV10" i="3"/>
  <c r="BY10" i="3" s="1"/>
  <c r="BW10" i="3"/>
  <c r="BZ10" i="3" s="1"/>
  <c r="BS608" i="3"/>
  <c r="AY608" i="3" s="1"/>
  <c r="BV566" i="3"/>
  <c r="BY566" i="3" s="1"/>
  <c r="BW566" i="3"/>
  <c r="BZ566" i="3" s="1"/>
  <c r="BU558" i="3"/>
  <c r="BX558" i="3" s="1"/>
  <c r="BR552" i="3"/>
  <c r="BB552" i="3" s="1"/>
  <c r="BW533" i="3"/>
  <c r="BZ533" i="3" s="1"/>
  <c r="BU525" i="3"/>
  <c r="BX525" i="3" s="1"/>
  <c r="BW525" i="3"/>
  <c r="BZ525" i="3" s="1"/>
  <c r="BR512" i="3"/>
  <c r="BA512" i="3" s="1"/>
  <c r="BW491" i="3"/>
  <c r="BZ491" i="3" s="1"/>
  <c r="BV483" i="3"/>
  <c r="BY483" i="3" s="1"/>
  <c r="BR470" i="3"/>
  <c r="BB470" i="3" s="1"/>
  <c r="BS453" i="3"/>
  <c r="AY453" i="3" s="1"/>
  <c r="BW419" i="3"/>
  <c r="BZ419" i="3" s="1"/>
  <c r="BS315" i="3"/>
  <c r="AY315" i="3" s="1"/>
  <c r="BW300" i="3"/>
  <c r="BZ300" i="3" s="1"/>
  <c r="BU300" i="3"/>
  <c r="BX300" i="3" s="1"/>
  <c r="BS291" i="3"/>
  <c r="AY291" i="3" s="1"/>
  <c r="BW100" i="3"/>
  <c r="BZ100" i="3" s="1"/>
  <c r="BU100" i="3"/>
  <c r="BX100" i="3" s="1"/>
  <c r="BV100" i="3"/>
  <c r="BY100" i="3" s="1"/>
  <c r="BW79" i="3"/>
  <c r="BZ79" i="3" s="1"/>
  <c r="BV79" i="3"/>
  <c r="BY79" i="3" s="1"/>
  <c r="BV69" i="3"/>
  <c r="BY69" i="3" s="1"/>
  <c r="BW69" i="3"/>
  <c r="BZ69" i="3" s="1"/>
  <c r="BW38" i="3"/>
  <c r="BZ38" i="3" s="1"/>
  <c r="BW646" i="3"/>
  <c r="BZ646" i="3" s="1"/>
  <c r="BU646" i="3"/>
  <c r="BX646" i="3" s="1"/>
  <c r="BU445" i="3"/>
  <c r="BX445" i="3" s="1"/>
  <c r="BW445" i="3"/>
  <c r="BZ445" i="3" s="1"/>
  <c r="BS699" i="3"/>
  <c r="AY699" i="3" s="1"/>
  <c r="BS682" i="3"/>
  <c r="AY682" i="3" s="1"/>
  <c r="BU381" i="3"/>
  <c r="BX381" i="3" s="1"/>
  <c r="BW381" i="3"/>
  <c r="BZ381" i="3" s="1"/>
  <c r="BS349" i="3"/>
  <c r="AY349" i="3" s="1"/>
  <c r="BV296" i="3"/>
  <c r="BY296" i="3" s="1"/>
  <c r="BU296" i="3"/>
  <c r="BX296" i="3" s="1"/>
  <c r="BW293" i="3"/>
  <c r="BZ293" i="3" s="1"/>
  <c r="BV293" i="3"/>
  <c r="BY293" i="3" s="1"/>
  <c r="BS204" i="3"/>
  <c r="AY204" i="3" s="1"/>
  <c r="BS142" i="3"/>
  <c r="AY142" i="3" s="1"/>
  <c r="BV75" i="3"/>
  <c r="BY75" i="3" s="1"/>
  <c r="BW75" i="3"/>
  <c r="BZ75" i="3" s="1"/>
  <c r="BU747" i="3"/>
  <c r="BX747" i="3" s="1"/>
  <c r="BS728" i="3"/>
  <c r="AY728" i="3" s="1"/>
  <c r="BW724" i="3"/>
  <c r="BZ724" i="3" s="1"/>
  <c r="BU714" i="3"/>
  <c r="BX714" i="3" s="1"/>
  <c r="BW675" i="3"/>
  <c r="BZ675" i="3" s="1"/>
  <c r="BU648" i="3"/>
  <c r="BX648" i="3" s="1"/>
  <c r="BW648" i="3"/>
  <c r="BZ648" i="3" s="1"/>
  <c r="BV636" i="3"/>
  <c r="BY636" i="3" s="1"/>
  <c r="BU633" i="3"/>
  <c r="BX633" i="3" s="1"/>
  <c r="BV618" i="3"/>
  <c r="BY618" i="3" s="1"/>
  <c r="BS606" i="3"/>
  <c r="AY606" i="3" s="1"/>
  <c r="BW602" i="3"/>
  <c r="BZ602" i="3" s="1"/>
  <c r="BS598" i="3"/>
  <c r="AY598" i="3" s="1"/>
  <c r="BV547" i="3"/>
  <c r="BY547" i="3" s="1"/>
  <c r="BU522" i="3"/>
  <c r="BX522" i="3" s="1"/>
  <c r="BU514" i="3"/>
  <c r="BX514" i="3" s="1"/>
  <c r="BV485" i="3"/>
  <c r="BY485" i="3" s="1"/>
  <c r="BV470" i="3"/>
  <c r="BY470" i="3" s="1"/>
  <c r="BR467" i="3"/>
  <c r="AX467" i="3" s="1"/>
  <c r="BV410" i="3"/>
  <c r="BY410" i="3" s="1"/>
  <c r="BU407" i="3"/>
  <c r="BX407" i="3" s="1"/>
  <c r="BW407" i="3"/>
  <c r="BZ407" i="3" s="1"/>
  <c r="BS385" i="3"/>
  <c r="AY385" i="3" s="1"/>
  <c r="BW377" i="3"/>
  <c r="BZ377" i="3" s="1"/>
  <c r="BS304" i="3"/>
  <c r="AY304" i="3" s="1"/>
  <c r="BW299" i="3"/>
  <c r="BZ299" i="3" s="1"/>
  <c r="BV299" i="3"/>
  <c r="BY299" i="3" s="1"/>
  <c r="BU273" i="3"/>
  <c r="BX273" i="3" s="1"/>
  <c r="BV273" i="3"/>
  <c r="BY273" i="3" s="1"/>
  <c r="BR250" i="3"/>
  <c r="AV250" i="3" s="1"/>
  <c r="BS238" i="3"/>
  <c r="AY238" i="3" s="1"/>
  <c r="BU171" i="3"/>
  <c r="BX171" i="3" s="1"/>
  <c r="BV171" i="3"/>
  <c r="BY171" i="3" s="1"/>
  <c r="BR168" i="3"/>
  <c r="BA168" i="3" s="1"/>
  <c r="BS166" i="3"/>
  <c r="AY166" i="3" s="1"/>
  <c r="BU136" i="3"/>
  <c r="BX136" i="3" s="1"/>
  <c r="BV136" i="3"/>
  <c r="BY136" i="3" s="1"/>
  <c r="BS115" i="3"/>
  <c r="AY115" i="3" s="1"/>
  <c r="BW93" i="3"/>
  <c r="BZ93" i="3" s="1"/>
  <c r="BV93" i="3"/>
  <c r="BY93" i="3" s="1"/>
  <c r="BS79" i="3"/>
  <c r="AY79" i="3" s="1"/>
  <c r="BU34" i="3"/>
  <c r="BX34" i="3" s="1"/>
  <c r="BV34" i="3"/>
  <c r="BY34" i="3" s="1"/>
  <c r="BU585" i="3"/>
  <c r="BX585" i="3" s="1"/>
  <c r="BV585" i="3"/>
  <c r="BY585" i="3" s="1"/>
  <c r="BR501" i="3"/>
  <c r="BB501" i="3" s="1"/>
  <c r="BS401" i="3"/>
  <c r="AY401" i="3" s="1"/>
  <c r="BS340" i="3"/>
  <c r="AY340" i="3" s="1"/>
  <c r="BS316" i="3"/>
  <c r="AY316" i="3" s="1"/>
  <c r="BS167" i="3"/>
  <c r="AY167" i="3" s="1"/>
  <c r="BV628" i="3"/>
  <c r="BY628" i="3" s="1"/>
  <c r="BU628" i="3"/>
  <c r="BX628" i="3" s="1"/>
  <c r="BR597" i="3"/>
  <c r="AZ597" i="3" s="1"/>
  <c r="BV545" i="3"/>
  <c r="BY545" i="3" s="1"/>
  <c r="BU545" i="3"/>
  <c r="BX545" i="3" s="1"/>
  <c r="BR541" i="3"/>
  <c r="AT541" i="3" s="1"/>
  <c r="BS466" i="3"/>
  <c r="AY466" i="3" s="1"/>
  <c r="BS438" i="3"/>
  <c r="AY438" i="3" s="1"/>
  <c r="BU696" i="3"/>
  <c r="BX696" i="3" s="1"/>
  <c r="BV696" i="3"/>
  <c r="BY696" i="3" s="1"/>
  <c r="BR693" i="3"/>
  <c r="AW693" i="3" s="1"/>
  <c r="BR670" i="3"/>
  <c r="AT670" i="3" s="1"/>
  <c r="BR686" i="3"/>
  <c r="AZ686" i="3" s="1"/>
  <c r="BS649" i="3"/>
  <c r="AY649" i="3" s="1"/>
  <c r="BW524" i="3"/>
  <c r="BZ524" i="3" s="1"/>
  <c r="BU524" i="3"/>
  <c r="BX524" i="3" s="1"/>
  <c r="BV312" i="3"/>
  <c r="BY312" i="3" s="1"/>
  <c r="BU312" i="3"/>
  <c r="BX312" i="3" s="1"/>
  <c r="BW309" i="3"/>
  <c r="BZ309" i="3" s="1"/>
  <c r="BV309" i="3"/>
  <c r="BY309" i="3" s="1"/>
  <c r="BR144" i="3"/>
  <c r="AW144" i="3" s="1"/>
  <c r="BV123" i="3"/>
  <c r="BY123" i="3" s="1"/>
  <c r="BW123" i="3"/>
  <c r="BZ123" i="3" s="1"/>
  <c r="BR116" i="3"/>
  <c r="BA116" i="3" s="1"/>
  <c r="BV749" i="3"/>
  <c r="BY749" i="3" s="1"/>
  <c r="BU718" i="3"/>
  <c r="BX718" i="3" s="1"/>
  <c r="BW685" i="3"/>
  <c r="BZ685" i="3" s="1"/>
  <c r="BV685" i="3"/>
  <c r="BY685" i="3" s="1"/>
  <c r="BS679" i="3"/>
  <c r="AY679" i="3" s="1"/>
  <c r="BU650" i="3"/>
  <c r="BX650" i="3" s="1"/>
  <c r="BS610" i="3"/>
  <c r="AY610" i="3" s="1"/>
  <c r="BU608" i="3"/>
  <c r="BX608" i="3" s="1"/>
  <c r="BR604" i="3"/>
  <c r="BA604" i="3" s="1"/>
  <c r="BV589" i="3"/>
  <c r="BY589" i="3" s="1"/>
  <c r="BW570" i="3"/>
  <c r="BZ570" i="3" s="1"/>
  <c r="BU562" i="3"/>
  <c r="BX562" i="3" s="1"/>
  <c r="BR553" i="3"/>
  <c r="AV553" i="3" s="1"/>
  <c r="BU543" i="3"/>
  <c r="BX543" i="3" s="1"/>
  <c r="BS515" i="3"/>
  <c r="AY515" i="3" s="1"/>
  <c r="BS509" i="3"/>
  <c r="AY509" i="3" s="1"/>
  <c r="BW505" i="3"/>
  <c r="BZ505" i="3" s="1"/>
  <c r="BU505" i="3"/>
  <c r="BX505" i="3" s="1"/>
  <c r="BW466" i="3"/>
  <c r="BZ466" i="3" s="1"/>
  <c r="BU466" i="3"/>
  <c r="BX466" i="3" s="1"/>
  <c r="BU463" i="3"/>
  <c r="BX463" i="3" s="1"/>
  <c r="BW463" i="3"/>
  <c r="BZ463" i="3" s="1"/>
  <c r="BS457" i="3"/>
  <c r="AY457" i="3" s="1"/>
  <c r="BW444" i="3"/>
  <c r="BZ444" i="3" s="1"/>
  <c r="BV444" i="3"/>
  <c r="BY444" i="3" s="1"/>
  <c r="BS443" i="3"/>
  <c r="AY443" i="3" s="1"/>
  <c r="BS396" i="3"/>
  <c r="AY396" i="3" s="1"/>
  <c r="BV383" i="3"/>
  <c r="BY383" i="3" s="1"/>
  <c r="BU288" i="3"/>
  <c r="BX288" i="3" s="1"/>
  <c r="BR278" i="3"/>
  <c r="BU255" i="3"/>
  <c r="BX255" i="3" s="1"/>
  <c r="BW255" i="3"/>
  <c r="BZ255" i="3" s="1"/>
  <c r="BS248" i="3"/>
  <c r="AY248" i="3" s="1"/>
  <c r="BS196" i="3"/>
  <c r="AY196" i="3" s="1"/>
  <c r="BR158" i="3"/>
  <c r="AZ158" i="3" s="1"/>
  <c r="BS148" i="3"/>
  <c r="AY148" i="3" s="1"/>
  <c r="BS136" i="3"/>
  <c r="AY136" i="3" s="1"/>
  <c r="BS134" i="3"/>
  <c r="AY134" i="3" s="1"/>
  <c r="BV109" i="3"/>
  <c r="BY109" i="3" s="1"/>
  <c r="BU74" i="3"/>
  <c r="BX74" i="3" s="1"/>
  <c r="BW74" i="3"/>
  <c r="BZ74" i="3" s="1"/>
  <c r="BS41" i="3"/>
  <c r="AY41" i="3" s="1"/>
  <c r="BW18" i="3"/>
  <c r="BZ18" i="3" s="1"/>
  <c r="BV497" i="3"/>
  <c r="BY497" i="3" s="1"/>
  <c r="BU497" i="3"/>
  <c r="BX497" i="3" s="1"/>
  <c r="BR754" i="3"/>
  <c r="AX754" i="3" s="1"/>
  <c r="BS677" i="3"/>
  <c r="AY677" i="3" s="1"/>
  <c r="BR654" i="3"/>
  <c r="BU610" i="3"/>
  <c r="BX610" i="3" s="1"/>
  <c r="BV610" i="3"/>
  <c r="BY610" i="3" s="1"/>
  <c r="BR590" i="3"/>
  <c r="AT590" i="3" s="1"/>
  <c r="BS671" i="3"/>
  <c r="AY671" i="3" s="1"/>
  <c r="BU395" i="3"/>
  <c r="BX395" i="3" s="1"/>
  <c r="BV395" i="3"/>
  <c r="BY395" i="3" s="1"/>
  <c r="BW350" i="3"/>
  <c r="BZ350" i="3" s="1"/>
  <c r="BU350" i="3"/>
  <c r="BX350" i="3" s="1"/>
  <c r="BU344" i="3"/>
  <c r="BX344" i="3" s="1"/>
  <c r="BW344" i="3"/>
  <c r="BZ344" i="3" s="1"/>
  <c r="BS287" i="3"/>
  <c r="AY287" i="3" s="1"/>
  <c r="BS211" i="3"/>
  <c r="AY211" i="3" s="1"/>
  <c r="BS637" i="3"/>
  <c r="AY637" i="3" s="1"/>
  <c r="BS591" i="3"/>
  <c r="AY591" i="3" s="1"/>
  <c r="BS375" i="3"/>
  <c r="AY375" i="3" s="1"/>
  <c r="BW708" i="3"/>
  <c r="BZ708" i="3" s="1"/>
  <c r="BV702" i="3"/>
  <c r="BY702" i="3" s="1"/>
  <c r="BS673" i="3"/>
  <c r="AY673" i="3" s="1"/>
  <c r="BR658" i="3"/>
  <c r="AX658" i="3" s="1"/>
  <c r="BS609" i="3"/>
  <c r="AY609" i="3" s="1"/>
  <c r="BW575" i="3"/>
  <c r="BZ575" i="3" s="1"/>
  <c r="BU575" i="3"/>
  <c r="BX575" i="3" s="1"/>
  <c r="BU570" i="3"/>
  <c r="BX570" i="3" s="1"/>
  <c r="BS558" i="3"/>
  <c r="AY558" i="3" s="1"/>
  <c r="BU546" i="3"/>
  <c r="BX546" i="3" s="1"/>
  <c r="BW546" i="3"/>
  <c r="BZ546" i="3" s="1"/>
  <c r="BS514" i="3"/>
  <c r="AY514" i="3" s="1"/>
  <c r="BR510" i="3"/>
  <c r="BR495" i="3"/>
  <c r="BV479" i="3"/>
  <c r="BY479" i="3" s="1"/>
  <c r="BU479" i="3"/>
  <c r="BX479" i="3" s="1"/>
  <c r="BR468" i="3"/>
  <c r="AZ468" i="3" s="1"/>
  <c r="BW415" i="3"/>
  <c r="BZ415" i="3" s="1"/>
  <c r="BV415" i="3"/>
  <c r="BY415" i="3" s="1"/>
  <c r="BV376" i="3"/>
  <c r="BY376" i="3" s="1"/>
  <c r="BR343" i="3"/>
  <c r="AW343" i="3" s="1"/>
  <c r="BW315" i="3"/>
  <c r="BZ315" i="3" s="1"/>
  <c r="BU315" i="3"/>
  <c r="BX315" i="3" s="1"/>
  <c r="BS273" i="3"/>
  <c r="AY273" i="3" s="1"/>
  <c r="BU212" i="3"/>
  <c r="BX212" i="3" s="1"/>
  <c r="BW212" i="3"/>
  <c r="BZ212" i="3" s="1"/>
  <c r="BR74" i="3"/>
  <c r="BR46" i="3"/>
  <c r="AZ46" i="3" s="1"/>
  <c r="BV18" i="3"/>
  <c r="BY18" i="3" s="1"/>
  <c r="BU523" i="3"/>
  <c r="BX523" i="3" s="1"/>
  <c r="BV523" i="3"/>
  <c r="BY523" i="3" s="1"/>
  <c r="BW710" i="3"/>
  <c r="BZ710" i="3" s="1"/>
  <c r="BU710" i="3"/>
  <c r="BX710" i="3" s="1"/>
  <c r="BR701" i="3"/>
  <c r="BS669" i="3"/>
  <c r="AY669" i="3" s="1"/>
  <c r="BS389" i="3"/>
  <c r="AY389" i="3" s="1"/>
  <c r="BS373" i="3"/>
  <c r="AY373" i="3" s="1"/>
  <c r="BS647" i="3"/>
  <c r="AY647" i="3" s="1"/>
  <c r="BS731" i="3"/>
  <c r="AY731" i="3" s="1"/>
  <c r="BW698" i="3"/>
  <c r="BZ698" i="3" s="1"/>
  <c r="BU698" i="3"/>
  <c r="BX698" i="3" s="1"/>
  <c r="BV574" i="3"/>
  <c r="BY574" i="3" s="1"/>
  <c r="BW574" i="3"/>
  <c r="BZ574" i="3" s="1"/>
  <c r="BR721" i="3"/>
  <c r="BR341" i="3"/>
  <c r="BV333" i="3"/>
  <c r="BY333" i="3" s="1"/>
  <c r="BW333" i="3"/>
  <c r="BZ333" i="3" s="1"/>
  <c r="BS261" i="3"/>
  <c r="AY261" i="3" s="1"/>
  <c r="BR726" i="3"/>
  <c r="BA726" i="3" s="1"/>
  <c r="BR714" i="3"/>
  <c r="AX714" i="3" s="1"/>
  <c r="BV683" i="3"/>
  <c r="BY683" i="3" s="1"/>
  <c r="BW683" i="3"/>
  <c r="BZ683" i="3" s="1"/>
  <c r="BU623" i="3"/>
  <c r="BX623" i="3" s="1"/>
  <c r="BV623" i="3"/>
  <c r="BY623" i="3" s="1"/>
  <c r="BS709" i="3"/>
  <c r="AY709" i="3" s="1"/>
  <c r="BS667" i="3"/>
  <c r="AY667" i="3" s="1"/>
  <c r="BS651" i="3"/>
  <c r="AY651" i="3" s="1"/>
  <c r="BR542" i="3"/>
  <c r="AU542" i="3" s="1"/>
  <c r="BW521" i="3"/>
  <c r="BZ521" i="3" s="1"/>
  <c r="BU521" i="3"/>
  <c r="BX521" i="3" s="1"/>
  <c r="BR447" i="3"/>
  <c r="AW447" i="3" s="1"/>
  <c r="BS407" i="3"/>
  <c r="AY407" i="3" s="1"/>
  <c r="BS387" i="3"/>
  <c r="AY387" i="3" s="1"/>
  <c r="BU362" i="3"/>
  <c r="BX362" i="3" s="1"/>
  <c r="BW362" i="3"/>
  <c r="BZ362" i="3" s="1"/>
  <c r="BU346" i="3"/>
  <c r="BX346" i="3" s="1"/>
  <c r="BV346" i="3"/>
  <c r="BY346" i="3" s="1"/>
  <c r="BS337" i="3"/>
  <c r="AY337" i="3" s="1"/>
  <c r="BU318" i="3"/>
  <c r="BX318" i="3" s="1"/>
  <c r="BW318" i="3"/>
  <c r="BZ318" i="3" s="1"/>
  <c r="BS306" i="3"/>
  <c r="AY306" i="3" s="1"/>
  <c r="BV301" i="3"/>
  <c r="BY301" i="3" s="1"/>
  <c r="BU301" i="3"/>
  <c r="BX301" i="3" s="1"/>
  <c r="BW228" i="3"/>
  <c r="BZ228" i="3" s="1"/>
  <c r="BV205" i="3"/>
  <c r="BY205" i="3" s="1"/>
  <c r="BW205" i="3"/>
  <c r="BZ205" i="3" s="1"/>
  <c r="BU180" i="3"/>
  <c r="BX180" i="3" s="1"/>
  <c r="BV180" i="3"/>
  <c r="BY180" i="3" s="1"/>
  <c r="BS164" i="3"/>
  <c r="AY164" i="3" s="1"/>
  <c r="BR162" i="3"/>
  <c r="AZ162" i="3" s="1"/>
  <c r="BW160" i="3"/>
  <c r="BZ160" i="3" s="1"/>
  <c r="BV146" i="3"/>
  <c r="BY146" i="3" s="1"/>
  <c r="BU146" i="3"/>
  <c r="BX146" i="3" s="1"/>
  <c r="BV129" i="3"/>
  <c r="BY129" i="3" s="1"/>
  <c r="BW129" i="3"/>
  <c r="BZ129" i="3" s="1"/>
  <c r="BS329" i="3"/>
  <c r="AY329" i="3" s="1"/>
  <c r="BS282" i="3"/>
  <c r="AY282" i="3" s="1"/>
  <c r="BS243" i="3"/>
  <c r="AY243" i="3" s="1"/>
  <c r="BR215" i="3"/>
  <c r="AW215" i="3" s="1"/>
  <c r="BS192" i="3"/>
  <c r="AY192" i="3" s="1"/>
  <c r="BR645" i="3"/>
  <c r="AW645" i="3" s="1"/>
  <c r="BR638" i="3"/>
  <c r="AV638" i="3" s="1"/>
  <c r="BS624" i="3"/>
  <c r="AY624" i="3" s="1"/>
  <c r="BS617" i="3"/>
  <c r="AY617" i="3" s="1"/>
  <c r="BS545" i="3"/>
  <c r="AY545" i="3" s="1"/>
  <c r="BS411" i="3"/>
  <c r="AY411" i="3" s="1"/>
  <c r="BS312" i="3"/>
  <c r="AY312" i="3" s="1"/>
  <c r="BR282" i="3"/>
  <c r="AV282" i="3" s="1"/>
  <c r="BS242" i="3"/>
  <c r="AY242" i="3" s="1"/>
  <c r="BS169" i="3"/>
  <c r="AY169" i="3" s="1"/>
  <c r="BS91" i="3"/>
  <c r="AY91" i="3" s="1"/>
  <c r="BS76" i="3"/>
  <c r="AY76" i="3" s="1"/>
  <c r="BS55" i="3"/>
  <c r="AY55" i="3" s="1"/>
  <c r="BS49" i="3"/>
  <c r="AY49" i="3" s="1"/>
  <c r="BS35" i="3"/>
  <c r="AY35" i="3" s="1"/>
  <c r="BS25" i="3"/>
  <c r="AY25" i="3" s="1"/>
  <c r="BS7" i="3"/>
  <c r="AY7" i="3" s="1"/>
  <c r="BR439" i="3"/>
  <c r="BA439" i="3" s="1"/>
  <c r="BR429" i="3"/>
  <c r="BB429" i="3" s="1"/>
  <c r="BS394" i="3"/>
  <c r="AY394" i="3" s="1"/>
  <c r="BS388" i="3"/>
  <c r="AY388" i="3" s="1"/>
  <c r="BS361" i="3"/>
  <c r="AY361" i="3" s="1"/>
  <c r="BR345" i="3"/>
  <c r="AX345" i="3" s="1"/>
  <c r="BS284" i="3"/>
  <c r="AY284" i="3" s="1"/>
  <c r="BV239" i="3"/>
  <c r="BY239" i="3" s="1"/>
  <c r="BW236" i="3"/>
  <c r="BZ236" i="3" s="1"/>
  <c r="BS162" i="3"/>
  <c r="AY162" i="3" s="1"/>
  <c r="BR152" i="3"/>
  <c r="BA152" i="3" s="1"/>
  <c r="BV132" i="3"/>
  <c r="BY132" i="3" s="1"/>
  <c r="BS112" i="3"/>
  <c r="AY112" i="3" s="1"/>
  <c r="BS106" i="3"/>
  <c r="AY106" i="3" s="1"/>
  <c r="BR88" i="3"/>
  <c r="BA88" i="3" s="1"/>
  <c r="BW56" i="3"/>
  <c r="BZ56" i="3" s="1"/>
  <c r="BR39" i="3"/>
  <c r="AW39" i="3" s="1"/>
  <c r="BS31" i="3"/>
  <c r="AY31" i="3" s="1"/>
  <c r="BW30" i="3"/>
  <c r="BZ30" i="3" s="1"/>
  <c r="BS21" i="3"/>
  <c r="AY21" i="3" s="1"/>
  <c r="BW8" i="3"/>
  <c r="BZ8" i="3" s="1"/>
  <c r="BS3" i="3"/>
  <c r="AY3" i="3" s="1"/>
  <c r="BS200" i="3"/>
  <c r="AY200" i="3" s="1"/>
  <c r="BS190" i="3"/>
  <c r="AY190" i="3" s="1"/>
  <c r="BS177" i="3"/>
  <c r="AY177" i="3" s="1"/>
  <c r="BS160" i="3"/>
  <c r="AY160" i="3" s="1"/>
  <c r="BS154" i="3"/>
  <c r="AY154" i="3" s="1"/>
  <c r="BS75" i="3"/>
  <c r="AY75" i="3" s="1"/>
  <c r="BR706" i="3"/>
  <c r="AX706" i="3" s="1"/>
  <c r="BS691" i="3"/>
  <c r="AY691" i="3" s="1"/>
  <c r="BS645" i="3"/>
  <c r="AY645" i="3" s="1"/>
  <c r="BR534" i="3"/>
  <c r="AX534" i="3" s="1"/>
  <c r="BS476" i="3"/>
  <c r="AY476" i="3" s="1"/>
  <c r="BS454" i="3"/>
  <c r="AY454" i="3" s="1"/>
  <c r="BS440" i="3"/>
  <c r="AY440" i="3" s="1"/>
  <c r="BR377" i="3"/>
  <c r="BB377" i="3" s="1"/>
  <c r="BS343" i="3"/>
  <c r="AY343" i="3" s="1"/>
  <c r="BS293" i="3"/>
  <c r="AY293" i="3" s="1"/>
  <c r="BS286" i="3"/>
  <c r="AY286" i="3" s="1"/>
  <c r="BS28" i="3"/>
  <c r="AY28" i="3" s="1"/>
  <c r="BV586" i="3"/>
  <c r="BY586" i="3" s="1"/>
  <c r="BU586" i="3"/>
  <c r="BX586" i="3" s="1"/>
  <c r="BW586" i="3"/>
  <c r="BZ586" i="3" s="1"/>
  <c r="BS727" i="3"/>
  <c r="AY727" i="3" s="1"/>
  <c r="BU707" i="3"/>
  <c r="BX707" i="3" s="1"/>
  <c r="BV707" i="3"/>
  <c r="BY707" i="3" s="1"/>
  <c r="BW707" i="3"/>
  <c r="BZ707" i="3" s="1"/>
  <c r="BR634" i="3"/>
  <c r="BR546" i="3"/>
  <c r="BR480" i="3"/>
  <c r="BA480" i="3" s="1"/>
  <c r="BS367" i="3"/>
  <c r="AY367" i="3" s="1"/>
  <c r="BV721" i="3"/>
  <c r="BY721" i="3" s="1"/>
  <c r="BS635" i="3"/>
  <c r="AY635" i="3" s="1"/>
  <c r="BR612" i="3"/>
  <c r="AX612" i="3" s="1"/>
  <c r="BU549" i="3"/>
  <c r="BX549" i="3" s="1"/>
  <c r="BW549" i="3"/>
  <c r="BZ549" i="3" s="1"/>
  <c r="BU398" i="3"/>
  <c r="BX398" i="3" s="1"/>
  <c r="BV398" i="3"/>
  <c r="BY398" i="3" s="1"/>
  <c r="BW398" i="3"/>
  <c r="BZ398" i="3" s="1"/>
  <c r="BU741" i="3"/>
  <c r="BX741" i="3" s="1"/>
  <c r="BV741" i="3"/>
  <c r="BY741" i="3" s="1"/>
  <c r="BW741" i="3"/>
  <c r="BZ741" i="3" s="1"/>
  <c r="BV417" i="3"/>
  <c r="BY417" i="3" s="1"/>
  <c r="BU417" i="3"/>
  <c r="BX417" i="3" s="1"/>
  <c r="BW417" i="3"/>
  <c r="BZ417" i="3" s="1"/>
  <c r="BU723" i="3"/>
  <c r="BX723" i="3" s="1"/>
  <c r="BV723" i="3"/>
  <c r="BY723" i="3" s="1"/>
  <c r="BW723" i="3"/>
  <c r="BZ723" i="3" s="1"/>
  <c r="BW670" i="3"/>
  <c r="BZ670" i="3" s="1"/>
  <c r="BU670" i="3"/>
  <c r="BX670" i="3" s="1"/>
  <c r="BV670" i="3"/>
  <c r="BY670" i="3" s="1"/>
  <c r="BW508" i="3"/>
  <c r="BZ508" i="3" s="1"/>
  <c r="BU508" i="3"/>
  <c r="BX508" i="3" s="1"/>
  <c r="BV508" i="3"/>
  <c r="BY508" i="3" s="1"/>
  <c r="BR508" i="3"/>
  <c r="AU508" i="3" s="1"/>
  <c r="BW428" i="3"/>
  <c r="BZ428" i="3" s="1"/>
  <c r="BU428" i="3"/>
  <c r="BX428" i="3" s="1"/>
  <c r="BV428" i="3"/>
  <c r="BY428" i="3" s="1"/>
  <c r="BV260" i="3"/>
  <c r="BY260" i="3" s="1"/>
  <c r="BU260" i="3"/>
  <c r="BX260" i="3" s="1"/>
  <c r="BW260" i="3"/>
  <c r="BZ260" i="3" s="1"/>
  <c r="BS228" i="3"/>
  <c r="AY228" i="3" s="1"/>
  <c r="BS212" i="3"/>
  <c r="AY212" i="3" s="1"/>
  <c r="BW654" i="3"/>
  <c r="BZ654" i="3" s="1"/>
  <c r="BU654" i="3"/>
  <c r="BX654" i="3" s="1"/>
  <c r="BV654" i="3"/>
  <c r="BY654" i="3" s="1"/>
  <c r="BW719" i="3"/>
  <c r="BZ719" i="3" s="1"/>
  <c r="BV719" i="3"/>
  <c r="BY719" i="3" s="1"/>
  <c r="BS711" i="3"/>
  <c r="AY711" i="3" s="1"/>
  <c r="BS590" i="3"/>
  <c r="AY590" i="3" s="1"/>
  <c r="BW693" i="3"/>
  <c r="BZ693" i="3" s="1"/>
  <c r="BU693" i="3"/>
  <c r="BX693" i="3" s="1"/>
  <c r="BV693" i="3"/>
  <c r="BY693" i="3" s="1"/>
  <c r="BS653" i="3"/>
  <c r="AY653" i="3" s="1"/>
  <c r="BR272" i="3"/>
  <c r="AX272" i="3" s="1"/>
  <c r="BR623" i="3"/>
  <c r="BU499" i="3"/>
  <c r="BX499" i="3" s="1"/>
  <c r="BV499" i="3"/>
  <c r="BY499" i="3" s="1"/>
  <c r="BW499" i="3"/>
  <c r="BZ499" i="3" s="1"/>
  <c r="BW666" i="3"/>
  <c r="BZ666" i="3" s="1"/>
  <c r="BV666" i="3"/>
  <c r="BY666" i="3" s="1"/>
  <c r="BS469" i="3"/>
  <c r="AY469" i="3" s="1"/>
  <c r="BU439" i="3"/>
  <c r="BX439" i="3" s="1"/>
  <c r="BW439" i="3"/>
  <c r="BZ439" i="3" s="1"/>
  <c r="BS703" i="3"/>
  <c r="AY703" i="3" s="1"/>
  <c r="BW681" i="3"/>
  <c r="BZ681" i="3" s="1"/>
  <c r="BU681" i="3"/>
  <c r="BX681" i="3" s="1"/>
  <c r="BV681" i="3"/>
  <c r="BY681" i="3" s="1"/>
  <c r="BV193" i="3"/>
  <c r="BY193" i="3" s="1"/>
  <c r="BW193" i="3"/>
  <c r="BZ193" i="3" s="1"/>
  <c r="BW730" i="3"/>
  <c r="BZ730" i="3" s="1"/>
  <c r="BV730" i="3"/>
  <c r="BY730" i="3" s="1"/>
  <c r="BU730" i="3"/>
  <c r="BX730" i="3" s="1"/>
  <c r="BS729" i="3"/>
  <c r="AY729" i="3" s="1"/>
  <c r="BW701" i="3"/>
  <c r="BZ701" i="3" s="1"/>
  <c r="BV701" i="3"/>
  <c r="BY701" i="3" s="1"/>
  <c r="BS695" i="3"/>
  <c r="AY695" i="3" s="1"/>
  <c r="BV614" i="3"/>
  <c r="BY614" i="3" s="1"/>
  <c r="BW614" i="3"/>
  <c r="BZ614" i="3" s="1"/>
  <c r="BS547" i="3"/>
  <c r="AY547" i="3" s="1"/>
  <c r="BS505" i="3"/>
  <c r="AY505" i="3" s="1"/>
  <c r="BR452" i="3"/>
  <c r="BU95" i="3"/>
  <c r="BX95" i="3" s="1"/>
  <c r="BW95" i="3"/>
  <c r="BZ95" i="3" s="1"/>
  <c r="BR642" i="3"/>
  <c r="BA642" i="3" s="1"/>
  <c r="BU567" i="3"/>
  <c r="BX567" i="3" s="1"/>
  <c r="BS564" i="3"/>
  <c r="AY564" i="3" s="1"/>
  <c r="BR519" i="3"/>
  <c r="AV519" i="3" s="1"/>
  <c r="BR454" i="3"/>
  <c r="BV431" i="3"/>
  <c r="BY431" i="3" s="1"/>
  <c r="BW431" i="3"/>
  <c r="BZ431" i="3" s="1"/>
  <c r="BU431" i="3"/>
  <c r="BX431" i="3" s="1"/>
  <c r="BS571" i="3"/>
  <c r="AY571" i="3" s="1"/>
  <c r="BV611" i="3"/>
  <c r="BY611" i="3" s="1"/>
  <c r="BW611" i="3"/>
  <c r="BZ611" i="3" s="1"/>
  <c r="BS568" i="3"/>
  <c r="AY568" i="3" s="1"/>
  <c r="BR522" i="3"/>
  <c r="AZ522" i="3" s="1"/>
  <c r="BS458" i="3"/>
  <c r="AY458" i="3" s="1"/>
  <c r="BR365" i="3"/>
  <c r="AX365" i="3" s="1"/>
  <c r="BR673" i="3"/>
  <c r="AZ673" i="3" s="1"/>
  <c r="BW647" i="3"/>
  <c r="BZ647" i="3" s="1"/>
  <c r="BV647" i="3"/>
  <c r="BY647" i="3" s="1"/>
  <c r="BR621" i="3"/>
  <c r="AX621" i="3" s="1"/>
  <c r="BU613" i="3"/>
  <c r="BX613" i="3" s="1"/>
  <c r="BW613" i="3"/>
  <c r="BZ613" i="3" s="1"/>
  <c r="BW607" i="3"/>
  <c r="BZ607" i="3" s="1"/>
  <c r="BU607" i="3"/>
  <c r="BX607" i="3" s="1"/>
  <c r="BV607" i="3"/>
  <c r="BY607" i="3" s="1"/>
  <c r="BR607" i="3"/>
  <c r="BA607" i="3" s="1"/>
  <c r="BU593" i="3"/>
  <c r="BX593" i="3" s="1"/>
  <c r="BU580" i="3"/>
  <c r="BX580" i="3" s="1"/>
  <c r="BV580" i="3"/>
  <c r="BY580" i="3" s="1"/>
  <c r="BW580" i="3"/>
  <c r="BZ580" i="3" s="1"/>
  <c r="BV540" i="3"/>
  <c r="BY540" i="3" s="1"/>
  <c r="BU536" i="3"/>
  <c r="BX536" i="3" s="1"/>
  <c r="BU510" i="3"/>
  <c r="BX510" i="3" s="1"/>
  <c r="BW510" i="3"/>
  <c r="BZ510" i="3" s="1"/>
  <c r="BU503" i="3"/>
  <c r="BX503" i="3" s="1"/>
  <c r="BV503" i="3"/>
  <c r="BY503" i="3" s="1"/>
  <c r="BW503" i="3"/>
  <c r="BZ503" i="3" s="1"/>
  <c r="BV498" i="3"/>
  <c r="BY498" i="3" s="1"/>
  <c r="BW498" i="3"/>
  <c r="BZ498" i="3" s="1"/>
  <c r="BR487" i="3"/>
  <c r="AV487" i="3" s="1"/>
  <c r="BU465" i="3"/>
  <c r="BX465" i="3" s="1"/>
  <c r="BV465" i="3"/>
  <c r="BY465" i="3" s="1"/>
  <c r="BS460" i="3"/>
  <c r="AY460" i="3" s="1"/>
  <c r="BU441" i="3"/>
  <c r="BX441" i="3" s="1"/>
  <c r="BV441" i="3"/>
  <c r="BY441" i="3" s="1"/>
  <c r="BU411" i="3"/>
  <c r="BX411" i="3" s="1"/>
  <c r="BV411" i="3"/>
  <c r="BY411" i="3" s="1"/>
  <c r="BW411" i="3"/>
  <c r="BZ411" i="3" s="1"/>
  <c r="BU403" i="3"/>
  <c r="BX403" i="3" s="1"/>
  <c r="BS400" i="3"/>
  <c r="AY400" i="3" s="1"/>
  <c r="BS341" i="3"/>
  <c r="AY341" i="3" s="1"/>
  <c r="BS333" i="3"/>
  <c r="AY333" i="3" s="1"/>
  <c r="BS300" i="3"/>
  <c r="AY300" i="3" s="1"/>
  <c r="BU299" i="3"/>
  <c r="BX299" i="3" s="1"/>
  <c r="BR244" i="3"/>
  <c r="BA244" i="3" s="1"/>
  <c r="BW240" i="3"/>
  <c r="BZ240" i="3" s="1"/>
  <c r="BU240" i="3"/>
  <c r="BX240" i="3" s="1"/>
  <c r="BV240" i="3"/>
  <c r="BY240" i="3" s="1"/>
  <c r="BU176" i="3"/>
  <c r="BX176" i="3" s="1"/>
  <c r="BW176" i="3"/>
  <c r="BZ176" i="3" s="1"/>
  <c r="BR126" i="3"/>
  <c r="AV126" i="3" s="1"/>
  <c r="BR20" i="3"/>
  <c r="BU140" i="3"/>
  <c r="BX140" i="3" s="1"/>
  <c r="BV140" i="3"/>
  <c r="BY140" i="3" s="1"/>
  <c r="BR134" i="3"/>
  <c r="BA134" i="3" s="1"/>
  <c r="BV751" i="3"/>
  <c r="BY751" i="3" s="1"/>
  <c r="BU749" i="3"/>
  <c r="BX749" i="3" s="1"/>
  <c r="BW737" i="3"/>
  <c r="BZ737" i="3" s="1"/>
  <c r="BV724" i="3"/>
  <c r="BY724" i="3" s="1"/>
  <c r="BV716" i="3"/>
  <c r="BY716" i="3" s="1"/>
  <c r="BS690" i="3"/>
  <c r="AY690" i="3" s="1"/>
  <c r="BW686" i="3"/>
  <c r="BZ686" i="3" s="1"/>
  <c r="BU686" i="3"/>
  <c r="BX686" i="3" s="1"/>
  <c r="BV686" i="3"/>
  <c r="BY686" i="3" s="1"/>
  <c r="BV684" i="3"/>
  <c r="BY684" i="3" s="1"/>
  <c r="BV682" i="3"/>
  <c r="BY682" i="3" s="1"/>
  <c r="BU637" i="3"/>
  <c r="BX637" i="3" s="1"/>
  <c r="BV597" i="3"/>
  <c r="BY597" i="3" s="1"/>
  <c r="BW597" i="3"/>
  <c r="BZ597" i="3" s="1"/>
  <c r="BR580" i="3"/>
  <c r="AT580" i="3" s="1"/>
  <c r="BW554" i="3"/>
  <c r="BZ554" i="3" s="1"/>
  <c r="BS553" i="3"/>
  <c r="AY553" i="3" s="1"/>
  <c r="BW542" i="3"/>
  <c r="BZ542" i="3" s="1"/>
  <c r="BS539" i="3"/>
  <c r="AY539" i="3" s="1"/>
  <c r="BS537" i="3"/>
  <c r="AY537" i="3" s="1"/>
  <c r="BS527" i="3"/>
  <c r="AY527" i="3" s="1"/>
  <c r="BW514" i="3"/>
  <c r="BZ514" i="3" s="1"/>
  <c r="BV475" i="3"/>
  <c r="BY475" i="3" s="1"/>
  <c r="BS474" i="3"/>
  <c r="AY474" i="3" s="1"/>
  <c r="BR465" i="3"/>
  <c r="AU465" i="3" s="1"/>
  <c r="BV405" i="3"/>
  <c r="BY405" i="3" s="1"/>
  <c r="BS402" i="3"/>
  <c r="AY402" i="3" s="1"/>
  <c r="BR399" i="3"/>
  <c r="BU343" i="3"/>
  <c r="BX343" i="3" s="1"/>
  <c r="BW343" i="3"/>
  <c r="BZ343" i="3" s="1"/>
  <c r="BV315" i="3"/>
  <c r="BY315" i="3" s="1"/>
  <c r="BS256" i="3"/>
  <c r="AY256" i="3" s="1"/>
  <c r="BU243" i="3"/>
  <c r="BX243" i="3" s="1"/>
  <c r="BW243" i="3"/>
  <c r="BZ243" i="3" s="1"/>
  <c r="BS241" i="3"/>
  <c r="AY241" i="3" s="1"/>
  <c r="BR160" i="3"/>
  <c r="AX160" i="3" s="1"/>
  <c r="BS145" i="3"/>
  <c r="AY145" i="3" s="1"/>
  <c r="BR681" i="3"/>
  <c r="BA681" i="3" s="1"/>
  <c r="BR662" i="3"/>
  <c r="BA662" i="3" s="1"/>
  <c r="BU644" i="3"/>
  <c r="BX644" i="3" s="1"/>
  <c r="BW644" i="3"/>
  <c r="BZ644" i="3" s="1"/>
  <c r="BS632" i="3"/>
  <c r="AY632" i="3" s="1"/>
  <c r="BS619" i="3"/>
  <c r="AY619" i="3" s="1"/>
  <c r="BW583" i="3"/>
  <c r="BZ583" i="3" s="1"/>
  <c r="BU583" i="3"/>
  <c r="BX583" i="3" s="1"/>
  <c r="BV578" i="3"/>
  <c r="BY578" i="3" s="1"/>
  <c r="BU578" i="3"/>
  <c r="BX578" i="3" s="1"/>
  <c r="BW578" i="3"/>
  <c r="BZ578" i="3" s="1"/>
  <c r="BR576" i="3"/>
  <c r="BB576" i="3" s="1"/>
  <c r="BR558" i="3"/>
  <c r="AV558" i="3" s="1"/>
  <c r="BR548" i="3"/>
  <c r="AU548" i="3" s="1"/>
  <c r="BS524" i="3"/>
  <c r="AY524" i="3" s="1"/>
  <c r="BR506" i="3"/>
  <c r="AU506" i="3" s="1"/>
  <c r="BR395" i="3"/>
  <c r="AW395" i="3" s="1"/>
  <c r="BS363" i="3"/>
  <c r="AY363" i="3" s="1"/>
  <c r="BR323" i="3"/>
  <c r="AZ323" i="3" s="1"/>
  <c r="BR82" i="3"/>
  <c r="BR717" i="3"/>
  <c r="AT717" i="3" s="1"/>
  <c r="BR666" i="3"/>
  <c r="BS602" i="3"/>
  <c r="AY602" i="3" s="1"/>
  <c r="BR581" i="3"/>
  <c r="AW581" i="3" s="1"/>
  <c r="BS521" i="3"/>
  <c r="AY521" i="3" s="1"/>
  <c r="BS507" i="3"/>
  <c r="AY507" i="3" s="1"/>
  <c r="BU24" i="3"/>
  <c r="BX24" i="3" s="1"/>
  <c r="BW24" i="3"/>
  <c r="BZ24" i="3" s="1"/>
  <c r="BV24" i="3"/>
  <c r="BY24" i="3" s="1"/>
  <c r="BR745" i="3"/>
  <c r="BU740" i="3"/>
  <c r="BX740" i="3" s="1"/>
  <c r="BV740" i="3"/>
  <c r="BY740" i="3" s="1"/>
  <c r="BW740" i="3"/>
  <c r="BZ740" i="3" s="1"/>
  <c r="BS642" i="3"/>
  <c r="AY642" i="3" s="1"/>
  <c r="BS575" i="3"/>
  <c r="AY575" i="3" s="1"/>
  <c r="BS573" i="3"/>
  <c r="AY573" i="3" s="1"/>
  <c r="BS535" i="3"/>
  <c r="AY535" i="3" s="1"/>
  <c r="BR451" i="3"/>
  <c r="AV451" i="3" s="1"/>
  <c r="BS172" i="3"/>
  <c r="AY172" i="3" s="1"/>
  <c r="BR114" i="3"/>
  <c r="AX114" i="3" s="1"/>
  <c r="BS713" i="3"/>
  <c r="AY713" i="3" s="1"/>
  <c r="BS705" i="3"/>
  <c r="AY705" i="3" s="1"/>
  <c r="BS697" i="3"/>
  <c r="AY697" i="3" s="1"/>
  <c r="BR657" i="3"/>
  <c r="AZ657" i="3" s="1"/>
  <c r="BR653" i="3"/>
  <c r="AU653" i="3" s="1"/>
  <c r="BR633" i="3"/>
  <c r="AW633" i="3" s="1"/>
  <c r="BR628" i="3"/>
  <c r="AZ628" i="3" s="1"/>
  <c r="BV624" i="3"/>
  <c r="BY624" i="3" s="1"/>
  <c r="BW624" i="3"/>
  <c r="BZ624" i="3" s="1"/>
  <c r="BS594" i="3"/>
  <c r="AY594" i="3" s="1"/>
  <c r="BR583" i="3"/>
  <c r="BS372" i="3"/>
  <c r="AY372" i="3" s="1"/>
  <c r="BS174" i="3"/>
  <c r="AY174" i="3" s="1"/>
  <c r="BU91" i="3"/>
  <c r="BX91" i="3" s="1"/>
  <c r="BV91" i="3"/>
  <c r="BY91" i="3" s="1"/>
  <c r="BW91" i="3"/>
  <c r="BZ91" i="3" s="1"/>
  <c r="BR3" i="3"/>
  <c r="AV3" i="3" s="1"/>
  <c r="BS739" i="3"/>
  <c r="AY739" i="3" s="1"/>
  <c r="BR710" i="3"/>
  <c r="BB710" i="3" s="1"/>
  <c r="BU700" i="3"/>
  <c r="BX700" i="3" s="1"/>
  <c r="BW700" i="3"/>
  <c r="BZ700" i="3" s="1"/>
  <c r="BR749" i="3"/>
  <c r="AZ749" i="3" s="1"/>
  <c r="BU720" i="3"/>
  <c r="BX720" i="3" s="1"/>
  <c r="BV720" i="3"/>
  <c r="BY720" i="3" s="1"/>
  <c r="BW720" i="3"/>
  <c r="BZ720" i="3" s="1"/>
  <c r="BS717" i="3"/>
  <c r="AY717" i="3" s="1"/>
  <c r="BS666" i="3"/>
  <c r="AY666" i="3" s="1"/>
  <c r="BS656" i="3"/>
  <c r="AY656" i="3" s="1"/>
  <c r="BU635" i="3"/>
  <c r="BX635" i="3" s="1"/>
  <c r="BW635" i="3"/>
  <c r="BZ635" i="3" s="1"/>
  <c r="BS625" i="3"/>
  <c r="AY625" i="3" s="1"/>
  <c r="BV590" i="3"/>
  <c r="BY590" i="3" s="1"/>
  <c r="BU590" i="3"/>
  <c r="BX590" i="3" s="1"/>
  <c r="BW590" i="3"/>
  <c r="BZ590" i="3" s="1"/>
  <c r="BR585" i="3"/>
  <c r="BU557" i="3"/>
  <c r="BX557" i="3" s="1"/>
  <c r="BW557" i="3"/>
  <c r="BZ557" i="3" s="1"/>
  <c r="BR543" i="3"/>
  <c r="AW543" i="3" s="1"/>
  <c r="BR531" i="3"/>
  <c r="AX531" i="3" s="1"/>
  <c r="BW517" i="3"/>
  <c r="BZ517" i="3" s="1"/>
  <c r="BV517" i="3"/>
  <c r="BY517" i="3" s="1"/>
  <c r="BU517" i="3"/>
  <c r="BX517" i="3" s="1"/>
  <c r="BR507" i="3"/>
  <c r="BR498" i="3"/>
  <c r="AX498" i="3" s="1"/>
  <c r="BR416" i="3"/>
  <c r="AU416" i="3" s="1"/>
  <c r="BR401" i="3"/>
  <c r="AZ401" i="3" s="1"/>
  <c r="BU744" i="3"/>
  <c r="BX744" i="3" s="1"/>
  <c r="BW744" i="3"/>
  <c r="BZ744" i="3" s="1"/>
  <c r="BU737" i="3"/>
  <c r="BX737" i="3" s="1"/>
  <c r="BR725" i="3"/>
  <c r="BR718" i="3"/>
  <c r="BW709" i="3"/>
  <c r="BZ709" i="3" s="1"/>
  <c r="BU709" i="3"/>
  <c r="BX709" i="3" s="1"/>
  <c r="BV709" i="3"/>
  <c r="BY709" i="3" s="1"/>
  <c r="BV705" i="3"/>
  <c r="BY705" i="3" s="1"/>
  <c r="BW699" i="3"/>
  <c r="BZ699" i="3" s="1"/>
  <c r="BR694" i="3"/>
  <c r="AU694" i="3" s="1"/>
  <c r="BS683" i="3"/>
  <c r="AY683" i="3" s="1"/>
  <c r="BU682" i="3"/>
  <c r="BX682" i="3" s="1"/>
  <c r="BV678" i="3"/>
  <c r="BY678" i="3" s="1"/>
  <c r="BV658" i="3"/>
  <c r="BY658" i="3" s="1"/>
  <c r="BV639" i="3"/>
  <c r="BY639" i="3" s="1"/>
  <c r="BV632" i="3"/>
  <c r="BY632" i="3" s="1"/>
  <c r="BW632" i="3"/>
  <c r="BZ632" i="3" s="1"/>
  <c r="BS630" i="3"/>
  <c r="AY630" i="3" s="1"/>
  <c r="BU595" i="3"/>
  <c r="BX595" i="3" s="1"/>
  <c r="BV595" i="3"/>
  <c r="BY595" i="3" s="1"/>
  <c r="BS555" i="3"/>
  <c r="AY555" i="3" s="1"/>
  <c r="BV554" i="3"/>
  <c r="BY554" i="3" s="1"/>
  <c r="BV550" i="3"/>
  <c r="BY550" i="3" s="1"/>
  <c r="BU550" i="3"/>
  <c r="BX550" i="3" s="1"/>
  <c r="BR544" i="3"/>
  <c r="AV544" i="3" s="1"/>
  <c r="BR540" i="3"/>
  <c r="BS512" i="3"/>
  <c r="AY512" i="3" s="1"/>
  <c r="BR443" i="3"/>
  <c r="BW426" i="3"/>
  <c r="BZ426" i="3" s="1"/>
  <c r="BS425" i="3"/>
  <c r="AY425" i="3" s="1"/>
  <c r="BU421" i="3"/>
  <c r="BX421" i="3" s="1"/>
  <c r="BV421" i="3"/>
  <c r="BY421" i="3" s="1"/>
  <c r="BW421" i="3"/>
  <c r="BZ421" i="3" s="1"/>
  <c r="BR408" i="3"/>
  <c r="AZ408" i="3" s="1"/>
  <c r="BR393" i="3"/>
  <c r="AW393" i="3" s="1"/>
  <c r="BU379" i="3"/>
  <c r="BX379" i="3" s="1"/>
  <c r="BV379" i="3"/>
  <c r="BY379" i="3" s="1"/>
  <c r="BW379" i="3"/>
  <c r="BZ379" i="3" s="1"/>
  <c r="BS358" i="3"/>
  <c r="AY358" i="3" s="1"/>
  <c r="BS355" i="3"/>
  <c r="AY355" i="3" s="1"/>
  <c r="BV307" i="3"/>
  <c r="BY307" i="3" s="1"/>
  <c r="BW307" i="3"/>
  <c r="BZ307" i="3" s="1"/>
  <c r="BU143" i="3"/>
  <c r="BX143" i="3" s="1"/>
  <c r="BV143" i="3"/>
  <c r="BY143" i="3" s="1"/>
  <c r="BW143" i="3"/>
  <c r="BZ143" i="3" s="1"/>
  <c r="BS44" i="3"/>
  <c r="AY44" i="3" s="1"/>
  <c r="BU26" i="3"/>
  <c r="BX26" i="3" s="1"/>
  <c r="BW26" i="3"/>
  <c r="BZ26" i="3" s="1"/>
  <c r="BR601" i="3"/>
  <c r="AU601" i="3" s="1"/>
  <c r="BU750" i="3"/>
  <c r="BX750" i="3" s="1"/>
  <c r="BV750" i="3"/>
  <c r="BY750" i="3" s="1"/>
  <c r="BW750" i="3"/>
  <c r="BZ750" i="3" s="1"/>
  <c r="BW638" i="3"/>
  <c r="BZ638" i="3" s="1"/>
  <c r="BU638" i="3"/>
  <c r="BX638" i="3" s="1"/>
  <c r="BV638" i="3"/>
  <c r="BY638" i="3" s="1"/>
  <c r="BS550" i="3"/>
  <c r="AY550" i="3" s="1"/>
  <c r="BS746" i="3"/>
  <c r="AY746" i="3" s="1"/>
  <c r="BS680" i="3"/>
  <c r="AY680" i="3" s="1"/>
  <c r="BR565" i="3"/>
  <c r="AT565" i="3" s="1"/>
  <c r="BW374" i="3"/>
  <c r="BZ374" i="3" s="1"/>
  <c r="BU374" i="3"/>
  <c r="BX374" i="3" s="1"/>
  <c r="BV374" i="3"/>
  <c r="BY374" i="3" s="1"/>
  <c r="BS295" i="3"/>
  <c r="AY295" i="3" s="1"/>
  <c r="BS289" i="3"/>
  <c r="AY289" i="3" s="1"/>
  <c r="BS251" i="3"/>
  <c r="AY251" i="3" s="1"/>
  <c r="BV244" i="3"/>
  <c r="BY244" i="3" s="1"/>
  <c r="BW244" i="3"/>
  <c r="BZ244" i="3" s="1"/>
  <c r="BR603" i="3"/>
  <c r="AV603" i="3" s="1"/>
  <c r="BS552" i="3"/>
  <c r="AY552" i="3" s="1"/>
  <c r="BS342" i="3"/>
  <c r="AY342" i="3" s="1"/>
  <c r="BU692" i="3"/>
  <c r="BX692" i="3" s="1"/>
  <c r="BV692" i="3"/>
  <c r="BY692" i="3" s="1"/>
  <c r="BW692" i="3"/>
  <c r="BZ692" i="3" s="1"/>
  <c r="BS748" i="3"/>
  <c r="AY748" i="3" s="1"/>
  <c r="BS706" i="3"/>
  <c r="AY706" i="3" s="1"/>
  <c r="BU705" i="3"/>
  <c r="BX705" i="3" s="1"/>
  <c r="BU703" i="3"/>
  <c r="BX703" i="3" s="1"/>
  <c r="BV703" i="3"/>
  <c r="BY703" i="3" s="1"/>
  <c r="BW703" i="3"/>
  <c r="BZ703" i="3" s="1"/>
  <c r="BV699" i="3"/>
  <c r="BY699" i="3" s="1"/>
  <c r="BR682" i="3"/>
  <c r="AX682" i="3" s="1"/>
  <c r="BU678" i="3"/>
  <c r="BX678" i="3" s="1"/>
  <c r="BU660" i="3"/>
  <c r="BX660" i="3" s="1"/>
  <c r="BV660" i="3"/>
  <c r="BY660" i="3" s="1"/>
  <c r="BW660" i="3"/>
  <c r="BZ660" i="3" s="1"/>
  <c r="BU658" i="3"/>
  <c r="BX658" i="3" s="1"/>
  <c r="BU639" i="3"/>
  <c r="BX639" i="3" s="1"/>
  <c r="BW634" i="3"/>
  <c r="BZ634" i="3" s="1"/>
  <c r="BR629" i="3"/>
  <c r="AW629" i="3" s="1"/>
  <c r="BW609" i="3"/>
  <c r="BZ609" i="3" s="1"/>
  <c r="BU609" i="3"/>
  <c r="BX609" i="3" s="1"/>
  <c r="BV609" i="3"/>
  <c r="BY609" i="3" s="1"/>
  <c r="BU592" i="3"/>
  <c r="BX592" i="3" s="1"/>
  <c r="BV592" i="3"/>
  <c r="BY592" i="3" s="1"/>
  <c r="BW592" i="3"/>
  <c r="BZ592" i="3" s="1"/>
  <c r="BV579" i="3"/>
  <c r="BY579" i="3" s="1"/>
  <c r="BR579" i="3"/>
  <c r="AV579" i="3" s="1"/>
  <c r="BU535" i="3"/>
  <c r="BX535" i="3" s="1"/>
  <c r="BV535" i="3"/>
  <c r="BY535" i="3" s="1"/>
  <c r="BW535" i="3"/>
  <c r="BZ535" i="3" s="1"/>
  <c r="BS518" i="3"/>
  <c r="AY518" i="3" s="1"/>
  <c r="BS433" i="3"/>
  <c r="AY433" i="3" s="1"/>
  <c r="BS432" i="3"/>
  <c r="AY432" i="3" s="1"/>
  <c r="BV426" i="3"/>
  <c r="BY426" i="3" s="1"/>
  <c r="BS313" i="3"/>
  <c r="AY313" i="3" s="1"/>
  <c r="BV283" i="3"/>
  <c r="BY283" i="3" s="1"/>
  <c r="BU283" i="3"/>
  <c r="BX283" i="3" s="1"/>
  <c r="BW283" i="3"/>
  <c r="BZ283" i="3" s="1"/>
  <c r="BS194" i="3"/>
  <c r="AY194" i="3" s="1"/>
  <c r="BW181" i="3"/>
  <c r="BZ181" i="3" s="1"/>
  <c r="BU181" i="3"/>
  <c r="BX181" i="3" s="1"/>
  <c r="BS68" i="3"/>
  <c r="AY68" i="3" s="1"/>
  <c r="BS370" i="3"/>
  <c r="AY370" i="3" s="1"/>
  <c r="BR685" i="3"/>
  <c r="AX685" i="3" s="1"/>
  <c r="BS437" i="3"/>
  <c r="AY437" i="3" s="1"/>
  <c r="BW706" i="3"/>
  <c r="BZ706" i="3" s="1"/>
  <c r="BU706" i="3"/>
  <c r="BX706" i="3" s="1"/>
  <c r="BV706" i="3"/>
  <c r="BY706" i="3" s="1"/>
  <c r="BW305" i="3"/>
  <c r="BZ305" i="3" s="1"/>
  <c r="BV305" i="3"/>
  <c r="BY305" i="3" s="1"/>
  <c r="BV291" i="3"/>
  <c r="BY291" i="3" s="1"/>
  <c r="BW291" i="3"/>
  <c r="BZ291" i="3" s="1"/>
  <c r="BR238" i="3"/>
  <c r="AW238" i="3" s="1"/>
  <c r="BS725" i="3"/>
  <c r="AY725" i="3" s="1"/>
  <c r="BW663" i="3"/>
  <c r="BZ663" i="3" s="1"/>
  <c r="BV663" i="3"/>
  <c r="BY663" i="3" s="1"/>
  <c r="BR646" i="3"/>
  <c r="BU531" i="3"/>
  <c r="BX531" i="3" s="1"/>
  <c r="BV531" i="3"/>
  <c r="BY531" i="3" s="1"/>
  <c r="BW531" i="3"/>
  <c r="BZ531" i="3" s="1"/>
  <c r="BS495" i="3"/>
  <c r="AY495" i="3" s="1"/>
  <c r="BW473" i="3"/>
  <c r="BZ473" i="3" s="1"/>
  <c r="BV473" i="3"/>
  <c r="BY473" i="3" s="1"/>
  <c r="BU473" i="3"/>
  <c r="BX473" i="3" s="1"/>
  <c r="BW386" i="3"/>
  <c r="BZ386" i="3" s="1"/>
  <c r="BV386" i="3"/>
  <c r="BY386" i="3" s="1"/>
  <c r="BS715" i="3"/>
  <c r="AY715" i="3" s="1"/>
  <c r="BU672" i="3"/>
  <c r="BX672" i="3" s="1"/>
  <c r="BW672" i="3"/>
  <c r="BZ672" i="3" s="1"/>
  <c r="BR626" i="3"/>
  <c r="BB626" i="3" s="1"/>
  <c r="BR609" i="3"/>
  <c r="BR589" i="3"/>
  <c r="BA589" i="3" s="1"/>
  <c r="BR577" i="3"/>
  <c r="AV577" i="3" s="1"/>
  <c r="BS486" i="3"/>
  <c r="AY486" i="3" s="1"/>
  <c r="BV447" i="3"/>
  <c r="BY447" i="3" s="1"/>
  <c r="BW447" i="3"/>
  <c r="BZ447" i="3" s="1"/>
  <c r="BR436" i="3"/>
  <c r="AZ436" i="3" s="1"/>
  <c r="BR435" i="3"/>
  <c r="AV435" i="3" s="1"/>
  <c r="BS391" i="3"/>
  <c r="AY391" i="3" s="1"/>
  <c r="BS270" i="3"/>
  <c r="AY270" i="3" s="1"/>
  <c r="BR260" i="3"/>
  <c r="AV260" i="3" s="1"/>
  <c r="BS151" i="3"/>
  <c r="AY151" i="3" s="1"/>
  <c r="BV149" i="3"/>
  <c r="BY149" i="3" s="1"/>
  <c r="BW149" i="3"/>
  <c r="BZ149" i="3" s="1"/>
  <c r="BU149" i="3"/>
  <c r="BX149" i="3" s="1"/>
  <c r="BS141" i="3"/>
  <c r="AY141" i="3" s="1"/>
  <c r="BV94" i="3"/>
  <c r="BY94" i="3" s="1"/>
  <c r="BW94" i="3"/>
  <c r="BZ94" i="3" s="1"/>
  <c r="BR15" i="3"/>
  <c r="AW15" i="3" s="1"/>
  <c r="BS531" i="3"/>
  <c r="AY531" i="3" s="1"/>
  <c r="BS519" i="3"/>
  <c r="AY519" i="3" s="1"/>
  <c r="BR514" i="3"/>
  <c r="AT514" i="3" s="1"/>
  <c r="BS503" i="3"/>
  <c r="AY503" i="3" s="1"/>
  <c r="BS499" i="3"/>
  <c r="AY499" i="3" s="1"/>
  <c r="BS494" i="3"/>
  <c r="AY494" i="3" s="1"/>
  <c r="BS473" i="3"/>
  <c r="AY473" i="3" s="1"/>
  <c r="BW468" i="3"/>
  <c r="BZ468" i="3" s="1"/>
  <c r="BV468" i="3"/>
  <c r="BY468" i="3" s="1"/>
  <c r="BR461" i="3"/>
  <c r="AV461" i="3" s="1"/>
  <c r="BR458" i="3"/>
  <c r="BU438" i="3"/>
  <c r="BX438" i="3" s="1"/>
  <c r="BR428" i="3"/>
  <c r="AZ428" i="3" s="1"/>
  <c r="BR427" i="3"/>
  <c r="AX427" i="3" s="1"/>
  <c r="BW364" i="3"/>
  <c r="BZ364" i="3" s="1"/>
  <c r="BU364" i="3"/>
  <c r="BX364" i="3" s="1"/>
  <c r="BV364" i="3"/>
  <c r="BY364" i="3" s="1"/>
  <c r="BW356" i="3"/>
  <c r="BZ356" i="3" s="1"/>
  <c r="BV356" i="3"/>
  <c r="BY356" i="3" s="1"/>
  <c r="BS348" i="3"/>
  <c r="AY348" i="3" s="1"/>
  <c r="BW334" i="3"/>
  <c r="BZ334" i="3" s="1"/>
  <c r="BV334" i="3"/>
  <c r="BY334" i="3" s="1"/>
  <c r="BR315" i="3"/>
  <c r="BS232" i="3"/>
  <c r="AY232" i="3" s="1"/>
  <c r="BS229" i="3"/>
  <c r="AY229" i="3" s="1"/>
  <c r="BU216" i="3"/>
  <c r="BX216" i="3" s="1"/>
  <c r="BV198" i="3"/>
  <c r="BY198" i="3" s="1"/>
  <c r="BW198" i="3"/>
  <c r="BZ198" i="3" s="1"/>
  <c r="BS153" i="3"/>
  <c r="AY153" i="3" s="1"/>
  <c r="BS144" i="3"/>
  <c r="AY144" i="3" s="1"/>
  <c r="BR103" i="3"/>
  <c r="AW103" i="3" s="1"/>
  <c r="BR97" i="3"/>
  <c r="AX97" i="3" s="1"/>
  <c r="BW41" i="3"/>
  <c r="BZ41" i="3" s="1"/>
  <c r="BV41" i="3"/>
  <c r="BY41" i="3" s="1"/>
  <c r="BR560" i="3"/>
  <c r="BB560" i="3" s="1"/>
  <c r="BV552" i="3"/>
  <c r="BY552" i="3" s="1"/>
  <c r="BU552" i="3"/>
  <c r="BX552" i="3" s="1"/>
  <c r="BS540" i="3"/>
  <c r="AY540" i="3" s="1"/>
  <c r="BR532" i="3"/>
  <c r="BB532" i="3" s="1"/>
  <c r="BR481" i="3"/>
  <c r="BR460" i="3"/>
  <c r="BU455" i="3"/>
  <c r="BX455" i="3" s="1"/>
  <c r="BV455" i="3"/>
  <c r="BY455" i="3" s="1"/>
  <c r="BW440" i="3"/>
  <c r="BZ440" i="3" s="1"/>
  <c r="BU440" i="3"/>
  <c r="BX440" i="3" s="1"/>
  <c r="BV440" i="3"/>
  <c r="BY440" i="3" s="1"/>
  <c r="BS434" i="3"/>
  <c r="AY434" i="3" s="1"/>
  <c r="BU423" i="3"/>
  <c r="BX423" i="3" s="1"/>
  <c r="BW423" i="3"/>
  <c r="BZ423" i="3" s="1"/>
  <c r="BW396" i="3"/>
  <c r="BZ396" i="3" s="1"/>
  <c r="BV396" i="3"/>
  <c r="BY396" i="3" s="1"/>
  <c r="BR389" i="3"/>
  <c r="AZ389" i="3" s="1"/>
  <c r="BS280" i="3"/>
  <c r="AY280" i="3" s="1"/>
  <c r="BR271" i="3"/>
  <c r="AW271" i="3" s="1"/>
  <c r="BW233" i="3"/>
  <c r="BZ233" i="3" s="1"/>
  <c r="BV233" i="3"/>
  <c r="BY233" i="3" s="1"/>
  <c r="BR204" i="3"/>
  <c r="BA204" i="3" s="1"/>
  <c r="BW754" i="3"/>
  <c r="BZ754" i="3" s="1"/>
  <c r="BW746" i="3"/>
  <c r="BZ746" i="3" s="1"/>
  <c r="BS730" i="3"/>
  <c r="AY730" i="3" s="1"/>
  <c r="BU729" i="3"/>
  <c r="BX729" i="3" s="1"/>
  <c r="BU722" i="3"/>
  <c r="BX722" i="3" s="1"/>
  <c r="BV708" i="3"/>
  <c r="BY708" i="3" s="1"/>
  <c r="BR705" i="3"/>
  <c r="BB705" i="3" s="1"/>
  <c r="BU702" i="3"/>
  <c r="BX702" i="3" s="1"/>
  <c r="BR697" i="3"/>
  <c r="BA697" i="3" s="1"/>
  <c r="BW680" i="3"/>
  <c r="BZ680" i="3" s="1"/>
  <c r="BV676" i="3"/>
  <c r="BY676" i="3" s="1"/>
  <c r="BV669" i="3"/>
  <c r="BY669" i="3" s="1"/>
  <c r="BU662" i="3"/>
  <c r="BX662" i="3" s="1"/>
  <c r="BV651" i="3"/>
  <c r="BY651" i="3" s="1"/>
  <c r="BS627" i="3"/>
  <c r="AY627" i="3" s="1"/>
  <c r="BV625" i="3"/>
  <c r="BY625" i="3" s="1"/>
  <c r="BW623" i="3"/>
  <c r="BZ623" i="3" s="1"/>
  <c r="BV619" i="3"/>
  <c r="BY619" i="3" s="1"/>
  <c r="BR619" i="3"/>
  <c r="AW619" i="3" s="1"/>
  <c r="BR605" i="3"/>
  <c r="AX605" i="3" s="1"/>
  <c r="BW600" i="3"/>
  <c r="BZ600" i="3" s="1"/>
  <c r="BR598" i="3"/>
  <c r="AZ598" i="3" s="1"/>
  <c r="BV596" i="3"/>
  <c r="BY596" i="3" s="1"/>
  <c r="BR591" i="3"/>
  <c r="AZ591" i="3" s="1"/>
  <c r="BR573" i="3"/>
  <c r="AU573" i="3" s="1"/>
  <c r="BS548" i="3"/>
  <c r="AY548" i="3" s="1"/>
  <c r="BW547" i="3"/>
  <c r="BZ547" i="3" s="1"/>
  <c r="BW545" i="3"/>
  <c r="BZ545" i="3" s="1"/>
  <c r="BS544" i="3"/>
  <c r="AY544" i="3" s="1"/>
  <c r="BU541" i="3"/>
  <c r="BX541" i="3" s="1"/>
  <c r="BU526" i="3"/>
  <c r="BX526" i="3" s="1"/>
  <c r="BV505" i="3"/>
  <c r="BY505" i="3" s="1"/>
  <c r="BW502" i="3"/>
  <c r="BZ502" i="3" s="1"/>
  <c r="BS501" i="3"/>
  <c r="AY501" i="3" s="1"/>
  <c r="BS497" i="3"/>
  <c r="AY497" i="3" s="1"/>
  <c r="BR496" i="3"/>
  <c r="BR484" i="3"/>
  <c r="AX484" i="3" s="1"/>
  <c r="BS449" i="3"/>
  <c r="AY449" i="3" s="1"/>
  <c r="BV448" i="3"/>
  <c r="BY448" i="3" s="1"/>
  <c r="BS439" i="3"/>
  <c r="AY439" i="3" s="1"/>
  <c r="BV427" i="3"/>
  <c r="BY427" i="3" s="1"/>
  <c r="BV407" i="3"/>
  <c r="BY407" i="3" s="1"/>
  <c r="BS390" i="3"/>
  <c r="AY390" i="3" s="1"/>
  <c r="BV389" i="3"/>
  <c r="BY389" i="3" s="1"/>
  <c r="BV377" i="3"/>
  <c r="BY377" i="3" s="1"/>
  <c r="BS376" i="3"/>
  <c r="AY376" i="3" s="1"/>
  <c r="BW375" i="3"/>
  <c r="BZ375" i="3" s="1"/>
  <c r="BU361" i="3"/>
  <c r="BX361" i="3" s="1"/>
  <c r="BV361" i="3"/>
  <c r="BY361" i="3" s="1"/>
  <c r="BW361" i="3"/>
  <c r="BZ361" i="3" s="1"/>
  <c r="BV352" i="3"/>
  <c r="BY352" i="3" s="1"/>
  <c r="BW352" i="3"/>
  <c r="BZ352" i="3" s="1"/>
  <c r="BS332" i="3"/>
  <c r="AY332" i="3" s="1"/>
  <c r="BU328" i="3"/>
  <c r="BX328" i="3" s="1"/>
  <c r="BW328" i="3"/>
  <c r="BZ328" i="3" s="1"/>
  <c r="BU319" i="3"/>
  <c r="BX319" i="3" s="1"/>
  <c r="BW319" i="3"/>
  <c r="BZ319" i="3" s="1"/>
  <c r="BU311" i="3"/>
  <c r="BX311" i="3" s="1"/>
  <c r="BV311" i="3"/>
  <c r="BY311" i="3" s="1"/>
  <c r="BW311" i="3"/>
  <c r="BZ311" i="3" s="1"/>
  <c r="BS307" i="3"/>
  <c r="AY307" i="3" s="1"/>
  <c r="BV256" i="3"/>
  <c r="BY256" i="3" s="1"/>
  <c r="BW256" i="3"/>
  <c r="BZ256" i="3" s="1"/>
  <c r="BV251" i="3"/>
  <c r="BY251" i="3" s="1"/>
  <c r="BS240" i="3"/>
  <c r="AY240" i="3" s="1"/>
  <c r="BU192" i="3"/>
  <c r="BX192" i="3" s="1"/>
  <c r="BV192" i="3"/>
  <c r="BY192" i="3" s="1"/>
  <c r="BW189" i="3"/>
  <c r="BZ189" i="3" s="1"/>
  <c r="BR188" i="3"/>
  <c r="AU188" i="3" s="1"/>
  <c r="BU174" i="3"/>
  <c r="BX174" i="3" s="1"/>
  <c r="BW174" i="3"/>
  <c r="BZ174" i="3" s="1"/>
  <c r="BR174" i="3"/>
  <c r="BS173" i="3"/>
  <c r="AY173" i="3" s="1"/>
  <c r="BR159" i="3"/>
  <c r="AZ159" i="3" s="1"/>
  <c r="BR142" i="3"/>
  <c r="BB142" i="3" s="1"/>
  <c r="BU47" i="3"/>
  <c r="BX47" i="3" s="1"/>
  <c r="BW47" i="3"/>
  <c r="BZ47" i="3" s="1"/>
  <c r="BV47" i="3"/>
  <c r="BY47" i="3" s="1"/>
  <c r="BU22" i="3"/>
  <c r="BX22" i="3" s="1"/>
  <c r="BV22" i="3"/>
  <c r="BY22" i="3" s="1"/>
  <c r="BR17" i="3"/>
  <c r="BB17" i="3" s="1"/>
  <c r="BR474" i="3"/>
  <c r="AX474" i="3" s="1"/>
  <c r="BV746" i="3"/>
  <c r="BY746" i="3" s="1"/>
  <c r="BR702" i="3"/>
  <c r="BW688" i="3"/>
  <c r="BZ688" i="3" s="1"/>
  <c r="BV677" i="3"/>
  <c r="BY677" i="3" s="1"/>
  <c r="BV674" i="3"/>
  <c r="BY674" i="3" s="1"/>
  <c r="BV642" i="3"/>
  <c r="BY642" i="3" s="1"/>
  <c r="BW605" i="3"/>
  <c r="BZ605" i="3" s="1"/>
  <c r="BS542" i="3"/>
  <c r="AY542" i="3" s="1"/>
  <c r="BR527" i="3"/>
  <c r="BR525" i="3"/>
  <c r="AV525" i="3" s="1"/>
  <c r="BR524" i="3"/>
  <c r="AW524" i="3" s="1"/>
  <c r="BS522" i="3"/>
  <c r="AY522" i="3" s="1"/>
  <c r="BR521" i="3"/>
  <c r="AZ521" i="3" s="1"/>
  <c r="BR503" i="3"/>
  <c r="BR491" i="3"/>
  <c r="BB491" i="3" s="1"/>
  <c r="BR489" i="3"/>
  <c r="AV489" i="3" s="1"/>
  <c r="BU486" i="3"/>
  <c r="BX486" i="3" s="1"/>
  <c r="BW486" i="3"/>
  <c r="BZ486" i="3" s="1"/>
  <c r="BS485" i="3"/>
  <c r="AY485" i="3" s="1"/>
  <c r="BS477" i="3"/>
  <c r="AY477" i="3" s="1"/>
  <c r="BV471" i="3"/>
  <c r="BY471" i="3" s="1"/>
  <c r="BW469" i="3"/>
  <c r="BZ469" i="3" s="1"/>
  <c r="BW467" i="3"/>
  <c r="BZ467" i="3" s="1"/>
  <c r="BR445" i="3"/>
  <c r="AX445" i="3" s="1"/>
  <c r="BS428" i="3"/>
  <c r="AY428" i="3" s="1"/>
  <c r="BS415" i="3"/>
  <c r="AY415" i="3" s="1"/>
  <c r="BV375" i="3"/>
  <c r="BY375" i="3" s="1"/>
  <c r="BW372" i="3"/>
  <c r="BZ372" i="3" s="1"/>
  <c r="BU372" i="3"/>
  <c r="BX372" i="3" s="1"/>
  <c r="BR372" i="3"/>
  <c r="BV367" i="3"/>
  <c r="BY367" i="3" s="1"/>
  <c r="BU367" i="3"/>
  <c r="BX367" i="3" s="1"/>
  <c r="BW367" i="3"/>
  <c r="BZ367" i="3" s="1"/>
  <c r="BW308" i="3"/>
  <c r="BZ308" i="3" s="1"/>
  <c r="BV308" i="3"/>
  <c r="BY308" i="3" s="1"/>
  <c r="BU298" i="3"/>
  <c r="BX298" i="3" s="1"/>
  <c r="BV298" i="3"/>
  <c r="BY298" i="3" s="1"/>
  <c r="BW245" i="3"/>
  <c r="BZ245" i="3" s="1"/>
  <c r="BV245" i="3"/>
  <c r="BY245" i="3" s="1"/>
  <c r="BU245" i="3"/>
  <c r="BX245" i="3" s="1"/>
  <c r="BV221" i="3"/>
  <c r="BY221" i="3" s="1"/>
  <c r="BW221" i="3"/>
  <c r="BZ221" i="3" s="1"/>
  <c r="BS219" i="3"/>
  <c r="AY219" i="3" s="1"/>
  <c r="BR218" i="3"/>
  <c r="AU218" i="3" s="1"/>
  <c r="BV189" i="3"/>
  <c r="BY189" i="3" s="1"/>
  <c r="BS131" i="3"/>
  <c r="AY131" i="3" s="1"/>
  <c r="BW65" i="3"/>
  <c r="BZ65" i="3" s="1"/>
  <c r="BW40" i="3"/>
  <c r="BZ40" i="3" s="1"/>
  <c r="BU40" i="3"/>
  <c r="BX40" i="3" s="1"/>
  <c r="BS557" i="3"/>
  <c r="AY557" i="3" s="1"/>
  <c r="BR550" i="3"/>
  <c r="AV550" i="3" s="1"/>
  <c r="BS533" i="3"/>
  <c r="AY533" i="3" s="1"/>
  <c r="BS456" i="3"/>
  <c r="AY456" i="3" s="1"/>
  <c r="BS161" i="3"/>
  <c r="AY161" i="3" s="1"/>
  <c r="BV754" i="3"/>
  <c r="BY754" i="3" s="1"/>
  <c r="BR729" i="3"/>
  <c r="AT729" i="3" s="1"/>
  <c r="BV726" i="3"/>
  <c r="BY726" i="3" s="1"/>
  <c r="BV711" i="3"/>
  <c r="BY711" i="3" s="1"/>
  <c r="BV695" i="3"/>
  <c r="BY695" i="3" s="1"/>
  <c r="BV690" i="3"/>
  <c r="BY690" i="3" s="1"/>
  <c r="BV657" i="3"/>
  <c r="BY657" i="3" s="1"/>
  <c r="BW640" i="3"/>
  <c r="BZ640" i="3" s="1"/>
  <c r="BR748" i="3"/>
  <c r="AW748" i="3" s="1"/>
  <c r="BU726" i="3"/>
  <c r="BX726" i="3" s="1"/>
  <c r="BU711" i="3"/>
  <c r="BX711" i="3" s="1"/>
  <c r="BS704" i="3"/>
  <c r="AY704" i="3" s="1"/>
  <c r="BU695" i="3"/>
  <c r="BX695" i="3" s="1"/>
  <c r="BU690" i="3"/>
  <c r="BX690" i="3" s="1"/>
  <c r="BV688" i="3"/>
  <c r="BY688" i="3" s="1"/>
  <c r="BU677" i="3"/>
  <c r="BX677" i="3" s="1"/>
  <c r="BR677" i="3"/>
  <c r="AZ677" i="3" s="1"/>
  <c r="BU674" i="3"/>
  <c r="BX674" i="3" s="1"/>
  <c r="BS658" i="3"/>
  <c r="AY658" i="3" s="1"/>
  <c r="BU657" i="3"/>
  <c r="BX657" i="3" s="1"/>
  <c r="BV649" i="3"/>
  <c r="BY649" i="3" s="1"/>
  <c r="BU642" i="3"/>
  <c r="BX642" i="3" s="1"/>
  <c r="BV640" i="3"/>
  <c r="BY640" i="3" s="1"/>
  <c r="BU615" i="3"/>
  <c r="BX615" i="3" s="1"/>
  <c r="BV615" i="3"/>
  <c r="BY615" i="3" s="1"/>
  <c r="BU605" i="3"/>
  <c r="BX605" i="3" s="1"/>
  <c r="BR602" i="3"/>
  <c r="AW602" i="3" s="1"/>
  <c r="BU582" i="3"/>
  <c r="BX582" i="3" s="1"/>
  <c r="BS563" i="3"/>
  <c r="AY563" i="3" s="1"/>
  <c r="BU553" i="3"/>
  <c r="BX553" i="3" s="1"/>
  <c r="BS546" i="3"/>
  <c r="AY546" i="3" s="1"/>
  <c r="BS504" i="3"/>
  <c r="AY504" i="3" s="1"/>
  <c r="BU496" i="3"/>
  <c r="BX496" i="3" s="1"/>
  <c r="BS484" i="3"/>
  <c r="AY484" i="3" s="1"/>
  <c r="BW476" i="3"/>
  <c r="BZ476" i="3" s="1"/>
  <c r="BU476" i="3"/>
  <c r="BX476" i="3" s="1"/>
  <c r="BU471" i="3"/>
  <c r="BX471" i="3" s="1"/>
  <c r="BV469" i="3"/>
  <c r="BY469" i="3" s="1"/>
  <c r="BV467" i="3"/>
  <c r="BY467" i="3" s="1"/>
  <c r="BS441" i="3"/>
  <c r="AY441" i="3" s="1"/>
  <c r="BS426" i="3"/>
  <c r="AY426" i="3" s="1"/>
  <c r="BU422" i="3"/>
  <c r="BX422" i="3" s="1"/>
  <c r="BS420" i="3"/>
  <c r="AY420" i="3" s="1"/>
  <c r="BR396" i="3"/>
  <c r="BW384" i="3"/>
  <c r="BZ384" i="3" s="1"/>
  <c r="BV384" i="3"/>
  <c r="BY384" i="3" s="1"/>
  <c r="BS380" i="3"/>
  <c r="AY380" i="3" s="1"/>
  <c r="BS378" i="3"/>
  <c r="AY378" i="3" s="1"/>
  <c r="BR375" i="3"/>
  <c r="AW375" i="3" s="1"/>
  <c r="BS309" i="3"/>
  <c r="AY309" i="3" s="1"/>
  <c r="BW303" i="3"/>
  <c r="BZ303" i="3" s="1"/>
  <c r="BU303" i="3"/>
  <c r="BX303" i="3" s="1"/>
  <c r="BR262" i="3"/>
  <c r="AU262" i="3" s="1"/>
  <c r="BS252" i="3"/>
  <c r="AY252" i="3" s="1"/>
  <c r="BR232" i="3"/>
  <c r="AT232" i="3" s="1"/>
  <c r="BS72" i="3"/>
  <c r="AY72" i="3" s="1"/>
  <c r="BV28" i="3"/>
  <c r="BY28" i="3" s="1"/>
  <c r="BW28" i="3"/>
  <c r="BZ28" i="3" s="1"/>
  <c r="BU28" i="3"/>
  <c r="BX28" i="3" s="1"/>
  <c r="BR750" i="3"/>
  <c r="BA750" i="3" s="1"/>
  <c r="BR744" i="3"/>
  <c r="BR690" i="3"/>
  <c r="BR665" i="3"/>
  <c r="BR649" i="3"/>
  <c r="BB649" i="3" s="1"/>
  <c r="BW617" i="3"/>
  <c r="BZ617" i="3" s="1"/>
  <c r="BU617" i="3"/>
  <c r="BX617" i="3" s="1"/>
  <c r="BR617" i="3"/>
  <c r="BA617" i="3" s="1"/>
  <c r="BR584" i="3"/>
  <c r="AV584" i="3" s="1"/>
  <c r="BS579" i="3"/>
  <c r="AY579" i="3" s="1"/>
  <c r="BS534" i="3"/>
  <c r="AY534" i="3" s="1"/>
  <c r="BR533" i="3"/>
  <c r="BR497" i="3"/>
  <c r="AX497" i="3" s="1"/>
  <c r="BW488" i="3"/>
  <c r="BZ488" i="3" s="1"/>
  <c r="BV488" i="3"/>
  <c r="BY488" i="3" s="1"/>
  <c r="BS455" i="3"/>
  <c r="AY455" i="3" s="1"/>
  <c r="BV442" i="3"/>
  <c r="BY442" i="3" s="1"/>
  <c r="BW442" i="3"/>
  <c r="BZ442" i="3" s="1"/>
  <c r="BR432" i="3"/>
  <c r="AT432" i="3" s="1"/>
  <c r="BR391" i="3"/>
  <c r="AW391" i="3" s="1"/>
  <c r="BR384" i="3"/>
  <c r="AZ384" i="3" s="1"/>
  <c r="BS382" i="3"/>
  <c r="AY382" i="3" s="1"/>
  <c r="BV363" i="3"/>
  <c r="BY363" i="3" s="1"/>
  <c r="BU363" i="3"/>
  <c r="BX363" i="3" s="1"/>
  <c r="BV324" i="3"/>
  <c r="BY324" i="3" s="1"/>
  <c r="BW324" i="3"/>
  <c r="BZ324" i="3" s="1"/>
  <c r="BW276" i="3"/>
  <c r="BZ276" i="3" s="1"/>
  <c r="BV276" i="3"/>
  <c r="BY276" i="3" s="1"/>
  <c r="BR224" i="3"/>
  <c r="BA224" i="3" s="1"/>
  <c r="BU117" i="3"/>
  <c r="BX117" i="3" s="1"/>
  <c r="BV117" i="3"/>
  <c r="BY117" i="3" s="1"/>
  <c r="BV108" i="3"/>
  <c r="BY108" i="3" s="1"/>
  <c r="BW108" i="3"/>
  <c r="BZ108" i="3" s="1"/>
  <c r="BU108" i="3"/>
  <c r="BX108" i="3" s="1"/>
  <c r="BR95" i="3"/>
  <c r="AV95" i="3" s="1"/>
  <c r="BR368" i="3"/>
  <c r="BS360" i="3"/>
  <c r="AY360" i="3" s="1"/>
  <c r="BU347" i="3"/>
  <c r="BX347" i="3" s="1"/>
  <c r="BW347" i="3"/>
  <c r="BZ347" i="3" s="1"/>
  <c r="BS331" i="3"/>
  <c r="AY331" i="3" s="1"/>
  <c r="BS325" i="3"/>
  <c r="AY325" i="3" s="1"/>
  <c r="BR294" i="3"/>
  <c r="AZ294" i="3" s="1"/>
  <c r="BS257" i="3"/>
  <c r="AY257" i="3" s="1"/>
  <c r="BS254" i="3"/>
  <c r="AY254" i="3" s="1"/>
  <c r="BR227" i="3"/>
  <c r="BA227" i="3" s="1"/>
  <c r="BS222" i="3"/>
  <c r="AY222" i="3" s="1"/>
  <c r="BS209" i="3"/>
  <c r="AY209" i="3" s="1"/>
  <c r="BU199" i="3"/>
  <c r="BX199" i="3" s="1"/>
  <c r="BV199" i="3"/>
  <c r="BY199" i="3" s="1"/>
  <c r="BS195" i="3"/>
  <c r="AY195" i="3" s="1"/>
  <c r="BS187" i="3"/>
  <c r="AY187" i="3" s="1"/>
  <c r="BR183" i="3"/>
  <c r="AX183" i="3" s="1"/>
  <c r="BS182" i="3"/>
  <c r="AY182" i="3" s="1"/>
  <c r="BW172" i="3"/>
  <c r="BZ172" i="3" s="1"/>
  <c r="BU172" i="3"/>
  <c r="BX172" i="3" s="1"/>
  <c r="BS163" i="3"/>
  <c r="AY163" i="3" s="1"/>
  <c r="BS129" i="3"/>
  <c r="AY129" i="3" s="1"/>
  <c r="BS102" i="3"/>
  <c r="AY102" i="3" s="1"/>
  <c r="BW48" i="3"/>
  <c r="BZ48" i="3" s="1"/>
  <c r="BV48" i="3"/>
  <c r="BY48" i="3" s="1"/>
  <c r="BU37" i="3"/>
  <c r="BX37" i="3" s="1"/>
  <c r="BV37" i="3"/>
  <c r="BY37" i="3" s="1"/>
  <c r="BW37" i="3"/>
  <c r="BZ37" i="3" s="1"/>
  <c r="BU14" i="3"/>
  <c r="BX14" i="3" s="1"/>
  <c r="BV14" i="3"/>
  <c r="BY14" i="3" s="1"/>
  <c r="BR490" i="3"/>
  <c r="BR466" i="3"/>
  <c r="AW466" i="3" s="1"/>
  <c r="BS384" i="3"/>
  <c r="AY384" i="3" s="1"/>
  <c r="BS352" i="3"/>
  <c r="AY352" i="3" s="1"/>
  <c r="BU351" i="3"/>
  <c r="BX351" i="3" s="1"/>
  <c r="BW351" i="3"/>
  <c r="BZ351" i="3" s="1"/>
  <c r="BS328" i="3"/>
  <c r="AY328" i="3" s="1"/>
  <c r="BR316" i="3"/>
  <c r="BR302" i="3"/>
  <c r="AZ302" i="3" s="1"/>
  <c r="BR284" i="3"/>
  <c r="AZ284" i="3" s="1"/>
  <c r="BS279" i="3"/>
  <c r="AY279" i="3" s="1"/>
  <c r="BR266" i="3"/>
  <c r="BB266" i="3" s="1"/>
  <c r="BS259" i="3"/>
  <c r="AY259" i="3" s="1"/>
  <c r="BS234" i="3"/>
  <c r="AY234" i="3" s="1"/>
  <c r="BS165" i="3"/>
  <c r="AY165" i="3" s="1"/>
  <c r="BS150" i="3"/>
  <c r="AY150" i="3" s="1"/>
  <c r="BW134" i="3"/>
  <c r="BZ134" i="3" s="1"/>
  <c r="BV134" i="3"/>
  <c r="BY134" i="3" s="1"/>
  <c r="BS133" i="3"/>
  <c r="AY133" i="3" s="1"/>
  <c r="BR87" i="3"/>
  <c r="AT87" i="3" s="1"/>
  <c r="BU81" i="3"/>
  <c r="BX81" i="3" s="1"/>
  <c r="BV81" i="3"/>
  <c r="BY81" i="3" s="1"/>
  <c r="BW81" i="3"/>
  <c r="BZ81" i="3" s="1"/>
  <c r="BU58" i="3"/>
  <c r="BX58" i="3" s="1"/>
  <c r="BW58" i="3"/>
  <c r="BZ58" i="3" s="1"/>
  <c r="BV53" i="3"/>
  <c r="BY53" i="3" s="1"/>
  <c r="BW53" i="3"/>
  <c r="BZ53" i="3" s="1"/>
  <c r="BS29" i="3"/>
  <c r="AY29" i="3" s="1"/>
  <c r="BS4" i="3"/>
  <c r="AY4" i="3" s="1"/>
  <c r="BR421" i="3"/>
  <c r="BS347" i="3"/>
  <c r="AY347" i="3" s="1"/>
  <c r="BS296" i="3"/>
  <c r="AY296" i="3" s="1"/>
  <c r="BR288" i="3"/>
  <c r="BU280" i="3"/>
  <c r="BX280" i="3" s="1"/>
  <c r="BV280" i="3"/>
  <c r="BY280" i="3" s="1"/>
  <c r="BS277" i="3"/>
  <c r="AY277" i="3" s="1"/>
  <c r="BS274" i="3"/>
  <c r="AY274" i="3" s="1"/>
  <c r="BS264" i="3"/>
  <c r="AY264" i="3" s="1"/>
  <c r="BR230" i="3"/>
  <c r="AX230" i="3" s="1"/>
  <c r="BV204" i="3"/>
  <c r="BY204" i="3" s="1"/>
  <c r="BU204" i="3"/>
  <c r="BX204" i="3" s="1"/>
  <c r="BS199" i="3"/>
  <c r="AY199" i="3" s="1"/>
  <c r="BR185" i="3"/>
  <c r="AV185" i="3" s="1"/>
  <c r="BS179" i="3"/>
  <c r="AY179" i="3" s="1"/>
  <c r="BW163" i="3"/>
  <c r="BZ163" i="3" s="1"/>
  <c r="BU163" i="3"/>
  <c r="BX163" i="3" s="1"/>
  <c r="BR140" i="3"/>
  <c r="AT140" i="3" s="1"/>
  <c r="BS137" i="3"/>
  <c r="AY137" i="3" s="1"/>
  <c r="BR91" i="3"/>
  <c r="AV91" i="3" s="1"/>
  <c r="BS48" i="3"/>
  <c r="AY48" i="3" s="1"/>
  <c r="BR27" i="3"/>
  <c r="AZ27" i="3" s="1"/>
  <c r="BU5" i="3"/>
  <c r="BX5" i="3" s="1"/>
  <c r="BW5" i="3"/>
  <c r="BZ5" i="3" s="1"/>
  <c r="BS599" i="3"/>
  <c r="AY599" i="3" s="1"/>
  <c r="BR568" i="3"/>
  <c r="AT568" i="3" s="1"/>
  <c r="BR478" i="3"/>
  <c r="BS472" i="3"/>
  <c r="AY472" i="3" s="1"/>
  <c r="BS459" i="3"/>
  <c r="AY459" i="3" s="1"/>
  <c r="BS448" i="3"/>
  <c r="AY448" i="3" s="1"/>
  <c r="BV445" i="3"/>
  <c r="BY445" i="3" s="1"/>
  <c r="BS417" i="3"/>
  <c r="AY417" i="3" s="1"/>
  <c r="BU416" i="3"/>
  <c r="BX416" i="3" s="1"/>
  <c r="BS405" i="3"/>
  <c r="AY405" i="3" s="1"/>
  <c r="BR403" i="3"/>
  <c r="AX403" i="3" s="1"/>
  <c r="BU400" i="3"/>
  <c r="BX400" i="3" s="1"/>
  <c r="BS368" i="3"/>
  <c r="AY368" i="3" s="1"/>
  <c r="BR360" i="3"/>
  <c r="AZ360" i="3" s="1"/>
  <c r="BU335" i="3"/>
  <c r="BX335" i="3" s="1"/>
  <c r="BW335" i="3"/>
  <c r="BZ335" i="3" s="1"/>
  <c r="BS324" i="3"/>
  <c r="AY324" i="3" s="1"/>
  <c r="BR320" i="3"/>
  <c r="BB320" i="3" s="1"/>
  <c r="BR308" i="3"/>
  <c r="BA308" i="3" s="1"/>
  <c r="BS301" i="3"/>
  <c r="AY301" i="3" s="1"/>
  <c r="BU282" i="3"/>
  <c r="BX282" i="3" s="1"/>
  <c r="BV282" i="3"/>
  <c r="BY282" i="3" s="1"/>
  <c r="BS281" i="3"/>
  <c r="AY281" i="3" s="1"/>
  <c r="BS269" i="3"/>
  <c r="AY269" i="3" s="1"/>
  <c r="BV247" i="3"/>
  <c r="BY247" i="3" s="1"/>
  <c r="BU247" i="3"/>
  <c r="BX247" i="3" s="1"/>
  <c r="BU237" i="3"/>
  <c r="BX237" i="3" s="1"/>
  <c r="BR235" i="3"/>
  <c r="BB235" i="3" s="1"/>
  <c r="BU232" i="3"/>
  <c r="BX232" i="3" s="1"/>
  <c r="BV232" i="3"/>
  <c r="BY232" i="3" s="1"/>
  <c r="BS215" i="3"/>
  <c r="AY215" i="3" s="1"/>
  <c r="BS208" i="3"/>
  <c r="AY208" i="3" s="1"/>
  <c r="BR184" i="3"/>
  <c r="AV184" i="3" s="1"/>
  <c r="BS183" i="3"/>
  <c r="AY183" i="3" s="1"/>
  <c r="BW121" i="3"/>
  <c r="BZ121" i="3" s="1"/>
  <c r="BU121" i="3"/>
  <c r="BX121" i="3" s="1"/>
  <c r="BU96" i="3"/>
  <c r="BX96" i="3" s="1"/>
  <c r="BW96" i="3"/>
  <c r="BZ96" i="3" s="1"/>
  <c r="BR456" i="3"/>
  <c r="AT456" i="3" s="1"/>
  <c r="BS450" i="3"/>
  <c r="AY450" i="3" s="1"/>
  <c r="BS409" i="3"/>
  <c r="AY409" i="3" s="1"/>
  <c r="BS377" i="3"/>
  <c r="AY377" i="3" s="1"/>
  <c r="BS365" i="3"/>
  <c r="AY365" i="3" s="1"/>
  <c r="BS353" i="3"/>
  <c r="AY353" i="3" s="1"/>
  <c r="BS336" i="3"/>
  <c r="AY336" i="3" s="1"/>
  <c r="BS326" i="3"/>
  <c r="AY326" i="3" s="1"/>
  <c r="BW292" i="3"/>
  <c r="BZ292" i="3" s="1"/>
  <c r="BV292" i="3"/>
  <c r="BY292" i="3" s="1"/>
  <c r="BS230" i="3"/>
  <c r="AY230" i="3" s="1"/>
  <c r="BV219" i="3"/>
  <c r="BY219" i="3" s="1"/>
  <c r="BU219" i="3"/>
  <c r="BX219" i="3" s="1"/>
  <c r="BR195" i="3"/>
  <c r="BR182" i="3"/>
  <c r="BB182" i="3" s="1"/>
  <c r="BS176" i="3"/>
  <c r="AY176" i="3" s="1"/>
  <c r="BS157" i="3"/>
  <c r="AY157" i="3" s="1"/>
  <c r="BR150" i="3"/>
  <c r="BB150" i="3" s="1"/>
  <c r="BR90" i="3"/>
  <c r="AW90" i="3" s="1"/>
  <c r="BS78" i="3"/>
  <c r="AY78" i="3" s="1"/>
  <c r="BU77" i="3"/>
  <c r="BX77" i="3" s="1"/>
  <c r="BW77" i="3"/>
  <c r="BZ77" i="3" s="1"/>
  <c r="BR64" i="3"/>
  <c r="BS58" i="3"/>
  <c r="AY58" i="3" s="1"/>
  <c r="BS36" i="3"/>
  <c r="AY36" i="3" s="1"/>
  <c r="BR190" i="3"/>
  <c r="BA190" i="3" s="1"/>
  <c r="BS168" i="3"/>
  <c r="AY168" i="3" s="1"/>
  <c r="BS159" i="3"/>
  <c r="AY159" i="3" s="1"/>
  <c r="BR153" i="3"/>
  <c r="AU153" i="3" s="1"/>
  <c r="BR127" i="3"/>
  <c r="AZ127" i="3" s="1"/>
  <c r="BS120" i="3"/>
  <c r="AY120" i="3" s="1"/>
  <c r="BS84" i="3"/>
  <c r="AY84" i="3" s="1"/>
  <c r="BU80" i="3"/>
  <c r="BX80" i="3" s="1"/>
  <c r="BV80" i="3"/>
  <c r="BY80" i="3" s="1"/>
  <c r="BW80" i="3"/>
  <c r="BZ80" i="3" s="1"/>
  <c r="BU45" i="3"/>
  <c r="BX45" i="3" s="1"/>
  <c r="BV45" i="3"/>
  <c r="BY45" i="3" s="1"/>
  <c r="BS422" i="3"/>
  <c r="AY422" i="3" s="1"/>
  <c r="BS416" i="3"/>
  <c r="AY416" i="3" s="1"/>
  <c r="BS408" i="3"/>
  <c r="AY408" i="3" s="1"/>
  <c r="BS404" i="3"/>
  <c r="AY404" i="3" s="1"/>
  <c r="BS397" i="3"/>
  <c r="AY397" i="3" s="1"/>
  <c r="BS339" i="3"/>
  <c r="AY339" i="3" s="1"/>
  <c r="BS335" i="3"/>
  <c r="AY335" i="3" s="1"/>
  <c r="BR332" i="3"/>
  <c r="AW332" i="3" s="1"/>
  <c r="BS308" i="3"/>
  <c r="AY308" i="3" s="1"/>
  <c r="BS292" i="3"/>
  <c r="AY292" i="3" s="1"/>
  <c r="BS255" i="3"/>
  <c r="AY255" i="3" s="1"/>
  <c r="BS231" i="3"/>
  <c r="AY231" i="3" s="1"/>
  <c r="BR206" i="3"/>
  <c r="AU206" i="3" s="1"/>
  <c r="BS184" i="3"/>
  <c r="AY184" i="3" s="1"/>
  <c r="BS171" i="3"/>
  <c r="AY171" i="3" s="1"/>
  <c r="BR170" i="3"/>
  <c r="BA170" i="3" s="1"/>
  <c r="BS158" i="3"/>
  <c r="AY158" i="3" s="1"/>
  <c r="BU133" i="3"/>
  <c r="BX133" i="3" s="1"/>
  <c r="BW131" i="3"/>
  <c r="BZ131" i="3" s="1"/>
  <c r="BU131" i="3"/>
  <c r="BX131" i="3" s="1"/>
  <c r="BR131" i="3"/>
  <c r="AX131" i="3" s="1"/>
  <c r="BR128" i="3"/>
  <c r="BR111" i="3"/>
  <c r="AZ111" i="3" s="1"/>
  <c r="BU92" i="3"/>
  <c r="BX92" i="3" s="1"/>
  <c r="BS87" i="3"/>
  <c r="AY87" i="3" s="1"/>
  <c r="BS56" i="3"/>
  <c r="AY56" i="3" s="1"/>
  <c r="BR33" i="3"/>
  <c r="AT33" i="3" s="1"/>
  <c r="BV12" i="3"/>
  <c r="BY12" i="3" s="1"/>
  <c r="BR146" i="3"/>
  <c r="AT146" i="3" s="1"/>
  <c r="BS132" i="3"/>
  <c r="AY132" i="3" s="1"/>
  <c r="BV126" i="3"/>
  <c r="BY126" i="3" s="1"/>
  <c r="BW126" i="3"/>
  <c r="BZ126" i="3" s="1"/>
  <c r="BS123" i="3"/>
  <c r="AY123" i="3" s="1"/>
  <c r="BU113" i="3"/>
  <c r="BX113" i="3" s="1"/>
  <c r="BV113" i="3"/>
  <c r="BY113" i="3" s="1"/>
  <c r="BW113" i="3"/>
  <c r="BZ113" i="3" s="1"/>
  <c r="BS39" i="3"/>
  <c r="AY39" i="3" s="1"/>
  <c r="BS20" i="3"/>
  <c r="AY20" i="3" s="1"/>
  <c r="BS13" i="3"/>
  <c r="AY13" i="3" s="1"/>
  <c r="BS138" i="3"/>
  <c r="AY138" i="3" s="1"/>
  <c r="BR124" i="3"/>
  <c r="BR109" i="3"/>
  <c r="AZ109" i="3" s="1"/>
  <c r="BR100" i="3"/>
  <c r="AT100" i="3" s="1"/>
  <c r="BS96" i="3"/>
  <c r="AY96" i="3" s="1"/>
  <c r="BS94" i="3"/>
  <c r="AY94" i="3" s="1"/>
  <c r="BS86" i="3"/>
  <c r="AY86" i="3" s="1"/>
  <c r="BS74" i="3"/>
  <c r="AY74" i="3" s="1"/>
  <c r="BU52" i="3"/>
  <c r="BX52" i="3" s="1"/>
  <c r="BV52" i="3"/>
  <c r="BY52" i="3" s="1"/>
  <c r="BW52" i="3"/>
  <c r="BZ52" i="3" s="1"/>
  <c r="BS46" i="3"/>
  <c r="AY46" i="3" s="1"/>
  <c r="BS27" i="3"/>
  <c r="AY27" i="3" s="1"/>
  <c r="BS6" i="3"/>
  <c r="AY6" i="3" s="1"/>
  <c r="BS330" i="3"/>
  <c r="AY330" i="3" s="1"/>
  <c r="BS319" i="3"/>
  <c r="AY319" i="3" s="1"/>
  <c r="BR304" i="3"/>
  <c r="AV304" i="3" s="1"/>
  <c r="BS302" i="3"/>
  <c r="AY302" i="3" s="1"/>
  <c r="BR192" i="3"/>
  <c r="AV192" i="3" s="1"/>
  <c r="BR176" i="3"/>
  <c r="BB176" i="3" s="1"/>
  <c r="BU124" i="3"/>
  <c r="BX124" i="3" s="1"/>
  <c r="BV124" i="3"/>
  <c r="BY124" i="3" s="1"/>
  <c r="BS113" i="3"/>
  <c r="AY113" i="3" s="1"/>
  <c r="BR102" i="3"/>
  <c r="BS99" i="3"/>
  <c r="AY99" i="3" s="1"/>
  <c r="BS62" i="3"/>
  <c r="AY62" i="3" s="1"/>
  <c r="BR54" i="3"/>
  <c r="AV54" i="3" s="1"/>
  <c r="BS50" i="3"/>
  <c r="AY50" i="3" s="1"/>
  <c r="BS33" i="3"/>
  <c r="AY33" i="3" s="1"/>
  <c r="BU20" i="3"/>
  <c r="BX20" i="3" s="1"/>
  <c r="BW20" i="3"/>
  <c r="BZ20" i="3" s="1"/>
  <c r="BR84" i="3"/>
  <c r="BR78" i="3"/>
  <c r="AZ78" i="3" s="1"/>
  <c r="BS64" i="3"/>
  <c r="AY64" i="3" s="1"/>
  <c r="BR23" i="3"/>
  <c r="AW23" i="3" s="1"/>
  <c r="BV13" i="3"/>
  <c r="BY13" i="3" s="1"/>
  <c r="BW13" i="3"/>
  <c r="BZ13" i="3" s="1"/>
  <c r="BS12" i="3"/>
  <c r="AY12" i="3" s="1"/>
  <c r="BR118" i="3"/>
  <c r="BB118" i="3" s="1"/>
  <c r="BS95" i="3"/>
  <c r="AY95" i="3" s="1"/>
  <c r="BS67" i="3"/>
  <c r="AY67" i="3" s="1"/>
  <c r="BS40" i="3"/>
  <c r="AY40" i="3" s="1"/>
  <c r="BS288" i="3"/>
  <c r="AY288" i="3" s="1"/>
  <c r="BS283" i="3"/>
  <c r="AY283" i="3" s="1"/>
  <c r="BS249" i="3"/>
  <c r="AY249" i="3" s="1"/>
  <c r="BS235" i="3"/>
  <c r="AY235" i="3" s="1"/>
  <c r="BS233" i="3"/>
  <c r="AY233" i="3" s="1"/>
  <c r="BS191" i="3"/>
  <c r="AY191" i="3" s="1"/>
  <c r="BS189" i="3"/>
  <c r="AY189" i="3" s="1"/>
  <c r="BS178" i="3"/>
  <c r="AY178" i="3" s="1"/>
  <c r="BW84" i="3"/>
  <c r="BZ84" i="3" s="1"/>
  <c r="BV72" i="3"/>
  <c r="BY72" i="3" s="1"/>
  <c r="BS61" i="3"/>
  <c r="AY61" i="3" s="1"/>
  <c r="BR59" i="3"/>
  <c r="AZ59" i="3" s="1"/>
  <c r="BV56" i="3"/>
  <c r="BY56" i="3" s="1"/>
  <c r="BS53" i="3"/>
  <c r="AY53" i="3" s="1"/>
  <c r="BS47" i="3"/>
  <c r="AY47" i="3" s="1"/>
  <c r="BV42" i="3"/>
  <c r="BY42" i="3" s="1"/>
  <c r="BV17" i="3"/>
  <c r="BY17" i="3" s="1"/>
  <c r="BV8" i="3"/>
  <c r="BY8" i="3" s="1"/>
  <c r="BV6" i="3"/>
  <c r="BY6" i="3" s="1"/>
  <c r="BS85" i="3"/>
  <c r="AY85" i="3" s="1"/>
  <c r="BS18" i="3"/>
  <c r="AY18" i="3" s="1"/>
  <c r="BS9" i="3"/>
  <c r="AY9" i="3" s="1"/>
  <c r="BR8" i="3"/>
  <c r="AV8" i="3" s="1"/>
  <c r="BS104" i="3"/>
  <c r="AY104" i="3" s="1"/>
  <c r="BR99" i="3"/>
  <c r="AV99" i="3" s="1"/>
  <c r="BS92" i="3"/>
  <c r="AY92" i="3" s="1"/>
  <c r="BS88" i="3"/>
  <c r="AY88" i="3" s="1"/>
  <c r="BS65" i="3"/>
  <c r="AY65" i="3" s="1"/>
  <c r="BR58" i="3"/>
  <c r="AW58" i="3" s="1"/>
  <c r="BS118" i="3"/>
  <c r="AY118" i="3" s="1"/>
  <c r="BS77" i="3"/>
  <c r="AY77" i="3" s="1"/>
  <c r="BS73" i="3"/>
  <c r="AY73" i="3" s="1"/>
  <c r="BR25" i="3"/>
  <c r="AX25" i="3" s="1"/>
  <c r="BR698" i="3"/>
  <c r="BU627" i="3"/>
  <c r="BX627" i="3" s="1"/>
  <c r="BV627" i="3"/>
  <c r="BY627" i="3" s="1"/>
  <c r="BW627" i="3"/>
  <c r="BZ627" i="3" s="1"/>
  <c r="BR567" i="3"/>
  <c r="BR709" i="3"/>
  <c r="BR635" i="3"/>
  <c r="BS615" i="3"/>
  <c r="AY615" i="3" s="1"/>
  <c r="BR570" i="3"/>
  <c r="BR463" i="3"/>
  <c r="BS740" i="3"/>
  <c r="AY740" i="3" s="1"/>
  <c r="BU735" i="3"/>
  <c r="BX735" i="3" s="1"/>
  <c r="BV735" i="3"/>
  <c r="BY735" i="3" s="1"/>
  <c r="BW735" i="3"/>
  <c r="BZ735" i="3" s="1"/>
  <c r="BU321" i="3"/>
  <c r="BX321" i="3" s="1"/>
  <c r="BV321" i="3"/>
  <c r="BY321" i="3" s="1"/>
  <c r="BW321" i="3"/>
  <c r="BZ321" i="3" s="1"/>
  <c r="BU667" i="3"/>
  <c r="BX667" i="3" s="1"/>
  <c r="BW667" i="3"/>
  <c r="BZ667" i="3" s="1"/>
  <c r="BV667" i="3"/>
  <c r="BY667" i="3" s="1"/>
  <c r="BW665" i="3"/>
  <c r="BZ665" i="3" s="1"/>
  <c r="BU665" i="3"/>
  <c r="BX665" i="3" s="1"/>
  <c r="BV665" i="3"/>
  <c r="BY665" i="3" s="1"/>
  <c r="BU630" i="3"/>
  <c r="BX630" i="3" s="1"/>
  <c r="BV630" i="3"/>
  <c r="BY630" i="3" s="1"/>
  <c r="BW630" i="3"/>
  <c r="BZ630" i="3" s="1"/>
  <c r="BR596" i="3"/>
  <c r="BU643" i="3"/>
  <c r="BX643" i="3" s="1"/>
  <c r="BV643" i="3"/>
  <c r="BY643" i="3" s="1"/>
  <c r="BW643" i="3"/>
  <c r="BZ643" i="3" s="1"/>
  <c r="BW641" i="3"/>
  <c r="BZ641" i="3" s="1"/>
  <c r="BU641" i="3"/>
  <c r="BX641" i="3" s="1"/>
  <c r="BV641" i="3"/>
  <c r="BY641" i="3" s="1"/>
  <c r="BR641" i="3"/>
  <c r="BW564" i="3"/>
  <c r="BZ564" i="3" s="1"/>
  <c r="BU564" i="3"/>
  <c r="BX564" i="3" s="1"/>
  <c r="BV564" i="3"/>
  <c r="BY564" i="3" s="1"/>
  <c r="BW285" i="3"/>
  <c r="BZ285" i="3" s="1"/>
  <c r="BU285" i="3"/>
  <c r="BX285" i="3" s="1"/>
  <c r="BV285" i="3"/>
  <c r="BY285" i="3" s="1"/>
  <c r="BR674" i="3"/>
  <c r="BU606" i="3"/>
  <c r="BX606" i="3" s="1"/>
  <c r="BV606" i="3"/>
  <c r="BY606" i="3" s="1"/>
  <c r="BW606" i="3"/>
  <c r="BZ606" i="3" s="1"/>
  <c r="BR606" i="3"/>
  <c r="BR564" i="3"/>
  <c r="BW484" i="3"/>
  <c r="BZ484" i="3" s="1"/>
  <c r="BU484" i="3"/>
  <c r="BX484" i="3" s="1"/>
  <c r="BV484" i="3"/>
  <c r="BY484" i="3" s="1"/>
  <c r="BR696" i="3"/>
  <c r="BR650" i="3"/>
  <c r="BW520" i="3"/>
  <c r="BZ520" i="3" s="1"/>
  <c r="BU520" i="3"/>
  <c r="BX520" i="3" s="1"/>
  <c r="BV520" i="3"/>
  <c r="BY520" i="3" s="1"/>
  <c r="BU736" i="3"/>
  <c r="BX736" i="3" s="1"/>
  <c r="BW736" i="3"/>
  <c r="BZ736" i="3" s="1"/>
  <c r="BR736" i="3"/>
  <c r="BR722" i="3"/>
  <c r="BR672" i="3"/>
  <c r="BR661" i="3"/>
  <c r="BU572" i="3"/>
  <c r="BX572" i="3" s="1"/>
  <c r="BV572" i="3"/>
  <c r="BY572" i="3" s="1"/>
  <c r="BW572" i="3"/>
  <c r="BZ572" i="3" s="1"/>
  <c r="BR572" i="3"/>
  <c r="BR562" i="3"/>
  <c r="BW743" i="3"/>
  <c r="BZ743" i="3" s="1"/>
  <c r="BU743" i="3"/>
  <c r="BX743" i="3" s="1"/>
  <c r="BV743" i="3"/>
  <c r="BY743" i="3" s="1"/>
  <c r="BW738" i="3"/>
  <c r="BZ738" i="3" s="1"/>
  <c r="BU738" i="3"/>
  <c r="BX738" i="3" s="1"/>
  <c r="BV738" i="3"/>
  <c r="BY738" i="3" s="1"/>
  <c r="BR738" i="3"/>
  <c r="BU715" i="3"/>
  <c r="BX715" i="3" s="1"/>
  <c r="BV715" i="3"/>
  <c r="BY715" i="3" s="1"/>
  <c r="BW715" i="3"/>
  <c r="BZ715" i="3" s="1"/>
  <c r="BW713" i="3"/>
  <c r="BZ713" i="3" s="1"/>
  <c r="BU713" i="3"/>
  <c r="BX713" i="3" s="1"/>
  <c r="BV713" i="3"/>
  <c r="BY713" i="3" s="1"/>
  <c r="BR713" i="3"/>
  <c r="BR648" i="3"/>
  <c r="BR637" i="3"/>
  <c r="BU584" i="3"/>
  <c r="BX584" i="3" s="1"/>
  <c r="BV584" i="3"/>
  <c r="BY584" i="3" s="1"/>
  <c r="BW584" i="3"/>
  <c r="BZ584" i="3" s="1"/>
  <c r="BR545" i="3"/>
  <c r="BV753" i="3"/>
  <c r="BY753" i="3" s="1"/>
  <c r="BW753" i="3"/>
  <c r="BZ753" i="3" s="1"/>
  <c r="BU753" i="3"/>
  <c r="BX753" i="3" s="1"/>
  <c r="BR753" i="3"/>
  <c r="BR741" i="3"/>
  <c r="BS620" i="3"/>
  <c r="AY620" i="3" s="1"/>
  <c r="AV522" i="3"/>
  <c r="AX522" i="3"/>
  <c r="BU509" i="3"/>
  <c r="BX509" i="3" s="1"/>
  <c r="BW509" i="3"/>
  <c r="BZ509" i="3" s="1"/>
  <c r="BV509" i="3"/>
  <c r="BY509" i="3" s="1"/>
  <c r="BR509" i="3"/>
  <c r="BR746" i="3"/>
  <c r="BR720" i="3"/>
  <c r="BS745" i="3"/>
  <c r="AY745" i="3" s="1"/>
  <c r="BW689" i="3"/>
  <c r="BZ689" i="3" s="1"/>
  <c r="BU689" i="3"/>
  <c r="BX689" i="3" s="1"/>
  <c r="BV689" i="3"/>
  <c r="BY689" i="3" s="1"/>
  <c r="BS750" i="3"/>
  <c r="AY750" i="3" s="1"/>
  <c r="BR733" i="3"/>
  <c r="BU691" i="3"/>
  <c r="BX691" i="3" s="1"/>
  <c r="BV691" i="3"/>
  <c r="BY691" i="3" s="1"/>
  <c r="BW691" i="3"/>
  <c r="BZ691" i="3" s="1"/>
  <c r="BR689" i="3"/>
  <c r="BW587" i="3"/>
  <c r="BZ587" i="3" s="1"/>
  <c r="BU587" i="3"/>
  <c r="BX587" i="3" s="1"/>
  <c r="BV587" i="3"/>
  <c r="BY587" i="3" s="1"/>
  <c r="BR587" i="3"/>
  <c r="BR561" i="3"/>
  <c r="BS470" i="3"/>
  <c r="AY470" i="3" s="1"/>
  <c r="BS646" i="3"/>
  <c r="AY646" i="3" s="1"/>
  <c r="BS605" i="3"/>
  <c r="AY605" i="3" s="1"/>
  <c r="BU453" i="3"/>
  <c r="BX453" i="3" s="1"/>
  <c r="BV453" i="3"/>
  <c r="BY453" i="3" s="1"/>
  <c r="BS452" i="3"/>
  <c r="AY452" i="3" s="1"/>
  <c r="BS613" i="3"/>
  <c r="AY613" i="3" s="1"/>
  <c r="BS574" i="3"/>
  <c r="AY574" i="3" s="1"/>
  <c r="BS538" i="3"/>
  <c r="AY538" i="3" s="1"/>
  <c r="BW532" i="3"/>
  <c r="BZ532" i="3" s="1"/>
  <c r="BU532" i="3"/>
  <c r="BX532" i="3" s="1"/>
  <c r="BU446" i="3"/>
  <c r="BX446" i="3" s="1"/>
  <c r="BV446" i="3"/>
  <c r="BY446" i="3" s="1"/>
  <c r="BW446" i="3"/>
  <c r="BZ446" i="3" s="1"/>
  <c r="BU752" i="3"/>
  <c r="BX752" i="3" s="1"/>
  <c r="BV752" i="3"/>
  <c r="BY752" i="3" s="1"/>
  <c r="BR716" i="3"/>
  <c r="BS652" i="3"/>
  <c r="AY652" i="3" s="1"/>
  <c r="BR644" i="3"/>
  <c r="BS595" i="3"/>
  <c r="AY595" i="3" s="1"/>
  <c r="BU588" i="3"/>
  <c r="BX588" i="3" s="1"/>
  <c r="BV588" i="3"/>
  <c r="BY588" i="3" s="1"/>
  <c r="BW588" i="3"/>
  <c r="BZ588" i="3" s="1"/>
  <c r="BS556" i="3"/>
  <c r="AY556" i="3" s="1"/>
  <c r="BR520" i="3"/>
  <c r="BS493" i="3"/>
  <c r="AY493" i="3" s="1"/>
  <c r="BR486" i="3"/>
  <c r="BS482" i="3"/>
  <c r="AY482" i="3" s="1"/>
  <c r="BR457" i="3"/>
  <c r="BR433" i="3"/>
  <c r="BW368" i="3"/>
  <c r="BZ368" i="3" s="1"/>
  <c r="BU368" i="3"/>
  <c r="BX368" i="3" s="1"/>
  <c r="BV368" i="3"/>
  <c r="BY368" i="3" s="1"/>
  <c r="BU366" i="3"/>
  <c r="BX366" i="3" s="1"/>
  <c r="BV366" i="3"/>
  <c r="BY366" i="3" s="1"/>
  <c r="BW366" i="3"/>
  <c r="BZ366" i="3" s="1"/>
  <c r="BR338" i="3"/>
  <c r="BR327" i="3"/>
  <c r="BR175" i="3"/>
  <c r="BR631" i="3"/>
  <c r="BR627" i="3"/>
  <c r="BS621" i="3"/>
  <c r="AY621" i="3" s="1"/>
  <c r="BR566" i="3"/>
  <c r="BW544" i="3"/>
  <c r="BZ544" i="3" s="1"/>
  <c r="BV544" i="3"/>
  <c r="BY544" i="3" s="1"/>
  <c r="BS471" i="3"/>
  <c r="AY471" i="3" s="1"/>
  <c r="BR418" i="3"/>
  <c r="BW413" i="3"/>
  <c r="BZ413" i="3" s="1"/>
  <c r="BU413" i="3"/>
  <c r="BX413" i="3" s="1"/>
  <c r="BV413" i="3"/>
  <c r="BY413" i="3" s="1"/>
  <c r="BV354" i="3"/>
  <c r="BY354" i="3" s="1"/>
  <c r="BU354" i="3"/>
  <c r="BX354" i="3" s="1"/>
  <c r="BW354" i="3"/>
  <c r="BZ354" i="3" s="1"/>
  <c r="BR329" i="3"/>
  <c r="BS749" i="3"/>
  <c r="AY749" i="3" s="1"/>
  <c r="BR747" i="3"/>
  <c r="BS696" i="3"/>
  <c r="AY696" i="3" s="1"/>
  <c r="BR688" i="3"/>
  <c r="BS674" i="3"/>
  <c r="AY674" i="3" s="1"/>
  <c r="BS672" i="3"/>
  <c r="AY672" i="3" s="1"/>
  <c r="BU721" i="3"/>
  <c r="BX721" i="3" s="1"/>
  <c r="BU697" i="3"/>
  <c r="BX697" i="3" s="1"/>
  <c r="BU673" i="3"/>
  <c r="BX673" i="3" s="1"/>
  <c r="BU649" i="3"/>
  <c r="BX649" i="3" s="1"/>
  <c r="BS631" i="3"/>
  <c r="AY631" i="3" s="1"/>
  <c r="BU620" i="3"/>
  <c r="BX620" i="3" s="1"/>
  <c r="BV620" i="3"/>
  <c r="BY620" i="3" s="1"/>
  <c r="BW620" i="3"/>
  <c r="BZ620" i="3" s="1"/>
  <c r="BR616" i="3"/>
  <c r="BR610" i="3"/>
  <c r="BV583" i="3"/>
  <c r="BY583" i="3" s="1"/>
  <c r="BU579" i="3"/>
  <c r="BX579" i="3" s="1"/>
  <c r="BU569" i="3"/>
  <c r="BX569" i="3" s="1"/>
  <c r="BV569" i="3"/>
  <c r="BY569" i="3" s="1"/>
  <c r="BW569" i="3"/>
  <c r="BZ569" i="3" s="1"/>
  <c r="BS566" i="3"/>
  <c r="AY566" i="3" s="1"/>
  <c r="BV560" i="3"/>
  <c r="BY560" i="3" s="1"/>
  <c r="BW560" i="3"/>
  <c r="BZ560" i="3" s="1"/>
  <c r="BV542" i="3"/>
  <c r="BY542" i="3" s="1"/>
  <c r="BR537" i="3"/>
  <c r="BV530" i="3"/>
  <c r="BY530" i="3" s="1"/>
  <c r="BW516" i="3"/>
  <c r="BZ516" i="3" s="1"/>
  <c r="BU516" i="3"/>
  <c r="BX516" i="3" s="1"/>
  <c r="BV516" i="3"/>
  <c r="BY516" i="3" s="1"/>
  <c r="BR513" i="3"/>
  <c r="BR492" i="3"/>
  <c r="BS478" i="3"/>
  <c r="AY478" i="3" s="1"/>
  <c r="BR449" i="3"/>
  <c r="BR373" i="3"/>
  <c r="BW353" i="3"/>
  <c r="BZ353" i="3" s="1"/>
  <c r="BU353" i="3"/>
  <c r="BX353" i="3" s="1"/>
  <c r="BS266" i="3"/>
  <c r="AY266" i="3" s="1"/>
  <c r="BU265" i="3"/>
  <c r="BX265" i="3" s="1"/>
  <c r="BV265" i="3"/>
  <c r="BY265" i="3" s="1"/>
  <c r="BW265" i="3"/>
  <c r="BZ265" i="3" s="1"/>
  <c r="BR212" i="3"/>
  <c r="BS724" i="3"/>
  <c r="AY724" i="3" s="1"/>
  <c r="BS700" i="3"/>
  <c r="AY700" i="3" s="1"/>
  <c r="BR734" i="3"/>
  <c r="BR735" i="3"/>
  <c r="BS722" i="3"/>
  <c r="AY722" i="3" s="1"/>
  <c r="BS698" i="3"/>
  <c r="AY698" i="3" s="1"/>
  <c r="BS650" i="3"/>
  <c r="AY650" i="3" s="1"/>
  <c r="BS582" i="3"/>
  <c r="AY582" i="3" s="1"/>
  <c r="BS744" i="3"/>
  <c r="AY744" i="3" s="1"/>
  <c r="BS626" i="3"/>
  <c r="AY626" i="3" s="1"/>
  <c r="BV612" i="3"/>
  <c r="BY612" i="3" s="1"/>
  <c r="BW612" i="3"/>
  <c r="BZ612" i="3" s="1"/>
  <c r="BS603" i="3"/>
  <c r="AY603" i="3" s="1"/>
  <c r="BS600" i="3"/>
  <c r="AY600" i="3" s="1"/>
  <c r="BS597" i="3"/>
  <c r="AY597" i="3" s="1"/>
  <c r="BS577" i="3"/>
  <c r="AY577" i="3" s="1"/>
  <c r="BS737" i="3"/>
  <c r="AY737" i="3" s="1"/>
  <c r="BS716" i="3"/>
  <c r="AY716" i="3" s="1"/>
  <c r="BR684" i="3"/>
  <c r="BS670" i="3"/>
  <c r="AY670" i="3" s="1"/>
  <c r="BS644" i="3"/>
  <c r="AY644" i="3" s="1"/>
  <c r="BR611" i="3"/>
  <c r="BS747" i="3"/>
  <c r="AY747" i="3" s="1"/>
  <c r="BR728" i="3"/>
  <c r="BS664" i="3"/>
  <c r="AY664" i="3" s="1"/>
  <c r="BS640" i="3"/>
  <c r="AY640" i="3" s="1"/>
  <c r="BS634" i="3"/>
  <c r="AY634" i="3" s="1"/>
  <c r="BR593" i="3"/>
  <c r="BV556" i="3"/>
  <c r="BY556" i="3" s="1"/>
  <c r="BW556" i="3"/>
  <c r="BZ556" i="3" s="1"/>
  <c r="BR554" i="3"/>
  <c r="BW534" i="3"/>
  <c r="BZ534" i="3" s="1"/>
  <c r="BV534" i="3"/>
  <c r="BY534" i="3" s="1"/>
  <c r="BR526" i="3"/>
  <c r="BR500" i="3"/>
  <c r="BS726" i="3"/>
  <c r="AY726" i="3" s="1"/>
  <c r="BS702" i="3"/>
  <c r="AY702" i="3" s="1"/>
  <c r="BR692" i="3"/>
  <c r="BS720" i="3"/>
  <c r="AY720" i="3" s="1"/>
  <c r="BR664" i="3"/>
  <c r="BR613" i="3"/>
  <c r="BS607" i="3"/>
  <c r="AY607" i="3" s="1"/>
  <c r="BU598" i="3"/>
  <c r="BX598" i="3" s="1"/>
  <c r="BV598" i="3"/>
  <c r="BY598" i="3" s="1"/>
  <c r="BR575" i="3"/>
  <c r="BR574" i="3"/>
  <c r="BR556" i="3"/>
  <c r="BS528" i="3"/>
  <c r="AY528" i="3" s="1"/>
  <c r="BS498" i="3"/>
  <c r="AY498" i="3" s="1"/>
  <c r="BU474" i="3"/>
  <c r="BX474" i="3" s="1"/>
  <c r="BV474" i="3"/>
  <c r="BY474" i="3" s="1"/>
  <c r="BS462" i="3"/>
  <c r="AY462" i="3" s="1"/>
  <c r="BR223" i="3"/>
  <c r="BS678" i="3"/>
  <c r="AY678" i="3" s="1"/>
  <c r="BS676" i="3"/>
  <c r="AY676" i="3" s="1"/>
  <c r="BR668" i="3"/>
  <c r="BS654" i="3"/>
  <c r="AY654" i="3" s="1"/>
  <c r="BS618" i="3"/>
  <c r="AY618" i="3" s="1"/>
  <c r="BR592" i="3"/>
  <c r="BR549" i="3"/>
  <c r="BR743" i="3"/>
  <c r="BS578" i="3"/>
  <c r="AY578" i="3" s="1"/>
  <c r="BS570" i="3"/>
  <c r="AY570" i="3" s="1"/>
  <c r="BV568" i="3"/>
  <c r="BY568" i="3" s="1"/>
  <c r="BW568" i="3"/>
  <c r="BZ568" i="3" s="1"/>
  <c r="BS562" i="3"/>
  <c r="AY562" i="3" s="1"/>
  <c r="BR742" i="3"/>
  <c r="BR712" i="3"/>
  <c r="BS648" i="3"/>
  <c r="AY648" i="3" s="1"/>
  <c r="BR640" i="3"/>
  <c r="BS754" i="3"/>
  <c r="AY754" i="3" s="1"/>
  <c r="BS712" i="3"/>
  <c r="AY712" i="3" s="1"/>
  <c r="BS688" i="3"/>
  <c r="AY688" i="3" s="1"/>
  <c r="BS732" i="3"/>
  <c r="AY732" i="3" s="1"/>
  <c r="BS708" i="3"/>
  <c r="AY708" i="3" s="1"/>
  <c r="BS684" i="3"/>
  <c r="AY684" i="3" s="1"/>
  <c r="BS660" i="3"/>
  <c r="AY660" i="3" s="1"/>
  <c r="BS638" i="3"/>
  <c r="AY638" i="3" s="1"/>
  <c r="BR618" i="3"/>
  <c r="BV599" i="3"/>
  <c r="BY599" i="3" s="1"/>
  <c r="BW599" i="3"/>
  <c r="BZ599" i="3" s="1"/>
  <c r="BR523" i="3"/>
  <c r="BR516" i="3"/>
  <c r="BW512" i="3"/>
  <c r="BZ512" i="3" s="1"/>
  <c r="BV512" i="3"/>
  <c r="BY512" i="3" s="1"/>
  <c r="BU512" i="3"/>
  <c r="BX512" i="3" s="1"/>
  <c r="BS492" i="3"/>
  <c r="AY492" i="3" s="1"/>
  <c r="BR479" i="3"/>
  <c r="BR357" i="3"/>
  <c r="BS356" i="3"/>
  <c r="AY356" i="3" s="1"/>
  <c r="BR322" i="3"/>
  <c r="BR625" i="3"/>
  <c r="BS569" i="3"/>
  <c r="AY569" i="3" s="1"/>
  <c r="BS554" i="3"/>
  <c r="AY554" i="3" s="1"/>
  <c r="BS523" i="3"/>
  <c r="AY523" i="3" s="1"/>
  <c r="BR488" i="3"/>
  <c r="BR737" i="3"/>
  <c r="BR752" i="3"/>
  <c r="BR632" i="3"/>
  <c r="BR588" i="3"/>
  <c r="BV573" i="3"/>
  <c r="BY573" i="3" s="1"/>
  <c r="BW573" i="3"/>
  <c r="BZ573" i="3" s="1"/>
  <c r="BS561" i="3"/>
  <c r="AY561" i="3" s="1"/>
  <c r="BW559" i="3"/>
  <c r="BZ559" i="3" s="1"/>
  <c r="BU559" i="3"/>
  <c r="BX559" i="3" s="1"/>
  <c r="BW537" i="3"/>
  <c r="BZ537" i="3" s="1"/>
  <c r="BV537" i="3"/>
  <c r="BY537" i="3" s="1"/>
  <c r="BS525" i="3"/>
  <c r="AY525" i="3" s="1"/>
  <c r="BR517" i="3"/>
  <c r="BS502" i="3"/>
  <c r="AY502" i="3" s="1"/>
  <c r="BS487" i="3"/>
  <c r="AY487" i="3" s="1"/>
  <c r="BR459" i="3"/>
  <c r="BS398" i="3"/>
  <c r="AY398" i="3" s="1"/>
  <c r="BU317" i="3"/>
  <c r="BX317" i="3" s="1"/>
  <c r="BV317" i="3"/>
  <c r="BY317" i="3" s="1"/>
  <c r="BW317" i="3"/>
  <c r="BZ317" i="3" s="1"/>
  <c r="BS623" i="3"/>
  <c r="AY623" i="3" s="1"/>
  <c r="BS526" i="3"/>
  <c r="AY526" i="3" s="1"/>
  <c r="BS489" i="3"/>
  <c r="AY489" i="3" s="1"/>
  <c r="BS488" i="3"/>
  <c r="AY488" i="3" s="1"/>
  <c r="BR475" i="3"/>
  <c r="BW458" i="3"/>
  <c r="BZ458" i="3" s="1"/>
  <c r="BU458" i="3"/>
  <c r="BX458" i="3" s="1"/>
  <c r="BV458" i="3"/>
  <c r="BY458" i="3" s="1"/>
  <c r="BR400" i="3"/>
  <c r="BR383" i="3"/>
  <c r="BR381" i="3"/>
  <c r="BW365" i="3"/>
  <c r="BZ365" i="3" s="1"/>
  <c r="BU365" i="3"/>
  <c r="BX365" i="3" s="1"/>
  <c r="BV365" i="3"/>
  <c r="BY365" i="3" s="1"/>
  <c r="BR348" i="3"/>
  <c r="BR732" i="3"/>
  <c r="BS718" i="3"/>
  <c r="AY718" i="3" s="1"/>
  <c r="BR708" i="3"/>
  <c r="BS694" i="3"/>
  <c r="AY694" i="3" s="1"/>
  <c r="BS692" i="3"/>
  <c r="AY692" i="3" s="1"/>
  <c r="BS668" i="3"/>
  <c r="AY668" i="3" s="1"/>
  <c r="BR660" i="3"/>
  <c r="BR636" i="3"/>
  <c r="BV616" i="3"/>
  <c r="BY616" i="3" s="1"/>
  <c r="BW616" i="3"/>
  <c r="BZ616" i="3" s="1"/>
  <c r="BS586" i="3"/>
  <c r="AY586" i="3" s="1"/>
  <c r="BR578" i="3"/>
  <c r="BR559" i="3"/>
  <c r="BV548" i="3"/>
  <c r="BY548" i="3" s="1"/>
  <c r="BU548" i="3"/>
  <c r="BX548" i="3" s="1"/>
  <c r="BW548" i="3"/>
  <c r="BZ548" i="3" s="1"/>
  <c r="BR518" i="3"/>
  <c r="BW500" i="3"/>
  <c r="BZ500" i="3" s="1"/>
  <c r="BV500" i="3"/>
  <c r="BY500" i="3" s="1"/>
  <c r="BU500" i="3"/>
  <c r="BX500" i="3" s="1"/>
  <c r="BS496" i="3"/>
  <c r="AY496" i="3" s="1"/>
  <c r="BS490" i="3"/>
  <c r="AY490" i="3" s="1"/>
  <c r="BS752" i="3"/>
  <c r="AY752" i="3" s="1"/>
  <c r="BS742" i="3"/>
  <c r="AY742" i="3" s="1"/>
  <c r="BR704" i="3"/>
  <c r="BR680" i="3"/>
  <c r="BR656" i="3"/>
  <c r="BS734" i="3"/>
  <c r="AY734" i="3" s="1"/>
  <c r="BR724" i="3"/>
  <c r="BS710" i="3"/>
  <c r="AY710" i="3" s="1"/>
  <c r="BR700" i="3"/>
  <c r="BS686" i="3"/>
  <c r="AY686" i="3" s="1"/>
  <c r="BR676" i="3"/>
  <c r="BS662" i="3"/>
  <c r="AY662" i="3" s="1"/>
  <c r="BR652" i="3"/>
  <c r="BS636" i="3"/>
  <c r="AY636" i="3" s="1"/>
  <c r="BR624" i="3"/>
  <c r="BR620" i="3"/>
  <c r="BR615" i="3"/>
  <c r="BS611" i="3"/>
  <c r="AY611" i="3" s="1"/>
  <c r="BS589" i="3"/>
  <c r="AY589" i="3" s="1"/>
  <c r="BU748" i="3"/>
  <c r="BX748" i="3" s="1"/>
  <c r="BW748" i="3"/>
  <c r="BZ748" i="3" s="1"/>
  <c r="BS616" i="3"/>
  <c r="AY616" i="3" s="1"/>
  <c r="BV604" i="3"/>
  <c r="BY604" i="3" s="1"/>
  <c r="BW604" i="3"/>
  <c r="BZ604" i="3" s="1"/>
  <c r="BV601" i="3"/>
  <c r="BY601" i="3" s="1"/>
  <c r="BW601" i="3"/>
  <c r="BZ601" i="3" s="1"/>
  <c r="BS592" i="3"/>
  <c r="AY592" i="3" s="1"/>
  <c r="BV567" i="3"/>
  <c r="BY567" i="3" s="1"/>
  <c r="BR539" i="3"/>
  <c r="BR511" i="3"/>
  <c r="BR494" i="3"/>
  <c r="BR472" i="3"/>
  <c r="BR471" i="3"/>
  <c r="BW464" i="3"/>
  <c r="BZ464" i="3" s="1"/>
  <c r="BV464" i="3"/>
  <c r="BY464" i="3" s="1"/>
  <c r="BU464" i="3"/>
  <c r="BX464" i="3" s="1"/>
  <c r="BU433" i="3"/>
  <c r="BX433" i="3" s="1"/>
  <c r="BV433" i="3"/>
  <c r="BY433" i="3" s="1"/>
  <c r="BS423" i="3"/>
  <c r="AY423" i="3" s="1"/>
  <c r="BS436" i="3"/>
  <c r="AY436" i="3" s="1"/>
  <c r="BR413" i="3"/>
  <c r="BU382" i="3"/>
  <c r="BX382" i="3" s="1"/>
  <c r="BW382" i="3"/>
  <c r="BZ382" i="3" s="1"/>
  <c r="BV382" i="3"/>
  <c r="BY382" i="3" s="1"/>
  <c r="BR362" i="3"/>
  <c r="BU323" i="3"/>
  <c r="BX323" i="3" s="1"/>
  <c r="BV323" i="3"/>
  <c r="BY323" i="3" s="1"/>
  <c r="BW323" i="3"/>
  <c r="BZ323" i="3" s="1"/>
  <c r="BS236" i="3"/>
  <c r="AY236" i="3" s="1"/>
  <c r="BR751" i="3"/>
  <c r="BW732" i="3"/>
  <c r="BZ732" i="3" s="1"/>
  <c r="BR731" i="3"/>
  <c r="BR727" i="3"/>
  <c r="BR723" i="3"/>
  <c r="BR719" i="3"/>
  <c r="BR715" i="3"/>
  <c r="BR711" i="3"/>
  <c r="BR707" i="3"/>
  <c r="BR703" i="3"/>
  <c r="BR699" i="3"/>
  <c r="BR695" i="3"/>
  <c r="BR691" i="3"/>
  <c r="BR687" i="3"/>
  <c r="BR683" i="3"/>
  <c r="BR679" i="3"/>
  <c r="BR675" i="3"/>
  <c r="BR671" i="3"/>
  <c r="BR667" i="3"/>
  <c r="BR663" i="3"/>
  <c r="BR659" i="3"/>
  <c r="BR655" i="3"/>
  <c r="BR651" i="3"/>
  <c r="BR647" i="3"/>
  <c r="BR643" i="3"/>
  <c r="BR639" i="3"/>
  <c r="BV634" i="3"/>
  <c r="BY634" i="3" s="1"/>
  <c r="BS628" i="3"/>
  <c r="AY628" i="3" s="1"/>
  <c r="BR622" i="3"/>
  <c r="BV621" i="3"/>
  <c r="BY621" i="3" s="1"/>
  <c r="BW621" i="3"/>
  <c r="BZ621" i="3" s="1"/>
  <c r="BR614" i="3"/>
  <c r="BV600" i="3"/>
  <c r="BY600" i="3" s="1"/>
  <c r="BU589" i="3"/>
  <c r="BX589" i="3" s="1"/>
  <c r="BR571" i="3"/>
  <c r="BS565" i="3"/>
  <c r="AY565" i="3" s="1"/>
  <c r="BV555" i="3"/>
  <c r="BY555" i="3" s="1"/>
  <c r="BS549" i="3"/>
  <c r="AY549" i="3" s="1"/>
  <c r="BS520" i="3"/>
  <c r="AY520" i="3" s="1"/>
  <c r="BS511" i="3"/>
  <c r="AY511" i="3" s="1"/>
  <c r="BS508" i="3"/>
  <c r="AY508" i="3" s="1"/>
  <c r="BR505" i="3"/>
  <c r="BU501" i="3"/>
  <c r="BX501" i="3" s="1"/>
  <c r="BV501" i="3"/>
  <c r="BY501" i="3" s="1"/>
  <c r="BW501" i="3"/>
  <c r="BZ501" i="3" s="1"/>
  <c r="BV490" i="3"/>
  <c r="BY490" i="3" s="1"/>
  <c r="BV486" i="3"/>
  <c r="BY486" i="3" s="1"/>
  <c r="BS464" i="3"/>
  <c r="AY464" i="3" s="1"/>
  <c r="BV461" i="3"/>
  <c r="BY461" i="3" s="1"/>
  <c r="BU461" i="3"/>
  <c r="BX461" i="3" s="1"/>
  <c r="BW461" i="3"/>
  <c r="BZ461" i="3" s="1"/>
  <c r="BW456" i="3"/>
  <c r="BZ456" i="3" s="1"/>
  <c r="BU456" i="3"/>
  <c r="BX456" i="3" s="1"/>
  <c r="BV456" i="3"/>
  <c r="BY456" i="3" s="1"/>
  <c r="BR455" i="3"/>
  <c r="BS444" i="3"/>
  <c r="AY444" i="3" s="1"/>
  <c r="BR437" i="3"/>
  <c r="BS435" i="3"/>
  <c r="AY435" i="3" s="1"/>
  <c r="BR412" i="3"/>
  <c r="BR407" i="3"/>
  <c r="BR363" i="3"/>
  <c r="BR358" i="3"/>
  <c r="BR337" i="3"/>
  <c r="BW261" i="3"/>
  <c r="BZ261" i="3" s="1"/>
  <c r="BV261" i="3"/>
  <c r="BY261" i="3" s="1"/>
  <c r="BU261" i="3"/>
  <c r="BX261" i="3" s="1"/>
  <c r="BR240" i="3"/>
  <c r="BR608" i="3"/>
  <c r="BR557" i="3"/>
  <c r="BR530" i="3"/>
  <c r="BR529" i="3"/>
  <c r="BS513" i="3"/>
  <c r="AY513" i="3" s="1"/>
  <c r="BS510" i="3"/>
  <c r="AY510" i="3" s="1"/>
  <c r="BU490" i="3"/>
  <c r="BX490" i="3" s="1"/>
  <c r="BR483" i="3"/>
  <c r="BS480" i="3"/>
  <c r="AY480" i="3" s="1"/>
  <c r="BS479" i="3"/>
  <c r="AY479" i="3" s="1"/>
  <c r="BR417" i="3"/>
  <c r="BR382" i="3"/>
  <c r="BS364" i="3"/>
  <c r="AY364" i="3" s="1"/>
  <c r="BU332" i="3"/>
  <c r="BX332" i="3" s="1"/>
  <c r="BV332" i="3"/>
  <c r="BY332" i="3" s="1"/>
  <c r="BU275" i="3"/>
  <c r="BX275" i="3" s="1"/>
  <c r="BV275" i="3"/>
  <c r="BY275" i="3" s="1"/>
  <c r="BW275" i="3"/>
  <c r="BZ275" i="3" s="1"/>
  <c r="BU250" i="3"/>
  <c r="BX250" i="3" s="1"/>
  <c r="BV250" i="3"/>
  <c r="BY250" i="3" s="1"/>
  <c r="BW250" i="3"/>
  <c r="BZ250" i="3" s="1"/>
  <c r="BV213" i="3"/>
  <c r="BY213" i="3" s="1"/>
  <c r="BW213" i="3"/>
  <c r="BZ213" i="3" s="1"/>
  <c r="BU213" i="3"/>
  <c r="BX213" i="3" s="1"/>
  <c r="BV186" i="3"/>
  <c r="BY186" i="3" s="1"/>
  <c r="BW186" i="3"/>
  <c r="BZ186" i="3" s="1"/>
  <c r="BU186" i="3"/>
  <c r="BX186" i="3" s="1"/>
  <c r="BU631" i="3"/>
  <c r="BX631" i="3" s="1"/>
  <c r="BV631" i="3"/>
  <c r="BY631" i="3" s="1"/>
  <c r="BW631" i="3"/>
  <c r="BZ631" i="3" s="1"/>
  <c r="BV626" i="3"/>
  <c r="BY626" i="3" s="1"/>
  <c r="BW626" i="3"/>
  <c r="BZ626" i="3" s="1"/>
  <c r="BR595" i="3"/>
  <c r="BS593" i="3"/>
  <c r="AY593" i="3" s="1"/>
  <c r="BS584" i="3"/>
  <c r="AY584" i="3" s="1"/>
  <c r="BS580" i="3"/>
  <c r="AY580" i="3" s="1"/>
  <c r="BR563" i="3"/>
  <c r="BS559" i="3"/>
  <c r="AY559" i="3" s="1"/>
  <c r="BR535" i="3"/>
  <c r="BR528" i="3"/>
  <c r="BR504" i="3"/>
  <c r="BU494" i="3"/>
  <c r="BX494" i="3" s="1"/>
  <c r="BV494" i="3"/>
  <c r="BY494" i="3" s="1"/>
  <c r="BR485" i="3"/>
  <c r="BR482" i="3"/>
  <c r="BR476" i="3"/>
  <c r="BS465" i="3"/>
  <c r="AY465" i="3" s="1"/>
  <c r="BR450" i="3"/>
  <c r="BR440" i="3"/>
  <c r="BU434" i="3"/>
  <c r="BX434" i="3" s="1"/>
  <c r="BW434" i="3"/>
  <c r="BZ434" i="3" s="1"/>
  <c r="BV434" i="3"/>
  <c r="BY434" i="3" s="1"/>
  <c r="BW430" i="3"/>
  <c r="BZ430" i="3" s="1"/>
  <c r="BV430" i="3"/>
  <c r="BY430" i="3" s="1"/>
  <c r="BR423" i="3"/>
  <c r="BW412" i="3"/>
  <c r="BZ412" i="3" s="1"/>
  <c r="BU412" i="3"/>
  <c r="BX412" i="3" s="1"/>
  <c r="BS334" i="3"/>
  <c r="AY334" i="3" s="1"/>
  <c r="BR586" i="3"/>
  <c r="BS541" i="3"/>
  <c r="AY541" i="3" s="1"/>
  <c r="BS517" i="3"/>
  <c r="AY517" i="3" s="1"/>
  <c r="BR502" i="3"/>
  <c r="BW478" i="3"/>
  <c r="BZ478" i="3" s="1"/>
  <c r="BU478" i="3"/>
  <c r="BX478" i="3" s="1"/>
  <c r="BV478" i="3"/>
  <c r="BY478" i="3" s="1"/>
  <c r="BR477" i="3"/>
  <c r="BR469" i="3"/>
  <c r="BV450" i="3"/>
  <c r="BY450" i="3" s="1"/>
  <c r="BU450" i="3"/>
  <c r="BX450" i="3" s="1"/>
  <c r="BW418" i="3"/>
  <c r="BZ418" i="3" s="1"/>
  <c r="BU418" i="3"/>
  <c r="BX418" i="3" s="1"/>
  <c r="BV418" i="3"/>
  <c r="BY418" i="3" s="1"/>
  <c r="BR246" i="3"/>
  <c r="BR221" i="3"/>
  <c r="BR219" i="3"/>
  <c r="BR739" i="3"/>
  <c r="BR569" i="3"/>
  <c r="BS532" i="3"/>
  <c r="AY532" i="3" s="1"/>
  <c r="BR600" i="3"/>
  <c r="BV591" i="3"/>
  <c r="BY591" i="3" s="1"/>
  <c r="BW591" i="3"/>
  <c r="BZ591" i="3" s="1"/>
  <c r="BR582" i="3"/>
  <c r="BS567" i="3"/>
  <c r="AY567" i="3" s="1"/>
  <c r="BU551" i="3"/>
  <c r="BX551" i="3" s="1"/>
  <c r="BV551" i="3"/>
  <c r="BY551" i="3" s="1"/>
  <c r="BW551" i="3"/>
  <c r="BZ551" i="3" s="1"/>
  <c r="BS543" i="3"/>
  <c r="AY543" i="3" s="1"/>
  <c r="BS483" i="3"/>
  <c r="AY483" i="3" s="1"/>
  <c r="BS481" i="3"/>
  <c r="AY481" i="3" s="1"/>
  <c r="BW472" i="3"/>
  <c r="BZ472" i="3" s="1"/>
  <c r="BU472" i="3"/>
  <c r="BX472" i="3" s="1"/>
  <c r="BV462" i="3"/>
  <c r="BY462" i="3" s="1"/>
  <c r="BU462" i="3"/>
  <c r="BX462" i="3" s="1"/>
  <c r="BW462" i="3"/>
  <c r="BZ462" i="3" s="1"/>
  <c r="BR425" i="3"/>
  <c r="BR254" i="3"/>
  <c r="BR555" i="3"/>
  <c r="BR536" i="3"/>
  <c r="BR515" i="3"/>
  <c r="BS461" i="3"/>
  <c r="AY461" i="3" s="1"/>
  <c r="BR453" i="3"/>
  <c r="BW452" i="3"/>
  <c r="BZ452" i="3" s="1"/>
  <c r="BU452" i="3"/>
  <c r="BX452" i="3" s="1"/>
  <c r="BR420" i="3"/>
  <c r="BR409" i="3"/>
  <c r="BR394" i="3"/>
  <c r="BR392" i="3"/>
  <c r="BR352" i="3"/>
  <c r="BR303" i="3"/>
  <c r="BR290" i="3"/>
  <c r="BR256" i="3"/>
  <c r="BV224" i="3"/>
  <c r="BY224" i="3" s="1"/>
  <c r="BW224" i="3"/>
  <c r="BZ224" i="3" s="1"/>
  <c r="BU224" i="3"/>
  <c r="BX224" i="3" s="1"/>
  <c r="BR216" i="3"/>
  <c r="BS604" i="3"/>
  <c r="AY604" i="3" s="1"/>
  <c r="BS596" i="3"/>
  <c r="AY596" i="3" s="1"/>
  <c r="BS585" i="3"/>
  <c r="AY585" i="3" s="1"/>
  <c r="BV546" i="3"/>
  <c r="BY546" i="3" s="1"/>
  <c r="BU540" i="3"/>
  <c r="BX540" i="3" s="1"/>
  <c r="BR538" i="3"/>
  <c r="BV525" i="3"/>
  <c r="BY525" i="3" s="1"/>
  <c r="BW513" i="3"/>
  <c r="BZ513" i="3" s="1"/>
  <c r="BU470" i="3"/>
  <c r="BX470" i="3" s="1"/>
  <c r="BW436" i="3"/>
  <c r="BZ436" i="3" s="1"/>
  <c r="BV436" i="3"/>
  <c r="BY436" i="3" s="1"/>
  <c r="BU436" i="3"/>
  <c r="BX436" i="3" s="1"/>
  <c r="BW432" i="3"/>
  <c r="BZ432" i="3" s="1"/>
  <c r="BU432" i="3"/>
  <c r="BX432" i="3" s="1"/>
  <c r="BV432" i="3"/>
  <c r="BY432" i="3" s="1"/>
  <c r="BW424" i="3"/>
  <c r="BZ424" i="3" s="1"/>
  <c r="BV424" i="3"/>
  <c r="BY424" i="3" s="1"/>
  <c r="BU424" i="3"/>
  <c r="BX424" i="3" s="1"/>
  <c r="BU376" i="3"/>
  <c r="BX376" i="3" s="1"/>
  <c r="BR328" i="3"/>
  <c r="BR259" i="3"/>
  <c r="BS258" i="3"/>
  <c r="AY258" i="3" s="1"/>
  <c r="BR630" i="3"/>
  <c r="BS581" i="3"/>
  <c r="AY581" i="3" s="1"/>
  <c r="BR547" i="3"/>
  <c r="BS530" i="3"/>
  <c r="AY530" i="3" s="1"/>
  <c r="BV513" i="3"/>
  <c r="BY513" i="3" s="1"/>
  <c r="BS506" i="3"/>
  <c r="AY506" i="3" s="1"/>
  <c r="BS500" i="3"/>
  <c r="AY500" i="3" s="1"/>
  <c r="BR499" i="3"/>
  <c r="BR493" i="3"/>
  <c r="BW492" i="3"/>
  <c r="BZ492" i="3" s="1"/>
  <c r="BV492" i="3"/>
  <c r="BY492" i="3" s="1"/>
  <c r="BS491" i="3"/>
  <c r="AY491" i="3" s="1"/>
  <c r="BU481" i="3"/>
  <c r="BX481" i="3" s="1"/>
  <c r="BV481" i="3"/>
  <c r="BY481" i="3" s="1"/>
  <c r="BW480" i="3"/>
  <c r="BZ480" i="3" s="1"/>
  <c r="BV480" i="3"/>
  <c r="BY480" i="3" s="1"/>
  <c r="BU480" i="3"/>
  <c r="BX480" i="3" s="1"/>
  <c r="BS468" i="3"/>
  <c r="AY468" i="3" s="1"/>
  <c r="BR431" i="3"/>
  <c r="BW429" i="3"/>
  <c r="BZ429" i="3" s="1"/>
  <c r="BR402" i="3"/>
  <c r="BU393" i="3"/>
  <c r="BX393" i="3" s="1"/>
  <c r="BV393" i="3"/>
  <c r="BY393" i="3" s="1"/>
  <c r="BW393" i="3"/>
  <c r="BZ393" i="3" s="1"/>
  <c r="BS392" i="3"/>
  <c r="AY392" i="3" s="1"/>
  <c r="BR386" i="3"/>
  <c r="BR379" i="3"/>
  <c r="BU373" i="3"/>
  <c r="BX373" i="3" s="1"/>
  <c r="BV373" i="3"/>
  <c r="BY373" i="3" s="1"/>
  <c r="BW373" i="3"/>
  <c r="BZ373" i="3" s="1"/>
  <c r="BU337" i="3"/>
  <c r="BX337" i="3" s="1"/>
  <c r="BV337" i="3"/>
  <c r="BY337" i="3" s="1"/>
  <c r="BW337" i="3"/>
  <c r="BZ337" i="3" s="1"/>
  <c r="BR285" i="3"/>
  <c r="BS536" i="3"/>
  <c r="AY536" i="3" s="1"/>
  <c r="BR464" i="3"/>
  <c r="BR441" i="3"/>
  <c r="BU437" i="3"/>
  <c r="BX437" i="3" s="1"/>
  <c r="BV437" i="3"/>
  <c r="BY437" i="3" s="1"/>
  <c r="BV429" i="3"/>
  <c r="BY429" i="3" s="1"/>
  <c r="BR424" i="3"/>
  <c r="BR422" i="3"/>
  <c r="BR415" i="3"/>
  <c r="BR411" i="3"/>
  <c r="BW390" i="3"/>
  <c r="BZ390" i="3" s="1"/>
  <c r="BU390" i="3"/>
  <c r="BX390" i="3" s="1"/>
  <c r="BV390" i="3"/>
  <c r="BY390" i="3" s="1"/>
  <c r="BR361" i="3"/>
  <c r="BR333" i="3"/>
  <c r="BR318" i="3"/>
  <c r="BR311" i="3"/>
  <c r="BS297" i="3"/>
  <c r="AY297" i="3" s="1"/>
  <c r="BR405" i="3"/>
  <c r="BR380" i="3"/>
  <c r="BR376" i="3"/>
  <c r="BR319" i="3"/>
  <c r="BR270" i="3"/>
  <c r="BR430" i="3"/>
  <c r="BS418" i="3"/>
  <c r="AY418" i="3" s="1"/>
  <c r="BS393" i="3"/>
  <c r="AY393" i="3" s="1"/>
  <c r="BR388" i="3"/>
  <c r="BR387" i="3"/>
  <c r="BS381" i="3"/>
  <c r="AY381" i="3" s="1"/>
  <c r="BS371" i="3"/>
  <c r="AY371" i="3" s="1"/>
  <c r="BS362" i="3"/>
  <c r="AY362" i="3" s="1"/>
  <c r="BR359" i="3"/>
  <c r="BU355" i="3"/>
  <c r="BX355" i="3" s="1"/>
  <c r="BW355" i="3"/>
  <c r="BZ355" i="3" s="1"/>
  <c r="BV355" i="3"/>
  <c r="BY355" i="3" s="1"/>
  <c r="BR349" i="3"/>
  <c r="BU294" i="3"/>
  <c r="BX294" i="3" s="1"/>
  <c r="BV294" i="3"/>
  <c r="BY294" i="3" s="1"/>
  <c r="BW294" i="3"/>
  <c r="BZ294" i="3" s="1"/>
  <c r="BR293" i="3"/>
  <c r="BW281" i="3"/>
  <c r="BZ281" i="3" s="1"/>
  <c r="BV281" i="3"/>
  <c r="BY281" i="3" s="1"/>
  <c r="BR426" i="3"/>
  <c r="BW408" i="3"/>
  <c r="BZ408" i="3" s="1"/>
  <c r="BU408" i="3"/>
  <c r="BX408" i="3" s="1"/>
  <c r="BW406" i="3"/>
  <c r="BZ406" i="3" s="1"/>
  <c r="BW404" i="3"/>
  <c r="BZ404" i="3" s="1"/>
  <c r="BU404" i="3"/>
  <c r="BX404" i="3" s="1"/>
  <c r="BS383" i="3"/>
  <c r="AY383" i="3" s="1"/>
  <c r="BW380" i="3"/>
  <c r="BZ380" i="3" s="1"/>
  <c r="BU380" i="3"/>
  <c r="BX380" i="3" s="1"/>
  <c r="BV380" i="3"/>
  <c r="BY380" i="3" s="1"/>
  <c r="BW370" i="3"/>
  <c r="BZ370" i="3" s="1"/>
  <c r="BS366" i="3"/>
  <c r="AY366" i="3" s="1"/>
  <c r="BR355" i="3"/>
  <c r="BU316" i="3"/>
  <c r="BX316" i="3" s="1"/>
  <c r="BV316" i="3"/>
  <c r="BY316" i="3" s="1"/>
  <c r="BW316" i="3"/>
  <c r="BZ316" i="3" s="1"/>
  <c r="BR307" i="3"/>
  <c r="BU286" i="3"/>
  <c r="BX286" i="3" s="1"/>
  <c r="BW286" i="3"/>
  <c r="BZ286" i="3" s="1"/>
  <c r="BV286" i="3"/>
  <c r="BY286" i="3" s="1"/>
  <c r="BU279" i="3"/>
  <c r="BX279" i="3" s="1"/>
  <c r="BV279" i="3"/>
  <c r="BY279" i="3" s="1"/>
  <c r="BW279" i="3"/>
  <c r="BZ279" i="3" s="1"/>
  <c r="BR267" i="3"/>
  <c r="BR239" i="3"/>
  <c r="BW528" i="3"/>
  <c r="BZ528" i="3" s="1"/>
  <c r="BU528" i="3"/>
  <c r="BX528" i="3" s="1"/>
  <c r="BV524" i="3"/>
  <c r="BY524" i="3" s="1"/>
  <c r="BV496" i="3"/>
  <c r="BY496" i="3" s="1"/>
  <c r="BV477" i="3"/>
  <c r="BY477" i="3" s="1"/>
  <c r="BW477" i="3"/>
  <c r="BZ477" i="3" s="1"/>
  <c r="BR448" i="3"/>
  <c r="BS442" i="3"/>
  <c r="AY442" i="3" s="1"/>
  <c r="BR438" i="3"/>
  <c r="BS431" i="3"/>
  <c r="AY431" i="3" s="1"/>
  <c r="BV422" i="3"/>
  <c r="BY422" i="3" s="1"/>
  <c r="BW420" i="3"/>
  <c r="BZ420" i="3" s="1"/>
  <c r="BU420" i="3"/>
  <c r="BX420" i="3" s="1"/>
  <c r="BS412" i="3"/>
  <c r="AY412" i="3" s="1"/>
  <c r="BU406" i="3"/>
  <c r="BX406" i="3" s="1"/>
  <c r="BS395" i="3"/>
  <c r="AY395" i="3" s="1"/>
  <c r="BW392" i="3"/>
  <c r="BZ392" i="3" s="1"/>
  <c r="BU392" i="3"/>
  <c r="BX392" i="3" s="1"/>
  <c r="BV392" i="3"/>
  <c r="BY392" i="3" s="1"/>
  <c r="BR378" i="3"/>
  <c r="BV372" i="3"/>
  <c r="BY372" i="3" s="1"/>
  <c r="BV370" i="3"/>
  <c r="BY370" i="3" s="1"/>
  <c r="BV369" i="3"/>
  <c r="BY369" i="3" s="1"/>
  <c r="BW369" i="3"/>
  <c r="BZ369" i="3" s="1"/>
  <c r="BU348" i="3"/>
  <c r="BX348" i="3" s="1"/>
  <c r="BV348" i="3"/>
  <c r="BY348" i="3" s="1"/>
  <c r="BW348" i="3"/>
  <c r="BZ348" i="3" s="1"/>
  <c r="BV330" i="3"/>
  <c r="BY330" i="3" s="1"/>
  <c r="BW330" i="3"/>
  <c r="BZ330" i="3" s="1"/>
  <c r="BS327" i="3"/>
  <c r="AY327" i="3" s="1"/>
  <c r="BS314" i="3"/>
  <c r="AY314" i="3" s="1"/>
  <c r="BR306" i="3"/>
  <c r="BR289" i="3"/>
  <c r="BU270" i="3"/>
  <c r="BX270" i="3" s="1"/>
  <c r="BW270" i="3"/>
  <c r="BZ270" i="3" s="1"/>
  <c r="BV270" i="3"/>
  <c r="BY270" i="3" s="1"/>
  <c r="BU264" i="3"/>
  <c r="BX264" i="3" s="1"/>
  <c r="BW264" i="3"/>
  <c r="BZ264" i="3" s="1"/>
  <c r="BR156" i="3"/>
  <c r="BV409" i="3"/>
  <c r="BY409" i="3" s="1"/>
  <c r="BW409" i="3"/>
  <c r="BZ409" i="3" s="1"/>
  <c r="BS374" i="3"/>
  <c r="AY374" i="3" s="1"/>
  <c r="BS359" i="3"/>
  <c r="AY359" i="3" s="1"/>
  <c r="BR347" i="3"/>
  <c r="BR340" i="3"/>
  <c r="BR335" i="3"/>
  <c r="BR310" i="3"/>
  <c r="BS253" i="3"/>
  <c r="AY253" i="3" s="1"/>
  <c r="BV241" i="3"/>
  <c r="BY241" i="3" s="1"/>
  <c r="BW241" i="3"/>
  <c r="BZ241" i="3" s="1"/>
  <c r="BU241" i="3"/>
  <c r="BX241" i="3" s="1"/>
  <c r="BR164" i="3"/>
  <c r="BR161" i="3"/>
  <c r="BS551" i="3"/>
  <c r="AY551" i="3" s="1"/>
  <c r="BR473" i="3"/>
  <c r="BS467" i="3"/>
  <c r="AY467" i="3" s="1"/>
  <c r="BW460" i="3"/>
  <c r="BZ460" i="3" s="1"/>
  <c r="BU460" i="3"/>
  <c r="BX460" i="3" s="1"/>
  <c r="BV460" i="3"/>
  <c r="BY460" i="3" s="1"/>
  <c r="BR444" i="3"/>
  <c r="BS414" i="3"/>
  <c r="AY414" i="3" s="1"/>
  <c r="BR404" i="3"/>
  <c r="BU401" i="3"/>
  <c r="BX401" i="3" s="1"/>
  <c r="BW401" i="3"/>
  <c r="BZ401" i="3" s="1"/>
  <c r="BU397" i="3"/>
  <c r="BX397" i="3" s="1"/>
  <c r="BV397" i="3"/>
  <c r="BY397" i="3" s="1"/>
  <c r="BW397" i="3"/>
  <c r="BZ397" i="3" s="1"/>
  <c r="BR351" i="3"/>
  <c r="BW336" i="3"/>
  <c r="BZ336" i="3" s="1"/>
  <c r="BU336" i="3"/>
  <c r="BX336" i="3" s="1"/>
  <c r="BV336" i="3"/>
  <c r="BY336" i="3" s="1"/>
  <c r="BR330" i="3"/>
  <c r="BV322" i="3"/>
  <c r="BY322" i="3" s="1"/>
  <c r="BW322" i="3"/>
  <c r="BZ322" i="3" s="1"/>
  <c r="BR274" i="3"/>
  <c r="BR226" i="3"/>
  <c r="BR179" i="3"/>
  <c r="BU138" i="3"/>
  <c r="BX138" i="3" s="1"/>
  <c r="BV138" i="3"/>
  <c r="BY138" i="3" s="1"/>
  <c r="BW138" i="3"/>
  <c r="BZ138" i="3" s="1"/>
  <c r="BU457" i="3"/>
  <c r="BX457" i="3" s="1"/>
  <c r="BV457" i="3"/>
  <c r="BY457" i="3" s="1"/>
  <c r="BR446" i="3"/>
  <c r="BS429" i="3"/>
  <c r="AY429" i="3" s="1"/>
  <c r="BS421" i="3"/>
  <c r="AY421" i="3" s="1"/>
  <c r="BR419" i="3"/>
  <c r="BS406" i="3"/>
  <c r="AY406" i="3" s="1"/>
  <c r="BU385" i="3"/>
  <c r="BX385" i="3" s="1"/>
  <c r="BV358" i="3"/>
  <c r="BY358" i="3" s="1"/>
  <c r="BV340" i="3"/>
  <c r="BY340" i="3" s="1"/>
  <c r="BV335" i="3"/>
  <c r="BY335" i="3" s="1"/>
  <c r="BW326" i="3"/>
  <c r="BZ326" i="3" s="1"/>
  <c r="BR317" i="3"/>
  <c r="BU308" i="3"/>
  <c r="BX308" i="3" s="1"/>
  <c r="BR295" i="3"/>
  <c r="BW287" i="3"/>
  <c r="BZ287" i="3" s="1"/>
  <c r="BU287" i="3"/>
  <c r="BX287" i="3" s="1"/>
  <c r="BU284" i="3"/>
  <c r="BX284" i="3" s="1"/>
  <c r="BR279" i="3"/>
  <c r="BW269" i="3"/>
  <c r="BZ269" i="3" s="1"/>
  <c r="BU269" i="3"/>
  <c r="BX269" i="3" s="1"/>
  <c r="BV269" i="3"/>
  <c r="BY269" i="3" s="1"/>
  <c r="BR268" i="3"/>
  <c r="BR245" i="3"/>
  <c r="BR228" i="3"/>
  <c r="BR186" i="3"/>
  <c r="BR371" i="3"/>
  <c r="BR364" i="3"/>
  <c r="BU358" i="3"/>
  <c r="BX358" i="3" s="1"/>
  <c r="BU340" i="3"/>
  <c r="BX340" i="3" s="1"/>
  <c r="BR336" i="3"/>
  <c r="BV326" i="3"/>
  <c r="BY326" i="3" s="1"/>
  <c r="BW325" i="3"/>
  <c r="BZ325" i="3" s="1"/>
  <c r="BU325" i="3"/>
  <c r="BX325" i="3" s="1"/>
  <c r="BW320" i="3"/>
  <c r="BZ320" i="3" s="1"/>
  <c r="BR312" i="3"/>
  <c r="BU302" i="3"/>
  <c r="BX302" i="3" s="1"/>
  <c r="BV302" i="3"/>
  <c r="BY302" i="3" s="1"/>
  <c r="BS299" i="3"/>
  <c r="AY299" i="3" s="1"/>
  <c r="BS290" i="3"/>
  <c r="AY290" i="3" s="1"/>
  <c r="BU274" i="3"/>
  <c r="BX274" i="3" s="1"/>
  <c r="BW274" i="3"/>
  <c r="BZ274" i="3" s="1"/>
  <c r="BV274" i="3"/>
  <c r="BY274" i="3" s="1"/>
  <c r="BR261" i="3"/>
  <c r="BV248" i="3"/>
  <c r="BY248" i="3" s="1"/>
  <c r="BW248" i="3"/>
  <c r="BZ248" i="3" s="1"/>
  <c r="BR231" i="3"/>
  <c r="BV360" i="3"/>
  <c r="BY360" i="3" s="1"/>
  <c r="BW360" i="3"/>
  <c r="BZ360" i="3" s="1"/>
  <c r="BU360" i="3"/>
  <c r="BX360" i="3" s="1"/>
  <c r="BR356" i="3"/>
  <c r="BR344" i="3"/>
  <c r="BU320" i="3"/>
  <c r="BX320" i="3" s="1"/>
  <c r="BU314" i="3"/>
  <c r="BX314" i="3" s="1"/>
  <c r="BV314" i="3"/>
  <c r="BY314" i="3" s="1"/>
  <c r="BW314" i="3"/>
  <c r="BZ314" i="3" s="1"/>
  <c r="BR301" i="3"/>
  <c r="BR263" i="3"/>
  <c r="BR251" i="3"/>
  <c r="BV201" i="3"/>
  <c r="BY201" i="3" s="1"/>
  <c r="BW201" i="3"/>
  <c r="BZ201" i="3" s="1"/>
  <c r="BU201" i="3"/>
  <c r="BX201" i="3" s="1"/>
  <c r="BV195" i="3"/>
  <c r="BY195" i="3" s="1"/>
  <c r="BW195" i="3"/>
  <c r="BZ195" i="3" s="1"/>
  <c r="BU195" i="3"/>
  <c r="BX195" i="3" s="1"/>
  <c r="BR325" i="3"/>
  <c r="BU266" i="3"/>
  <c r="BX266" i="3" s="1"/>
  <c r="BV266" i="3"/>
  <c r="BY266" i="3" s="1"/>
  <c r="BR255" i="3"/>
  <c r="BR252" i="3"/>
  <c r="BR236" i="3"/>
  <c r="BU227" i="3"/>
  <c r="BX227" i="3" s="1"/>
  <c r="BW227" i="3"/>
  <c r="BZ227" i="3" s="1"/>
  <c r="BW225" i="3"/>
  <c r="BZ225" i="3" s="1"/>
  <c r="BV225" i="3"/>
  <c r="BY225" i="3" s="1"/>
  <c r="BR462" i="3"/>
  <c r="BS451" i="3"/>
  <c r="AY451" i="3" s="1"/>
  <c r="BS446" i="3"/>
  <c r="AY446" i="3" s="1"/>
  <c r="BR442" i="3"/>
  <c r="BR397" i="3"/>
  <c r="BR385" i="3"/>
  <c r="BS369" i="3"/>
  <c r="AY369" i="3" s="1"/>
  <c r="BR324" i="3"/>
  <c r="BR314" i="3"/>
  <c r="BR296" i="3"/>
  <c r="BR264" i="3"/>
  <c r="BR253" i="3"/>
  <c r="BR187" i="3"/>
  <c r="BR151" i="3"/>
  <c r="BV85" i="3"/>
  <c r="BY85" i="3" s="1"/>
  <c r="BW85" i="3"/>
  <c r="BZ85" i="3" s="1"/>
  <c r="BU85" i="3"/>
  <c r="BX85" i="3" s="1"/>
  <c r="BV191" i="3"/>
  <c r="BY191" i="3" s="1"/>
  <c r="BW191" i="3"/>
  <c r="BZ191" i="3" s="1"/>
  <c r="BR354" i="3"/>
  <c r="BR353" i="3"/>
  <c r="BS338" i="3"/>
  <c r="AY338" i="3" s="1"/>
  <c r="BS320" i="3"/>
  <c r="AY320" i="3" s="1"/>
  <c r="BR309" i="3"/>
  <c r="BS305" i="3"/>
  <c r="AY305" i="3" s="1"/>
  <c r="BR300" i="3"/>
  <c r="BR298" i="3"/>
  <c r="BR292" i="3"/>
  <c r="BS218" i="3"/>
  <c r="AY218" i="3" s="1"/>
  <c r="BR209" i="3"/>
  <c r="BR38" i="3"/>
  <c r="BR200" i="3"/>
  <c r="BU87" i="3"/>
  <c r="BX87" i="3" s="1"/>
  <c r="BV87" i="3"/>
  <c r="BY87" i="3" s="1"/>
  <c r="BW87" i="3"/>
  <c r="BZ87" i="3" s="1"/>
  <c r="BV147" i="3"/>
  <c r="BY147" i="3" s="1"/>
  <c r="BW147" i="3"/>
  <c r="BZ147" i="3" s="1"/>
  <c r="BU104" i="3"/>
  <c r="BX104" i="3" s="1"/>
  <c r="BV104" i="3"/>
  <c r="BY104" i="3" s="1"/>
  <c r="BW104" i="3"/>
  <c r="BZ104" i="3" s="1"/>
  <c r="BV102" i="3"/>
  <c r="BY102" i="3" s="1"/>
  <c r="BW102" i="3"/>
  <c r="BZ102" i="3" s="1"/>
  <c r="BR406" i="3"/>
  <c r="BR390" i="3"/>
  <c r="BS386" i="3"/>
  <c r="AY386" i="3" s="1"/>
  <c r="BS379" i="3"/>
  <c r="AY379" i="3" s="1"/>
  <c r="BR370" i="3"/>
  <c r="BR369" i="3"/>
  <c r="BS357" i="3"/>
  <c r="AY357" i="3" s="1"/>
  <c r="BS346" i="3"/>
  <c r="AY346" i="3" s="1"/>
  <c r="BS311" i="3"/>
  <c r="AY311" i="3" s="1"/>
  <c r="BU306" i="3"/>
  <c r="BX306" i="3" s="1"/>
  <c r="BV306" i="3"/>
  <c r="BY306" i="3" s="1"/>
  <c r="BU295" i="3"/>
  <c r="BX295" i="3" s="1"/>
  <c r="BW295" i="3"/>
  <c r="BZ295" i="3" s="1"/>
  <c r="BR286" i="3"/>
  <c r="BV272" i="3"/>
  <c r="BY272" i="3" s="1"/>
  <c r="BW272" i="3"/>
  <c r="BZ272" i="3" s="1"/>
  <c r="BR248" i="3"/>
  <c r="BR247" i="3"/>
  <c r="BV229" i="3"/>
  <c r="BY229" i="3" s="1"/>
  <c r="BW229" i="3"/>
  <c r="BZ229" i="3" s="1"/>
  <c r="BS202" i="3"/>
  <c r="AY202" i="3" s="1"/>
  <c r="BV190" i="3"/>
  <c r="BY190" i="3" s="1"/>
  <c r="BU190" i="3"/>
  <c r="BX190" i="3" s="1"/>
  <c r="BW190" i="3"/>
  <c r="BZ190" i="3" s="1"/>
  <c r="BV150" i="3"/>
  <c r="BY150" i="3" s="1"/>
  <c r="BW150" i="3"/>
  <c r="BZ150" i="3" s="1"/>
  <c r="BU150" i="3"/>
  <c r="BX150" i="3" s="1"/>
  <c r="BW141" i="3"/>
  <c r="BZ141" i="3" s="1"/>
  <c r="BV141" i="3"/>
  <c r="BY141" i="3" s="1"/>
  <c r="BU141" i="3"/>
  <c r="BX141" i="3" s="1"/>
  <c r="BR225" i="3"/>
  <c r="BW217" i="3"/>
  <c r="BZ217" i="3" s="1"/>
  <c r="BU217" i="3"/>
  <c r="BX217" i="3" s="1"/>
  <c r="BV217" i="3"/>
  <c r="BY217" i="3" s="1"/>
  <c r="BV196" i="3"/>
  <c r="BY196" i="3" s="1"/>
  <c r="BU196" i="3"/>
  <c r="BX196" i="3" s="1"/>
  <c r="BW196" i="3"/>
  <c r="BZ196" i="3" s="1"/>
  <c r="BS188" i="3"/>
  <c r="AY188" i="3" s="1"/>
  <c r="BS90" i="3"/>
  <c r="AY90" i="3" s="1"/>
  <c r="BU488" i="3"/>
  <c r="BX488" i="3" s="1"/>
  <c r="BR434" i="3"/>
  <c r="BW388" i="3"/>
  <c r="BZ388" i="3" s="1"/>
  <c r="BV388" i="3"/>
  <c r="BY388" i="3" s="1"/>
  <c r="BV378" i="3"/>
  <c r="BY378" i="3" s="1"/>
  <c r="BW349" i="3"/>
  <c r="BZ349" i="3" s="1"/>
  <c r="BS344" i="3"/>
  <c r="AY344" i="3" s="1"/>
  <c r="BU342" i="3"/>
  <c r="BX342" i="3" s="1"/>
  <c r="BV342" i="3"/>
  <c r="BY342" i="3" s="1"/>
  <c r="BV338" i="3"/>
  <c r="BY338" i="3" s="1"/>
  <c r="BS323" i="3"/>
  <c r="AY323" i="3" s="1"/>
  <c r="BR321" i="3"/>
  <c r="BU313" i="3"/>
  <c r="BX313" i="3" s="1"/>
  <c r="BV313" i="3"/>
  <c r="BY313" i="3" s="1"/>
  <c r="BW297" i="3"/>
  <c r="BZ297" i="3" s="1"/>
  <c r="BU290" i="3"/>
  <c r="BX290" i="3" s="1"/>
  <c r="BV290" i="3"/>
  <c r="BY290" i="3" s="1"/>
  <c r="BR280" i="3"/>
  <c r="BR276" i="3"/>
  <c r="BS271" i="3"/>
  <c r="AY271" i="3" s="1"/>
  <c r="BW267" i="3"/>
  <c r="BZ267" i="3" s="1"/>
  <c r="BU267" i="3"/>
  <c r="BX267" i="3" s="1"/>
  <c r="BS263" i="3"/>
  <c r="AY263" i="3" s="1"/>
  <c r="BW259" i="3"/>
  <c r="BZ259" i="3" s="1"/>
  <c r="BS245" i="3"/>
  <c r="AY245" i="3" s="1"/>
  <c r="BV243" i="3"/>
  <c r="BY243" i="3" s="1"/>
  <c r="BW235" i="3"/>
  <c r="BZ235" i="3" s="1"/>
  <c r="BR207" i="3"/>
  <c r="BV182" i="3"/>
  <c r="BY182" i="3" s="1"/>
  <c r="BW182" i="3"/>
  <c r="BZ182" i="3" s="1"/>
  <c r="BR165" i="3"/>
  <c r="BR125" i="3"/>
  <c r="BV101" i="3"/>
  <c r="BY101" i="3" s="1"/>
  <c r="BU101" i="3"/>
  <c r="BX101" i="3" s="1"/>
  <c r="BW101" i="3"/>
  <c r="BZ101" i="3" s="1"/>
  <c r="BS427" i="3"/>
  <c r="AY427" i="3" s="1"/>
  <c r="BR410" i="3"/>
  <c r="BR398" i="3"/>
  <c r="BU359" i="3"/>
  <c r="BX359" i="3" s="1"/>
  <c r="BV359" i="3"/>
  <c r="BY359" i="3" s="1"/>
  <c r="BU349" i="3"/>
  <c r="BX349" i="3" s="1"/>
  <c r="BV345" i="3"/>
  <c r="BY345" i="3" s="1"/>
  <c r="BW341" i="3"/>
  <c r="BZ341" i="3" s="1"/>
  <c r="BR339" i="3"/>
  <c r="BU338" i="3"/>
  <c r="BX338" i="3" s="1"/>
  <c r="BR331" i="3"/>
  <c r="BV304" i="3"/>
  <c r="BY304" i="3" s="1"/>
  <c r="BV297" i="3"/>
  <c r="BY297" i="3" s="1"/>
  <c r="BW289" i="3"/>
  <c r="BZ289" i="3" s="1"/>
  <c r="BS272" i="3"/>
  <c r="AY272" i="3" s="1"/>
  <c r="BU259" i="3"/>
  <c r="BX259" i="3" s="1"/>
  <c r="BS247" i="3"/>
  <c r="AY247" i="3" s="1"/>
  <c r="BV235" i="3"/>
  <c r="BY235" i="3" s="1"/>
  <c r="BU234" i="3"/>
  <c r="BX234" i="3" s="1"/>
  <c r="BV234" i="3"/>
  <c r="BY234" i="3" s="1"/>
  <c r="BW234" i="3"/>
  <c r="BZ234" i="3" s="1"/>
  <c r="BS221" i="3"/>
  <c r="AY221" i="3" s="1"/>
  <c r="BS220" i="3"/>
  <c r="AY220" i="3" s="1"/>
  <c r="BR198" i="3"/>
  <c r="BR196" i="3"/>
  <c r="BV194" i="3"/>
  <c r="BY194" i="3" s="1"/>
  <c r="BW194" i="3"/>
  <c r="BZ194" i="3" s="1"/>
  <c r="BU194" i="3"/>
  <c r="BX194" i="3" s="1"/>
  <c r="BR193" i="3"/>
  <c r="BU152" i="3"/>
  <c r="BX152" i="3" s="1"/>
  <c r="BV152" i="3"/>
  <c r="BY152" i="3" s="1"/>
  <c r="BW152" i="3"/>
  <c r="BZ152" i="3" s="1"/>
  <c r="BR79" i="3"/>
  <c r="BV59" i="3"/>
  <c r="BY59" i="3" s="1"/>
  <c r="BW59" i="3"/>
  <c r="BZ59" i="3" s="1"/>
  <c r="BU59" i="3"/>
  <c r="BX59" i="3" s="1"/>
  <c r="BR374" i="3"/>
  <c r="BS354" i="3"/>
  <c r="AY354" i="3" s="1"/>
  <c r="BU345" i="3"/>
  <c r="BX345" i="3" s="1"/>
  <c r="BV341" i="3"/>
  <c r="BY341" i="3" s="1"/>
  <c r="BU327" i="3"/>
  <c r="BX327" i="3" s="1"/>
  <c r="BV327" i="3"/>
  <c r="BY327" i="3" s="1"/>
  <c r="BW327" i="3"/>
  <c r="BZ327" i="3" s="1"/>
  <c r="BR313" i="3"/>
  <c r="BU304" i="3"/>
  <c r="BX304" i="3" s="1"/>
  <c r="BR291" i="3"/>
  <c r="BU289" i="3"/>
  <c r="BX289" i="3" s="1"/>
  <c r="BS285" i="3"/>
  <c r="AY285" i="3" s="1"/>
  <c r="BR211" i="3"/>
  <c r="BV179" i="3"/>
  <c r="BY179" i="3" s="1"/>
  <c r="BU179" i="3"/>
  <c r="BX179" i="3" s="1"/>
  <c r="BW179" i="3"/>
  <c r="BZ179" i="3" s="1"/>
  <c r="BR148" i="3"/>
  <c r="BU144" i="3"/>
  <c r="BX144" i="3" s="1"/>
  <c r="BV144" i="3"/>
  <c r="BY144" i="3" s="1"/>
  <c r="BW144" i="3"/>
  <c r="BZ144" i="3" s="1"/>
  <c r="BU119" i="3"/>
  <c r="BX119" i="3" s="1"/>
  <c r="BV119" i="3"/>
  <c r="BY119" i="3" s="1"/>
  <c r="BR342" i="3"/>
  <c r="BU310" i="3"/>
  <c r="BX310" i="3" s="1"/>
  <c r="BV310" i="3"/>
  <c r="BY310" i="3" s="1"/>
  <c r="BR299" i="3"/>
  <c r="BV215" i="3"/>
  <c r="BY215" i="3" s="1"/>
  <c r="BW215" i="3"/>
  <c r="BZ215" i="3" s="1"/>
  <c r="BS210" i="3"/>
  <c r="AY210" i="3" s="1"/>
  <c r="BR208" i="3"/>
  <c r="BU203" i="3"/>
  <c r="BX203" i="3" s="1"/>
  <c r="BV203" i="3"/>
  <c r="BY203" i="3" s="1"/>
  <c r="BW203" i="3"/>
  <c r="BZ203" i="3" s="1"/>
  <c r="BR191" i="3"/>
  <c r="BS110" i="3"/>
  <c r="AY110" i="3" s="1"/>
  <c r="BS262" i="3"/>
  <c r="AY262" i="3" s="1"/>
  <c r="BU258" i="3"/>
  <c r="BX258" i="3" s="1"/>
  <c r="BV258" i="3"/>
  <c r="BY258" i="3" s="1"/>
  <c r="BU242" i="3"/>
  <c r="BX242" i="3" s="1"/>
  <c r="BV242" i="3"/>
  <c r="BY242" i="3" s="1"/>
  <c r="BR242" i="3"/>
  <c r="BU209" i="3"/>
  <c r="BX209" i="3" s="1"/>
  <c r="BV209" i="3"/>
  <c r="BY209" i="3" s="1"/>
  <c r="BS203" i="3"/>
  <c r="AY203" i="3" s="1"/>
  <c r="BR197" i="3"/>
  <c r="BV187" i="3"/>
  <c r="BY187" i="3" s="1"/>
  <c r="BW187" i="3"/>
  <c r="BZ187" i="3" s="1"/>
  <c r="BS181" i="3"/>
  <c r="AY181" i="3" s="1"/>
  <c r="BR172" i="3"/>
  <c r="BU154" i="3"/>
  <c r="BX154" i="3" s="1"/>
  <c r="BV154" i="3"/>
  <c r="BY154" i="3" s="1"/>
  <c r="BS149" i="3"/>
  <c r="AY149" i="3" s="1"/>
  <c r="BR147" i="3"/>
  <c r="BR135" i="3"/>
  <c r="BR130" i="3"/>
  <c r="BV128" i="3"/>
  <c r="BY128" i="3" s="1"/>
  <c r="BW128" i="3"/>
  <c r="BZ128" i="3" s="1"/>
  <c r="BR112" i="3"/>
  <c r="BR81" i="3"/>
  <c r="BR414" i="3"/>
  <c r="BR366" i="3"/>
  <c r="BR350" i="3"/>
  <c r="BR334" i="3"/>
  <c r="BS303" i="3"/>
  <c r="AY303" i="3" s="1"/>
  <c r="BR287" i="3"/>
  <c r="BR265" i="3"/>
  <c r="BV263" i="3"/>
  <c r="BY263" i="3" s="1"/>
  <c r="BR258" i="3"/>
  <c r="BV255" i="3"/>
  <c r="BY255" i="3" s="1"/>
  <c r="BU254" i="3"/>
  <c r="BX254" i="3" s="1"/>
  <c r="BV254" i="3"/>
  <c r="BY254" i="3" s="1"/>
  <c r="BW253" i="3"/>
  <c r="BZ253" i="3" s="1"/>
  <c r="BR249" i="3"/>
  <c r="BS237" i="3"/>
  <c r="AY237" i="3" s="1"/>
  <c r="BS226" i="3"/>
  <c r="AY226" i="3" s="1"/>
  <c r="BU221" i="3"/>
  <c r="BX221" i="3" s="1"/>
  <c r="BR217" i="3"/>
  <c r="BV212" i="3"/>
  <c r="BY212" i="3" s="1"/>
  <c r="BU211" i="3"/>
  <c r="BX211" i="3" s="1"/>
  <c r="BV211" i="3"/>
  <c r="BY211" i="3" s="1"/>
  <c r="BS207" i="3"/>
  <c r="AY207" i="3" s="1"/>
  <c r="BU188" i="3"/>
  <c r="BX188" i="3" s="1"/>
  <c r="BV188" i="3"/>
  <c r="BY188" i="3" s="1"/>
  <c r="BW188" i="3"/>
  <c r="BZ188" i="3" s="1"/>
  <c r="BR169" i="3"/>
  <c r="BU166" i="3"/>
  <c r="BX166" i="3" s="1"/>
  <c r="BV166" i="3"/>
  <c r="BY166" i="3" s="1"/>
  <c r="BW166" i="3"/>
  <c r="BZ166" i="3" s="1"/>
  <c r="BU109" i="3"/>
  <c r="BX109" i="3" s="1"/>
  <c r="BR281" i="3"/>
  <c r="BR277" i="3"/>
  <c r="BS268" i="3"/>
  <c r="AY268" i="3" s="1"/>
  <c r="BU263" i="3"/>
  <c r="BX263" i="3" s="1"/>
  <c r="BR257" i="3"/>
  <c r="BV253" i="3"/>
  <c r="BY253" i="3" s="1"/>
  <c r="BS205" i="3"/>
  <c r="AY205" i="3" s="1"/>
  <c r="BR203" i="3"/>
  <c r="BR201" i="3"/>
  <c r="BR138" i="3"/>
  <c r="BR122" i="3"/>
  <c r="BW105" i="3"/>
  <c r="BZ105" i="3" s="1"/>
  <c r="BU105" i="3"/>
  <c r="BX105" i="3" s="1"/>
  <c r="BV105" i="3"/>
  <c r="BY105" i="3" s="1"/>
  <c r="BR96" i="3"/>
  <c r="BR86" i="3"/>
  <c r="BR57" i="3"/>
  <c r="BU262" i="3"/>
  <c r="BX262" i="3" s="1"/>
  <c r="BV262" i="3"/>
  <c r="BY262" i="3" s="1"/>
  <c r="BU238" i="3"/>
  <c r="BX238" i="3" s="1"/>
  <c r="BV238" i="3"/>
  <c r="BY238" i="3" s="1"/>
  <c r="BR234" i="3"/>
  <c r="BU222" i="3"/>
  <c r="BX222" i="3" s="1"/>
  <c r="BV222" i="3"/>
  <c r="BY222" i="3" s="1"/>
  <c r="BS206" i="3"/>
  <c r="AY206" i="3" s="1"/>
  <c r="BW175" i="3"/>
  <c r="BZ175" i="3" s="1"/>
  <c r="BV175" i="3"/>
  <c r="BY175" i="3" s="1"/>
  <c r="BR62" i="3"/>
  <c r="BR297" i="3"/>
  <c r="BR283" i="3"/>
  <c r="BR269" i="3"/>
  <c r="BS265" i="3"/>
  <c r="AY265" i="3" s="1"/>
  <c r="BV257" i="3"/>
  <c r="BY257" i="3" s="1"/>
  <c r="BW257" i="3"/>
  <c r="BZ257" i="3" s="1"/>
  <c r="BU246" i="3"/>
  <c r="BX246" i="3" s="1"/>
  <c r="BV246" i="3"/>
  <c r="BY246" i="3" s="1"/>
  <c r="BR243" i="3"/>
  <c r="BS239" i="3"/>
  <c r="AY239" i="3" s="1"/>
  <c r="BR233" i="3"/>
  <c r="BR222" i="3"/>
  <c r="BS217" i="3"/>
  <c r="AY217" i="3" s="1"/>
  <c r="BR213" i="3"/>
  <c r="BW199" i="3"/>
  <c r="BZ199" i="3" s="1"/>
  <c r="BU177" i="3"/>
  <c r="BX177" i="3" s="1"/>
  <c r="BV177" i="3"/>
  <c r="BY177" i="3" s="1"/>
  <c r="BW177" i="3"/>
  <c r="BZ177" i="3" s="1"/>
  <c r="BR155" i="3"/>
  <c r="BV145" i="3"/>
  <c r="BY145" i="3" s="1"/>
  <c r="BR136" i="3"/>
  <c r="BS121" i="3"/>
  <c r="AY121" i="3" s="1"/>
  <c r="BR119" i="3"/>
  <c r="BR117" i="3"/>
  <c r="BV115" i="3"/>
  <c r="BY115" i="3" s="1"/>
  <c r="BW115" i="3"/>
  <c r="BZ115" i="3" s="1"/>
  <c r="BR115" i="3"/>
  <c r="BW107" i="3"/>
  <c r="BZ107" i="3" s="1"/>
  <c r="BU107" i="3"/>
  <c r="BX107" i="3" s="1"/>
  <c r="BV107" i="3"/>
  <c r="BY107" i="3" s="1"/>
  <c r="BR85" i="3"/>
  <c r="BV83" i="3"/>
  <c r="BY83" i="3" s="1"/>
  <c r="BW83" i="3"/>
  <c r="BZ83" i="3" s="1"/>
  <c r="BU83" i="3"/>
  <c r="BX83" i="3" s="1"/>
  <c r="BR83" i="3"/>
  <c r="BR48" i="3"/>
  <c r="BV183" i="3"/>
  <c r="BY183" i="3" s="1"/>
  <c r="BW183" i="3"/>
  <c r="BZ183" i="3" s="1"/>
  <c r="BR180" i="3"/>
  <c r="BR177" i="3"/>
  <c r="BV157" i="3"/>
  <c r="BY157" i="3" s="1"/>
  <c r="BW157" i="3"/>
  <c r="BZ157" i="3" s="1"/>
  <c r="BW139" i="3"/>
  <c r="BZ139" i="3" s="1"/>
  <c r="BU139" i="3"/>
  <c r="BX139" i="3" s="1"/>
  <c r="BV139" i="3"/>
  <c r="BY139" i="3" s="1"/>
  <c r="BR35" i="3"/>
  <c r="BS15" i="3"/>
  <c r="AY15" i="3" s="1"/>
  <c r="BS224" i="3"/>
  <c r="AY224" i="3" s="1"/>
  <c r="BS223" i="3"/>
  <c r="AY223" i="3" s="1"/>
  <c r="BR210" i="3"/>
  <c r="BR181" i="3"/>
  <c r="BW151" i="3"/>
  <c r="BZ151" i="3" s="1"/>
  <c r="BU151" i="3"/>
  <c r="BX151" i="3" s="1"/>
  <c r="BV151" i="3"/>
  <c r="BY151" i="3" s="1"/>
  <c r="BV118" i="3"/>
  <c r="BY118" i="3" s="1"/>
  <c r="BU118" i="3"/>
  <c r="BX118" i="3" s="1"/>
  <c r="BW118" i="3"/>
  <c r="BZ118" i="3" s="1"/>
  <c r="BS114" i="3"/>
  <c r="AY114" i="3" s="1"/>
  <c r="BR107" i="3"/>
  <c r="BU226" i="3"/>
  <c r="BX226" i="3" s="1"/>
  <c r="BV226" i="3"/>
  <c r="BY226" i="3" s="1"/>
  <c r="BR220" i="3"/>
  <c r="BU218" i="3"/>
  <c r="BX218" i="3" s="1"/>
  <c r="BV218" i="3"/>
  <c r="BY218" i="3" s="1"/>
  <c r="BR199" i="3"/>
  <c r="BW185" i="3"/>
  <c r="BZ185" i="3" s="1"/>
  <c r="BU185" i="3"/>
  <c r="BX185" i="3" s="1"/>
  <c r="BU158" i="3"/>
  <c r="BX158" i="3" s="1"/>
  <c r="BV158" i="3"/>
  <c r="BY158" i="3" s="1"/>
  <c r="BW158" i="3"/>
  <c r="BZ158" i="3" s="1"/>
  <c r="BR157" i="3"/>
  <c r="BR139" i="3"/>
  <c r="BR137" i="3"/>
  <c r="BR120" i="3"/>
  <c r="BS214" i="3"/>
  <c r="AY214" i="3" s="1"/>
  <c r="BS213" i="3"/>
  <c r="AY213" i="3" s="1"/>
  <c r="BR171" i="3"/>
  <c r="BW167" i="3"/>
  <c r="BZ167" i="3" s="1"/>
  <c r="BV167" i="3"/>
  <c r="BY167" i="3" s="1"/>
  <c r="BU164" i="3"/>
  <c r="BX164" i="3" s="1"/>
  <c r="BV164" i="3"/>
  <c r="BY164" i="3" s="1"/>
  <c r="BR145" i="3"/>
  <c r="BR141" i="3"/>
  <c r="BV114" i="3"/>
  <c r="BY114" i="3" s="1"/>
  <c r="BW114" i="3"/>
  <c r="BZ114" i="3" s="1"/>
  <c r="BU114" i="3"/>
  <c r="BX114" i="3" s="1"/>
  <c r="BS111" i="3"/>
  <c r="AY111" i="3" s="1"/>
  <c r="BV106" i="3"/>
  <c r="BY106" i="3" s="1"/>
  <c r="BW106" i="3"/>
  <c r="BZ106" i="3" s="1"/>
  <c r="BR92" i="3"/>
  <c r="BU75" i="3"/>
  <c r="BX75" i="3" s="1"/>
  <c r="BR70" i="3"/>
  <c r="BW68" i="3"/>
  <c r="BZ68" i="3" s="1"/>
  <c r="BU68" i="3"/>
  <c r="BX68" i="3" s="1"/>
  <c r="BR68" i="3"/>
  <c r="BR149" i="3"/>
  <c r="BV121" i="3"/>
  <c r="BY121" i="3" s="1"/>
  <c r="BR93" i="3"/>
  <c r="BU44" i="3"/>
  <c r="BX44" i="3" s="1"/>
  <c r="BV44" i="3"/>
  <c r="BY44" i="3" s="1"/>
  <c r="BR44" i="3"/>
  <c r="BV40" i="3"/>
  <c r="BY40" i="3" s="1"/>
  <c r="BR7" i="3"/>
  <c r="BU54" i="3"/>
  <c r="BX54" i="3" s="1"/>
  <c r="BV54" i="3"/>
  <c r="BY54" i="3" s="1"/>
  <c r="BW54" i="3"/>
  <c r="BZ54" i="3" s="1"/>
  <c r="BU31" i="3"/>
  <c r="BX31" i="3" s="1"/>
  <c r="BV31" i="3"/>
  <c r="BY31" i="3" s="1"/>
  <c r="BW31" i="3"/>
  <c r="BZ31" i="3" s="1"/>
  <c r="BR4" i="3"/>
  <c r="BR129" i="3"/>
  <c r="BR104" i="3"/>
  <c r="BU29" i="3"/>
  <c r="BX29" i="3" s="1"/>
  <c r="BV29" i="3"/>
  <c r="BY29" i="3" s="1"/>
  <c r="BW29" i="3"/>
  <c r="BZ29" i="3" s="1"/>
  <c r="BV173" i="3"/>
  <c r="BY173" i="3" s="1"/>
  <c r="BW173" i="3"/>
  <c r="BZ173" i="3" s="1"/>
  <c r="BW155" i="3"/>
  <c r="BZ155" i="3" s="1"/>
  <c r="BV155" i="3"/>
  <c r="BY155" i="3" s="1"/>
  <c r="BS143" i="3"/>
  <c r="AY143" i="3" s="1"/>
  <c r="BS108" i="3"/>
  <c r="AY108" i="3" s="1"/>
  <c r="BR98" i="3"/>
  <c r="BU63" i="3"/>
  <c r="BX63" i="3" s="1"/>
  <c r="BV63" i="3"/>
  <c r="BY63" i="3" s="1"/>
  <c r="BR63" i="3"/>
  <c r="BR56" i="3"/>
  <c r="BS52" i="3"/>
  <c r="AY52" i="3" s="1"/>
  <c r="BU170" i="3"/>
  <c r="BX170" i="3" s="1"/>
  <c r="BW170" i="3"/>
  <c r="BZ170" i="3" s="1"/>
  <c r="BU169" i="3"/>
  <c r="BX169" i="3" s="1"/>
  <c r="BV169" i="3"/>
  <c r="BY169" i="3" s="1"/>
  <c r="BU165" i="3"/>
  <c r="BX165" i="3" s="1"/>
  <c r="BV165" i="3"/>
  <c r="BY165" i="3" s="1"/>
  <c r="BR163" i="3"/>
  <c r="BU162" i="3"/>
  <c r="BX162" i="3" s="1"/>
  <c r="BW162" i="3"/>
  <c r="BZ162" i="3" s="1"/>
  <c r="BW142" i="3"/>
  <c r="BZ142" i="3" s="1"/>
  <c r="BU142" i="3"/>
  <c r="BX142" i="3" s="1"/>
  <c r="BV142" i="3"/>
  <c r="BY142" i="3" s="1"/>
  <c r="BV125" i="3"/>
  <c r="BY125" i="3" s="1"/>
  <c r="BU125" i="3"/>
  <c r="BX125" i="3" s="1"/>
  <c r="BW125" i="3"/>
  <c r="BZ125" i="3" s="1"/>
  <c r="BR105" i="3"/>
  <c r="BU49" i="3"/>
  <c r="BX49" i="3" s="1"/>
  <c r="BV49" i="3"/>
  <c r="BY49" i="3" s="1"/>
  <c r="BW49" i="3"/>
  <c r="BZ49" i="3" s="1"/>
  <c r="BU4" i="3"/>
  <c r="BX4" i="3" s="1"/>
  <c r="BV4" i="3"/>
  <c r="BY4" i="3" s="1"/>
  <c r="BW4" i="3"/>
  <c r="BZ4" i="3" s="1"/>
  <c r="BR346" i="3"/>
  <c r="BS298" i="3"/>
  <c r="AY298" i="3" s="1"/>
  <c r="BR273" i="3"/>
  <c r="BR237" i="3"/>
  <c r="BR229" i="3"/>
  <c r="BU214" i="3"/>
  <c r="BX214" i="3" s="1"/>
  <c r="BV214" i="3"/>
  <c r="BY214" i="3" s="1"/>
  <c r="BV202" i="3"/>
  <c r="BY202" i="3" s="1"/>
  <c r="BW202" i="3"/>
  <c r="BZ202" i="3" s="1"/>
  <c r="BR202" i="3"/>
  <c r="BR167" i="3"/>
  <c r="BW153" i="3"/>
  <c r="BZ153" i="3" s="1"/>
  <c r="BV153" i="3"/>
  <c r="BY153" i="3" s="1"/>
  <c r="BU153" i="3"/>
  <c r="BX153" i="3" s="1"/>
  <c r="BR143" i="3"/>
  <c r="BV130" i="3"/>
  <c r="BY130" i="3" s="1"/>
  <c r="BW130" i="3"/>
  <c r="BZ130" i="3" s="1"/>
  <c r="BU130" i="3"/>
  <c r="BX130" i="3" s="1"/>
  <c r="BS116" i="3"/>
  <c r="AY116" i="3" s="1"/>
  <c r="BR110" i="3"/>
  <c r="BR108" i="3"/>
  <c r="BS105" i="3"/>
  <c r="AY105" i="3" s="1"/>
  <c r="BS82" i="3"/>
  <c r="AY82" i="3" s="1"/>
  <c r="BR75" i="3"/>
  <c r="BU67" i="3"/>
  <c r="BX67" i="3" s="1"/>
  <c r="BV67" i="3"/>
  <c r="BY67" i="3" s="1"/>
  <c r="BR67" i="3"/>
  <c r="BV62" i="3"/>
  <c r="BY62" i="3" s="1"/>
  <c r="BW62" i="3"/>
  <c r="BZ62" i="3" s="1"/>
  <c r="BS59" i="3"/>
  <c r="AY59" i="3" s="1"/>
  <c r="BU16" i="3"/>
  <c r="BX16" i="3" s="1"/>
  <c r="BV16" i="3"/>
  <c r="BY16" i="3" s="1"/>
  <c r="BW16" i="3"/>
  <c r="BZ16" i="3" s="1"/>
  <c r="BR16" i="3"/>
  <c r="BR326" i="3"/>
  <c r="BR275" i="3"/>
  <c r="BU210" i="3"/>
  <c r="BX210" i="3" s="1"/>
  <c r="BV210" i="3"/>
  <c r="BY210" i="3" s="1"/>
  <c r="BU206" i="3"/>
  <c r="BX206" i="3" s="1"/>
  <c r="BV206" i="3"/>
  <c r="BY206" i="3" s="1"/>
  <c r="BR194" i="3"/>
  <c r="BS186" i="3"/>
  <c r="AY186" i="3" s="1"/>
  <c r="BU159" i="3"/>
  <c r="BX159" i="3" s="1"/>
  <c r="BV159" i="3"/>
  <c r="BY159" i="3" s="1"/>
  <c r="BS156" i="3"/>
  <c r="AY156" i="3" s="1"/>
  <c r="BS122" i="3"/>
  <c r="AY122" i="3" s="1"/>
  <c r="BV110" i="3"/>
  <c r="BY110" i="3" s="1"/>
  <c r="BU110" i="3"/>
  <c r="BX110" i="3" s="1"/>
  <c r="BW110" i="3"/>
  <c r="BZ110" i="3" s="1"/>
  <c r="BR76" i="3"/>
  <c r="BV70" i="3"/>
  <c r="BY70" i="3" s="1"/>
  <c r="BW70" i="3"/>
  <c r="BZ70" i="3" s="1"/>
  <c r="BU70" i="3"/>
  <c r="BX70" i="3" s="1"/>
  <c r="BR50" i="3"/>
  <c r="BS37" i="3"/>
  <c r="AY37" i="3" s="1"/>
  <c r="BR31" i="3"/>
  <c r="BU23" i="3"/>
  <c r="BX23" i="3" s="1"/>
  <c r="BV23" i="3"/>
  <c r="BY23" i="3" s="1"/>
  <c r="BW23" i="3"/>
  <c r="BZ23" i="3" s="1"/>
  <c r="BR305" i="3"/>
  <c r="BR241" i="3"/>
  <c r="BU230" i="3"/>
  <c r="BX230" i="3" s="1"/>
  <c r="BV230" i="3"/>
  <c r="BY230" i="3" s="1"/>
  <c r="BS225" i="3"/>
  <c r="AY225" i="3" s="1"/>
  <c r="BR205" i="3"/>
  <c r="BS197" i="3"/>
  <c r="AY197" i="3" s="1"/>
  <c r="BR189" i="3"/>
  <c r="BR178" i="3"/>
  <c r="BS147" i="3"/>
  <c r="AY147" i="3" s="1"/>
  <c r="BS103" i="3"/>
  <c r="AY103" i="3" s="1"/>
  <c r="BS97" i="3"/>
  <c r="AY97" i="3" s="1"/>
  <c r="BR69" i="3"/>
  <c r="BU61" i="3"/>
  <c r="BX61" i="3" s="1"/>
  <c r="BV61" i="3"/>
  <c r="BY61" i="3" s="1"/>
  <c r="BR24" i="3"/>
  <c r="BU127" i="3"/>
  <c r="BX127" i="3" s="1"/>
  <c r="BV127" i="3"/>
  <c r="BY127" i="3" s="1"/>
  <c r="BU120" i="3"/>
  <c r="BX120" i="3" s="1"/>
  <c r="BV120" i="3"/>
  <c r="BY120" i="3" s="1"/>
  <c r="BR106" i="3"/>
  <c r="BS100" i="3"/>
  <c r="AY100" i="3" s="1"/>
  <c r="BS98" i="3"/>
  <c r="AY98" i="3" s="1"/>
  <c r="BR94" i="3"/>
  <c r="BU73" i="3"/>
  <c r="BX73" i="3" s="1"/>
  <c r="BV73" i="3"/>
  <c r="BY73" i="3" s="1"/>
  <c r="BR73" i="3"/>
  <c r="BU21" i="3"/>
  <c r="BX21" i="3" s="1"/>
  <c r="BV21" i="3"/>
  <c r="BY21" i="3" s="1"/>
  <c r="BW21" i="3"/>
  <c r="BZ21" i="3" s="1"/>
  <c r="BU19" i="3"/>
  <c r="BX19" i="3" s="1"/>
  <c r="BV19" i="3"/>
  <c r="BY19" i="3" s="1"/>
  <c r="BW19" i="3"/>
  <c r="BZ19" i="3" s="1"/>
  <c r="BR19" i="3"/>
  <c r="BR166" i="3"/>
  <c r="BS140" i="3"/>
  <c r="AY140" i="3" s="1"/>
  <c r="BW137" i="3"/>
  <c r="BZ137" i="3" s="1"/>
  <c r="BU137" i="3"/>
  <c r="BX137" i="3" s="1"/>
  <c r="BV137" i="3"/>
  <c r="BY137" i="3" s="1"/>
  <c r="BS135" i="3"/>
  <c r="AY135" i="3" s="1"/>
  <c r="BV98" i="3"/>
  <c r="BY98" i="3" s="1"/>
  <c r="BU98" i="3"/>
  <c r="BX98" i="3" s="1"/>
  <c r="BW98" i="3"/>
  <c r="BZ98" i="3" s="1"/>
  <c r="BV97" i="3"/>
  <c r="BY97" i="3" s="1"/>
  <c r="BW97" i="3"/>
  <c r="BZ97" i="3" s="1"/>
  <c r="BR80" i="3"/>
  <c r="BS60" i="3"/>
  <c r="AY60" i="3" s="1"/>
  <c r="BU55" i="3"/>
  <c r="BX55" i="3" s="1"/>
  <c r="BV55" i="3"/>
  <c r="BY55" i="3" s="1"/>
  <c r="BR55" i="3"/>
  <c r="BW36" i="3"/>
  <c r="BZ36" i="3" s="1"/>
  <c r="BV36" i="3"/>
  <c r="BY36" i="3" s="1"/>
  <c r="BS10" i="3"/>
  <c r="AY10" i="3" s="1"/>
  <c r="BS201" i="3"/>
  <c r="AY201" i="3" s="1"/>
  <c r="BS193" i="3"/>
  <c r="AY193" i="3" s="1"/>
  <c r="BS185" i="3"/>
  <c r="AY185" i="3" s="1"/>
  <c r="BR154" i="3"/>
  <c r="BU148" i="3"/>
  <c r="BX148" i="3" s="1"/>
  <c r="BV148" i="3"/>
  <c r="BY148" i="3" s="1"/>
  <c r="BS146" i="3"/>
  <c r="AY146" i="3" s="1"/>
  <c r="BR133" i="3"/>
  <c r="BR132" i="3"/>
  <c r="BS128" i="3"/>
  <c r="AY128" i="3" s="1"/>
  <c r="BR123" i="3"/>
  <c r="BU111" i="3"/>
  <c r="BX111" i="3" s="1"/>
  <c r="BV111" i="3"/>
  <c r="BY111" i="3" s="1"/>
  <c r="BR101" i="3"/>
  <c r="BV89" i="3"/>
  <c r="BY89" i="3" s="1"/>
  <c r="BW89" i="3"/>
  <c r="BZ89" i="3" s="1"/>
  <c r="BR77" i="3"/>
  <c r="BS57" i="3"/>
  <c r="AY57" i="3" s="1"/>
  <c r="BR47" i="3"/>
  <c r="BS42" i="3"/>
  <c r="AY42" i="3" s="1"/>
  <c r="BR36" i="3"/>
  <c r="BR28" i="3"/>
  <c r="BR21" i="3"/>
  <c r="BR173" i="3"/>
  <c r="BS139" i="3"/>
  <c r="AY139" i="3" s="1"/>
  <c r="BV122" i="3"/>
  <c r="BY122" i="3" s="1"/>
  <c r="BW122" i="3"/>
  <c r="BZ122" i="3" s="1"/>
  <c r="BS71" i="3"/>
  <c r="AY71" i="3" s="1"/>
  <c r="BV64" i="3"/>
  <c r="BY64" i="3" s="1"/>
  <c r="BW64" i="3"/>
  <c r="BZ64" i="3" s="1"/>
  <c r="BU43" i="3"/>
  <c r="BX43" i="3" s="1"/>
  <c r="BW43" i="3"/>
  <c r="BZ43" i="3" s="1"/>
  <c r="BR43" i="3"/>
  <c r="BU35" i="3"/>
  <c r="BX35" i="3" s="1"/>
  <c r="BW35" i="3"/>
  <c r="BZ35" i="3" s="1"/>
  <c r="BU27" i="3"/>
  <c r="BX27" i="3" s="1"/>
  <c r="BV27" i="3"/>
  <c r="BY27" i="3" s="1"/>
  <c r="BW27" i="3"/>
  <c r="BZ27" i="3" s="1"/>
  <c r="BS155" i="3"/>
  <c r="AY155" i="3" s="1"/>
  <c r="BS124" i="3"/>
  <c r="AY124" i="3" s="1"/>
  <c r="BR113" i="3"/>
  <c r="BV90" i="3"/>
  <c r="BY90" i="3" s="1"/>
  <c r="BU90" i="3"/>
  <c r="BX90" i="3" s="1"/>
  <c r="BW90" i="3"/>
  <c r="BZ90" i="3" s="1"/>
  <c r="BU88" i="3"/>
  <c r="BX88" i="3" s="1"/>
  <c r="BV88" i="3"/>
  <c r="BY88" i="3" s="1"/>
  <c r="BW88" i="3"/>
  <c r="BZ88" i="3" s="1"/>
  <c r="BS80" i="3"/>
  <c r="AY80" i="3" s="1"/>
  <c r="BR45" i="3"/>
  <c r="BR29" i="3"/>
  <c r="BR121" i="3"/>
  <c r="BU103" i="3"/>
  <c r="BX103" i="3" s="1"/>
  <c r="BV103" i="3"/>
  <c r="BY103" i="3" s="1"/>
  <c r="BU94" i="3"/>
  <c r="BX94" i="3" s="1"/>
  <c r="BS89" i="3"/>
  <c r="AY89" i="3" s="1"/>
  <c r="BU79" i="3"/>
  <c r="BX79" i="3" s="1"/>
  <c r="BR71" i="3"/>
  <c r="BS66" i="3"/>
  <c r="AY66" i="3" s="1"/>
  <c r="BR52" i="3"/>
  <c r="BV46" i="3"/>
  <c r="BY46" i="3" s="1"/>
  <c r="BU41" i="3"/>
  <c r="BX41" i="3" s="1"/>
  <c r="BR32" i="3"/>
  <c r="BU78" i="3"/>
  <c r="BX78" i="3" s="1"/>
  <c r="BV78" i="3"/>
  <c r="BY78" i="3" s="1"/>
  <c r="BW78" i="3"/>
  <c r="BZ78" i="3" s="1"/>
  <c r="BR72" i="3"/>
  <c r="BU60" i="3"/>
  <c r="BX60" i="3" s="1"/>
  <c r="BV60" i="3"/>
  <c r="BY60" i="3" s="1"/>
  <c r="BR40" i="3"/>
  <c r="BU25" i="3"/>
  <c r="BX25" i="3" s="1"/>
  <c r="BV25" i="3"/>
  <c r="BY25" i="3" s="1"/>
  <c r="BW25" i="3"/>
  <c r="BZ25" i="3" s="1"/>
  <c r="BU7" i="3"/>
  <c r="BX7" i="3" s="1"/>
  <c r="BV7" i="3"/>
  <c r="BY7" i="3" s="1"/>
  <c r="BW7" i="3"/>
  <c r="BZ7" i="3" s="1"/>
  <c r="BR5" i="3"/>
  <c r="BR11" i="3"/>
  <c r="BS125" i="3"/>
  <c r="AY125" i="3" s="1"/>
  <c r="BS117" i="3"/>
  <c r="AY117" i="3" s="1"/>
  <c r="BS109" i="3"/>
  <c r="AY109" i="3" s="1"/>
  <c r="BS101" i="3"/>
  <c r="AY101" i="3" s="1"/>
  <c r="BV95" i="3"/>
  <c r="BY95" i="3" s="1"/>
  <c r="BS93" i="3"/>
  <c r="AY93" i="3" s="1"/>
  <c r="BR89" i="3"/>
  <c r="BV84" i="3"/>
  <c r="BY84" i="3" s="1"/>
  <c r="BS69" i="3"/>
  <c r="AY69" i="3" s="1"/>
  <c r="BV65" i="3"/>
  <c r="BY65" i="3" s="1"/>
  <c r="BR60" i="3"/>
  <c r="BV51" i="3"/>
  <c r="BY51" i="3" s="1"/>
  <c r="BR42" i="3"/>
  <c r="BR41" i="3"/>
  <c r="BR37" i="3"/>
  <c r="BV20" i="3"/>
  <c r="BY20" i="3" s="1"/>
  <c r="BR10" i="3"/>
  <c r="BS5" i="3"/>
  <c r="AY5" i="3" s="1"/>
  <c r="BU3" i="3"/>
  <c r="BX3" i="3" s="1"/>
  <c r="BV3" i="3"/>
  <c r="BY3" i="3" s="1"/>
  <c r="BW3" i="3"/>
  <c r="BZ3" i="3" s="1"/>
  <c r="BU82" i="3"/>
  <c r="BX82" i="3" s="1"/>
  <c r="BV82" i="3"/>
  <c r="BY82" i="3" s="1"/>
  <c r="BR61" i="3"/>
  <c r="BR12" i="3"/>
  <c r="BS11" i="3"/>
  <c r="AY11" i="3" s="1"/>
  <c r="BR9" i="3"/>
  <c r="BU86" i="3"/>
  <c r="BX86" i="3" s="1"/>
  <c r="BV86" i="3"/>
  <c r="BY86" i="3" s="1"/>
  <c r="BS81" i="3"/>
  <c r="AY81" i="3" s="1"/>
  <c r="BU71" i="3"/>
  <c r="BX71" i="3" s="1"/>
  <c r="BV71" i="3"/>
  <c r="BY71" i="3" s="1"/>
  <c r="BR66" i="3"/>
  <c r="BR65" i="3"/>
  <c r="BU50" i="3"/>
  <c r="BX50" i="3" s="1"/>
  <c r="BV50" i="3"/>
  <c r="BY50" i="3" s="1"/>
  <c r="BW50" i="3"/>
  <c r="BZ50" i="3" s="1"/>
  <c r="BS38" i="3"/>
  <c r="AY38" i="3" s="1"/>
  <c r="BU33" i="3"/>
  <c r="BX33" i="3" s="1"/>
  <c r="BV33" i="3"/>
  <c r="BY33" i="3" s="1"/>
  <c r="BW33" i="3"/>
  <c r="BZ33" i="3" s="1"/>
  <c r="BR14" i="3"/>
  <c r="BS70" i="3"/>
  <c r="AY70" i="3" s="1"/>
  <c r="BR53" i="3"/>
  <c r="BS34" i="3"/>
  <c r="AY34" i="3" s="1"/>
  <c r="BS30" i="3"/>
  <c r="AY30" i="3" s="1"/>
  <c r="BS26" i="3"/>
  <c r="AY26" i="3" s="1"/>
  <c r="BS22" i="3"/>
  <c r="AY22" i="3" s="1"/>
  <c r="BS17" i="3"/>
  <c r="AY17" i="3" s="1"/>
  <c r="BR2" i="3"/>
  <c r="BU15" i="3"/>
  <c r="BX15" i="3" s="1"/>
  <c r="BV15" i="3"/>
  <c r="BY15" i="3" s="1"/>
  <c r="BW15" i="3"/>
  <c r="BZ15" i="3" s="1"/>
  <c r="BU11" i="3"/>
  <c r="BX11" i="3" s="1"/>
  <c r="BV11" i="3"/>
  <c r="BY11" i="3" s="1"/>
  <c r="BW11" i="3"/>
  <c r="BZ11" i="3" s="1"/>
  <c r="BS45" i="3"/>
  <c r="AY45" i="3" s="1"/>
  <c r="BR13" i="3"/>
  <c r="BR49" i="3"/>
  <c r="BU39" i="3"/>
  <c r="BX39" i="3" s="1"/>
  <c r="BW39" i="3"/>
  <c r="BZ39" i="3" s="1"/>
  <c r="BR18" i="3"/>
  <c r="BS14" i="3"/>
  <c r="AY14" i="3" s="1"/>
  <c r="BR6" i="3"/>
  <c r="BS2" i="3"/>
  <c r="AY2" i="3" s="1"/>
  <c r="BR34" i="3"/>
  <c r="BR30" i="3"/>
  <c r="BR26" i="3"/>
  <c r="BR22" i="3"/>
  <c r="H24" i="2"/>
  <c r="AX552" i="3" l="1"/>
  <c r="AW168" i="3"/>
  <c r="AT168" i="3"/>
  <c r="AW552" i="3"/>
  <c r="BA367" i="3"/>
  <c r="AV506" i="3"/>
  <c r="BA284" i="3"/>
  <c r="AW59" i="3"/>
  <c r="AX726" i="3"/>
  <c r="AZ506" i="3"/>
  <c r="BA677" i="3"/>
  <c r="AX657" i="3"/>
  <c r="BA487" i="3"/>
  <c r="AV552" i="3"/>
  <c r="AZ116" i="3"/>
  <c r="BA46" i="3"/>
  <c r="AX461" i="3"/>
  <c r="AU436" i="3"/>
  <c r="AW126" i="3"/>
  <c r="AU579" i="3"/>
  <c r="BB706" i="3"/>
  <c r="AW480" i="3"/>
  <c r="AW159" i="3"/>
  <c r="BB714" i="3"/>
  <c r="AW508" i="3"/>
  <c r="AX360" i="3"/>
  <c r="AV678" i="3"/>
  <c r="BB467" i="3"/>
  <c r="AT601" i="3"/>
  <c r="AW590" i="3"/>
  <c r="AV601" i="3"/>
  <c r="AV467" i="3"/>
  <c r="AT573" i="3"/>
  <c r="AT748" i="3"/>
  <c r="AW131" i="3"/>
  <c r="AX282" i="3"/>
  <c r="AW678" i="3"/>
  <c r="BA748" i="3"/>
  <c r="BA192" i="3"/>
  <c r="AU673" i="3"/>
  <c r="AV693" i="3"/>
  <c r="AX597" i="3"/>
  <c r="AZ461" i="3"/>
  <c r="AW673" i="3"/>
  <c r="BB541" i="3"/>
  <c r="BA131" i="3"/>
  <c r="AX59" i="3"/>
  <c r="BB726" i="3"/>
  <c r="AX284" i="3"/>
  <c r="AW487" i="3"/>
  <c r="BA599" i="3"/>
  <c r="AX487" i="3"/>
  <c r="BA730" i="3"/>
  <c r="AU669" i="3"/>
  <c r="AT669" i="3"/>
  <c r="AV182" i="3"/>
  <c r="BA532" i="3"/>
  <c r="AV748" i="3"/>
  <c r="AT629" i="3"/>
  <c r="AT522" i="3"/>
  <c r="AV740" i="3"/>
  <c r="BB669" i="3"/>
  <c r="AZ629" i="3"/>
  <c r="AU740" i="3"/>
  <c r="BA669" i="3"/>
  <c r="AU524" i="3"/>
  <c r="AZ58" i="3"/>
  <c r="AU103" i="3"/>
  <c r="AW109" i="3"/>
  <c r="AW218" i="3"/>
  <c r="AT487" i="3"/>
  <c r="BA375" i="3"/>
  <c r="BA501" i="3"/>
  <c r="AX501" i="3"/>
  <c r="BA514" i="3"/>
  <c r="AZ375" i="3"/>
  <c r="AU3" i="3"/>
  <c r="AX218" i="3"/>
  <c r="AZ262" i="3"/>
  <c r="AX375" i="3"/>
  <c r="AX681" i="3"/>
  <c r="AX134" i="3"/>
  <c r="AV501" i="3"/>
  <c r="AU553" i="3"/>
  <c r="AV514" i="3"/>
  <c r="AZ670" i="3"/>
  <c r="AU603" i="3"/>
  <c r="AZ589" i="3"/>
  <c r="AX670" i="3"/>
  <c r="AT599" i="3"/>
  <c r="AW669" i="3"/>
  <c r="BB23" i="3"/>
  <c r="BA23" i="3"/>
  <c r="AU146" i="3"/>
  <c r="AU599" i="3"/>
  <c r="AT558" i="3"/>
  <c r="AV669" i="3"/>
  <c r="BB748" i="3"/>
  <c r="AW740" i="3"/>
  <c r="AZ754" i="3"/>
  <c r="AX162" i="3"/>
  <c r="AZ748" i="3"/>
  <c r="BB126" i="3"/>
  <c r="BA456" i="3"/>
  <c r="AT693" i="3"/>
  <c r="BB750" i="3"/>
  <c r="BB693" i="3"/>
  <c r="AT126" i="3"/>
  <c r="BA162" i="3"/>
  <c r="AW192" i="3"/>
  <c r="AX126" i="3"/>
  <c r="AX142" i="3"/>
  <c r="AU367" i="3"/>
  <c r="AZ501" i="3"/>
  <c r="BA484" i="3"/>
  <c r="BB573" i="3"/>
  <c r="BA740" i="3"/>
  <c r="BA544" i="3"/>
  <c r="AZ612" i="3"/>
  <c r="AW754" i="3"/>
  <c r="AW501" i="3"/>
  <c r="BB95" i="3"/>
  <c r="AU214" i="3"/>
  <c r="BA266" i="3"/>
  <c r="AV114" i="3"/>
  <c r="AU142" i="3"/>
  <c r="AU162" i="3"/>
  <c r="AT367" i="3"/>
  <c r="BB238" i="3"/>
  <c r="AW491" i="3"/>
  <c r="AW484" i="3"/>
  <c r="BA649" i="3"/>
  <c r="AX544" i="3"/>
  <c r="AT612" i="3"/>
  <c r="BA754" i="3"/>
  <c r="AX550" i="3"/>
  <c r="BB604" i="3"/>
  <c r="AX748" i="3"/>
  <c r="AZ15" i="3"/>
  <c r="AT111" i="3"/>
  <c r="AT214" i="3"/>
  <c r="AV266" i="3"/>
  <c r="AT114" i="3"/>
  <c r="AZ142" i="3"/>
  <c r="BB367" i="3"/>
  <c r="AU238" i="3"/>
  <c r="AX489" i="3"/>
  <c r="AV662" i="3"/>
  <c r="AW628" i="3"/>
  <c r="AU484" i="3"/>
  <c r="AW730" i="3"/>
  <c r="AW544" i="3"/>
  <c r="AX750" i="3"/>
  <c r="BB612" i="3"/>
  <c r="AV214" i="3"/>
  <c r="BA111" i="3"/>
  <c r="BB214" i="3"/>
  <c r="AX266" i="3"/>
  <c r="AX367" i="3"/>
  <c r="AV238" i="3"/>
  <c r="BB484" i="3"/>
  <c r="AU730" i="3"/>
  <c r="AU750" i="3"/>
  <c r="AZ214" i="3"/>
  <c r="AU126" i="3"/>
  <c r="BA693" i="3"/>
  <c r="BA214" i="3"/>
  <c r="AW367" i="3"/>
  <c r="BB534" i="3"/>
  <c r="AZ484" i="3"/>
  <c r="AT730" i="3"/>
  <c r="AX214" i="3"/>
  <c r="AT395" i="3"/>
  <c r="AW158" i="3"/>
  <c r="AU131" i="3"/>
  <c r="AX144" i="3"/>
  <c r="AV377" i="3"/>
  <c r="AU597" i="3"/>
  <c r="BA534" i="3"/>
  <c r="AV551" i="3"/>
  <c r="BB730" i="3"/>
  <c r="AZ740" i="3"/>
  <c r="AZ645" i="3"/>
  <c r="AZ367" i="3"/>
  <c r="BB131" i="3"/>
  <c r="BA144" i="3"/>
  <c r="AX238" i="3"/>
  <c r="BB740" i="3"/>
  <c r="AV131" i="3"/>
  <c r="AU144" i="3"/>
  <c r="AV597" i="3"/>
  <c r="AZ534" i="3"/>
  <c r="AV730" i="3"/>
  <c r="AT740" i="3"/>
  <c r="BA377" i="3"/>
  <c r="AT597" i="3"/>
  <c r="AZ730" i="3"/>
  <c r="AT714" i="3"/>
  <c r="BA568" i="3"/>
  <c r="BB345" i="3"/>
  <c r="AU748" i="3"/>
  <c r="AV46" i="3"/>
  <c r="AT46" i="3"/>
  <c r="AV508" i="3"/>
  <c r="AX39" i="3"/>
  <c r="AU662" i="3"/>
  <c r="BA548" i="3"/>
  <c r="AT508" i="3"/>
  <c r="AV39" i="3"/>
  <c r="AT150" i="3"/>
  <c r="AU250" i="3"/>
  <c r="AV658" i="3"/>
  <c r="BA447" i="3"/>
  <c r="AX548" i="3"/>
  <c r="BB508" i="3"/>
  <c r="AW46" i="3"/>
  <c r="AT134" i="3"/>
  <c r="BB244" i="3"/>
  <c r="BB250" i="3"/>
  <c r="AX271" i="3"/>
  <c r="AT658" i="3"/>
  <c r="AV628" i="3"/>
  <c r="AZ447" i="3"/>
  <c r="AV224" i="3"/>
  <c r="AX649" i="3"/>
  <c r="AT673" i="3"/>
  <c r="AW548" i="3"/>
  <c r="AT581" i="3"/>
  <c r="BB39" i="3"/>
  <c r="AU46" i="3"/>
  <c r="AT51" i="3"/>
  <c r="AX146" i="3"/>
  <c r="AX184" i="3"/>
  <c r="AV272" i="3"/>
  <c r="AV244" i="3"/>
  <c r="AZ250" i="3"/>
  <c r="AZ271" i="3"/>
  <c r="BA658" i="3"/>
  <c r="AW621" i="3"/>
  <c r="AU658" i="3"/>
  <c r="AT628" i="3"/>
  <c r="BA706" i="3"/>
  <c r="BB673" i="3"/>
  <c r="AT682" i="3"/>
  <c r="BA581" i="3"/>
  <c r="BA54" i="3"/>
  <c r="AT39" i="3"/>
  <c r="AV51" i="3"/>
  <c r="BA188" i="3"/>
  <c r="AW184" i="3"/>
  <c r="AU272" i="3"/>
  <c r="AT284" i="3"/>
  <c r="AW244" i="3"/>
  <c r="BA408" i="3"/>
  <c r="AZ451" i="3"/>
  <c r="BB489" i="3"/>
  <c r="BB658" i="3"/>
  <c r="AZ465" i="3"/>
  <c r="AZ706" i="3"/>
  <c r="BA673" i="3"/>
  <c r="BA466" i="3"/>
  <c r="AU682" i="3"/>
  <c r="AZ599" i="3"/>
  <c r="AX669" i="3"/>
  <c r="AZ25" i="3"/>
  <c r="AX46" i="3"/>
  <c r="AW146" i="3"/>
  <c r="BA150" i="3"/>
  <c r="AZ150" i="3"/>
  <c r="AX54" i="3"/>
  <c r="AU51" i="3"/>
  <c r="AZ188" i="3"/>
  <c r="AT272" i="3"/>
  <c r="AW416" i="3"/>
  <c r="BB408" i="3"/>
  <c r="AT439" i="3"/>
  <c r="AZ594" i="3"/>
  <c r="AU429" i="3"/>
  <c r="BB580" i="3"/>
  <c r="AW706" i="3"/>
  <c r="BB480" i="3"/>
  <c r="BA685" i="3"/>
  <c r="AX599" i="3"/>
  <c r="AT598" i="3"/>
  <c r="BA39" i="3"/>
  <c r="AW658" i="3"/>
  <c r="BB54" i="3"/>
  <c r="AX377" i="3"/>
  <c r="AZ658" i="3"/>
  <c r="AZ439" i="3"/>
  <c r="BA626" i="3"/>
  <c r="BB262" i="3"/>
  <c r="BA429" i="3"/>
  <c r="AV294" i="3"/>
  <c r="AU706" i="3"/>
  <c r="AV480" i="3"/>
  <c r="AU576" i="3"/>
  <c r="AW599" i="3"/>
  <c r="AW598" i="3"/>
  <c r="AX51" i="3"/>
  <c r="BB594" i="3"/>
  <c r="AT653" i="3"/>
  <c r="AT480" i="3"/>
  <c r="AV599" i="3"/>
  <c r="AV598" i="3"/>
  <c r="AT662" i="3"/>
  <c r="BB46" i="3"/>
  <c r="BB662" i="3"/>
  <c r="AV581" i="3"/>
  <c r="AU39" i="3"/>
  <c r="AV146" i="3"/>
  <c r="AV591" i="3"/>
  <c r="AZ39" i="3"/>
  <c r="BA51" i="3"/>
  <c r="BB272" i="3"/>
  <c r="AV416" i="3"/>
  <c r="AT153" i="3"/>
  <c r="BB103" i="3"/>
  <c r="BA230" i="3"/>
  <c r="AU377" i="3"/>
  <c r="AX662" i="3"/>
  <c r="AZ662" i="3"/>
  <c r="AU514" i="3"/>
  <c r="AX524" i="3"/>
  <c r="BA262" i="3"/>
  <c r="AU294" i="3"/>
  <c r="AX602" i="3"/>
  <c r="AV706" i="3"/>
  <c r="AU23" i="3"/>
  <c r="AX103" i="3"/>
  <c r="AU91" i="3"/>
  <c r="AW51" i="3"/>
  <c r="BA99" i="3"/>
  <c r="AU230" i="3"/>
  <c r="AW204" i="3"/>
  <c r="AW377" i="3"/>
  <c r="AW597" i="3"/>
  <c r="AU541" i="3"/>
  <c r="AW653" i="3"/>
  <c r="BB677" i="3"/>
  <c r="AT706" i="3"/>
  <c r="AZ750" i="3"/>
  <c r="AX480" i="3"/>
  <c r="AT710" i="3"/>
  <c r="BB617" i="3"/>
  <c r="AZ619" i="3"/>
  <c r="AT551" i="3"/>
  <c r="BB551" i="3"/>
  <c r="AU74" i="3"/>
  <c r="AT74" i="3"/>
  <c r="AW278" i="3"/>
  <c r="AZ278" i="3"/>
  <c r="AU278" i="3"/>
  <c r="AT278" i="3"/>
  <c r="BA278" i="3"/>
  <c r="AU678" i="3"/>
  <c r="AT195" i="3"/>
  <c r="AW195" i="3"/>
  <c r="AU195" i="3"/>
  <c r="BB195" i="3"/>
  <c r="AV195" i="3"/>
  <c r="AZ288" i="3"/>
  <c r="AU288" i="3"/>
  <c r="BA744" i="3"/>
  <c r="AW744" i="3"/>
  <c r="AT744" i="3"/>
  <c r="BB629" i="3"/>
  <c r="BA629" i="3"/>
  <c r="AT365" i="3"/>
  <c r="AV365" i="3"/>
  <c r="BB365" i="3"/>
  <c r="AW365" i="3"/>
  <c r="AU88" i="3"/>
  <c r="AT88" i="3"/>
  <c r="BB88" i="3"/>
  <c r="AT282" i="3"/>
  <c r="AU282" i="3"/>
  <c r="AV495" i="3"/>
  <c r="BB495" i="3"/>
  <c r="BA495" i="3"/>
  <c r="AT495" i="3"/>
  <c r="AU495" i="3"/>
  <c r="AZ467" i="3"/>
  <c r="AU467" i="3"/>
  <c r="AW467" i="3"/>
  <c r="AT467" i="3"/>
  <c r="BA467" i="3"/>
  <c r="AZ88" i="3"/>
  <c r="AW551" i="3"/>
  <c r="AT78" i="3"/>
  <c r="BA78" i="3"/>
  <c r="AX478" i="3"/>
  <c r="BA478" i="3"/>
  <c r="AZ478" i="3"/>
  <c r="AW429" i="3"/>
  <c r="AV429" i="3"/>
  <c r="AX429" i="3"/>
  <c r="AZ429" i="3"/>
  <c r="AT429" i="3"/>
  <c r="AT447" i="3"/>
  <c r="AU447" i="3"/>
  <c r="AX447" i="3"/>
  <c r="BB447" i="3"/>
  <c r="AZ726" i="3"/>
  <c r="AT726" i="3"/>
  <c r="AV726" i="3"/>
  <c r="AU726" i="3"/>
  <c r="AW726" i="3"/>
  <c r="AT510" i="3"/>
  <c r="AU510" i="3"/>
  <c r="AV510" i="3"/>
  <c r="AX510" i="3"/>
  <c r="BA510" i="3"/>
  <c r="AW510" i="3"/>
  <c r="AX88" i="3"/>
  <c r="AV456" i="3"/>
  <c r="AV84" i="3"/>
  <c r="AU84" i="3"/>
  <c r="AT84" i="3"/>
  <c r="AX84" i="3"/>
  <c r="AX533" i="3"/>
  <c r="AT533" i="3"/>
  <c r="BB533" i="3"/>
  <c r="AU607" i="3"/>
  <c r="AV607" i="3"/>
  <c r="AW607" i="3"/>
  <c r="AX607" i="3"/>
  <c r="AZ607" i="3"/>
  <c r="AX642" i="3"/>
  <c r="AZ642" i="3"/>
  <c r="BB642" i="3"/>
  <c r="AU642" i="3"/>
  <c r="AT642" i="3"/>
  <c r="AV642" i="3"/>
  <c r="AW642" i="3"/>
  <c r="AV590" i="3"/>
  <c r="AX590" i="3"/>
  <c r="AZ590" i="3"/>
  <c r="BA590" i="3"/>
  <c r="AU590" i="3"/>
  <c r="BB590" i="3"/>
  <c r="AX470" i="3"/>
  <c r="AT470" i="3"/>
  <c r="AV470" i="3"/>
  <c r="AZ470" i="3"/>
  <c r="AT185" i="3"/>
  <c r="AX87" i="3"/>
  <c r="BA74" i="3"/>
  <c r="AV142" i="3"/>
  <c r="AZ714" i="3"/>
  <c r="BB439" i="3"/>
  <c r="AZ282" i="3"/>
  <c r="AT436" i="3"/>
  <c r="BA541" i="3"/>
  <c r="AZ568" i="3"/>
  <c r="BA533" i="3"/>
  <c r="AT192" i="3"/>
  <c r="AU192" i="3"/>
  <c r="BB192" i="3"/>
  <c r="AW128" i="3"/>
  <c r="AV128" i="3"/>
  <c r="AZ128" i="3"/>
  <c r="AX128" i="3"/>
  <c r="AT64" i="3"/>
  <c r="BA64" i="3"/>
  <c r="AW64" i="3"/>
  <c r="AX64" i="3"/>
  <c r="AU64" i="3"/>
  <c r="BA421" i="3"/>
  <c r="AW421" i="3"/>
  <c r="AV421" i="3"/>
  <c r="AZ421" i="3"/>
  <c r="BA95" i="3"/>
  <c r="AU95" i="3"/>
  <c r="AV159" i="3"/>
  <c r="AX159" i="3"/>
  <c r="BA159" i="3"/>
  <c r="AU159" i="3"/>
  <c r="BB159" i="3"/>
  <c r="AU315" i="3"/>
  <c r="AZ315" i="3"/>
  <c r="BA540" i="3"/>
  <c r="AZ540" i="3"/>
  <c r="AV395" i="3"/>
  <c r="AX395" i="3"/>
  <c r="BA597" i="3"/>
  <c r="BB634" i="3"/>
  <c r="BA634" i="3"/>
  <c r="AV88" i="3"/>
  <c r="AW185" i="3"/>
  <c r="AU128" i="3"/>
  <c r="AW87" i="3"/>
  <c r="AZ74" i="3"/>
  <c r="AX278" i="3"/>
  <c r="AU302" i="3"/>
  <c r="AZ377" i="3"/>
  <c r="AW235" i="3"/>
  <c r="AW282" i="3"/>
  <c r="AT478" i="3"/>
  <c r="AW436" i="3"/>
  <c r="BA531" i="3"/>
  <c r="AZ541" i="3"/>
  <c r="AX568" i="3"/>
  <c r="AZ560" i="3"/>
  <c r="AT59" i="3"/>
  <c r="AV59" i="3"/>
  <c r="BA59" i="3"/>
  <c r="AU59" i="3"/>
  <c r="BB59" i="3"/>
  <c r="AZ131" i="3"/>
  <c r="AT131" i="3"/>
  <c r="AU550" i="3"/>
  <c r="BA550" i="3"/>
  <c r="BB550" i="3"/>
  <c r="AT550" i="3"/>
  <c r="AW550" i="3"/>
  <c r="AZ491" i="3"/>
  <c r="AU491" i="3"/>
  <c r="AV491" i="3"/>
  <c r="AT491" i="3"/>
  <c r="AV484" i="3"/>
  <c r="AT484" i="3"/>
  <c r="AX573" i="3"/>
  <c r="AV573" i="3"/>
  <c r="AW573" i="3"/>
  <c r="AZ573" i="3"/>
  <c r="BA573" i="3"/>
  <c r="BB461" i="3"/>
  <c r="AW461" i="3"/>
  <c r="AT461" i="3"/>
  <c r="BA461" i="3"/>
  <c r="AU461" i="3"/>
  <c r="AT579" i="3"/>
  <c r="BA579" i="3"/>
  <c r="AZ579" i="3"/>
  <c r="BB579" i="3"/>
  <c r="AX579" i="3"/>
  <c r="AW579" i="3"/>
  <c r="AZ601" i="3"/>
  <c r="AX601" i="3"/>
  <c r="AW601" i="3"/>
  <c r="BB601" i="3"/>
  <c r="BA601" i="3"/>
  <c r="AZ544" i="3"/>
  <c r="BB544" i="3"/>
  <c r="AU544" i="3"/>
  <c r="AT544" i="3"/>
  <c r="AW114" i="3"/>
  <c r="BA114" i="3"/>
  <c r="BB114" i="3"/>
  <c r="AZ114" i="3"/>
  <c r="AU114" i="3"/>
  <c r="AW470" i="3"/>
  <c r="AZ678" i="3"/>
  <c r="BB74" i="3"/>
  <c r="AX495" i="3"/>
  <c r="AV176" i="3"/>
  <c r="AU176" i="3"/>
  <c r="BA176" i="3"/>
  <c r="BB745" i="3"/>
  <c r="AZ745" i="3"/>
  <c r="AZ20" i="3"/>
  <c r="BA20" i="3"/>
  <c r="BB20" i="3"/>
  <c r="AU20" i="3"/>
  <c r="AU522" i="3"/>
  <c r="AW522" i="3"/>
  <c r="BA522" i="3"/>
  <c r="BB522" i="3"/>
  <c r="BB546" i="3"/>
  <c r="BA546" i="3"/>
  <c r="AT546" i="3"/>
  <c r="AW546" i="3"/>
  <c r="AX546" i="3"/>
  <c r="AV546" i="3"/>
  <c r="AX439" i="3"/>
  <c r="AU439" i="3"/>
  <c r="AV302" i="3"/>
  <c r="AV235" i="3"/>
  <c r="AX99" i="3"/>
  <c r="AX74" i="3"/>
  <c r="AV278" i="3"/>
  <c r="AT302" i="3"/>
  <c r="AT377" i="3"/>
  <c r="AW439" i="3"/>
  <c r="AX421" i="3"/>
  <c r="AW714" i="3"/>
  <c r="AW495" i="3"/>
  <c r="AU634" i="3"/>
  <c r="AZ510" i="3"/>
  <c r="AW478" i="3"/>
  <c r="AV436" i="3"/>
  <c r="AZ543" i="3"/>
  <c r="AX541" i="3"/>
  <c r="BB702" i="3"/>
  <c r="AT702" i="3"/>
  <c r="AU470" i="3"/>
  <c r="AX678" i="3"/>
  <c r="AT678" i="3"/>
  <c r="AZ372" i="3"/>
  <c r="BB372" i="3"/>
  <c r="AX372" i="3"/>
  <c r="AV372" i="3"/>
  <c r="AX185" i="3"/>
  <c r="AU185" i="3"/>
  <c r="AZ185" i="3"/>
  <c r="AW88" i="3"/>
  <c r="BB128" i="3"/>
  <c r="AU99" i="3"/>
  <c r="AW74" i="3"/>
  <c r="BB278" i="3"/>
  <c r="AX302" i="3"/>
  <c r="AV288" i="3"/>
  <c r="AV634" i="3"/>
  <c r="AW634" i="3"/>
  <c r="AZ495" i="3"/>
  <c r="AV439" i="3"/>
  <c r="AV714" i="3"/>
  <c r="AT634" i="3"/>
  <c r="BB510" i="3"/>
  <c r="AX543" i="3"/>
  <c r="AV541" i="3"/>
  <c r="AT607" i="3"/>
  <c r="AU551" i="3"/>
  <c r="AZ551" i="3"/>
  <c r="BA714" i="3"/>
  <c r="BB282" i="3"/>
  <c r="AU323" i="3"/>
  <c r="AV323" i="3"/>
  <c r="AX250" i="3"/>
  <c r="AW250" i="3"/>
  <c r="BA250" i="3"/>
  <c r="AT250" i="3"/>
  <c r="BA302" i="3"/>
  <c r="BA282" i="3"/>
  <c r="AV447" i="3"/>
  <c r="AZ725" i="3"/>
  <c r="AX725" i="3"/>
  <c r="BA725" i="3"/>
  <c r="BB725" i="3"/>
  <c r="BA128" i="3"/>
  <c r="AT95" i="3"/>
  <c r="AZ99" i="3"/>
  <c r="AV74" i="3"/>
  <c r="AT315" i="3"/>
  <c r="BB302" i="3"/>
  <c r="BA288" i="3"/>
  <c r="BA678" i="3"/>
  <c r="BA470" i="3"/>
  <c r="AU714" i="3"/>
  <c r="AX551" i="3"/>
  <c r="AW541" i="3"/>
  <c r="BB607" i="3"/>
  <c r="BB308" i="3"/>
  <c r="BB521" i="3"/>
  <c r="BB51" i="3"/>
  <c r="AW266" i="3"/>
  <c r="AU594" i="3"/>
  <c r="AX224" i="3"/>
  <c r="AZ710" i="3"/>
  <c r="AV97" i="3"/>
  <c r="AZ144" i="3"/>
  <c r="AZ244" i="3"/>
  <c r="AX308" i="3"/>
  <c r="AT594" i="3"/>
  <c r="AW224" i="3"/>
  <c r="AU710" i="3"/>
  <c r="AV594" i="3"/>
  <c r="AX594" i="3"/>
  <c r="BB224" i="3"/>
  <c r="AX466" i="3"/>
  <c r="BB558" i="3"/>
  <c r="AW594" i="3"/>
  <c r="AT474" i="3"/>
  <c r="AW558" i="3"/>
  <c r="AU152" i="3"/>
  <c r="BA140" i="3"/>
  <c r="AX553" i="3"/>
  <c r="AW670" i="3"/>
  <c r="AT619" i="3"/>
  <c r="AZ638" i="3"/>
  <c r="BA638" i="3"/>
  <c r="AT638" i="3"/>
  <c r="BB638" i="3"/>
  <c r="AU638" i="3"/>
  <c r="AT162" i="3"/>
  <c r="BB162" i="3"/>
  <c r="AW721" i="3"/>
  <c r="BA721" i="3"/>
  <c r="BB721" i="3"/>
  <c r="AT721" i="3"/>
  <c r="AV721" i="3"/>
  <c r="AU721" i="3"/>
  <c r="BA158" i="3"/>
  <c r="AV158" i="3"/>
  <c r="AZ693" i="3"/>
  <c r="AX693" i="3"/>
  <c r="AZ84" i="3"/>
  <c r="AT152" i="3"/>
  <c r="BA185" i="3"/>
  <c r="AX176" i="3"/>
  <c r="AT144" i="3"/>
  <c r="AT142" i="3"/>
  <c r="AV162" i="3"/>
  <c r="AZ140" i="3"/>
  <c r="AT238" i="3"/>
  <c r="AZ552" i="3"/>
  <c r="AX686" i="3"/>
  <c r="AW514" i="3"/>
  <c r="AT421" i="3"/>
  <c r="BB436" i="3"/>
  <c r="BB543" i="3"/>
  <c r="BB602" i="3"/>
  <c r="AV670" i="3"/>
  <c r="AU693" i="3"/>
  <c r="AU619" i="3"/>
  <c r="BB681" i="3"/>
  <c r="AU681" i="3"/>
  <c r="AZ452" i="3"/>
  <c r="AV452" i="3"/>
  <c r="BB452" i="3"/>
  <c r="AU452" i="3"/>
  <c r="AU534" i="3"/>
  <c r="AV534" i="3"/>
  <c r="AT534" i="3"/>
  <c r="AW534" i="3"/>
  <c r="AX645" i="3"/>
  <c r="BA645" i="3"/>
  <c r="BB645" i="3"/>
  <c r="AT645" i="3"/>
  <c r="AU645" i="3"/>
  <c r="AV645" i="3"/>
  <c r="BB754" i="3"/>
  <c r="AT754" i="3"/>
  <c r="AU754" i="3"/>
  <c r="AV754" i="3"/>
  <c r="AZ152" i="3"/>
  <c r="AX23" i="3"/>
  <c r="AZ23" i="3"/>
  <c r="AU182" i="3"/>
  <c r="AX182" i="3"/>
  <c r="AZ729" i="3"/>
  <c r="AX729" i="3"/>
  <c r="BB729" i="3"/>
  <c r="BA729" i="3"/>
  <c r="AU729" i="3"/>
  <c r="AV729" i="3"/>
  <c r="BA343" i="3"/>
  <c r="AW389" i="3"/>
  <c r="AT375" i="3"/>
  <c r="AV375" i="3"/>
  <c r="AZ427" i="3"/>
  <c r="AW427" i="3"/>
  <c r="BA427" i="3"/>
  <c r="BB82" i="3"/>
  <c r="AZ82" i="3"/>
  <c r="AX673" i="3"/>
  <c r="AV673" i="3"/>
  <c r="AW519" i="3"/>
  <c r="AT519" i="3"/>
  <c r="AX519" i="3"/>
  <c r="BA519" i="3"/>
  <c r="AX508" i="3"/>
  <c r="AZ508" i="3"/>
  <c r="BA508" i="3"/>
  <c r="AW542" i="3"/>
  <c r="BA542" i="3"/>
  <c r="AV542" i="3"/>
  <c r="AX542" i="3"/>
  <c r="BB542" i="3"/>
  <c r="AT542" i="3"/>
  <c r="AZ701" i="3"/>
  <c r="AX701" i="3"/>
  <c r="AV701" i="3"/>
  <c r="BB701" i="3"/>
  <c r="BA701" i="3"/>
  <c r="AW701" i="3"/>
  <c r="AT701" i="3"/>
  <c r="AU701" i="3"/>
  <c r="BB553" i="3"/>
  <c r="BA553" i="3"/>
  <c r="BA686" i="3"/>
  <c r="BB686" i="3"/>
  <c r="AU686" i="3"/>
  <c r="AZ553" i="3"/>
  <c r="BA341" i="3"/>
  <c r="AV341" i="3"/>
  <c r="AT341" i="3"/>
  <c r="AU116" i="3"/>
  <c r="AV116" i="3"/>
  <c r="AT512" i="3"/>
  <c r="AU512" i="3"/>
  <c r="AV512" i="3"/>
  <c r="AZ512" i="3"/>
  <c r="AW512" i="3"/>
  <c r="AT116" i="3"/>
  <c r="AV152" i="3"/>
  <c r="AV102" i="3"/>
  <c r="AW102" i="3"/>
  <c r="BB481" i="3"/>
  <c r="AZ481" i="3"/>
  <c r="BB666" i="3"/>
  <c r="AW666" i="3"/>
  <c r="AW576" i="3"/>
  <c r="AZ576" i="3"/>
  <c r="BA576" i="3"/>
  <c r="AT576" i="3"/>
  <c r="BB465" i="3"/>
  <c r="AT465" i="3"/>
  <c r="AU604" i="3"/>
  <c r="AZ604" i="3"/>
  <c r="AT604" i="3"/>
  <c r="AV604" i="3"/>
  <c r="AW604" i="3"/>
  <c r="AX604" i="3"/>
  <c r="AX116" i="3"/>
  <c r="AV343" i="3"/>
  <c r="AW284" i="3"/>
  <c r="BB284" i="3"/>
  <c r="AV690" i="3"/>
  <c r="AW690" i="3"/>
  <c r="AX690" i="3"/>
  <c r="BA690" i="3"/>
  <c r="AZ690" i="3"/>
  <c r="AT532" i="3"/>
  <c r="AW532" i="3"/>
  <c r="AX532" i="3"/>
  <c r="AZ532" i="3"/>
  <c r="AV532" i="3"/>
  <c r="BB685" i="3"/>
  <c r="AT685" i="3"/>
  <c r="AU685" i="3"/>
  <c r="AV685" i="3"/>
  <c r="AW685" i="3"/>
  <c r="AW3" i="3"/>
  <c r="AX3" i="3"/>
  <c r="AZ3" i="3"/>
  <c r="AV653" i="3"/>
  <c r="AZ653" i="3"/>
  <c r="AX653" i="3"/>
  <c r="BA653" i="3"/>
  <c r="BB653" i="3"/>
  <c r="AU717" i="3"/>
  <c r="AV717" i="3"/>
  <c r="AW717" i="3"/>
  <c r="BB454" i="3"/>
  <c r="AU454" i="3"/>
  <c r="AT623" i="3"/>
  <c r="AW623" i="3"/>
  <c r="AU623" i="3"/>
  <c r="AV623" i="3"/>
  <c r="AX623" i="3"/>
  <c r="AT345" i="3"/>
  <c r="AU345" i="3"/>
  <c r="AV345" i="3"/>
  <c r="AZ345" i="3"/>
  <c r="AW345" i="3"/>
  <c r="BA345" i="3"/>
  <c r="AT215" i="3"/>
  <c r="BB215" i="3"/>
  <c r="AT468" i="3"/>
  <c r="AU468" i="3"/>
  <c r="AV468" i="3"/>
  <c r="AW468" i="3"/>
  <c r="BA468" i="3"/>
  <c r="BB468" i="3"/>
  <c r="AX468" i="3"/>
  <c r="AU168" i="3"/>
  <c r="BB168" i="3"/>
  <c r="AT15" i="3"/>
  <c r="AW84" i="3"/>
  <c r="AW116" i="3"/>
  <c r="AW182" i="3"/>
  <c r="AX152" i="3"/>
  <c r="AW176" i="3"/>
  <c r="AW162" i="3"/>
  <c r="BB341" i="3"/>
  <c r="AX215" i="3"/>
  <c r="AU501" i="3"/>
  <c r="AU532" i="3"/>
  <c r="BB514" i="3"/>
  <c r="AT543" i="3"/>
  <c r="AU552" i="3"/>
  <c r="BA3" i="3"/>
  <c r="AU633" i="3"/>
  <c r="BB717" i="3"/>
  <c r="AZ685" i="3"/>
  <c r="BB15" i="3"/>
  <c r="AT58" i="3"/>
  <c r="AX158" i="3"/>
  <c r="AT182" i="3"/>
  <c r="AW152" i="3"/>
  <c r="BB102" i="3"/>
  <c r="AT159" i="3"/>
  <c r="AX341" i="3"/>
  <c r="AU215" i="3"/>
  <c r="AX192" i="3"/>
  <c r="AT501" i="3"/>
  <c r="AZ514" i="3"/>
  <c r="AW686" i="3"/>
  <c r="AV389" i="3"/>
  <c r="AT552" i="3"/>
  <c r="AT3" i="3"/>
  <c r="AT633" i="3"/>
  <c r="AX721" i="3"/>
  <c r="BA717" i="3"/>
  <c r="AZ623" i="3"/>
  <c r="AX78" i="3"/>
  <c r="AV78" i="3"/>
  <c r="AZ87" i="3"/>
  <c r="BA87" i="3"/>
  <c r="BB316" i="3"/>
  <c r="AX316" i="3"/>
  <c r="AX428" i="3"/>
  <c r="AU428" i="3"/>
  <c r="BA428" i="3"/>
  <c r="AZ443" i="3"/>
  <c r="AV443" i="3"/>
  <c r="AW443" i="3"/>
  <c r="BA443" i="3"/>
  <c r="AT443" i="3"/>
  <c r="AX443" i="3"/>
  <c r="AX718" i="3"/>
  <c r="AZ718" i="3"/>
  <c r="BA718" i="3"/>
  <c r="AZ531" i="3"/>
  <c r="AT531" i="3"/>
  <c r="AU531" i="3"/>
  <c r="AZ341" i="3"/>
  <c r="AU487" i="3"/>
  <c r="AZ487" i="3"/>
  <c r="BB487" i="3"/>
  <c r="AZ365" i="3"/>
  <c r="BA365" i="3"/>
  <c r="AU365" i="3"/>
  <c r="AT343" i="3"/>
  <c r="BB343" i="3"/>
  <c r="AZ343" i="3"/>
  <c r="AX343" i="3"/>
  <c r="AU343" i="3"/>
  <c r="AZ654" i="3"/>
  <c r="BB654" i="3"/>
  <c r="AU654" i="3"/>
  <c r="AT654" i="3"/>
  <c r="AV654" i="3"/>
  <c r="AW654" i="3"/>
  <c r="BB670" i="3"/>
  <c r="AU670" i="3"/>
  <c r="BB116" i="3"/>
  <c r="AT553" i="3"/>
  <c r="AW553" i="3"/>
  <c r="BB144" i="3"/>
  <c r="AV144" i="3"/>
  <c r="AU102" i="3"/>
  <c r="AW341" i="3"/>
  <c r="AX514" i="3"/>
  <c r="AV686" i="3"/>
  <c r="AX389" i="3"/>
  <c r="BA465" i="3"/>
  <c r="BB3" i="3"/>
  <c r="AZ721" i="3"/>
  <c r="AX717" i="3"/>
  <c r="BB623" i="3"/>
  <c r="AZ176" i="3"/>
  <c r="AT176" i="3"/>
  <c r="AX111" i="3"/>
  <c r="BB111" i="3"/>
  <c r="BA360" i="3"/>
  <c r="AW360" i="3"/>
  <c r="AV360" i="3"/>
  <c r="BB360" i="3"/>
  <c r="AT360" i="3"/>
  <c r="AU360" i="3"/>
  <c r="AU568" i="3"/>
  <c r="BB568" i="3"/>
  <c r="AW568" i="3"/>
  <c r="BB368" i="3"/>
  <c r="AZ368" i="3"/>
  <c r="AT368" i="3"/>
  <c r="AU368" i="3"/>
  <c r="AV368" i="3"/>
  <c r="AW368" i="3"/>
  <c r="BA368" i="3"/>
  <c r="AW142" i="3"/>
  <c r="BA142" i="3"/>
  <c r="AX436" i="3"/>
  <c r="BA436" i="3"/>
  <c r="AZ238" i="3"/>
  <c r="BA238" i="3"/>
  <c r="AW725" i="3"/>
  <c r="AT725" i="3"/>
  <c r="AV543" i="3"/>
  <c r="BA543" i="3"/>
  <c r="AU543" i="3"/>
  <c r="AU745" i="3"/>
  <c r="AW745" i="3"/>
  <c r="AV745" i="3"/>
  <c r="BA745" i="3"/>
  <c r="AT745" i="3"/>
  <c r="AX745" i="3"/>
  <c r="AV20" i="3"/>
  <c r="AW20" i="3"/>
  <c r="AX15" i="3"/>
  <c r="AT20" i="3"/>
  <c r="AU111" i="3"/>
  <c r="AU158" i="3"/>
  <c r="BA182" i="3"/>
  <c r="AU341" i="3"/>
  <c r="AV215" i="3"/>
  <c r="AX638" i="3"/>
  <c r="BA260" i="3"/>
  <c r="AT686" i="3"/>
  <c r="AU389" i="3"/>
  <c r="AX465" i="3"/>
  <c r="AZ717" i="3"/>
  <c r="AX654" i="3"/>
  <c r="BA623" i="3"/>
  <c r="AU690" i="3"/>
  <c r="AT99" i="3"/>
  <c r="AW99" i="3"/>
  <c r="BB64" i="3"/>
  <c r="AZ64" i="3"/>
  <c r="BB421" i="3"/>
  <c r="AU421" i="3"/>
  <c r="AX95" i="3"/>
  <c r="AW95" i="3"/>
  <c r="AZ95" i="3"/>
  <c r="AT489" i="3"/>
  <c r="AZ489" i="3"/>
  <c r="AU489" i="3"/>
  <c r="BA489" i="3"/>
  <c r="AW489" i="3"/>
  <c r="AT560" i="3"/>
  <c r="AU560" i="3"/>
  <c r="BA560" i="3"/>
  <c r="AV560" i="3"/>
  <c r="AW560" i="3"/>
  <c r="AX560" i="3"/>
  <c r="AV315" i="3"/>
  <c r="BB315" i="3"/>
  <c r="BA315" i="3"/>
  <c r="BB458" i="3"/>
  <c r="AX458" i="3"/>
  <c r="AU458" i="3"/>
  <c r="AV458" i="3"/>
  <c r="AW458" i="3"/>
  <c r="AZ458" i="3"/>
  <c r="BB540" i="3"/>
  <c r="AT540" i="3"/>
  <c r="AV540" i="3"/>
  <c r="AW540" i="3"/>
  <c r="AU540" i="3"/>
  <c r="AX540" i="3"/>
  <c r="AU395" i="3"/>
  <c r="AZ395" i="3"/>
  <c r="BB395" i="3"/>
  <c r="BA395" i="3"/>
  <c r="AV64" i="3"/>
  <c r="AX20" i="3"/>
  <c r="AW111" i="3"/>
  <c r="AT158" i="3"/>
  <c r="AT23" i="3"/>
  <c r="AZ182" i="3"/>
  <c r="AT128" i="3"/>
  <c r="AZ168" i="3"/>
  <c r="BB99" i="3"/>
  <c r="AX168" i="3"/>
  <c r="BA215" i="3"/>
  <c r="AZ192" i="3"/>
  <c r="AT260" i="3"/>
  <c r="AW372" i="3"/>
  <c r="BA389" i="3"/>
  <c r="AW465" i="3"/>
  <c r="BB206" i="3"/>
  <c r="AW729" i="3"/>
  <c r="BA654" i="3"/>
  <c r="AT458" i="3"/>
  <c r="AX576" i="3"/>
  <c r="BB512" i="3"/>
  <c r="AV533" i="3"/>
  <c r="AT690" i="3"/>
  <c r="BB152" i="3"/>
  <c r="BB665" i="3"/>
  <c r="AU665" i="3"/>
  <c r="AV666" i="3"/>
  <c r="AV111" i="3"/>
  <c r="BB158" i="3"/>
  <c r="AV23" i="3"/>
  <c r="AT218" i="3"/>
  <c r="BB185" i="3"/>
  <c r="AV168" i="3"/>
  <c r="AZ215" i="3"/>
  <c r="BA552" i="3"/>
  <c r="BB260" i="3"/>
  <c r="AW638" i="3"/>
  <c r="BB389" i="3"/>
  <c r="AV465" i="3"/>
  <c r="AZ542" i="3"/>
  <c r="BA670" i="3"/>
  <c r="BA458" i="3"/>
  <c r="AV576" i="3"/>
  <c r="AX512" i="3"/>
  <c r="AU533" i="3"/>
  <c r="BB690" i="3"/>
  <c r="AT294" i="3"/>
  <c r="BA491" i="3"/>
  <c r="AW649" i="3"/>
  <c r="AZ550" i="3"/>
  <c r="AX491" i="3"/>
  <c r="AX294" i="3"/>
  <c r="AZ546" i="3"/>
  <c r="BB597" i="3"/>
  <c r="AZ230" i="3"/>
  <c r="AZ8" i="3"/>
  <c r="BA8" i="3"/>
  <c r="BB8" i="3"/>
  <c r="AU8" i="3"/>
  <c r="AZ332" i="3"/>
  <c r="BA332" i="3"/>
  <c r="AX174" i="3"/>
  <c r="AZ174" i="3"/>
  <c r="AW174" i="3"/>
  <c r="BA174" i="3"/>
  <c r="AT496" i="3"/>
  <c r="BA496" i="3"/>
  <c r="AX496" i="3"/>
  <c r="AV496" i="3"/>
  <c r="AZ496" i="3"/>
  <c r="AW496" i="3"/>
  <c r="BB496" i="3"/>
  <c r="AW591" i="3"/>
  <c r="AT591" i="3"/>
  <c r="AU591" i="3"/>
  <c r="AX585" i="3"/>
  <c r="AU585" i="3"/>
  <c r="AZ585" i="3"/>
  <c r="AT585" i="3"/>
  <c r="AW583" i="3"/>
  <c r="BA583" i="3"/>
  <c r="AT451" i="3"/>
  <c r="AT124" i="3"/>
  <c r="AW124" i="3"/>
  <c r="BA124" i="3"/>
  <c r="BA91" i="3"/>
  <c r="BB91" i="3"/>
  <c r="AT91" i="3"/>
  <c r="AW91" i="3"/>
  <c r="AU490" i="3"/>
  <c r="AV490" i="3"/>
  <c r="AW490" i="3"/>
  <c r="BA490" i="3"/>
  <c r="BB490" i="3"/>
  <c r="AT490" i="3"/>
  <c r="AW262" i="3"/>
  <c r="AX262" i="3"/>
  <c r="AT262" i="3"/>
  <c r="AV17" i="3"/>
  <c r="AW17" i="3"/>
  <c r="AX17" i="3"/>
  <c r="BB609" i="3"/>
  <c r="AT609" i="3"/>
  <c r="BB682" i="3"/>
  <c r="AV682" i="3"/>
  <c r="AU399" i="3"/>
  <c r="AV399" i="3"/>
  <c r="BA17" i="3"/>
  <c r="AU27" i="3"/>
  <c r="AV103" i="3"/>
  <c r="AU174" i="3"/>
  <c r="BB100" i="3"/>
  <c r="BB227" i="3"/>
  <c r="BB432" i="3"/>
  <c r="AW294" i="3"/>
  <c r="AV583" i="3"/>
  <c r="AU460" i="3"/>
  <c r="AZ460" i="3"/>
  <c r="BB460" i="3"/>
  <c r="BA603" i="3"/>
  <c r="AT603" i="3"/>
  <c r="AW603" i="3"/>
  <c r="AX507" i="3"/>
  <c r="AZ507" i="3"/>
  <c r="AT507" i="3"/>
  <c r="BA507" i="3"/>
  <c r="AV710" i="3"/>
  <c r="AW710" i="3"/>
  <c r="AX710" i="3"/>
  <c r="AT548" i="3"/>
  <c r="AV548" i="3"/>
  <c r="AZ548" i="3"/>
  <c r="BB548" i="3"/>
  <c r="AV580" i="3"/>
  <c r="AX580" i="3"/>
  <c r="AZ580" i="3"/>
  <c r="AZ17" i="3"/>
  <c r="AT27" i="3"/>
  <c r="AX100" i="3"/>
  <c r="BB127" i="3"/>
  <c r="AV170" i="3"/>
  <c r="AZ416" i="3"/>
  <c r="AX490" i="3"/>
  <c r="AX460" i="3"/>
  <c r="AU583" i="3"/>
  <c r="AX102" i="3"/>
  <c r="AZ102" i="3"/>
  <c r="BA102" i="3"/>
  <c r="AT102" i="3"/>
  <c r="AW33" i="3"/>
  <c r="AX33" i="3"/>
  <c r="AZ33" i="3"/>
  <c r="AT602" i="3"/>
  <c r="AU602" i="3"/>
  <c r="AV602" i="3"/>
  <c r="AZ602" i="3"/>
  <c r="AV619" i="3"/>
  <c r="BA619" i="3"/>
  <c r="BB619" i="3"/>
  <c r="AX619" i="3"/>
  <c r="AT646" i="3"/>
  <c r="AU646" i="3"/>
  <c r="AV646" i="3"/>
  <c r="AZ646" i="3"/>
  <c r="AT681" i="3"/>
  <c r="AW681" i="3"/>
  <c r="AV681" i="3"/>
  <c r="AT621" i="3"/>
  <c r="BA621" i="3"/>
  <c r="BB621" i="3"/>
  <c r="AU621" i="3"/>
  <c r="AV621" i="3"/>
  <c r="AZ621" i="3"/>
  <c r="AW452" i="3"/>
  <c r="AX452" i="3"/>
  <c r="BA452" i="3"/>
  <c r="AT452" i="3"/>
  <c r="AU17" i="3"/>
  <c r="BB27" i="3"/>
  <c r="AT183" i="3"/>
  <c r="AU170" i="3"/>
  <c r="AX304" i="3"/>
  <c r="AX391" i="3"/>
  <c r="BA384" i="3"/>
  <c r="AU666" i="3"/>
  <c r="AW565" i="3"/>
  <c r="BA602" i="3"/>
  <c r="AT460" i="3"/>
  <c r="AU705" i="3"/>
  <c r="BA474" i="3"/>
  <c r="AT583" i="3"/>
  <c r="AW507" i="3"/>
  <c r="AW665" i="3"/>
  <c r="AX481" i="3"/>
  <c r="AX124" i="3"/>
  <c r="BB170" i="3"/>
  <c r="AX393" i="3"/>
  <c r="BB403" i="3"/>
  <c r="BB391" i="3"/>
  <c r="AZ666" i="3"/>
  <c r="BB384" i="3"/>
  <c r="AW232" i="3"/>
  <c r="AT401" i="3"/>
  <c r="BB633" i="3"/>
  <c r="AU481" i="3"/>
  <c r="AW206" i="3"/>
  <c r="AZ206" i="3"/>
  <c r="BA206" i="3"/>
  <c r="AX206" i="3"/>
  <c r="BB427" i="3"/>
  <c r="AT427" i="3"/>
  <c r="AU427" i="3"/>
  <c r="AW657" i="3"/>
  <c r="AT657" i="3"/>
  <c r="AV657" i="3"/>
  <c r="AT160" i="3"/>
  <c r="AU160" i="3"/>
  <c r="AV160" i="3"/>
  <c r="AZ160" i="3"/>
  <c r="AX454" i="3"/>
  <c r="BA454" i="3"/>
  <c r="AZ97" i="3"/>
  <c r="AX27" i="3"/>
  <c r="AW160" i="3"/>
  <c r="AV183" i="3"/>
  <c r="AU109" i="3"/>
  <c r="AZ308" i="3"/>
  <c r="AZ403" i="3"/>
  <c r="AZ260" i="3"/>
  <c r="AW78" i="3"/>
  <c r="AU78" i="3"/>
  <c r="BA372" i="3"/>
  <c r="AT372" i="3"/>
  <c r="AU372" i="3"/>
  <c r="BB718" i="3"/>
  <c r="AV718" i="3"/>
  <c r="AW531" i="3"/>
  <c r="AV531" i="3"/>
  <c r="BB531" i="3"/>
  <c r="AW323" i="3"/>
  <c r="BB323" i="3"/>
  <c r="AT323" i="3"/>
  <c r="AX323" i="3"/>
  <c r="AZ272" i="3"/>
  <c r="BA272" i="3"/>
  <c r="AW272" i="3"/>
  <c r="AU612" i="3"/>
  <c r="AV612" i="3"/>
  <c r="AW612" i="3"/>
  <c r="BA612" i="3"/>
  <c r="BB304" i="3"/>
  <c r="AU304" i="3"/>
  <c r="AT503" i="3"/>
  <c r="AU503" i="3"/>
  <c r="AW503" i="3"/>
  <c r="AV503" i="3"/>
  <c r="AZ503" i="3"/>
  <c r="AZ391" i="3"/>
  <c r="BA391" i="3"/>
  <c r="BB174" i="3"/>
  <c r="BA565" i="3"/>
  <c r="AT127" i="3"/>
  <c r="BA127" i="3"/>
  <c r="AX127" i="3"/>
  <c r="AU150" i="3"/>
  <c r="AX150" i="3"/>
  <c r="AV150" i="3"/>
  <c r="AV677" i="3"/>
  <c r="AW677" i="3"/>
  <c r="AU677" i="3"/>
  <c r="AT677" i="3"/>
  <c r="AV524" i="3"/>
  <c r="AT524" i="3"/>
  <c r="BB524" i="3"/>
  <c r="AZ524" i="3"/>
  <c r="BA524" i="3"/>
  <c r="AX188" i="3"/>
  <c r="AW188" i="3"/>
  <c r="BB188" i="3"/>
  <c r="AW697" i="3"/>
  <c r="AT697" i="3"/>
  <c r="AV697" i="3"/>
  <c r="AV498" i="3"/>
  <c r="AZ498" i="3"/>
  <c r="BA498" i="3"/>
  <c r="AX581" i="3"/>
  <c r="BB581" i="3"/>
  <c r="AX90" i="3"/>
  <c r="AW54" i="3"/>
  <c r="AX109" i="3"/>
  <c r="AT416" i="3"/>
  <c r="AT498" i="3"/>
  <c r="AU391" i="3"/>
  <c r="AT384" i="3"/>
  <c r="AZ565" i="3"/>
  <c r="AV474" i="3"/>
  <c r="AZ581" i="3"/>
  <c r="AT170" i="3"/>
  <c r="AX170" i="3"/>
  <c r="AZ170" i="3"/>
  <c r="BB153" i="3"/>
  <c r="AZ153" i="3"/>
  <c r="AT266" i="3"/>
  <c r="AU266" i="3"/>
  <c r="AV649" i="3"/>
  <c r="AZ649" i="3"/>
  <c r="AZ605" i="3"/>
  <c r="BB605" i="3"/>
  <c r="AW605" i="3"/>
  <c r="BA605" i="3"/>
  <c r="AU605" i="3"/>
  <c r="AV626" i="3"/>
  <c r="AZ626" i="3"/>
  <c r="BB628" i="3"/>
  <c r="AU628" i="3"/>
  <c r="AZ118" i="3"/>
  <c r="AV109" i="3"/>
  <c r="AV188" i="3"/>
  <c r="BB146" i="3"/>
  <c r="AW498" i="3"/>
  <c r="AT391" i="3"/>
  <c r="BA584" i="3"/>
  <c r="AU496" i="3"/>
  <c r="AT399" i="3"/>
  <c r="AU626" i="3"/>
  <c r="AU697" i="3"/>
  <c r="BB474" i="3"/>
  <c r="AV320" i="3"/>
  <c r="AW320" i="3"/>
  <c r="AX320" i="3"/>
  <c r="AZ320" i="3"/>
  <c r="BA320" i="3"/>
  <c r="AU320" i="3"/>
  <c r="AV140" i="3"/>
  <c r="AW140" i="3"/>
  <c r="BB140" i="3"/>
  <c r="AZ665" i="3"/>
  <c r="AX665" i="3"/>
  <c r="BA665" i="3"/>
  <c r="AV665" i="3"/>
  <c r="AT527" i="3"/>
  <c r="AZ527" i="3"/>
  <c r="AU527" i="3"/>
  <c r="AV527" i="3"/>
  <c r="BA527" i="3"/>
  <c r="AW527" i="3"/>
  <c r="AT705" i="3"/>
  <c r="AW705" i="3"/>
  <c r="AV705" i="3"/>
  <c r="BA666" i="3"/>
  <c r="AX666" i="3"/>
  <c r="AT666" i="3"/>
  <c r="AX558" i="3"/>
  <c r="AZ558" i="3"/>
  <c r="BA558" i="3"/>
  <c r="AU558" i="3"/>
  <c r="AT244" i="3"/>
  <c r="AU244" i="3"/>
  <c r="AX244" i="3"/>
  <c r="AV100" i="3"/>
  <c r="AZ445" i="3"/>
  <c r="AW308" i="3"/>
  <c r="AU498" i="3"/>
  <c r="BA432" i="3"/>
  <c r="AW589" i="3"/>
  <c r="AX260" i="3"/>
  <c r="AZ584" i="3"/>
  <c r="AW585" i="3"/>
  <c r="AW401" i="3"/>
  <c r="BA585" i="3"/>
  <c r="BA399" i="3"/>
  <c r="AX626" i="3"/>
  <c r="AZ681" i="3"/>
  <c r="BB697" i="3"/>
  <c r="AZ609" i="3"/>
  <c r="AT17" i="3"/>
  <c r="BA97" i="3"/>
  <c r="AW153" i="3"/>
  <c r="BA27" i="3"/>
  <c r="AU183" i="3"/>
  <c r="AU100" i="3"/>
  <c r="AW304" i="3"/>
  <c r="BB498" i="3"/>
  <c r="AX432" i="3"/>
  <c r="AT271" i="3"/>
  <c r="AW260" i="3"/>
  <c r="AV585" i="3"/>
  <c r="AZ399" i="3"/>
  <c r="AW626" i="3"/>
  <c r="AV565" i="3"/>
  <c r="BA460" i="3"/>
  <c r="BB583" i="3"/>
  <c r="AU507" i="3"/>
  <c r="AT665" i="3"/>
  <c r="AV521" i="3"/>
  <c r="BA646" i="3"/>
  <c r="AZ190" i="3"/>
  <c r="AV190" i="3"/>
  <c r="AW190" i="3"/>
  <c r="AT190" i="3"/>
  <c r="AZ195" i="3"/>
  <c r="AX195" i="3"/>
  <c r="AT235" i="3"/>
  <c r="AU235" i="3"/>
  <c r="AX235" i="3"/>
  <c r="AX288" i="3"/>
  <c r="BB288" i="3"/>
  <c r="AT288" i="3"/>
  <c r="AW288" i="3"/>
  <c r="AV744" i="3"/>
  <c r="AZ744" i="3"/>
  <c r="AV629" i="3"/>
  <c r="AU629" i="3"/>
  <c r="AX629" i="3"/>
  <c r="AU82" i="3"/>
  <c r="AV82" i="3"/>
  <c r="BA82" i="3"/>
  <c r="AU134" i="3"/>
  <c r="BB134" i="3"/>
  <c r="AV134" i="3"/>
  <c r="AW134" i="3"/>
  <c r="AZ134" i="3"/>
  <c r="BB33" i="3"/>
  <c r="BA153" i="3"/>
  <c r="AW127" i="3"/>
  <c r="AZ124" i="3"/>
  <c r="BA195" i="3"/>
  <c r="AT393" i="3"/>
  <c r="AW302" i="3"/>
  <c r="BB190" i="3"/>
  <c r="AT332" i="3"/>
  <c r="BB271" i="3"/>
  <c r="AW584" i="3"/>
  <c r="AU232" i="3"/>
  <c r="BA401" i="3"/>
  <c r="AT206" i="3"/>
  <c r="AV427" i="3"/>
  <c r="AX399" i="3"/>
  <c r="AZ454" i="3"/>
  <c r="AT626" i="3"/>
  <c r="AU565" i="3"/>
  <c r="AV633" i="3"/>
  <c r="AW460" i="3"/>
  <c r="AV694" i="3"/>
  <c r="BA705" i="3"/>
  <c r="AX697" i="3"/>
  <c r="AZ583" i="3"/>
  <c r="AV507" i="3"/>
  <c r="AU609" i="3"/>
  <c r="AU521" i="3"/>
  <c r="AX646" i="3"/>
  <c r="AX456" i="3"/>
  <c r="AU456" i="3"/>
  <c r="AZ456" i="3"/>
  <c r="BB456" i="3"/>
  <c r="BB478" i="3"/>
  <c r="AU478" i="3"/>
  <c r="AV478" i="3"/>
  <c r="AU87" i="3"/>
  <c r="BB87" i="3"/>
  <c r="AV87" i="3"/>
  <c r="AV316" i="3"/>
  <c r="BA316" i="3"/>
  <c r="AU316" i="3"/>
  <c r="AT497" i="3"/>
  <c r="AU497" i="3"/>
  <c r="AZ497" i="3"/>
  <c r="BB497" i="3"/>
  <c r="AW497" i="3"/>
  <c r="BA497" i="3"/>
  <c r="AW750" i="3"/>
  <c r="AV750" i="3"/>
  <c r="AT750" i="3"/>
  <c r="BB428" i="3"/>
  <c r="AV428" i="3"/>
  <c r="AW428" i="3"/>
  <c r="AW435" i="3"/>
  <c r="AX435" i="3"/>
  <c r="AT435" i="3"/>
  <c r="AZ435" i="3"/>
  <c r="BA33" i="3"/>
  <c r="AW27" i="3"/>
  <c r="BB78" i="3"/>
  <c r="BB160" i="3"/>
  <c r="AT82" i="3"/>
  <c r="AZ146" i="3"/>
  <c r="BA146" i="3"/>
  <c r="AV127" i="3"/>
  <c r="BB124" i="3"/>
  <c r="AW170" i="3"/>
  <c r="BA323" i="3"/>
  <c r="AT304" i="3"/>
  <c r="AU190" i="3"/>
  <c r="AX332" i="3"/>
  <c r="BA235" i="3"/>
  <c r="BA271" i="3"/>
  <c r="AV391" i="3"/>
  <c r="AV497" i="3"/>
  <c r="AU260" i="3"/>
  <c r="AT584" i="3"/>
  <c r="BB527" i="3"/>
  <c r="AZ232" i="3"/>
  <c r="BB503" i="3"/>
  <c r="AT316" i="3"/>
  <c r="AV206" i="3"/>
  <c r="BB435" i="3"/>
  <c r="BB399" i="3"/>
  <c r="AT454" i="3"/>
  <c r="BA580" i="3"/>
  <c r="BA633" i="3"/>
  <c r="AV460" i="3"/>
  <c r="AT694" i="3"/>
  <c r="AX705" i="3"/>
  <c r="AZ603" i="3"/>
  <c r="AZ697" i="3"/>
  <c r="BA682" i="3"/>
  <c r="AU657" i="3"/>
  <c r="AX583" i="3"/>
  <c r="BB519" i="3"/>
  <c r="AX609" i="3"/>
  <c r="BA521" i="3"/>
  <c r="AX598" i="3"/>
  <c r="AW646" i="3"/>
  <c r="AX744" i="3"/>
  <c r="AW718" i="3"/>
  <c r="AT403" i="3"/>
  <c r="AV403" i="3"/>
  <c r="AU403" i="3"/>
  <c r="AU227" i="3"/>
  <c r="AV227" i="3"/>
  <c r="AW227" i="3"/>
  <c r="AV384" i="3"/>
  <c r="AW384" i="3"/>
  <c r="AZ396" i="3"/>
  <c r="AT396" i="3"/>
  <c r="AV396" i="3"/>
  <c r="AZ702" i="3"/>
  <c r="AU702" i="3"/>
  <c r="AW702" i="3"/>
  <c r="BA702" i="3"/>
  <c r="AT204" i="3"/>
  <c r="AU204" i="3"/>
  <c r="AV204" i="3"/>
  <c r="AX8" i="3"/>
  <c r="BA591" i="3"/>
  <c r="AW617" i="3"/>
  <c r="AX617" i="3"/>
  <c r="AZ617" i="3"/>
  <c r="AT617" i="3"/>
  <c r="BB97" i="3"/>
  <c r="AU97" i="3"/>
  <c r="AZ393" i="3"/>
  <c r="BA393" i="3"/>
  <c r="AU393" i="3"/>
  <c r="AV393" i="3"/>
  <c r="AX401" i="3"/>
  <c r="AV401" i="3"/>
  <c r="AU401" i="3"/>
  <c r="AW451" i="3"/>
  <c r="AX451" i="3"/>
  <c r="BA451" i="3"/>
  <c r="BB451" i="3"/>
  <c r="AZ204" i="3"/>
  <c r="AU584" i="3"/>
  <c r="AV617" i="3"/>
  <c r="AU118" i="3"/>
  <c r="AT118" i="3"/>
  <c r="AV118" i="3"/>
  <c r="AW118" i="3"/>
  <c r="BA118" i="3"/>
  <c r="AZ90" i="3"/>
  <c r="BA90" i="3"/>
  <c r="AV90" i="3"/>
  <c r="BB90" i="3"/>
  <c r="AT90" i="3"/>
  <c r="AT184" i="3"/>
  <c r="AZ184" i="3"/>
  <c r="BB184" i="3"/>
  <c r="AU184" i="3"/>
  <c r="AZ466" i="3"/>
  <c r="AT466" i="3"/>
  <c r="BB466" i="3"/>
  <c r="AT445" i="3"/>
  <c r="AU445" i="3"/>
  <c r="AV445" i="3"/>
  <c r="AW445" i="3"/>
  <c r="BB445" i="3"/>
  <c r="BA445" i="3"/>
  <c r="AU474" i="3"/>
  <c r="AW474" i="3"/>
  <c r="AU90" i="3"/>
  <c r="AV174" i="3"/>
  <c r="BA109" i="3"/>
  <c r="AT227" i="3"/>
  <c r="AT188" i="3"/>
  <c r="AV262" i="3"/>
  <c r="AU525" i="3"/>
  <c r="AX525" i="3"/>
  <c r="AZ525" i="3"/>
  <c r="BB525" i="3"/>
  <c r="AT525" i="3"/>
  <c r="BB507" i="3"/>
  <c r="BB183" i="3"/>
  <c r="AZ183" i="3"/>
  <c r="AV153" i="3"/>
  <c r="AX584" i="3"/>
  <c r="BA694" i="3"/>
  <c r="AV609" i="3"/>
  <c r="AV33" i="3"/>
  <c r="AT97" i="3"/>
  <c r="BA160" i="3"/>
  <c r="AX82" i="3"/>
  <c r="AW183" i="3"/>
  <c r="AZ91" i="3"/>
  <c r="AV124" i="3"/>
  <c r="BB204" i="3"/>
  <c r="AU140" i="3"/>
  <c r="BA304" i="3"/>
  <c r="BB393" i="3"/>
  <c r="AX190" i="3"/>
  <c r="AU332" i="3"/>
  <c r="BA403" i="3"/>
  <c r="AZ235" i="3"/>
  <c r="AV271" i="3"/>
  <c r="AW525" i="3"/>
  <c r="AW456" i="3"/>
  <c r="AU396" i="3"/>
  <c r="BB584" i="3"/>
  <c r="AX527" i="3"/>
  <c r="BA628" i="3"/>
  <c r="AV605" i="3"/>
  <c r="BB401" i="3"/>
  <c r="AX503" i="3"/>
  <c r="AZ316" i="3"/>
  <c r="BB375" i="3"/>
  <c r="BA435" i="3"/>
  <c r="BB294" i="3"/>
  <c r="AW399" i="3"/>
  <c r="AW454" i="3"/>
  <c r="AW580" i="3"/>
  <c r="AZ633" i="3"/>
  <c r="AX702" i="3"/>
  <c r="AU649" i="3"/>
  <c r="BB443" i="3"/>
  <c r="AZ705" i="3"/>
  <c r="AX603" i="3"/>
  <c r="AV466" i="3"/>
  <c r="AZ682" i="3"/>
  <c r="BB657" i="3"/>
  <c r="BB591" i="3"/>
  <c r="AZ519" i="3"/>
  <c r="AW609" i="3"/>
  <c r="BB646" i="3"/>
  <c r="BB744" i="3"/>
  <c r="AU718" i="3"/>
  <c r="AT174" i="3"/>
  <c r="AV332" i="3"/>
  <c r="AZ100" i="3"/>
  <c r="BA100" i="3"/>
  <c r="AW100" i="3"/>
  <c r="AV230" i="3"/>
  <c r="AW230" i="3"/>
  <c r="AV232" i="3"/>
  <c r="BA232" i="3"/>
  <c r="BB232" i="3"/>
  <c r="AX232" i="3"/>
  <c r="AW521" i="3"/>
  <c r="AX521" i="3"/>
  <c r="AZ577" i="3"/>
  <c r="AX577" i="3"/>
  <c r="AU577" i="3"/>
  <c r="BA577" i="3"/>
  <c r="BB577" i="3"/>
  <c r="AW577" i="3"/>
  <c r="AU749" i="3"/>
  <c r="AW749" i="3"/>
  <c r="AX749" i="3"/>
  <c r="AV749" i="3"/>
  <c r="AW8" i="3"/>
  <c r="AX227" i="3"/>
  <c r="AU451" i="3"/>
  <c r="AX396" i="3"/>
  <c r="BB565" i="3"/>
  <c r="BA749" i="3"/>
  <c r="AU25" i="3"/>
  <c r="AV25" i="3"/>
  <c r="AW25" i="3"/>
  <c r="BA25" i="3"/>
  <c r="AT54" i="3"/>
  <c r="AU54" i="3"/>
  <c r="AZ432" i="3"/>
  <c r="AW432" i="3"/>
  <c r="AU432" i="3"/>
  <c r="BA598" i="3"/>
  <c r="BB598" i="3"/>
  <c r="AZ103" i="3"/>
  <c r="BA103" i="3"/>
  <c r="AT103" i="3"/>
  <c r="AT589" i="3"/>
  <c r="AV589" i="3"/>
  <c r="AU589" i="3"/>
  <c r="AX589" i="3"/>
  <c r="BB589" i="3"/>
  <c r="AW408" i="3"/>
  <c r="AX408" i="3"/>
  <c r="AT408" i="3"/>
  <c r="AV408" i="3"/>
  <c r="AW694" i="3"/>
  <c r="AX694" i="3"/>
  <c r="AZ694" i="3"/>
  <c r="AX416" i="3"/>
  <c r="BB416" i="3"/>
  <c r="BA416" i="3"/>
  <c r="AT506" i="3"/>
  <c r="BA506" i="3"/>
  <c r="BB506" i="3"/>
  <c r="AX506" i="3"/>
  <c r="AV27" i="3"/>
  <c r="AT25" i="3"/>
  <c r="AT230" i="3"/>
  <c r="AU408" i="3"/>
  <c r="BB396" i="3"/>
  <c r="AZ474" i="3"/>
  <c r="BB749" i="3"/>
  <c r="AZ490" i="3"/>
  <c r="BA396" i="3"/>
  <c r="AX677" i="3"/>
  <c r="AT749" i="3"/>
  <c r="AU308" i="3"/>
  <c r="AT308" i="3"/>
  <c r="AZ224" i="3"/>
  <c r="AT224" i="3"/>
  <c r="AX153" i="3"/>
  <c r="AV432" i="3"/>
  <c r="AV308" i="3"/>
  <c r="AT577" i="3"/>
  <c r="AU384" i="3"/>
  <c r="AX384" i="3"/>
  <c r="AX565" i="3"/>
  <c r="BA609" i="3"/>
  <c r="AU581" i="3"/>
  <c r="AT481" i="3"/>
  <c r="AW481" i="3"/>
  <c r="AV481" i="3"/>
  <c r="BA481" i="3"/>
  <c r="AT109" i="3"/>
  <c r="AU127" i="3"/>
  <c r="AT320" i="3"/>
  <c r="AZ227" i="3"/>
  <c r="AX118" i="3"/>
  <c r="BB25" i="3"/>
  <c r="BB109" i="3"/>
  <c r="AU33" i="3"/>
  <c r="AW97" i="3"/>
  <c r="AZ54" i="3"/>
  <c r="AT8" i="3"/>
  <c r="AW150" i="3"/>
  <c r="AW82" i="3"/>
  <c r="BA183" i="3"/>
  <c r="AX91" i="3"/>
  <c r="AZ266" i="3"/>
  <c r="AU124" i="3"/>
  <c r="BA184" i="3"/>
  <c r="BB230" i="3"/>
  <c r="AX204" i="3"/>
  <c r="AX140" i="3"/>
  <c r="AZ304" i="3"/>
  <c r="BB332" i="3"/>
  <c r="AW403" i="3"/>
  <c r="AU271" i="3"/>
  <c r="BA525" i="3"/>
  <c r="BB585" i="3"/>
  <c r="AW662" i="3"/>
  <c r="AX628" i="3"/>
  <c r="AT605" i="3"/>
  <c r="AT389" i="3"/>
  <c r="BA503" i="3"/>
  <c r="AW316" i="3"/>
  <c r="AU375" i="3"/>
  <c r="AW396" i="3"/>
  <c r="AU435" i="3"/>
  <c r="BA294" i="3"/>
  <c r="AT428" i="3"/>
  <c r="AU224" i="3"/>
  <c r="AV454" i="3"/>
  <c r="AU580" i="3"/>
  <c r="AX633" i="3"/>
  <c r="AV702" i="3"/>
  <c r="AT649" i="3"/>
  <c r="AU443" i="3"/>
  <c r="AW506" i="3"/>
  <c r="BB694" i="3"/>
  <c r="BB603" i="3"/>
  <c r="AU466" i="3"/>
  <c r="AW682" i="3"/>
  <c r="BA710" i="3"/>
  <c r="BA657" i="3"/>
  <c r="AX591" i="3"/>
  <c r="AU519" i="3"/>
  <c r="AU617" i="3"/>
  <c r="AT521" i="3"/>
  <c r="AU598" i="3"/>
  <c r="AU744" i="3"/>
  <c r="AT718" i="3"/>
  <c r="AZ634" i="3"/>
  <c r="AW533" i="3"/>
  <c r="AU546" i="3"/>
  <c r="AU58" i="3"/>
  <c r="AV58" i="3"/>
  <c r="BB58" i="3"/>
  <c r="BA58" i="3"/>
  <c r="AX58" i="3"/>
  <c r="AU284" i="3"/>
  <c r="AV284" i="3"/>
  <c r="BB218" i="3"/>
  <c r="AZ218" i="3"/>
  <c r="BA218" i="3"/>
  <c r="AV218" i="3"/>
  <c r="AZ480" i="3"/>
  <c r="BB84" i="3"/>
  <c r="BA84" i="3"/>
  <c r="AU15" i="3"/>
  <c r="AV15" i="3"/>
  <c r="BA15" i="3"/>
  <c r="AU725" i="3"/>
  <c r="AV725" i="3"/>
  <c r="AU480" i="3"/>
  <c r="AV568" i="3"/>
  <c r="AX368" i="3"/>
  <c r="AZ533" i="3"/>
  <c r="AW315" i="3"/>
  <c r="AX315" i="3"/>
  <c r="AX634" i="3"/>
  <c r="AZ126" i="3"/>
  <c r="BA126" i="3"/>
  <c r="AT38" i="3"/>
  <c r="AV38" i="3"/>
  <c r="AW38" i="3"/>
  <c r="BA38" i="3"/>
  <c r="BB38" i="3"/>
  <c r="AX38" i="3"/>
  <c r="AZ38" i="3"/>
  <c r="AU38" i="3"/>
  <c r="BB473" i="3"/>
  <c r="AW473" i="3"/>
  <c r="AZ473" i="3"/>
  <c r="BA473" i="3"/>
  <c r="AT473" i="3"/>
  <c r="AU473" i="3"/>
  <c r="AV473" i="3"/>
  <c r="AX473" i="3"/>
  <c r="AW306" i="3"/>
  <c r="AV306" i="3"/>
  <c r="AZ306" i="3"/>
  <c r="BA306" i="3"/>
  <c r="AU306" i="3"/>
  <c r="AT306" i="3"/>
  <c r="AX306" i="3"/>
  <c r="BB306" i="3"/>
  <c r="AT378" i="3"/>
  <c r="BA378" i="3"/>
  <c r="AU378" i="3"/>
  <c r="AV378" i="3"/>
  <c r="AZ378" i="3"/>
  <c r="AW378" i="3"/>
  <c r="AX378" i="3"/>
  <c r="BB378" i="3"/>
  <c r="AZ307" i="3"/>
  <c r="BB307" i="3"/>
  <c r="AT307" i="3"/>
  <c r="BA307" i="3"/>
  <c r="AV307" i="3"/>
  <c r="AW307" i="3"/>
  <c r="AX307" i="3"/>
  <c r="AU307" i="3"/>
  <c r="AV387" i="3"/>
  <c r="AW387" i="3"/>
  <c r="AZ387" i="3"/>
  <c r="BA387" i="3"/>
  <c r="BB387" i="3"/>
  <c r="AT387" i="3"/>
  <c r="AU387" i="3"/>
  <c r="AX387" i="3"/>
  <c r="BB453" i="3"/>
  <c r="BA453" i="3"/>
  <c r="AT453" i="3"/>
  <c r="AU453" i="3"/>
  <c r="AV453" i="3"/>
  <c r="AW453" i="3"/>
  <c r="AX453" i="3"/>
  <c r="AZ453" i="3"/>
  <c r="AW450" i="3"/>
  <c r="BA450" i="3"/>
  <c r="AT450" i="3"/>
  <c r="AZ450" i="3"/>
  <c r="BB450" i="3"/>
  <c r="AU450" i="3"/>
  <c r="AV450" i="3"/>
  <c r="AX450" i="3"/>
  <c r="AT530" i="3"/>
  <c r="AV530" i="3"/>
  <c r="AZ530" i="3"/>
  <c r="BA530" i="3"/>
  <c r="AW530" i="3"/>
  <c r="AX530" i="3"/>
  <c r="BB530" i="3"/>
  <c r="AU530" i="3"/>
  <c r="BB505" i="3"/>
  <c r="AU505" i="3"/>
  <c r="BA505" i="3"/>
  <c r="AW505" i="3"/>
  <c r="AX505" i="3"/>
  <c r="AZ505" i="3"/>
  <c r="AT505" i="3"/>
  <c r="AV505" i="3"/>
  <c r="AT671" i="3"/>
  <c r="AZ671" i="3"/>
  <c r="BB671" i="3"/>
  <c r="BA671" i="3"/>
  <c r="AU671" i="3"/>
  <c r="AV671" i="3"/>
  <c r="AW671" i="3"/>
  <c r="AX671" i="3"/>
  <c r="AT719" i="3"/>
  <c r="AZ719" i="3"/>
  <c r="BA719" i="3"/>
  <c r="BB719" i="3"/>
  <c r="AV719" i="3"/>
  <c r="AW719" i="3"/>
  <c r="AX719" i="3"/>
  <c r="AU719" i="3"/>
  <c r="AW494" i="3"/>
  <c r="AV494" i="3"/>
  <c r="AX494" i="3"/>
  <c r="AZ494" i="3"/>
  <c r="BA494" i="3"/>
  <c r="AU494" i="3"/>
  <c r="AT494" i="3"/>
  <c r="BB494" i="3"/>
  <c r="BA559" i="3"/>
  <c r="AU559" i="3"/>
  <c r="AV559" i="3"/>
  <c r="AW559" i="3"/>
  <c r="AX559" i="3"/>
  <c r="AZ559" i="3"/>
  <c r="BB559" i="3"/>
  <c r="AT559" i="3"/>
  <c r="AX516" i="3"/>
  <c r="BA516" i="3"/>
  <c r="AT516" i="3"/>
  <c r="AU516" i="3"/>
  <c r="AW516" i="3"/>
  <c r="AV516" i="3"/>
  <c r="AZ516" i="3"/>
  <c r="BB516" i="3"/>
  <c r="AT743" i="3"/>
  <c r="AX743" i="3"/>
  <c r="AZ743" i="3"/>
  <c r="BB743" i="3"/>
  <c r="BA743" i="3"/>
  <c r="AW743" i="3"/>
  <c r="AU743" i="3"/>
  <c r="AV743" i="3"/>
  <c r="AW500" i="3"/>
  <c r="AU500" i="3"/>
  <c r="AX500" i="3"/>
  <c r="AZ500" i="3"/>
  <c r="BA500" i="3"/>
  <c r="AV500" i="3"/>
  <c r="BB500" i="3"/>
  <c r="AT500" i="3"/>
  <c r="AT734" i="3"/>
  <c r="AU734" i="3"/>
  <c r="AW734" i="3"/>
  <c r="AX734" i="3"/>
  <c r="AZ734" i="3"/>
  <c r="BB734" i="3"/>
  <c r="BA734" i="3"/>
  <c r="AV734" i="3"/>
  <c r="AZ492" i="3"/>
  <c r="AV492" i="3"/>
  <c r="AX492" i="3"/>
  <c r="AU492" i="3"/>
  <c r="AW492" i="3"/>
  <c r="BA492" i="3"/>
  <c r="BB492" i="3"/>
  <c r="AT492" i="3"/>
  <c r="AV644" i="3"/>
  <c r="AW644" i="3"/>
  <c r="AT644" i="3"/>
  <c r="AU644" i="3"/>
  <c r="AX644" i="3"/>
  <c r="AZ644" i="3"/>
  <c r="BB644" i="3"/>
  <c r="BA644" i="3"/>
  <c r="BA606" i="3"/>
  <c r="AV606" i="3"/>
  <c r="AW606" i="3"/>
  <c r="AX606" i="3"/>
  <c r="AZ606" i="3"/>
  <c r="BB606" i="3"/>
  <c r="AU606" i="3"/>
  <c r="AT606" i="3"/>
  <c r="AU502" i="3"/>
  <c r="AT502" i="3"/>
  <c r="AW502" i="3"/>
  <c r="AV502" i="3"/>
  <c r="AX502" i="3"/>
  <c r="BB502" i="3"/>
  <c r="AZ502" i="3"/>
  <c r="BA502" i="3"/>
  <c r="BA557" i="3"/>
  <c r="AU557" i="3"/>
  <c r="AZ557" i="3"/>
  <c r="BB557" i="3"/>
  <c r="AT557" i="3"/>
  <c r="AV557" i="3"/>
  <c r="AW557" i="3"/>
  <c r="AX557" i="3"/>
  <c r="AT622" i="3"/>
  <c r="BB622" i="3"/>
  <c r="AX622" i="3"/>
  <c r="AZ622" i="3"/>
  <c r="BA622" i="3"/>
  <c r="AU622" i="3"/>
  <c r="AV622" i="3"/>
  <c r="AW622" i="3"/>
  <c r="AT675" i="3"/>
  <c r="AZ675" i="3"/>
  <c r="BB675" i="3"/>
  <c r="BA675" i="3"/>
  <c r="AX675" i="3"/>
  <c r="AV675" i="3"/>
  <c r="AU675" i="3"/>
  <c r="AW675" i="3"/>
  <c r="AT723" i="3"/>
  <c r="AZ723" i="3"/>
  <c r="BA723" i="3"/>
  <c r="BB723" i="3"/>
  <c r="AV723" i="3"/>
  <c r="AU723" i="3"/>
  <c r="AW723" i="3"/>
  <c r="AX723" i="3"/>
  <c r="AV656" i="3"/>
  <c r="AW656" i="3"/>
  <c r="AT656" i="3"/>
  <c r="AU656" i="3"/>
  <c r="AX656" i="3"/>
  <c r="BA656" i="3"/>
  <c r="BB656" i="3"/>
  <c r="AZ656" i="3"/>
  <c r="AV578" i="3"/>
  <c r="AX578" i="3"/>
  <c r="AT578" i="3"/>
  <c r="AW578" i="3"/>
  <c r="BB578" i="3"/>
  <c r="AU578" i="3"/>
  <c r="BA578" i="3"/>
  <c r="AZ578" i="3"/>
  <c r="AV475" i="3"/>
  <c r="BA475" i="3"/>
  <c r="BB475" i="3"/>
  <c r="AT475" i="3"/>
  <c r="AW475" i="3"/>
  <c r="AZ475" i="3"/>
  <c r="AU475" i="3"/>
  <c r="AX475" i="3"/>
  <c r="AW625" i="3"/>
  <c r="AX625" i="3"/>
  <c r="AZ625" i="3"/>
  <c r="BA625" i="3"/>
  <c r="AT625" i="3"/>
  <c r="AU625" i="3"/>
  <c r="BB625" i="3"/>
  <c r="AV625" i="3"/>
  <c r="AU357" i="3"/>
  <c r="AV357" i="3"/>
  <c r="BA357" i="3"/>
  <c r="BB357" i="3"/>
  <c r="AW357" i="3"/>
  <c r="AT357" i="3"/>
  <c r="AX357" i="3"/>
  <c r="AZ357" i="3"/>
  <c r="AV523" i="3"/>
  <c r="AZ523" i="3"/>
  <c r="AT523" i="3"/>
  <c r="BB523" i="3"/>
  <c r="AU523" i="3"/>
  <c r="AW523" i="3"/>
  <c r="AX523" i="3"/>
  <c r="BA523" i="3"/>
  <c r="BA549" i="3"/>
  <c r="AT549" i="3"/>
  <c r="AU549" i="3"/>
  <c r="AW549" i="3"/>
  <c r="AV549" i="3"/>
  <c r="AX549" i="3"/>
  <c r="AZ549" i="3"/>
  <c r="BB549" i="3"/>
  <c r="AT610" i="3"/>
  <c r="AU610" i="3"/>
  <c r="AV610" i="3"/>
  <c r="AW610" i="3"/>
  <c r="AZ610" i="3"/>
  <c r="BA610" i="3"/>
  <c r="BB610" i="3"/>
  <c r="AX610" i="3"/>
  <c r="AT329" i="3"/>
  <c r="AU329" i="3"/>
  <c r="AZ329" i="3"/>
  <c r="BA329" i="3"/>
  <c r="BB329" i="3"/>
  <c r="AV329" i="3"/>
  <c r="AW329" i="3"/>
  <c r="AX329" i="3"/>
  <c r="BB433" i="3"/>
  <c r="AT433" i="3"/>
  <c r="AU433" i="3"/>
  <c r="AV433" i="3"/>
  <c r="AZ433" i="3"/>
  <c r="AW433" i="3"/>
  <c r="BA433" i="3"/>
  <c r="AX433" i="3"/>
  <c r="AW635" i="3"/>
  <c r="AZ635" i="3"/>
  <c r="BB635" i="3"/>
  <c r="BA635" i="3"/>
  <c r="AU635" i="3"/>
  <c r="AV635" i="3"/>
  <c r="AX635" i="3"/>
  <c r="AT635" i="3"/>
  <c r="AT151" i="3"/>
  <c r="AU151" i="3"/>
  <c r="AW151" i="3"/>
  <c r="BA151" i="3"/>
  <c r="BB151" i="3"/>
  <c r="AZ151" i="3"/>
  <c r="AV151" i="3"/>
  <c r="AX151" i="3"/>
  <c r="BA333" i="3"/>
  <c r="BB333" i="3"/>
  <c r="AU333" i="3"/>
  <c r="AW333" i="3"/>
  <c r="AX333" i="3"/>
  <c r="AZ333" i="3"/>
  <c r="AV333" i="3"/>
  <c r="AT333" i="3"/>
  <c r="BB464" i="3"/>
  <c r="AU464" i="3"/>
  <c r="AV464" i="3"/>
  <c r="AT464" i="3"/>
  <c r="AW464" i="3"/>
  <c r="AX464" i="3"/>
  <c r="AZ464" i="3"/>
  <c r="BA464" i="3"/>
  <c r="AV499" i="3"/>
  <c r="BA499" i="3"/>
  <c r="BB499" i="3"/>
  <c r="AZ499" i="3"/>
  <c r="AX499" i="3"/>
  <c r="AT499" i="3"/>
  <c r="AU499" i="3"/>
  <c r="AW499" i="3"/>
  <c r="AT538" i="3"/>
  <c r="AU538" i="3"/>
  <c r="AW538" i="3"/>
  <c r="BB538" i="3"/>
  <c r="AZ538" i="3"/>
  <c r="BA538" i="3"/>
  <c r="AX538" i="3"/>
  <c r="AV538" i="3"/>
  <c r="AZ303" i="3"/>
  <c r="AT303" i="3"/>
  <c r="AV303" i="3"/>
  <c r="BA303" i="3"/>
  <c r="AU303" i="3"/>
  <c r="AW303" i="3"/>
  <c r="AX303" i="3"/>
  <c r="BB303" i="3"/>
  <c r="AU555" i="3"/>
  <c r="AV555" i="3"/>
  <c r="BA555" i="3"/>
  <c r="BB555" i="3"/>
  <c r="AX555" i="3"/>
  <c r="AZ555" i="3"/>
  <c r="AT555" i="3"/>
  <c r="AW555" i="3"/>
  <c r="AW246" i="3"/>
  <c r="AX246" i="3"/>
  <c r="AZ246" i="3"/>
  <c r="AU246" i="3"/>
  <c r="AV246" i="3"/>
  <c r="BA246" i="3"/>
  <c r="AT246" i="3"/>
  <c r="BB246" i="3"/>
  <c r="AV586" i="3"/>
  <c r="AX586" i="3"/>
  <c r="AZ586" i="3"/>
  <c r="AT586" i="3"/>
  <c r="AU586" i="3"/>
  <c r="BA586" i="3"/>
  <c r="AW586" i="3"/>
  <c r="BB586" i="3"/>
  <c r="BB485" i="3"/>
  <c r="AU485" i="3"/>
  <c r="AV485" i="3"/>
  <c r="AX485" i="3"/>
  <c r="AT485" i="3"/>
  <c r="BA485" i="3"/>
  <c r="AZ485" i="3"/>
  <c r="AW485" i="3"/>
  <c r="AT358" i="3"/>
  <c r="AZ358" i="3"/>
  <c r="BA358" i="3"/>
  <c r="AU358" i="3"/>
  <c r="AV358" i="3"/>
  <c r="AW358" i="3"/>
  <c r="AX358" i="3"/>
  <c r="BB358" i="3"/>
  <c r="AT639" i="3"/>
  <c r="AZ639" i="3"/>
  <c r="BA639" i="3"/>
  <c r="BB639" i="3"/>
  <c r="AU639" i="3"/>
  <c r="AV639" i="3"/>
  <c r="AW639" i="3"/>
  <c r="AX639" i="3"/>
  <c r="AT687" i="3"/>
  <c r="AZ687" i="3"/>
  <c r="BB687" i="3"/>
  <c r="BA687" i="3"/>
  <c r="AW687" i="3"/>
  <c r="AU687" i="3"/>
  <c r="AV687" i="3"/>
  <c r="AX687" i="3"/>
  <c r="AV680" i="3"/>
  <c r="AW680" i="3"/>
  <c r="AT680" i="3"/>
  <c r="AU680" i="3"/>
  <c r="AX680" i="3"/>
  <c r="BA680" i="3"/>
  <c r="BB680" i="3"/>
  <c r="AZ680" i="3"/>
  <c r="AT322" i="3"/>
  <c r="AW322" i="3"/>
  <c r="AX322" i="3"/>
  <c r="AZ322" i="3"/>
  <c r="AU322" i="3"/>
  <c r="AV322" i="3"/>
  <c r="BA322" i="3"/>
  <c r="BB322" i="3"/>
  <c r="AZ637" i="3"/>
  <c r="AX637" i="3"/>
  <c r="BA637" i="3"/>
  <c r="BB637" i="3"/>
  <c r="AT637" i="3"/>
  <c r="AU637" i="3"/>
  <c r="AV637" i="3"/>
  <c r="AW637" i="3"/>
  <c r="BB650" i="3"/>
  <c r="AT650" i="3"/>
  <c r="AU650" i="3"/>
  <c r="AV650" i="3"/>
  <c r="AW650" i="3"/>
  <c r="BA650" i="3"/>
  <c r="AX650" i="3"/>
  <c r="AZ650" i="3"/>
  <c r="BA567" i="3"/>
  <c r="AX567" i="3"/>
  <c r="AZ567" i="3"/>
  <c r="BB567" i="3"/>
  <c r="AV567" i="3"/>
  <c r="AT567" i="3"/>
  <c r="AW567" i="3"/>
  <c r="AU567" i="3"/>
  <c r="AT42" i="3"/>
  <c r="AV42" i="3"/>
  <c r="AW42" i="3"/>
  <c r="AU42" i="3"/>
  <c r="BB42" i="3"/>
  <c r="AX42" i="3"/>
  <c r="BA42" i="3"/>
  <c r="AZ42" i="3"/>
  <c r="BA123" i="3"/>
  <c r="AT123" i="3"/>
  <c r="AU123" i="3"/>
  <c r="AV123" i="3"/>
  <c r="AX123" i="3"/>
  <c r="AW123" i="3"/>
  <c r="AZ123" i="3"/>
  <c r="BB123" i="3"/>
  <c r="AZ76" i="3"/>
  <c r="BA76" i="3"/>
  <c r="AW76" i="3"/>
  <c r="AX76" i="3"/>
  <c r="BB76" i="3"/>
  <c r="AV76" i="3"/>
  <c r="AU76" i="3"/>
  <c r="AT76" i="3"/>
  <c r="AT143" i="3"/>
  <c r="BA143" i="3"/>
  <c r="BB143" i="3"/>
  <c r="AW143" i="3"/>
  <c r="AU143" i="3"/>
  <c r="AV143" i="3"/>
  <c r="AX143" i="3"/>
  <c r="AZ143" i="3"/>
  <c r="AX98" i="3"/>
  <c r="AV98" i="3"/>
  <c r="AW98" i="3"/>
  <c r="AZ98" i="3"/>
  <c r="BA98" i="3"/>
  <c r="AU98" i="3"/>
  <c r="AT98" i="3"/>
  <c r="BB98" i="3"/>
  <c r="AZ68" i="3"/>
  <c r="BA68" i="3"/>
  <c r="AW68" i="3"/>
  <c r="AX68" i="3"/>
  <c r="AV68" i="3"/>
  <c r="BB68" i="3"/>
  <c r="AT68" i="3"/>
  <c r="AU68" i="3"/>
  <c r="AW35" i="3"/>
  <c r="AX35" i="3"/>
  <c r="AZ35" i="3"/>
  <c r="BA35" i="3"/>
  <c r="BB35" i="3"/>
  <c r="AT35" i="3"/>
  <c r="AU35" i="3"/>
  <c r="AV35" i="3"/>
  <c r="AZ364" i="3"/>
  <c r="AT364" i="3"/>
  <c r="AX364" i="3"/>
  <c r="BB364" i="3"/>
  <c r="AU364" i="3"/>
  <c r="AV364" i="3"/>
  <c r="AW364" i="3"/>
  <c r="BA364" i="3"/>
  <c r="AW270" i="3"/>
  <c r="AX270" i="3"/>
  <c r="AU270" i="3"/>
  <c r="AV270" i="3"/>
  <c r="BB270" i="3"/>
  <c r="AT270" i="3"/>
  <c r="BA270" i="3"/>
  <c r="AZ270" i="3"/>
  <c r="AZ216" i="3"/>
  <c r="AW216" i="3"/>
  <c r="AX216" i="3"/>
  <c r="BB216" i="3"/>
  <c r="AV216" i="3"/>
  <c r="BA216" i="3"/>
  <c r="AT216" i="3"/>
  <c r="AU216" i="3"/>
  <c r="AT663" i="3"/>
  <c r="AZ663" i="3"/>
  <c r="BB663" i="3"/>
  <c r="BA663" i="3"/>
  <c r="AU663" i="3"/>
  <c r="AV663" i="3"/>
  <c r="AW663" i="3"/>
  <c r="AX663" i="3"/>
  <c r="AU488" i="3"/>
  <c r="AV488" i="3"/>
  <c r="BB488" i="3"/>
  <c r="AW488" i="3"/>
  <c r="AT488" i="3"/>
  <c r="AX488" i="3"/>
  <c r="AZ488" i="3"/>
  <c r="BA488" i="3"/>
  <c r="BB564" i="3"/>
  <c r="AX564" i="3"/>
  <c r="BA564" i="3"/>
  <c r="AV564" i="3"/>
  <c r="AW564" i="3"/>
  <c r="AZ564" i="3"/>
  <c r="AT564" i="3"/>
  <c r="AU564" i="3"/>
  <c r="AW11" i="3"/>
  <c r="AX11" i="3"/>
  <c r="AZ11" i="3"/>
  <c r="BB11" i="3"/>
  <c r="AU11" i="3"/>
  <c r="AV11" i="3"/>
  <c r="BA11" i="3"/>
  <c r="AT11" i="3"/>
  <c r="AT205" i="3"/>
  <c r="AW205" i="3"/>
  <c r="AX205" i="3"/>
  <c r="AV205" i="3"/>
  <c r="AU205" i="3"/>
  <c r="AZ205" i="3"/>
  <c r="BA205" i="3"/>
  <c r="BB205" i="3"/>
  <c r="BA120" i="3"/>
  <c r="BB120" i="3"/>
  <c r="AU120" i="3"/>
  <c r="AV120" i="3"/>
  <c r="AX120" i="3"/>
  <c r="AT120" i="3"/>
  <c r="AW120" i="3"/>
  <c r="AZ120" i="3"/>
  <c r="AV177" i="3"/>
  <c r="AZ177" i="3"/>
  <c r="BB177" i="3"/>
  <c r="AT177" i="3"/>
  <c r="AX177" i="3"/>
  <c r="AW177" i="3"/>
  <c r="BA177" i="3"/>
  <c r="AU177" i="3"/>
  <c r="AW62" i="3"/>
  <c r="AT62" i="3"/>
  <c r="AU62" i="3"/>
  <c r="AV62" i="3"/>
  <c r="AX62" i="3"/>
  <c r="BA62" i="3"/>
  <c r="BB62" i="3"/>
  <c r="AZ62" i="3"/>
  <c r="AT277" i="3"/>
  <c r="AZ277" i="3"/>
  <c r="BB277" i="3"/>
  <c r="AX277" i="3"/>
  <c r="BA277" i="3"/>
  <c r="AU277" i="3"/>
  <c r="AW277" i="3"/>
  <c r="AV277" i="3"/>
  <c r="AT265" i="3"/>
  <c r="AU265" i="3"/>
  <c r="AX265" i="3"/>
  <c r="AZ265" i="3"/>
  <c r="BB265" i="3"/>
  <c r="AW265" i="3"/>
  <c r="BA265" i="3"/>
  <c r="AV265" i="3"/>
  <c r="AU197" i="3"/>
  <c r="AT197" i="3"/>
  <c r="AZ197" i="3"/>
  <c r="AV197" i="3"/>
  <c r="AW197" i="3"/>
  <c r="BA197" i="3"/>
  <c r="AX197" i="3"/>
  <c r="BB197" i="3"/>
  <c r="BB196" i="3"/>
  <c r="AX196" i="3"/>
  <c r="AT196" i="3"/>
  <c r="AU196" i="3"/>
  <c r="AW196" i="3"/>
  <c r="AV196" i="3"/>
  <c r="BA196" i="3"/>
  <c r="AZ196" i="3"/>
  <c r="AW331" i="3"/>
  <c r="AT331" i="3"/>
  <c r="AU331" i="3"/>
  <c r="AX331" i="3"/>
  <c r="BA331" i="3"/>
  <c r="BB331" i="3"/>
  <c r="AV331" i="3"/>
  <c r="AZ331" i="3"/>
  <c r="AZ353" i="3"/>
  <c r="BA353" i="3"/>
  <c r="AV353" i="3"/>
  <c r="AU353" i="3"/>
  <c r="AX353" i="3"/>
  <c r="BB353" i="3"/>
  <c r="AT353" i="3"/>
  <c r="AW353" i="3"/>
  <c r="AV371" i="3"/>
  <c r="AW371" i="3"/>
  <c r="AU371" i="3"/>
  <c r="AT371" i="3"/>
  <c r="BB371" i="3"/>
  <c r="AZ371" i="3"/>
  <c r="AX371" i="3"/>
  <c r="BA371" i="3"/>
  <c r="AW319" i="3"/>
  <c r="AT319" i="3"/>
  <c r="AU319" i="3"/>
  <c r="BB319" i="3"/>
  <c r="AV319" i="3"/>
  <c r="AZ319" i="3"/>
  <c r="AX319" i="3"/>
  <c r="BA319" i="3"/>
  <c r="AT630" i="3"/>
  <c r="AZ630" i="3"/>
  <c r="BA630" i="3"/>
  <c r="BB630" i="3"/>
  <c r="AV630" i="3"/>
  <c r="AW630" i="3"/>
  <c r="AU630" i="3"/>
  <c r="AX630" i="3"/>
  <c r="AX240" i="3"/>
  <c r="BA240" i="3"/>
  <c r="BB240" i="3"/>
  <c r="AV240" i="3"/>
  <c r="AT240" i="3"/>
  <c r="AW240" i="3"/>
  <c r="AZ240" i="3"/>
  <c r="AU240" i="3"/>
  <c r="AV652" i="3"/>
  <c r="AW652" i="3"/>
  <c r="AT652" i="3"/>
  <c r="AU652" i="3"/>
  <c r="AX652" i="3"/>
  <c r="AZ652" i="3"/>
  <c r="BA652" i="3"/>
  <c r="BB652" i="3"/>
  <c r="AZ753" i="3"/>
  <c r="AW753" i="3"/>
  <c r="AX753" i="3"/>
  <c r="BB753" i="3"/>
  <c r="AT753" i="3"/>
  <c r="AU753" i="3"/>
  <c r="BA753" i="3"/>
  <c r="AV753" i="3"/>
  <c r="AU132" i="3"/>
  <c r="AV132" i="3"/>
  <c r="AT132" i="3"/>
  <c r="BA132" i="3"/>
  <c r="AX132" i="3"/>
  <c r="BB132" i="3"/>
  <c r="AZ132" i="3"/>
  <c r="AW132" i="3"/>
  <c r="AX75" i="3"/>
  <c r="AZ75" i="3"/>
  <c r="BA75" i="3"/>
  <c r="BB75" i="3"/>
  <c r="AW75" i="3"/>
  <c r="AU75" i="3"/>
  <c r="AV75" i="3"/>
  <c r="AT75" i="3"/>
  <c r="BA56" i="3"/>
  <c r="BB56" i="3"/>
  <c r="AX56" i="3"/>
  <c r="AZ56" i="3"/>
  <c r="AT56" i="3"/>
  <c r="AU56" i="3"/>
  <c r="AV56" i="3"/>
  <c r="AW56" i="3"/>
  <c r="AT180" i="3"/>
  <c r="BB180" i="3"/>
  <c r="AZ180" i="3"/>
  <c r="AV180" i="3"/>
  <c r="AW180" i="3"/>
  <c r="AU180" i="3"/>
  <c r="AX180" i="3"/>
  <c r="BA180" i="3"/>
  <c r="AT85" i="3"/>
  <c r="AU85" i="3"/>
  <c r="BA85" i="3"/>
  <c r="BB85" i="3"/>
  <c r="AW85" i="3"/>
  <c r="AX85" i="3"/>
  <c r="AZ85" i="3"/>
  <c r="AV85" i="3"/>
  <c r="AZ283" i="3"/>
  <c r="AU283" i="3"/>
  <c r="AW283" i="3"/>
  <c r="AX283" i="3"/>
  <c r="BA283" i="3"/>
  <c r="BB283" i="3"/>
  <c r="AT283" i="3"/>
  <c r="AV283" i="3"/>
  <c r="AT281" i="3"/>
  <c r="AX281" i="3"/>
  <c r="AW281" i="3"/>
  <c r="AZ281" i="3"/>
  <c r="BA281" i="3"/>
  <c r="BB281" i="3"/>
  <c r="AU281" i="3"/>
  <c r="AV281" i="3"/>
  <c r="AZ287" i="3"/>
  <c r="BB287" i="3"/>
  <c r="AT287" i="3"/>
  <c r="AU287" i="3"/>
  <c r="AV287" i="3"/>
  <c r="AW287" i="3"/>
  <c r="BA287" i="3"/>
  <c r="AX287" i="3"/>
  <c r="AX198" i="3"/>
  <c r="AZ198" i="3"/>
  <c r="AT198" i="3"/>
  <c r="AU198" i="3"/>
  <c r="AW198" i="3"/>
  <c r="BA198" i="3"/>
  <c r="BB198" i="3"/>
  <c r="AV198" i="3"/>
  <c r="AW286" i="3"/>
  <c r="AX286" i="3"/>
  <c r="AZ286" i="3"/>
  <c r="AT286" i="3"/>
  <c r="AU286" i="3"/>
  <c r="AV286" i="3"/>
  <c r="BA286" i="3"/>
  <c r="BB286" i="3"/>
  <c r="AT354" i="3"/>
  <c r="AV354" i="3"/>
  <c r="AZ354" i="3"/>
  <c r="BA354" i="3"/>
  <c r="BB354" i="3"/>
  <c r="AW354" i="3"/>
  <c r="AX354" i="3"/>
  <c r="AU354" i="3"/>
  <c r="AZ24" i="3"/>
  <c r="BA24" i="3"/>
  <c r="BB24" i="3"/>
  <c r="AV24" i="3"/>
  <c r="AW24" i="3"/>
  <c r="AX24" i="3"/>
  <c r="AT24" i="3"/>
  <c r="AU24" i="3"/>
  <c r="AT326" i="3"/>
  <c r="AZ326" i="3"/>
  <c r="BA326" i="3"/>
  <c r="BB326" i="3"/>
  <c r="AV326" i="3"/>
  <c r="AU326" i="3"/>
  <c r="AW326" i="3"/>
  <c r="AX326" i="3"/>
  <c r="AT70" i="3"/>
  <c r="AU70" i="3"/>
  <c r="AX70" i="3"/>
  <c r="AZ70" i="3"/>
  <c r="BB70" i="3"/>
  <c r="AW70" i="3"/>
  <c r="AV70" i="3"/>
  <c r="BA70" i="3"/>
  <c r="AT139" i="3"/>
  <c r="AZ139" i="3"/>
  <c r="BB139" i="3"/>
  <c r="AX139" i="3"/>
  <c r="BA139" i="3"/>
  <c r="AV139" i="3"/>
  <c r="AU139" i="3"/>
  <c r="AW139" i="3"/>
  <c r="AW148" i="3"/>
  <c r="AX148" i="3"/>
  <c r="AU148" i="3"/>
  <c r="AV148" i="3"/>
  <c r="AZ148" i="3"/>
  <c r="AT148" i="3"/>
  <c r="BA148" i="3"/>
  <c r="BB148" i="3"/>
  <c r="AZ448" i="3"/>
  <c r="BB448" i="3"/>
  <c r="AT448" i="3"/>
  <c r="AV448" i="3"/>
  <c r="AW448" i="3"/>
  <c r="AX448" i="3"/>
  <c r="BA448" i="3"/>
  <c r="AU448" i="3"/>
  <c r="AZ388" i="3"/>
  <c r="AV388" i="3"/>
  <c r="AW388" i="3"/>
  <c r="BB388" i="3"/>
  <c r="AT388" i="3"/>
  <c r="AU388" i="3"/>
  <c r="AX388" i="3"/>
  <c r="BA388" i="3"/>
  <c r="AZ32" i="3"/>
  <c r="BA32" i="3"/>
  <c r="BB32" i="3"/>
  <c r="AV32" i="3"/>
  <c r="AW32" i="3"/>
  <c r="AX32" i="3"/>
  <c r="AT32" i="3"/>
  <c r="AU32" i="3"/>
  <c r="AZ73" i="3"/>
  <c r="BA73" i="3"/>
  <c r="BB73" i="3"/>
  <c r="AW73" i="3"/>
  <c r="AX73" i="3"/>
  <c r="AU73" i="3"/>
  <c r="AV73" i="3"/>
  <c r="AT73" i="3"/>
  <c r="AZ167" i="3"/>
  <c r="AX167" i="3"/>
  <c r="AW167" i="3"/>
  <c r="BA167" i="3"/>
  <c r="AT167" i="3"/>
  <c r="AU167" i="3"/>
  <c r="AV167" i="3"/>
  <c r="BB167" i="3"/>
  <c r="AT334" i="3"/>
  <c r="AU334" i="3"/>
  <c r="AV334" i="3"/>
  <c r="AW334" i="3"/>
  <c r="AX334" i="3"/>
  <c r="AZ334" i="3"/>
  <c r="BA334" i="3"/>
  <c r="BB334" i="3"/>
  <c r="AT209" i="3"/>
  <c r="AU209" i="3"/>
  <c r="AV209" i="3"/>
  <c r="AW209" i="3"/>
  <c r="AX209" i="3"/>
  <c r="BB209" i="3"/>
  <c r="AZ209" i="3"/>
  <c r="BA209" i="3"/>
  <c r="AZ311" i="3"/>
  <c r="AV311" i="3"/>
  <c r="AT311" i="3"/>
  <c r="AU311" i="3"/>
  <c r="AW311" i="3"/>
  <c r="AX311" i="3"/>
  <c r="BA311" i="3"/>
  <c r="BB311" i="3"/>
  <c r="AV515" i="3"/>
  <c r="BB515" i="3"/>
  <c r="AT515" i="3"/>
  <c r="AZ515" i="3"/>
  <c r="BA515" i="3"/>
  <c r="AU515" i="3"/>
  <c r="AW515" i="3"/>
  <c r="AX515" i="3"/>
  <c r="AT476" i="3"/>
  <c r="AV476" i="3"/>
  <c r="AU476" i="3"/>
  <c r="AW476" i="3"/>
  <c r="AZ476" i="3"/>
  <c r="BA476" i="3"/>
  <c r="BB476" i="3"/>
  <c r="AX476" i="3"/>
  <c r="AV471" i="3"/>
  <c r="AU471" i="3"/>
  <c r="AW471" i="3"/>
  <c r="AT471" i="3"/>
  <c r="BA471" i="3"/>
  <c r="AX471" i="3"/>
  <c r="AZ471" i="3"/>
  <c r="BB471" i="3"/>
  <c r="BB537" i="3"/>
  <c r="AW537" i="3"/>
  <c r="AZ537" i="3"/>
  <c r="AT537" i="3"/>
  <c r="AU537" i="3"/>
  <c r="AV537" i="3"/>
  <c r="BA537" i="3"/>
  <c r="AX537" i="3"/>
  <c r="AX738" i="3"/>
  <c r="AZ738" i="3"/>
  <c r="BA738" i="3"/>
  <c r="BB738" i="3"/>
  <c r="AT738" i="3"/>
  <c r="AV738" i="3"/>
  <c r="AW738" i="3"/>
  <c r="AU738" i="3"/>
  <c r="AT596" i="3"/>
  <c r="AX596" i="3"/>
  <c r="AW596" i="3"/>
  <c r="AZ596" i="3"/>
  <c r="BA596" i="3"/>
  <c r="BB596" i="3"/>
  <c r="AU596" i="3"/>
  <c r="AV596" i="3"/>
  <c r="AZ709" i="3"/>
  <c r="AX709" i="3"/>
  <c r="BA709" i="3"/>
  <c r="BB709" i="3"/>
  <c r="AT709" i="3"/>
  <c r="AV709" i="3"/>
  <c r="AU709" i="3"/>
  <c r="AW709" i="3"/>
  <c r="AT241" i="3"/>
  <c r="AU241" i="3"/>
  <c r="AV241" i="3"/>
  <c r="AW241" i="3"/>
  <c r="BA241" i="3"/>
  <c r="BB241" i="3"/>
  <c r="AX241" i="3"/>
  <c r="AZ241" i="3"/>
  <c r="BA119" i="3"/>
  <c r="AV119" i="3"/>
  <c r="AW119" i="3"/>
  <c r="AZ119" i="3"/>
  <c r="BB119" i="3"/>
  <c r="AT119" i="3"/>
  <c r="AU119" i="3"/>
  <c r="AX119" i="3"/>
  <c r="AW234" i="3"/>
  <c r="AX234" i="3"/>
  <c r="AU234" i="3"/>
  <c r="AZ234" i="3"/>
  <c r="BB234" i="3"/>
  <c r="BA234" i="3"/>
  <c r="AT234" i="3"/>
  <c r="AV234" i="3"/>
  <c r="BA112" i="3"/>
  <c r="BB112" i="3"/>
  <c r="AX112" i="3"/>
  <c r="AT112" i="3"/>
  <c r="AU112" i="3"/>
  <c r="AV112" i="3"/>
  <c r="AZ112" i="3"/>
  <c r="AW112" i="3"/>
  <c r="AW314" i="3"/>
  <c r="BB314" i="3"/>
  <c r="AT314" i="3"/>
  <c r="BA314" i="3"/>
  <c r="AU314" i="3"/>
  <c r="AV314" i="3"/>
  <c r="AZ314" i="3"/>
  <c r="AX314" i="3"/>
  <c r="AW274" i="3"/>
  <c r="BA274" i="3"/>
  <c r="AV274" i="3"/>
  <c r="AX274" i="3"/>
  <c r="AT274" i="3"/>
  <c r="AU274" i="3"/>
  <c r="AZ274" i="3"/>
  <c r="BB274" i="3"/>
  <c r="AW310" i="3"/>
  <c r="BA310" i="3"/>
  <c r="BB310" i="3"/>
  <c r="AT310" i="3"/>
  <c r="AU310" i="3"/>
  <c r="AV310" i="3"/>
  <c r="AZ310" i="3"/>
  <c r="AX310" i="3"/>
  <c r="AW318" i="3"/>
  <c r="BB318" i="3"/>
  <c r="AX318" i="3"/>
  <c r="AT318" i="3"/>
  <c r="AU318" i="3"/>
  <c r="AV318" i="3"/>
  <c r="BA318" i="3"/>
  <c r="AZ318" i="3"/>
  <c r="AT402" i="3"/>
  <c r="AU402" i="3"/>
  <c r="AW402" i="3"/>
  <c r="AX402" i="3"/>
  <c r="AZ402" i="3"/>
  <c r="BB402" i="3"/>
  <c r="BA402" i="3"/>
  <c r="AV402" i="3"/>
  <c r="AU482" i="3"/>
  <c r="AV482" i="3"/>
  <c r="AT482" i="3"/>
  <c r="BA482" i="3"/>
  <c r="BB482" i="3"/>
  <c r="AZ482" i="3"/>
  <c r="AW482" i="3"/>
  <c r="AX482" i="3"/>
  <c r="AV337" i="3"/>
  <c r="AW337" i="3"/>
  <c r="BA337" i="3"/>
  <c r="AT337" i="3"/>
  <c r="AU337" i="3"/>
  <c r="AX337" i="3"/>
  <c r="AZ337" i="3"/>
  <c r="BB337" i="3"/>
  <c r="BB413" i="3"/>
  <c r="AW413" i="3"/>
  <c r="AX413" i="3"/>
  <c r="BA413" i="3"/>
  <c r="AV413" i="3"/>
  <c r="AT413" i="3"/>
  <c r="AU413" i="3"/>
  <c r="AZ413" i="3"/>
  <c r="AT30" i="3"/>
  <c r="AU30" i="3"/>
  <c r="AV30" i="3"/>
  <c r="AW30" i="3"/>
  <c r="AX30" i="3"/>
  <c r="AZ30" i="3"/>
  <c r="BA30" i="3"/>
  <c r="BB30" i="3"/>
  <c r="AT69" i="3"/>
  <c r="AW69" i="3"/>
  <c r="AX69" i="3"/>
  <c r="AZ69" i="3"/>
  <c r="BA69" i="3"/>
  <c r="BB69" i="3"/>
  <c r="AU69" i="3"/>
  <c r="AV69" i="3"/>
  <c r="BA115" i="3"/>
  <c r="AV115" i="3"/>
  <c r="AW115" i="3"/>
  <c r="AZ115" i="3"/>
  <c r="BB115" i="3"/>
  <c r="AX115" i="3"/>
  <c r="AT115" i="3"/>
  <c r="AU115" i="3"/>
  <c r="BB292" i="3"/>
  <c r="AX292" i="3"/>
  <c r="AU292" i="3"/>
  <c r="BA292" i="3"/>
  <c r="AT292" i="3"/>
  <c r="AZ292" i="3"/>
  <c r="AV292" i="3"/>
  <c r="AW292" i="3"/>
  <c r="AT430" i="3"/>
  <c r="AZ430" i="3"/>
  <c r="AW430" i="3"/>
  <c r="AX430" i="3"/>
  <c r="AV430" i="3"/>
  <c r="BA430" i="3"/>
  <c r="BB430" i="3"/>
  <c r="AU430" i="3"/>
  <c r="AX94" i="3"/>
  <c r="AT94" i="3"/>
  <c r="AU94" i="3"/>
  <c r="AV94" i="3"/>
  <c r="BA94" i="3"/>
  <c r="AZ94" i="3"/>
  <c r="BB94" i="3"/>
  <c r="AW94" i="3"/>
  <c r="AZ243" i="3"/>
  <c r="BA243" i="3"/>
  <c r="AX243" i="3"/>
  <c r="AW243" i="3"/>
  <c r="BB243" i="3"/>
  <c r="AU243" i="3"/>
  <c r="AV243" i="3"/>
  <c r="AT243" i="3"/>
  <c r="AX122" i="3"/>
  <c r="AW122" i="3"/>
  <c r="AV122" i="3"/>
  <c r="AZ122" i="3"/>
  <c r="AT122" i="3"/>
  <c r="AU122" i="3"/>
  <c r="BA122" i="3"/>
  <c r="BB122" i="3"/>
  <c r="AT414" i="3"/>
  <c r="AU414" i="3"/>
  <c r="AX414" i="3"/>
  <c r="AW414" i="3"/>
  <c r="AZ414" i="3"/>
  <c r="BA414" i="3"/>
  <c r="BB414" i="3"/>
  <c r="AV414" i="3"/>
  <c r="AZ340" i="3"/>
  <c r="AX340" i="3"/>
  <c r="BB340" i="3"/>
  <c r="AV340" i="3"/>
  <c r="AW340" i="3"/>
  <c r="BA340" i="3"/>
  <c r="AU340" i="3"/>
  <c r="AT340" i="3"/>
  <c r="AZ267" i="3"/>
  <c r="BA267" i="3"/>
  <c r="AX267" i="3"/>
  <c r="AV267" i="3"/>
  <c r="AW267" i="3"/>
  <c r="BB267" i="3"/>
  <c r="AT267" i="3"/>
  <c r="AU267" i="3"/>
  <c r="AZ376" i="3"/>
  <c r="BA376" i="3"/>
  <c r="AV376" i="3"/>
  <c r="AW376" i="3"/>
  <c r="AT376" i="3"/>
  <c r="AU376" i="3"/>
  <c r="BB376" i="3"/>
  <c r="AX376" i="3"/>
  <c r="BB361" i="3"/>
  <c r="AX361" i="3"/>
  <c r="AW361" i="3"/>
  <c r="AZ361" i="3"/>
  <c r="AU361" i="3"/>
  <c r="BA361" i="3"/>
  <c r="AT361" i="3"/>
  <c r="AV361" i="3"/>
  <c r="AV431" i="3"/>
  <c r="AW431" i="3"/>
  <c r="BB431" i="3"/>
  <c r="AU431" i="3"/>
  <c r="AX431" i="3"/>
  <c r="AZ431" i="3"/>
  <c r="AT431" i="3"/>
  <c r="BA431" i="3"/>
  <c r="AZ352" i="3"/>
  <c r="AU352" i="3"/>
  <c r="AV352" i="3"/>
  <c r="AT352" i="3"/>
  <c r="AW352" i="3"/>
  <c r="BA352" i="3"/>
  <c r="AX352" i="3"/>
  <c r="BB352" i="3"/>
  <c r="AW254" i="3"/>
  <c r="AX254" i="3"/>
  <c r="BB254" i="3"/>
  <c r="AU254" i="3"/>
  <c r="AV254" i="3"/>
  <c r="AT254" i="3"/>
  <c r="AZ254" i="3"/>
  <c r="BA254" i="3"/>
  <c r="AV423" i="3"/>
  <c r="AW423" i="3"/>
  <c r="AT423" i="3"/>
  <c r="AU423" i="3"/>
  <c r="AX423" i="3"/>
  <c r="BA423" i="3"/>
  <c r="BB423" i="3"/>
  <c r="AZ423" i="3"/>
  <c r="AV363" i="3"/>
  <c r="AW363" i="3"/>
  <c r="BA363" i="3"/>
  <c r="BB363" i="3"/>
  <c r="AT363" i="3"/>
  <c r="AU363" i="3"/>
  <c r="AX363" i="3"/>
  <c r="AZ363" i="3"/>
  <c r="AT643" i="3"/>
  <c r="AZ643" i="3"/>
  <c r="BA643" i="3"/>
  <c r="BB643" i="3"/>
  <c r="AX643" i="3"/>
  <c r="AW643" i="3"/>
  <c r="AU643" i="3"/>
  <c r="AV643" i="3"/>
  <c r="AT691" i="3"/>
  <c r="AZ691" i="3"/>
  <c r="BA691" i="3"/>
  <c r="BB691" i="3"/>
  <c r="AW691" i="3"/>
  <c r="AU691" i="3"/>
  <c r="AX691" i="3"/>
  <c r="AV691" i="3"/>
  <c r="AT751" i="3"/>
  <c r="AZ751" i="3"/>
  <c r="BA751" i="3"/>
  <c r="BB751" i="3"/>
  <c r="AW751" i="3"/>
  <c r="AX751" i="3"/>
  <c r="AV751" i="3"/>
  <c r="AU751" i="3"/>
  <c r="AW615" i="3"/>
  <c r="AT615" i="3"/>
  <c r="AU615" i="3"/>
  <c r="AV615" i="3"/>
  <c r="AX615" i="3"/>
  <c r="BA615" i="3"/>
  <c r="AZ615" i="3"/>
  <c r="BB615" i="3"/>
  <c r="AV732" i="3"/>
  <c r="AW732" i="3"/>
  <c r="AU732" i="3"/>
  <c r="AT732" i="3"/>
  <c r="AX732" i="3"/>
  <c r="AZ732" i="3"/>
  <c r="BA732" i="3"/>
  <c r="BB732" i="3"/>
  <c r="AV640" i="3"/>
  <c r="AW640" i="3"/>
  <c r="AT640" i="3"/>
  <c r="AU640" i="3"/>
  <c r="AX640" i="3"/>
  <c r="BB640" i="3"/>
  <c r="AZ640" i="3"/>
  <c r="BA640" i="3"/>
  <c r="AV712" i="3"/>
  <c r="AW712" i="3"/>
  <c r="AT712" i="3"/>
  <c r="AU712" i="3"/>
  <c r="AX712" i="3"/>
  <c r="AZ712" i="3"/>
  <c r="BA712" i="3"/>
  <c r="BB712" i="3"/>
  <c r="AV668" i="3"/>
  <c r="AW668" i="3"/>
  <c r="AT668" i="3"/>
  <c r="AU668" i="3"/>
  <c r="AX668" i="3"/>
  <c r="AZ668" i="3"/>
  <c r="BA668" i="3"/>
  <c r="BB668" i="3"/>
  <c r="AU613" i="3"/>
  <c r="AV613" i="3"/>
  <c r="AT613" i="3"/>
  <c r="BA613" i="3"/>
  <c r="BB613" i="3"/>
  <c r="AW613" i="3"/>
  <c r="AX613" i="3"/>
  <c r="AZ613" i="3"/>
  <c r="AT418" i="3"/>
  <c r="AW418" i="3"/>
  <c r="AX418" i="3"/>
  <c r="AV418" i="3"/>
  <c r="BA418" i="3"/>
  <c r="AU418" i="3"/>
  <c r="AZ418" i="3"/>
  <c r="BB418" i="3"/>
  <c r="AW327" i="3"/>
  <c r="AV327" i="3"/>
  <c r="AX327" i="3"/>
  <c r="AZ327" i="3"/>
  <c r="AT327" i="3"/>
  <c r="AU327" i="3"/>
  <c r="BA327" i="3"/>
  <c r="BB327" i="3"/>
  <c r="AZ689" i="3"/>
  <c r="AX689" i="3"/>
  <c r="BA689" i="3"/>
  <c r="BB689" i="3"/>
  <c r="AT689" i="3"/>
  <c r="AW689" i="3"/>
  <c r="AU689" i="3"/>
  <c r="AV689" i="3"/>
  <c r="AV648" i="3"/>
  <c r="AW648" i="3"/>
  <c r="AT648" i="3"/>
  <c r="AU648" i="3"/>
  <c r="AX648" i="3"/>
  <c r="BA648" i="3"/>
  <c r="BB648" i="3"/>
  <c r="AZ648" i="3"/>
  <c r="AT273" i="3"/>
  <c r="AV273" i="3"/>
  <c r="BB273" i="3"/>
  <c r="AZ273" i="3"/>
  <c r="BA273" i="3"/>
  <c r="AU273" i="3"/>
  <c r="AW273" i="3"/>
  <c r="AX273" i="3"/>
  <c r="AT614" i="3"/>
  <c r="AZ614" i="3"/>
  <c r="BA614" i="3"/>
  <c r="AX614" i="3"/>
  <c r="BB614" i="3"/>
  <c r="AW614" i="3"/>
  <c r="AU614" i="3"/>
  <c r="AV614" i="3"/>
  <c r="BB212" i="3"/>
  <c r="AZ212" i="3"/>
  <c r="BA212" i="3"/>
  <c r="AX212" i="3"/>
  <c r="AT212" i="3"/>
  <c r="AV212" i="3"/>
  <c r="AU212" i="3"/>
  <c r="AW212" i="3"/>
  <c r="BA187" i="3"/>
  <c r="AW187" i="3"/>
  <c r="AX187" i="3"/>
  <c r="AZ187" i="3"/>
  <c r="BB187" i="3"/>
  <c r="AT187" i="3"/>
  <c r="AU187" i="3"/>
  <c r="AV187" i="3"/>
  <c r="AV60" i="3"/>
  <c r="AW60" i="3"/>
  <c r="BA60" i="3"/>
  <c r="BB60" i="3"/>
  <c r="AT60" i="3"/>
  <c r="AU60" i="3"/>
  <c r="AX60" i="3"/>
  <c r="AZ60" i="3"/>
  <c r="AZ325" i="3"/>
  <c r="AV325" i="3"/>
  <c r="BB325" i="3"/>
  <c r="BA325" i="3"/>
  <c r="AW325" i="3"/>
  <c r="AX325" i="3"/>
  <c r="AT325" i="3"/>
  <c r="AU325" i="3"/>
  <c r="AW339" i="3"/>
  <c r="AT339" i="3"/>
  <c r="BB339" i="3"/>
  <c r="AZ339" i="3"/>
  <c r="AU339" i="3"/>
  <c r="AV339" i="3"/>
  <c r="AX339" i="3"/>
  <c r="BA339" i="3"/>
  <c r="AT406" i="3"/>
  <c r="BA406" i="3"/>
  <c r="BB406" i="3"/>
  <c r="AX406" i="3"/>
  <c r="AU406" i="3"/>
  <c r="AV406" i="3"/>
  <c r="AW406" i="3"/>
  <c r="AZ406" i="3"/>
  <c r="BA104" i="3"/>
  <c r="BB104" i="3"/>
  <c r="AZ104" i="3"/>
  <c r="AU104" i="3"/>
  <c r="AV104" i="3"/>
  <c r="AX104" i="3"/>
  <c r="AT104" i="3"/>
  <c r="AW104" i="3"/>
  <c r="AZ344" i="3"/>
  <c r="AT344" i="3"/>
  <c r="AW344" i="3"/>
  <c r="AX344" i="3"/>
  <c r="BA344" i="3"/>
  <c r="AV344" i="3"/>
  <c r="AU344" i="3"/>
  <c r="BB344" i="3"/>
  <c r="AT161" i="3"/>
  <c r="AU161" i="3"/>
  <c r="BB161" i="3"/>
  <c r="AV161" i="3"/>
  <c r="BA161" i="3"/>
  <c r="AW161" i="3"/>
  <c r="AX161" i="3"/>
  <c r="AZ161" i="3"/>
  <c r="BB595" i="3"/>
  <c r="BA595" i="3"/>
  <c r="AT595" i="3"/>
  <c r="AZ595" i="3"/>
  <c r="AV595" i="3"/>
  <c r="AU595" i="3"/>
  <c r="AW595" i="3"/>
  <c r="AX595" i="3"/>
  <c r="AT53" i="3"/>
  <c r="AZ53" i="3"/>
  <c r="BB53" i="3"/>
  <c r="BA53" i="3"/>
  <c r="AW53" i="3"/>
  <c r="AX53" i="3"/>
  <c r="AU53" i="3"/>
  <c r="AV53" i="3"/>
  <c r="AZ231" i="3"/>
  <c r="BA231" i="3"/>
  <c r="AT231" i="3"/>
  <c r="AW231" i="3"/>
  <c r="AV231" i="3"/>
  <c r="AX231" i="3"/>
  <c r="BB231" i="3"/>
  <c r="AU231" i="3"/>
  <c r="AV164" i="3"/>
  <c r="AW164" i="3"/>
  <c r="AZ164" i="3"/>
  <c r="AT164" i="3"/>
  <c r="AU164" i="3"/>
  <c r="BA164" i="3"/>
  <c r="BB164" i="3"/>
  <c r="AX164" i="3"/>
  <c r="BB441" i="3"/>
  <c r="AZ441" i="3"/>
  <c r="AW441" i="3"/>
  <c r="AV441" i="3"/>
  <c r="AX441" i="3"/>
  <c r="BA441" i="3"/>
  <c r="AT441" i="3"/>
  <c r="AU441" i="3"/>
  <c r="AU113" i="3"/>
  <c r="AT113" i="3"/>
  <c r="AV113" i="3"/>
  <c r="AZ113" i="3"/>
  <c r="BA113" i="3"/>
  <c r="BB113" i="3"/>
  <c r="AW113" i="3"/>
  <c r="AX113" i="3"/>
  <c r="AZ171" i="3"/>
  <c r="AT171" i="3"/>
  <c r="AU171" i="3"/>
  <c r="AV171" i="3"/>
  <c r="BB171" i="3"/>
  <c r="AW171" i="3"/>
  <c r="BA171" i="3"/>
  <c r="AX171" i="3"/>
  <c r="AX276" i="3"/>
  <c r="AW276" i="3"/>
  <c r="AZ276" i="3"/>
  <c r="BA276" i="3"/>
  <c r="BB276" i="3"/>
  <c r="AT276" i="3"/>
  <c r="AV276" i="3"/>
  <c r="AU276" i="3"/>
  <c r="BB385" i="3"/>
  <c r="AV385" i="3"/>
  <c r="AW385" i="3"/>
  <c r="AX385" i="3"/>
  <c r="AZ385" i="3"/>
  <c r="AT385" i="3"/>
  <c r="AU385" i="3"/>
  <c r="BA385" i="3"/>
  <c r="AZ380" i="3"/>
  <c r="AX380" i="3"/>
  <c r="AT380" i="3"/>
  <c r="AU380" i="3"/>
  <c r="AV380" i="3"/>
  <c r="BB380" i="3"/>
  <c r="AW380" i="3"/>
  <c r="BA380" i="3"/>
  <c r="AU600" i="3"/>
  <c r="AT600" i="3"/>
  <c r="AV600" i="3"/>
  <c r="AZ600" i="3"/>
  <c r="BA600" i="3"/>
  <c r="AW600" i="3"/>
  <c r="AX600" i="3"/>
  <c r="BB600" i="3"/>
  <c r="BB588" i="3"/>
  <c r="AU588" i="3"/>
  <c r="AV588" i="3"/>
  <c r="AW588" i="3"/>
  <c r="AX588" i="3"/>
  <c r="AT588" i="3"/>
  <c r="AZ588" i="3"/>
  <c r="BA588" i="3"/>
  <c r="AX556" i="3"/>
  <c r="BA556" i="3"/>
  <c r="AU556" i="3"/>
  <c r="AV556" i="3"/>
  <c r="AZ556" i="3"/>
  <c r="BB556" i="3"/>
  <c r="AT556" i="3"/>
  <c r="AW556" i="3"/>
  <c r="AT338" i="3"/>
  <c r="BA338" i="3"/>
  <c r="BB338" i="3"/>
  <c r="AV338" i="3"/>
  <c r="AX338" i="3"/>
  <c r="AU338" i="3"/>
  <c r="AZ338" i="3"/>
  <c r="AW338" i="3"/>
  <c r="AU561" i="3"/>
  <c r="AV561" i="3"/>
  <c r="AT561" i="3"/>
  <c r="AW561" i="3"/>
  <c r="AX561" i="3"/>
  <c r="AZ561" i="3"/>
  <c r="BA561" i="3"/>
  <c r="BB561" i="3"/>
  <c r="BB722" i="3"/>
  <c r="AT722" i="3"/>
  <c r="AU722" i="3"/>
  <c r="AV722" i="3"/>
  <c r="AW722" i="3"/>
  <c r="AX722" i="3"/>
  <c r="AZ722" i="3"/>
  <c r="BA722" i="3"/>
  <c r="AZ641" i="3"/>
  <c r="AX641" i="3"/>
  <c r="BA641" i="3"/>
  <c r="BB641" i="3"/>
  <c r="AT641" i="3"/>
  <c r="AV641" i="3"/>
  <c r="AW641" i="3"/>
  <c r="AU641" i="3"/>
  <c r="AZ28" i="3"/>
  <c r="BA28" i="3"/>
  <c r="BB28" i="3"/>
  <c r="AV28" i="3"/>
  <c r="AW28" i="3"/>
  <c r="AX28" i="3"/>
  <c r="AT28" i="3"/>
  <c r="AU28" i="3"/>
  <c r="AU93" i="3"/>
  <c r="AX93" i="3"/>
  <c r="AZ93" i="3"/>
  <c r="AV93" i="3"/>
  <c r="AW93" i="3"/>
  <c r="BB93" i="3"/>
  <c r="BA93" i="3"/>
  <c r="AT93" i="3"/>
  <c r="AT289" i="3"/>
  <c r="AZ289" i="3"/>
  <c r="AU289" i="3"/>
  <c r="AX289" i="3"/>
  <c r="BB289" i="3"/>
  <c r="AW289" i="3"/>
  <c r="BA289" i="3"/>
  <c r="AV289" i="3"/>
  <c r="AV459" i="3"/>
  <c r="AX459" i="3"/>
  <c r="BA459" i="3"/>
  <c r="AT459" i="3"/>
  <c r="AU459" i="3"/>
  <c r="AZ459" i="3"/>
  <c r="AW459" i="3"/>
  <c r="BB459" i="3"/>
  <c r="BA526" i="3"/>
  <c r="AU526" i="3"/>
  <c r="AW526" i="3"/>
  <c r="BB526" i="3"/>
  <c r="AV526" i="3"/>
  <c r="AX526" i="3"/>
  <c r="AZ526" i="3"/>
  <c r="AT526" i="3"/>
  <c r="AT5" i="3"/>
  <c r="AV5" i="3"/>
  <c r="AW5" i="3"/>
  <c r="AX5" i="3"/>
  <c r="BB5" i="3"/>
  <c r="BA5" i="3"/>
  <c r="AU5" i="3"/>
  <c r="AZ5" i="3"/>
  <c r="AT346" i="3"/>
  <c r="AX346" i="3"/>
  <c r="AZ346" i="3"/>
  <c r="BA346" i="3"/>
  <c r="BB346" i="3"/>
  <c r="AU346" i="3"/>
  <c r="AV346" i="3"/>
  <c r="AW346" i="3"/>
  <c r="AW63" i="3"/>
  <c r="AX63" i="3"/>
  <c r="AZ63" i="3"/>
  <c r="BA63" i="3"/>
  <c r="AT63" i="3"/>
  <c r="AU63" i="3"/>
  <c r="AV63" i="3"/>
  <c r="BB63" i="3"/>
  <c r="AZ96" i="3"/>
  <c r="BA96" i="3"/>
  <c r="BB96" i="3"/>
  <c r="AX96" i="3"/>
  <c r="AU96" i="3"/>
  <c r="AV96" i="3"/>
  <c r="AW96" i="3"/>
  <c r="AT96" i="3"/>
  <c r="AT22" i="3"/>
  <c r="AU22" i="3"/>
  <c r="AV22" i="3"/>
  <c r="AW22" i="3"/>
  <c r="AX22" i="3"/>
  <c r="AZ22" i="3"/>
  <c r="BA22" i="3"/>
  <c r="BB22" i="3"/>
  <c r="AZ47" i="3"/>
  <c r="AT47" i="3"/>
  <c r="AU47" i="3"/>
  <c r="BA47" i="3"/>
  <c r="BB47" i="3"/>
  <c r="AV47" i="3"/>
  <c r="AW47" i="3"/>
  <c r="AX47" i="3"/>
  <c r="BB256" i="3"/>
  <c r="AZ256" i="3"/>
  <c r="BA256" i="3"/>
  <c r="AT256" i="3"/>
  <c r="AU256" i="3"/>
  <c r="AW256" i="3"/>
  <c r="AX256" i="3"/>
  <c r="AV256" i="3"/>
  <c r="AU608" i="3"/>
  <c r="BA608" i="3"/>
  <c r="BB608" i="3"/>
  <c r="AT608" i="3"/>
  <c r="AZ608" i="3"/>
  <c r="AV608" i="3"/>
  <c r="AW608" i="3"/>
  <c r="AX608" i="3"/>
  <c r="AU129" i="3"/>
  <c r="BA129" i="3"/>
  <c r="AW129" i="3"/>
  <c r="AX129" i="3"/>
  <c r="AT129" i="3"/>
  <c r="AV129" i="3"/>
  <c r="BB129" i="3"/>
  <c r="AZ129" i="3"/>
  <c r="AT57" i="3"/>
  <c r="AU57" i="3"/>
  <c r="AV57" i="3"/>
  <c r="AW57" i="3"/>
  <c r="AX57" i="3"/>
  <c r="AZ57" i="3"/>
  <c r="BA57" i="3"/>
  <c r="BB57" i="3"/>
  <c r="AW242" i="3"/>
  <c r="AX242" i="3"/>
  <c r="BB242" i="3"/>
  <c r="AV242" i="3"/>
  <c r="BA242" i="3"/>
  <c r="AT242" i="3"/>
  <c r="AZ242" i="3"/>
  <c r="AU242" i="3"/>
  <c r="AZ279" i="3"/>
  <c r="BA279" i="3"/>
  <c r="AT279" i="3"/>
  <c r="AU279" i="3"/>
  <c r="AV279" i="3"/>
  <c r="AX279" i="3"/>
  <c r="BB279" i="3"/>
  <c r="AW279" i="3"/>
  <c r="AT536" i="3"/>
  <c r="AZ536" i="3"/>
  <c r="BA536" i="3"/>
  <c r="BB536" i="3"/>
  <c r="AW536" i="3"/>
  <c r="AX536" i="3"/>
  <c r="AV536" i="3"/>
  <c r="AU536" i="3"/>
  <c r="AT683" i="3"/>
  <c r="AZ683" i="3"/>
  <c r="BA683" i="3"/>
  <c r="BB683" i="3"/>
  <c r="AV683" i="3"/>
  <c r="AW683" i="3"/>
  <c r="AX683" i="3"/>
  <c r="AU683" i="3"/>
  <c r="AV676" i="3"/>
  <c r="AW676" i="3"/>
  <c r="AT676" i="3"/>
  <c r="AU676" i="3"/>
  <c r="AX676" i="3"/>
  <c r="AZ676" i="3"/>
  <c r="BA676" i="3"/>
  <c r="BB676" i="3"/>
  <c r="BB554" i="3"/>
  <c r="AT554" i="3"/>
  <c r="AU554" i="3"/>
  <c r="AW554" i="3"/>
  <c r="AV554" i="3"/>
  <c r="BA554" i="3"/>
  <c r="AX554" i="3"/>
  <c r="AZ554" i="3"/>
  <c r="AU108" i="3"/>
  <c r="AV108" i="3"/>
  <c r="AT108" i="3"/>
  <c r="BA108" i="3"/>
  <c r="BB108" i="3"/>
  <c r="AX108" i="3"/>
  <c r="AZ108" i="3"/>
  <c r="AW108" i="3"/>
  <c r="AT249" i="3"/>
  <c r="AU249" i="3"/>
  <c r="AV249" i="3"/>
  <c r="AW249" i="3"/>
  <c r="BA249" i="3"/>
  <c r="BB249" i="3"/>
  <c r="AZ249" i="3"/>
  <c r="AX249" i="3"/>
  <c r="AV419" i="3"/>
  <c r="AW419" i="3"/>
  <c r="AU419" i="3"/>
  <c r="AZ419" i="3"/>
  <c r="AT419" i="3"/>
  <c r="AX419" i="3"/>
  <c r="BA419" i="3"/>
  <c r="BB419" i="3"/>
  <c r="AT52" i="3"/>
  <c r="AU52" i="3"/>
  <c r="AV52" i="3"/>
  <c r="BB52" i="3"/>
  <c r="AW52" i="3"/>
  <c r="AX52" i="3"/>
  <c r="AZ52" i="3"/>
  <c r="BA52" i="3"/>
  <c r="AZ211" i="3"/>
  <c r="BA211" i="3"/>
  <c r="AU211" i="3"/>
  <c r="AV211" i="3"/>
  <c r="BB211" i="3"/>
  <c r="AX211" i="3"/>
  <c r="AT211" i="3"/>
  <c r="AW211" i="3"/>
  <c r="AZ300" i="3"/>
  <c r="AT300" i="3"/>
  <c r="AW300" i="3"/>
  <c r="AU300" i="3"/>
  <c r="AV300" i="3"/>
  <c r="AX300" i="3"/>
  <c r="BA300" i="3"/>
  <c r="BB300" i="3"/>
  <c r="AZ219" i="3"/>
  <c r="BA219" i="3"/>
  <c r="AX219" i="3"/>
  <c r="AW219" i="3"/>
  <c r="BB219" i="3"/>
  <c r="AT219" i="3"/>
  <c r="AU219" i="3"/>
  <c r="AV219" i="3"/>
  <c r="AV407" i="3"/>
  <c r="AW407" i="3"/>
  <c r="AZ407" i="3"/>
  <c r="AT407" i="3"/>
  <c r="AU407" i="3"/>
  <c r="BB407" i="3"/>
  <c r="AX407" i="3"/>
  <c r="BA407" i="3"/>
  <c r="AT647" i="3"/>
  <c r="AZ647" i="3"/>
  <c r="BA647" i="3"/>
  <c r="BB647" i="3"/>
  <c r="AV647" i="3"/>
  <c r="AU647" i="3"/>
  <c r="AW647" i="3"/>
  <c r="AX647" i="3"/>
  <c r="AV700" i="3"/>
  <c r="AW700" i="3"/>
  <c r="AU700" i="3"/>
  <c r="AT700" i="3"/>
  <c r="AX700" i="3"/>
  <c r="AZ700" i="3"/>
  <c r="BA700" i="3"/>
  <c r="BB700" i="3"/>
  <c r="AW627" i="3"/>
  <c r="BB627" i="3"/>
  <c r="AZ627" i="3"/>
  <c r="BA627" i="3"/>
  <c r="AV627" i="3"/>
  <c r="AX627" i="3"/>
  <c r="AT627" i="3"/>
  <c r="AU627" i="3"/>
  <c r="AZ746" i="3"/>
  <c r="BA746" i="3"/>
  <c r="BB746" i="3"/>
  <c r="AW746" i="3"/>
  <c r="AX746" i="3"/>
  <c r="AT746" i="3"/>
  <c r="AV746" i="3"/>
  <c r="AU746" i="3"/>
  <c r="AV562" i="3"/>
  <c r="AX562" i="3"/>
  <c r="AZ562" i="3"/>
  <c r="BB562" i="3"/>
  <c r="AT562" i="3"/>
  <c r="AU562" i="3"/>
  <c r="AW562" i="3"/>
  <c r="BA562" i="3"/>
  <c r="AT6" i="3"/>
  <c r="AU6" i="3"/>
  <c r="AV6" i="3"/>
  <c r="AW6" i="3"/>
  <c r="AZ6" i="3"/>
  <c r="AX6" i="3"/>
  <c r="BA6" i="3"/>
  <c r="BB6" i="3"/>
  <c r="AZ40" i="3"/>
  <c r="BB40" i="3"/>
  <c r="AW40" i="3"/>
  <c r="AX40" i="3"/>
  <c r="AU40" i="3"/>
  <c r="AV40" i="3"/>
  <c r="BA40" i="3"/>
  <c r="AT40" i="3"/>
  <c r="AW71" i="3"/>
  <c r="AX71" i="3"/>
  <c r="AT71" i="3"/>
  <c r="AV71" i="3"/>
  <c r="BA71" i="3"/>
  <c r="BB71" i="3"/>
  <c r="AU71" i="3"/>
  <c r="AZ71" i="3"/>
  <c r="AT29" i="3"/>
  <c r="AU29" i="3"/>
  <c r="AV29" i="3"/>
  <c r="AW29" i="3"/>
  <c r="AX29" i="3"/>
  <c r="AZ29" i="3"/>
  <c r="BA29" i="3"/>
  <c r="BB29" i="3"/>
  <c r="AU101" i="3"/>
  <c r="AZ101" i="3"/>
  <c r="BA101" i="3"/>
  <c r="BB101" i="3"/>
  <c r="AT101" i="3"/>
  <c r="AV101" i="3"/>
  <c r="AW101" i="3"/>
  <c r="AX101" i="3"/>
  <c r="AT80" i="3"/>
  <c r="AU80" i="3"/>
  <c r="AZ80" i="3"/>
  <c r="AV80" i="3"/>
  <c r="AW80" i="3"/>
  <c r="AX80" i="3"/>
  <c r="BA80" i="3"/>
  <c r="BB80" i="3"/>
  <c r="AW19" i="3"/>
  <c r="AX19" i="3"/>
  <c r="AZ19" i="3"/>
  <c r="BB19" i="3"/>
  <c r="AV19" i="3"/>
  <c r="BA19" i="3"/>
  <c r="AU19" i="3"/>
  <c r="AT19" i="3"/>
  <c r="AX194" i="3"/>
  <c r="BA194" i="3"/>
  <c r="BB194" i="3"/>
  <c r="AT194" i="3"/>
  <c r="AV194" i="3"/>
  <c r="AW194" i="3"/>
  <c r="AZ194" i="3"/>
  <c r="AU194" i="3"/>
  <c r="AU105" i="3"/>
  <c r="AW105" i="3"/>
  <c r="AX105" i="3"/>
  <c r="BB105" i="3"/>
  <c r="AZ105" i="3"/>
  <c r="BA105" i="3"/>
  <c r="AV105" i="3"/>
  <c r="AT105" i="3"/>
  <c r="AU117" i="3"/>
  <c r="AZ117" i="3"/>
  <c r="AW117" i="3"/>
  <c r="AX117" i="3"/>
  <c r="AT117" i="3"/>
  <c r="AV117" i="3"/>
  <c r="BB117" i="3"/>
  <c r="BA117" i="3"/>
  <c r="AT155" i="3"/>
  <c r="AU155" i="3"/>
  <c r="AX155" i="3"/>
  <c r="AZ155" i="3"/>
  <c r="BA155" i="3"/>
  <c r="AV155" i="3"/>
  <c r="AW155" i="3"/>
  <c r="BB155" i="3"/>
  <c r="AT135" i="3"/>
  <c r="AZ135" i="3"/>
  <c r="AV135" i="3"/>
  <c r="BA135" i="3"/>
  <c r="AU135" i="3"/>
  <c r="AW135" i="3"/>
  <c r="AX135" i="3"/>
  <c r="BB135" i="3"/>
  <c r="AX172" i="3"/>
  <c r="BA172" i="3"/>
  <c r="BB172" i="3"/>
  <c r="AV172" i="3"/>
  <c r="AW172" i="3"/>
  <c r="AT172" i="3"/>
  <c r="AU172" i="3"/>
  <c r="AZ172" i="3"/>
  <c r="AT342" i="3"/>
  <c r="AV342" i="3"/>
  <c r="AW342" i="3"/>
  <c r="AU342" i="3"/>
  <c r="BA342" i="3"/>
  <c r="AX342" i="3"/>
  <c r="AZ342" i="3"/>
  <c r="BB342" i="3"/>
  <c r="AU193" i="3"/>
  <c r="AZ193" i="3"/>
  <c r="BA193" i="3"/>
  <c r="AW193" i="3"/>
  <c r="AT193" i="3"/>
  <c r="AX193" i="3"/>
  <c r="AV193" i="3"/>
  <c r="BB193" i="3"/>
  <c r="AT398" i="3"/>
  <c r="AV398" i="3"/>
  <c r="BB398" i="3"/>
  <c r="AU398" i="3"/>
  <c r="AW398" i="3"/>
  <c r="AX398" i="3"/>
  <c r="AZ398" i="3"/>
  <c r="BA398" i="3"/>
  <c r="AX280" i="3"/>
  <c r="BA280" i="3"/>
  <c r="AW280" i="3"/>
  <c r="AZ280" i="3"/>
  <c r="BB280" i="3"/>
  <c r="AT280" i="3"/>
  <c r="AU280" i="3"/>
  <c r="AV280" i="3"/>
  <c r="BB397" i="3"/>
  <c r="BA397" i="3"/>
  <c r="AT397" i="3"/>
  <c r="AU397" i="3"/>
  <c r="AV397" i="3"/>
  <c r="AW397" i="3"/>
  <c r="AZ397" i="3"/>
  <c r="AX397" i="3"/>
  <c r="AZ251" i="3"/>
  <c r="BA251" i="3"/>
  <c r="AT251" i="3"/>
  <c r="AX251" i="3"/>
  <c r="AU251" i="3"/>
  <c r="AV251" i="3"/>
  <c r="AW251" i="3"/>
  <c r="BB251" i="3"/>
  <c r="AZ336" i="3"/>
  <c r="AT336" i="3"/>
  <c r="BA336" i="3"/>
  <c r="BB336" i="3"/>
  <c r="AU336" i="3"/>
  <c r="AW336" i="3"/>
  <c r="AV336" i="3"/>
  <c r="AX336" i="3"/>
  <c r="AZ295" i="3"/>
  <c r="AX295" i="3"/>
  <c r="AT295" i="3"/>
  <c r="AU295" i="3"/>
  <c r="AV295" i="3"/>
  <c r="AW295" i="3"/>
  <c r="BA295" i="3"/>
  <c r="BB295" i="3"/>
  <c r="AT446" i="3"/>
  <c r="AZ446" i="3"/>
  <c r="AX446" i="3"/>
  <c r="BA446" i="3"/>
  <c r="BB446" i="3"/>
  <c r="AV446" i="3"/>
  <c r="AW446" i="3"/>
  <c r="AU446" i="3"/>
  <c r="AT330" i="3"/>
  <c r="AZ330" i="3"/>
  <c r="AW330" i="3"/>
  <c r="AU330" i="3"/>
  <c r="AV330" i="3"/>
  <c r="AX330" i="3"/>
  <c r="BA330" i="3"/>
  <c r="BB330" i="3"/>
  <c r="AZ444" i="3"/>
  <c r="AW444" i="3"/>
  <c r="AT444" i="3"/>
  <c r="AU444" i="3"/>
  <c r="AV444" i="3"/>
  <c r="AX444" i="3"/>
  <c r="BA444" i="3"/>
  <c r="BB444" i="3"/>
  <c r="BB405" i="3"/>
  <c r="AV405" i="3"/>
  <c r="BA405" i="3"/>
  <c r="AT405" i="3"/>
  <c r="AX405" i="3"/>
  <c r="AZ405" i="3"/>
  <c r="AU405" i="3"/>
  <c r="AW405" i="3"/>
  <c r="AT394" i="3"/>
  <c r="AW394" i="3"/>
  <c r="AZ394" i="3"/>
  <c r="BA394" i="3"/>
  <c r="AU394" i="3"/>
  <c r="AV394" i="3"/>
  <c r="BB394" i="3"/>
  <c r="AX394" i="3"/>
  <c r="AT221" i="3"/>
  <c r="AU221" i="3"/>
  <c r="BB221" i="3"/>
  <c r="AZ221" i="3"/>
  <c r="BA221" i="3"/>
  <c r="AV221" i="3"/>
  <c r="AW221" i="3"/>
  <c r="AX221" i="3"/>
  <c r="AV528" i="3"/>
  <c r="AT528" i="3"/>
  <c r="AW528" i="3"/>
  <c r="BB528" i="3"/>
  <c r="BA528" i="3"/>
  <c r="AU528" i="3"/>
  <c r="AX528" i="3"/>
  <c r="AZ528" i="3"/>
  <c r="AV483" i="3"/>
  <c r="AZ483" i="3"/>
  <c r="AU483" i="3"/>
  <c r="AX483" i="3"/>
  <c r="BA483" i="3"/>
  <c r="BB483" i="3"/>
  <c r="AW483" i="3"/>
  <c r="AT483" i="3"/>
  <c r="AZ412" i="3"/>
  <c r="AV412" i="3"/>
  <c r="AW412" i="3"/>
  <c r="AX412" i="3"/>
  <c r="BA412" i="3"/>
  <c r="BB412" i="3"/>
  <c r="AT412" i="3"/>
  <c r="AU412" i="3"/>
  <c r="BA571" i="3"/>
  <c r="AX571" i="3"/>
  <c r="AZ571" i="3"/>
  <c r="BB571" i="3"/>
  <c r="AT571" i="3"/>
  <c r="AU571" i="3"/>
  <c r="AW571" i="3"/>
  <c r="AV571" i="3"/>
  <c r="AT651" i="3"/>
  <c r="AZ651" i="3"/>
  <c r="BA651" i="3"/>
  <c r="BB651" i="3"/>
  <c r="AX651" i="3"/>
  <c r="AV651" i="3"/>
  <c r="AU651" i="3"/>
  <c r="AW651" i="3"/>
  <c r="AT699" i="3"/>
  <c r="AZ699" i="3"/>
  <c r="BA699" i="3"/>
  <c r="BB699" i="3"/>
  <c r="AU699" i="3"/>
  <c r="AV699" i="3"/>
  <c r="AW699" i="3"/>
  <c r="AX699" i="3"/>
  <c r="AV511" i="3"/>
  <c r="AW511" i="3"/>
  <c r="AU511" i="3"/>
  <c r="BB511" i="3"/>
  <c r="AT511" i="3"/>
  <c r="AX511" i="3"/>
  <c r="BA511" i="3"/>
  <c r="AZ511" i="3"/>
  <c r="AZ624" i="3"/>
  <c r="BA624" i="3"/>
  <c r="AX624" i="3"/>
  <c r="AU624" i="3"/>
  <c r="AV624" i="3"/>
  <c r="AW624" i="3"/>
  <c r="AT624" i="3"/>
  <c r="BB624" i="3"/>
  <c r="AV383" i="3"/>
  <c r="AW383" i="3"/>
  <c r="AT383" i="3"/>
  <c r="AU383" i="3"/>
  <c r="AX383" i="3"/>
  <c r="AZ383" i="3"/>
  <c r="BB383" i="3"/>
  <c r="BA383" i="3"/>
  <c r="BB517" i="3"/>
  <c r="AX517" i="3"/>
  <c r="AT517" i="3"/>
  <c r="AU517" i="3"/>
  <c r="AW517" i="3"/>
  <c r="AZ517" i="3"/>
  <c r="BA517" i="3"/>
  <c r="AV517" i="3"/>
  <c r="AZ632" i="3"/>
  <c r="BB632" i="3"/>
  <c r="BA632" i="3"/>
  <c r="AT632" i="3"/>
  <c r="AU632" i="3"/>
  <c r="AV632" i="3"/>
  <c r="AW632" i="3"/>
  <c r="AX632" i="3"/>
  <c r="AV479" i="3"/>
  <c r="AT479" i="3"/>
  <c r="BA479" i="3"/>
  <c r="AZ479" i="3"/>
  <c r="AU479" i="3"/>
  <c r="AW479" i="3"/>
  <c r="AX479" i="3"/>
  <c r="BB479" i="3"/>
  <c r="BB592" i="3"/>
  <c r="AT592" i="3"/>
  <c r="AX592" i="3"/>
  <c r="AU592" i="3"/>
  <c r="AZ592" i="3"/>
  <c r="BA592" i="3"/>
  <c r="AV592" i="3"/>
  <c r="AW592" i="3"/>
  <c r="AV574" i="3"/>
  <c r="AX574" i="3"/>
  <c r="AT574" i="3"/>
  <c r="AU574" i="3"/>
  <c r="BB574" i="3"/>
  <c r="AW574" i="3"/>
  <c r="AZ574" i="3"/>
  <c r="BA574" i="3"/>
  <c r="AU593" i="3"/>
  <c r="AT593" i="3"/>
  <c r="AX593" i="3"/>
  <c r="AZ593" i="3"/>
  <c r="BA593" i="3"/>
  <c r="BB593" i="3"/>
  <c r="AV593" i="3"/>
  <c r="AW593" i="3"/>
  <c r="AW631" i="3"/>
  <c r="AV631" i="3"/>
  <c r="AX631" i="3"/>
  <c r="AT631" i="3"/>
  <c r="AU631" i="3"/>
  <c r="BA631" i="3"/>
  <c r="BB631" i="3"/>
  <c r="AZ631" i="3"/>
  <c r="AZ486" i="3"/>
  <c r="BA486" i="3"/>
  <c r="BB486" i="3"/>
  <c r="AW486" i="3"/>
  <c r="AX486" i="3"/>
  <c r="AU486" i="3"/>
  <c r="AV486" i="3"/>
  <c r="AT486" i="3"/>
  <c r="AV716" i="3"/>
  <c r="AW716" i="3"/>
  <c r="AT716" i="3"/>
  <c r="AU716" i="3"/>
  <c r="AX716" i="3"/>
  <c r="AZ716" i="3"/>
  <c r="BA716" i="3"/>
  <c r="BB716" i="3"/>
  <c r="AZ713" i="3"/>
  <c r="AX713" i="3"/>
  <c r="BA713" i="3"/>
  <c r="BB713" i="3"/>
  <c r="AT713" i="3"/>
  <c r="AW713" i="3"/>
  <c r="AV713" i="3"/>
  <c r="AU713" i="3"/>
  <c r="BB572" i="3"/>
  <c r="AV572" i="3"/>
  <c r="AW572" i="3"/>
  <c r="AU572" i="3"/>
  <c r="AX572" i="3"/>
  <c r="AZ572" i="3"/>
  <c r="BA572" i="3"/>
  <c r="AT572" i="3"/>
  <c r="AW736" i="3"/>
  <c r="BA736" i="3"/>
  <c r="BB736" i="3"/>
  <c r="AT736" i="3"/>
  <c r="AU736" i="3"/>
  <c r="AV736" i="3"/>
  <c r="AX736" i="3"/>
  <c r="AZ736" i="3"/>
  <c r="AT422" i="3"/>
  <c r="BB422" i="3"/>
  <c r="BA422" i="3"/>
  <c r="AU422" i="3"/>
  <c r="AV422" i="3"/>
  <c r="AZ422" i="3"/>
  <c r="AW422" i="3"/>
  <c r="AX422" i="3"/>
  <c r="AZ424" i="3"/>
  <c r="BA424" i="3"/>
  <c r="AT424" i="3"/>
  <c r="AX424" i="3"/>
  <c r="AV424" i="3"/>
  <c r="AW424" i="3"/>
  <c r="BB424" i="3"/>
  <c r="AU424" i="3"/>
  <c r="AT715" i="3"/>
  <c r="AZ715" i="3"/>
  <c r="BA715" i="3"/>
  <c r="BB715" i="3"/>
  <c r="AW715" i="3"/>
  <c r="AX715" i="3"/>
  <c r="AU715" i="3"/>
  <c r="AV715" i="3"/>
  <c r="AT747" i="3"/>
  <c r="AU747" i="3"/>
  <c r="AW747" i="3"/>
  <c r="AV747" i="3"/>
  <c r="AX747" i="3"/>
  <c r="AZ747" i="3"/>
  <c r="BB747" i="3"/>
  <c r="BA747" i="3"/>
  <c r="AW43" i="3"/>
  <c r="AZ43" i="3"/>
  <c r="BB43" i="3"/>
  <c r="AT43" i="3"/>
  <c r="AU43" i="3"/>
  <c r="AV43" i="3"/>
  <c r="AX43" i="3"/>
  <c r="BA43" i="3"/>
  <c r="AT217" i="3"/>
  <c r="AU217" i="3"/>
  <c r="AW217" i="3"/>
  <c r="AX217" i="3"/>
  <c r="AV217" i="3"/>
  <c r="AZ217" i="3"/>
  <c r="BB217" i="3"/>
  <c r="BA217" i="3"/>
  <c r="AW236" i="3"/>
  <c r="AT236" i="3"/>
  <c r="AU236" i="3"/>
  <c r="AV236" i="3"/>
  <c r="BA236" i="3"/>
  <c r="BB236" i="3"/>
  <c r="AX236" i="3"/>
  <c r="AZ236" i="3"/>
  <c r="AZ264" i="3"/>
  <c r="BA264" i="3"/>
  <c r="AW264" i="3"/>
  <c r="AX264" i="3"/>
  <c r="BB264" i="3"/>
  <c r="AV264" i="3"/>
  <c r="AT264" i="3"/>
  <c r="AU264" i="3"/>
  <c r="AW226" i="3"/>
  <c r="AX226" i="3"/>
  <c r="AU226" i="3"/>
  <c r="AV226" i="3"/>
  <c r="AZ226" i="3"/>
  <c r="BA226" i="3"/>
  <c r="AT226" i="3"/>
  <c r="BB226" i="3"/>
  <c r="AT66" i="3"/>
  <c r="AU66" i="3"/>
  <c r="AW66" i="3"/>
  <c r="AX66" i="3"/>
  <c r="AV66" i="3"/>
  <c r="AZ66" i="3"/>
  <c r="BA66" i="3"/>
  <c r="BB66" i="3"/>
  <c r="AZ16" i="3"/>
  <c r="BA16" i="3"/>
  <c r="BB16" i="3"/>
  <c r="AT16" i="3"/>
  <c r="AU16" i="3"/>
  <c r="AV16" i="3"/>
  <c r="AW16" i="3"/>
  <c r="AX16" i="3"/>
  <c r="AZ255" i="3"/>
  <c r="BA255" i="3"/>
  <c r="AU255" i="3"/>
  <c r="AV255" i="3"/>
  <c r="AT255" i="3"/>
  <c r="AW255" i="3"/>
  <c r="AX255" i="3"/>
  <c r="BB255" i="3"/>
  <c r="AZ328" i="3"/>
  <c r="BB328" i="3"/>
  <c r="AT328" i="3"/>
  <c r="AU328" i="3"/>
  <c r="AV328" i="3"/>
  <c r="AW328" i="3"/>
  <c r="AX328" i="3"/>
  <c r="BA328" i="3"/>
  <c r="AT77" i="3"/>
  <c r="AU77" i="3"/>
  <c r="AV77" i="3"/>
  <c r="AX77" i="3"/>
  <c r="BB77" i="3"/>
  <c r="AZ77" i="3"/>
  <c r="AW77" i="3"/>
  <c r="BA77" i="3"/>
  <c r="AU201" i="3"/>
  <c r="AZ201" i="3"/>
  <c r="BA201" i="3"/>
  <c r="BB201" i="3"/>
  <c r="AX201" i="3"/>
  <c r="AT201" i="3"/>
  <c r="AV201" i="3"/>
  <c r="AW201" i="3"/>
  <c r="AT349" i="3"/>
  <c r="AU349" i="3"/>
  <c r="BA349" i="3"/>
  <c r="AW349" i="3"/>
  <c r="AZ349" i="3"/>
  <c r="BB349" i="3"/>
  <c r="AV349" i="3"/>
  <c r="AX349" i="3"/>
  <c r="AT14" i="3"/>
  <c r="AU14" i="3"/>
  <c r="AV14" i="3"/>
  <c r="AW14" i="3"/>
  <c r="AX14" i="3"/>
  <c r="AZ14" i="3"/>
  <c r="BA14" i="3"/>
  <c r="BB14" i="3"/>
  <c r="AT285" i="3"/>
  <c r="AW285" i="3"/>
  <c r="AZ285" i="3"/>
  <c r="BA285" i="3"/>
  <c r="BB285" i="3"/>
  <c r="AV285" i="3"/>
  <c r="AU285" i="3"/>
  <c r="AX285" i="3"/>
  <c r="AV704" i="3"/>
  <c r="AW704" i="3"/>
  <c r="AT704" i="3"/>
  <c r="AU704" i="3"/>
  <c r="AX704" i="3"/>
  <c r="BA704" i="3"/>
  <c r="BB704" i="3"/>
  <c r="AZ704" i="3"/>
  <c r="AZ291" i="3"/>
  <c r="AW291" i="3"/>
  <c r="BA291" i="3"/>
  <c r="AU291" i="3"/>
  <c r="BB291" i="3"/>
  <c r="AV291" i="3"/>
  <c r="AX291" i="3"/>
  <c r="AT291" i="3"/>
  <c r="AZ263" i="3"/>
  <c r="BA263" i="3"/>
  <c r="AW263" i="3"/>
  <c r="AV263" i="3"/>
  <c r="AX263" i="3"/>
  <c r="BB263" i="3"/>
  <c r="AU263" i="3"/>
  <c r="AT263" i="3"/>
  <c r="AW359" i="3"/>
  <c r="AU359" i="3"/>
  <c r="AT359" i="3"/>
  <c r="AX359" i="3"/>
  <c r="BB359" i="3"/>
  <c r="AV359" i="3"/>
  <c r="AZ359" i="3"/>
  <c r="BA359" i="3"/>
  <c r="BB409" i="3"/>
  <c r="AX409" i="3"/>
  <c r="AU409" i="3"/>
  <c r="AV409" i="3"/>
  <c r="AZ409" i="3"/>
  <c r="AT409" i="3"/>
  <c r="AW409" i="3"/>
  <c r="BA409" i="3"/>
  <c r="AV535" i="3"/>
  <c r="AX535" i="3"/>
  <c r="AZ535" i="3"/>
  <c r="AT535" i="3"/>
  <c r="BA535" i="3"/>
  <c r="BB535" i="3"/>
  <c r="AU535" i="3"/>
  <c r="AW535" i="3"/>
  <c r="AT382" i="3"/>
  <c r="AZ382" i="3"/>
  <c r="BA382" i="3"/>
  <c r="BB382" i="3"/>
  <c r="AV382" i="3"/>
  <c r="AU382" i="3"/>
  <c r="AW382" i="3"/>
  <c r="AX382" i="3"/>
  <c r="AT655" i="3"/>
  <c r="AZ655" i="3"/>
  <c r="BA655" i="3"/>
  <c r="BB655" i="3"/>
  <c r="AX655" i="3"/>
  <c r="AV655" i="3"/>
  <c r="AU655" i="3"/>
  <c r="AW655" i="3"/>
  <c r="AT703" i="3"/>
  <c r="AZ703" i="3"/>
  <c r="BA703" i="3"/>
  <c r="BB703" i="3"/>
  <c r="AX703" i="3"/>
  <c r="AU703" i="3"/>
  <c r="AV703" i="3"/>
  <c r="AW703" i="3"/>
  <c r="AV539" i="3"/>
  <c r="AU539" i="3"/>
  <c r="AW539" i="3"/>
  <c r="BA539" i="3"/>
  <c r="BB539" i="3"/>
  <c r="AX539" i="3"/>
  <c r="AZ539" i="3"/>
  <c r="AT539" i="3"/>
  <c r="AV724" i="3"/>
  <c r="AW724" i="3"/>
  <c r="AT724" i="3"/>
  <c r="AU724" i="3"/>
  <c r="AX724" i="3"/>
  <c r="AZ724" i="3"/>
  <c r="BA724" i="3"/>
  <c r="BB724" i="3"/>
  <c r="AV636" i="3"/>
  <c r="AW636" i="3"/>
  <c r="AT636" i="3"/>
  <c r="AU636" i="3"/>
  <c r="AX636" i="3"/>
  <c r="AZ636" i="3"/>
  <c r="BB636" i="3"/>
  <c r="BA636" i="3"/>
  <c r="AW752" i="3"/>
  <c r="AT752" i="3"/>
  <c r="AV752" i="3"/>
  <c r="AU752" i="3"/>
  <c r="AX752" i="3"/>
  <c r="AZ752" i="3"/>
  <c r="BB752" i="3"/>
  <c r="BA752" i="3"/>
  <c r="AZ223" i="3"/>
  <c r="BA223" i="3"/>
  <c r="AX223" i="3"/>
  <c r="BB223" i="3"/>
  <c r="AV223" i="3"/>
  <c r="AW223" i="3"/>
  <c r="AT223" i="3"/>
  <c r="AU223" i="3"/>
  <c r="BA575" i="3"/>
  <c r="BB575" i="3"/>
  <c r="AX575" i="3"/>
  <c r="AZ575" i="3"/>
  <c r="AV575" i="3"/>
  <c r="AW575" i="3"/>
  <c r="AT575" i="3"/>
  <c r="AU575" i="3"/>
  <c r="AV664" i="3"/>
  <c r="AW664" i="3"/>
  <c r="AT664" i="3"/>
  <c r="AU664" i="3"/>
  <c r="AX664" i="3"/>
  <c r="AZ664" i="3"/>
  <c r="BB664" i="3"/>
  <c r="BA664" i="3"/>
  <c r="BB449" i="3"/>
  <c r="AW449" i="3"/>
  <c r="AX449" i="3"/>
  <c r="AU449" i="3"/>
  <c r="BA449" i="3"/>
  <c r="AT449" i="3"/>
  <c r="AV449" i="3"/>
  <c r="AZ449" i="3"/>
  <c r="AZ175" i="3"/>
  <c r="BA175" i="3"/>
  <c r="BB175" i="3"/>
  <c r="AV175" i="3"/>
  <c r="AW175" i="3"/>
  <c r="AT175" i="3"/>
  <c r="AU175" i="3"/>
  <c r="AX175" i="3"/>
  <c r="BB457" i="3"/>
  <c r="AV457" i="3"/>
  <c r="AW457" i="3"/>
  <c r="AZ457" i="3"/>
  <c r="BA457" i="3"/>
  <c r="AX457" i="3"/>
  <c r="AT457" i="3"/>
  <c r="AU457" i="3"/>
  <c r="BB509" i="3"/>
  <c r="AZ509" i="3"/>
  <c r="AU509" i="3"/>
  <c r="AW509" i="3"/>
  <c r="AV509" i="3"/>
  <c r="AX509" i="3"/>
  <c r="AT509" i="3"/>
  <c r="BA509" i="3"/>
  <c r="AZ661" i="3"/>
  <c r="AX661" i="3"/>
  <c r="BA661" i="3"/>
  <c r="BB661" i="3"/>
  <c r="AT661" i="3"/>
  <c r="AU661" i="3"/>
  <c r="AV661" i="3"/>
  <c r="AW661" i="3"/>
  <c r="AV696" i="3"/>
  <c r="AW696" i="3"/>
  <c r="AT696" i="3"/>
  <c r="AU696" i="3"/>
  <c r="AX696" i="3"/>
  <c r="AZ696" i="3"/>
  <c r="BA696" i="3"/>
  <c r="BB696" i="3"/>
  <c r="BB674" i="3"/>
  <c r="AT674" i="3"/>
  <c r="AU674" i="3"/>
  <c r="AV674" i="3"/>
  <c r="AW674" i="3"/>
  <c r="BA674" i="3"/>
  <c r="AX674" i="3"/>
  <c r="AZ674" i="3"/>
  <c r="AZ12" i="3"/>
  <c r="BA12" i="3"/>
  <c r="BB12" i="3"/>
  <c r="AX12" i="3"/>
  <c r="AT12" i="3"/>
  <c r="AW12" i="3"/>
  <c r="AU12" i="3"/>
  <c r="AV12" i="3"/>
  <c r="BA72" i="3"/>
  <c r="AX72" i="3"/>
  <c r="AZ72" i="3"/>
  <c r="AV72" i="3"/>
  <c r="AW72" i="3"/>
  <c r="AU72" i="3"/>
  <c r="AT72" i="3"/>
  <c r="BB72" i="3"/>
  <c r="AT21" i="3"/>
  <c r="AU21" i="3"/>
  <c r="AV21" i="3"/>
  <c r="AW21" i="3"/>
  <c r="AX21" i="3"/>
  <c r="AZ21" i="3"/>
  <c r="BA21" i="3"/>
  <c r="BB21" i="3"/>
  <c r="AZ141" i="3"/>
  <c r="BB141" i="3"/>
  <c r="AT141" i="3"/>
  <c r="AU141" i="3"/>
  <c r="AX141" i="3"/>
  <c r="BA141" i="3"/>
  <c r="AV141" i="3"/>
  <c r="AW141" i="3"/>
  <c r="AT313" i="3"/>
  <c r="AU313" i="3"/>
  <c r="AV313" i="3"/>
  <c r="AX313" i="3"/>
  <c r="AW313" i="3"/>
  <c r="BA313" i="3"/>
  <c r="AZ313" i="3"/>
  <c r="BB313" i="3"/>
  <c r="AT245" i="3"/>
  <c r="AU245" i="3"/>
  <c r="BB245" i="3"/>
  <c r="AV245" i="3"/>
  <c r="AW245" i="3"/>
  <c r="AZ245" i="3"/>
  <c r="AX245" i="3"/>
  <c r="BA245" i="3"/>
  <c r="AT386" i="3"/>
  <c r="AZ386" i="3"/>
  <c r="AU386" i="3"/>
  <c r="AV386" i="3"/>
  <c r="AW386" i="3"/>
  <c r="AX386" i="3"/>
  <c r="BB386" i="3"/>
  <c r="BA386" i="3"/>
  <c r="BA563" i="3"/>
  <c r="AT563" i="3"/>
  <c r="BB563" i="3"/>
  <c r="AU563" i="3"/>
  <c r="AW563" i="3"/>
  <c r="AV563" i="3"/>
  <c r="AX563" i="3"/>
  <c r="AZ563" i="3"/>
  <c r="AT711" i="3"/>
  <c r="AZ711" i="3"/>
  <c r="BA711" i="3"/>
  <c r="BB711" i="3"/>
  <c r="AW711" i="3"/>
  <c r="AU711" i="3"/>
  <c r="AV711" i="3"/>
  <c r="AX711" i="3"/>
  <c r="BA518" i="3"/>
  <c r="AZ518" i="3"/>
  <c r="BB518" i="3"/>
  <c r="AT518" i="3"/>
  <c r="AU518" i="3"/>
  <c r="AV518" i="3"/>
  <c r="AW518" i="3"/>
  <c r="AX518" i="3"/>
  <c r="AT735" i="3"/>
  <c r="AV735" i="3"/>
  <c r="AW735" i="3"/>
  <c r="AX735" i="3"/>
  <c r="AZ735" i="3"/>
  <c r="AU735" i="3"/>
  <c r="BB735" i="3"/>
  <c r="BA735" i="3"/>
  <c r="AZ733" i="3"/>
  <c r="AX733" i="3"/>
  <c r="BA733" i="3"/>
  <c r="BB733" i="3"/>
  <c r="AT733" i="3"/>
  <c r="AU733" i="3"/>
  <c r="AV733" i="3"/>
  <c r="AW733" i="3"/>
  <c r="AZ741" i="3"/>
  <c r="BA741" i="3"/>
  <c r="BB741" i="3"/>
  <c r="AV741" i="3"/>
  <c r="AW741" i="3"/>
  <c r="AX741" i="3"/>
  <c r="AT741" i="3"/>
  <c r="AU741" i="3"/>
  <c r="AT61" i="3"/>
  <c r="BA61" i="3"/>
  <c r="BB61" i="3"/>
  <c r="AZ61" i="3"/>
  <c r="AX61" i="3"/>
  <c r="AW61" i="3"/>
  <c r="AU61" i="3"/>
  <c r="AV61" i="3"/>
  <c r="AZ145" i="3"/>
  <c r="BA145" i="3"/>
  <c r="AU145" i="3"/>
  <c r="AW145" i="3"/>
  <c r="AX145" i="3"/>
  <c r="BB145" i="3"/>
  <c r="AT145" i="3"/>
  <c r="AV145" i="3"/>
  <c r="AT220" i="3"/>
  <c r="AU220" i="3"/>
  <c r="AX220" i="3"/>
  <c r="AV220" i="3"/>
  <c r="AW220" i="3"/>
  <c r="AZ220" i="3"/>
  <c r="BA220" i="3"/>
  <c r="BB220" i="3"/>
  <c r="AZ48" i="3"/>
  <c r="BA48" i="3"/>
  <c r="BB48" i="3"/>
  <c r="AU48" i="3"/>
  <c r="AV48" i="3"/>
  <c r="AW48" i="3"/>
  <c r="AX48" i="3"/>
  <c r="AT48" i="3"/>
  <c r="AT269" i="3"/>
  <c r="AU269" i="3"/>
  <c r="BA269" i="3"/>
  <c r="BB269" i="3"/>
  <c r="AV269" i="3"/>
  <c r="AZ269" i="3"/>
  <c r="AX269" i="3"/>
  <c r="AW269" i="3"/>
  <c r="AT434" i="3"/>
  <c r="AX434" i="3"/>
  <c r="AU434" i="3"/>
  <c r="AV434" i="3"/>
  <c r="AW434" i="3"/>
  <c r="BA434" i="3"/>
  <c r="BB434" i="3"/>
  <c r="AZ434" i="3"/>
  <c r="AT462" i="3"/>
  <c r="AU462" i="3"/>
  <c r="AV462" i="3"/>
  <c r="AX462" i="3"/>
  <c r="BB462" i="3"/>
  <c r="AW462" i="3"/>
  <c r="AZ462" i="3"/>
  <c r="BA462" i="3"/>
  <c r="AT268" i="3"/>
  <c r="AX268" i="3"/>
  <c r="AZ268" i="3"/>
  <c r="BB268" i="3"/>
  <c r="AV268" i="3"/>
  <c r="AW268" i="3"/>
  <c r="BA268" i="3"/>
  <c r="AU268" i="3"/>
  <c r="AW351" i="3"/>
  <c r="AV351" i="3"/>
  <c r="AX351" i="3"/>
  <c r="AZ351" i="3"/>
  <c r="BA351" i="3"/>
  <c r="AU351" i="3"/>
  <c r="AT351" i="3"/>
  <c r="BB351" i="3"/>
  <c r="AX156" i="3"/>
  <c r="AT156" i="3"/>
  <c r="BA156" i="3"/>
  <c r="BB156" i="3"/>
  <c r="AV156" i="3"/>
  <c r="AW156" i="3"/>
  <c r="AU156" i="3"/>
  <c r="AZ156" i="3"/>
  <c r="AT438" i="3"/>
  <c r="AX438" i="3"/>
  <c r="AV438" i="3"/>
  <c r="BB438" i="3"/>
  <c r="AU438" i="3"/>
  <c r="AW438" i="3"/>
  <c r="AZ438" i="3"/>
  <c r="BA438" i="3"/>
  <c r="AZ440" i="3"/>
  <c r="AV440" i="3"/>
  <c r="BB440" i="3"/>
  <c r="AW440" i="3"/>
  <c r="AX440" i="3"/>
  <c r="BA440" i="3"/>
  <c r="AT440" i="3"/>
  <c r="AU440" i="3"/>
  <c r="BB529" i="3"/>
  <c r="BA529" i="3"/>
  <c r="AW529" i="3"/>
  <c r="AX529" i="3"/>
  <c r="AZ529" i="3"/>
  <c r="AT529" i="3"/>
  <c r="AU529" i="3"/>
  <c r="AV529" i="3"/>
  <c r="AV455" i="3"/>
  <c r="AZ455" i="3"/>
  <c r="BA455" i="3"/>
  <c r="AW455" i="3"/>
  <c r="AX455" i="3"/>
  <c r="BB455" i="3"/>
  <c r="AT455" i="3"/>
  <c r="AU455" i="3"/>
  <c r="AT667" i="3"/>
  <c r="AZ667" i="3"/>
  <c r="BA667" i="3"/>
  <c r="BB667" i="3"/>
  <c r="AU667" i="3"/>
  <c r="AW667" i="3"/>
  <c r="AX667" i="3"/>
  <c r="AV667" i="3"/>
  <c r="AU611" i="3"/>
  <c r="AW611" i="3"/>
  <c r="AX611" i="3"/>
  <c r="BB611" i="3"/>
  <c r="AT611" i="3"/>
  <c r="AV611" i="3"/>
  <c r="AZ611" i="3"/>
  <c r="BA611" i="3"/>
  <c r="BB545" i="3"/>
  <c r="AW545" i="3"/>
  <c r="AT545" i="3"/>
  <c r="AX545" i="3"/>
  <c r="AZ545" i="3"/>
  <c r="AU545" i="3"/>
  <c r="AV545" i="3"/>
  <c r="BA545" i="3"/>
  <c r="AT49" i="3"/>
  <c r="AV49" i="3"/>
  <c r="AW49" i="3"/>
  <c r="AX49" i="3"/>
  <c r="AU49" i="3"/>
  <c r="AZ49" i="3"/>
  <c r="BB49" i="3"/>
  <c r="BA49" i="3"/>
  <c r="AZ36" i="3"/>
  <c r="BB36" i="3"/>
  <c r="AU36" i="3"/>
  <c r="AV36" i="3"/>
  <c r="AW36" i="3"/>
  <c r="AT36" i="3"/>
  <c r="BA36" i="3"/>
  <c r="AX36" i="3"/>
  <c r="AZ55" i="3"/>
  <c r="AV55" i="3"/>
  <c r="AW55" i="3"/>
  <c r="AX55" i="3"/>
  <c r="BA55" i="3"/>
  <c r="BB55" i="3"/>
  <c r="AT55" i="3"/>
  <c r="AU55" i="3"/>
  <c r="AZ275" i="3"/>
  <c r="AU275" i="3"/>
  <c r="AT275" i="3"/>
  <c r="AV275" i="3"/>
  <c r="AW275" i="3"/>
  <c r="BA275" i="3"/>
  <c r="BB275" i="3"/>
  <c r="AX275" i="3"/>
  <c r="AZ137" i="3"/>
  <c r="AT137" i="3"/>
  <c r="AU137" i="3"/>
  <c r="BB137" i="3"/>
  <c r="AW137" i="3"/>
  <c r="AV137" i="3"/>
  <c r="AX137" i="3"/>
  <c r="BA137" i="3"/>
  <c r="AT213" i="3"/>
  <c r="AU213" i="3"/>
  <c r="AV213" i="3"/>
  <c r="AW213" i="3"/>
  <c r="AX213" i="3"/>
  <c r="AZ213" i="3"/>
  <c r="BA213" i="3"/>
  <c r="BB213" i="3"/>
  <c r="AW86" i="3"/>
  <c r="AX86" i="3"/>
  <c r="AT86" i="3"/>
  <c r="AU86" i="3"/>
  <c r="AV86" i="3"/>
  <c r="BB86" i="3"/>
  <c r="AZ86" i="3"/>
  <c r="BA86" i="3"/>
  <c r="BA208" i="3"/>
  <c r="BB208" i="3"/>
  <c r="AZ208" i="3"/>
  <c r="AV208" i="3"/>
  <c r="AW208" i="3"/>
  <c r="AX208" i="3"/>
  <c r="AT208" i="3"/>
  <c r="AU208" i="3"/>
  <c r="AT390" i="3"/>
  <c r="AX390" i="3"/>
  <c r="AU390" i="3"/>
  <c r="AV390" i="3"/>
  <c r="AW390" i="3"/>
  <c r="AZ390" i="3"/>
  <c r="BA390" i="3"/>
  <c r="BB390" i="3"/>
  <c r="AT253" i="3"/>
  <c r="AU253" i="3"/>
  <c r="BA253" i="3"/>
  <c r="BB253" i="3"/>
  <c r="AV253" i="3"/>
  <c r="AW253" i="3"/>
  <c r="AX253" i="3"/>
  <c r="AZ253" i="3"/>
  <c r="AT13" i="3"/>
  <c r="AV13" i="3"/>
  <c r="BA13" i="3"/>
  <c r="BB13" i="3"/>
  <c r="AZ13" i="3"/>
  <c r="AW13" i="3"/>
  <c r="AU13" i="3"/>
  <c r="AX13" i="3"/>
  <c r="AT65" i="3"/>
  <c r="AU65" i="3"/>
  <c r="AV65" i="3"/>
  <c r="AZ65" i="3"/>
  <c r="AW65" i="3"/>
  <c r="AX65" i="3"/>
  <c r="BA65" i="3"/>
  <c r="BB65" i="3"/>
  <c r="AU121" i="3"/>
  <c r="AV121" i="3"/>
  <c r="AW121" i="3"/>
  <c r="AT121" i="3"/>
  <c r="AX121" i="3"/>
  <c r="BA121" i="3"/>
  <c r="AZ121" i="3"/>
  <c r="BB121" i="3"/>
  <c r="AU133" i="3"/>
  <c r="AZ133" i="3"/>
  <c r="BB133" i="3"/>
  <c r="AV133" i="3"/>
  <c r="BA133" i="3"/>
  <c r="AT133" i="3"/>
  <c r="AX133" i="3"/>
  <c r="AW133" i="3"/>
  <c r="AZ149" i="3"/>
  <c r="BA149" i="3"/>
  <c r="AV149" i="3"/>
  <c r="AU149" i="3"/>
  <c r="AW149" i="3"/>
  <c r="AX149" i="3"/>
  <c r="BB149" i="3"/>
  <c r="AT149" i="3"/>
  <c r="AT297" i="3"/>
  <c r="BB297" i="3"/>
  <c r="BA297" i="3"/>
  <c r="AU297" i="3"/>
  <c r="AV297" i="3"/>
  <c r="AZ297" i="3"/>
  <c r="AW297" i="3"/>
  <c r="AX297" i="3"/>
  <c r="AZ321" i="3"/>
  <c r="BA321" i="3"/>
  <c r="BB321" i="3"/>
  <c r="AU321" i="3"/>
  <c r="AT321" i="3"/>
  <c r="AV321" i="3"/>
  <c r="AW321" i="3"/>
  <c r="AX321" i="3"/>
  <c r="BA252" i="3"/>
  <c r="AT252" i="3"/>
  <c r="AU252" i="3"/>
  <c r="AV252" i="3"/>
  <c r="AW252" i="3"/>
  <c r="AX252" i="3"/>
  <c r="AZ252" i="3"/>
  <c r="BB252" i="3"/>
  <c r="AZ259" i="3"/>
  <c r="BA259" i="3"/>
  <c r="AV259" i="3"/>
  <c r="BB259" i="3"/>
  <c r="AW259" i="3"/>
  <c r="AX259" i="3"/>
  <c r="AT259" i="3"/>
  <c r="AU259" i="3"/>
  <c r="AT157" i="3"/>
  <c r="AZ157" i="3"/>
  <c r="AU157" i="3"/>
  <c r="AV157" i="3"/>
  <c r="BB157" i="3"/>
  <c r="AX157" i="3"/>
  <c r="BA157" i="3"/>
  <c r="AW157" i="3"/>
  <c r="AW222" i="3"/>
  <c r="AX222" i="3"/>
  <c r="AV222" i="3"/>
  <c r="BA222" i="3"/>
  <c r="BB222" i="3"/>
  <c r="AU222" i="3"/>
  <c r="AZ222" i="3"/>
  <c r="AT222" i="3"/>
  <c r="AT81" i="3"/>
  <c r="AU81" i="3"/>
  <c r="AV81" i="3"/>
  <c r="AZ81" i="3"/>
  <c r="BA81" i="3"/>
  <c r="BB81" i="3"/>
  <c r="AW81" i="3"/>
  <c r="AX81" i="3"/>
  <c r="AW296" i="3"/>
  <c r="AX296" i="3"/>
  <c r="AT296" i="3"/>
  <c r="AU296" i="3"/>
  <c r="BA296" i="3"/>
  <c r="AZ296" i="3"/>
  <c r="BB296" i="3"/>
  <c r="AV296" i="3"/>
  <c r="BA312" i="3"/>
  <c r="AZ312" i="3"/>
  <c r="BB312" i="3"/>
  <c r="AW312" i="3"/>
  <c r="AV312" i="3"/>
  <c r="AT312" i="3"/>
  <c r="AU312" i="3"/>
  <c r="AX312" i="3"/>
  <c r="AV411" i="3"/>
  <c r="AW411" i="3"/>
  <c r="AX411" i="3"/>
  <c r="AZ411" i="3"/>
  <c r="AU411" i="3"/>
  <c r="BB411" i="3"/>
  <c r="BA411" i="3"/>
  <c r="AT411" i="3"/>
  <c r="AT679" i="3"/>
  <c r="AZ679" i="3"/>
  <c r="BA679" i="3"/>
  <c r="BB679" i="3"/>
  <c r="AX679" i="3"/>
  <c r="AV679" i="3"/>
  <c r="AU679" i="3"/>
  <c r="AW679" i="3"/>
  <c r="AT727" i="3"/>
  <c r="AZ727" i="3"/>
  <c r="BA727" i="3"/>
  <c r="BB727" i="3"/>
  <c r="AX727" i="3"/>
  <c r="AU727" i="3"/>
  <c r="AV727" i="3"/>
  <c r="AW727" i="3"/>
  <c r="AV708" i="3"/>
  <c r="AW708" i="3"/>
  <c r="AU708" i="3"/>
  <c r="AT708" i="3"/>
  <c r="AX708" i="3"/>
  <c r="AZ708" i="3"/>
  <c r="BA708" i="3"/>
  <c r="BB708" i="3"/>
  <c r="AZ348" i="3"/>
  <c r="BA348" i="3"/>
  <c r="BB348" i="3"/>
  <c r="AX348" i="3"/>
  <c r="AT348" i="3"/>
  <c r="AU348" i="3"/>
  <c r="AV348" i="3"/>
  <c r="AW348" i="3"/>
  <c r="AZ400" i="3"/>
  <c r="AV400" i="3"/>
  <c r="AW400" i="3"/>
  <c r="AU400" i="3"/>
  <c r="AT400" i="3"/>
  <c r="BA400" i="3"/>
  <c r="AX400" i="3"/>
  <c r="BB400" i="3"/>
  <c r="AZ616" i="3"/>
  <c r="AW616" i="3"/>
  <c r="AX616" i="3"/>
  <c r="AU616" i="3"/>
  <c r="BA616" i="3"/>
  <c r="BB616" i="3"/>
  <c r="AT616" i="3"/>
  <c r="AV616" i="3"/>
  <c r="AX520" i="3"/>
  <c r="AW520" i="3"/>
  <c r="BA520" i="3"/>
  <c r="AT520" i="3"/>
  <c r="AU520" i="3"/>
  <c r="AV520" i="3"/>
  <c r="AZ520" i="3"/>
  <c r="BB520" i="3"/>
  <c r="AV463" i="3"/>
  <c r="AX463" i="3"/>
  <c r="AZ463" i="3"/>
  <c r="BA463" i="3"/>
  <c r="AT463" i="3"/>
  <c r="AU463" i="3"/>
  <c r="AW463" i="3"/>
  <c r="BB463" i="3"/>
  <c r="AT26" i="3"/>
  <c r="AU26" i="3"/>
  <c r="AV26" i="3"/>
  <c r="AW26" i="3"/>
  <c r="AX26" i="3"/>
  <c r="AZ26" i="3"/>
  <c r="BA26" i="3"/>
  <c r="BB26" i="3"/>
  <c r="AV202" i="3"/>
  <c r="AW202" i="3"/>
  <c r="AZ202" i="3"/>
  <c r="AT202" i="3"/>
  <c r="BB202" i="3"/>
  <c r="BA202" i="3"/>
  <c r="AU202" i="3"/>
  <c r="AX202" i="3"/>
  <c r="AT92" i="3"/>
  <c r="AU92" i="3"/>
  <c r="AV92" i="3"/>
  <c r="BB92" i="3"/>
  <c r="AW92" i="3"/>
  <c r="BA92" i="3"/>
  <c r="AX92" i="3"/>
  <c r="AZ92" i="3"/>
  <c r="AT233" i="3"/>
  <c r="AU233" i="3"/>
  <c r="BB233" i="3"/>
  <c r="AV233" i="3"/>
  <c r="AW233" i="3"/>
  <c r="BA233" i="3"/>
  <c r="AZ233" i="3"/>
  <c r="AX233" i="3"/>
  <c r="AT350" i="3"/>
  <c r="AX350" i="3"/>
  <c r="BB350" i="3"/>
  <c r="BA350" i="3"/>
  <c r="AV350" i="3"/>
  <c r="AZ350" i="3"/>
  <c r="AW350" i="3"/>
  <c r="AU350" i="3"/>
  <c r="AZ356" i="3"/>
  <c r="AX356" i="3"/>
  <c r="AW356" i="3"/>
  <c r="BB356" i="3"/>
  <c r="AT356" i="3"/>
  <c r="AU356" i="3"/>
  <c r="AV356" i="3"/>
  <c r="BA356" i="3"/>
  <c r="AV415" i="3"/>
  <c r="AW415" i="3"/>
  <c r="AX415" i="3"/>
  <c r="BA415" i="3"/>
  <c r="BB415" i="3"/>
  <c r="AZ415" i="3"/>
  <c r="AU415" i="3"/>
  <c r="AT415" i="3"/>
  <c r="BB493" i="3"/>
  <c r="AT493" i="3"/>
  <c r="AU493" i="3"/>
  <c r="AV493" i="3"/>
  <c r="BA493" i="3"/>
  <c r="AW493" i="3"/>
  <c r="AX493" i="3"/>
  <c r="AZ493" i="3"/>
  <c r="AW290" i="3"/>
  <c r="AZ290" i="3"/>
  <c r="AT290" i="3"/>
  <c r="AU290" i="3"/>
  <c r="BB290" i="3"/>
  <c r="AV290" i="3"/>
  <c r="AX290" i="3"/>
  <c r="BA290" i="3"/>
  <c r="AV582" i="3"/>
  <c r="AX582" i="3"/>
  <c r="AU582" i="3"/>
  <c r="AW582" i="3"/>
  <c r="AZ582" i="3"/>
  <c r="AT582" i="3"/>
  <c r="BA582" i="3"/>
  <c r="BB582" i="3"/>
  <c r="AT731" i="3"/>
  <c r="AZ731" i="3"/>
  <c r="BA731" i="3"/>
  <c r="BB731" i="3"/>
  <c r="AV731" i="3"/>
  <c r="AW731" i="3"/>
  <c r="AX731" i="3"/>
  <c r="AU731" i="3"/>
  <c r="AZ472" i="3"/>
  <c r="BA472" i="3"/>
  <c r="AV472" i="3"/>
  <c r="AX472" i="3"/>
  <c r="BB472" i="3"/>
  <c r="AT472" i="3"/>
  <c r="AU472" i="3"/>
  <c r="AW472" i="3"/>
  <c r="AV692" i="3"/>
  <c r="AW692" i="3"/>
  <c r="AT692" i="3"/>
  <c r="AU692" i="3"/>
  <c r="AX692" i="3"/>
  <c r="BA692" i="3"/>
  <c r="BB692" i="3"/>
  <c r="AZ692" i="3"/>
  <c r="AV684" i="3"/>
  <c r="AW684" i="3"/>
  <c r="AT684" i="3"/>
  <c r="AU684" i="3"/>
  <c r="AX684" i="3"/>
  <c r="AZ684" i="3"/>
  <c r="BA684" i="3"/>
  <c r="BB684" i="3"/>
  <c r="AV566" i="3"/>
  <c r="AX566" i="3"/>
  <c r="AW566" i="3"/>
  <c r="BA566" i="3"/>
  <c r="AZ566" i="3"/>
  <c r="BB566" i="3"/>
  <c r="AT566" i="3"/>
  <c r="AU566" i="3"/>
  <c r="BA587" i="3"/>
  <c r="AW587" i="3"/>
  <c r="AX587" i="3"/>
  <c r="AV587" i="3"/>
  <c r="AZ587" i="3"/>
  <c r="BB587" i="3"/>
  <c r="AT587" i="3"/>
  <c r="AU587" i="3"/>
  <c r="AV570" i="3"/>
  <c r="AX570" i="3"/>
  <c r="AU570" i="3"/>
  <c r="AW570" i="3"/>
  <c r="AZ570" i="3"/>
  <c r="AT570" i="3"/>
  <c r="BB570" i="3"/>
  <c r="BA570" i="3"/>
  <c r="BB698" i="3"/>
  <c r="AT698" i="3"/>
  <c r="AV698" i="3"/>
  <c r="AU698" i="3"/>
  <c r="AW698" i="3"/>
  <c r="AX698" i="3"/>
  <c r="AZ698" i="3"/>
  <c r="BA698" i="3"/>
  <c r="AT89" i="3"/>
  <c r="AU89" i="3"/>
  <c r="BB89" i="3"/>
  <c r="AW89" i="3"/>
  <c r="AX89" i="3"/>
  <c r="AV89" i="3"/>
  <c r="BA89" i="3"/>
  <c r="AZ89" i="3"/>
  <c r="AT305" i="3"/>
  <c r="AU305" i="3"/>
  <c r="BB305" i="3"/>
  <c r="AW305" i="3"/>
  <c r="AX305" i="3"/>
  <c r="AZ305" i="3"/>
  <c r="BA305" i="3"/>
  <c r="AV305" i="3"/>
  <c r="AZ163" i="3"/>
  <c r="BA163" i="3"/>
  <c r="BB163" i="3"/>
  <c r="AU163" i="3"/>
  <c r="AX163" i="3"/>
  <c r="AV163" i="3"/>
  <c r="AW163" i="3"/>
  <c r="AT163" i="3"/>
  <c r="AZ4" i="3"/>
  <c r="BA4" i="3"/>
  <c r="BB4" i="3"/>
  <c r="AT4" i="3"/>
  <c r="AU4" i="3"/>
  <c r="AV4" i="3"/>
  <c r="AW4" i="3"/>
  <c r="AX4" i="3"/>
  <c r="AT169" i="3"/>
  <c r="AV169" i="3"/>
  <c r="AW169" i="3"/>
  <c r="BA169" i="3"/>
  <c r="BB169" i="3"/>
  <c r="AX169" i="3"/>
  <c r="AZ169" i="3"/>
  <c r="AU169" i="3"/>
  <c r="AT366" i="3"/>
  <c r="AV366" i="3"/>
  <c r="AW366" i="3"/>
  <c r="AX366" i="3"/>
  <c r="BA366" i="3"/>
  <c r="BB366" i="3"/>
  <c r="AU366" i="3"/>
  <c r="AZ366" i="3"/>
  <c r="AZ299" i="3"/>
  <c r="AV299" i="3"/>
  <c r="AU299" i="3"/>
  <c r="AX299" i="3"/>
  <c r="AT299" i="3"/>
  <c r="AW299" i="3"/>
  <c r="BA299" i="3"/>
  <c r="BB299" i="3"/>
  <c r="AZ324" i="3"/>
  <c r="AT324" i="3"/>
  <c r="AU324" i="3"/>
  <c r="AV324" i="3"/>
  <c r="AW324" i="3"/>
  <c r="BA324" i="3"/>
  <c r="BB324" i="3"/>
  <c r="AX324" i="3"/>
  <c r="AW335" i="3"/>
  <c r="AZ335" i="3"/>
  <c r="AX335" i="3"/>
  <c r="BB335" i="3"/>
  <c r="AT335" i="3"/>
  <c r="AU335" i="3"/>
  <c r="AV335" i="3"/>
  <c r="BA335" i="3"/>
  <c r="AZ239" i="3"/>
  <c r="BA239" i="3"/>
  <c r="AT239" i="3"/>
  <c r="BB239" i="3"/>
  <c r="AW239" i="3"/>
  <c r="AX239" i="3"/>
  <c r="AU239" i="3"/>
  <c r="AV239" i="3"/>
  <c r="AT293" i="3"/>
  <c r="AU293" i="3"/>
  <c r="BA293" i="3"/>
  <c r="AZ293" i="3"/>
  <c r="BB293" i="3"/>
  <c r="AW293" i="3"/>
  <c r="AV293" i="3"/>
  <c r="AX293" i="3"/>
  <c r="AT34" i="3"/>
  <c r="AU34" i="3"/>
  <c r="AV34" i="3"/>
  <c r="AW34" i="3"/>
  <c r="AX34" i="3"/>
  <c r="AZ34" i="3"/>
  <c r="BB34" i="3"/>
  <c r="BA34" i="3"/>
  <c r="AT154" i="3"/>
  <c r="AU154" i="3"/>
  <c r="AV154" i="3"/>
  <c r="AZ154" i="3"/>
  <c r="BA154" i="3"/>
  <c r="AX154" i="3"/>
  <c r="BB154" i="3"/>
  <c r="AW154" i="3"/>
  <c r="AX110" i="3"/>
  <c r="AV110" i="3"/>
  <c r="AW110" i="3"/>
  <c r="BA110" i="3"/>
  <c r="BB110" i="3"/>
  <c r="AT110" i="3"/>
  <c r="AZ110" i="3"/>
  <c r="AU110" i="3"/>
  <c r="AW181" i="3"/>
  <c r="AT181" i="3"/>
  <c r="AU181" i="3"/>
  <c r="AX181" i="3"/>
  <c r="BA181" i="3"/>
  <c r="AV181" i="3"/>
  <c r="AZ181" i="3"/>
  <c r="BB181" i="3"/>
  <c r="AV136" i="3"/>
  <c r="AW136" i="3"/>
  <c r="AZ136" i="3"/>
  <c r="BA136" i="3"/>
  <c r="BB136" i="3"/>
  <c r="AX136" i="3"/>
  <c r="AU136" i="3"/>
  <c r="AT136" i="3"/>
  <c r="AV203" i="3"/>
  <c r="AW203" i="3"/>
  <c r="BB203" i="3"/>
  <c r="AX203" i="3"/>
  <c r="AT203" i="3"/>
  <c r="AZ203" i="3"/>
  <c r="BA203" i="3"/>
  <c r="AU203" i="3"/>
  <c r="AT374" i="3"/>
  <c r="BB374" i="3"/>
  <c r="AV374" i="3"/>
  <c r="AZ374" i="3"/>
  <c r="AW374" i="3"/>
  <c r="AX374" i="3"/>
  <c r="BA374" i="3"/>
  <c r="AU374" i="3"/>
  <c r="AZ79" i="3"/>
  <c r="BA79" i="3"/>
  <c r="BB79" i="3"/>
  <c r="AV79" i="3"/>
  <c r="AW79" i="3"/>
  <c r="AX79" i="3"/>
  <c r="AU79" i="3"/>
  <c r="AT79" i="3"/>
  <c r="AT165" i="3"/>
  <c r="BA165" i="3"/>
  <c r="BB165" i="3"/>
  <c r="AU165" i="3"/>
  <c r="AV165" i="3"/>
  <c r="AZ165" i="3"/>
  <c r="AX165" i="3"/>
  <c r="AW165" i="3"/>
  <c r="AW298" i="3"/>
  <c r="AT298" i="3"/>
  <c r="AZ298" i="3"/>
  <c r="BA298" i="3"/>
  <c r="AV298" i="3"/>
  <c r="AU298" i="3"/>
  <c r="AX298" i="3"/>
  <c r="BB298" i="3"/>
  <c r="AZ404" i="3"/>
  <c r="AV404" i="3"/>
  <c r="AW404" i="3"/>
  <c r="AU404" i="3"/>
  <c r="AT404" i="3"/>
  <c r="AX404" i="3"/>
  <c r="BA404" i="3"/>
  <c r="BB404" i="3"/>
  <c r="AT10" i="3"/>
  <c r="AU10" i="3"/>
  <c r="AV10" i="3"/>
  <c r="AW10" i="3"/>
  <c r="BB10" i="3"/>
  <c r="BA10" i="3"/>
  <c r="AX10" i="3"/>
  <c r="AZ10" i="3"/>
  <c r="AW166" i="3"/>
  <c r="AT166" i="3"/>
  <c r="BA166" i="3"/>
  <c r="BB166" i="3"/>
  <c r="AV166" i="3"/>
  <c r="AU166" i="3"/>
  <c r="AX166" i="3"/>
  <c r="AZ166" i="3"/>
  <c r="AW50" i="3"/>
  <c r="AV50" i="3"/>
  <c r="AX50" i="3"/>
  <c r="AT50" i="3"/>
  <c r="AZ50" i="3"/>
  <c r="BA50" i="3"/>
  <c r="BB50" i="3"/>
  <c r="AU50" i="3"/>
  <c r="AW7" i="3"/>
  <c r="AX7" i="3"/>
  <c r="AZ7" i="3"/>
  <c r="BB7" i="3"/>
  <c r="AV7" i="3"/>
  <c r="BA7" i="3"/>
  <c r="AU7" i="3"/>
  <c r="AT7" i="3"/>
  <c r="AW210" i="3"/>
  <c r="AX210" i="3"/>
  <c r="BB210" i="3"/>
  <c r="BA210" i="3"/>
  <c r="AZ210" i="3"/>
  <c r="AT210" i="3"/>
  <c r="AU210" i="3"/>
  <c r="AV210" i="3"/>
  <c r="BB138" i="3"/>
  <c r="AZ138" i="3"/>
  <c r="BA138" i="3"/>
  <c r="AU138" i="3"/>
  <c r="AX138" i="3"/>
  <c r="AV138" i="3"/>
  <c r="AW138" i="3"/>
  <c r="AT138" i="3"/>
  <c r="AX130" i="3"/>
  <c r="AW130" i="3"/>
  <c r="AT130" i="3"/>
  <c r="BB130" i="3"/>
  <c r="AU130" i="3"/>
  <c r="BA130" i="3"/>
  <c r="AV130" i="3"/>
  <c r="AZ130" i="3"/>
  <c r="AT261" i="3"/>
  <c r="AU261" i="3"/>
  <c r="AW261" i="3"/>
  <c r="BB261" i="3"/>
  <c r="AZ261" i="3"/>
  <c r="AV261" i="3"/>
  <c r="AX261" i="3"/>
  <c r="BA261" i="3"/>
  <c r="AW347" i="3"/>
  <c r="AU347" i="3"/>
  <c r="AV347" i="3"/>
  <c r="AZ347" i="3"/>
  <c r="BA347" i="3"/>
  <c r="BB347" i="3"/>
  <c r="AT347" i="3"/>
  <c r="AX347" i="3"/>
  <c r="AZ392" i="3"/>
  <c r="AU392" i="3"/>
  <c r="AT392" i="3"/>
  <c r="AV392" i="3"/>
  <c r="AW392" i="3"/>
  <c r="AX392" i="3"/>
  <c r="BA392" i="3"/>
  <c r="BB392" i="3"/>
  <c r="AT504" i="3"/>
  <c r="AU504" i="3"/>
  <c r="AV504" i="3"/>
  <c r="AX504" i="3"/>
  <c r="BA504" i="3"/>
  <c r="BB504" i="3"/>
  <c r="AZ504" i="3"/>
  <c r="AW504" i="3"/>
  <c r="AT695" i="3"/>
  <c r="AZ695" i="3"/>
  <c r="BA695" i="3"/>
  <c r="BB695" i="3"/>
  <c r="AV695" i="3"/>
  <c r="AW695" i="3"/>
  <c r="AX695" i="3"/>
  <c r="AU695" i="3"/>
  <c r="AT362" i="3"/>
  <c r="AU362" i="3"/>
  <c r="AV362" i="3"/>
  <c r="AX362" i="3"/>
  <c r="AW362" i="3"/>
  <c r="AZ362" i="3"/>
  <c r="BA362" i="3"/>
  <c r="BB362" i="3"/>
  <c r="AZ620" i="3"/>
  <c r="AU620" i="3"/>
  <c r="AV620" i="3"/>
  <c r="AW620" i="3"/>
  <c r="AX620" i="3"/>
  <c r="BA620" i="3"/>
  <c r="AT620" i="3"/>
  <c r="BB620" i="3"/>
  <c r="BB381" i="3"/>
  <c r="AU381" i="3"/>
  <c r="AV381" i="3"/>
  <c r="AW381" i="3"/>
  <c r="AX381" i="3"/>
  <c r="AT381" i="3"/>
  <c r="AZ381" i="3"/>
  <c r="BA381" i="3"/>
  <c r="AU742" i="3"/>
  <c r="AT742" i="3"/>
  <c r="AW742" i="3"/>
  <c r="AV742" i="3"/>
  <c r="AX742" i="3"/>
  <c r="BA742" i="3"/>
  <c r="BB742" i="3"/>
  <c r="AZ742" i="3"/>
  <c r="AT9" i="3"/>
  <c r="AV9" i="3"/>
  <c r="AW9" i="3"/>
  <c r="AX9" i="3"/>
  <c r="BB9" i="3"/>
  <c r="AZ9" i="3"/>
  <c r="BA9" i="3"/>
  <c r="AU9" i="3"/>
  <c r="AT37" i="3"/>
  <c r="AU37" i="3"/>
  <c r="AV37" i="3"/>
  <c r="BA37" i="3"/>
  <c r="BB37" i="3"/>
  <c r="AW37" i="3"/>
  <c r="AX37" i="3"/>
  <c r="AZ37" i="3"/>
  <c r="AT45" i="3"/>
  <c r="AU45" i="3"/>
  <c r="AZ45" i="3"/>
  <c r="BA45" i="3"/>
  <c r="BB45" i="3"/>
  <c r="AX45" i="3"/>
  <c r="AV45" i="3"/>
  <c r="AW45" i="3"/>
  <c r="AX106" i="3"/>
  <c r="AW106" i="3"/>
  <c r="AZ106" i="3"/>
  <c r="BA106" i="3"/>
  <c r="BB106" i="3"/>
  <c r="AT106" i="3"/>
  <c r="AU106" i="3"/>
  <c r="AV106" i="3"/>
  <c r="AZ178" i="3"/>
  <c r="AW178" i="3"/>
  <c r="AX178" i="3"/>
  <c r="AV178" i="3"/>
  <c r="BB178" i="3"/>
  <c r="AU178" i="3"/>
  <c r="BA178" i="3"/>
  <c r="AT178" i="3"/>
  <c r="AW31" i="3"/>
  <c r="AX31" i="3"/>
  <c r="AZ31" i="3"/>
  <c r="BA31" i="3"/>
  <c r="BB31" i="3"/>
  <c r="AT31" i="3"/>
  <c r="AU31" i="3"/>
  <c r="AV31" i="3"/>
  <c r="AT229" i="3"/>
  <c r="AU229" i="3"/>
  <c r="BA229" i="3"/>
  <c r="AW229" i="3"/>
  <c r="AX229" i="3"/>
  <c r="AV229" i="3"/>
  <c r="AZ229" i="3"/>
  <c r="BB229" i="3"/>
  <c r="AZ44" i="3"/>
  <c r="BB44" i="3"/>
  <c r="AV44" i="3"/>
  <c r="AW44" i="3"/>
  <c r="BA44" i="3"/>
  <c r="AT44" i="3"/>
  <c r="AU44" i="3"/>
  <c r="AX44" i="3"/>
  <c r="BA199" i="3"/>
  <c r="BB199" i="3"/>
  <c r="AU199" i="3"/>
  <c r="AX199" i="3"/>
  <c r="AZ199" i="3"/>
  <c r="AV199" i="3"/>
  <c r="AT199" i="3"/>
  <c r="AW199" i="3"/>
  <c r="AZ83" i="3"/>
  <c r="BA83" i="3"/>
  <c r="BB83" i="3"/>
  <c r="AW83" i="3"/>
  <c r="AX83" i="3"/>
  <c r="AT83" i="3"/>
  <c r="AU83" i="3"/>
  <c r="AV83" i="3"/>
  <c r="AT257" i="3"/>
  <c r="AU257" i="3"/>
  <c r="AV257" i="3"/>
  <c r="AW257" i="3"/>
  <c r="BA257" i="3"/>
  <c r="BB257" i="3"/>
  <c r="AX257" i="3"/>
  <c r="AZ257" i="3"/>
  <c r="AT147" i="3"/>
  <c r="AU147" i="3"/>
  <c r="AV147" i="3"/>
  <c r="BA147" i="3"/>
  <c r="BB147" i="3"/>
  <c r="AW147" i="3"/>
  <c r="AX147" i="3"/>
  <c r="AZ147" i="3"/>
  <c r="BA191" i="3"/>
  <c r="AT191" i="3"/>
  <c r="AZ191" i="3"/>
  <c r="BB191" i="3"/>
  <c r="AX191" i="3"/>
  <c r="AU191" i="3"/>
  <c r="AW191" i="3"/>
  <c r="AV191" i="3"/>
  <c r="AT410" i="3"/>
  <c r="AV410" i="3"/>
  <c r="BA410" i="3"/>
  <c r="BB410" i="3"/>
  <c r="AW410" i="3"/>
  <c r="AX410" i="3"/>
  <c r="AZ410" i="3"/>
  <c r="AU410" i="3"/>
  <c r="AZ247" i="3"/>
  <c r="BA247" i="3"/>
  <c r="AT247" i="3"/>
  <c r="AW247" i="3"/>
  <c r="AX247" i="3"/>
  <c r="BB247" i="3"/>
  <c r="AU247" i="3"/>
  <c r="AV247" i="3"/>
  <c r="BB369" i="3"/>
  <c r="AV369" i="3"/>
  <c r="AX369" i="3"/>
  <c r="BA369" i="3"/>
  <c r="AW369" i="3"/>
  <c r="AZ369" i="3"/>
  <c r="AT369" i="3"/>
  <c r="AU369" i="3"/>
  <c r="AT309" i="3"/>
  <c r="AU309" i="3"/>
  <c r="BA309" i="3"/>
  <c r="AV309" i="3"/>
  <c r="AW309" i="3"/>
  <c r="AX309" i="3"/>
  <c r="AZ309" i="3"/>
  <c r="BB309" i="3"/>
  <c r="AT442" i="3"/>
  <c r="AU442" i="3"/>
  <c r="AV442" i="3"/>
  <c r="AX442" i="3"/>
  <c r="AZ442" i="3"/>
  <c r="BA442" i="3"/>
  <c r="AW442" i="3"/>
  <c r="BB442" i="3"/>
  <c r="AX186" i="3"/>
  <c r="AZ186" i="3"/>
  <c r="BA186" i="3"/>
  <c r="AU186" i="3"/>
  <c r="AT186" i="3"/>
  <c r="AV186" i="3"/>
  <c r="AW186" i="3"/>
  <c r="BB186" i="3"/>
  <c r="AU569" i="3"/>
  <c r="AT569" i="3"/>
  <c r="AV569" i="3"/>
  <c r="AW569" i="3"/>
  <c r="AX569" i="3"/>
  <c r="BA569" i="3"/>
  <c r="BB569" i="3"/>
  <c r="AZ569" i="3"/>
  <c r="BB469" i="3"/>
  <c r="AZ469" i="3"/>
  <c r="AT469" i="3"/>
  <c r="AU469" i="3"/>
  <c r="AW469" i="3"/>
  <c r="AV469" i="3"/>
  <c r="AX469" i="3"/>
  <c r="BA469" i="3"/>
  <c r="AT18" i="3"/>
  <c r="AU18" i="3"/>
  <c r="AV18" i="3"/>
  <c r="AW18" i="3"/>
  <c r="AZ18" i="3"/>
  <c r="BA18" i="3"/>
  <c r="BB18" i="3"/>
  <c r="AX18" i="3"/>
  <c r="AT2" i="3"/>
  <c r="AU2" i="3"/>
  <c r="AV2" i="3"/>
  <c r="AW2" i="3"/>
  <c r="AX2" i="3"/>
  <c r="AZ2" i="3"/>
  <c r="BA2" i="3"/>
  <c r="BB2" i="3"/>
  <c r="AT41" i="3"/>
  <c r="AZ41" i="3"/>
  <c r="AU41" i="3"/>
  <c r="AV41" i="3"/>
  <c r="AW41" i="3"/>
  <c r="BA41" i="3"/>
  <c r="BB41" i="3"/>
  <c r="AX41" i="3"/>
  <c r="AT173" i="3"/>
  <c r="AV173" i="3"/>
  <c r="AW173" i="3"/>
  <c r="AX173" i="3"/>
  <c r="AU173" i="3"/>
  <c r="AZ173" i="3"/>
  <c r="BA173" i="3"/>
  <c r="BB173" i="3"/>
  <c r="AU189" i="3"/>
  <c r="AT189" i="3"/>
  <c r="AX189" i="3"/>
  <c r="BA189" i="3"/>
  <c r="BB189" i="3"/>
  <c r="AW189" i="3"/>
  <c r="AV189" i="3"/>
  <c r="AZ189" i="3"/>
  <c r="AW67" i="3"/>
  <c r="AX67" i="3"/>
  <c r="BB67" i="3"/>
  <c r="AU67" i="3"/>
  <c r="AV67" i="3"/>
  <c r="AT67" i="3"/>
  <c r="AZ67" i="3"/>
  <c r="BA67" i="3"/>
  <c r="AT237" i="3"/>
  <c r="AU237" i="3"/>
  <c r="BB237" i="3"/>
  <c r="AV237" i="3"/>
  <c r="AW237" i="3"/>
  <c r="AX237" i="3"/>
  <c r="BA237" i="3"/>
  <c r="AZ237" i="3"/>
  <c r="BA107" i="3"/>
  <c r="AZ107" i="3"/>
  <c r="AU107" i="3"/>
  <c r="AV107" i="3"/>
  <c r="BB107" i="3"/>
  <c r="AX107" i="3"/>
  <c r="AT107" i="3"/>
  <c r="AW107" i="3"/>
  <c r="AW258" i="3"/>
  <c r="AX258" i="3"/>
  <c r="BA258" i="3"/>
  <c r="BB258" i="3"/>
  <c r="AZ258" i="3"/>
  <c r="AT258" i="3"/>
  <c r="AV258" i="3"/>
  <c r="AU258" i="3"/>
  <c r="AU125" i="3"/>
  <c r="AZ125" i="3"/>
  <c r="AT125" i="3"/>
  <c r="BA125" i="3"/>
  <c r="BB125" i="3"/>
  <c r="AV125" i="3"/>
  <c r="AW125" i="3"/>
  <c r="AX125" i="3"/>
  <c r="AZ207" i="3"/>
  <c r="BA207" i="3"/>
  <c r="AT207" i="3"/>
  <c r="AU207" i="3"/>
  <c r="AX207" i="3"/>
  <c r="BB207" i="3"/>
  <c r="AV207" i="3"/>
  <c r="AW207" i="3"/>
  <c r="AT225" i="3"/>
  <c r="AU225" i="3"/>
  <c r="AZ225" i="3"/>
  <c r="AV225" i="3"/>
  <c r="AW225" i="3"/>
  <c r="AX225" i="3"/>
  <c r="BB225" i="3"/>
  <c r="BA225" i="3"/>
  <c r="AZ248" i="3"/>
  <c r="BA248" i="3"/>
  <c r="BB248" i="3"/>
  <c r="AT248" i="3"/>
  <c r="AV248" i="3"/>
  <c r="AW248" i="3"/>
  <c r="AX248" i="3"/>
  <c r="AU248" i="3"/>
  <c r="AT370" i="3"/>
  <c r="AZ370" i="3"/>
  <c r="BA370" i="3"/>
  <c r="AW370" i="3"/>
  <c r="AU370" i="3"/>
  <c r="AX370" i="3"/>
  <c r="BB370" i="3"/>
  <c r="AV370" i="3"/>
  <c r="AV200" i="3"/>
  <c r="AW200" i="3"/>
  <c r="AT200" i="3"/>
  <c r="AU200" i="3"/>
  <c r="BA200" i="3"/>
  <c r="BB200" i="3"/>
  <c r="AZ200" i="3"/>
  <c r="AX200" i="3"/>
  <c r="AT301" i="3"/>
  <c r="AW301" i="3"/>
  <c r="AZ301" i="3"/>
  <c r="BA301" i="3"/>
  <c r="BB301" i="3"/>
  <c r="AV301" i="3"/>
  <c r="AU301" i="3"/>
  <c r="AX301" i="3"/>
  <c r="AU228" i="3"/>
  <c r="AV228" i="3"/>
  <c r="AW228" i="3"/>
  <c r="AT228" i="3"/>
  <c r="AX228" i="3"/>
  <c r="BB228" i="3"/>
  <c r="AZ228" i="3"/>
  <c r="BA228" i="3"/>
  <c r="AT317" i="3"/>
  <c r="BA317" i="3"/>
  <c r="AU317" i="3"/>
  <c r="AV317" i="3"/>
  <c r="AZ317" i="3"/>
  <c r="AW317" i="3"/>
  <c r="AX317" i="3"/>
  <c r="BB317" i="3"/>
  <c r="AW179" i="3"/>
  <c r="AX179" i="3"/>
  <c r="AZ179" i="3"/>
  <c r="BA179" i="3"/>
  <c r="AU179" i="3"/>
  <c r="BB179" i="3"/>
  <c r="AT179" i="3"/>
  <c r="AV179" i="3"/>
  <c r="AW355" i="3"/>
  <c r="AX355" i="3"/>
  <c r="AT355" i="3"/>
  <c r="AU355" i="3"/>
  <c r="AV355" i="3"/>
  <c r="AZ355" i="3"/>
  <c r="BB355" i="3"/>
  <c r="BA355" i="3"/>
  <c r="AT426" i="3"/>
  <c r="BA426" i="3"/>
  <c r="AZ426" i="3"/>
  <c r="BB426" i="3"/>
  <c r="AV426" i="3"/>
  <c r="AW426" i="3"/>
  <c r="AX426" i="3"/>
  <c r="AU426" i="3"/>
  <c r="AV379" i="3"/>
  <c r="AW379" i="3"/>
  <c r="BB379" i="3"/>
  <c r="AX379" i="3"/>
  <c r="AT379" i="3"/>
  <c r="AU379" i="3"/>
  <c r="BA379" i="3"/>
  <c r="AZ379" i="3"/>
  <c r="AV547" i="3"/>
  <c r="AT547" i="3"/>
  <c r="AU547" i="3"/>
  <c r="AW547" i="3"/>
  <c r="AX547" i="3"/>
  <c r="AZ547" i="3"/>
  <c r="BA547" i="3"/>
  <c r="BB547" i="3"/>
  <c r="AZ420" i="3"/>
  <c r="BB420" i="3"/>
  <c r="AV420" i="3"/>
  <c r="AW420" i="3"/>
  <c r="AX420" i="3"/>
  <c r="AT420" i="3"/>
  <c r="AU420" i="3"/>
  <c r="BA420" i="3"/>
  <c r="BB425" i="3"/>
  <c r="AT425" i="3"/>
  <c r="AW425" i="3"/>
  <c r="AX425" i="3"/>
  <c r="AV425" i="3"/>
  <c r="AU425" i="3"/>
  <c r="AZ425" i="3"/>
  <c r="BA425" i="3"/>
  <c r="AT739" i="3"/>
  <c r="AU739" i="3"/>
  <c r="AV739" i="3"/>
  <c r="AX739" i="3"/>
  <c r="AZ739" i="3"/>
  <c r="BB739" i="3"/>
  <c r="AW739" i="3"/>
  <c r="BA739" i="3"/>
  <c r="BB477" i="3"/>
  <c r="AW477" i="3"/>
  <c r="AX477" i="3"/>
  <c r="AV477" i="3"/>
  <c r="AU477" i="3"/>
  <c r="BA477" i="3"/>
  <c r="AZ477" i="3"/>
  <c r="AT477" i="3"/>
  <c r="BB417" i="3"/>
  <c r="AV417" i="3"/>
  <c r="BA417" i="3"/>
  <c r="AT417" i="3"/>
  <c r="AW417" i="3"/>
  <c r="AX417" i="3"/>
  <c r="AZ417" i="3"/>
  <c r="AU417" i="3"/>
  <c r="BB437" i="3"/>
  <c r="AX437" i="3"/>
  <c r="AW437" i="3"/>
  <c r="AT437" i="3"/>
  <c r="AU437" i="3"/>
  <c r="AV437" i="3"/>
  <c r="AZ437" i="3"/>
  <c r="BA437" i="3"/>
  <c r="AT659" i="3"/>
  <c r="AZ659" i="3"/>
  <c r="BA659" i="3"/>
  <c r="BB659" i="3"/>
  <c r="AV659" i="3"/>
  <c r="AW659" i="3"/>
  <c r="AX659" i="3"/>
  <c r="AU659" i="3"/>
  <c r="AT707" i="3"/>
  <c r="AZ707" i="3"/>
  <c r="BA707" i="3"/>
  <c r="BB707" i="3"/>
  <c r="AV707" i="3"/>
  <c r="AW707" i="3"/>
  <c r="AX707" i="3"/>
  <c r="AU707" i="3"/>
  <c r="AV660" i="3"/>
  <c r="AW660" i="3"/>
  <c r="AT660" i="3"/>
  <c r="AU660" i="3"/>
  <c r="AX660" i="3"/>
  <c r="AZ660" i="3"/>
  <c r="BA660" i="3"/>
  <c r="BB660" i="3"/>
  <c r="AZ737" i="3"/>
  <c r="AU737" i="3"/>
  <c r="AT737" i="3"/>
  <c r="AV737" i="3"/>
  <c r="AW737" i="3"/>
  <c r="AX737" i="3"/>
  <c r="BA737" i="3"/>
  <c r="BB737" i="3"/>
  <c r="AT618" i="3"/>
  <c r="AU618" i="3"/>
  <c r="AV618" i="3"/>
  <c r="AW618" i="3"/>
  <c r="BA618" i="3"/>
  <c r="AX618" i="3"/>
  <c r="AZ618" i="3"/>
  <c r="BB618" i="3"/>
  <c r="AV728" i="3"/>
  <c r="AW728" i="3"/>
  <c r="AT728" i="3"/>
  <c r="AU728" i="3"/>
  <c r="AX728" i="3"/>
  <c r="BA728" i="3"/>
  <c r="BB728" i="3"/>
  <c r="AZ728" i="3"/>
  <c r="BB373" i="3"/>
  <c r="AU373" i="3"/>
  <c r="AT373" i="3"/>
  <c r="AV373" i="3"/>
  <c r="AW373" i="3"/>
  <c r="BA373" i="3"/>
  <c r="AZ373" i="3"/>
  <c r="AX373" i="3"/>
  <c r="BB513" i="3"/>
  <c r="AU513" i="3"/>
  <c r="AT513" i="3"/>
  <c r="AW513" i="3"/>
  <c r="AV513" i="3"/>
  <c r="AX513" i="3"/>
  <c r="AZ513" i="3"/>
  <c r="BA513" i="3"/>
  <c r="AV688" i="3"/>
  <c r="AW688" i="3"/>
  <c r="AT688" i="3"/>
  <c r="AU688" i="3"/>
  <c r="AX688" i="3"/>
  <c r="AZ688" i="3"/>
  <c r="BB688" i="3"/>
  <c r="BA688" i="3"/>
  <c r="AV720" i="3"/>
  <c r="AW720" i="3"/>
  <c r="AT720" i="3"/>
  <c r="AU720" i="3"/>
  <c r="AX720" i="3"/>
  <c r="BA720" i="3"/>
  <c r="AZ720" i="3"/>
  <c r="BB720" i="3"/>
  <c r="AV672" i="3"/>
  <c r="AW672" i="3"/>
  <c r="AT672" i="3"/>
  <c r="AU672" i="3"/>
  <c r="AX672" i="3"/>
  <c r="BB672" i="3"/>
  <c r="AZ672" i="3"/>
  <c r="BA672" i="3"/>
  <c r="H1023" i="2"/>
  <c r="BC601" i="3" l="1"/>
  <c r="BC238" i="3"/>
  <c r="BC594" i="3"/>
  <c r="BC541" i="3"/>
  <c r="BC51" i="3"/>
  <c r="BC367" i="3"/>
  <c r="BC522" i="3"/>
  <c r="BC599" i="3"/>
  <c r="BC551" i="3"/>
  <c r="BC590" i="3"/>
  <c r="BC483" i="3"/>
  <c r="BC558" i="3"/>
  <c r="BC701" i="3"/>
  <c r="BC645" i="3"/>
  <c r="BC573" i="3"/>
  <c r="BC144" i="3"/>
  <c r="BC677" i="3"/>
  <c r="BC218" i="3"/>
  <c r="BC111" i="3"/>
  <c r="BC78" i="3"/>
  <c r="BC250" i="3"/>
  <c r="BC642" i="3"/>
  <c r="BC748" i="3"/>
  <c r="BC126" i="3"/>
  <c r="BC214" i="3"/>
  <c r="BC128" i="3"/>
  <c r="BC206" i="3"/>
  <c r="BC190" i="3"/>
  <c r="BC487" i="3"/>
  <c r="BC662" i="3"/>
  <c r="BC714" i="3"/>
  <c r="BC730" i="3"/>
  <c r="BC114" i="3"/>
  <c r="BC263" i="3"/>
  <c r="BC706" i="3"/>
  <c r="BC429" i="3"/>
  <c r="BC597" i="3"/>
  <c r="BC629" i="3"/>
  <c r="BC288" i="3"/>
  <c r="BC467" i="3"/>
  <c r="BC140" i="3"/>
  <c r="BC215" i="3"/>
  <c r="BC508" i="3"/>
  <c r="BC669" i="3"/>
  <c r="BC710" i="3"/>
  <c r="BC365" i="3"/>
  <c r="BC20" i="3"/>
  <c r="BC623" i="3"/>
  <c r="BC604" i="3"/>
  <c r="BC697" i="3"/>
  <c r="BC372" i="3"/>
  <c r="BC544" i="3"/>
  <c r="BC666" i="3"/>
  <c r="BC543" i="3"/>
  <c r="BC224" i="3"/>
  <c r="BC271" i="3"/>
  <c r="BC262" i="3"/>
  <c r="BC686" i="3"/>
  <c r="BC116" i="3"/>
  <c r="BC447" i="3"/>
  <c r="BC282" i="3"/>
  <c r="BC539" i="3"/>
  <c r="BC90" i="3"/>
  <c r="BC182" i="3"/>
  <c r="BC717" i="3"/>
  <c r="BC685" i="3"/>
  <c r="BC576" i="3"/>
  <c r="BC542" i="3"/>
  <c r="BC729" i="3"/>
  <c r="BC152" i="3"/>
  <c r="BC619" i="3"/>
  <c r="BC19" i="3"/>
  <c r="BC621" i="3"/>
  <c r="BC553" i="3"/>
  <c r="BC552" i="3"/>
  <c r="BC284" i="3"/>
  <c r="BC754" i="3"/>
  <c r="BC421" i="3"/>
  <c r="BC162" i="3"/>
  <c r="BC461" i="3"/>
  <c r="BC88" i="3"/>
  <c r="BC74" i="3"/>
  <c r="BC740" i="3"/>
  <c r="BC153" i="3"/>
  <c r="BC454" i="3"/>
  <c r="BC384" i="3"/>
  <c r="BC131" i="3"/>
  <c r="BC649" i="3"/>
  <c r="BC33" i="3"/>
  <c r="BC432" i="3"/>
  <c r="BC401" i="3"/>
  <c r="BC583" i="3"/>
  <c r="BC690" i="3"/>
  <c r="BC560" i="3"/>
  <c r="BC514" i="3"/>
  <c r="BC693" i="3"/>
  <c r="BC59" i="3"/>
  <c r="BC192" i="3"/>
  <c r="BC510" i="3"/>
  <c r="BC134" i="3"/>
  <c r="BC82" i="3"/>
  <c r="BC73" i="3"/>
  <c r="BC75" i="3"/>
  <c r="BC389" i="3"/>
  <c r="BC749" i="3"/>
  <c r="BC657" i="3"/>
  <c r="BC548" i="3"/>
  <c r="BC360" i="3"/>
  <c r="BC670" i="3"/>
  <c r="BC343" i="3"/>
  <c r="BC439" i="3"/>
  <c r="BC54" i="3"/>
  <c r="BC458" i="3"/>
  <c r="BC315" i="3"/>
  <c r="BC726" i="3"/>
  <c r="BC495" i="3"/>
  <c r="BC750" i="3"/>
  <c r="BC654" i="3"/>
  <c r="BC721" i="3"/>
  <c r="BC377" i="3"/>
  <c r="BC646" i="3"/>
  <c r="BC368" i="3"/>
  <c r="BC39" i="3"/>
  <c r="BC87" i="3"/>
  <c r="BC159" i="3"/>
  <c r="BC95" i="3"/>
  <c r="BC484" i="3"/>
  <c r="BC278" i="3"/>
  <c r="BC7" i="3"/>
  <c r="BC525" i="3"/>
  <c r="BC465" i="3"/>
  <c r="BC579" i="3"/>
  <c r="BC658" i="3"/>
  <c r="BC524" i="3"/>
  <c r="BC452" i="3"/>
  <c r="BC681" i="3"/>
  <c r="BC168" i="3"/>
  <c r="BC395" i="3"/>
  <c r="BC99" i="3"/>
  <c r="BC607" i="3"/>
  <c r="BC678" i="3"/>
  <c r="BC550" i="3"/>
  <c r="BC470" i="3"/>
  <c r="BC46" i="3"/>
  <c r="BC533" i="3"/>
  <c r="BC185" i="3"/>
  <c r="BC653" i="3"/>
  <c r="BC694" i="3"/>
  <c r="BC23" i="3"/>
  <c r="BC540" i="3"/>
  <c r="BC15" i="3"/>
  <c r="BC445" i="3"/>
  <c r="BC628" i="3"/>
  <c r="BC466" i="3"/>
  <c r="BC474" i="3"/>
  <c r="BC272" i="3"/>
  <c r="BC598" i="3"/>
  <c r="BC150" i="3"/>
  <c r="BC634" i="3"/>
  <c r="BC602" i="3"/>
  <c r="BC638" i="3"/>
  <c r="BC673" i="3"/>
  <c r="BC512" i="3"/>
  <c r="BC682" i="3"/>
  <c r="BC478" i="3"/>
  <c r="BC375" i="3"/>
  <c r="BC468" i="3"/>
  <c r="BC633" i="3"/>
  <c r="BC118" i="3"/>
  <c r="BC702" i="3"/>
  <c r="BC491" i="3"/>
  <c r="BC64" i="3"/>
  <c r="BC501" i="3"/>
  <c r="BC534" i="3"/>
  <c r="BC436" i="3"/>
  <c r="BC546" i="3"/>
  <c r="BC91" i="3"/>
  <c r="BC302" i="3"/>
  <c r="BC8" i="3"/>
  <c r="BC158" i="3"/>
  <c r="BC345" i="3"/>
  <c r="BC84" i="3"/>
  <c r="BC230" i="3"/>
  <c r="BC443" i="3"/>
  <c r="BC489" i="3"/>
  <c r="BC341" i="3"/>
  <c r="BC142" i="3"/>
  <c r="BC3" i="3"/>
  <c r="BC532" i="3"/>
  <c r="BC531" i="3"/>
  <c r="BC745" i="3"/>
  <c r="BC585" i="3"/>
  <c r="BC725" i="3"/>
  <c r="BC521" i="3"/>
  <c r="BC195" i="3"/>
  <c r="BC718" i="3"/>
  <c r="BC176" i="3"/>
  <c r="BC427" i="3"/>
  <c r="BC559" i="3"/>
  <c r="BC294" i="3"/>
  <c r="BC416" i="3"/>
  <c r="BC188" i="3"/>
  <c r="BC124" i="3"/>
  <c r="BC580" i="3"/>
  <c r="BC451" i="3"/>
  <c r="BC403" i="3"/>
  <c r="BC396" i="3"/>
  <c r="BC232" i="3"/>
  <c r="BC498" i="3"/>
  <c r="BC25" i="3"/>
  <c r="BC136" i="3"/>
  <c r="BC149" i="3"/>
  <c r="BC572" i="3"/>
  <c r="BC486" i="3"/>
  <c r="BC526" i="3"/>
  <c r="BC93" i="3"/>
  <c r="BC744" i="3"/>
  <c r="BC584" i="3"/>
  <c r="BC127" i="3"/>
  <c r="BC435" i="3"/>
  <c r="BC456" i="3"/>
  <c r="BC565" i="3"/>
  <c r="BC507" i="3"/>
  <c r="BC100" i="3"/>
  <c r="BC496" i="3"/>
  <c r="BC323" i="3"/>
  <c r="BC481" i="3"/>
  <c r="BC174" i="3"/>
  <c r="BC17" i="3"/>
  <c r="BC519" i="3"/>
  <c r="BC605" i="3"/>
  <c r="BC109" i="3"/>
  <c r="BC609" i="3"/>
  <c r="BC184" i="3"/>
  <c r="BC480" i="3"/>
  <c r="BC97" i="3"/>
  <c r="BC204" i="3"/>
  <c r="BC612" i="3"/>
  <c r="BC58" i="3"/>
  <c r="BC506" i="3"/>
  <c r="BC332" i="3"/>
  <c r="BC460" i="3"/>
  <c r="BC260" i="3"/>
  <c r="BC626" i="3"/>
  <c r="BC170" i="3"/>
  <c r="BC581" i="3"/>
  <c r="BC308" i="3"/>
  <c r="BC160" i="3"/>
  <c r="BC665" i="3"/>
  <c r="BC103" i="3"/>
  <c r="BC591" i="3"/>
  <c r="BC568" i="3"/>
  <c r="BC635" i="3"/>
  <c r="BC146" i="3"/>
  <c r="BC428" i="3"/>
  <c r="BC235" i="3"/>
  <c r="BC244" i="3"/>
  <c r="BC391" i="3"/>
  <c r="BC183" i="3"/>
  <c r="BC603" i="3"/>
  <c r="BC27" i="3"/>
  <c r="BC293" i="3"/>
  <c r="BC692" i="3"/>
  <c r="BC708" i="3"/>
  <c r="BC217" i="3"/>
  <c r="BC574" i="3"/>
  <c r="BC571" i="3"/>
  <c r="BC444" i="3"/>
  <c r="BC595" i="3"/>
  <c r="BC273" i="3"/>
  <c r="BC122" i="3"/>
  <c r="BC30" i="3"/>
  <c r="BC234" i="3"/>
  <c r="BC497" i="3"/>
  <c r="BC527" i="3"/>
  <c r="BC589" i="3"/>
  <c r="BC227" i="3"/>
  <c r="BC316" i="3"/>
  <c r="BC304" i="3"/>
  <c r="BC48" i="3"/>
  <c r="BC705" i="3"/>
  <c r="BC617" i="3"/>
  <c r="BC672" i="3"/>
  <c r="BC37" i="3"/>
  <c r="BC335" i="3"/>
  <c r="BC520" i="3"/>
  <c r="BC253" i="3"/>
  <c r="BC440" i="3"/>
  <c r="BC351" i="3"/>
  <c r="BC457" i="3"/>
  <c r="BC715" i="3"/>
  <c r="BC632" i="3"/>
  <c r="BC699" i="3"/>
  <c r="BC221" i="3"/>
  <c r="BC295" i="3"/>
  <c r="BC397" i="3"/>
  <c r="BC746" i="3"/>
  <c r="BC52" i="3"/>
  <c r="BC608" i="3"/>
  <c r="BC28" i="3"/>
  <c r="BC423" i="3"/>
  <c r="BC413" i="3"/>
  <c r="BC314" i="3"/>
  <c r="BC139" i="3"/>
  <c r="BC270" i="3"/>
  <c r="BC364" i="3"/>
  <c r="BC123" i="3"/>
  <c r="BC567" i="3"/>
  <c r="BC578" i="3"/>
  <c r="BC320" i="3"/>
  <c r="BC490" i="3"/>
  <c r="BC503" i="3"/>
  <c r="BC102" i="3"/>
  <c r="BC257" i="3"/>
  <c r="BC157" i="3"/>
  <c r="BC49" i="3"/>
  <c r="BC713" i="3"/>
  <c r="BC407" i="3"/>
  <c r="BC393" i="3"/>
  <c r="BC577" i="3"/>
  <c r="BC266" i="3"/>
  <c r="BC408" i="3"/>
  <c r="BC399" i="3"/>
  <c r="BC306" i="3"/>
  <c r="BC369" i="3"/>
  <c r="BC247" i="3"/>
  <c r="BC655" i="3"/>
  <c r="BC349" i="3"/>
  <c r="BC5" i="3"/>
  <c r="BC648" i="3"/>
  <c r="BC488" i="3"/>
  <c r="BC358" i="3"/>
  <c r="BC502" i="3"/>
  <c r="BC494" i="3"/>
  <c r="BC307" i="3"/>
  <c r="BC370" i="3"/>
  <c r="BC404" i="3"/>
  <c r="BC181" i="3"/>
  <c r="BC268" i="3"/>
  <c r="BC509" i="3"/>
  <c r="BC328" i="3"/>
  <c r="BC172" i="3"/>
  <c r="BC459" i="3"/>
  <c r="BC338" i="3"/>
  <c r="BC600" i="3"/>
  <c r="BC640" i="3"/>
  <c r="BC334" i="3"/>
  <c r="BC442" i="3"/>
  <c r="BC83" i="3"/>
  <c r="BC106" i="3"/>
  <c r="BC620" i="3"/>
  <c r="BC50" i="3"/>
  <c r="BC137" i="3"/>
  <c r="BC12" i="3"/>
  <c r="BC535" i="3"/>
  <c r="BC676" i="3"/>
  <c r="BC564" i="3"/>
  <c r="BC650" i="3"/>
  <c r="BC475" i="3"/>
  <c r="BC417" i="3"/>
  <c r="BC147" i="3"/>
  <c r="BC34" i="3"/>
  <c r="BC684" i="3"/>
  <c r="BC252" i="3"/>
  <c r="BC66" i="3"/>
  <c r="BC747" i="3"/>
  <c r="BC422" i="3"/>
  <c r="BC614" i="3"/>
  <c r="BC430" i="3"/>
  <c r="BC709" i="3"/>
  <c r="BC209" i="3"/>
  <c r="BC326" i="3"/>
  <c r="BC281" i="3"/>
  <c r="BC240" i="3"/>
  <c r="BC197" i="3"/>
  <c r="BC120" i="3"/>
  <c r="BC303" i="3"/>
  <c r="BC178" i="3"/>
  <c r="BC616" i="3"/>
  <c r="BC611" i="3"/>
  <c r="BC72" i="3"/>
  <c r="BC664" i="3"/>
  <c r="BC14" i="3"/>
  <c r="BC16" i="3"/>
  <c r="BC249" i="3"/>
  <c r="BC63" i="3"/>
  <c r="BC556" i="3"/>
  <c r="BC751" i="3"/>
  <c r="BC352" i="3"/>
  <c r="BC340" i="3"/>
  <c r="BC471" i="3"/>
  <c r="BC371" i="3"/>
  <c r="BC639" i="3"/>
  <c r="BC67" i="3"/>
  <c r="BC203" i="3"/>
  <c r="BC493" i="3"/>
  <c r="BC26" i="3"/>
  <c r="BC667" i="3"/>
  <c r="BC77" i="3"/>
  <c r="BC226" i="3"/>
  <c r="BC424" i="3"/>
  <c r="BC479" i="3"/>
  <c r="BC383" i="3"/>
  <c r="BC446" i="3"/>
  <c r="BC280" i="3"/>
  <c r="BC40" i="3"/>
  <c r="BC219" i="3"/>
  <c r="BC300" i="3"/>
  <c r="BC96" i="3"/>
  <c r="BC339" i="3"/>
  <c r="BC712" i="3"/>
  <c r="BC361" i="3"/>
  <c r="BC402" i="3"/>
  <c r="BC311" i="3"/>
  <c r="BC24" i="3"/>
  <c r="BC287" i="3"/>
  <c r="BC283" i="3"/>
  <c r="BC196" i="3"/>
  <c r="BC11" i="3"/>
  <c r="BC333" i="3"/>
  <c r="BC625" i="3"/>
  <c r="BC723" i="3"/>
  <c r="BC492" i="3"/>
  <c r="BC688" i="3"/>
  <c r="BC728" i="3"/>
  <c r="BC618" i="3"/>
  <c r="BC707" i="3"/>
  <c r="BC248" i="3"/>
  <c r="BC225" i="3"/>
  <c r="BC2" i="3"/>
  <c r="BC191" i="3"/>
  <c r="BC44" i="3"/>
  <c r="BC130" i="3"/>
  <c r="BC110" i="3"/>
  <c r="BC587" i="3"/>
  <c r="BC202" i="3"/>
  <c r="BC400" i="3"/>
  <c r="BC679" i="3"/>
  <c r="BC296" i="3"/>
  <c r="BC81" i="3"/>
  <c r="BC434" i="3"/>
  <c r="BC220" i="3"/>
  <c r="BC386" i="3"/>
  <c r="BC661" i="3"/>
  <c r="BC398" i="3"/>
  <c r="BC647" i="3"/>
  <c r="BC47" i="3"/>
  <c r="BC231" i="3"/>
  <c r="BC187" i="3"/>
  <c r="BC689" i="3"/>
  <c r="BC327" i="3"/>
  <c r="BC418" i="3"/>
  <c r="BC254" i="3"/>
  <c r="BC94" i="3"/>
  <c r="BC482" i="3"/>
  <c r="BC310" i="3"/>
  <c r="BC112" i="3"/>
  <c r="BC167" i="3"/>
  <c r="BC388" i="3"/>
  <c r="BC98" i="3"/>
  <c r="BC246" i="3"/>
  <c r="BC433" i="3"/>
  <c r="BC606" i="3"/>
  <c r="BC696" i="3"/>
  <c r="BC683" i="3"/>
  <c r="BC663" i="3"/>
  <c r="BC55" i="3"/>
  <c r="BC264" i="3"/>
  <c r="BC200" i="3"/>
  <c r="BC348" i="3"/>
  <c r="BC269" i="3"/>
  <c r="BC21" i="3"/>
  <c r="BC236" i="3"/>
  <c r="BC562" i="3"/>
  <c r="BC129" i="3"/>
  <c r="BC216" i="3"/>
  <c r="BC555" i="3"/>
  <c r="BC719" i="3"/>
  <c r="BC379" i="3"/>
  <c r="BC45" i="3"/>
  <c r="BC392" i="3"/>
  <c r="BC698" i="3"/>
  <c r="BC518" i="3"/>
  <c r="BC674" i="3"/>
  <c r="BC201" i="3"/>
  <c r="BC22" i="3"/>
  <c r="BC561" i="3"/>
  <c r="BC69" i="3"/>
  <c r="BC180" i="3"/>
  <c r="BC630" i="3"/>
  <c r="BC62" i="3"/>
  <c r="BC35" i="3"/>
  <c r="BC499" i="3"/>
  <c r="BC523" i="3"/>
  <c r="BC317" i="3"/>
  <c r="BC362" i="3"/>
  <c r="BC299" i="3"/>
  <c r="BC472" i="3"/>
  <c r="BC529" i="3"/>
  <c r="BC141" i="3"/>
  <c r="BC449" i="3"/>
  <c r="BC703" i="3"/>
  <c r="BC80" i="3"/>
  <c r="BC243" i="3"/>
  <c r="BC448" i="3"/>
  <c r="BC205" i="3"/>
  <c r="BC322" i="3"/>
  <c r="BC485" i="3"/>
  <c r="BC329" i="3"/>
  <c r="BC189" i="3"/>
  <c r="BC569" i="3"/>
  <c r="BC4" i="3"/>
  <c r="BC731" i="3"/>
  <c r="BC233" i="3"/>
  <c r="BC412" i="3"/>
  <c r="BC437" i="3"/>
  <c r="BC477" i="3"/>
  <c r="BC229" i="3"/>
  <c r="BC9" i="3"/>
  <c r="BC381" i="3"/>
  <c r="BC347" i="3"/>
  <c r="BC154" i="3"/>
  <c r="BC570" i="3"/>
  <c r="BC415" i="3"/>
  <c r="BC312" i="3"/>
  <c r="BC65" i="3"/>
  <c r="BC390" i="3"/>
  <c r="BC213" i="3"/>
  <c r="BC455" i="3"/>
  <c r="BC255" i="3"/>
  <c r="BC651" i="3"/>
  <c r="BC394" i="3"/>
  <c r="BC627" i="3"/>
  <c r="BC700" i="3"/>
  <c r="BC554" i="3"/>
  <c r="BC256" i="3"/>
  <c r="BC113" i="3"/>
  <c r="BC615" i="3"/>
  <c r="BC414" i="3"/>
  <c r="BC292" i="3"/>
  <c r="BC70" i="3"/>
  <c r="BC354" i="3"/>
  <c r="BC85" i="3"/>
  <c r="BC56" i="3"/>
  <c r="BC656" i="3"/>
  <c r="BC516" i="3"/>
  <c r="BC453" i="3"/>
  <c r="BC305" i="3"/>
  <c r="BC741" i="3"/>
  <c r="BC691" i="3"/>
  <c r="BC259" i="3"/>
  <c r="BC659" i="3"/>
  <c r="BC18" i="3"/>
  <c r="BC135" i="3"/>
  <c r="BC530" i="3"/>
  <c r="BC258" i="3"/>
  <c r="BC13" i="3"/>
  <c r="BC376" i="3"/>
  <c r="BC366" i="3"/>
  <c r="BC43" i="3"/>
  <c r="BC53" i="3"/>
  <c r="BC596" i="3"/>
  <c r="BC239" i="3"/>
  <c r="BC752" i="3"/>
  <c r="BC89" i="3"/>
  <c r="BC290" i="3"/>
  <c r="BC411" i="3"/>
  <c r="BC222" i="3"/>
  <c r="BC121" i="3"/>
  <c r="BC545" i="3"/>
  <c r="BC156" i="3"/>
  <c r="BC145" i="3"/>
  <c r="BC175" i="3"/>
  <c r="BC575" i="3"/>
  <c r="BC382" i="3"/>
  <c r="BC359" i="3"/>
  <c r="BC291" i="3"/>
  <c r="BC285" i="3"/>
  <c r="BC736" i="3"/>
  <c r="BC592" i="3"/>
  <c r="BC517" i="3"/>
  <c r="BC511" i="3"/>
  <c r="BC336" i="3"/>
  <c r="BC101" i="3"/>
  <c r="BC29" i="3"/>
  <c r="BC6" i="3"/>
  <c r="BC242" i="3"/>
  <c r="BC722" i="3"/>
  <c r="BC380" i="3"/>
  <c r="BC104" i="3"/>
  <c r="BC643" i="3"/>
  <c r="BC119" i="3"/>
  <c r="BC537" i="3"/>
  <c r="BC32" i="3"/>
  <c r="BC753" i="3"/>
  <c r="BC277" i="3"/>
  <c r="BC143" i="3"/>
  <c r="BC42" i="3"/>
  <c r="BC637" i="3"/>
  <c r="BC687" i="3"/>
  <c r="BC151" i="3"/>
  <c r="BC549" i="3"/>
  <c r="BC357" i="3"/>
  <c r="BC737" i="3"/>
  <c r="BC207" i="3"/>
  <c r="BC505" i="3"/>
  <c r="BC179" i="3"/>
  <c r="BC237" i="3"/>
  <c r="BC245" i="3"/>
  <c r="BC528" i="3"/>
  <c r="BC742" i="3"/>
  <c r="BC566" i="3"/>
  <c r="BC419" i="3"/>
  <c r="BC425" i="3"/>
  <c r="BC720" i="3"/>
  <c r="BC660" i="3"/>
  <c r="BC301" i="3"/>
  <c r="BC469" i="3"/>
  <c r="BC582" i="3"/>
  <c r="BC463" i="3"/>
  <c r="BC321" i="3"/>
  <c r="BC86" i="3"/>
  <c r="BC409" i="3"/>
  <c r="BC330" i="3"/>
  <c r="BC536" i="3"/>
  <c r="BC57" i="3"/>
  <c r="BC641" i="3"/>
  <c r="BC276" i="3"/>
  <c r="BC164" i="3"/>
  <c r="BC161" i="3"/>
  <c r="BC325" i="3"/>
  <c r="BC60" i="3"/>
  <c r="BC668" i="3"/>
  <c r="BC732" i="3"/>
  <c r="BC431" i="3"/>
  <c r="BC267" i="3"/>
  <c r="BC337" i="3"/>
  <c r="BC738" i="3"/>
  <c r="BC515" i="3"/>
  <c r="BC148" i="3"/>
  <c r="BC198" i="3"/>
  <c r="BC652" i="3"/>
  <c r="BC353" i="3"/>
  <c r="BC177" i="3"/>
  <c r="BC76" i="3"/>
  <c r="BC622" i="3"/>
  <c r="BC734" i="3"/>
  <c r="BC450" i="3"/>
  <c r="BC107" i="3"/>
  <c r="BC695" i="3"/>
  <c r="BC166" i="3"/>
  <c r="BC298" i="3"/>
  <c r="BC169" i="3"/>
  <c r="BC155" i="3"/>
  <c r="BC363" i="3"/>
  <c r="BC286" i="3"/>
  <c r="BC265" i="3"/>
  <c r="BC538" i="3"/>
  <c r="BC610" i="3"/>
  <c r="BC387" i="3"/>
  <c r="BC186" i="3"/>
  <c r="BC374" i="3"/>
  <c r="BC92" i="3"/>
  <c r="BC438" i="3"/>
  <c r="BC636" i="3"/>
  <c r="BC631" i="3"/>
  <c r="BC405" i="3"/>
  <c r="BC289" i="3"/>
  <c r="BC588" i="3"/>
  <c r="BC385" i="3"/>
  <c r="BC613" i="3"/>
  <c r="BC115" i="3"/>
  <c r="BC274" i="3"/>
  <c r="BC132" i="3"/>
  <c r="BC586" i="3"/>
  <c r="BC464" i="3"/>
  <c r="BC675" i="3"/>
  <c r="BC557" i="3"/>
  <c r="BC644" i="3"/>
  <c r="BC743" i="3"/>
  <c r="BC513" i="3"/>
  <c r="BC173" i="3"/>
  <c r="BC711" i="3"/>
  <c r="BC593" i="3"/>
  <c r="BC71" i="3"/>
  <c r="BC426" i="3"/>
  <c r="BC251" i="3"/>
  <c r="BC279" i="3"/>
  <c r="BC212" i="3"/>
  <c r="BC476" i="3"/>
  <c r="BC223" i="3"/>
  <c r="BC117" i="3"/>
  <c r="BC346" i="3"/>
  <c r="BC344" i="3"/>
  <c r="BC504" i="3"/>
  <c r="BC210" i="3"/>
  <c r="BC355" i="3"/>
  <c r="BC228" i="3"/>
  <c r="BC125" i="3"/>
  <c r="BC199" i="3"/>
  <c r="BC261" i="3"/>
  <c r="BC10" i="3"/>
  <c r="BC165" i="3"/>
  <c r="BC163" i="3"/>
  <c r="BC356" i="3"/>
  <c r="BC350" i="3"/>
  <c r="BC297" i="3"/>
  <c r="BC208" i="3"/>
  <c r="BC275" i="3"/>
  <c r="BC462" i="3"/>
  <c r="BC563" i="3"/>
  <c r="BC724" i="3"/>
  <c r="BC716" i="3"/>
  <c r="BC105" i="3"/>
  <c r="BC194" i="3"/>
  <c r="BC211" i="3"/>
  <c r="BC373" i="3"/>
  <c r="BC739" i="3"/>
  <c r="BC420" i="3"/>
  <c r="BC547" i="3"/>
  <c r="BC41" i="3"/>
  <c r="BC309" i="3"/>
  <c r="BC410" i="3"/>
  <c r="BC31" i="3"/>
  <c r="BC138" i="3"/>
  <c r="BC79" i="3"/>
  <c r="BC324" i="3"/>
  <c r="BC727" i="3"/>
  <c r="BC133" i="3"/>
  <c r="BC36" i="3"/>
  <c r="BC61" i="3"/>
  <c r="BC733" i="3"/>
  <c r="BC735" i="3"/>
  <c r="BC313" i="3"/>
  <c r="BC704" i="3"/>
  <c r="BC624" i="3"/>
  <c r="BC193" i="3"/>
  <c r="BC342" i="3"/>
  <c r="BC108" i="3"/>
  <c r="BC171" i="3"/>
  <c r="BC441" i="3"/>
  <c r="BC406" i="3"/>
  <c r="BC318" i="3"/>
  <c r="BC241" i="3"/>
  <c r="BC319" i="3"/>
  <c r="BC331" i="3"/>
  <c r="BC68" i="3"/>
  <c r="BC680" i="3"/>
  <c r="BC500" i="3"/>
  <c r="BC671" i="3"/>
  <c r="BC378" i="3"/>
  <c r="BC473" i="3"/>
  <c r="BC38" i="3"/>
  <c r="G7" i="2"/>
  <c r="D50" i="2" l="1"/>
  <c r="D547" i="2" l="1"/>
  <c r="E551" i="2"/>
  <c r="D553" i="2"/>
  <c r="B553" i="2"/>
  <c r="B3" i="2" l="1"/>
  <c r="C3" i="2"/>
  <c r="D3" i="2"/>
  <c r="E3" i="2"/>
  <c r="F3" i="2"/>
  <c r="G3" i="2"/>
  <c r="H3" i="2"/>
  <c r="B4" i="2"/>
  <c r="C4" i="2"/>
  <c r="D4" i="2"/>
  <c r="E4" i="2"/>
  <c r="F4" i="2"/>
  <c r="G4" i="2"/>
  <c r="H4" i="2"/>
  <c r="B5" i="2"/>
  <c r="C5" i="2"/>
  <c r="D5" i="2"/>
  <c r="E5" i="2"/>
  <c r="F5" i="2"/>
  <c r="G5" i="2"/>
  <c r="H5" i="2"/>
  <c r="B6" i="2"/>
  <c r="C6" i="2"/>
  <c r="D6" i="2"/>
  <c r="E6" i="2"/>
  <c r="F6" i="2"/>
  <c r="G6" i="2"/>
  <c r="H6" i="2"/>
  <c r="B7" i="2"/>
  <c r="C7" i="2"/>
  <c r="D7" i="2"/>
  <c r="E7" i="2"/>
  <c r="F7" i="2"/>
  <c r="H7" i="2"/>
  <c r="B8" i="2"/>
  <c r="C8" i="2"/>
  <c r="D8" i="2"/>
  <c r="E8" i="2"/>
  <c r="F8" i="2"/>
  <c r="G8" i="2"/>
  <c r="H8" i="2"/>
  <c r="B9" i="2"/>
  <c r="C9" i="2"/>
  <c r="D9" i="2"/>
  <c r="E9" i="2"/>
  <c r="F9" i="2"/>
  <c r="G9" i="2"/>
  <c r="H9" i="2"/>
  <c r="B10" i="2"/>
  <c r="C10" i="2"/>
  <c r="D10" i="2"/>
  <c r="E10" i="2"/>
  <c r="F10" i="2"/>
  <c r="G10" i="2"/>
  <c r="H10" i="2"/>
  <c r="B11" i="2"/>
  <c r="C11" i="2"/>
  <c r="D11" i="2"/>
  <c r="E11" i="2"/>
  <c r="F11" i="2"/>
  <c r="G11" i="2"/>
  <c r="H11" i="2"/>
  <c r="B12" i="2"/>
  <c r="C12" i="2"/>
  <c r="D12" i="2"/>
  <c r="E12" i="2"/>
  <c r="F12" i="2"/>
  <c r="G12" i="2"/>
  <c r="H12" i="2"/>
  <c r="B13" i="2"/>
  <c r="C13" i="2"/>
  <c r="D13" i="2"/>
  <c r="E13" i="2"/>
  <c r="F13" i="2"/>
  <c r="G13" i="2"/>
  <c r="H13" i="2"/>
  <c r="B14" i="2"/>
  <c r="C14" i="2"/>
  <c r="D14" i="2"/>
  <c r="E14" i="2"/>
  <c r="F14" i="2"/>
  <c r="G14" i="2"/>
  <c r="H14" i="2"/>
  <c r="B15" i="2"/>
  <c r="C15" i="2"/>
  <c r="D15" i="2"/>
  <c r="E15" i="2"/>
  <c r="F15" i="2"/>
  <c r="G15" i="2"/>
  <c r="H15" i="2"/>
  <c r="B16" i="2"/>
  <c r="C16" i="2"/>
  <c r="D16" i="2"/>
  <c r="E16" i="2"/>
  <c r="F16" i="2"/>
  <c r="G16" i="2"/>
  <c r="H16" i="2"/>
  <c r="B17" i="2"/>
  <c r="C17" i="2"/>
  <c r="D17" i="2"/>
  <c r="E17" i="2"/>
  <c r="F17" i="2"/>
  <c r="G17" i="2"/>
  <c r="H17" i="2"/>
  <c r="B18" i="2"/>
  <c r="C18" i="2"/>
  <c r="D18" i="2"/>
  <c r="E18" i="2"/>
  <c r="F18" i="2"/>
  <c r="G18" i="2"/>
  <c r="H18" i="2"/>
  <c r="B19" i="2"/>
  <c r="C19" i="2"/>
  <c r="D19" i="2"/>
  <c r="E19" i="2"/>
  <c r="F19" i="2"/>
  <c r="G19" i="2"/>
  <c r="H19" i="2"/>
  <c r="B20" i="2"/>
  <c r="C20" i="2"/>
  <c r="D20" i="2"/>
  <c r="E20" i="2"/>
  <c r="F20" i="2"/>
  <c r="G20" i="2"/>
  <c r="H20" i="2"/>
  <c r="B21" i="2"/>
  <c r="C21" i="2"/>
  <c r="D21" i="2"/>
  <c r="E21" i="2"/>
  <c r="F21" i="2"/>
  <c r="G21" i="2"/>
  <c r="H21" i="2"/>
  <c r="B22" i="2"/>
  <c r="C22" i="2"/>
  <c r="D22" i="2"/>
  <c r="E22" i="2"/>
  <c r="F22" i="2"/>
  <c r="G22" i="2"/>
  <c r="H22" i="2"/>
  <c r="B23" i="2"/>
  <c r="C23" i="2"/>
  <c r="D23" i="2"/>
  <c r="E23" i="2"/>
  <c r="F23" i="2"/>
  <c r="G23" i="2"/>
  <c r="H23" i="2"/>
  <c r="B24" i="2"/>
  <c r="C24" i="2"/>
  <c r="D24" i="2"/>
  <c r="E24" i="2"/>
  <c r="F24" i="2"/>
  <c r="G24" i="2"/>
  <c r="B25" i="2"/>
  <c r="C25" i="2"/>
  <c r="D25" i="2"/>
  <c r="E25" i="2"/>
  <c r="F25" i="2"/>
  <c r="G25" i="2"/>
  <c r="H25" i="2"/>
  <c r="B26" i="2"/>
  <c r="C26" i="2"/>
  <c r="D26" i="2"/>
  <c r="E26" i="2"/>
  <c r="F26" i="2"/>
  <c r="G26" i="2"/>
  <c r="H26" i="2"/>
  <c r="B27" i="2"/>
  <c r="C27" i="2"/>
  <c r="D27" i="2"/>
  <c r="E27" i="2"/>
  <c r="F27" i="2"/>
  <c r="G27" i="2"/>
  <c r="H27" i="2"/>
  <c r="B28" i="2"/>
  <c r="C28" i="2"/>
  <c r="D28" i="2"/>
  <c r="E28" i="2"/>
  <c r="F28" i="2"/>
  <c r="G28" i="2"/>
  <c r="H28" i="2"/>
  <c r="B29" i="2"/>
  <c r="C29" i="2"/>
  <c r="D29" i="2"/>
  <c r="E29" i="2"/>
  <c r="F29" i="2"/>
  <c r="G29" i="2"/>
  <c r="H29" i="2"/>
  <c r="B30" i="2"/>
  <c r="C30" i="2"/>
  <c r="D30" i="2"/>
  <c r="E30" i="2"/>
  <c r="F30" i="2"/>
  <c r="G30" i="2"/>
  <c r="H30" i="2"/>
  <c r="B31" i="2"/>
  <c r="C31" i="2"/>
  <c r="D31" i="2"/>
  <c r="E31" i="2"/>
  <c r="F31" i="2"/>
  <c r="G31" i="2"/>
  <c r="H31" i="2"/>
  <c r="B32" i="2"/>
  <c r="C32" i="2"/>
  <c r="D32" i="2"/>
  <c r="E32" i="2"/>
  <c r="F32" i="2"/>
  <c r="G32" i="2"/>
  <c r="H32" i="2"/>
  <c r="B33" i="2"/>
  <c r="C33" i="2"/>
  <c r="D33" i="2"/>
  <c r="E33" i="2"/>
  <c r="F33" i="2"/>
  <c r="G33" i="2"/>
  <c r="H33" i="2"/>
  <c r="B34" i="2"/>
  <c r="C34" i="2"/>
  <c r="D34" i="2"/>
  <c r="E34" i="2"/>
  <c r="F34" i="2"/>
  <c r="G34" i="2"/>
  <c r="H34" i="2"/>
  <c r="B35" i="2"/>
  <c r="C35" i="2"/>
  <c r="D35" i="2"/>
  <c r="E35" i="2"/>
  <c r="F35" i="2"/>
  <c r="G35" i="2"/>
  <c r="H35" i="2"/>
  <c r="B36" i="2"/>
  <c r="C36" i="2"/>
  <c r="D36" i="2"/>
  <c r="E36" i="2"/>
  <c r="F36" i="2"/>
  <c r="G36" i="2"/>
  <c r="H36" i="2"/>
  <c r="B37" i="2"/>
  <c r="C37" i="2"/>
  <c r="D37" i="2"/>
  <c r="E37" i="2"/>
  <c r="F37" i="2"/>
  <c r="G37" i="2"/>
  <c r="H37" i="2"/>
  <c r="B38" i="2"/>
  <c r="C38" i="2"/>
  <c r="D38" i="2"/>
  <c r="E38" i="2"/>
  <c r="F38" i="2"/>
  <c r="G38" i="2"/>
  <c r="H38" i="2"/>
  <c r="B39" i="2"/>
  <c r="C39" i="2"/>
  <c r="D39" i="2"/>
  <c r="E39" i="2"/>
  <c r="F39" i="2"/>
  <c r="G39" i="2"/>
  <c r="H39" i="2"/>
  <c r="B40" i="2"/>
  <c r="C40" i="2"/>
  <c r="D40" i="2"/>
  <c r="E40" i="2"/>
  <c r="F40" i="2"/>
  <c r="G40" i="2"/>
  <c r="H40" i="2"/>
  <c r="B41" i="2"/>
  <c r="C41" i="2"/>
  <c r="D41" i="2"/>
  <c r="E41" i="2"/>
  <c r="F41" i="2"/>
  <c r="G41" i="2"/>
  <c r="H41" i="2"/>
  <c r="B42" i="2"/>
  <c r="C42" i="2"/>
  <c r="D42" i="2"/>
  <c r="E42" i="2"/>
  <c r="F42" i="2"/>
  <c r="G42" i="2"/>
  <c r="H42" i="2"/>
  <c r="B43" i="2"/>
  <c r="C43" i="2"/>
  <c r="D43" i="2"/>
  <c r="E43" i="2"/>
  <c r="F43" i="2"/>
  <c r="G43" i="2"/>
  <c r="H43" i="2"/>
  <c r="B44" i="2"/>
  <c r="C44" i="2"/>
  <c r="D44" i="2"/>
  <c r="E44" i="2"/>
  <c r="F44" i="2"/>
  <c r="G44" i="2"/>
  <c r="H44" i="2"/>
  <c r="B45" i="2"/>
  <c r="C45" i="2"/>
  <c r="D45" i="2"/>
  <c r="E45" i="2"/>
  <c r="F45" i="2"/>
  <c r="G45" i="2"/>
  <c r="H45" i="2"/>
  <c r="B46" i="2"/>
  <c r="C46" i="2"/>
  <c r="D46" i="2"/>
  <c r="E46" i="2"/>
  <c r="F46" i="2"/>
  <c r="G46" i="2"/>
  <c r="H46" i="2"/>
  <c r="B47" i="2"/>
  <c r="C47" i="2"/>
  <c r="D47" i="2"/>
  <c r="E47" i="2"/>
  <c r="F47" i="2"/>
  <c r="G47" i="2"/>
  <c r="H47" i="2"/>
  <c r="B48" i="2"/>
  <c r="C48" i="2"/>
  <c r="D48" i="2"/>
  <c r="E48" i="2"/>
  <c r="F48" i="2"/>
  <c r="G48" i="2"/>
  <c r="H48" i="2"/>
  <c r="B49" i="2"/>
  <c r="C49" i="2"/>
  <c r="D49" i="2"/>
  <c r="E49" i="2"/>
  <c r="F49" i="2"/>
  <c r="G49" i="2"/>
  <c r="H49" i="2"/>
  <c r="B50" i="2"/>
  <c r="C50" i="2"/>
  <c r="E50" i="2"/>
  <c r="F50" i="2"/>
  <c r="G50" i="2"/>
  <c r="H50" i="2"/>
  <c r="B51" i="2"/>
  <c r="C51" i="2"/>
  <c r="D51" i="2"/>
  <c r="E51" i="2"/>
  <c r="F51" i="2"/>
  <c r="G51" i="2"/>
  <c r="H51" i="2"/>
  <c r="B52" i="2"/>
  <c r="C52" i="2"/>
  <c r="D52" i="2"/>
  <c r="E52" i="2"/>
  <c r="F52" i="2"/>
  <c r="G52" i="2"/>
  <c r="H52" i="2"/>
  <c r="B53" i="2"/>
  <c r="C53" i="2"/>
  <c r="D53" i="2"/>
  <c r="E53" i="2"/>
  <c r="F53" i="2"/>
  <c r="G53" i="2"/>
  <c r="H53" i="2"/>
  <c r="B54" i="2"/>
  <c r="C54" i="2"/>
  <c r="D54" i="2"/>
  <c r="E54" i="2"/>
  <c r="F54" i="2"/>
  <c r="G54" i="2"/>
  <c r="H54" i="2"/>
  <c r="B55" i="2"/>
  <c r="C55" i="2"/>
  <c r="D55" i="2"/>
  <c r="E55" i="2"/>
  <c r="F55" i="2"/>
  <c r="G55" i="2"/>
  <c r="H55" i="2"/>
  <c r="B56" i="2"/>
  <c r="C56" i="2"/>
  <c r="D56" i="2"/>
  <c r="E56" i="2"/>
  <c r="F56" i="2"/>
  <c r="G56" i="2"/>
  <c r="H56" i="2"/>
  <c r="B57" i="2"/>
  <c r="C57" i="2"/>
  <c r="D57" i="2"/>
  <c r="E57" i="2"/>
  <c r="F57" i="2"/>
  <c r="G57" i="2"/>
  <c r="H57" i="2"/>
  <c r="B58" i="2"/>
  <c r="C58" i="2"/>
  <c r="D58" i="2"/>
  <c r="E58" i="2"/>
  <c r="F58" i="2"/>
  <c r="G58" i="2"/>
  <c r="H58" i="2"/>
  <c r="B59" i="2"/>
  <c r="C59" i="2"/>
  <c r="D59" i="2"/>
  <c r="E59" i="2"/>
  <c r="F59" i="2"/>
  <c r="G59" i="2"/>
  <c r="H59" i="2"/>
  <c r="B60" i="2"/>
  <c r="C60" i="2"/>
  <c r="D60" i="2"/>
  <c r="E60" i="2"/>
  <c r="F60" i="2"/>
  <c r="G60" i="2"/>
  <c r="H60" i="2"/>
  <c r="B61" i="2"/>
  <c r="C61" i="2"/>
  <c r="D61" i="2"/>
  <c r="E61" i="2"/>
  <c r="F61" i="2"/>
  <c r="G61" i="2"/>
  <c r="H61" i="2"/>
  <c r="B62" i="2"/>
  <c r="C62" i="2"/>
  <c r="D62" i="2"/>
  <c r="E62" i="2"/>
  <c r="F62" i="2"/>
  <c r="G62" i="2"/>
  <c r="H62" i="2"/>
  <c r="B63" i="2"/>
  <c r="C63" i="2"/>
  <c r="D63" i="2"/>
  <c r="E63" i="2"/>
  <c r="F63" i="2"/>
  <c r="G63" i="2"/>
  <c r="H63" i="2"/>
  <c r="B64" i="2"/>
  <c r="C64" i="2"/>
  <c r="D64" i="2"/>
  <c r="E64" i="2"/>
  <c r="F64" i="2"/>
  <c r="G64" i="2"/>
  <c r="H64" i="2"/>
  <c r="B65" i="2"/>
  <c r="C65" i="2"/>
  <c r="D65" i="2"/>
  <c r="E65" i="2"/>
  <c r="F65" i="2"/>
  <c r="G65" i="2"/>
  <c r="H65" i="2"/>
  <c r="B66" i="2"/>
  <c r="C66" i="2"/>
  <c r="D66" i="2"/>
  <c r="E66" i="2"/>
  <c r="F66" i="2"/>
  <c r="G66" i="2"/>
  <c r="H66" i="2"/>
  <c r="B67" i="2"/>
  <c r="C67" i="2"/>
  <c r="D67" i="2"/>
  <c r="E67" i="2"/>
  <c r="F67" i="2"/>
  <c r="G67" i="2"/>
  <c r="H67" i="2"/>
  <c r="B68" i="2"/>
  <c r="C68" i="2"/>
  <c r="D68" i="2"/>
  <c r="E68" i="2"/>
  <c r="F68" i="2"/>
  <c r="G68" i="2"/>
  <c r="H68" i="2"/>
  <c r="B69" i="2"/>
  <c r="C69" i="2"/>
  <c r="D69" i="2"/>
  <c r="E69" i="2"/>
  <c r="F69" i="2"/>
  <c r="G69" i="2"/>
  <c r="H69" i="2"/>
  <c r="B70" i="2"/>
  <c r="C70" i="2"/>
  <c r="D70" i="2"/>
  <c r="E70" i="2"/>
  <c r="F70" i="2"/>
  <c r="G70" i="2"/>
  <c r="H70" i="2"/>
  <c r="B71" i="2"/>
  <c r="C71" i="2"/>
  <c r="D71" i="2"/>
  <c r="E71" i="2"/>
  <c r="F71" i="2"/>
  <c r="G71" i="2"/>
  <c r="H71" i="2"/>
  <c r="B72" i="2"/>
  <c r="C72" i="2"/>
  <c r="D72" i="2"/>
  <c r="E72" i="2"/>
  <c r="F72" i="2"/>
  <c r="G72" i="2"/>
  <c r="H72" i="2"/>
  <c r="B73" i="2"/>
  <c r="C73" i="2"/>
  <c r="D73" i="2"/>
  <c r="E73" i="2"/>
  <c r="F73" i="2"/>
  <c r="G73" i="2"/>
  <c r="H73" i="2"/>
  <c r="B74" i="2"/>
  <c r="C74" i="2"/>
  <c r="D74" i="2"/>
  <c r="E74" i="2"/>
  <c r="F74" i="2"/>
  <c r="G74" i="2"/>
  <c r="H74" i="2"/>
  <c r="B75" i="2"/>
  <c r="C75" i="2"/>
  <c r="D75" i="2"/>
  <c r="E75" i="2"/>
  <c r="F75" i="2"/>
  <c r="G75" i="2"/>
  <c r="H75" i="2"/>
  <c r="B76" i="2"/>
  <c r="C76" i="2"/>
  <c r="D76" i="2"/>
  <c r="E76" i="2"/>
  <c r="F76" i="2"/>
  <c r="G76" i="2"/>
  <c r="H76" i="2"/>
  <c r="B77" i="2"/>
  <c r="C77" i="2"/>
  <c r="D77" i="2"/>
  <c r="E77" i="2"/>
  <c r="F77" i="2"/>
  <c r="G77" i="2"/>
  <c r="H77" i="2"/>
  <c r="B78" i="2"/>
  <c r="C78" i="2"/>
  <c r="D78" i="2"/>
  <c r="E78" i="2"/>
  <c r="F78" i="2"/>
  <c r="G78" i="2"/>
  <c r="H78" i="2"/>
  <c r="B79" i="2"/>
  <c r="C79" i="2"/>
  <c r="D79" i="2"/>
  <c r="E79" i="2"/>
  <c r="F79" i="2"/>
  <c r="G79" i="2"/>
  <c r="H79" i="2"/>
  <c r="B80" i="2"/>
  <c r="C80" i="2"/>
  <c r="D80" i="2"/>
  <c r="E80" i="2"/>
  <c r="F80" i="2"/>
  <c r="G80" i="2"/>
  <c r="H80" i="2"/>
  <c r="B81" i="2"/>
  <c r="C81" i="2"/>
  <c r="D81" i="2"/>
  <c r="E81" i="2"/>
  <c r="F81" i="2"/>
  <c r="G81" i="2"/>
  <c r="H81" i="2"/>
  <c r="B82" i="2"/>
  <c r="C82" i="2"/>
  <c r="D82" i="2"/>
  <c r="E82" i="2"/>
  <c r="F82" i="2"/>
  <c r="G82" i="2"/>
  <c r="H82" i="2"/>
  <c r="B83" i="2"/>
  <c r="C83" i="2"/>
  <c r="D83" i="2"/>
  <c r="E83" i="2"/>
  <c r="F83" i="2"/>
  <c r="G83" i="2"/>
  <c r="H83" i="2"/>
  <c r="B84" i="2"/>
  <c r="C84" i="2"/>
  <c r="D84" i="2"/>
  <c r="E84" i="2"/>
  <c r="F84" i="2"/>
  <c r="G84" i="2"/>
  <c r="H84" i="2"/>
  <c r="B85" i="2"/>
  <c r="C85" i="2"/>
  <c r="D85" i="2"/>
  <c r="E85" i="2"/>
  <c r="F85" i="2"/>
  <c r="G85" i="2"/>
  <c r="H85" i="2"/>
  <c r="B86" i="2"/>
  <c r="C86" i="2"/>
  <c r="D86" i="2"/>
  <c r="E86" i="2"/>
  <c r="F86" i="2"/>
  <c r="G86" i="2"/>
  <c r="H86" i="2"/>
  <c r="B87" i="2"/>
  <c r="C87" i="2"/>
  <c r="D87" i="2"/>
  <c r="E87" i="2"/>
  <c r="F87" i="2"/>
  <c r="G87" i="2"/>
  <c r="H87" i="2"/>
  <c r="B88" i="2"/>
  <c r="C88" i="2"/>
  <c r="D88" i="2"/>
  <c r="E88" i="2"/>
  <c r="F88" i="2"/>
  <c r="G88" i="2"/>
  <c r="H88" i="2"/>
  <c r="B89" i="2"/>
  <c r="C89" i="2"/>
  <c r="D89" i="2"/>
  <c r="E89" i="2"/>
  <c r="F89" i="2"/>
  <c r="G89" i="2"/>
  <c r="H89" i="2"/>
  <c r="B90" i="2"/>
  <c r="C90" i="2"/>
  <c r="D90" i="2"/>
  <c r="E90" i="2"/>
  <c r="F90" i="2"/>
  <c r="G90" i="2"/>
  <c r="H90" i="2"/>
  <c r="B91" i="2"/>
  <c r="C91" i="2"/>
  <c r="D91" i="2"/>
  <c r="E91" i="2"/>
  <c r="F91" i="2"/>
  <c r="G91" i="2"/>
  <c r="H91" i="2"/>
  <c r="B92" i="2"/>
  <c r="C92" i="2"/>
  <c r="D92" i="2"/>
  <c r="E92" i="2"/>
  <c r="F92" i="2"/>
  <c r="G92" i="2"/>
  <c r="H92" i="2"/>
  <c r="B93" i="2"/>
  <c r="C93" i="2"/>
  <c r="D93" i="2"/>
  <c r="E93" i="2"/>
  <c r="F93" i="2"/>
  <c r="G93" i="2"/>
  <c r="H93" i="2"/>
  <c r="B94" i="2"/>
  <c r="C94" i="2"/>
  <c r="D94" i="2"/>
  <c r="E94" i="2"/>
  <c r="F94" i="2"/>
  <c r="G94" i="2"/>
  <c r="H94" i="2"/>
  <c r="B95" i="2"/>
  <c r="C95" i="2"/>
  <c r="D95" i="2"/>
  <c r="E95" i="2"/>
  <c r="F95" i="2"/>
  <c r="G95" i="2"/>
  <c r="H95" i="2"/>
  <c r="B96" i="2"/>
  <c r="C96" i="2"/>
  <c r="D96" i="2"/>
  <c r="E96" i="2"/>
  <c r="F96" i="2"/>
  <c r="G96" i="2"/>
  <c r="H96" i="2"/>
  <c r="B97" i="2"/>
  <c r="C97" i="2"/>
  <c r="D97" i="2"/>
  <c r="E97" i="2"/>
  <c r="F97" i="2"/>
  <c r="G97" i="2"/>
  <c r="H97" i="2"/>
  <c r="B98" i="2"/>
  <c r="C98" i="2"/>
  <c r="D98" i="2"/>
  <c r="E98" i="2"/>
  <c r="F98" i="2"/>
  <c r="G98" i="2"/>
  <c r="H98" i="2"/>
  <c r="B99" i="2"/>
  <c r="C99" i="2"/>
  <c r="D99" i="2"/>
  <c r="E99" i="2"/>
  <c r="F99" i="2"/>
  <c r="G99" i="2"/>
  <c r="H99" i="2"/>
  <c r="B100" i="2"/>
  <c r="C100" i="2"/>
  <c r="D100" i="2"/>
  <c r="E100" i="2"/>
  <c r="F100" i="2"/>
  <c r="G100" i="2"/>
  <c r="H100" i="2"/>
  <c r="B101" i="2"/>
  <c r="C101" i="2"/>
  <c r="D101" i="2"/>
  <c r="E101" i="2"/>
  <c r="F101" i="2"/>
  <c r="G101" i="2"/>
  <c r="H101" i="2"/>
  <c r="B102" i="2"/>
  <c r="C102" i="2"/>
  <c r="D102" i="2"/>
  <c r="E102" i="2"/>
  <c r="F102" i="2"/>
  <c r="G102" i="2"/>
  <c r="H102" i="2"/>
  <c r="B103" i="2"/>
  <c r="C103" i="2"/>
  <c r="D103" i="2"/>
  <c r="E103" i="2"/>
  <c r="F103" i="2"/>
  <c r="G103" i="2"/>
  <c r="H103" i="2"/>
  <c r="B104" i="2"/>
  <c r="C104" i="2"/>
  <c r="D104" i="2"/>
  <c r="E104" i="2"/>
  <c r="F104" i="2"/>
  <c r="G104" i="2"/>
  <c r="H104" i="2"/>
  <c r="B105" i="2"/>
  <c r="C105" i="2"/>
  <c r="D105" i="2"/>
  <c r="E105" i="2"/>
  <c r="F105" i="2"/>
  <c r="G105" i="2"/>
  <c r="H105" i="2"/>
  <c r="B106" i="2"/>
  <c r="C106" i="2"/>
  <c r="D106" i="2"/>
  <c r="E106" i="2"/>
  <c r="F106" i="2"/>
  <c r="G106" i="2"/>
  <c r="H106" i="2"/>
  <c r="B107" i="2"/>
  <c r="C107" i="2"/>
  <c r="D107" i="2"/>
  <c r="E107" i="2"/>
  <c r="F107" i="2"/>
  <c r="G107" i="2"/>
  <c r="H107" i="2"/>
  <c r="B108" i="2"/>
  <c r="C108" i="2"/>
  <c r="D108" i="2"/>
  <c r="E108" i="2"/>
  <c r="F108" i="2"/>
  <c r="G108" i="2"/>
  <c r="H108" i="2"/>
  <c r="B109" i="2"/>
  <c r="C109" i="2"/>
  <c r="D109" i="2"/>
  <c r="E109" i="2"/>
  <c r="F109" i="2"/>
  <c r="G109" i="2"/>
  <c r="H109" i="2"/>
  <c r="B110" i="2"/>
  <c r="C110" i="2"/>
  <c r="D110" i="2"/>
  <c r="E110" i="2"/>
  <c r="F110" i="2"/>
  <c r="G110" i="2"/>
  <c r="H110" i="2"/>
  <c r="B111" i="2"/>
  <c r="C111" i="2"/>
  <c r="D111" i="2"/>
  <c r="E111" i="2"/>
  <c r="F111" i="2"/>
  <c r="G111" i="2"/>
  <c r="H111" i="2"/>
  <c r="B112" i="2"/>
  <c r="C112" i="2"/>
  <c r="D112" i="2"/>
  <c r="E112" i="2"/>
  <c r="F112" i="2"/>
  <c r="G112" i="2"/>
  <c r="H112" i="2"/>
  <c r="B113" i="2"/>
  <c r="C113" i="2"/>
  <c r="D113" i="2"/>
  <c r="E113" i="2"/>
  <c r="F113" i="2"/>
  <c r="G113" i="2"/>
  <c r="H113" i="2"/>
  <c r="B114" i="2"/>
  <c r="C114" i="2"/>
  <c r="D114" i="2"/>
  <c r="E114" i="2"/>
  <c r="F114" i="2"/>
  <c r="G114" i="2"/>
  <c r="H114" i="2"/>
  <c r="B115" i="2"/>
  <c r="C115" i="2"/>
  <c r="D115" i="2"/>
  <c r="E115" i="2"/>
  <c r="F115" i="2"/>
  <c r="G115" i="2"/>
  <c r="H115" i="2"/>
  <c r="B116" i="2"/>
  <c r="C116" i="2"/>
  <c r="D116" i="2"/>
  <c r="E116" i="2"/>
  <c r="F116" i="2"/>
  <c r="G116" i="2"/>
  <c r="H116" i="2"/>
  <c r="B117" i="2"/>
  <c r="C117" i="2"/>
  <c r="D117" i="2"/>
  <c r="E117" i="2"/>
  <c r="F117" i="2"/>
  <c r="G117" i="2"/>
  <c r="H117" i="2"/>
  <c r="B118" i="2"/>
  <c r="C118" i="2"/>
  <c r="D118" i="2"/>
  <c r="E118" i="2"/>
  <c r="F118" i="2"/>
  <c r="G118" i="2"/>
  <c r="H118" i="2"/>
  <c r="B119" i="2"/>
  <c r="C119" i="2"/>
  <c r="D119" i="2"/>
  <c r="E119" i="2"/>
  <c r="F119" i="2"/>
  <c r="G119" i="2"/>
  <c r="H119" i="2"/>
  <c r="B120" i="2"/>
  <c r="C120" i="2"/>
  <c r="D120" i="2"/>
  <c r="E120" i="2"/>
  <c r="F120" i="2"/>
  <c r="G120" i="2"/>
  <c r="H120" i="2"/>
  <c r="B121" i="2"/>
  <c r="C121" i="2"/>
  <c r="D121" i="2"/>
  <c r="E121" i="2"/>
  <c r="F121" i="2"/>
  <c r="G121" i="2"/>
  <c r="H121" i="2"/>
  <c r="B122" i="2"/>
  <c r="C122" i="2"/>
  <c r="D122" i="2"/>
  <c r="E122" i="2"/>
  <c r="F122" i="2"/>
  <c r="G122" i="2"/>
  <c r="H122" i="2"/>
  <c r="B123" i="2"/>
  <c r="C123" i="2"/>
  <c r="D123" i="2"/>
  <c r="E123" i="2"/>
  <c r="F123" i="2"/>
  <c r="G123" i="2"/>
  <c r="H123" i="2"/>
  <c r="B124" i="2"/>
  <c r="C124" i="2"/>
  <c r="D124" i="2"/>
  <c r="E124" i="2"/>
  <c r="F124" i="2"/>
  <c r="G124" i="2"/>
  <c r="H124" i="2"/>
  <c r="B125" i="2"/>
  <c r="C125" i="2"/>
  <c r="D125" i="2"/>
  <c r="E125" i="2"/>
  <c r="F125" i="2"/>
  <c r="G125" i="2"/>
  <c r="H125" i="2"/>
  <c r="B126" i="2"/>
  <c r="C126" i="2"/>
  <c r="D126" i="2"/>
  <c r="E126" i="2"/>
  <c r="F126" i="2"/>
  <c r="G126" i="2"/>
  <c r="H126" i="2"/>
  <c r="B127" i="2"/>
  <c r="C127" i="2"/>
  <c r="D127" i="2"/>
  <c r="E127" i="2"/>
  <c r="F127" i="2"/>
  <c r="G127" i="2"/>
  <c r="H127" i="2"/>
  <c r="B128" i="2"/>
  <c r="C128" i="2"/>
  <c r="D128" i="2"/>
  <c r="E128" i="2"/>
  <c r="F128" i="2"/>
  <c r="G128" i="2"/>
  <c r="H128" i="2"/>
  <c r="B129" i="2"/>
  <c r="C129" i="2"/>
  <c r="D129" i="2"/>
  <c r="E129" i="2"/>
  <c r="F129" i="2"/>
  <c r="G129" i="2"/>
  <c r="H129" i="2"/>
  <c r="B130" i="2"/>
  <c r="C130" i="2"/>
  <c r="D130" i="2"/>
  <c r="E130" i="2"/>
  <c r="F130" i="2"/>
  <c r="G130" i="2"/>
  <c r="H130" i="2"/>
  <c r="B131" i="2"/>
  <c r="C131" i="2"/>
  <c r="D131" i="2"/>
  <c r="E131" i="2"/>
  <c r="F131" i="2"/>
  <c r="G131" i="2"/>
  <c r="H131" i="2"/>
  <c r="B132" i="2"/>
  <c r="C132" i="2"/>
  <c r="D132" i="2"/>
  <c r="E132" i="2"/>
  <c r="F132" i="2"/>
  <c r="G132" i="2"/>
  <c r="H132" i="2"/>
  <c r="B133" i="2"/>
  <c r="C133" i="2"/>
  <c r="D133" i="2"/>
  <c r="E133" i="2"/>
  <c r="F133" i="2"/>
  <c r="G133" i="2"/>
  <c r="H133" i="2"/>
  <c r="B134" i="2"/>
  <c r="C134" i="2"/>
  <c r="D134" i="2"/>
  <c r="E134" i="2"/>
  <c r="F134" i="2"/>
  <c r="G134" i="2"/>
  <c r="H134" i="2"/>
  <c r="B135" i="2"/>
  <c r="C135" i="2"/>
  <c r="D135" i="2"/>
  <c r="E135" i="2"/>
  <c r="F135" i="2"/>
  <c r="G135" i="2"/>
  <c r="H135" i="2"/>
  <c r="B136" i="2"/>
  <c r="C136" i="2"/>
  <c r="D136" i="2"/>
  <c r="E136" i="2"/>
  <c r="F136" i="2"/>
  <c r="G136" i="2"/>
  <c r="H136" i="2"/>
  <c r="B137" i="2"/>
  <c r="C137" i="2"/>
  <c r="D137" i="2"/>
  <c r="E137" i="2"/>
  <c r="F137" i="2"/>
  <c r="G137" i="2"/>
  <c r="H137" i="2"/>
  <c r="B138" i="2"/>
  <c r="C138" i="2"/>
  <c r="D138" i="2"/>
  <c r="E138" i="2"/>
  <c r="F138" i="2"/>
  <c r="G138" i="2"/>
  <c r="H138" i="2"/>
  <c r="B139" i="2"/>
  <c r="C139" i="2"/>
  <c r="D139" i="2"/>
  <c r="E139" i="2"/>
  <c r="F139" i="2"/>
  <c r="G139" i="2"/>
  <c r="H139" i="2"/>
  <c r="B140" i="2"/>
  <c r="C140" i="2"/>
  <c r="D140" i="2"/>
  <c r="E140" i="2"/>
  <c r="F140" i="2"/>
  <c r="G140" i="2"/>
  <c r="H140" i="2"/>
  <c r="B141" i="2"/>
  <c r="C141" i="2"/>
  <c r="D141" i="2"/>
  <c r="E141" i="2"/>
  <c r="F141" i="2"/>
  <c r="G141" i="2"/>
  <c r="H141" i="2"/>
  <c r="B142" i="2"/>
  <c r="C142" i="2"/>
  <c r="D142" i="2"/>
  <c r="E142" i="2"/>
  <c r="F142" i="2"/>
  <c r="G142" i="2"/>
  <c r="H142" i="2"/>
  <c r="B143" i="2"/>
  <c r="C143" i="2"/>
  <c r="D143" i="2"/>
  <c r="E143" i="2"/>
  <c r="F143" i="2"/>
  <c r="G143" i="2"/>
  <c r="H143" i="2"/>
  <c r="B144" i="2"/>
  <c r="C144" i="2"/>
  <c r="D144" i="2"/>
  <c r="E144" i="2"/>
  <c r="F144" i="2"/>
  <c r="G144" i="2"/>
  <c r="H144" i="2"/>
  <c r="B145" i="2"/>
  <c r="C145" i="2"/>
  <c r="D145" i="2"/>
  <c r="E145" i="2"/>
  <c r="F145" i="2"/>
  <c r="G145" i="2"/>
  <c r="H145" i="2"/>
  <c r="B146" i="2"/>
  <c r="C146" i="2"/>
  <c r="D146" i="2"/>
  <c r="E146" i="2"/>
  <c r="F146" i="2"/>
  <c r="G146" i="2"/>
  <c r="H146" i="2"/>
  <c r="B147" i="2"/>
  <c r="C147" i="2"/>
  <c r="D147" i="2"/>
  <c r="E147" i="2"/>
  <c r="F147" i="2"/>
  <c r="G147" i="2"/>
  <c r="H147" i="2"/>
  <c r="B148" i="2"/>
  <c r="C148" i="2"/>
  <c r="D148" i="2"/>
  <c r="E148" i="2"/>
  <c r="F148" i="2"/>
  <c r="G148" i="2"/>
  <c r="H148" i="2"/>
  <c r="B149" i="2"/>
  <c r="C149" i="2"/>
  <c r="D149" i="2"/>
  <c r="E149" i="2"/>
  <c r="F149" i="2"/>
  <c r="G149" i="2"/>
  <c r="H149" i="2"/>
  <c r="B150" i="2"/>
  <c r="C150" i="2"/>
  <c r="D150" i="2"/>
  <c r="E150" i="2"/>
  <c r="F150" i="2"/>
  <c r="G150" i="2"/>
  <c r="H150" i="2"/>
  <c r="B151" i="2"/>
  <c r="C151" i="2"/>
  <c r="D151" i="2"/>
  <c r="E151" i="2"/>
  <c r="F151" i="2"/>
  <c r="G151" i="2"/>
  <c r="H151" i="2"/>
  <c r="B152" i="2"/>
  <c r="C152" i="2"/>
  <c r="D152" i="2"/>
  <c r="E152" i="2"/>
  <c r="F152" i="2"/>
  <c r="G152" i="2"/>
  <c r="H152" i="2"/>
  <c r="B153" i="2"/>
  <c r="C153" i="2"/>
  <c r="D153" i="2"/>
  <c r="E153" i="2"/>
  <c r="F153" i="2"/>
  <c r="G153" i="2"/>
  <c r="H153" i="2"/>
  <c r="B154" i="2"/>
  <c r="C154" i="2"/>
  <c r="D154" i="2"/>
  <c r="E154" i="2"/>
  <c r="F154" i="2"/>
  <c r="G154" i="2"/>
  <c r="H154" i="2"/>
  <c r="B155" i="2"/>
  <c r="C155" i="2"/>
  <c r="D155" i="2"/>
  <c r="E155" i="2"/>
  <c r="F155" i="2"/>
  <c r="G155" i="2"/>
  <c r="H155" i="2"/>
  <c r="B156" i="2"/>
  <c r="C156" i="2"/>
  <c r="D156" i="2"/>
  <c r="E156" i="2"/>
  <c r="F156" i="2"/>
  <c r="G156" i="2"/>
  <c r="H156" i="2"/>
  <c r="B157" i="2"/>
  <c r="C157" i="2"/>
  <c r="D157" i="2"/>
  <c r="E157" i="2"/>
  <c r="F157" i="2"/>
  <c r="G157" i="2"/>
  <c r="H157" i="2"/>
  <c r="B158" i="2"/>
  <c r="C158" i="2"/>
  <c r="D158" i="2"/>
  <c r="E158" i="2"/>
  <c r="F158" i="2"/>
  <c r="G158" i="2"/>
  <c r="H158" i="2"/>
  <c r="B159" i="2"/>
  <c r="C159" i="2"/>
  <c r="D159" i="2"/>
  <c r="E159" i="2"/>
  <c r="F159" i="2"/>
  <c r="G159" i="2"/>
  <c r="H159" i="2"/>
  <c r="B160" i="2"/>
  <c r="C160" i="2"/>
  <c r="D160" i="2"/>
  <c r="E160" i="2"/>
  <c r="F160" i="2"/>
  <c r="G160" i="2"/>
  <c r="H160" i="2"/>
  <c r="B161" i="2"/>
  <c r="C161" i="2"/>
  <c r="D161" i="2"/>
  <c r="E161" i="2"/>
  <c r="F161" i="2"/>
  <c r="G161" i="2"/>
  <c r="H161" i="2"/>
  <c r="B162" i="2"/>
  <c r="C162" i="2"/>
  <c r="D162" i="2"/>
  <c r="E162" i="2"/>
  <c r="F162" i="2"/>
  <c r="G162" i="2"/>
  <c r="H162" i="2"/>
  <c r="B163" i="2"/>
  <c r="C163" i="2"/>
  <c r="D163" i="2"/>
  <c r="E163" i="2"/>
  <c r="F163" i="2"/>
  <c r="G163" i="2"/>
  <c r="H163" i="2"/>
  <c r="B164" i="2"/>
  <c r="C164" i="2"/>
  <c r="D164" i="2"/>
  <c r="E164" i="2"/>
  <c r="F164" i="2"/>
  <c r="G164" i="2"/>
  <c r="H164" i="2"/>
  <c r="B165" i="2"/>
  <c r="C165" i="2"/>
  <c r="D165" i="2"/>
  <c r="E165" i="2"/>
  <c r="F165" i="2"/>
  <c r="G165" i="2"/>
  <c r="H165" i="2"/>
  <c r="B166" i="2"/>
  <c r="C166" i="2"/>
  <c r="D166" i="2"/>
  <c r="E166" i="2"/>
  <c r="F166" i="2"/>
  <c r="G166" i="2"/>
  <c r="H166" i="2"/>
  <c r="B167" i="2"/>
  <c r="C167" i="2"/>
  <c r="D167" i="2"/>
  <c r="E167" i="2"/>
  <c r="F167" i="2"/>
  <c r="G167" i="2"/>
  <c r="H167" i="2"/>
  <c r="B168" i="2"/>
  <c r="C168" i="2"/>
  <c r="D168" i="2"/>
  <c r="E168" i="2"/>
  <c r="F168" i="2"/>
  <c r="G168" i="2"/>
  <c r="H168" i="2"/>
  <c r="B169" i="2"/>
  <c r="C169" i="2"/>
  <c r="D169" i="2"/>
  <c r="E169" i="2"/>
  <c r="F169" i="2"/>
  <c r="G169" i="2"/>
  <c r="H169" i="2"/>
  <c r="B170" i="2"/>
  <c r="C170" i="2"/>
  <c r="D170" i="2"/>
  <c r="E170" i="2"/>
  <c r="F170" i="2"/>
  <c r="G170" i="2"/>
  <c r="H170" i="2"/>
  <c r="B171" i="2"/>
  <c r="C171" i="2"/>
  <c r="D171" i="2"/>
  <c r="E171" i="2"/>
  <c r="F171" i="2"/>
  <c r="G171" i="2"/>
  <c r="H171" i="2"/>
  <c r="B172" i="2"/>
  <c r="C172" i="2"/>
  <c r="D172" i="2"/>
  <c r="E172" i="2"/>
  <c r="F172" i="2"/>
  <c r="G172" i="2"/>
  <c r="H172" i="2"/>
  <c r="B173" i="2"/>
  <c r="C173" i="2"/>
  <c r="D173" i="2"/>
  <c r="E173" i="2"/>
  <c r="F173" i="2"/>
  <c r="G173" i="2"/>
  <c r="H173" i="2"/>
  <c r="B174" i="2"/>
  <c r="C174" i="2"/>
  <c r="D174" i="2"/>
  <c r="E174" i="2"/>
  <c r="F174" i="2"/>
  <c r="G174" i="2"/>
  <c r="H174" i="2"/>
  <c r="B175" i="2"/>
  <c r="C175" i="2"/>
  <c r="D175" i="2"/>
  <c r="E175" i="2"/>
  <c r="F175" i="2"/>
  <c r="G175" i="2"/>
  <c r="H175" i="2"/>
  <c r="B176" i="2"/>
  <c r="C176" i="2"/>
  <c r="D176" i="2"/>
  <c r="E176" i="2"/>
  <c r="F176" i="2"/>
  <c r="G176" i="2"/>
  <c r="H176" i="2"/>
  <c r="B177" i="2"/>
  <c r="C177" i="2"/>
  <c r="D177" i="2"/>
  <c r="E177" i="2"/>
  <c r="F177" i="2"/>
  <c r="G177" i="2"/>
  <c r="H177" i="2"/>
  <c r="B178" i="2"/>
  <c r="C178" i="2"/>
  <c r="D178" i="2"/>
  <c r="E178" i="2"/>
  <c r="F178" i="2"/>
  <c r="G178" i="2"/>
  <c r="H178" i="2"/>
  <c r="B179" i="2"/>
  <c r="C179" i="2"/>
  <c r="D179" i="2"/>
  <c r="E179" i="2"/>
  <c r="F179" i="2"/>
  <c r="G179" i="2"/>
  <c r="H179" i="2"/>
  <c r="B180" i="2"/>
  <c r="C180" i="2"/>
  <c r="D180" i="2"/>
  <c r="E180" i="2"/>
  <c r="F180" i="2"/>
  <c r="G180" i="2"/>
  <c r="H180" i="2"/>
  <c r="B181" i="2"/>
  <c r="C181" i="2"/>
  <c r="D181" i="2"/>
  <c r="E181" i="2"/>
  <c r="F181" i="2"/>
  <c r="G181" i="2"/>
  <c r="H181" i="2"/>
  <c r="B182" i="2"/>
  <c r="C182" i="2"/>
  <c r="D182" i="2"/>
  <c r="E182" i="2"/>
  <c r="F182" i="2"/>
  <c r="G182" i="2"/>
  <c r="H182" i="2"/>
  <c r="B183" i="2"/>
  <c r="C183" i="2"/>
  <c r="D183" i="2"/>
  <c r="E183" i="2"/>
  <c r="F183" i="2"/>
  <c r="G183" i="2"/>
  <c r="H183" i="2"/>
  <c r="B184" i="2"/>
  <c r="C184" i="2"/>
  <c r="D184" i="2"/>
  <c r="E184" i="2"/>
  <c r="F184" i="2"/>
  <c r="G184" i="2"/>
  <c r="H184" i="2"/>
  <c r="B185" i="2"/>
  <c r="C185" i="2"/>
  <c r="D185" i="2"/>
  <c r="E185" i="2"/>
  <c r="F185" i="2"/>
  <c r="G185" i="2"/>
  <c r="H185" i="2"/>
  <c r="B186" i="2"/>
  <c r="C186" i="2"/>
  <c r="D186" i="2"/>
  <c r="E186" i="2"/>
  <c r="F186" i="2"/>
  <c r="G186" i="2"/>
  <c r="H186" i="2"/>
  <c r="B187" i="2"/>
  <c r="C187" i="2"/>
  <c r="D187" i="2"/>
  <c r="E187" i="2"/>
  <c r="F187" i="2"/>
  <c r="G187" i="2"/>
  <c r="H187" i="2"/>
  <c r="B188" i="2"/>
  <c r="C188" i="2"/>
  <c r="D188" i="2"/>
  <c r="E188" i="2"/>
  <c r="F188" i="2"/>
  <c r="G188" i="2"/>
  <c r="H188" i="2"/>
  <c r="B189" i="2"/>
  <c r="C189" i="2"/>
  <c r="D189" i="2"/>
  <c r="E189" i="2"/>
  <c r="F189" i="2"/>
  <c r="G189" i="2"/>
  <c r="H189" i="2"/>
  <c r="B190" i="2"/>
  <c r="C190" i="2"/>
  <c r="D190" i="2"/>
  <c r="E190" i="2"/>
  <c r="F190" i="2"/>
  <c r="G190" i="2"/>
  <c r="H190" i="2"/>
  <c r="B191" i="2"/>
  <c r="C191" i="2"/>
  <c r="D191" i="2"/>
  <c r="E191" i="2"/>
  <c r="F191" i="2"/>
  <c r="G191" i="2"/>
  <c r="H191" i="2"/>
  <c r="B192" i="2"/>
  <c r="C192" i="2"/>
  <c r="D192" i="2"/>
  <c r="E192" i="2"/>
  <c r="F192" i="2"/>
  <c r="G192" i="2"/>
  <c r="H192" i="2"/>
  <c r="B193" i="2"/>
  <c r="C193" i="2"/>
  <c r="D193" i="2"/>
  <c r="E193" i="2"/>
  <c r="F193" i="2"/>
  <c r="G193" i="2"/>
  <c r="H193" i="2"/>
  <c r="B194" i="2"/>
  <c r="C194" i="2"/>
  <c r="D194" i="2"/>
  <c r="E194" i="2"/>
  <c r="F194" i="2"/>
  <c r="G194" i="2"/>
  <c r="H194" i="2"/>
  <c r="B195" i="2"/>
  <c r="C195" i="2"/>
  <c r="D195" i="2"/>
  <c r="E195" i="2"/>
  <c r="F195" i="2"/>
  <c r="G195" i="2"/>
  <c r="H195" i="2"/>
  <c r="B196" i="2"/>
  <c r="C196" i="2"/>
  <c r="D196" i="2"/>
  <c r="E196" i="2"/>
  <c r="F196" i="2"/>
  <c r="G196" i="2"/>
  <c r="H196" i="2"/>
  <c r="B197" i="2"/>
  <c r="C197" i="2"/>
  <c r="D197" i="2"/>
  <c r="E197" i="2"/>
  <c r="F197" i="2"/>
  <c r="G197" i="2"/>
  <c r="H197" i="2"/>
  <c r="B198" i="2"/>
  <c r="C198" i="2"/>
  <c r="D198" i="2"/>
  <c r="E198" i="2"/>
  <c r="F198" i="2"/>
  <c r="G198" i="2"/>
  <c r="H198" i="2"/>
  <c r="B199" i="2"/>
  <c r="C199" i="2"/>
  <c r="D199" i="2"/>
  <c r="E199" i="2"/>
  <c r="F199" i="2"/>
  <c r="G199" i="2"/>
  <c r="H199" i="2"/>
  <c r="B200" i="2"/>
  <c r="C200" i="2"/>
  <c r="D200" i="2"/>
  <c r="E200" i="2"/>
  <c r="F200" i="2"/>
  <c r="G200" i="2"/>
  <c r="H200" i="2"/>
  <c r="B201" i="2"/>
  <c r="C201" i="2"/>
  <c r="D201" i="2"/>
  <c r="E201" i="2"/>
  <c r="F201" i="2"/>
  <c r="G201" i="2"/>
  <c r="H201" i="2"/>
  <c r="B202" i="2"/>
  <c r="C202" i="2"/>
  <c r="D202" i="2"/>
  <c r="E202" i="2"/>
  <c r="F202" i="2"/>
  <c r="G202" i="2"/>
  <c r="H202" i="2"/>
  <c r="B203" i="2"/>
  <c r="C203" i="2"/>
  <c r="D203" i="2"/>
  <c r="E203" i="2"/>
  <c r="F203" i="2"/>
  <c r="G203" i="2"/>
  <c r="H203" i="2"/>
  <c r="B204" i="2"/>
  <c r="C204" i="2"/>
  <c r="D204" i="2"/>
  <c r="E204" i="2"/>
  <c r="F204" i="2"/>
  <c r="G204" i="2"/>
  <c r="H204" i="2"/>
  <c r="B205" i="2"/>
  <c r="C205" i="2"/>
  <c r="D205" i="2"/>
  <c r="E205" i="2"/>
  <c r="F205" i="2"/>
  <c r="G205" i="2"/>
  <c r="H205" i="2"/>
  <c r="B206" i="2"/>
  <c r="C206" i="2"/>
  <c r="D206" i="2"/>
  <c r="E206" i="2"/>
  <c r="F206" i="2"/>
  <c r="G206" i="2"/>
  <c r="H206" i="2"/>
  <c r="B207" i="2"/>
  <c r="C207" i="2"/>
  <c r="D207" i="2"/>
  <c r="E207" i="2"/>
  <c r="F207" i="2"/>
  <c r="G207" i="2"/>
  <c r="H207" i="2"/>
  <c r="B208" i="2"/>
  <c r="C208" i="2"/>
  <c r="D208" i="2"/>
  <c r="E208" i="2"/>
  <c r="F208" i="2"/>
  <c r="G208" i="2"/>
  <c r="H208" i="2"/>
  <c r="B209" i="2"/>
  <c r="C209" i="2"/>
  <c r="D209" i="2"/>
  <c r="E209" i="2"/>
  <c r="F209" i="2"/>
  <c r="G209" i="2"/>
  <c r="H209" i="2"/>
  <c r="B210" i="2"/>
  <c r="C210" i="2"/>
  <c r="D210" i="2"/>
  <c r="E210" i="2"/>
  <c r="F210" i="2"/>
  <c r="G210" i="2"/>
  <c r="H210" i="2"/>
  <c r="B211" i="2"/>
  <c r="C211" i="2"/>
  <c r="D211" i="2"/>
  <c r="E211" i="2"/>
  <c r="F211" i="2"/>
  <c r="G211" i="2"/>
  <c r="H211" i="2"/>
  <c r="B212" i="2"/>
  <c r="C212" i="2"/>
  <c r="D212" i="2"/>
  <c r="E212" i="2"/>
  <c r="F212" i="2"/>
  <c r="G212" i="2"/>
  <c r="H212" i="2"/>
  <c r="B213" i="2"/>
  <c r="C213" i="2"/>
  <c r="D213" i="2"/>
  <c r="E213" i="2"/>
  <c r="F213" i="2"/>
  <c r="G213" i="2"/>
  <c r="H213" i="2"/>
  <c r="B214" i="2"/>
  <c r="C214" i="2"/>
  <c r="D214" i="2"/>
  <c r="E214" i="2"/>
  <c r="F214" i="2"/>
  <c r="G214" i="2"/>
  <c r="H214" i="2"/>
  <c r="B215" i="2"/>
  <c r="C215" i="2"/>
  <c r="D215" i="2"/>
  <c r="E215" i="2"/>
  <c r="F215" i="2"/>
  <c r="G215" i="2"/>
  <c r="H215" i="2"/>
  <c r="B216" i="2"/>
  <c r="C216" i="2"/>
  <c r="D216" i="2"/>
  <c r="E216" i="2"/>
  <c r="F216" i="2"/>
  <c r="G216" i="2"/>
  <c r="H216" i="2"/>
  <c r="B217" i="2"/>
  <c r="C217" i="2"/>
  <c r="D217" i="2"/>
  <c r="E217" i="2"/>
  <c r="F217" i="2"/>
  <c r="G217" i="2"/>
  <c r="H217" i="2"/>
  <c r="B218" i="2"/>
  <c r="C218" i="2"/>
  <c r="D218" i="2"/>
  <c r="E218" i="2"/>
  <c r="F218" i="2"/>
  <c r="G218" i="2"/>
  <c r="H218" i="2"/>
  <c r="B219" i="2"/>
  <c r="C219" i="2"/>
  <c r="D219" i="2"/>
  <c r="E219" i="2"/>
  <c r="F219" i="2"/>
  <c r="G219" i="2"/>
  <c r="H219" i="2"/>
  <c r="B220" i="2"/>
  <c r="C220" i="2"/>
  <c r="D220" i="2"/>
  <c r="E220" i="2"/>
  <c r="F220" i="2"/>
  <c r="G220" i="2"/>
  <c r="H220" i="2"/>
  <c r="B221" i="2"/>
  <c r="C221" i="2"/>
  <c r="D221" i="2"/>
  <c r="E221" i="2"/>
  <c r="F221" i="2"/>
  <c r="G221" i="2"/>
  <c r="H221" i="2"/>
  <c r="B222" i="2"/>
  <c r="C222" i="2"/>
  <c r="D222" i="2"/>
  <c r="E222" i="2"/>
  <c r="F222" i="2"/>
  <c r="G222" i="2"/>
  <c r="H222" i="2"/>
  <c r="B223" i="2"/>
  <c r="C223" i="2"/>
  <c r="D223" i="2"/>
  <c r="E223" i="2"/>
  <c r="F223" i="2"/>
  <c r="G223" i="2"/>
  <c r="H223" i="2"/>
  <c r="B224" i="2"/>
  <c r="C224" i="2"/>
  <c r="D224" i="2"/>
  <c r="E224" i="2"/>
  <c r="F224" i="2"/>
  <c r="G224" i="2"/>
  <c r="H224" i="2"/>
  <c r="B225" i="2"/>
  <c r="C225" i="2"/>
  <c r="D225" i="2"/>
  <c r="E225" i="2"/>
  <c r="F225" i="2"/>
  <c r="G225" i="2"/>
  <c r="H225" i="2"/>
  <c r="B226" i="2"/>
  <c r="C226" i="2"/>
  <c r="D226" i="2"/>
  <c r="E226" i="2"/>
  <c r="F226" i="2"/>
  <c r="G226" i="2"/>
  <c r="H226" i="2"/>
  <c r="B227" i="2"/>
  <c r="C227" i="2"/>
  <c r="D227" i="2"/>
  <c r="E227" i="2"/>
  <c r="F227" i="2"/>
  <c r="G227" i="2"/>
  <c r="H227" i="2"/>
  <c r="B228" i="2"/>
  <c r="C228" i="2"/>
  <c r="D228" i="2"/>
  <c r="E228" i="2"/>
  <c r="F228" i="2"/>
  <c r="G228" i="2"/>
  <c r="H228" i="2"/>
  <c r="B229" i="2"/>
  <c r="C229" i="2"/>
  <c r="D229" i="2"/>
  <c r="E229" i="2"/>
  <c r="F229" i="2"/>
  <c r="G229" i="2"/>
  <c r="H229" i="2"/>
  <c r="B230" i="2"/>
  <c r="C230" i="2"/>
  <c r="D230" i="2"/>
  <c r="E230" i="2"/>
  <c r="F230" i="2"/>
  <c r="G230" i="2"/>
  <c r="H230" i="2"/>
  <c r="B231" i="2"/>
  <c r="C231" i="2"/>
  <c r="D231" i="2"/>
  <c r="E231" i="2"/>
  <c r="F231" i="2"/>
  <c r="G231" i="2"/>
  <c r="H231" i="2"/>
  <c r="B232" i="2"/>
  <c r="C232" i="2"/>
  <c r="D232" i="2"/>
  <c r="E232" i="2"/>
  <c r="F232" i="2"/>
  <c r="G232" i="2"/>
  <c r="H232" i="2"/>
  <c r="B233" i="2"/>
  <c r="C233" i="2"/>
  <c r="D233" i="2"/>
  <c r="E233" i="2"/>
  <c r="F233" i="2"/>
  <c r="G233" i="2"/>
  <c r="H233" i="2"/>
  <c r="B234" i="2"/>
  <c r="C234" i="2"/>
  <c r="D234" i="2"/>
  <c r="E234" i="2"/>
  <c r="F234" i="2"/>
  <c r="G234" i="2"/>
  <c r="H234" i="2"/>
  <c r="B235" i="2"/>
  <c r="C235" i="2"/>
  <c r="D235" i="2"/>
  <c r="E235" i="2"/>
  <c r="F235" i="2"/>
  <c r="G235" i="2"/>
  <c r="H235" i="2"/>
  <c r="B236" i="2"/>
  <c r="C236" i="2"/>
  <c r="D236" i="2"/>
  <c r="E236" i="2"/>
  <c r="F236" i="2"/>
  <c r="G236" i="2"/>
  <c r="H236" i="2"/>
  <c r="B237" i="2"/>
  <c r="C237" i="2"/>
  <c r="D237" i="2"/>
  <c r="E237" i="2"/>
  <c r="F237" i="2"/>
  <c r="G237" i="2"/>
  <c r="H237" i="2"/>
  <c r="B238" i="2"/>
  <c r="C238" i="2"/>
  <c r="D238" i="2"/>
  <c r="E238" i="2"/>
  <c r="F238" i="2"/>
  <c r="G238" i="2"/>
  <c r="H238" i="2"/>
  <c r="B239" i="2"/>
  <c r="C239" i="2"/>
  <c r="D239" i="2"/>
  <c r="E239" i="2"/>
  <c r="F239" i="2"/>
  <c r="G239" i="2"/>
  <c r="H239" i="2"/>
  <c r="B240" i="2"/>
  <c r="C240" i="2"/>
  <c r="D240" i="2"/>
  <c r="E240" i="2"/>
  <c r="F240" i="2"/>
  <c r="G240" i="2"/>
  <c r="H240" i="2"/>
  <c r="B241" i="2"/>
  <c r="C241" i="2"/>
  <c r="D241" i="2"/>
  <c r="E241" i="2"/>
  <c r="F241" i="2"/>
  <c r="G241" i="2"/>
  <c r="H241" i="2"/>
  <c r="B242" i="2"/>
  <c r="C242" i="2"/>
  <c r="D242" i="2"/>
  <c r="E242" i="2"/>
  <c r="F242" i="2"/>
  <c r="G242" i="2"/>
  <c r="H242" i="2"/>
  <c r="B243" i="2"/>
  <c r="C243" i="2"/>
  <c r="D243" i="2"/>
  <c r="E243" i="2"/>
  <c r="F243" i="2"/>
  <c r="G243" i="2"/>
  <c r="H243" i="2"/>
  <c r="B244" i="2"/>
  <c r="C244" i="2"/>
  <c r="D244" i="2"/>
  <c r="E244" i="2"/>
  <c r="F244" i="2"/>
  <c r="G244" i="2"/>
  <c r="H244" i="2"/>
  <c r="B245" i="2"/>
  <c r="C245" i="2"/>
  <c r="D245" i="2"/>
  <c r="E245" i="2"/>
  <c r="F245" i="2"/>
  <c r="G245" i="2"/>
  <c r="H245" i="2"/>
  <c r="B246" i="2"/>
  <c r="C246" i="2"/>
  <c r="D246" i="2"/>
  <c r="E246" i="2"/>
  <c r="F246" i="2"/>
  <c r="G246" i="2"/>
  <c r="H246" i="2"/>
  <c r="B247" i="2"/>
  <c r="C247" i="2"/>
  <c r="D247" i="2"/>
  <c r="E247" i="2"/>
  <c r="F247" i="2"/>
  <c r="G247" i="2"/>
  <c r="H247" i="2"/>
  <c r="B248" i="2"/>
  <c r="C248" i="2"/>
  <c r="D248" i="2"/>
  <c r="E248" i="2"/>
  <c r="F248" i="2"/>
  <c r="G248" i="2"/>
  <c r="H248" i="2"/>
  <c r="B249" i="2"/>
  <c r="C249" i="2"/>
  <c r="D249" i="2"/>
  <c r="E249" i="2"/>
  <c r="F249" i="2"/>
  <c r="G249" i="2"/>
  <c r="H249" i="2"/>
  <c r="B250" i="2"/>
  <c r="C250" i="2"/>
  <c r="D250" i="2"/>
  <c r="E250" i="2"/>
  <c r="F250" i="2"/>
  <c r="G250" i="2"/>
  <c r="H250" i="2"/>
  <c r="B251" i="2"/>
  <c r="C251" i="2"/>
  <c r="D251" i="2"/>
  <c r="E251" i="2"/>
  <c r="F251" i="2"/>
  <c r="G251" i="2"/>
  <c r="H251" i="2"/>
  <c r="B252" i="2"/>
  <c r="C252" i="2"/>
  <c r="D252" i="2"/>
  <c r="E252" i="2"/>
  <c r="F252" i="2"/>
  <c r="G252" i="2"/>
  <c r="H252" i="2"/>
  <c r="B253" i="2"/>
  <c r="C253" i="2"/>
  <c r="D253" i="2"/>
  <c r="E253" i="2"/>
  <c r="F253" i="2"/>
  <c r="G253" i="2"/>
  <c r="H253" i="2"/>
  <c r="B254" i="2"/>
  <c r="C254" i="2"/>
  <c r="D254" i="2"/>
  <c r="E254" i="2"/>
  <c r="F254" i="2"/>
  <c r="G254" i="2"/>
  <c r="H254" i="2"/>
  <c r="B255" i="2"/>
  <c r="C255" i="2"/>
  <c r="D255" i="2"/>
  <c r="E255" i="2"/>
  <c r="F255" i="2"/>
  <c r="G255" i="2"/>
  <c r="H255" i="2"/>
  <c r="B256" i="2"/>
  <c r="C256" i="2"/>
  <c r="D256" i="2"/>
  <c r="E256" i="2"/>
  <c r="F256" i="2"/>
  <c r="G256" i="2"/>
  <c r="H256" i="2"/>
  <c r="B257" i="2"/>
  <c r="C257" i="2"/>
  <c r="D257" i="2"/>
  <c r="E257" i="2"/>
  <c r="F257" i="2"/>
  <c r="G257" i="2"/>
  <c r="H257" i="2"/>
  <c r="B258" i="2"/>
  <c r="C258" i="2"/>
  <c r="D258" i="2"/>
  <c r="E258" i="2"/>
  <c r="F258" i="2"/>
  <c r="G258" i="2"/>
  <c r="H258" i="2"/>
  <c r="B259" i="2"/>
  <c r="C259" i="2"/>
  <c r="D259" i="2"/>
  <c r="E259" i="2"/>
  <c r="F259" i="2"/>
  <c r="G259" i="2"/>
  <c r="H259" i="2"/>
  <c r="B260" i="2"/>
  <c r="C260" i="2"/>
  <c r="D260" i="2"/>
  <c r="E260" i="2"/>
  <c r="F260" i="2"/>
  <c r="G260" i="2"/>
  <c r="H260" i="2"/>
  <c r="B261" i="2"/>
  <c r="C261" i="2"/>
  <c r="D261" i="2"/>
  <c r="E261" i="2"/>
  <c r="F261" i="2"/>
  <c r="G261" i="2"/>
  <c r="H261" i="2"/>
  <c r="B262" i="2"/>
  <c r="C262" i="2"/>
  <c r="D262" i="2"/>
  <c r="E262" i="2"/>
  <c r="F262" i="2"/>
  <c r="G262" i="2"/>
  <c r="H262" i="2"/>
  <c r="B263" i="2"/>
  <c r="C263" i="2"/>
  <c r="D263" i="2"/>
  <c r="E263" i="2"/>
  <c r="F263" i="2"/>
  <c r="G263" i="2"/>
  <c r="H263" i="2"/>
  <c r="B264" i="2"/>
  <c r="C264" i="2"/>
  <c r="D264" i="2"/>
  <c r="E264" i="2"/>
  <c r="F264" i="2"/>
  <c r="G264" i="2"/>
  <c r="H264" i="2"/>
  <c r="B265" i="2"/>
  <c r="C265" i="2"/>
  <c r="D265" i="2"/>
  <c r="E265" i="2"/>
  <c r="F265" i="2"/>
  <c r="G265" i="2"/>
  <c r="H265" i="2"/>
  <c r="B266" i="2"/>
  <c r="C266" i="2"/>
  <c r="D266" i="2"/>
  <c r="E266" i="2"/>
  <c r="F266" i="2"/>
  <c r="G266" i="2"/>
  <c r="H266" i="2"/>
  <c r="B267" i="2"/>
  <c r="C267" i="2"/>
  <c r="D267" i="2"/>
  <c r="E267" i="2"/>
  <c r="F267" i="2"/>
  <c r="G267" i="2"/>
  <c r="H267" i="2"/>
  <c r="B268" i="2"/>
  <c r="C268" i="2"/>
  <c r="D268" i="2"/>
  <c r="E268" i="2"/>
  <c r="F268" i="2"/>
  <c r="G268" i="2"/>
  <c r="H268" i="2"/>
  <c r="B269" i="2"/>
  <c r="C269" i="2"/>
  <c r="D269" i="2"/>
  <c r="E269" i="2"/>
  <c r="F269" i="2"/>
  <c r="G269" i="2"/>
  <c r="H269" i="2"/>
  <c r="B270" i="2"/>
  <c r="C270" i="2"/>
  <c r="D270" i="2"/>
  <c r="E270" i="2"/>
  <c r="F270" i="2"/>
  <c r="G270" i="2"/>
  <c r="H270" i="2"/>
  <c r="B271" i="2"/>
  <c r="C271" i="2"/>
  <c r="D271" i="2"/>
  <c r="E271" i="2"/>
  <c r="F271" i="2"/>
  <c r="G271" i="2"/>
  <c r="H271" i="2"/>
  <c r="B272" i="2"/>
  <c r="C272" i="2"/>
  <c r="D272" i="2"/>
  <c r="E272" i="2"/>
  <c r="F272" i="2"/>
  <c r="G272" i="2"/>
  <c r="H272" i="2"/>
  <c r="B273" i="2"/>
  <c r="C273" i="2"/>
  <c r="D273" i="2"/>
  <c r="E273" i="2"/>
  <c r="F273" i="2"/>
  <c r="G273" i="2"/>
  <c r="H273" i="2"/>
  <c r="B274" i="2"/>
  <c r="C274" i="2"/>
  <c r="D274" i="2"/>
  <c r="E274" i="2"/>
  <c r="F274" i="2"/>
  <c r="G274" i="2"/>
  <c r="H274" i="2"/>
  <c r="B275" i="2"/>
  <c r="C275" i="2"/>
  <c r="D275" i="2"/>
  <c r="E275" i="2"/>
  <c r="F275" i="2"/>
  <c r="G275" i="2"/>
  <c r="H275" i="2"/>
  <c r="B276" i="2"/>
  <c r="C276" i="2"/>
  <c r="D276" i="2"/>
  <c r="E276" i="2"/>
  <c r="F276" i="2"/>
  <c r="G276" i="2"/>
  <c r="H276" i="2"/>
  <c r="B277" i="2"/>
  <c r="C277" i="2"/>
  <c r="D277" i="2"/>
  <c r="E277" i="2"/>
  <c r="F277" i="2"/>
  <c r="G277" i="2"/>
  <c r="H277" i="2"/>
  <c r="B278" i="2"/>
  <c r="C278" i="2"/>
  <c r="D278" i="2"/>
  <c r="E278" i="2"/>
  <c r="F278" i="2"/>
  <c r="G278" i="2"/>
  <c r="H278" i="2"/>
  <c r="B279" i="2"/>
  <c r="C279" i="2"/>
  <c r="D279" i="2"/>
  <c r="E279" i="2"/>
  <c r="F279" i="2"/>
  <c r="G279" i="2"/>
  <c r="H279" i="2"/>
  <c r="B280" i="2"/>
  <c r="C280" i="2"/>
  <c r="D280" i="2"/>
  <c r="E280" i="2"/>
  <c r="F280" i="2"/>
  <c r="G280" i="2"/>
  <c r="H280" i="2"/>
  <c r="B281" i="2"/>
  <c r="C281" i="2"/>
  <c r="D281" i="2"/>
  <c r="E281" i="2"/>
  <c r="F281" i="2"/>
  <c r="G281" i="2"/>
  <c r="H281" i="2"/>
  <c r="B282" i="2"/>
  <c r="C282" i="2"/>
  <c r="D282" i="2"/>
  <c r="E282" i="2"/>
  <c r="F282" i="2"/>
  <c r="G282" i="2"/>
  <c r="H282" i="2"/>
  <c r="B283" i="2"/>
  <c r="C283" i="2"/>
  <c r="D283" i="2"/>
  <c r="E283" i="2"/>
  <c r="F283" i="2"/>
  <c r="G283" i="2"/>
  <c r="H283" i="2"/>
  <c r="B284" i="2"/>
  <c r="C284" i="2"/>
  <c r="D284" i="2"/>
  <c r="E284" i="2"/>
  <c r="F284" i="2"/>
  <c r="G284" i="2"/>
  <c r="H284" i="2"/>
  <c r="B285" i="2"/>
  <c r="C285" i="2"/>
  <c r="D285" i="2"/>
  <c r="E285" i="2"/>
  <c r="F285" i="2"/>
  <c r="G285" i="2"/>
  <c r="H285" i="2"/>
  <c r="B286" i="2"/>
  <c r="C286" i="2"/>
  <c r="D286" i="2"/>
  <c r="E286" i="2"/>
  <c r="F286" i="2"/>
  <c r="G286" i="2"/>
  <c r="H286" i="2"/>
  <c r="B287" i="2"/>
  <c r="C287" i="2"/>
  <c r="D287" i="2"/>
  <c r="E287" i="2"/>
  <c r="F287" i="2"/>
  <c r="G287" i="2"/>
  <c r="H287" i="2"/>
  <c r="B288" i="2"/>
  <c r="C288" i="2"/>
  <c r="D288" i="2"/>
  <c r="E288" i="2"/>
  <c r="F288" i="2"/>
  <c r="G288" i="2"/>
  <c r="H288" i="2"/>
  <c r="B289" i="2"/>
  <c r="C289" i="2"/>
  <c r="D289" i="2"/>
  <c r="E289" i="2"/>
  <c r="F289" i="2"/>
  <c r="G289" i="2"/>
  <c r="H289" i="2"/>
  <c r="B290" i="2"/>
  <c r="C290" i="2"/>
  <c r="D290" i="2"/>
  <c r="E290" i="2"/>
  <c r="F290" i="2"/>
  <c r="G290" i="2"/>
  <c r="H290" i="2"/>
  <c r="B291" i="2"/>
  <c r="C291" i="2"/>
  <c r="D291" i="2"/>
  <c r="E291" i="2"/>
  <c r="F291" i="2"/>
  <c r="G291" i="2"/>
  <c r="H291" i="2"/>
  <c r="B292" i="2"/>
  <c r="C292" i="2"/>
  <c r="D292" i="2"/>
  <c r="E292" i="2"/>
  <c r="F292" i="2"/>
  <c r="G292" i="2"/>
  <c r="H292" i="2"/>
  <c r="B293" i="2"/>
  <c r="C293" i="2"/>
  <c r="D293" i="2"/>
  <c r="E293" i="2"/>
  <c r="F293" i="2"/>
  <c r="G293" i="2"/>
  <c r="H293" i="2"/>
  <c r="B294" i="2"/>
  <c r="C294" i="2"/>
  <c r="D294" i="2"/>
  <c r="E294" i="2"/>
  <c r="F294" i="2"/>
  <c r="G294" i="2"/>
  <c r="H294" i="2"/>
  <c r="B295" i="2"/>
  <c r="C295" i="2"/>
  <c r="D295" i="2"/>
  <c r="E295" i="2"/>
  <c r="F295" i="2"/>
  <c r="G295" i="2"/>
  <c r="H295" i="2"/>
  <c r="B296" i="2"/>
  <c r="C296" i="2"/>
  <c r="D296" i="2"/>
  <c r="E296" i="2"/>
  <c r="F296" i="2"/>
  <c r="G296" i="2"/>
  <c r="H296" i="2"/>
  <c r="B297" i="2"/>
  <c r="C297" i="2"/>
  <c r="D297" i="2"/>
  <c r="E297" i="2"/>
  <c r="F297" i="2"/>
  <c r="G297" i="2"/>
  <c r="H297" i="2"/>
  <c r="B298" i="2"/>
  <c r="C298" i="2"/>
  <c r="D298" i="2"/>
  <c r="E298" i="2"/>
  <c r="F298" i="2"/>
  <c r="G298" i="2"/>
  <c r="H298" i="2"/>
  <c r="B299" i="2"/>
  <c r="C299" i="2"/>
  <c r="D299" i="2"/>
  <c r="E299" i="2"/>
  <c r="F299" i="2"/>
  <c r="G299" i="2"/>
  <c r="H299" i="2"/>
  <c r="B300" i="2"/>
  <c r="C300" i="2"/>
  <c r="D300" i="2"/>
  <c r="E300" i="2"/>
  <c r="F300" i="2"/>
  <c r="G300" i="2"/>
  <c r="H300" i="2"/>
  <c r="B301" i="2"/>
  <c r="C301" i="2"/>
  <c r="D301" i="2"/>
  <c r="E301" i="2"/>
  <c r="F301" i="2"/>
  <c r="G301" i="2"/>
  <c r="H301" i="2"/>
  <c r="B302" i="2"/>
  <c r="C302" i="2"/>
  <c r="D302" i="2"/>
  <c r="E302" i="2"/>
  <c r="F302" i="2"/>
  <c r="G302" i="2"/>
  <c r="H302" i="2"/>
  <c r="B303" i="2"/>
  <c r="C303" i="2"/>
  <c r="D303" i="2"/>
  <c r="E303" i="2"/>
  <c r="F303" i="2"/>
  <c r="G303" i="2"/>
  <c r="H303" i="2"/>
  <c r="B304" i="2"/>
  <c r="C304" i="2"/>
  <c r="D304" i="2"/>
  <c r="E304" i="2"/>
  <c r="F304" i="2"/>
  <c r="G304" i="2"/>
  <c r="H304" i="2"/>
  <c r="B305" i="2"/>
  <c r="C305" i="2"/>
  <c r="D305" i="2"/>
  <c r="E305" i="2"/>
  <c r="F305" i="2"/>
  <c r="G305" i="2"/>
  <c r="H305" i="2"/>
  <c r="B306" i="2"/>
  <c r="C306" i="2"/>
  <c r="D306" i="2"/>
  <c r="E306" i="2"/>
  <c r="F306" i="2"/>
  <c r="G306" i="2"/>
  <c r="H306" i="2"/>
  <c r="B307" i="2"/>
  <c r="C307" i="2"/>
  <c r="D307" i="2"/>
  <c r="E307" i="2"/>
  <c r="F307" i="2"/>
  <c r="G307" i="2"/>
  <c r="H307" i="2"/>
  <c r="B308" i="2"/>
  <c r="C308" i="2"/>
  <c r="D308" i="2"/>
  <c r="E308" i="2"/>
  <c r="F308" i="2"/>
  <c r="G308" i="2"/>
  <c r="H308" i="2"/>
  <c r="B309" i="2"/>
  <c r="C309" i="2"/>
  <c r="D309" i="2"/>
  <c r="E309" i="2"/>
  <c r="F309" i="2"/>
  <c r="G309" i="2"/>
  <c r="H309" i="2"/>
  <c r="B310" i="2"/>
  <c r="C310" i="2"/>
  <c r="D310" i="2"/>
  <c r="E310" i="2"/>
  <c r="F310" i="2"/>
  <c r="G310" i="2"/>
  <c r="H310" i="2"/>
  <c r="B311" i="2"/>
  <c r="C311" i="2"/>
  <c r="D311" i="2"/>
  <c r="E311" i="2"/>
  <c r="F311" i="2"/>
  <c r="G311" i="2"/>
  <c r="H311" i="2"/>
  <c r="B312" i="2"/>
  <c r="C312" i="2"/>
  <c r="D312" i="2"/>
  <c r="E312" i="2"/>
  <c r="F312" i="2"/>
  <c r="G312" i="2"/>
  <c r="H312" i="2"/>
  <c r="B313" i="2"/>
  <c r="C313" i="2"/>
  <c r="D313" i="2"/>
  <c r="E313" i="2"/>
  <c r="F313" i="2"/>
  <c r="G313" i="2"/>
  <c r="H313" i="2"/>
  <c r="B314" i="2"/>
  <c r="C314" i="2"/>
  <c r="D314" i="2"/>
  <c r="E314" i="2"/>
  <c r="F314" i="2"/>
  <c r="G314" i="2"/>
  <c r="H314" i="2"/>
  <c r="B315" i="2"/>
  <c r="C315" i="2"/>
  <c r="D315" i="2"/>
  <c r="E315" i="2"/>
  <c r="F315" i="2"/>
  <c r="G315" i="2"/>
  <c r="H315" i="2"/>
  <c r="B316" i="2"/>
  <c r="C316" i="2"/>
  <c r="D316" i="2"/>
  <c r="E316" i="2"/>
  <c r="F316" i="2"/>
  <c r="G316" i="2"/>
  <c r="H316" i="2"/>
  <c r="B317" i="2"/>
  <c r="C317" i="2"/>
  <c r="D317" i="2"/>
  <c r="E317" i="2"/>
  <c r="F317" i="2"/>
  <c r="G317" i="2"/>
  <c r="H317" i="2"/>
  <c r="B318" i="2"/>
  <c r="C318" i="2"/>
  <c r="D318" i="2"/>
  <c r="E318" i="2"/>
  <c r="F318" i="2"/>
  <c r="G318" i="2"/>
  <c r="H318" i="2"/>
  <c r="B319" i="2"/>
  <c r="C319" i="2"/>
  <c r="D319" i="2"/>
  <c r="E319" i="2"/>
  <c r="F319" i="2"/>
  <c r="G319" i="2"/>
  <c r="H319" i="2"/>
  <c r="B320" i="2"/>
  <c r="C320" i="2"/>
  <c r="D320" i="2"/>
  <c r="E320" i="2"/>
  <c r="F320" i="2"/>
  <c r="G320" i="2"/>
  <c r="H320" i="2"/>
  <c r="B321" i="2"/>
  <c r="C321" i="2"/>
  <c r="D321" i="2"/>
  <c r="E321" i="2"/>
  <c r="F321" i="2"/>
  <c r="G321" i="2"/>
  <c r="H321" i="2"/>
  <c r="B322" i="2"/>
  <c r="C322" i="2"/>
  <c r="D322" i="2"/>
  <c r="E322" i="2"/>
  <c r="F322" i="2"/>
  <c r="G322" i="2"/>
  <c r="H322" i="2"/>
  <c r="B323" i="2"/>
  <c r="C323" i="2"/>
  <c r="D323" i="2"/>
  <c r="E323" i="2"/>
  <c r="F323" i="2"/>
  <c r="G323" i="2"/>
  <c r="H323" i="2"/>
  <c r="B324" i="2"/>
  <c r="C324" i="2"/>
  <c r="D324" i="2"/>
  <c r="E324" i="2"/>
  <c r="F324" i="2"/>
  <c r="G324" i="2"/>
  <c r="H324" i="2"/>
  <c r="B325" i="2"/>
  <c r="C325" i="2"/>
  <c r="D325" i="2"/>
  <c r="E325" i="2"/>
  <c r="F325" i="2"/>
  <c r="G325" i="2"/>
  <c r="H325" i="2"/>
  <c r="B326" i="2"/>
  <c r="C326" i="2"/>
  <c r="D326" i="2"/>
  <c r="E326" i="2"/>
  <c r="F326" i="2"/>
  <c r="G326" i="2"/>
  <c r="H326" i="2"/>
  <c r="B327" i="2"/>
  <c r="C327" i="2"/>
  <c r="D327" i="2"/>
  <c r="E327" i="2"/>
  <c r="F327" i="2"/>
  <c r="G327" i="2"/>
  <c r="H327" i="2"/>
  <c r="B328" i="2"/>
  <c r="C328" i="2"/>
  <c r="D328" i="2"/>
  <c r="E328" i="2"/>
  <c r="F328" i="2"/>
  <c r="G328" i="2"/>
  <c r="H328" i="2"/>
  <c r="B329" i="2"/>
  <c r="C329" i="2"/>
  <c r="D329" i="2"/>
  <c r="E329" i="2"/>
  <c r="F329" i="2"/>
  <c r="G329" i="2"/>
  <c r="H329" i="2"/>
  <c r="B330" i="2"/>
  <c r="C330" i="2"/>
  <c r="D330" i="2"/>
  <c r="E330" i="2"/>
  <c r="F330" i="2"/>
  <c r="G330" i="2"/>
  <c r="H330" i="2"/>
  <c r="B331" i="2"/>
  <c r="C331" i="2"/>
  <c r="D331" i="2"/>
  <c r="E331" i="2"/>
  <c r="F331" i="2"/>
  <c r="G331" i="2"/>
  <c r="H331" i="2"/>
  <c r="B332" i="2"/>
  <c r="C332" i="2"/>
  <c r="D332" i="2"/>
  <c r="E332" i="2"/>
  <c r="F332" i="2"/>
  <c r="G332" i="2"/>
  <c r="H332" i="2"/>
  <c r="B333" i="2"/>
  <c r="C333" i="2"/>
  <c r="D333" i="2"/>
  <c r="E333" i="2"/>
  <c r="F333" i="2"/>
  <c r="G333" i="2"/>
  <c r="H333" i="2"/>
  <c r="B334" i="2"/>
  <c r="C334" i="2"/>
  <c r="D334" i="2"/>
  <c r="E334" i="2"/>
  <c r="F334" i="2"/>
  <c r="G334" i="2"/>
  <c r="H334" i="2"/>
  <c r="B335" i="2"/>
  <c r="C335" i="2"/>
  <c r="D335" i="2"/>
  <c r="E335" i="2"/>
  <c r="F335" i="2"/>
  <c r="G335" i="2"/>
  <c r="H335" i="2"/>
  <c r="B336" i="2"/>
  <c r="C336" i="2"/>
  <c r="D336" i="2"/>
  <c r="E336" i="2"/>
  <c r="F336" i="2"/>
  <c r="G336" i="2"/>
  <c r="H336" i="2"/>
  <c r="B337" i="2"/>
  <c r="C337" i="2"/>
  <c r="D337" i="2"/>
  <c r="E337" i="2"/>
  <c r="F337" i="2"/>
  <c r="G337" i="2"/>
  <c r="H337" i="2"/>
  <c r="B338" i="2"/>
  <c r="C338" i="2"/>
  <c r="D338" i="2"/>
  <c r="E338" i="2"/>
  <c r="F338" i="2"/>
  <c r="G338" i="2"/>
  <c r="H338" i="2"/>
  <c r="B339" i="2"/>
  <c r="C339" i="2"/>
  <c r="D339" i="2"/>
  <c r="E339" i="2"/>
  <c r="F339" i="2"/>
  <c r="G339" i="2"/>
  <c r="H339" i="2"/>
  <c r="B340" i="2"/>
  <c r="C340" i="2"/>
  <c r="D340" i="2"/>
  <c r="E340" i="2"/>
  <c r="F340" i="2"/>
  <c r="G340" i="2"/>
  <c r="H340" i="2"/>
  <c r="B341" i="2"/>
  <c r="C341" i="2"/>
  <c r="D341" i="2"/>
  <c r="E341" i="2"/>
  <c r="F341" i="2"/>
  <c r="G341" i="2"/>
  <c r="H341" i="2"/>
  <c r="B342" i="2"/>
  <c r="C342" i="2"/>
  <c r="D342" i="2"/>
  <c r="E342" i="2"/>
  <c r="F342" i="2"/>
  <c r="G342" i="2"/>
  <c r="H342" i="2"/>
  <c r="B343" i="2"/>
  <c r="C343" i="2"/>
  <c r="D343" i="2"/>
  <c r="E343" i="2"/>
  <c r="F343" i="2"/>
  <c r="G343" i="2"/>
  <c r="H343" i="2"/>
  <c r="B344" i="2"/>
  <c r="C344" i="2"/>
  <c r="D344" i="2"/>
  <c r="E344" i="2"/>
  <c r="F344" i="2"/>
  <c r="G344" i="2"/>
  <c r="H344" i="2"/>
  <c r="B345" i="2"/>
  <c r="C345" i="2"/>
  <c r="D345" i="2"/>
  <c r="E345" i="2"/>
  <c r="F345" i="2"/>
  <c r="G345" i="2"/>
  <c r="H345" i="2"/>
  <c r="B346" i="2"/>
  <c r="C346" i="2"/>
  <c r="D346" i="2"/>
  <c r="E346" i="2"/>
  <c r="F346" i="2"/>
  <c r="G346" i="2"/>
  <c r="H346" i="2"/>
  <c r="B347" i="2"/>
  <c r="C347" i="2"/>
  <c r="D347" i="2"/>
  <c r="E347" i="2"/>
  <c r="F347" i="2"/>
  <c r="G347" i="2"/>
  <c r="H347" i="2"/>
  <c r="B348" i="2"/>
  <c r="C348" i="2"/>
  <c r="D348" i="2"/>
  <c r="E348" i="2"/>
  <c r="F348" i="2"/>
  <c r="G348" i="2"/>
  <c r="H348" i="2"/>
  <c r="B349" i="2"/>
  <c r="C349" i="2"/>
  <c r="D349" i="2"/>
  <c r="E349" i="2"/>
  <c r="F349" i="2"/>
  <c r="G349" i="2"/>
  <c r="H349" i="2"/>
  <c r="B350" i="2"/>
  <c r="C350" i="2"/>
  <c r="D350" i="2"/>
  <c r="E350" i="2"/>
  <c r="F350" i="2"/>
  <c r="G350" i="2"/>
  <c r="H350" i="2"/>
  <c r="B351" i="2"/>
  <c r="C351" i="2"/>
  <c r="D351" i="2"/>
  <c r="E351" i="2"/>
  <c r="F351" i="2"/>
  <c r="G351" i="2"/>
  <c r="H351" i="2"/>
  <c r="B352" i="2"/>
  <c r="C352" i="2"/>
  <c r="D352" i="2"/>
  <c r="E352" i="2"/>
  <c r="F352" i="2"/>
  <c r="G352" i="2"/>
  <c r="H352" i="2"/>
  <c r="B353" i="2"/>
  <c r="C353" i="2"/>
  <c r="D353" i="2"/>
  <c r="E353" i="2"/>
  <c r="F353" i="2"/>
  <c r="G353" i="2"/>
  <c r="H353" i="2"/>
  <c r="B354" i="2"/>
  <c r="C354" i="2"/>
  <c r="D354" i="2"/>
  <c r="E354" i="2"/>
  <c r="F354" i="2"/>
  <c r="G354" i="2"/>
  <c r="H354" i="2"/>
  <c r="B355" i="2"/>
  <c r="C355" i="2"/>
  <c r="D355" i="2"/>
  <c r="E355" i="2"/>
  <c r="F355" i="2"/>
  <c r="G355" i="2"/>
  <c r="H355" i="2"/>
  <c r="B356" i="2"/>
  <c r="C356" i="2"/>
  <c r="D356" i="2"/>
  <c r="E356" i="2"/>
  <c r="F356" i="2"/>
  <c r="G356" i="2"/>
  <c r="H356" i="2"/>
  <c r="B357" i="2"/>
  <c r="C357" i="2"/>
  <c r="D357" i="2"/>
  <c r="E357" i="2"/>
  <c r="F357" i="2"/>
  <c r="G357" i="2"/>
  <c r="H357" i="2"/>
  <c r="B358" i="2"/>
  <c r="C358" i="2"/>
  <c r="D358" i="2"/>
  <c r="E358" i="2"/>
  <c r="F358" i="2"/>
  <c r="G358" i="2"/>
  <c r="H358" i="2"/>
  <c r="B359" i="2"/>
  <c r="C359" i="2"/>
  <c r="D359" i="2"/>
  <c r="E359" i="2"/>
  <c r="F359" i="2"/>
  <c r="G359" i="2"/>
  <c r="H359" i="2"/>
  <c r="B360" i="2"/>
  <c r="C360" i="2"/>
  <c r="D360" i="2"/>
  <c r="E360" i="2"/>
  <c r="F360" i="2"/>
  <c r="G360" i="2"/>
  <c r="H360" i="2"/>
  <c r="B361" i="2"/>
  <c r="C361" i="2"/>
  <c r="D361" i="2"/>
  <c r="E361" i="2"/>
  <c r="F361" i="2"/>
  <c r="G361" i="2"/>
  <c r="H361" i="2"/>
  <c r="B362" i="2"/>
  <c r="C362" i="2"/>
  <c r="D362" i="2"/>
  <c r="E362" i="2"/>
  <c r="F362" i="2"/>
  <c r="G362" i="2"/>
  <c r="H362" i="2"/>
  <c r="B363" i="2"/>
  <c r="C363" i="2"/>
  <c r="D363" i="2"/>
  <c r="E363" i="2"/>
  <c r="F363" i="2"/>
  <c r="G363" i="2"/>
  <c r="H363" i="2"/>
  <c r="B364" i="2"/>
  <c r="C364" i="2"/>
  <c r="D364" i="2"/>
  <c r="E364" i="2"/>
  <c r="F364" i="2"/>
  <c r="G364" i="2"/>
  <c r="H364" i="2"/>
  <c r="B365" i="2"/>
  <c r="C365" i="2"/>
  <c r="D365" i="2"/>
  <c r="E365" i="2"/>
  <c r="F365" i="2"/>
  <c r="G365" i="2"/>
  <c r="H365" i="2"/>
  <c r="B366" i="2"/>
  <c r="C366" i="2"/>
  <c r="D366" i="2"/>
  <c r="E366" i="2"/>
  <c r="F366" i="2"/>
  <c r="G366" i="2"/>
  <c r="H366" i="2"/>
  <c r="B367" i="2"/>
  <c r="C367" i="2"/>
  <c r="D367" i="2"/>
  <c r="E367" i="2"/>
  <c r="F367" i="2"/>
  <c r="G367" i="2"/>
  <c r="H367" i="2"/>
  <c r="B368" i="2"/>
  <c r="C368" i="2"/>
  <c r="D368" i="2"/>
  <c r="E368" i="2"/>
  <c r="F368" i="2"/>
  <c r="G368" i="2"/>
  <c r="H368" i="2"/>
  <c r="B369" i="2"/>
  <c r="C369" i="2"/>
  <c r="D369" i="2"/>
  <c r="E369" i="2"/>
  <c r="F369" i="2"/>
  <c r="G369" i="2"/>
  <c r="H369" i="2"/>
  <c r="B370" i="2"/>
  <c r="C370" i="2"/>
  <c r="D370" i="2"/>
  <c r="E370" i="2"/>
  <c r="F370" i="2"/>
  <c r="G370" i="2"/>
  <c r="H370" i="2"/>
  <c r="B371" i="2"/>
  <c r="C371" i="2"/>
  <c r="D371" i="2"/>
  <c r="E371" i="2"/>
  <c r="F371" i="2"/>
  <c r="G371" i="2"/>
  <c r="H371" i="2"/>
  <c r="B372" i="2"/>
  <c r="C372" i="2"/>
  <c r="D372" i="2"/>
  <c r="E372" i="2"/>
  <c r="F372" i="2"/>
  <c r="G372" i="2"/>
  <c r="H372" i="2"/>
  <c r="B373" i="2"/>
  <c r="C373" i="2"/>
  <c r="D373" i="2"/>
  <c r="E373" i="2"/>
  <c r="F373" i="2"/>
  <c r="G373" i="2"/>
  <c r="H373" i="2"/>
  <c r="B374" i="2"/>
  <c r="C374" i="2"/>
  <c r="D374" i="2"/>
  <c r="E374" i="2"/>
  <c r="F374" i="2"/>
  <c r="G374" i="2"/>
  <c r="H374" i="2"/>
  <c r="B375" i="2"/>
  <c r="C375" i="2"/>
  <c r="D375" i="2"/>
  <c r="E375" i="2"/>
  <c r="F375" i="2"/>
  <c r="G375" i="2"/>
  <c r="H375" i="2"/>
  <c r="B376" i="2"/>
  <c r="C376" i="2"/>
  <c r="D376" i="2"/>
  <c r="E376" i="2"/>
  <c r="F376" i="2"/>
  <c r="G376" i="2"/>
  <c r="H376" i="2"/>
  <c r="B377" i="2"/>
  <c r="C377" i="2"/>
  <c r="D377" i="2"/>
  <c r="E377" i="2"/>
  <c r="F377" i="2"/>
  <c r="G377" i="2"/>
  <c r="H377" i="2"/>
  <c r="B378" i="2"/>
  <c r="C378" i="2"/>
  <c r="D378" i="2"/>
  <c r="E378" i="2"/>
  <c r="F378" i="2"/>
  <c r="G378" i="2"/>
  <c r="H378" i="2"/>
  <c r="B379" i="2"/>
  <c r="C379" i="2"/>
  <c r="D379" i="2"/>
  <c r="E379" i="2"/>
  <c r="F379" i="2"/>
  <c r="G379" i="2"/>
  <c r="H379" i="2"/>
  <c r="B380" i="2"/>
  <c r="C380" i="2"/>
  <c r="D380" i="2"/>
  <c r="E380" i="2"/>
  <c r="F380" i="2"/>
  <c r="G380" i="2"/>
  <c r="H380" i="2"/>
  <c r="B381" i="2"/>
  <c r="C381" i="2"/>
  <c r="D381" i="2"/>
  <c r="E381" i="2"/>
  <c r="F381" i="2"/>
  <c r="G381" i="2"/>
  <c r="H381" i="2"/>
  <c r="B382" i="2"/>
  <c r="C382" i="2"/>
  <c r="D382" i="2"/>
  <c r="E382" i="2"/>
  <c r="F382" i="2"/>
  <c r="G382" i="2"/>
  <c r="H382" i="2"/>
  <c r="B383" i="2"/>
  <c r="C383" i="2"/>
  <c r="D383" i="2"/>
  <c r="E383" i="2"/>
  <c r="F383" i="2"/>
  <c r="G383" i="2"/>
  <c r="H383" i="2"/>
  <c r="B384" i="2"/>
  <c r="C384" i="2"/>
  <c r="D384" i="2"/>
  <c r="E384" i="2"/>
  <c r="F384" i="2"/>
  <c r="G384" i="2"/>
  <c r="H384" i="2"/>
  <c r="B385" i="2"/>
  <c r="C385" i="2"/>
  <c r="D385" i="2"/>
  <c r="E385" i="2"/>
  <c r="F385" i="2"/>
  <c r="G385" i="2"/>
  <c r="H385" i="2"/>
  <c r="B386" i="2"/>
  <c r="C386" i="2"/>
  <c r="D386" i="2"/>
  <c r="E386" i="2"/>
  <c r="F386" i="2"/>
  <c r="G386" i="2"/>
  <c r="H386" i="2"/>
  <c r="B387" i="2"/>
  <c r="C387" i="2"/>
  <c r="D387" i="2"/>
  <c r="E387" i="2"/>
  <c r="F387" i="2"/>
  <c r="G387" i="2"/>
  <c r="H387" i="2"/>
  <c r="B388" i="2"/>
  <c r="C388" i="2"/>
  <c r="D388" i="2"/>
  <c r="E388" i="2"/>
  <c r="F388" i="2"/>
  <c r="G388" i="2"/>
  <c r="H388" i="2"/>
  <c r="B389" i="2"/>
  <c r="C389" i="2"/>
  <c r="D389" i="2"/>
  <c r="E389" i="2"/>
  <c r="F389" i="2"/>
  <c r="G389" i="2"/>
  <c r="H389" i="2"/>
  <c r="B390" i="2"/>
  <c r="C390" i="2"/>
  <c r="D390" i="2"/>
  <c r="E390" i="2"/>
  <c r="F390" i="2"/>
  <c r="G390" i="2"/>
  <c r="H390" i="2"/>
  <c r="B391" i="2"/>
  <c r="C391" i="2"/>
  <c r="D391" i="2"/>
  <c r="E391" i="2"/>
  <c r="F391" i="2"/>
  <c r="G391" i="2"/>
  <c r="H391" i="2"/>
  <c r="B392" i="2"/>
  <c r="C392" i="2"/>
  <c r="D392" i="2"/>
  <c r="E392" i="2"/>
  <c r="F392" i="2"/>
  <c r="G392" i="2"/>
  <c r="H392" i="2"/>
  <c r="B393" i="2"/>
  <c r="C393" i="2"/>
  <c r="D393" i="2"/>
  <c r="E393" i="2"/>
  <c r="F393" i="2"/>
  <c r="G393" i="2"/>
  <c r="H393" i="2"/>
  <c r="B394" i="2"/>
  <c r="C394" i="2"/>
  <c r="D394" i="2"/>
  <c r="E394" i="2"/>
  <c r="F394" i="2"/>
  <c r="G394" i="2"/>
  <c r="H394" i="2"/>
  <c r="B395" i="2"/>
  <c r="C395" i="2"/>
  <c r="D395" i="2"/>
  <c r="E395" i="2"/>
  <c r="F395" i="2"/>
  <c r="G395" i="2"/>
  <c r="H395" i="2"/>
  <c r="B396" i="2"/>
  <c r="C396" i="2"/>
  <c r="D396" i="2"/>
  <c r="E396" i="2"/>
  <c r="F396" i="2"/>
  <c r="G396" i="2"/>
  <c r="H396" i="2"/>
  <c r="B397" i="2"/>
  <c r="C397" i="2"/>
  <c r="D397" i="2"/>
  <c r="E397" i="2"/>
  <c r="F397" i="2"/>
  <c r="G397" i="2"/>
  <c r="H397" i="2"/>
  <c r="B398" i="2"/>
  <c r="C398" i="2"/>
  <c r="D398" i="2"/>
  <c r="E398" i="2"/>
  <c r="F398" i="2"/>
  <c r="G398" i="2"/>
  <c r="H398" i="2"/>
  <c r="B399" i="2"/>
  <c r="C399" i="2"/>
  <c r="D399" i="2"/>
  <c r="E399" i="2"/>
  <c r="F399" i="2"/>
  <c r="G399" i="2"/>
  <c r="H399" i="2"/>
  <c r="B400" i="2"/>
  <c r="C400" i="2"/>
  <c r="D400" i="2"/>
  <c r="E400" i="2"/>
  <c r="F400" i="2"/>
  <c r="G400" i="2"/>
  <c r="H400" i="2"/>
  <c r="B401" i="2"/>
  <c r="C401" i="2"/>
  <c r="D401" i="2"/>
  <c r="E401" i="2"/>
  <c r="F401" i="2"/>
  <c r="G401" i="2"/>
  <c r="H401" i="2"/>
  <c r="B402" i="2"/>
  <c r="C402" i="2"/>
  <c r="D402" i="2"/>
  <c r="E402" i="2"/>
  <c r="F402" i="2"/>
  <c r="G402" i="2"/>
  <c r="H402" i="2"/>
  <c r="B403" i="2"/>
  <c r="C403" i="2"/>
  <c r="D403" i="2"/>
  <c r="E403" i="2"/>
  <c r="F403" i="2"/>
  <c r="G403" i="2"/>
  <c r="H403" i="2"/>
  <c r="B404" i="2"/>
  <c r="C404" i="2"/>
  <c r="D404" i="2"/>
  <c r="E404" i="2"/>
  <c r="F404" i="2"/>
  <c r="G404" i="2"/>
  <c r="H404" i="2"/>
  <c r="B405" i="2"/>
  <c r="C405" i="2"/>
  <c r="D405" i="2"/>
  <c r="E405" i="2"/>
  <c r="F405" i="2"/>
  <c r="G405" i="2"/>
  <c r="H405" i="2"/>
  <c r="B406" i="2"/>
  <c r="C406" i="2"/>
  <c r="D406" i="2"/>
  <c r="E406" i="2"/>
  <c r="F406" i="2"/>
  <c r="G406" i="2"/>
  <c r="H406" i="2"/>
  <c r="B407" i="2"/>
  <c r="C407" i="2"/>
  <c r="D407" i="2"/>
  <c r="E407" i="2"/>
  <c r="F407" i="2"/>
  <c r="G407" i="2"/>
  <c r="H407" i="2"/>
  <c r="B408" i="2"/>
  <c r="C408" i="2"/>
  <c r="D408" i="2"/>
  <c r="E408" i="2"/>
  <c r="F408" i="2"/>
  <c r="G408" i="2"/>
  <c r="H408" i="2"/>
  <c r="B409" i="2"/>
  <c r="C409" i="2"/>
  <c r="D409" i="2"/>
  <c r="E409" i="2"/>
  <c r="F409" i="2"/>
  <c r="G409" i="2"/>
  <c r="H409" i="2"/>
  <c r="B410" i="2"/>
  <c r="C410" i="2"/>
  <c r="D410" i="2"/>
  <c r="E410" i="2"/>
  <c r="F410" i="2"/>
  <c r="G410" i="2"/>
  <c r="H410" i="2"/>
  <c r="B411" i="2"/>
  <c r="C411" i="2"/>
  <c r="D411" i="2"/>
  <c r="E411" i="2"/>
  <c r="F411" i="2"/>
  <c r="G411" i="2"/>
  <c r="H411" i="2"/>
  <c r="B412" i="2"/>
  <c r="C412" i="2"/>
  <c r="D412" i="2"/>
  <c r="E412" i="2"/>
  <c r="F412" i="2"/>
  <c r="G412" i="2"/>
  <c r="H412" i="2"/>
  <c r="B413" i="2"/>
  <c r="C413" i="2"/>
  <c r="D413" i="2"/>
  <c r="E413" i="2"/>
  <c r="F413" i="2"/>
  <c r="G413" i="2"/>
  <c r="H413" i="2"/>
  <c r="B414" i="2"/>
  <c r="C414" i="2"/>
  <c r="D414" i="2"/>
  <c r="E414" i="2"/>
  <c r="F414" i="2"/>
  <c r="G414" i="2"/>
  <c r="H414" i="2"/>
  <c r="B415" i="2"/>
  <c r="C415" i="2"/>
  <c r="D415" i="2"/>
  <c r="E415" i="2"/>
  <c r="F415" i="2"/>
  <c r="G415" i="2"/>
  <c r="H415" i="2"/>
  <c r="B416" i="2"/>
  <c r="C416" i="2"/>
  <c r="D416" i="2"/>
  <c r="E416" i="2"/>
  <c r="F416" i="2"/>
  <c r="G416" i="2"/>
  <c r="H416" i="2"/>
  <c r="B417" i="2"/>
  <c r="C417" i="2"/>
  <c r="D417" i="2"/>
  <c r="E417" i="2"/>
  <c r="F417" i="2"/>
  <c r="G417" i="2"/>
  <c r="H417" i="2"/>
  <c r="B418" i="2"/>
  <c r="C418" i="2"/>
  <c r="D418" i="2"/>
  <c r="E418" i="2"/>
  <c r="F418" i="2"/>
  <c r="G418" i="2"/>
  <c r="H418" i="2"/>
  <c r="B419" i="2"/>
  <c r="C419" i="2"/>
  <c r="D419" i="2"/>
  <c r="E419" i="2"/>
  <c r="F419" i="2"/>
  <c r="G419" i="2"/>
  <c r="H419" i="2"/>
  <c r="B420" i="2"/>
  <c r="C420" i="2"/>
  <c r="D420" i="2"/>
  <c r="E420" i="2"/>
  <c r="F420" i="2"/>
  <c r="G420" i="2"/>
  <c r="H420" i="2"/>
  <c r="B421" i="2"/>
  <c r="C421" i="2"/>
  <c r="D421" i="2"/>
  <c r="E421" i="2"/>
  <c r="F421" i="2"/>
  <c r="G421" i="2"/>
  <c r="H421" i="2"/>
  <c r="B422" i="2"/>
  <c r="C422" i="2"/>
  <c r="D422" i="2"/>
  <c r="E422" i="2"/>
  <c r="F422" i="2"/>
  <c r="G422" i="2"/>
  <c r="H422" i="2"/>
  <c r="B423" i="2"/>
  <c r="C423" i="2"/>
  <c r="D423" i="2"/>
  <c r="E423" i="2"/>
  <c r="F423" i="2"/>
  <c r="G423" i="2"/>
  <c r="H423" i="2"/>
  <c r="B424" i="2"/>
  <c r="C424" i="2"/>
  <c r="D424" i="2"/>
  <c r="E424" i="2"/>
  <c r="F424" i="2"/>
  <c r="G424" i="2"/>
  <c r="H424" i="2"/>
  <c r="B425" i="2"/>
  <c r="C425" i="2"/>
  <c r="D425" i="2"/>
  <c r="E425" i="2"/>
  <c r="F425" i="2"/>
  <c r="G425" i="2"/>
  <c r="H425" i="2"/>
  <c r="B426" i="2"/>
  <c r="C426" i="2"/>
  <c r="D426" i="2"/>
  <c r="E426" i="2"/>
  <c r="F426" i="2"/>
  <c r="G426" i="2"/>
  <c r="H426" i="2"/>
  <c r="B427" i="2"/>
  <c r="C427" i="2"/>
  <c r="D427" i="2"/>
  <c r="E427" i="2"/>
  <c r="F427" i="2"/>
  <c r="G427" i="2"/>
  <c r="H427" i="2"/>
  <c r="B428" i="2"/>
  <c r="C428" i="2"/>
  <c r="D428" i="2"/>
  <c r="E428" i="2"/>
  <c r="F428" i="2"/>
  <c r="G428" i="2"/>
  <c r="H428" i="2"/>
  <c r="B429" i="2"/>
  <c r="C429" i="2"/>
  <c r="D429" i="2"/>
  <c r="E429" i="2"/>
  <c r="F429" i="2"/>
  <c r="G429" i="2"/>
  <c r="H429" i="2"/>
  <c r="B430" i="2"/>
  <c r="C430" i="2"/>
  <c r="D430" i="2"/>
  <c r="E430" i="2"/>
  <c r="F430" i="2"/>
  <c r="G430" i="2"/>
  <c r="H430" i="2"/>
  <c r="B431" i="2"/>
  <c r="C431" i="2"/>
  <c r="D431" i="2"/>
  <c r="E431" i="2"/>
  <c r="F431" i="2"/>
  <c r="G431" i="2"/>
  <c r="H431" i="2"/>
  <c r="B432" i="2"/>
  <c r="C432" i="2"/>
  <c r="D432" i="2"/>
  <c r="E432" i="2"/>
  <c r="F432" i="2"/>
  <c r="G432" i="2"/>
  <c r="H432" i="2"/>
  <c r="B433" i="2"/>
  <c r="C433" i="2"/>
  <c r="D433" i="2"/>
  <c r="E433" i="2"/>
  <c r="F433" i="2"/>
  <c r="G433" i="2"/>
  <c r="H433" i="2"/>
  <c r="B434" i="2"/>
  <c r="C434" i="2"/>
  <c r="D434" i="2"/>
  <c r="E434" i="2"/>
  <c r="F434" i="2"/>
  <c r="G434" i="2"/>
  <c r="H434" i="2"/>
  <c r="B435" i="2"/>
  <c r="C435" i="2"/>
  <c r="D435" i="2"/>
  <c r="E435" i="2"/>
  <c r="F435" i="2"/>
  <c r="G435" i="2"/>
  <c r="H435" i="2"/>
  <c r="B436" i="2"/>
  <c r="C436" i="2"/>
  <c r="D436" i="2"/>
  <c r="E436" i="2"/>
  <c r="F436" i="2"/>
  <c r="G436" i="2"/>
  <c r="H436" i="2"/>
  <c r="B437" i="2"/>
  <c r="C437" i="2"/>
  <c r="D437" i="2"/>
  <c r="E437" i="2"/>
  <c r="F437" i="2"/>
  <c r="G437" i="2"/>
  <c r="H437" i="2"/>
  <c r="B438" i="2"/>
  <c r="C438" i="2"/>
  <c r="D438" i="2"/>
  <c r="E438" i="2"/>
  <c r="F438" i="2"/>
  <c r="G438" i="2"/>
  <c r="H438" i="2"/>
  <c r="B439" i="2"/>
  <c r="C439" i="2"/>
  <c r="D439" i="2"/>
  <c r="E439" i="2"/>
  <c r="F439" i="2"/>
  <c r="G439" i="2"/>
  <c r="H439" i="2"/>
  <c r="B440" i="2"/>
  <c r="C440" i="2"/>
  <c r="D440" i="2"/>
  <c r="E440" i="2"/>
  <c r="F440" i="2"/>
  <c r="G440" i="2"/>
  <c r="H440" i="2"/>
  <c r="B441" i="2"/>
  <c r="C441" i="2"/>
  <c r="D441" i="2"/>
  <c r="E441" i="2"/>
  <c r="F441" i="2"/>
  <c r="G441" i="2"/>
  <c r="H441" i="2"/>
  <c r="B442" i="2"/>
  <c r="C442" i="2"/>
  <c r="D442" i="2"/>
  <c r="E442" i="2"/>
  <c r="F442" i="2"/>
  <c r="G442" i="2"/>
  <c r="H442" i="2"/>
  <c r="B443" i="2"/>
  <c r="C443" i="2"/>
  <c r="D443" i="2"/>
  <c r="E443" i="2"/>
  <c r="F443" i="2"/>
  <c r="G443" i="2"/>
  <c r="H443" i="2"/>
  <c r="B444" i="2"/>
  <c r="C444" i="2"/>
  <c r="D444" i="2"/>
  <c r="E444" i="2"/>
  <c r="F444" i="2"/>
  <c r="G444" i="2"/>
  <c r="H444" i="2"/>
  <c r="B445" i="2"/>
  <c r="C445" i="2"/>
  <c r="D445" i="2"/>
  <c r="E445" i="2"/>
  <c r="F445" i="2"/>
  <c r="G445" i="2"/>
  <c r="H445" i="2"/>
  <c r="B446" i="2"/>
  <c r="C446" i="2"/>
  <c r="D446" i="2"/>
  <c r="E446" i="2"/>
  <c r="F446" i="2"/>
  <c r="G446" i="2"/>
  <c r="H446" i="2"/>
  <c r="B447" i="2"/>
  <c r="C447" i="2"/>
  <c r="D447" i="2"/>
  <c r="E447" i="2"/>
  <c r="F447" i="2"/>
  <c r="G447" i="2"/>
  <c r="H447" i="2"/>
  <c r="B448" i="2"/>
  <c r="C448" i="2"/>
  <c r="D448" i="2"/>
  <c r="E448" i="2"/>
  <c r="F448" i="2"/>
  <c r="G448" i="2"/>
  <c r="H448" i="2"/>
  <c r="B449" i="2"/>
  <c r="C449" i="2"/>
  <c r="D449" i="2"/>
  <c r="E449" i="2"/>
  <c r="F449" i="2"/>
  <c r="G449" i="2"/>
  <c r="H449" i="2"/>
  <c r="B450" i="2"/>
  <c r="C450" i="2"/>
  <c r="D450" i="2"/>
  <c r="E450" i="2"/>
  <c r="F450" i="2"/>
  <c r="G450" i="2"/>
  <c r="H450" i="2"/>
  <c r="B451" i="2"/>
  <c r="C451" i="2"/>
  <c r="D451" i="2"/>
  <c r="E451" i="2"/>
  <c r="F451" i="2"/>
  <c r="G451" i="2"/>
  <c r="H451" i="2"/>
  <c r="B452" i="2"/>
  <c r="C452" i="2"/>
  <c r="D452" i="2"/>
  <c r="E452" i="2"/>
  <c r="F452" i="2"/>
  <c r="G452" i="2"/>
  <c r="H452" i="2"/>
  <c r="B453" i="2"/>
  <c r="C453" i="2"/>
  <c r="D453" i="2"/>
  <c r="E453" i="2"/>
  <c r="F453" i="2"/>
  <c r="G453" i="2"/>
  <c r="H453" i="2"/>
  <c r="B454" i="2"/>
  <c r="C454" i="2"/>
  <c r="D454" i="2"/>
  <c r="E454" i="2"/>
  <c r="F454" i="2"/>
  <c r="G454" i="2"/>
  <c r="H454" i="2"/>
  <c r="B455" i="2"/>
  <c r="C455" i="2"/>
  <c r="D455" i="2"/>
  <c r="E455" i="2"/>
  <c r="F455" i="2"/>
  <c r="G455" i="2"/>
  <c r="H455" i="2"/>
  <c r="B456" i="2"/>
  <c r="C456" i="2"/>
  <c r="D456" i="2"/>
  <c r="E456" i="2"/>
  <c r="F456" i="2"/>
  <c r="G456" i="2"/>
  <c r="H456" i="2"/>
  <c r="B457" i="2"/>
  <c r="C457" i="2"/>
  <c r="D457" i="2"/>
  <c r="E457" i="2"/>
  <c r="F457" i="2"/>
  <c r="G457" i="2"/>
  <c r="H457" i="2"/>
  <c r="B458" i="2"/>
  <c r="C458" i="2"/>
  <c r="D458" i="2"/>
  <c r="E458" i="2"/>
  <c r="F458" i="2"/>
  <c r="G458" i="2"/>
  <c r="H458" i="2"/>
  <c r="B459" i="2"/>
  <c r="C459" i="2"/>
  <c r="D459" i="2"/>
  <c r="E459" i="2"/>
  <c r="F459" i="2"/>
  <c r="G459" i="2"/>
  <c r="H459" i="2"/>
  <c r="B460" i="2"/>
  <c r="C460" i="2"/>
  <c r="D460" i="2"/>
  <c r="E460" i="2"/>
  <c r="F460" i="2"/>
  <c r="G460" i="2"/>
  <c r="H460" i="2"/>
  <c r="B461" i="2"/>
  <c r="C461" i="2"/>
  <c r="D461" i="2"/>
  <c r="E461" i="2"/>
  <c r="F461" i="2"/>
  <c r="G461" i="2"/>
  <c r="H461" i="2"/>
  <c r="B462" i="2"/>
  <c r="C462" i="2"/>
  <c r="D462" i="2"/>
  <c r="E462" i="2"/>
  <c r="F462" i="2"/>
  <c r="G462" i="2"/>
  <c r="H462" i="2"/>
  <c r="B463" i="2"/>
  <c r="C463" i="2"/>
  <c r="D463" i="2"/>
  <c r="E463" i="2"/>
  <c r="F463" i="2"/>
  <c r="G463" i="2"/>
  <c r="H463" i="2"/>
  <c r="B464" i="2"/>
  <c r="C464" i="2"/>
  <c r="D464" i="2"/>
  <c r="E464" i="2"/>
  <c r="F464" i="2"/>
  <c r="G464" i="2"/>
  <c r="H464" i="2"/>
  <c r="B465" i="2"/>
  <c r="C465" i="2"/>
  <c r="D465" i="2"/>
  <c r="E465" i="2"/>
  <c r="F465" i="2"/>
  <c r="G465" i="2"/>
  <c r="H465" i="2"/>
  <c r="B466" i="2"/>
  <c r="C466" i="2"/>
  <c r="D466" i="2"/>
  <c r="E466" i="2"/>
  <c r="F466" i="2"/>
  <c r="G466" i="2"/>
  <c r="H466" i="2"/>
  <c r="B467" i="2"/>
  <c r="C467" i="2"/>
  <c r="D467" i="2"/>
  <c r="E467" i="2"/>
  <c r="F467" i="2"/>
  <c r="G467" i="2"/>
  <c r="H467" i="2"/>
  <c r="B468" i="2"/>
  <c r="C468" i="2"/>
  <c r="D468" i="2"/>
  <c r="E468" i="2"/>
  <c r="F468" i="2"/>
  <c r="G468" i="2"/>
  <c r="H468" i="2"/>
  <c r="B469" i="2"/>
  <c r="C469" i="2"/>
  <c r="D469" i="2"/>
  <c r="E469" i="2"/>
  <c r="F469" i="2"/>
  <c r="G469" i="2"/>
  <c r="H469" i="2"/>
  <c r="B470" i="2"/>
  <c r="C470" i="2"/>
  <c r="D470" i="2"/>
  <c r="E470" i="2"/>
  <c r="F470" i="2"/>
  <c r="G470" i="2"/>
  <c r="H470" i="2"/>
  <c r="B471" i="2"/>
  <c r="C471" i="2"/>
  <c r="D471" i="2"/>
  <c r="E471" i="2"/>
  <c r="F471" i="2"/>
  <c r="G471" i="2"/>
  <c r="H471" i="2"/>
  <c r="B472" i="2"/>
  <c r="C472" i="2"/>
  <c r="D472" i="2"/>
  <c r="E472" i="2"/>
  <c r="F472" i="2"/>
  <c r="G472" i="2"/>
  <c r="H472" i="2"/>
  <c r="B473" i="2"/>
  <c r="C473" i="2"/>
  <c r="D473" i="2"/>
  <c r="E473" i="2"/>
  <c r="F473" i="2"/>
  <c r="G473" i="2"/>
  <c r="H473" i="2"/>
  <c r="B474" i="2"/>
  <c r="C474" i="2"/>
  <c r="D474" i="2"/>
  <c r="E474" i="2"/>
  <c r="F474" i="2"/>
  <c r="G474" i="2"/>
  <c r="H474" i="2"/>
  <c r="B475" i="2"/>
  <c r="C475" i="2"/>
  <c r="D475" i="2"/>
  <c r="E475" i="2"/>
  <c r="F475" i="2"/>
  <c r="G475" i="2"/>
  <c r="H475" i="2"/>
  <c r="B476" i="2"/>
  <c r="C476" i="2"/>
  <c r="D476" i="2"/>
  <c r="E476" i="2"/>
  <c r="F476" i="2"/>
  <c r="G476" i="2"/>
  <c r="H476" i="2"/>
  <c r="B477" i="2"/>
  <c r="C477" i="2"/>
  <c r="D477" i="2"/>
  <c r="E477" i="2"/>
  <c r="F477" i="2"/>
  <c r="G477" i="2"/>
  <c r="H477" i="2"/>
  <c r="B478" i="2"/>
  <c r="C478" i="2"/>
  <c r="D478" i="2"/>
  <c r="E478" i="2"/>
  <c r="F478" i="2"/>
  <c r="G478" i="2"/>
  <c r="H478" i="2"/>
  <c r="B479" i="2"/>
  <c r="C479" i="2"/>
  <c r="D479" i="2"/>
  <c r="E479" i="2"/>
  <c r="F479" i="2"/>
  <c r="G479" i="2"/>
  <c r="H479" i="2"/>
  <c r="B480" i="2"/>
  <c r="C480" i="2"/>
  <c r="D480" i="2"/>
  <c r="E480" i="2"/>
  <c r="F480" i="2"/>
  <c r="G480" i="2"/>
  <c r="H480" i="2"/>
  <c r="B481" i="2"/>
  <c r="C481" i="2"/>
  <c r="D481" i="2"/>
  <c r="E481" i="2"/>
  <c r="F481" i="2"/>
  <c r="G481" i="2"/>
  <c r="H481" i="2"/>
  <c r="B482" i="2"/>
  <c r="C482" i="2"/>
  <c r="D482" i="2"/>
  <c r="E482" i="2"/>
  <c r="F482" i="2"/>
  <c r="G482" i="2"/>
  <c r="H482" i="2"/>
  <c r="B483" i="2"/>
  <c r="C483" i="2"/>
  <c r="D483" i="2"/>
  <c r="E483" i="2"/>
  <c r="F483" i="2"/>
  <c r="G483" i="2"/>
  <c r="H483" i="2"/>
  <c r="B484" i="2"/>
  <c r="C484" i="2"/>
  <c r="D484" i="2"/>
  <c r="E484" i="2"/>
  <c r="F484" i="2"/>
  <c r="G484" i="2"/>
  <c r="H484" i="2"/>
  <c r="B485" i="2"/>
  <c r="C485" i="2"/>
  <c r="D485" i="2"/>
  <c r="E485" i="2"/>
  <c r="F485" i="2"/>
  <c r="G485" i="2"/>
  <c r="H485" i="2"/>
  <c r="B486" i="2"/>
  <c r="C486" i="2"/>
  <c r="D486" i="2"/>
  <c r="E486" i="2"/>
  <c r="F486" i="2"/>
  <c r="G486" i="2"/>
  <c r="H486" i="2"/>
  <c r="B487" i="2"/>
  <c r="C487" i="2"/>
  <c r="D487" i="2"/>
  <c r="E487" i="2"/>
  <c r="F487" i="2"/>
  <c r="G487" i="2"/>
  <c r="H487" i="2"/>
  <c r="B488" i="2"/>
  <c r="C488" i="2"/>
  <c r="D488" i="2"/>
  <c r="E488" i="2"/>
  <c r="F488" i="2"/>
  <c r="G488" i="2"/>
  <c r="H488" i="2"/>
  <c r="B489" i="2"/>
  <c r="C489" i="2"/>
  <c r="D489" i="2"/>
  <c r="E489" i="2"/>
  <c r="F489" i="2"/>
  <c r="G489" i="2"/>
  <c r="H489" i="2"/>
  <c r="B490" i="2"/>
  <c r="C490" i="2"/>
  <c r="D490" i="2"/>
  <c r="E490" i="2"/>
  <c r="F490" i="2"/>
  <c r="G490" i="2"/>
  <c r="H490" i="2"/>
  <c r="B491" i="2"/>
  <c r="C491" i="2"/>
  <c r="D491" i="2"/>
  <c r="E491" i="2"/>
  <c r="F491" i="2"/>
  <c r="G491" i="2"/>
  <c r="H491" i="2"/>
  <c r="B492" i="2"/>
  <c r="C492" i="2"/>
  <c r="D492" i="2"/>
  <c r="E492" i="2"/>
  <c r="F492" i="2"/>
  <c r="G492" i="2"/>
  <c r="H492" i="2"/>
  <c r="B493" i="2"/>
  <c r="C493" i="2"/>
  <c r="D493" i="2"/>
  <c r="E493" i="2"/>
  <c r="F493" i="2"/>
  <c r="G493" i="2"/>
  <c r="H493" i="2"/>
  <c r="B494" i="2"/>
  <c r="C494" i="2"/>
  <c r="D494" i="2"/>
  <c r="E494" i="2"/>
  <c r="F494" i="2"/>
  <c r="G494" i="2"/>
  <c r="H494" i="2"/>
  <c r="B495" i="2"/>
  <c r="C495" i="2"/>
  <c r="D495" i="2"/>
  <c r="E495" i="2"/>
  <c r="F495" i="2"/>
  <c r="G495" i="2"/>
  <c r="H495" i="2"/>
  <c r="B496" i="2"/>
  <c r="C496" i="2"/>
  <c r="D496" i="2"/>
  <c r="E496" i="2"/>
  <c r="F496" i="2"/>
  <c r="G496" i="2"/>
  <c r="H496" i="2"/>
  <c r="B497" i="2"/>
  <c r="C497" i="2"/>
  <c r="D497" i="2"/>
  <c r="E497" i="2"/>
  <c r="F497" i="2"/>
  <c r="G497" i="2"/>
  <c r="H497" i="2"/>
  <c r="B498" i="2"/>
  <c r="C498" i="2"/>
  <c r="D498" i="2"/>
  <c r="E498" i="2"/>
  <c r="F498" i="2"/>
  <c r="G498" i="2"/>
  <c r="H498" i="2"/>
  <c r="B499" i="2"/>
  <c r="C499" i="2"/>
  <c r="D499" i="2"/>
  <c r="E499" i="2"/>
  <c r="F499" i="2"/>
  <c r="G499" i="2"/>
  <c r="H499" i="2"/>
  <c r="B500" i="2"/>
  <c r="C500" i="2"/>
  <c r="D500" i="2"/>
  <c r="E500" i="2"/>
  <c r="F500" i="2"/>
  <c r="G500" i="2"/>
  <c r="H500" i="2"/>
  <c r="B501" i="2"/>
  <c r="C501" i="2"/>
  <c r="D501" i="2"/>
  <c r="E501" i="2"/>
  <c r="F501" i="2"/>
  <c r="G501" i="2"/>
  <c r="H501" i="2"/>
  <c r="B502" i="2"/>
  <c r="C502" i="2"/>
  <c r="D502" i="2"/>
  <c r="E502" i="2"/>
  <c r="F502" i="2"/>
  <c r="G502" i="2"/>
  <c r="H502" i="2"/>
  <c r="B503" i="2"/>
  <c r="C503" i="2"/>
  <c r="D503" i="2"/>
  <c r="E503" i="2"/>
  <c r="F503" i="2"/>
  <c r="G503" i="2"/>
  <c r="H503" i="2"/>
  <c r="B504" i="2"/>
  <c r="C504" i="2"/>
  <c r="D504" i="2"/>
  <c r="E504" i="2"/>
  <c r="F504" i="2"/>
  <c r="G504" i="2"/>
  <c r="H504" i="2"/>
  <c r="B505" i="2"/>
  <c r="C505" i="2"/>
  <c r="D505" i="2"/>
  <c r="E505" i="2"/>
  <c r="F505" i="2"/>
  <c r="G505" i="2"/>
  <c r="H505" i="2"/>
  <c r="B506" i="2"/>
  <c r="C506" i="2"/>
  <c r="D506" i="2"/>
  <c r="E506" i="2"/>
  <c r="F506" i="2"/>
  <c r="G506" i="2"/>
  <c r="H506" i="2"/>
  <c r="B507" i="2"/>
  <c r="C507" i="2"/>
  <c r="D507" i="2"/>
  <c r="E507" i="2"/>
  <c r="F507" i="2"/>
  <c r="G507" i="2"/>
  <c r="H507" i="2"/>
  <c r="B508" i="2"/>
  <c r="C508" i="2"/>
  <c r="D508" i="2"/>
  <c r="E508" i="2"/>
  <c r="F508" i="2"/>
  <c r="G508" i="2"/>
  <c r="H508" i="2"/>
  <c r="B509" i="2"/>
  <c r="C509" i="2"/>
  <c r="D509" i="2"/>
  <c r="E509" i="2"/>
  <c r="F509" i="2"/>
  <c r="G509" i="2"/>
  <c r="H509" i="2"/>
  <c r="B510" i="2"/>
  <c r="C510" i="2"/>
  <c r="D510" i="2"/>
  <c r="E510" i="2"/>
  <c r="F510" i="2"/>
  <c r="G510" i="2"/>
  <c r="H510" i="2"/>
  <c r="B511" i="2"/>
  <c r="C511" i="2"/>
  <c r="D511" i="2"/>
  <c r="E511" i="2"/>
  <c r="F511" i="2"/>
  <c r="G511" i="2"/>
  <c r="H511" i="2"/>
  <c r="B512" i="2"/>
  <c r="C512" i="2"/>
  <c r="D512" i="2"/>
  <c r="E512" i="2"/>
  <c r="F512" i="2"/>
  <c r="G512" i="2"/>
  <c r="H512" i="2"/>
  <c r="B513" i="2"/>
  <c r="C513" i="2"/>
  <c r="D513" i="2"/>
  <c r="E513" i="2"/>
  <c r="F513" i="2"/>
  <c r="G513" i="2"/>
  <c r="H513" i="2"/>
  <c r="B514" i="2"/>
  <c r="C514" i="2"/>
  <c r="D514" i="2"/>
  <c r="E514" i="2"/>
  <c r="F514" i="2"/>
  <c r="G514" i="2"/>
  <c r="H514" i="2"/>
  <c r="B515" i="2"/>
  <c r="C515" i="2"/>
  <c r="D515" i="2"/>
  <c r="E515" i="2"/>
  <c r="F515" i="2"/>
  <c r="G515" i="2"/>
  <c r="H515" i="2"/>
  <c r="B516" i="2"/>
  <c r="C516" i="2"/>
  <c r="D516" i="2"/>
  <c r="E516" i="2"/>
  <c r="F516" i="2"/>
  <c r="G516" i="2"/>
  <c r="H516" i="2"/>
  <c r="B517" i="2"/>
  <c r="C517" i="2"/>
  <c r="D517" i="2"/>
  <c r="E517" i="2"/>
  <c r="F517" i="2"/>
  <c r="G517" i="2"/>
  <c r="H517" i="2"/>
  <c r="B518" i="2"/>
  <c r="C518" i="2"/>
  <c r="D518" i="2"/>
  <c r="E518" i="2"/>
  <c r="F518" i="2"/>
  <c r="G518" i="2"/>
  <c r="H518" i="2"/>
  <c r="B519" i="2"/>
  <c r="C519" i="2"/>
  <c r="D519" i="2"/>
  <c r="E519" i="2"/>
  <c r="F519" i="2"/>
  <c r="G519" i="2"/>
  <c r="H519" i="2"/>
  <c r="B520" i="2"/>
  <c r="C520" i="2"/>
  <c r="D520" i="2"/>
  <c r="E520" i="2"/>
  <c r="F520" i="2"/>
  <c r="G520" i="2"/>
  <c r="H520" i="2"/>
  <c r="B521" i="2"/>
  <c r="C521" i="2"/>
  <c r="D521" i="2"/>
  <c r="E521" i="2"/>
  <c r="F521" i="2"/>
  <c r="G521" i="2"/>
  <c r="H521" i="2"/>
  <c r="B522" i="2"/>
  <c r="C522" i="2"/>
  <c r="D522" i="2"/>
  <c r="E522" i="2"/>
  <c r="F522" i="2"/>
  <c r="G522" i="2"/>
  <c r="H522" i="2"/>
  <c r="B523" i="2"/>
  <c r="C523" i="2"/>
  <c r="D523" i="2"/>
  <c r="E523" i="2"/>
  <c r="F523" i="2"/>
  <c r="G523" i="2"/>
  <c r="H523" i="2"/>
  <c r="B524" i="2"/>
  <c r="C524" i="2"/>
  <c r="D524" i="2"/>
  <c r="E524" i="2"/>
  <c r="F524" i="2"/>
  <c r="G524" i="2"/>
  <c r="H524" i="2"/>
  <c r="B525" i="2"/>
  <c r="C525" i="2"/>
  <c r="D525" i="2"/>
  <c r="E525" i="2"/>
  <c r="F525" i="2"/>
  <c r="G525" i="2"/>
  <c r="H525" i="2"/>
  <c r="B526" i="2"/>
  <c r="C526" i="2"/>
  <c r="D526" i="2"/>
  <c r="E526" i="2"/>
  <c r="F526" i="2"/>
  <c r="G526" i="2"/>
  <c r="H526" i="2"/>
  <c r="B527" i="2"/>
  <c r="C527" i="2"/>
  <c r="D527" i="2"/>
  <c r="E527" i="2"/>
  <c r="F527" i="2"/>
  <c r="G527" i="2"/>
  <c r="H527" i="2"/>
  <c r="B528" i="2"/>
  <c r="C528" i="2"/>
  <c r="D528" i="2"/>
  <c r="E528" i="2"/>
  <c r="F528" i="2"/>
  <c r="G528" i="2"/>
  <c r="H528" i="2"/>
  <c r="B529" i="2"/>
  <c r="C529" i="2"/>
  <c r="D529" i="2"/>
  <c r="E529" i="2"/>
  <c r="F529" i="2"/>
  <c r="G529" i="2"/>
  <c r="H529" i="2"/>
  <c r="B530" i="2"/>
  <c r="C530" i="2"/>
  <c r="D530" i="2"/>
  <c r="E530" i="2"/>
  <c r="F530" i="2"/>
  <c r="G530" i="2"/>
  <c r="H530" i="2"/>
  <c r="B531" i="2"/>
  <c r="C531" i="2"/>
  <c r="D531" i="2"/>
  <c r="E531" i="2"/>
  <c r="F531" i="2"/>
  <c r="G531" i="2"/>
  <c r="H531" i="2"/>
  <c r="B532" i="2"/>
  <c r="C532" i="2"/>
  <c r="D532" i="2"/>
  <c r="E532" i="2"/>
  <c r="F532" i="2"/>
  <c r="G532" i="2"/>
  <c r="H532" i="2"/>
  <c r="B533" i="2"/>
  <c r="C533" i="2"/>
  <c r="D533" i="2"/>
  <c r="E533" i="2"/>
  <c r="F533" i="2"/>
  <c r="G533" i="2"/>
  <c r="H533" i="2"/>
  <c r="B534" i="2"/>
  <c r="C534" i="2"/>
  <c r="D534" i="2"/>
  <c r="E534" i="2"/>
  <c r="F534" i="2"/>
  <c r="G534" i="2"/>
  <c r="H534" i="2"/>
  <c r="B535" i="2"/>
  <c r="C535" i="2"/>
  <c r="D535" i="2"/>
  <c r="E535" i="2"/>
  <c r="F535" i="2"/>
  <c r="G535" i="2"/>
  <c r="H535" i="2"/>
  <c r="B536" i="2"/>
  <c r="C536" i="2"/>
  <c r="D536" i="2"/>
  <c r="E536" i="2"/>
  <c r="F536" i="2"/>
  <c r="G536" i="2"/>
  <c r="H536" i="2"/>
  <c r="B537" i="2"/>
  <c r="C537" i="2"/>
  <c r="D537" i="2"/>
  <c r="E537" i="2"/>
  <c r="F537" i="2"/>
  <c r="G537" i="2"/>
  <c r="H537" i="2"/>
  <c r="B538" i="2"/>
  <c r="C538" i="2"/>
  <c r="D538" i="2"/>
  <c r="E538" i="2"/>
  <c r="F538" i="2"/>
  <c r="G538" i="2"/>
  <c r="H538" i="2"/>
  <c r="B539" i="2"/>
  <c r="C539" i="2"/>
  <c r="D539" i="2"/>
  <c r="E539" i="2"/>
  <c r="F539" i="2"/>
  <c r="G539" i="2"/>
  <c r="H539" i="2"/>
  <c r="B540" i="2"/>
  <c r="C540" i="2"/>
  <c r="D540" i="2"/>
  <c r="E540" i="2"/>
  <c r="F540" i="2"/>
  <c r="G540" i="2"/>
  <c r="H540" i="2"/>
  <c r="B541" i="2"/>
  <c r="C541" i="2"/>
  <c r="D541" i="2"/>
  <c r="E541" i="2"/>
  <c r="F541" i="2"/>
  <c r="G541" i="2"/>
  <c r="H541" i="2"/>
  <c r="B542" i="2"/>
  <c r="C542" i="2"/>
  <c r="D542" i="2"/>
  <c r="E542" i="2"/>
  <c r="F542" i="2"/>
  <c r="G542" i="2"/>
  <c r="H542" i="2"/>
  <c r="B543" i="2"/>
  <c r="C543" i="2"/>
  <c r="D543" i="2"/>
  <c r="E543" i="2"/>
  <c r="F543" i="2"/>
  <c r="G543" i="2"/>
  <c r="H543" i="2"/>
  <c r="B544" i="2"/>
  <c r="C544" i="2"/>
  <c r="D544" i="2"/>
  <c r="E544" i="2"/>
  <c r="F544" i="2"/>
  <c r="G544" i="2"/>
  <c r="H544" i="2"/>
  <c r="B545" i="2"/>
  <c r="C545" i="2"/>
  <c r="D545" i="2"/>
  <c r="E545" i="2"/>
  <c r="F545" i="2"/>
  <c r="G545" i="2"/>
  <c r="H545" i="2"/>
  <c r="B546" i="2"/>
  <c r="C546" i="2"/>
  <c r="D546" i="2"/>
  <c r="E546" i="2"/>
  <c r="F546" i="2"/>
  <c r="G546" i="2"/>
  <c r="H546" i="2"/>
  <c r="B547" i="2"/>
  <c r="C547" i="2"/>
  <c r="E547" i="2"/>
  <c r="F547" i="2"/>
  <c r="G547" i="2"/>
  <c r="H547" i="2"/>
  <c r="B548" i="2"/>
  <c r="C548" i="2"/>
  <c r="D548" i="2"/>
  <c r="E548" i="2"/>
  <c r="F548" i="2"/>
  <c r="G548" i="2"/>
  <c r="H548" i="2"/>
  <c r="B549" i="2"/>
  <c r="C549" i="2"/>
  <c r="D549" i="2"/>
  <c r="E549" i="2"/>
  <c r="F549" i="2"/>
  <c r="G549" i="2"/>
  <c r="H549" i="2"/>
  <c r="B550" i="2"/>
  <c r="C550" i="2"/>
  <c r="D550" i="2"/>
  <c r="E550" i="2"/>
  <c r="F550" i="2"/>
  <c r="G550" i="2"/>
  <c r="H550" i="2"/>
  <c r="B551" i="2"/>
  <c r="C551" i="2"/>
  <c r="D551" i="2"/>
  <c r="F551" i="2"/>
  <c r="G551" i="2"/>
  <c r="H551" i="2"/>
  <c r="B552" i="2"/>
  <c r="C552" i="2"/>
  <c r="D552" i="2"/>
  <c r="E552" i="2"/>
  <c r="F552" i="2"/>
  <c r="G552" i="2"/>
  <c r="H552" i="2"/>
  <c r="C553" i="2"/>
  <c r="E553" i="2"/>
  <c r="F553" i="2"/>
  <c r="G553" i="2"/>
  <c r="H553" i="2"/>
  <c r="B554" i="2"/>
  <c r="C554" i="2"/>
  <c r="D554" i="2"/>
  <c r="E554" i="2"/>
  <c r="F554" i="2"/>
  <c r="G554" i="2"/>
  <c r="H554" i="2"/>
  <c r="B555" i="2"/>
  <c r="C555" i="2"/>
  <c r="D555" i="2"/>
  <c r="E555" i="2"/>
  <c r="F555" i="2"/>
  <c r="G555" i="2"/>
  <c r="H555" i="2"/>
  <c r="B556" i="2"/>
  <c r="C556" i="2"/>
  <c r="D556" i="2"/>
  <c r="E556" i="2"/>
  <c r="F556" i="2"/>
  <c r="G556" i="2"/>
  <c r="H556" i="2"/>
  <c r="B557" i="2"/>
  <c r="C557" i="2"/>
  <c r="D557" i="2"/>
  <c r="E557" i="2"/>
  <c r="F557" i="2"/>
  <c r="G557" i="2"/>
  <c r="H557" i="2"/>
  <c r="B558" i="2"/>
  <c r="C558" i="2"/>
  <c r="D558" i="2"/>
  <c r="E558" i="2"/>
  <c r="F558" i="2"/>
  <c r="G558" i="2"/>
  <c r="H558" i="2"/>
  <c r="B559" i="2"/>
  <c r="C559" i="2"/>
  <c r="D559" i="2"/>
  <c r="E559" i="2"/>
  <c r="F559" i="2"/>
  <c r="G559" i="2"/>
  <c r="H559" i="2"/>
  <c r="B560" i="2"/>
  <c r="C560" i="2"/>
  <c r="D560" i="2"/>
  <c r="E560" i="2"/>
  <c r="F560" i="2"/>
  <c r="G560" i="2"/>
  <c r="H560" i="2"/>
  <c r="B561" i="2"/>
  <c r="C561" i="2"/>
  <c r="D561" i="2"/>
  <c r="E561" i="2"/>
  <c r="F561" i="2"/>
  <c r="G561" i="2"/>
  <c r="H561" i="2"/>
  <c r="B562" i="2"/>
  <c r="C562" i="2"/>
  <c r="D562" i="2"/>
  <c r="E562" i="2"/>
  <c r="F562" i="2"/>
  <c r="G562" i="2"/>
  <c r="H562" i="2"/>
  <c r="B563" i="2"/>
  <c r="C563" i="2"/>
  <c r="D563" i="2"/>
  <c r="E563" i="2"/>
  <c r="F563" i="2"/>
  <c r="G563" i="2"/>
  <c r="H563" i="2"/>
  <c r="B564" i="2"/>
  <c r="C564" i="2"/>
  <c r="D564" i="2"/>
  <c r="E564" i="2"/>
  <c r="F564" i="2"/>
  <c r="G564" i="2"/>
  <c r="H564" i="2"/>
  <c r="B565" i="2"/>
  <c r="C565" i="2"/>
  <c r="D565" i="2"/>
  <c r="E565" i="2"/>
  <c r="F565" i="2"/>
  <c r="G565" i="2"/>
  <c r="H565" i="2"/>
  <c r="B566" i="2"/>
  <c r="C566" i="2"/>
  <c r="D566" i="2"/>
  <c r="E566" i="2"/>
  <c r="F566" i="2"/>
  <c r="G566" i="2"/>
  <c r="H566" i="2"/>
  <c r="B567" i="2"/>
  <c r="C567" i="2"/>
  <c r="D567" i="2"/>
  <c r="E567" i="2"/>
  <c r="F567" i="2"/>
  <c r="G567" i="2"/>
  <c r="H567" i="2"/>
  <c r="B568" i="2"/>
  <c r="C568" i="2"/>
  <c r="D568" i="2"/>
  <c r="E568" i="2"/>
  <c r="F568" i="2"/>
  <c r="G568" i="2"/>
  <c r="H568" i="2"/>
  <c r="B569" i="2"/>
  <c r="C569" i="2"/>
  <c r="D569" i="2"/>
  <c r="E569" i="2"/>
  <c r="F569" i="2"/>
  <c r="G569" i="2"/>
  <c r="H569" i="2"/>
  <c r="B570" i="2"/>
  <c r="C570" i="2"/>
  <c r="D570" i="2"/>
  <c r="E570" i="2"/>
  <c r="F570" i="2"/>
  <c r="G570" i="2"/>
  <c r="H570" i="2"/>
  <c r="B571" i="2"/>
  <c r="C571" i="2"/>
  <c r="D571" i="2"/>
  <c r="E571" i="2"/>
  <c r="F571" i="2"/>
  <c r="G571" i="2"/>
  <c r="H571" i="2"/>
  <c r="B572" i="2"/>
  <c r="C572" i="2"/>
  <c r="D572" i="2"/>
  <c r="E572" i="2"/>
  <c r="F572" i="2"/>
  <c r="G572" i="2"/>
  <c r="H572" i="2"/>
  <c r="B573" i="2"/>
  <c r="C573" i="2"/>
  <c r="D573" i="2"/>
  <c r="E573" i="2"/>
  <c r="F573" i="2"/>
  <c r="G573" i="2"/>
  <c r="H573" i="2"/>
  <c r="B574" i="2"/>
  <c r="C574" i="2"/>
  <c r="D574" i="2"/>
  <c r="E574" i="2"/>
  <c r="F574" i="2"/>
  <c r="G574" i="2"/>
  <c r="H574" i="2"/>
  <c r="B575" i="2"/>
  <c r="C575" i="2"/>
  <c r="D575" i="2"/>
  <c r="E575" i="2"/>
  <c r="F575" i="2"/>
  <c r="G575" i="2"/>
  <c r="H575" i="2"/>
  <c r="B576" i="2"/>
  <c r="C576" i="2"/>
  <c r="D576" i="2"/>
  <c r="E576" i="2"/>
  <c r="F576" i="2"/>
  <c r="G576" i="2"/>
  <c r="H576" i="2"/>
  <c r="B577" i="2"/>
  <c r="C577" i="2"/>
  <c r="D577" i="2"/>
  <c r="E577" i="2"/>
  <c r="F577" i="2"/>
  <c r="G577" i="2"/>
  <c r="H577" i="2"/>
  <c r="B578" i="2"/>
  <c r="C578" i="2"/>
  <c r="D578" i="2"/>
  <c r="E578" i="2"/>
  <c r="F578" i="2"/>
  <c r="G578" i="2"/>
  <c r="H578" i="2"/>
  <c r="B579" i="2"/>
  <c r="C579" i="2"/>
  <c r="D579" i="2"/>
  <c r="E579" i="2"/>
  <c r="F579" i="2"/>
  <c r="G579" i="2"/>
  <c r="H579" i="2"/>
  <c r="B580" i="2"/>
  <c r="C580" i="2"/>
  <c r="D580" i="2"/>
  <c r="E580" i="2"/>
  <c r="F580" i="2"/>
  <c r="G580" i="2"/>
  <c r="H580" i="2"/>
  <c r="B581" i="2"/>
  <c r="C581" i="2"/>
  <c r="D581" i="2"/>
  <c r="E581" i="2"/>
  <c r="F581" i="2"/>
  <c r="G581" i="2"/>
  <c r="H581" i="2"/>
  <c r="B582" i="2"/>
  <c r="C582" i="2"/>
  <c r="D582" i="2"/>
  <c r="E582" i="2"/>
  <c r="F582" i="2"/>
  <c r="G582" i="2"/>
  <c r="H582" i="2"/>
  <c r="B583" i="2"/>
  <c r="C583" i="2"/>
  <c r="D583" i="2"/>
  <c r="E583" i="2"/>
  <c r="F583" i="2"/>
  <c r="G583" i="2"/>
  <c r="H583" i="2"/>
  <c r="B584" i="2"/>
  <c r="C584" i="2"/>
  <c r="D584" i="2"/>
  <c r="E584" i="2"/>
  <c r="F584" i="2"/>
  <c r="G584" i="2"/>
  <c r="H584" i="2"/>
  <c r="B585" i="2"/>
  <c r="C585" i="2"/>
  <c r="D585" i="2"/>
  <c r="E585" i="2"/>
  <c r="F585" i="2"/>
  <c r="G585" i="2"/>
  <c r="H585" i="2"/>
  <c r="B586" i="2"/>
  <c r="C586" i="2"/>
  <c r="D586" i="2"/>
  <c r="E586" i="2"/>
  <c r="F586" i="2"/>
  <c r="G586" i="2"/>
  <c r="H586" i="2"/>
  <c r="B587" i="2"/>
  <c r="C587" i="2"/>
  <c r="D587" i="2"/>
  <c r="E587" i="2"/>
  <c r="F587" i="2"/>
  <c r="G587" i="2"/>
  <c r="H587" i="2"/>
  <c r="B588" i="2"/>
  <c r="C588" i="2"/>
  <c r="D588" i="2"/>
  <c r="E588" i="2"/>
  <c r="F588" i="2"/>
  <c r="G588" i="2"/>
  <c r="H588" i="2"/>
  <c r="B589" i="2"/>
  <c r="C589" i="2"/>
  <c r="D589" i="2"/>
  <c r="E589" i="2"/>
  <c r="F589" i="2"/>
  <c r="G589" i="2"/>
  <c r="H589" i="2"/>
  <c r="B590" i="2"/>
  <c r="C590" i="2"/>
  <c r="D590" i="2"/>
  <c r="E590" i="2"/>
  <c r="F590" i="2"/>
  <c r="G590" i="2"/>
  <c r="H590" i="2"/>
  <c r="B591" i="2"/>
  <c r="C591" i="2"/>
  <c r="D591" i="2"/>
  <c r="E591" i="2"/>
  <c r="F591" i="2"/>
  <c r="G591" i="2"/>
  <c r="H591" i="2"/>
  <c r="B592" i="2"/>
  <c r="C592" i="2"/>
  <c r="D592" i="2"/>
  <c r="E592" i="2"/>
  <c r="F592" i="2"/>
  <c r="G592" i="2"/>
  <c r="H592" i="2"/>
  <c r="B593" i="2"/>
  <c r="C593" i="2"/>
  <c r="D593" i="2"/>
  <c r="E593" i="2"/>
  <c r="F593" i="2"/>
  <c r="G593" i="2"/>
  <c r="H593" i="2"/>
  <c r="B594" i="2"/>
  <c r="C594" i="2"/>
  <c r="D594" i="2"/>
  <c r="E594" i="2"/>
  <c r="F594" i="2"/>
  <c r="G594" i="2"/>
  <c r="H594" i="2"/>
  <c r="B595" i="2"/>
  <c r="C595" i="2"/>
  <c r="D595" i="2"/>
  <c r="E595" i="2"/>
  <c r="F595" i="2"/>
  <c r="G595" i="2"/>
  <c r="H595" i="2"/>
  <c r="B596" i="2"/>
  <c r="C596" i="2"/>
  <c r="D596" i="2"/>
  <c r="E596" i="2"/>
  <c r="F596" i="2"/>
  <c r="G596" i="2"/>
  <c r="H596" i="2"/>
  <c r="B597" i="2"/>
  <c r="C597" i="2"/>
  <c r="D597" i="2"/>
  <c r="E597" i="2"/>
  <c r="F597" i="2"/>
  <c r="G597" i="2"/>
  <c r="H597" i="2"/>
  <c r="B598" i="2"/>
  <c r="C598" i="2"/>
  <c r="D598" i="2"/>
  <c r="E598" i="2"/>
  <c r="F598" i="2"/>
  <c r="G598" i="2"/>
  <c r="H598" i="2"/>
  <c r="B599" i="2"/>
  <c r="C599" i="2"/>
  <c r="D599" i="2"/>
  <c r="E599" i="2"/>
  <c r="F599" i="2"/>
  <c r="G599" i="2"/>
  <c r="H599" i="2"/>
  <c r="B600" i="2"/>
  <c r="C600" i="2"/>
  <c r="D600" i="2"/>
  <c r="E600" i="2"/>
  <c r="F600" i="2"/>
  <c r="G600" i="2"/>
  <c r="H600" i="2"/>
  <c r="B601" i="2"/>
  <c r="C601" i="2"/>
  <c r="D601" i="2"/>
  <c r="E601" i="2"/>
  <c r="F601" i="2"/>
  <c r="G601" i="2"/>
  <c r="H601" i="2"/>
  <c r="B602" i="2"/>
  <c r="C602" i="2"/>
  <c r="D602" i="2"/>
  <c r="E602" i="2"/>
  <c r="F602" i="2"/>
  <c r="G602" i="2"/>
  <c r="H602" i="2"/>
  <c r="B603" i="2"/>
  <c r="C603" i="2"/>
  <c r="D603" i="2"/>
  <c r="E603" i="2"/>
  <c r="F603" i="2"/>
  <c r="G603" i="2"/>
  <c r="H603" i="2"/>
  <c r="B604" i="2"/>
  <c r="C604" i="2"/>
  <c r="D604" i="2"/>
  <c r="E604" i="2"/>
  <c r="F604" i="2"/>
  <c r="G604" i="2"/>
  <c r="H604" i="2"/>
  <c r="B605" i="2"/>
  <c r="C605" i="2"/>
  <c r="D605" i="2"/>
  <c r="E605" i="2"/>
  <c r="F605" i="2"/>
  <c r="G605" i="2"/>
  <c r="H605" i="2"/>
  <c r="B606" i="2"/>
  <c r="C606" i="2"/>
  <c r="D606" i="2"/>
  <c r="E606" i="2"/>
  <c r="F606" i="2"/>
  <c r="G606" i="2"/>
  <c r="H606" i="2"/>
  <c r="B607" i="2"/>
  <c r="C607" i="2"/>
  <c r="D607" i="2"/>
  <c r="E607" i="2"/>
  <c r="F607" i="2"/>
  <c r="G607" i="2"/>
  <c r="H607" i="2"/>
  <c r="B608" i="2"/>
  <c r="C608" i="2"/>
  <c r="D608" i="2"/>
  <c r="E608" i="2"/>
  <c r="F608" i="2"/>
  <c r="G608" i="2"/>
  <c r="H608" i="2"/>
  <c r="B609" i="2"/>
  <c r="C609" i="2"/>
  <c r="D609" i="2"/>
  <c r="E609" i="2"/>
  <c r="F609" i="2"/>
  <c r="G609" i="2"/>
  <c r="H609" i="2"/>
  <c r="B610" i="2"/>
  <c r="C610" i="2"/>
  <c r="D610" i="2"/>
  <c r="E610" i="2"/>
  <c r="F610" i="2"/>
  <c r="G610" i="2"/>
  <c r="H610" i="2"/>
  <c r="B611" i="2"/>
  <c r="C611" i="2"/>
  <c r="D611" i="2"/>
  <c r="E611" i="2"/>
  <c r="F611" i="2"/>
  <c r="G611" i="2"/>
  <c r="H611" i="2"/>
  <c r="B612" i="2"/>
  <c r="C612" i="2"/>
  <c r="D612" i="2"/>
  <c r="E612" i="2"/>
  <c r="F612" i="2"/>
  <c r="G612" i="2"/>
  <c r="H612" i="2"/>
  <c r="B613" i="2"/>
  <c r="C613" i="2"/>
  <c r="D613" i="2"/>
  <c r="E613" i="2"/>
  <c r="F613" i="2"/>
  <c r="G613" i="2"/>
  <c r="H613" i="2"/>
  <c r="B614" i="2"/>
  <c r="C614" i="2"/>
  <c r="D614" i="2"/>
  <c r="E614" i="2"/>
  <c r="F614" i="2"/>
  <c r="G614" i="2"/>
  <c r="H614" i="2"/>
  <c r="B615" i="2"/>
  <c r="C615" i="2"/>
  <c r="D615" i="2"/>
  <c r="E615" i="2"/>
  <c r="F615" i="2"/>
  <c r="G615" i="2"/>
  <c r="H615" i="2"/>
  <c r="B616" i="2"/>
  <c r="C616" i="2"/>
  <c r="D616" i="2"/>
  <c r="E616" i="2"/>
  <c r="F616" i="2"/>
  <c r="G616" i="2"/>
  <c r="H616" i="2"/>
  <c r="B617" i="2"/>
  <c r="C617" i="2"/>
  <c r="D617" i="2"/>
  <c r="E617" i="2"/>
  <c r="F617" i="2"/>
  <c r="G617" i="2"/>
  <c r="H617" i="2"/>
  <c r="B618" i="2"/>
  <c r="C618" i="2"/>
  <c r="D618" i="2"/>
  <c r="E618" i="2"/>
  <c r="F618" i="2"/>
  <c r="G618" i="2"/>
  <c r="H618" i="2"/>
  <c r="B619" i="2"/>
  <c r="C619" i="2"/>
  <c r="D619" i="2"/>
  <c r="E619" i="2"/>
  <c r="F619" i="2"/>
  <c r="G619" i="2"/>
  <c r="H619" i="2"/>
  <c r="B620" i="2"/>
  <c r="C620" i="2"/>
  <c r="D620" i="2"/>
  <c r="E620" i="2"/>
  <c r="F620" i="2"/>
  <c r="G620" i="2"/>
  <c r="H620" i="2"/>
  <c r="B621" i="2"/>
  <c r="C621" i="2"/>
  <c r="D621" i="2"/>
  <c r="E621" i="2"/>
  <c r="F621" i="2"/>
  <c r="G621" i="2"/>
  <c r="H621" i="2"/>
  <c r="B622" i="2"/>
  <c r="C622" i="2"/>
  <c r="D622" i="2"/>
  <c r="E622" i="2"/>
  <c r="F622" i="2"/>
  <c r="G622" i="2"/>
  <c r="H622" i="2"/>
  <c r="B623" i="2"/>
  <c r="C623" i="2"/>
  <c r="D623" i="2"/>
  <c r="E623" i="2"/>
  <c r="F623" i="2"/>
  <c r="G623" i="2"/>
  <c r="H623" i="2"/>
  <c r="B624" i="2"/>
  <c r="C624" i="2"/>
  <c r="D624" i="2"/>
  <c r="E624" i="2"/>
  <c r="F624" i="2"/>
  <c r="G624" i="2"/>
  <c r="H624" i="2"/>
  <c r="B625" i="2"/>
  <c r="C625" i="2"/>
  <c r="D625" i="2"/>
  <c r="E625" i="2"/>
  <c r="F625" i="2"/>
  <c r="G625" i="2"/>
  <c r="H625" i="2"/>
  <c r="B626" i="2"/>
  <c r="C626" i="2"/>
  <c r="D626" i="2"/>
  <c r="E626" i="2"/>
  <c r="F626" i="2"/>
  <c r="G626" i="2"/>
  <c r="H626" i="2"/>
  <c r="B627" i="2"/>
  <c r="C627" i="2"/>
  <c r="D627" i="2"/>
  <c r="E627" i="2"/>
  <c r="F627" i="2"/>
  <c r="G627" i="2"/>
  <c r="H627" i="2"/>
  <c r="B628" i="2"/>
  <c r="C628" i="2"/>
  <c r="D628" i="2"/>
  <c r="E628" i="2"/>
  <c r="F628" i="2"/>
  <c r="G628" i="2"/>
  <c r="H628" i="2"/>
  <c r="B629" i="2"/>
  <c r="C629" i="2"/>
  <c r="D629" i="2"/>
  <c r="E629" i="2"/>
  <c r="F629" i="2"/>
  <c r="G629" i="2"/>
  <c r="H629" i="2"/>
  <c r="B630" i="2"/>
  <c r="C630" i="2"/>
  <c r="D630" i="2"/>
  <c r="E630" i="2"/>
  <c r="F630" i="2"/>
  <c r="G630" i="2"/>
  <c r="H630" i="2"/>
  <c r="B631" i="2"/>
  <c r="C631" i="2"/>
  <c r="D631" i="2"/>
  <c r="E631" i="2"/>
  <c r="F631" i="2"/>
  <c r="G631" i="2"/>
  <c r="H631" i="2"/>
  <c r="B632" i="2"/>
  <c r="C632" i="2"/>
  <c r="D632" i="2"/>
  <c r="E632" i="2"/>
  <c r="F632" i="2"/>
  <c r="G632" i="2"/>
  <c r="H632" i="2"/>
  <c r="B633" i="2"/>
  <c r="C633" i="2"/>
  <c r="D633" i="2"/>
  <c r="E633" i="2"/>
  <c r="F633" i="2"/>
  <c r="G633" i="2"/>
  <c r="H633" i="2"/>
  <c r="B634" i="2"/>
  <c r="C634" i="2"/>
  <c r="D634" i="2"/>
  <c r="E634" i="2"/>
  <c r="F634" i="2"/>
  <c r="G634" i="2"/>
  <c r="H634" i="2"/>
  <c r="B635" i="2"/>
  <c r="C635" i="2"/>
  <c r="D635" i="2"/>
  <c r="F635" i="2"/>
  <c r="G635" i="2"/>
  <c r="H635" i="2"/>
  <c r="B636" i="2"/>
  <c r="C636" i="2"/>
  <c r="D636" i="2"/>
  <c r="E636" i="2"/>
  <c r="F636" i="2"/>
  <c r="G636" i="2"/>
  <c r="H636" i="2"/>
  <c r="B637" i="2"/>
  <c r="C637" i="2"/>
  <c r="D637" i="2"/>
  <c r="E637" i="2"/>
  <c r="F637" i="2"/>
  <c r="G637" i="2"/>
  <c r="H637" i="2"/>
  <c r="B638" i="2"/>
  <c r="C638" i="2"/>
  <c r="D638" i="2"/>
  <c r="E638" i="2"/>
  <c r="F638" i="2"/>
  <c r="G638" i="2"/>
  <c r="H638" i="2"/>
  <c r="B639" i="2"/>
  <c r="C639" i="2"/>
  <c r="D639" i="2"/>
  <c r="E639" i="2"/>
  <c r="F639" i="2"/>
  <c r="G639" i="2"/>
  <c r="H639" i="2"/>
  <c r="B640" i="2"/>
  <c r="C640" i="2"/>
  <c r="D640" i="2"/>
  <c r="E640" i="2"/>
  <c r="F640" i="2"/>
  <c r="G640" i="2"/>
  <c r="H640" i="2"/>
  <c r="B641" i="2"/>
  <c r="C641" i="2"/>
  <c r="D641" i="2"/>
  <c r="E641" i="2"/>
  <c r="F641" i="2"/>
  <c r="G641" i="2"/>
  <c r="H641" i="2"/>
  <c r="B642" i="2"/>
  <c r="C642" i="2"/>
  <c r="D642" i="2"/>
  <c r="E642" i="2"/>
  <c r="F642" i="2"/>
  <c r="G642" i="2"/>
  <c r="H642" i="2"/>
  <c r="B643" i="2"/>
  <c r="C643" i="2"/>
  <c r="D643" i="2"/>
  <c r="E643" i="2"/>
  <c r="F643" i="2"/>
  <c r="G643" i="2"/>
  <c r="H643" i="2"/>
  <c r="B644" i="2"/>
  <c r="C644" i="2"/>
  <c r="D644" i="2"/>
  <c r="E644" i="2"/>
  <c r="F644" i="2"/>
  <c r="G644" i="2"/>
  <c r="H644" i="2"/>
  <c r="B645" i="2"/>
  <c r="C645" i="2"/>
  <c r="D645" i="2"/>
  <c r="E645" i="2"/>
  <c r="F645" i="2"/>
  <c r="G645" i="2"/>
  <c r="H645" i="2"/>
  <c r="B646" i="2"/>
  <c r="C646" i="2"/>
  <c r="D646" i="2"/>
  <c r="E646" i="2"/>
  <c r="F646" i="2"/>
  <c r="G646" i="2"/>
  <c r="H646" i="2"/>
  <c r="B647" i="2"/>
  <c r="C647" i="2"/>
  <c r="D647" i="2"/>
  <c r="E647" i="2"/>
  <c r="F647" i="2"/>
  <c r="G647" i="2"/>
  <c r="H647" i="2"/>
  <c r="B648" i="2"/>
  <c r="C648" i="2"/>
  <c r="D648" i="2"/>
  <c r="E648" i="2"/>
  <c r="F648" i="2"/>
  <c r="G648" i="2"/>
  <c r="H648" i="2"/>
  <c r="B649" i="2"/>
  <c r="C649" i="2"/>
  <c r="D649" i="2"/>
  <c r="E649" i="2"/>
  <c r="F649" i="2"/>
  <c r="G649" i="2"/>
  <c r="H649" i="2"/>
  <c r="B650" i="2"/>
  <c r="C650" i="2"/>
  <c r="D650" i="2"/>
  <c r="E650" i="2"/>
  <c r="F650" i="2"/>
  <c r="G650" i="2"/>
  <c r="H650" i="2"/>
  <c r="B651" i="2"/>
  <c r="C651" i="2"/>
  <c r="D651" i="2"/>
  <c r="E651" i="2"/>
  <c r="F651" i="2"/>
  <c r="G651" i="2"/>
  <c r="H651" i="2"/>
  <c r="B652" i="2"/>
  <c r="C652" i="2"/>
  <c r="D652" i="2"/>
  <c r="E652" i="2"/>
  <c r="F652" i="2"/>
  <c r="G652" i="2"/>
  <c r="H652" i="2"/>
  <c r="B653" i="2"/>
  <c r="C653" i="2"/>
  <c r="D653" i="2"/>
  <c r="E653" i="2"/>
  <c r="F653" i="2"/>
  <c r="G653" i="2"/>
  <c r="H653" i="2"/>
  <c r="B654" i="2"/>
  <c r="C654" i="2"/>
  <c r="D654" i="2"/>
  <c r="E654" i="2"/>
  <c r="F654" i="2"/>
  <c r="G654" i="2"/>
  <c r="H654" i="2"/>
  <c r="B655" i="2"/>
  <c r="C655" i="2"/>
  <c r="D655" i="2"/>
  <c r="E655" i="2"/>
  <c r="F655" i="2"/>
  <c r="G655" i="2"/>
  <c r="H655" i="2"/>
  <c r="B656" i="2"/>
  <c r="C656" i="2"/>
  <c r="D656" i="2"/>
  <c r="E656" i="2"/>
  <c r="F656" i="2"/>
  <c r="G656" i="2"/>
  <c r="H656" i="2"/>
  <c r="B657" i="2"/>
  <c r="C657" i="2"/>
  <c r="D657" i="2"/>
  <c r="E657" i="2"/>
  <c r="F657" i="2"/>
  <c r="G657" i="2"/>
  <c r="H657" i="2"/>
  <c r="B658" i="2"/>
  <c r="C658" i="2"/>
  <c r="D658" i="2"/>
  <c r="E658" i="2"/>
  <c r="F658" i="2"/>
  <c r="G658" i="2"/>
  <c r="H658" i="2"/>
  <c r="B659" i="2"/>
  <c r="C659" i="2"/>
  <c r="D659" i="2"/>
  <c r="E659" i="2"/>
  <c r="F659" i="2"/>
  <c r="G659" i="2"/>
  <c r="H659" i="2"/>
  <c r="B660" i="2"/>
  <c r="C660" i="2"/>
  <c r="D660" i="2"/>
  <c r="E660" i="2"/>
  <c r="F660" i="2"/>
  <c r="G660" i="2"/>
  <c r="H660" i="2"/>
  <c r="B661" i="2"/>
  <c r="C661" i="2"/>
  <c r="D661" i="2"/>
  <c r="E661" i="2"/>
  <c r="F661" i="2"/>
  <c r="G661" i="2"/>
  <c r="H661" i="2"/>
  <c r="B662" i="2"/>
  <c r="C662" i="2"/>
  <c r="D662" i="2"/>
  <c r="E662" i="2"/>
  <c r="F662" i="2"/>
  <c r="G662" i="2"/>
  <c r="H662" i="2"/>
  <c r="B663" i="2"/>
  <c r="C663" i="2"/>
  <c r="D663" i="2"/>
  <c r="E663" i="2"/>
  <c r="F663" i="2"/>
  <c r="G663" i="2"/>
  <c r="H663" i="2"/>
  <c r="B664" i="2"/>
  <c r="C664" i="2"/>
  <c r="D664" i="2"/>
  <c r="E664" i="2"/>
  <c r="F664" i="2"/>
  <c r="G664" i="2"/>
  <c r="H664" i="2"/>
  <c r="B665" i="2"/>
  <c r="C665" i="2"/>
  <c r="D665" i="2"/>
  <c r="E665" i="2"/>
  <c r="F665" i="2"/>
  <c r="G665" i="2"/>
  <c r="H665" i="2"/>
  <c r="B666" i="2"/>
  <c r="C666" i="2"/>
  <c r="D666" i="2"/>
  <c r="E666" i="2"/>
  <c r="F666" i="2"/>
  <c r="G666" i="2"/>
  <c r="H666" i="2"/>
  <c r="B667" i="2"/>
  <c r="C667" i="2"/>
  <c r="D667" i="2"/>
  <c r="E667" i="2"/>
  <c r="F667" i="2"/>
  <c r="G667" i="2"/>
  <c r="H667" i="2"/>
  <c r="B668" i="2"/>
  <c r="C668" i="2"/>
  <c r="D668" i="2"/>
  <c r="E668" i="2"/>
  <c r="F668" i="2"/>
  <c r="G668" i="2"/>
  <c r="H668" i="2"/>
  <c r="B669" i="2"/>
  <c r="C669" i="2"/>
  <c r="D669" i="2"/>
  <c r="E669" i="2"/>
  <c r="F669" i="2"/>
  <c r="G669" i="2"/>
  <c r="H669" i="2"/>
  <c r="B670" i="2"/>
  <c r="C670" i="2"/>
  <c r="D670" i="2"/>
  <c r="E670" i="2"/>
  <c r="F670" i="2"/>
  <c r="G670" i="2"/>
  <c r="H670" i="2"/>
  <c r="B671" i="2"/>
  <c r="C671" i="2"/>
  <c r="D671" i="2"/>
  <c r="E671" i="2"/>
  <c r="F671" i="2"/>
  <c r="G671" i="2"/>
  <c r="H671" i="2"/>
  <c r="B672" i="2"/>
  <c r="C672" i="2"/>
  <c r="D672" i="2"/>
  <c r="E672" i="2"/>
  <c r="F672" i="2"/>
  <c r="G672" i="2"/>
  <c r="H672" i="2"/>
  <c r="B673" i="2"/>
  <c r="C673" i="2"/>
  <c r="D673" i="2"/>
  <c r="E673" i="2"/>
  <c r="F673" i="2"/>
  <c r="G673" i="2"/>
  <c r="H673" i="2"/>
  <c r="B674" i="2"/>
  <c r="C674" i="2"/>
  <c r="D674" i="2"/>
  <c r="E674" i="2"/>
  <c r="F674" i="2"/>
  <c r="G674" i="2"/>
  <c r="H674" i="2"/>
  <c r="B675" i="2"/>
  <c r="C675" i="2"/>
  <c r="D675" i="2"/>
  <c r="E675" i="2"/>
  <c r="F675" i="2"/>
  <c r="G675" i="2"/>
  <c r="H675" i="2"/>
  <c r="B676" i="2"/>
  <c r="C676" i="2"/>
  <c r="D676" i="2"/>
  <c r="E676" i="2"/>
  <c r="F676" i="2"/>
  <c r="G676" i="2"/>
  <c r="H676" i="2"/>
  <c r="B677" i="2"/>
  <c r="C677" i="2"/>
  <c r="D677" i="2"/>
  <c r="E677" i="2"/>
  <c r="F677" i="2"/>
  <c r="G677" i="2"/>
  <c r="H677" i="2"/>
  <c r="B678" i="2"/>
  <c r="C678" i="2"/>
  <c r="D678" i="2"/>
  <c r="E678" i="2"/>
  <c r="F678" i="2"/>
  <c r="G678" i="2"/>
  <c r="H678" i="2"/>
  <c r="B679" i="2"/>
  <c r="C679" i="2"/>
  <c r="D679" i="2"/>
  <c r="E679" i="2"/>
  <c r="F679" i="2"/>
  <c r="G679" i="2"/>
  <c r="H679" i="2"/>
  <c r="B680" i="2"/>
  <c r="C680" i="2"/>
  <c r="D680" i="2"/>
  <c r="E680" i="2"/>
  <c r="F680" i="2"/>
  <c r="G680" i="2"/>
  <c r="H680" i="2"/>
  <c r="B681" i="2"/>
  <c r="C681" i="2"/>
  <c r="D681" i="2"/>
  <c r="E681" i="2"/>
  <c r="F681" i="2"/>
  <c r="G681" i="2"/>
  <c r="H681" i="2"/>
  <c r="B682" i="2"/>
  <c r="C682" i="2"/>
  <c r="D682" i="2"/>
  <c r="E682" i="2"/>
  <c r="F682" i="2"/>
  <c r="G682" i="2"/>
  <c r="H682" i="2"/>
  <c r="B683" i="2"/>
  <c r="C683" i="2"/>
  <c r="D683" i="2"/>
  <c r="E683" i="2"/>
  <c r="F683" i="2"/>
  <c r="G683" i="2"/>
  <c r="H683" i="2"/>
  <c r="B684" i="2"/>
  <c r="C684" i="2"/>
  <c r="D684" i="2"/>
  <c r="E684" i="2"/>
  <c r="F684" i="2"/>
  <c r="G684" i="2"/>
  <c r="H684" i="2"/>
  <c r="B685" i="2"/>
  <c r="C685" i="2"/>
  <c r="D685" i="2"/>
  <c r="E685" i="2"/>
  <c r="F685" i="2"/>
  <c r="G685" i="2"/>
  <c r="H685" i="2"/>
  <c r="B686" i="2"/>
  <c r="C686" i="2"/>
  <c r="D686" i="2"/>
  <c r="E686" i="2"/>
  <c r="F686" i="2"/>
  <c r="G686" i="2"/>
  <c r="H686" i="2"/>
  <c r="B687" i="2"/>
  <c r="C687" i="2"/>
  <c r="D687" i="2"/>
  <c r="E687" i="2"/>
  <c r="F687" i="2"/>
  <c r="G687" i="2"/>
  <c r="H687" i="2"/>
  <c r="B688" i="2"/>
  <c r="C688" i="2"/>
  <c r="D688" i="2"/>
  <c r="E688" i="2"/>
  <c r="F688" i="2"/>
  <c r="G688" i="2"/>
  <c r="H688" i="2"/>
  <c r="B689" i="2"/>
  <c r="C689" i="2"/>
  <c r="D689" i="2"/>
  <c r="E689" i="2"/>
  <c r="F689" i="2"/>
  <c r="G689" i="2"/>
  <c r="H689" i="2"/>
  <c r="B690" i="2"/>
  <c r="C690" i="2"/>
  <c r="D690" i="2"/>
  <c r="E690" i="2"/>
  <c r="F690" i="2"/>
  <c r="G690" i="2"/>
  <c r="H690" i="2"/>
  <c r="B691" i="2"/>
  <c r="C691" i="2"/>
  <c r="D691" i="2"/>
  <c r="E691" i="2"/>
  <c r="F691" i="2"/>
  <c r="G691" i="2"/>
  <c r="H691" i="2"/>
  <c r="B692" i="2"/>
  <c r="C692" i="2"/>
  <c r="D692" i="2"/>
  <c r="E692" i="2"/>
  <c r="F692" i="2"/>
  <c r="G692" i="2"/>
  <c r="H692" i="2"/>
  <c r="B693" i="2"/>
  <c r="C693" i="2"/>
  <c r="D693" i="2"/>
  <c r="E693" i="2"/>
  <c r="F693" i="2"/>
  <c r="G693" i="2"/>
  <c r="H693" i="2"/>
  <c r="B694" i="2"/>
  <c r="C694" i="2"/>
  <c r="D694" i="2"/>
  <c r="E694" i="2"/>
  <c r="F694" i="2"/>
  <c r="G694" i="2"/>
  <c r="H694" i="2"/>
  <c r="B695" i="2"/>
  <c r="C695" i="2"/>
  <c r="D695" i="2"/>
  <c r="E695" i="2"/>
  <c r="F695" i="2"/>
  <c r="G695" i="2"/>
  <c r="H695" i="2"/>
  <c r="B696" i="2"/>
  <c r="C696" i="2"/>
  <c r="D696" i="2"/>
  <c r="E696" i="2"/>
  <c r="F696" i="2"/>
  <c r="G696" i="2"/>
  <c r="H696" i="2"/>
  <c r="B697" i="2"/>
  <c r="C697" i="2"/>
  <c r="D697" i="2"/>
  <c r="E697" i="2"/>
  <c r="F697" i="2"/>
  <c r="G697" i="2"/>
  <c r="H697" i="2"/>
  <c r="B698" i="2"/>
  <c r="C698" i="2"/>
  <c r="D698" i="2"/>
  <c r="E698" i="2"/>
  <c r="F698" i="2"/>
  <c r="G698" i="2"/>
  <c r="H698" i="2"/>
  <c r="B699" i="2"/>
  <c r="C699" i="2"/>
  <c r="D699" i="2"/>
  <c r="E699" i="2"/>
  <c r="F699" i="2"/>
  <c r="G699" i="2"/>
  <c r="H699" i="2"/>
  <c r="B700" i="2"/>
  <c r="C700" i="2"/>
  <c r="D700" i="2"/>
  <c r="E700" i="2"/>
  <c r="F700" i="2"/>
  <c r="G700" i="2"/>
  <c r="H700" i="2"/>
  <c r="B701" i="2"/>
  <c r="C701" i="2"/>
  <c r="D701" i="2"/>
  <c r="E701" i="2"/>
  <c r="F701" i="2"/>
  <c r="G701" i="2"/>
  <c r="H701" i="2"/>
  <c r="B702" i="2"/>
  <c r="C702" i="2"/>
  <c r="D702" i="2"/>
  <c r="E702" i="2"/>
  <c r="F702" i="2"/>
  <c r="G702" i="2"/>
  <c r="H702" i="2"/>
  <c r="B703" i="2"/>
  <c r="C703" i="2"/>
  <c r="D703" i="2"/>
  <c r="E703" i="2"/>
  <c r="F703" i="2"/>
  <c r="G703" i="2"/>
  <c r="H703" i="2"/>
  <c r="B704" i="2"/>
  <c r="C704" i="2"/>
  <c r="D704" i="2"/>
  <c r="E704" i="2"/>
  <c r="F704" i="2"/>
  <c r="G704" i="2"/>
  <c r="H704" i="2"/>
  <c r="B705" i="2"/>
  <c r="C705" i="2"/>
  <c r="D705" i="2"/>
  <c r="E705" i="2"/>
  <c r="F705" i="2"/>
  <c r="G705" i="2"/>
  <c r="H705" i="2"/>
  <c r="B706" i="2"/>
  <c r="C706" i="2"/>
  <c r="D706" i="2"/>
  <c r="E706" i="2"/>
  <c r="F706" i="2"/>
  <c r="G706" i="2"/>
  <c r="H706" i="2"/>
  <c r="B707" i="2"/>
  <c r="C707" i="2"/>
  <c r="D707" i="2"/>
  <c r="E707" i="2"/>
  <c r="F707" i="2"/>
  <c r="G707" i="2"/>
  <c r="H707" i="2"/>
  <c r="B708" i="2"/>
  <c r="C708" i="2"/>
  <c r="D708" i="2"/>
  <c r="E708" i="2"/>
  <c r="F708" i="2"/>
  <c r="G708" i="2"/>
  <c r="H708" i="2"/>
  <c r="B709" i="2"/>
  <c r="C709" i="2"/>
  <c r="D709" i="2"/>
  <c r="E709" i="2"/>
  <c r="F709" i="2"/>
  <c r="G709" i="2"/>
  <c r="H709" i="2"/>
  <c r="B710" i="2"/>
  <c r="C710" i="2"/>
  <c r="D710" i="2"/>
  <c r="E710" i="2"/>
  <c r="F710" i="2"/>
  <c r="G710" i="2"/>
  <c r="H710" i="2"/>
  <c r="B711" i="2"/>
  <c r="C711" i="2"/>
  <c r="D711" i="2"/>
  <c r="E711" i="2"/>
  <c r="F711" i="2"/>
  <c r="G711" i="2"/>
  <c r="H711" i="2"/>
  <c r="B712" i="2"/>
  <c r="C712" i="2"/>
  <c r="D712" i="2"/>
  <c r="E712" i="2"/>
  <c r="F712" i="2"/>
  <c r="G712" i="2"/>
  <c r="H712" i="2"/>
  <c r="B713" i="2"/>
  <c r="C713" i="2"/>
  <c r="D713" i="2"/>
  <c r="E713" i="2"/>
  <c r="F713" i="2"/>
  <c r="G713" i="2"/>
  <c r="H713" i="2"/>
  <c r="B714" i="2"/>
  <c r="C714" i="2"/>
  <c r="D714" i="2"/>
  <c r="E714" i="2"/>
  <c r="F714" i="2"/>
  <c r="G714" i="2"/>
  <c r="H714" i="2"/>
  <c r="B715" i="2"/>
  <c r="C715" i="2"/>
  <c r="D715" i="2"/>
  <c r="E715" i="2"/>
  <c r="F715" i="2"/>
  <c r="G715" i="2"/>
  <c r="H715" i="2"/>
  <c r="B716" i="2"/>
  <c r="C716" i="2"/>
  <c r="D716" i="2"/>
  <c r="E716" i="2"/>
  <c r="F716" i="2"/>
  <c r="G716" i="2"/>
  <c r="H716" i="2"/>
  <c r="B717" i="2"/>
  <c r="C717" i="2"/>
  <c r="D717" i="2"/>
  <c r="E717" i="2"/>
  <c r="F717" i="2"/>
  <c r="G717" i="2"/>
  <c r="H717" i="2"/>
  <c r="B718" i="2"/>
  <c r="C718" i="2"/>
  <c r="D718" i="2"/>
  <c r="E718" i="2"/>
  <c r="F718" i="2"/>
  <c r="G718" i="2"/>
  <c r="H718" i="2"/>
  <c r="B719" i="2"/>
  <c r="C719" i="2"/>
  <c r="D719" i="2"/>
  <c r="E719" i="2"/>
  <c r="F719" i="2"/>
  <c r="G719" i="2"/>
  <c r="H719" i="2"/>
  <c r="B720" i="2"/>
  <c r="C720" i="2"/>
  <c r="D720" i="2"/>
  <c r="E720" i="2"/>
  <c r="F720" i="2"/>
  <c r="G720" i="2"/>
  <c r="H720" i="2"/>
  <c r="B721" i="2"/>
  <c r="C721" i="2"/>
  <c r="D721" i="2"/>
  <c r="E721" i="2"/>
  <c r="F721" i="2"/>
  <c r="G721" i="2"/>
  <c r="H721" i="2"/>
  <c r="B722" i="2"/>
  <c r="C722" i="2"/>
  <c r="D722" i="2"/>
  <c r="E722" i="2"/>
  <c r="F722" i="2"/>
  <c r="G722" i="2"/>
  <c r="H722" i="2"/>
  <c r="B723" i="2"/>
  <c r="C723" i="2"/>
  <c r="D723" i="2"/>
  <c r="E723" i="2"/>
  <c r="F723" i="2"/>
  <c r="G723" i="2"/>
  <c r="H723" i="2"/>
  <c r="B724" i="2"/>
  <c r="C724" i="2"/>
  <c r="D724" i="2"/>
  <c r="E724" i="2"/>
  <c r="F724" i="2"/>
  <c r="G724" i="2"/>
  <c r="H724" i="2"/>
  <c r="B725" i="2"/>
  <c r="C725" i="2"/>
  <c r="D725" i="2"/>
  <c r="E725" i="2"/>
  <c r="F725" i="2"/>
  <c r="G725" i="2"/>
  <c r="H725" i="2"/>
  <c r="B726" i="2"/>
  <c r="C726" i="2"/>
  <c r="D726" i="2"/>
  <c r="E726" i="2"/>
  <c r="F726" i="2"/>
  <c r="G726" i="2"/>
  <c r="H726" i="2"/>
  <c r="B727" i="2"/>
  <c r="C727" i="2"/>
  <c r="D727" i="2"/>
  <c r="E727" i="2"/>
  <c r="F727" i="2"/>
  <c r="G727" i="2"/>
  <c r="H727" i="2"/>
  <c r="B728" i="2"/>
  <c r="C728" i="2"/>
  <c r="D728" i="2"/>
  <c r="E728" i="2"/>
  <c r="F728" i="2"/>
  <c r="G728" i="2"/>
  <c r="H728" i="2"/>
  <c r="B729" i="2"/>
  <c r="C729" i="2"/>
  <c r="D729" i="2"/>
  <c r="E729" i="2"/>
  <c r="F729" i="2"/>
  <c r="G729" i="2"/>
  <c r="H729" i="2"/>
  <c r="B730" i="2"/>
  <c r="C730" i="2"/>
  <c r="D730" i="2"/>
  <c r="E730" i="2"/>
  <c r="F730" i="2"/>
  <c r="G730" i="2"/>
  <c r="H730" i="2"/>
  <c r="B731" i="2"/>
  <c r="C731" i="2"/>
  <c r="D731" i="2"/>
  <c r="E731" i="2"/>
  <c r="F731" i="2"/>
  <c r="G731" i="2"/>
  <c r="H731" i="2"/>
  <c r="B732" i="2"/>
  <c r="C732" i="2"/>
  <c r="D732" i="2"/>
  <c r="E732" i="2"/>
  <c r="F732" i="2"/>
  <c r="G732" i="2"/>
  <c r="H732" i="2"/>
  <c r="B733" i="2"/>
  <c r="C733" i="2"/>
  <c r="D733" i="2"/>
  <c r="E733" i="2"/>
  <c r="F733" i="2"/>
  <c r="G733" i="2"/>
  <c r="H733" i="2"/>
  <c r="B734" i="2"/>
  <c r="C734" i="2"/>
  <c r="D734" i="2"/>
  <c r="E734" i="2"/>
  <c r="F734" i="2"/>
  <c r="G734" i="2"/>
  <c r="H734" i="2"/>
  <c r="B735" i="2"/>
  <c r="C735" i="2"/>
  <c r="D735" i="2"/>
  <c r="E735" i="2"/>
  <c r="F735" i="2"/>
  <c r="G735" i="2"/>
  <c r="H735" i="2"/>
  <c r="B736" i="2"/>
  <c r="C736" i="2"/>
  <c r="D736" i="2"/>
  <c r="E736" i="2"/>
  <c r="F736" i="2"/>
  <c r="G736" i="2"/>
  <c r="H736" i="2"/>
  <c r="B737" i="2"/>
  <c r="C737" i="2"/>
  <c r="D737" i="2"/>
  <c r="E737" i="2"/>
  <c r="F737" i="2"/>
  <c r="G737" i="2"/>
  <c r="H737" i="2"/>
  <c r="B738" i="2"/>
  <c r="C738" i="2"/>
  <c r="D738" i="2"/>
  <c r="E738" i="2"/>
  <c r="F738" i="2"/>
  <c r="G738" i="2"/>
  <c r="H738" i="2"/>
  <c r="B739" i="2"/>
  <c r="C739" i="2"/>
  <c r="D739" i="2"/>
  <c r="E739" i="2"/>
  <c r="F739" i="2"/>
  <c r="G739" i="2"/>
  <c r="H739" i="2"/>
  <c r="B740" i="2"/>
  <c r="C740" i="2"/>
  <c r="D740" i="2"/>
  <c r="E740" i="2"/>
  <c r="F740" i="2"/>
  <c r="G740" i="2"/>
  <c r="H740" i="2"/>
  <c r="B741" i="2"/>
  <c r="C741" i="2"/>
  <c r="D741" i="2"/>
  <c r="E741" i="2"/>
  <c r="F741" i="2"/>
  <c r="G741" i="2"/>
  <c r="H741" i="2"/>
  <c r="B742" i="2"/>
  <c r="C742" i="2"/>
  <c r="D742" i="2"/>
  <c r="E742" i="2"/>
  <c r="F742" i="2"/>
  <c r="G742" i="2"/>
  <c r="H742" i="2"/>
  <c r="B743" i="2"/>
  <c r="C743" i="2"/>
  <c r="D743" i="2"/>
  <c r="E743" i="2"/>
  <c r="F743" i="2"/>
  <c r="G743" i="2"/>
  <c r="H743" i="2"/>
  <c r="B744" i="2"/>
  <c r="C744" i="2"/>
  <c r="D744" i="2"/>
  <c r="E744" i="2"/>
  <c r="F744" i="2"/>
  <c r="G744" i="2"/>
  <c r="H744" i="2"/>
  <c r="B745" i="2"/>
  <c r="C745" i="2"/>
  <c r="D745" i="2"/>
  <c r="E745" i="2"/>
  <c r="F745" i="2"/>
  <c r="G745" i="2"/>
  <c r="H745" i="2"/>
  <c r="B746" i="2"/>
  <c r="C746" i="2"/>
  <c r="D746" i="2"/>
  <c r="E746" i="2"/>
  <c r="F746" i="2"/>
  <c r="G746" i="2"/>
  <c r="H746" i="2"/>
  <c r="B747" i="2"/>
  <c r="C747" i="2"/>
  <c r="D747" i="2"/>
  <c r="E747" i="2"/>
  <c r="F747" i="2"/>
  <c r="G747" i="2"/>
  <c r="H747" i="2"/>
  <c r="B748" i="2"/>
  <c r="C748" i="2"/>
  <c r="D748" i="2"/>
  <c r="E748" i="2"/>
  <c r="F748" i="2"/>
  <c r="G748" i="2"/>
  <c r="H748" i="2"/>
  <c r="B749" i="2"/>
  <c r="C749" i="2"/>
  <c r="D749" i="2"/>
  <c r="E749" i="2"/>
  <c r="F749" i="2"/>
  <c r="G749" i="2"/>
  <c r="H749" i="2"/>
  <c r="B750" i="2"/>
  <c r="C750" i="2"/>
  <c r="D750" i="2"/>
  <c r="E750" i="2"/>
  <c r="F750" i="2"/>
  <c r="G750" i="2"/>
  <c r="H750" i="2"/>
  <c r="B751" i="2"/>
  <c r="C751" i="2"/>
  <c r="D751" i="2"/>
  <c r="E751" i="2"/>
  <c r="F751" i="2"/>
  <c r="G751" i="2"/>
  <c r="H751" i="2"/>
  <c r="B752" i="2"/>
  <c r="C752" i="2"/>
  <c r="D752" i="2"/>
  <c r="E752" i="2"/>
  <c r="F752" i="2"/>
  <c r="G752" i="2"/>
  <c r="H752" i="2"/>
  <c r="B753" i="2"/>
  <c r="C753" i="2"/>
  <c r="D753" i="2"/>
  <c r="E753" i="2"/>
  <c r="F753" i="2"/>
  <c r="G753" i="2"/>
  <c r="H753" i="2"/>
  <c r="B754" i="2"/>
  <c r="C754" i="2"/>
  <c r="D754" i="2"/>
  <c r="E754" i="2"/>
  <c r="F754" i="2"/>
  <c r="G754" i="2"/>
  <c r="H754" i="2"/>
  <c r="B755" i="2"/>
  <c r="C755" i="2"/>
  <c r="D755" i="2"/>
  <c r="E755" i="2"/>
  <c r="F755" i="2"/>
  <c r="G755" i="2"/>
  <c r="H755" i="2"/>
  <c r="B756" i="2"/>
  <c r="C756" i="2"/>
  <c r="D756" i="2"/>
  <c r="E756" i="2"/>
  <c r="F756" i="2"/>
  <c r="G756" i="2"/>
  <c r="H756" i="2"/>
  <c r="B757" i="2"/>
  <c r="C757" i="2"/>
  <c r="D757" i="2"/>
  <c r="E757" i="2"/>
  <c r="F757" i="2"/>
  <c r="G757" i="2"/>
  <c r="H757" i="2"/>
  <c r="B758" i="2"/>
  <c r="C758" i="2"/>
  <c r="D758" i="2"/>
  <c r="E758" i="2"/>
  <c r="F758" i="2"/>
  <c r="G758" i="2"/>
  <c r="H758" i="2"/>
  <c r="B759" i="2"/>
  <c r="C759" i="2"/>
  <c r="D759" i="2"/>
  <c r="E759" i="2"/>
  <c r="F759" i="2"/>
  <c r="G759" i="2"/>
  <c r="H759" i="2"/>
  <c r="B760" i="2"/>
  <c r="C760" i="2"/>
  <c r="D760" i="2"/>
  <c r="E760" i="2"/>
  <c r="F760" i="2"/>
  <c r="G760" i="2"/>
  <c r="H760" i="2"/>
  <c r="B761" i="2"/>
  <c r="C761" i="2"/>
  <c r="D761" i="2"/>
  <c r="E761" i="2"/>
  <c r="F761" i="2"/>
  <c r="G761" i="2"/>
  <c r="H761" i="2"/>
  <c r="B762" i="2"/>
  <c r="C762" i="2"/>
  <c r="D762" i="2"/>
  <c r="E762" i="2"/>
  <c r="F762" i="2"/>
  <c r="G762" i="2"/>
  <c r="H762" i="2"/>
  <c r="B763" i="2"/>
  <c r="C763" i="2"/>
  <c r="D763" i="2"/>
  <c r="E763" i="2"/>
  <c r="F763" i="2"/>
  <c r="G763" i="2"/>
  <c r="H763" i="2"/>
  <c r="B764" i="2"/>
  <c r="C764" i="2"/>
  <c r="D764" i="2"/>
  <c r="E764" i="2"/>
  <c r="F764" i="2"/>
  <c r="G764" i="2"/>
  <c r="H764" i="2"/>
  <c r="B765" i="2"/>
  <c r="C765" i="2"/>
  <c r="D765" i="2"/>
  <c r="E765" i="2"/>
  <c r="F765" i="2"/>
  <c r="G765" i="2"/>
  <c r="H765" i="2"/>
  <c r="B766" i="2"/>
  <c r="C766" i="2"/>
  <c r="D766" i="2"/>
  <c r="E766" i="2"/>
  <c r="F766" i="2"/>
  <c r="G766" i="2"/>
  <c r="H766" i="2"/>
  <c r="B767" i="2"/>
  <c r="C767" i="2"/>
  <c r="D767" i="2"/>
  <c r="E767" i="2"/>
  <c r="F767" i="2"/>
  <c r="G767" i="2"/>
  <c r="H767" i="2"/>
  <c r="B768" i="2"/>
  <c r="C768" i="2"/>
  <c r="D768" i="2"/>
  <c r="E768" i="2"/>
  <c r="F768" i="2"/>
  <c r="G768" i="2"/>
  <c r="H768" i="2"/>
  <c r="B769" i="2"/>
  <c r="C769" i="2"/>
  <c r="D769" i="2"/>
  <c r="E769" i="2"/>
  <c r="F769" i="2"/>
  <c r="G769" i="2"/>
  <c r="H769" i="2"/>
  <c r="B770" i="2"/>
  <c r="C770" i="2"/>
  <c r="D770" i="2"/>
  <c r="E770" i="2"/>
  <c r="F770" i="2"/>
  <c r="G770" i="2"/>
  <c r="H770" i="2"/>
  <c r="B771" i="2"/>
  <c r="C771" i="2"/>
  <c r="D771" i="2"/>
  <c r="E771" i="2"/>
  <c r="F771" i="2"/>
  <c r="G771" i="2"/>
  <c r="H771" i="2"/>
  <c r="B772" i="2"/>
  <c r="C772" i="2"/>
  <c r="D772" i="2"/>
  <c r="E772" i="2"/>
  <c r="F772" i="2"/>
  <c r="G772" i="2"/>
  <c r="H772" i="2"/>
  <c r="B773" i="2"/>
  <c r="C773" i="2"/>
  <c r="D773" i="2"/>
  <c r="E773" i="2"/>
  <c r="F773" i="2"/>
  <c r="G773" i="2"/>
  <c r="H773" i="2"/>
  <c r="B774" i="2"/>
  <c r="C774" i="2"/>
  <c r="D774" i="2"/>
  <c r="E774" i="2"/>
  <c r="F774" i="2"/>
  <c r="G774" i="2"/>
  <c r="H774" i="2"/>
  <c r="B775" i="2"/>
  <c r="C775" i="2"/>
  <c r="D775" i="2"/>
  <c r="E775" i="2"/>
  <c r="F775" i="2"/>
  <c r="G775" i="2"/>
  <c r="H775" i="2"/>
  <c r="B776" i="2"/>
  <c r="C776" i="2"/>
  <c r="D776" i="2"/>
  <c r="E776" i="2"/>
  <c r="F776" i="2"/>
  <c r="G776" i="2"/>
  <c r="H776" i="2"/>
  <c r="B777" i="2"/>
  <c r="C777" i="2"/>
  <c r="D777" i="2"/>
  <c r="E777" i="2"/>
  <c r="F777" i="2"/>
  <c r="G777" i="2"/>
  <c r="H777" i="2"/>
  <c r="B778" i="2"/>
  <c r="C778" i="2"/>
  <c r="D778" i="2"/>
  <c r="E778" i="2"/>
  <c r="F778" i="2"/>
  <c r="G778" i="2"/>
  <c r="H778" i="2"/>
  <c r="B779" i="2"/>
  <c r="C779" i="2"/>
  <c r="D779" i="2"/>
  <c r="E779" i="2"/>
  <c r="F779" i="2"/>
  <c r="G779" i="2"/>
  <c r="H779" i="2"/>
  <c r="B780" i="2"/>
  <c r="C780" i="2"/>
  <c r="D780" i="2"/>
  <c r="E780" i="2"/>
  <c r="F780" i="2"/>
  <c r="G780" i="2"/>
  <c r="H780" i="2"/>
  <c r="B781" i="2"/>
  <c r="C781" i="2"/>
  <c r="D781" i="2"/>
  <c r="E781" i="2"/>
  <c r="F781" i="2"/>
  <c r="G781" i="2"/>
  <c r="H781" i="2"/>
  <c r="B782" i="2"/>
  <c r="C782" i="2"/>
  <c r="D782" i="2"/>
  <c r="E782" i="2"/>
  <c r="F782" i="2"/>
  <c r="G782" i="2"/>
  <c r="H782" i="2"/>
  <c r="B783" i="2"/>
  <c r="C783" i="2"/>
  <c r="D783" i="2"/>
  <c r="E783" i="2"/>
  <c r="F783" i="2"/>
  <c r="G783" i="2"/>
  <c r="H783" i="2"/>
  <c r="B784" i="2"/>
  <c r="C784" i="2"/>
  <c r="D784" i="2"/>
  <c r="E784" i="2"/>
  <c r="F784" i="2"/>
  <c r="G784" i="2"/>
  <c r="H784" i="2"/>
  <c r="B785" i="2"/>
  <c r="C785" i="2"/>
  <c r="D785" i="2"/>
  <c r="E785" i="2"/>
  <c r="F785" i="2"/>
  <c r="G785" i="2"/>
  <c r="H785" i="2"/>
  <c r="B786" i="2"/>
  <c r="C786" i="2"/>
  <c r="D786" i="2"/>
  <c r="E786" i="2"/>
  <c r="F786" i="2"/>
  <c r="G786" i="2"/>
  <c r="H786" i="2"/>
  <c r="B787" i="2"/>
  <c r="C787" i="2"/>
  <c r="D787" i="2"/>
  <c r="E787" i="2"/>
  <c r="F787" i="2"/>
  <c r="G787" i="2"/>
  <c r="H787" i="2"/>
  <c r="B788" i="2"/>
  <c r="C788" i="2"/>
  <c r="D788" i="2"/>
  <c r="E788" i="2"/>
  <c r="F788" i="2"/>
  <c r="G788" i="2"/>
  <c r="H788" i="2"/>
  <c r="B789" i="2"/>
  <c r="C789" i="2"/>
  <c r="D789" i="2"/>
  <c r="E789" i="2"/>
  <c r="F789" i="2"/>
  <c r="G789" i="2"/>
  <c r="H789" i="2"/>
  <c r="B790" i="2"/>
  <c r="C790" i="2"/>
  <c r="D790" i="2"/>
  <c r="E790" i="2"/>
  <c r="F790" i="2"/>
  <c r="G790" i="2"/>
  <c r="H790" i="2"/>
  <c r="B791" i="2"/>
  <c r="C791" i="2"/>
  <c r="D791" i="2"/>
  <c r="E791" i="2"/>
  <c r="F791" i="2"/>
  <c r="G791" i="2"/>
  <c r="H791" i="2"/>
  <c r="B792" i="2"/>
  <c r="C792" i="2"/>
  <c r="D792" i="2"/>
  <c r="E792" i="2"/>
  <c r="F792" i="2"/>
  <c r="G792" i="2"/>
  <c r="H792" i="2"/>
  <c r="B793" i="2"/>
  <c r="C793" i="2"/>
  <c r="D793" i="2"/>
  <c r="E793" i="2"/>
  <c r="F793" i="2"/>
  <c r="G793" i="2"/>
  <c r="H793" i="2"/>
  <c r="B794" i="2"/>
  <c r="C794" i="2"/>
  <c r="D794" i="2"/>
  <c r="E794" i="2"/>
  <c r="F794" i="2"/>
  <c r="G794" i="2"/>
  <c r="H794" i="2"/>
  <c r="B795" i="2"/>
  <c r="C795" i="2"/>
  <c r="D795" i="2"/>
  <c r="E795" i="2"/>
  <c r="F795" i="2"/>
  <c r="G795" i="2"/>
  <c r="H795" i="2"/>
  <c r="B796" i="2"/>
  <c r="C796" i="2"/>
  <c r="D796" i="2"/>
  <c r="E796" i="2"/>
  <c r="F796" i="2"/>
  <c r="G796" i="2"/>
  <c r="H796" i="2"/>
  <c r="B797" i="2"/>
  <c r="C797" i="2"/>
  <c r="D797" i="2"/>
  <c r="E797" i="2"/>
  <c r="F797" i="2"/>
  <c r="G797" i="2"/>
  <c r="H797" i="2"/>
  <c r="B798" i="2"/>
  <c r="C798" i="2"/>
  <c r="D798" i="2"/>
  <c r="E798" i="2"/>
  <c r="F798" i="2"/>
  <c r="G798" i="2"/>
  <c r="H798" i="2"/>
  <c r="B799" i="2"/>
  <c r="C799" i="2"/>
  <c r="D799" i="2"/>
  <c r="E799" i="2"/>
  <c r="F799" i="2"/>
  <c r="G799" i="2"/>
  <c r="H799" i="2"/>
  <c r="B800" i="2"/>
  <c r="C800" i="2"/>
  <c r="D800" i="2"/>
  <c r="E800" i="2"/>
  <c r="F800" i="2"/>
  <c r="G800" i="2"/>
  <c r="H800" i="2"/>
  <c r="B801" i="2"/>
  <c r="C801" i="2"/>
  <c r="D801" i="2"/>
  <c r="E801" i="2"/>
  <c r="F801" i="2"/>
  <c r="G801" i="2"/>
  <c r="H801" i="2"/>
  <c r="B802" i="2"/>
  <c r="C802" i="2"/>
  <c r="D802" i="2"/>
  <c r="E802" i="2"/>
  <c r="F802" i="2"/>
  <c r="G802" i="2"/>
  <c r="H802" i="2"/>
  <c r="B803" i="2"/>
  <c r="C803" i="2"/>
  <c r="D803" i="2"/>
  <c r="E803" i="2"/>
  <c r="F803" i="2"/>
  <c r="G803" i="2"/>
  <c r="H803" i="2"/>
  <c r="B804" i="2"/>
  <c r="C804" i="2"/>
  <c r="D804" i="2"/>
  <c r="E804" i="2"/>
  <c r="F804" i="2"/>
  <c r="G804" i="2"/>
  <c r="H804" i="2"/>
  <c r="B805" i="2"/>
  <c r="C805" i="2"/>
  <c r="D805" i="2"/>
  <c r="E805" i="2"/>
  <c r="F805" i="2"/>
  <c r="G805" i="2"/>
  <c r="H805" i="2"/>
  <c r="B806" i="2"/>
  <c r="C806" i="2"/>
  <c r="D806" i="2"/>
  <c r="E806" i="2"/>
  <c r="F806" i="2"/>
  <c r="G806" i="2"/>
  <c r="H806" i="2"/>
  <c r="B807" i="2"/>
  <c r="C807" i="2"/>
  <c r="D807" i="2"/>
  <c r="E807" i="2"/>
  <c r="F807" i="2"/>
  <c r="G807" i="2"/>
  <c r="H807" i="2"/>
  <c r="B808" i="2"/>
  <c r="C808" i="2"/>
  <c r="D808" i="2"/>
  <c r="E808" i="2"/>
  <c r="F808" i="2"/>
  <c r="G808" i="2"/>
  <c r="H808" i="2"/>
  <c r="B809" i="2"/>
  <c r="C809" i="2"/>
  <c r="D809" i="2"/>
  <c r="E809" i="2"/>
  <c r="F809" i="2"/>
  <c r="G809" i="2"/>
  <c r="H809" i="2"/>
  <c r="B810" i="2"/>
  <c r="C810" i="2"/>
  <c r="D810" i="2"/>
  <c r="E810" i="2"/>
  <c r="F810" i="2"/>
  <c r="G810" i="2"/>
  <c r="H810" i="2"/>
  <c r="B811" i="2"/>
  <c r="C811" i="2"/>
  <c r="D811" i="2"/>
  <c r="E811" i="2"/>
  <c r="F811" i="2"/>
  <c r="G811" i="2"/>
  <c r="H811" i="2"/>
  <c r="B812" i="2"/>
  <c r="C812" i="2"/>
  <c r="D812" i="2"/>
  <c r="E812" i="2"/>
  <c r="F812" i="2"/>
  <c r="G812" i="2"/>
  <c r="H812" i="2"/>
  <c r="B813" i="2"/>
  <c r="C813" i="2"/>
  <c r="D813" i="2"/>
  <c r="E813" i="2"/>
  <c r="F813" i="2"/>
  <c r="G813" i="2"/>
  <c r="H813" i="2"/>
  <c r="B814" i="2"/>
  <c r="C814" i="2"/>
  <c r="D814" i="2"/>
  <c r="E814" i="2"/>
  <c r="F814" i="2"/>
  <c r="G814" i="2"/>
  <c r="H814" i="2"/>
  <c r="B815" i="2"/>
  <c r="C815" i="2"/>
  <c r="D815" i="2"/>
  <c r="E815" i="2"/>
  <c r="F815" i="2"/>
  <c r="G815" i="2"/>
  <c r="H815" i="2"/>
  <c r="B816" i="2"/>
  <c r="C816" i="2"/>
  <c r="D816" i="2"/>
  <c r="E816" i="2"/>
  <c r="F816" i="2"/>
  <c r="G816" i="2"/>
  <c r="H816" i="2"/>
  <c r="B817" i="2"/>
  <c r="C817" i="2"/>
  <c r="D817" i="2"/>
  <c r="E817" i="2"/>
  <c r="F817" i="2"/>
  <c r="G817" i="2"/>
  <c r="H817" i="2"/>
  <c r="B818" i="2"/>
  <c r="C818" i="2"/>
  <c r="D818" i="2"/>
  <c r="E818" i="2"/>
  <c r="F818" i="2"/>
  <c r="G818" i="2"/>
  <c r="H818" i="2"/>
  <c r="B819" i="2"/>
  <c r="C819" i="2"/>
  <c r="D819" i="2"/>
  <c r="E819" i="2"/>
  <c r="F819" i="2"/>
  <c r="G819" i="2"/>
  <c r="H819" i="2"/>
  <c r="B820" i="2"/>
  <c r="C820" i="2"/>
  <c r="D820" i="2"/>
  <c r="E820" i="2"/>
  <c r="F820" i="2"/>
  <c r="G820" i="2"/>
  <c r="H820" i="2"/>
  <c r="B821" i="2"/>
  <c r="C821" i="2"/>
  <c r="D821" i="2"/>
  <c r="E821" i="2"/>
  <c r="F821" i="2"/>
  <c r="G821" i="2"/>
  <c r="H821" i="2"/>
  <c r="B822" i="2"/>
  <c r="C822" i="2"/>
  <c r="D822" i="2"/>
  <c r="E822" i="2"/>
  <c r="F822" i="2"/>
  <c r="G822" i="2"/>
  <c r="H822" i="2"/>
  <c r="B823" i="2"/>
  <c r="C823" i="2"/>
  <c r="D823" i="2"/>
  <c r="E823" i="2"/>
  <c r="F823" i="2"/>
  <c r="G823" i="2"/>
  <c r="H823" i="2"/>
  <c r="B824" i="2"/>
  <c r="C824" i="2"/>
  <c r="D824" i="2"/>
  <c r="E824" i="2"/>
  <c r="F824" i="2"/>
  <c r="G824" i="2"/>
  <c r="H824" i="2"/>
  <c r="B825" i="2"/>
  <c r="C825" i="2"/>
  <c r="D825" i="2"/>
  <c r="E825" i="2"/>
  <c r="F825" i="2"/>
  <c r="G825" i="2"/>
  <c r="H825" i="2"/>
  <c r="B826" i="2"/>
  <c r="C826" i="2"/>
  <c r="D826" i="2"/>
  <c r="E826" i="2"/>
  <c r="F826" i="2"/>
  <c r="G826" i="2"/>
  <c r="H826" i="2"/>
  <c r="B827" i="2"/>
  <c r="C827" i="2"/>
  <c r="D827" i="2"/>
  <c r="E827" i="2"/>
  <c r="F827" i="2"/>
  <c r="G827" i="2"/>
  <c r="H827" i="2"/>
  <c r="B828" i="2"/>
  <c r="C828" i="2"/>
  <c r="D828" i="2"/>
  <c r="E828" i="2"/>
  <c r="F828" i="2"/>
  <c r="G828" i="2"/>
  <c r="H828" i="2"/>
  <c r="B829" i="2"/>
  <c r="C829" i="2"/>
  <c r="D829" i="2"/>
  <c r="E829" i="2"/>
  <c r="F829" i="2"/>
  <c r="G829" i="2"/>
  <c r="H829" i="2"/>
  <c r="B830" i="2"/>
  <c r="C830" i="2"/>
  <c r="D830" i="2"/>
  <c r="E830" i="2"/>
  <c r="F830" i="2"/>
  <c r="G830" i="2"/>
  <c r="H830" i="2"/>
  <c r="B831" i="2"/>
  <c r="C831" i="2"/>
  <c r="D831" i="2"/>
  <c r="E831" i="2"/>
  <c r="F831" i="2"/>
  <c r="G831" i="2"/>
  <c r="H831" i="2"/>
  <c r="B832" i="2"/>
  <c r="C832" i="2"/>
  <c r="D832" i="2"/>
  <c r="E832" i="2"/>
  <c r="F832" i="2"/>
  <c r="G832" i="2"/>
  <c r="H832" i="2"/>
  <c r="B833" i="2"/>
  <c r="C833" i="2"/>
  <c r="D833" i="2"/>
  <c r="E833" i="2"/>
  <c r="F833" i="2"/>
  <c r="G833" i="2"/>
  <c r="H833" i="2"/>
  <c r="B834" i="2"/>
  <c r="C834" i="2"/>
  <c r="D834" i="2"/>
  <c r="E834" i="2"/>
  <c r="F834" i="2"/>
  <c r="G834" i="2"/>
  <c r="H834" i="2"/>
  <c r="B835" i="2"/>
  <c r="C835" i="2"/>
  <c r="D835" i="2"/>
  <c r="E835" i="2"/>
  <c r="F835" i="2"/>
  <c r="G835" i="2"/>
  <c r="H835" i="2"/>
  <c r="B836" i="2"/>
  <c r="C836" i="2"/>
  <c r="D836" i="2"/>
  <c r="E836" i="2"/>
  <c r="F836" i="2"/>
  <c r="G836" i="2"/>
  <c r="H836" i="2"/>
  <c r="B837" i="2"/>
  <c r="C837" i="2"/>
  <c r="D837" i="2"/>
  <c r="E837" i="2"/>
  <c r="F837" i="2"/>
  <c r="G837" i="2"/>
  <c r="H837" i="2"/>
  <c r="B838" i="2"/>
  <c r="C838" i="2"/>
  <c r="D838" i="2"/>
  <c r="E838" i="2"/>
  <c r="F838" i="2"/>
  <c r="G838" i="2"/>
  <c r="H838" i="2"/>
  <c r="B839" i="2"/>
  <c r="C839" i="2"/>
  <c r="D839" i="2"/>
  <c r="E839" i="2"/>
  <c r="F839" i="2"/>
  <c r="G839" i="2"/>
  <c r="H839" i="2"/>
  <c r="B840" i="2"/>
  <c r="C840" i="2"/>
  <c r="D840" i="2"/>
  <c r="E840" i="2"/>
  <c r="F840" i="2"/>
  <c r="G840" i="2"/>
  <c r="H840" i="2"/>
  <c r="B841" i="2"/>
  <c r="C841" i="2"/>
  <c r="D841" i="2"/>
  <c r="E841" i="2"/>
  <c r="F841" i="2"/>
  <c r="G841" i="2"/>
  <c r="H841" i="2"/>
  <c r="B842" i="2"/>
  <c r="C842" i="2"/>
  <c r="D842" i="2"/>
  <c r="E842" i="2"/>
  <c r="F842" i="2"/>
  <c r="G842" i="2"/>
  <c r="H842" i="2"/>
  <c r="B843" i="2"/>
  <c r="C843" i="2"/>
  <c r="D843" i="2"/>
  <c r="E843" i="2"/>
  <c r="F843" i="2"/>
  <c r="G843" i="2"/>
  <c r="H843" i="2"/>
  <c r="B844" i="2"/>
  <c r="C844" i="2"/>
  <c r="D844" i="2"/>
  <c r="E844" i="2"/>
  <c r="F844" i="2"/>
  <c r="G844" i="2"/>
  <c r="H844" i="2"/>
  <c r="B845" i="2"/>
  <c r="C845" i="2"/>
  <c r="D845" i="2"/>
  <c r="E845" i="2"/>
  <c r="F845" i="2"/>
  <c r="G845" i="2"/>
  <c r="H845" i="2"/>
  <c r="B846" i="2"/>
  <c r="C846" i="2"/>
  <c r="D846" i="2"/>
  <c r="E846" i="2"/>
  <c r="F846" i="2"/>
  <c r="G846" i="2"/>
  <c r="H846" i="2"/>
  <c r="B847" i="2"/>
  <c r="C847" i="2"/>
  <c r="D847" i="2"/>
  <c r="E847" i="2"/>
  <c r="F847" i="2"/>
  <c r="G847" i="2"/>
  <c r="H847" i="2"/>
  <c r="B848" i="2"/>
  <c r="C848" i="2"/>
  <c r="D848" i="2"/>
  <c r="E848" i="2"/>
  <c r="F848" i="2"/>
  <c r="G848" i="2"/>
  <c r="H848" i="2"/>
  <c r="B849" i="2"/>
  <c r="C849" i="2"/>
  <c r="D849" i="2"/>
  <c r="E849" i="2"/>
  <c r="F849" i="2"/>
  <c r="G849" i="2"/>
  <c r="H849" i="2"/>
  <c r="B850" i="2"/>
  <c r="C850" i="2"/>
  <c r="D850" i="2"/>
  <c r="E850" i="2"/>
  <c r="F850" i="2"/>
  <c r="G850" i="2"/>
  <c r="H850" i="2"/>
  <c r="B851" i="2"/>
  <c r="C851" i="2"/>
  <c r="D851" i="2"/>
  <c r="E851" i="2"/>
  <c r="F851" i="2"/>
  <c r="G851" i="2"/>
  <c r="H851" i="2"/>
  <c r="B852" i="2"/>
  <c r="C852" i="2"/>
  <c r="D852" i="2"/>
  <c r="E852" i="2"/>
  <c r="F852" i="2"/>
  <c r="G852" i="2"/>
  <c r="H852" i="2"/>
  <c r="B853" i="2"/>
  <c r="C853" i="2"/>
  <c r="D853" i="2"/>
  <c r="E853" i="2"/>
  <c r="F853" i="2"/>
  <c r="G853" i="2"/>
  <c r="H853" i="2"/>
  <c r="B854" i="2"/>
  <c r="C854" i="2"/>
  <c r="D854" i="2"/>
  <c r="E854" i="2"/>
  <c r="F854" i="2"/>
  <c r="G854" i="2"/>
  <c r="H854" i="2"/>
  <c r="B855" i="2"/>
  <c r="C855" i="2"/>
  <c r="D855" i="2"/>
  <c r="E855" i="2"/>
  <c r="F855" i="2"/>
  <c r="G855" i="2"/>
  <c r="H855" i="2"/>
  <c r="B856" i="2"/>
  <c r="C856" i="2"/>
  <c r="D856" i="2"/>
  <c r="E856" i="2"/>
  <c r="F856" i="2"/>
  <c r="G856" i="2"/>
  <c r="H856" i="2"/>
  <c r="B857" i="2"/>
  <c r="C857" i="2"/>
  <c r="D857" i="2"/>
  <c r="E857" i="2"/>
  <c r="F857" i="2"/>
  <c r="G857" i="2"/>
  <c r="H857" i="2"/>
  <c r="B858" i="2"/>
  <c r="C858" i="2"/>
  <c r="D858" i="2"/>
  <c r="E858" i="2"/>
  <c r="F858" i="2"/>
  <c r="G858" i="2"/>
  <c r="H858" i="2"/>
  <c r="B859" i="2"/>
  <c r="C859" i="2"/>
  <c r="D859" i="2"/>
  <c r="E859" i="2"/>
  <c r="F859" i="2"/>
  <c r="G859" i="2"/>
  <c r="H859" i="2"/>
  <c r="B860" i="2"/>
  <c r="C860" i="2"/>
  <c r="D860" i="2"/>
  <c r="E860" i="2"/>
  <c r="F860" i="2"/>
  <c r="G860" i="2"/>
  <c r="H860" i="2"/>
  <c r="B861" i="2"/>
  <c r="C861" i="2"/>
  <c r="D861" i="2"/>
  <c r="E861" i="2"/>
  <c r="F861" i="2"/>
  <c r="G861" i="2"/>
  <c r="H861" i="2"/>
  <c r="B862" i="2"/>
  <c r="C862" i="2"/>
  <c r="D862" i="2"/>
  <c r="E862" i="2"/>
  <c r="F862" i="2"/>
  <c r="G862" i="2"/>
  <c r="H862" i="2"/>
  <c r="B863" i="2"/>
  <c r="C863" i="2"/>
  <c r="D863" i="2"/>
  <c r="E863" i="2"/>
  <c r="F863" i="2"/>
  <c r="G863" i="2"/>
  <c r="H863" i="2"/>
  <c r="B864" i="2"/>
  <c r="C864" i="2"/>
  <c r="D864" i="2"/>
  <c r="E864" i="2"/>
  <c r="F864" i="2"/>
  <c r="G864" i="2"/>
  <c r="H864" i="2"/>
  <c r="B865" i="2"/>
  <c r="C865" i="2"/>
  <c r="D865" i="2"/>
  <c r="E865" i="2"/>
  <c r="F865" i="2"/>
  <c r="G865" i="2"/>
  <c r="H865" i="2"/>
  <c r="B866" i="2"/>
  <c r="C866" i="2"/>
  <c r="D866" i="2"/>
  <c r="E866" i="2"/>
  <c r="F866" i="2"/>
  <c r="G866" i="2"/>
  <c r="H866" i="2"/>
  <c r="B867" i="2"/>
  <c r="C867" i="2"/>
  <c r="D867" i="2"/>
  <c r="E867" i="2"/>
  <c r="F867" i="2"/>
  <c r="G867" i="2"/>
  <c r="H867" i="2"/>
  <c r="B868" i="2"/>
  <c r="C868" i="2"/>
  <c r="D868" i="2"/>
  <c r="E868" i="2"/>
  <c r="F868" i="2"/>
  <c r="G868" i="2"/>
  <c r="H868" i="2"/>
  <c r="B869" i="2"/>
  <c r="C869" i="2"/>
  <c r="D869" i="2"/>
  <c r="E869" i="2"/>
  <c r="F869" i="2"/>
  <c r="G869" i="2"/>
  <c r="H869" i="2"/>
  <c r="B870" i="2"/>
  <c r="C870" i="2"/>
  <c r="D870" i="2"/>
  <c r="E870" i="2"/>
  <c r="F870" i="2"/>
  <c r="G870" i="2"/>
  <c r="H870" i="2"/>
  <c r="B871" i="2"/>
  <c r="C871" i="2"/>
  <c r="D871" i="2"/>
  <c r="E871" i="2"/>
  <c r="F871" i="2"/>
  <c r="G871" i="2"/>
  <c r="H871" i="2"/>
  <c r="B872" i="2"/>
  <c r="C872" i="2"/>
  <c r="D872" i="2"/>
  <c r="E872" i="2"/>
  <c r="F872" i="2"/>
  <c r="G872" i="2"/>
  <c r="H872" i="2"/>
  <c r="B873" i="2"/>
  <c r="C873" i="2"/>
  <c r="D873" i="2"/>
  <c r="E873" i="2"/>
  <c r="F873" i="2"/>
  <c r="G873" i="2"/>
  <c r="H873" i="2"/>
  <c r="B874" i="2"/>
  <c r="C874" i="2"/>
  <c r="D874" i="2"/>
  <c r="E874" i="2"/>
  <c r="F874" i="2"/>
  <c r="G874" i="2"/>
  <c r="H874" i="2"/>
  <c r="B875" i="2"/>
  <c r="C875" i="2"/>
  <c r="D875" i="2"/>
  <c r="E875" i="2"/>
  <c r="F875" i="2"/>
  <c r="G875" i="2"/>
  <c r="H875" i="2"/>
  <c r="B876" i="2"/>
  <c r="C876" i="2"/>
  <c r="D876" i="2"/>
  <c r="E876" i="2"/>
  <c r="F876" i="2"/>
  <c r="G876" i="2"/>
  <c r="H876" i="2"/>
  <c r="B877" i="2"/>
  <c r="C877" i="2"/>
  <c r="D877" i="2"/>
  <c r="E877" i="2"/>
  <c r="F877" i="2"/>
  <c r="G877" i="2"/>
  <c r="H877" i="2"/>
  <c r="B878" i="2"/>
  <c r="C878" i="2"/>
  <c r="D878" i="2"/>
  <c r="E878" i="2"/>
  <c r="F878" i="2"/>
  <c r="G878" i="2"/>
  <c r="H878" i="2"/>
  <c r="B879" i="2"/>
  <c r="C879" i="2"/>
  <c r="D879" i="2"/>
  <c r="E879" i="2"/>
  <c r="F879" i="2"/>
  <c r="G879" i="2"/>
  <c r="H879" i="2"/>
  <c r="B880" i="2"/>
  <c r="C880" i="2"/>
  <c r="D880" i="2"/>
  <c r="E880" i="2"/>
  <c r="F880" i="2"/>
  <c r="G880" i="2"/>
  <c r="H880" i="2"/>
  <c r="B881" i="2"/>
  <c r="C881" i="2"/>
  <c r="D881" i="2"/>
  <c r="E881" i="2"/>
  <c r="F881" i="2"/>
  <c r="G881" i="2"/>
  <c r="H881" i="2"/>
  <c r="B882" i="2"/>
  <c r="C882" i="2"/>
  <c r="D882" i="2"/>
  <c r="E882" i="2"/>
  <c r="F882" i="2"/>
  <c r="G882" i="2"/>
  <c r="H882" i="2"/>
  <c r="B883" i="2"/>
  <c r="C883" i="2"/>
  <c r="D883" i="2"/>
  <c r="E883" i="2"/>
  <c r="F883" i="2"/>
  <c r="G883" i="2"/>
  <c r="H883" i="2"/>
  <c r="B884" i="2"/>
  <c r="C884" i="2"/>
  <c r="D884" i="2"/>
  <c r="E884" i="2"/>
  <c r="F884" i="2"/>
  <c r="G884" i="2"/>
  <c r="H884" i="2"/>
  <c r="B885" i="2"/>
  <c r="C885" i="2"/>
  <c r="D885" i="2"/>
  <c r="E885" i="2"/>
  <c r="F885" i="2"/>
  <c r="G885" i="2"/>
  <c r="H885" i="2"/>
  <c r="B886" i="2"/>
  <c r="C886" i="2"/>
  <c r="D886" i="2"/>
  <c r="E886" i="2"/>
  <c r="F886" i="2"/>
  <c r="G886" i="2"/>
  <c r="H886" i="2"/>
  <c r="B887" i="2"/>
  <c r="C887" i="2"/>
  <c r="D887" i="2"/>
  <c r="E887" i="2"/>
  <c r="F887" i="2"/>
  <c r="G887" i="2"/>
  <c r="H887" i="2"/>
  <c r="B888" i="2"/>
  <c r="C888" i="2"/>
  <c r="D888" i="2"/>
  <c r="E888" i="2"/>
  <c r="F888" i="2"/>
  <c r="G888" i="2"/>
  <c r="H888" i="2"/>
  <c r="B889" i="2"/>
  <c r="C889" i="2"/>
  <c r="D889" i="2"/>
  <c r="E889" i="2"/>
  <c r="F889" i="2"/>
  <c r="G889" i="2"/>
  <c r="H889" i="2"/>
  <c r="B890" i="2"/>
  <c r="C890" i="2"/>
  <c r="D890" i="2"/>
  <c r="E890" i="2"/>
  <c r="F890" i="2"/>
  <c r="G890" i="2"/>
  <c r="H890" i="2"/>
  <c r="B891" i="2"/>
  <c r="C891" i="2"/>
  <c r="D891" i="2"/>
  <c r="E891" i="2"/>
  <c r="F891" i="2"/>
  <c r="G891" i="2"/>
  <c r="H891" i="2"/>
  <c r="B892" i="2"/>
  <c r="C892" i="2"/>
  <c r="D892" i="2"/>
  <c r="E892" i="2"/>
  <c r="F892" i="2"/>
  <c r="G892" i="2"/>
  <c r="H892" i="2"/>
  <c r="B893" i="2"/>
  <c r="C893" i="2"/>
  <c r="D893" i="2"/>
  <c r="E893" i="2"/>
  <c r="F893" i="2"/>
  <c r="G893" i="2"/>
  <c r="H893" i="2"/>
  <c r="B894" i="2"/>
  <c r="C894" i="2"/>
  <c r="D894" i="2"/>
  <c r="E894" i="2"/>
  <c r="F894" i="2"/>
  <c r="G894" i="2"/>
  <c r="H894" i="2"/>
  <c r="B895" i="2"/>
  <c r="C895" i="2"/>
  <c r="D895" i="2"/>
  <c r="E895" i="2"/>
  <c r="F895" i="2"/>
  <c r="G895" i="2"/>
  <c r="H895" i="2"/>
  <c r="B896" i="2"/>
  <c r="C896" i="2"/>
  <c r="D896" i="2"/>
  <c r="E896" i="2"/>
  <c r="F896" i="2"/>
  <c r="G896" i="2"/>
  <c r="H896" i="2"/>
  <c r="B897" i="2"/>
  <c r="C897" i="2"/>
  <c r="D897" i="2"/>
  <c r="E897" i="2"/>
  <c r="F897" i="2"/>
  <c r="G897" i="2"/>
  <c r="H897" i="2"/>
  <c r="B898" i="2"/>
  <c r="C898" i="2"/>
  <c r="D898" i="2"/>
  <c r="E898" i="2"/>
  <c r="F898" i="2"/>
  <c r="G898" i="2"/>
  <c r="H898" i="2"/>
  <c r="B899" i="2"/>
  <c r="C899" i="2"/>
  <c r="D899" i="2"/>
  <c r="E899" i="2"/>
  <c r="F899" i="2"/>
  <c r="G899" i="2"/>
  <c r="H899" i="2"/>
  <c r="B900" i="2"/>
  <c r="C900" i="2"/>
  <c r="D900" i="2"/>
  <c r="E900" i="2"/>
  <c r="F900" i="2"/>
  <c r="G900" i="2"/>
  <c r="H900" i="2"/>
  <c r="B901" i="2"/>
  <c r="C901" i="2"/>
  <c r="D901" i="2"/>
  <c r="E901" i="2"/>
  <c r="F901" i="2"/>
  <c r="G901" i="2"/>
  <c r="H901" i="2"/>
  <c r="B902" i="2"/>
  <c r="C902" i="2"/>
  <c r="D902" i="2"/>
  <c r="E902" i="2"/>
  <c r="F902" i="2"/>
  <c r="G902" i="2"/>
  <c r="H902" i="2"/>
  <c r="B903" i="2"/>
  <c r="C903" i="2"/>
  <c r="D903" i="2"/>
  <c r="E903" i="2"/>
  <c r="F903" i="2"/>
  <c r="G903" i="2"/>
  <c r="H903" i="2"/>
  <c r="B904" i="2"/>
  <c r="C904" i="2"/>
  <c r="D904" i="2"/>
  <c r="E904" i="2"/>
  <c r="F904" i="2"/>
  <c r="G904" i="2"/>
  <c r="H904" i="2"/>
  <c r="B905" i="2"/>
  <c r="C905" i="2"/>
  <c r="D905" i="2"/>
  <c r="E905" i="2"/>
  <c r="F905" i="2"/>
  <c r="G905" i="2"/>
  <c r="H905" i="2"/>
  <c r="B906" i="2"/>
  <c r="C906" i="2"/>
  <c r="D906" i="2"/>
  <c r="E906" i="2"/>
  <c r="F906" i="2"/>
  <c r="G906" i="2"/>
  <c r="H906" i="2"/>
  <c r="B907" i="2"/>
  <c r="C907" i="2"/>
  <c r="D907" i="2"/>
  <c r="E907" i="2"/>
  <c r="F907" i="2"/>
  <c r="G907" i="2"/>
  <c r="H907" i="2"/>
  <c r="B908" i="2"/>
  <c r="C908" i="2"/>
  <c r="D908" i="2"/>
  <c r="E908" i="2"/>
  <c r="F908" i="2"/>
  <c r="G908" i="2"/>
  <c r="H908" i="2"/>
  <c r="B909" i="2"/>
  <c r="C909" i="2"/>
  <c r="D909" i="2"/>
  <c r="E909" i="2"/>
  <c r="F909" i="2"/>
  <c r="G909" i="2"/>
  <c r="H909" i="2"/>
  <c r="B910" i="2"/>
  <c r="C910" i="2"/>
  <c r="D910" i="2"/>
  <c r="E910" i="2"/>
  <c r="F910" i="2"/>
  <c r="G910" i="2"/>
  <c r="H910" i="2"/>
  <c r="B911" i="2"/>
  <c r="C911" i="2"/>
  <c r="D911" i="2"/>
  <c r="E911" i="2"/>
  <c r="F911" i="2"/>
  <c r="G911" i="2"/>
  <c r="H911" i="2"/>
  <c r="B912" i="2"/>
  <c r="C912" i="2"/>
  <c r="D912" i="2"/>
  <c r="E912" i="2"/>
  <c r="F912" i="2"/>
  <c r="G912" i="2"/>
  <c r="H912" i="2"/>
  <c r="B913" i="2"/>
  <c r="C913" i="2"/>
  <c r="D913" i="2"/>
  <c r="E913" i="2"/>
  <c r="F913" i="2"/>
  <c r="G913" i="2"/>
  <c r="H913" i="2"/>
  <c r="A760" i="2" l="1"/>
  <c r="A489" i="2"/>
  <c r="A181" i="2"/>
  <c r="A259" i="2"/>
  <c r="A177" i="2"/>
  <c r="A169" i="2"/>
  <c r="A132" i="2"/>
  <c r="A8" i="2"/>
  <c r="A576" i="2"/>
  <c r="A573" i="2"/>
  <c r="A572" i="2"/>
  <c r="A571" i="2"/>
  <c r="A557" i="2"/>
  <c r="A284" i="2"/>
  <c r="A280" i="2"/>
  <c r="A675" i="2"/>
  <c r="A617" i="2"/>
  <c r="A668" i="2"/>
  <c r="A660" i="2"/>
  <c r="A846" i="2"/>
  <c r="A844" i="2"/>
  <c r="A828" i="2"/>
  <c r="A826" i="2"/>
  <c r="A765" i="2"/>
  <c r="A756" i="2"/>
  <c r="A744" i="2"/>
  <c r="A712" i="2"/>
  <c r="A684" i="2"/>
  <c r="A553" i="2"/>
  <c r="A404" i="2"/>
  <c r="A401" i="2"/>
  <c r="A377" i="2"/>
  <c r="A54" i="2"/>
  <c r="A38" i="2"/>
  <c r="A27" i="2"/>
  <c r="A901" i="2"/>
  <c r="A869" i="2"/>
  <c r="A503" i="2"/>
  <c r="A499" i="2"/>
  <c r="A498" i="2"/>
  <c r="A494" i="2"/>
  <c r="A485" i="2"/>
  <c r="A481" i="2"/>
  <c r="A477" i="2"/>
  <c r="A429" i="2"/>
  <c r="A276" i="2"/>
  <c r="A72" i="2"/>
  <c r="A895" i="2"/>
  <c r="A858" i="2"/>
  <c r="A818" i="2"/>
  <c r="A908" i="2"/>
  <c r="A885" i="2"/>
  <c r="A825" i="2"/>
  <c r="A819" i="2"/>
  <c r="A791" i="2"/>
  <c r="A776" i="2"/>
  <c r="A650" i="2"/>
  <c r="A647" i="2"/>
  <c r="A639" i="2"/>
  <c r="A636" i="2"/>
  <c r="A635" i="2"/>
  <c r="A634" i="2"/>
  <c r="A621" i="2"/>
  <c r="A562" i="2"/>
  <c r="A549" i="2"/>
  <c r="A545" i="2"/>
  <c r="A537" i="2"/>
  <c r="A521" i="2"/>
  <c r="A505" i="2"/>
  <c r="A445" i="2"/>
  <c r="A293" i="2"/>
  <c r="A289" i="2"/>
  <c r="A281" i="2"/>
  <c r="A272" i="2"/>
  <c r="A260" i="2"/>
  <c r="A256" i="2"/>
  <c r="A252" i="2"/>
  <c r="A244" i="2"/>
  <c r="A212" i="2"/>
  <c r="A185" i="2"/>
  <c r="A136" i="2"/>
  <c r="A102" i="2"/>
  <c r="A88" i="2"/>
  <c r="A76" i="2"/>
  <c r="A13" i="2"/>
  <c r="A4" i="2"/>
  <c r="A874" i="2"/>
  <c r="A865" i="2"/>
  <c r="A786" i="2"/>
  <c r="A701" i="2"/>
  <c r="A680" i="2"/>
  <c r="A676" i="2"/>
  <c r="A509" i="2"/>
  <c r="A493" i="2"/>
  <c r="A434" i="2"/>
  <c r="A425" i="2"/>
  <c r="A413" i="2"/>
  <c r="A321" i="2"/>
  <c r="A308" i="2"/>
  <c r="A200" i="2"/>
  <c r="A198" i="2"/>
  <c r="A180" i="2"/>
  <c r="A141" i="2"/>
  <c r="A137" i="2"/>
  <c r="A124" i="2"/>
  <c r="A116" i="2"/>
  <c r="A112" i="2"/>
  <c r="A104" i="2"/>
  <c r="A40" i="2"/>
  <c r="A899" i="2"/>
  <c r="A726" i="2"/>
  <c r="A722" i="2"/>
  <c r="A626" i="2"/>
  <c r="A622" i="2"/>
  <c r="A613" i="2"/>
  <c r="A609" i="2"/>
  <c r="A601" i="2"/>
  <c r="A585" i="2"/>
  <c r="A532" i="2"/>
  <c r="A461" i="2"/>
  <c r="A373" i="2"/>
  <c r="A361" i="2"/>
  <c r="A357" i="2"/>
  <c r="A353" i="2"/>
  <c r="A345" i="2"/>
  <c r="A304" i="2"/>
  <c r="A239" i="2"/>
  <c r="A235" i="2"/>
  <c r="A149" i="2"/>
  <c r="A93" i="2"/>
  <c r="A81" i="2"/>
  <c r="A77" i="2"/>
  <c r="A68" i="2"/>
  <c r="A64" i="2"/>
  <c r="A56" i="2"/>
  <c r="A913" i="2"/>
  <c r="A892" i="2"/>
  <c r="A888" i="2"/>
  <c r="A883" i="2"/>
  <c r="A728" i="2"/>
  <c r="A473" i="2"/>
  <c r="A165" i="2"/>
  <c r="A906" i="2"/>
  <c r="A897" i="2"/>
  <c r="A876" i="2"/>
  <c r="A867" i="2"/>
  <c r="A863" i="2"/>
  <c r="A830" i="2"/>
  <c r="A652" i="2"/>
  <c r="A632" i="2"/>
  <c r="A397" i="2"/>
  <c r="A381" i="2"/>
  <c r="A100" i="2"/>
  <c r="A890" i="2"/>
  <c r="A881" i="2"/>
  <c r="A860" i="2"/>
  <c r="A857" i="2"/>
  <c r="A851" i="2"/>
  <c r="A569" i="2"/>
  <c r="A300" i="2"/>
  <c r="A24" i="2"/>
  <c r="A811" i="2"/>
  <c r="A763" i="2"/>
  <c r="A749" i="2"/>
  <c r="A740" i="2"/>
  <c r="A710" i="2"/>
  <c r="A695" i="2"/>
  <c r="A681" i="2"/>
  <c r="A678" i="2"/>
  <c r="A672" i="2"/>
  <c r="A624" i="2"/>
  <c r="A620" i="2"/>
  <c r="A619" i="2"/>
  <c r="A610" i="2"/>
  <c r="A606" i="2"/>
  <c r="A597" i="2"/>
  <c r="A593" i="2"/>
  <c r="A551" i="2"/>
  <c r="A547" i="2"/>
  <c r="A546" i="2"/>
  <c r="A542" i="2"/>
  <c r="A533" i="2"/>
  <c r="A529" i="2"/>
  <c r="A516" i="2"/>
  <c r="A487" i="2"/>
  <c r="A483" i="2"/>
  <c r="A482" i="2"/>
  <c r="A478" i="2"/>
  <c r="A468" i="2"/>
  <c r="A452" i="2"/>
  <c r="A418" i="2"/>
  <c r="A409" i="2"/>
  <c r="A385" i="2"/>
  <c r="A370" i="2"/>
  <c r="A354" i="2"/>
  <c r="A350" i="2"/>
  <c r="A316" i="2"/>
  <c r="A312" i="2"/>
  <c r="A278" i="2"/>
  <c r="A269" i="2"/>
  <c r="A258" i="2"/>
  <c r="A254" i="2"/>
  <c r="A253" i="2"/>
  <c r="A249" i="2"/>
  <c r="A228" i="2"/>
  <c r="A224" i="2"/>
  <c r="A192" i="2"/>
  <c r="A183" i="2"/>
  <c r="A174" i="2"/>
  <c r="A170" i="2"/>
  <c r="A134" i="2"/>
  <c r="A131" i="2"/>
  <c r="A125" i="2"/>
  <c r="A119" i="2"/>
  <c r="A115" i="2"/>
  <c r="A109" i="2"/>
  <c r="A105" i="2"/>
  <c r="A79" i="2"/>
  <c r="A75" i="2"/>
  <c r="A74" i="2"/>
  <c r="A65" i="2"/>
  <c r="A61" i="2"/>
  <c r="A52" i="2"/>
  <c r="A48" i="2"/>
  <c r="A22" i="2"/>
  <c r="A19" i="2"/>
  <c r="A850" i="2"/>
  <c r="A842" i="2"/>
  <c r="A838" i="2"/>
  <c r="A814" i="2"/>
  <c r="A812" i="2"/>
  <c r="A804" i="2"/>
  <c r="A796" i="2"/>
  <c r="A754" i="2"/>
  <c r="A733" i="2"/>
  <c r="A724" i="2"/>
  <c r="A700" i="2"/>
  <c r="A692" i="2"/>
  <c r="A673" i="2"/>
  <c r="A648" i="2"/>
  <c r="A644" i="2"/>
  <c r="A608" i="2"/>
  <c r="A605" i="2"/>
  <c r="A604" i="2"/>
  <c r="A603" i="2"/>
  <c r="A594" i="2"/>
  <c r="A590" i="2"/>
  <c r="A581" i="2"/>
  <c r="A560" i="2"/>
  <c r="A541" i="2"/>
  <c r="A531" i="2"/>
  <c r="A530" i="2"/>
  <c r="A526" i="2"/>
  <c r="A517" i="2"/>
  <c r="A500" i="2"/>
  <c r="A457" i="2"/>
  <c r="A453" i="2"/>
  <c r="A436" i="2"/>
  <c r="A402" i="2"/>
  <c r="A393" i="2"/>
  <c r="A365" i="2"/>
  <c r="A349" i="2"/>
  <c r="A338" i="2"/>
  <c r="A334" i="2"/>
  <c r="A322" i="2"/>
  <c r="A309" i="2"/>
  <c r="A305" i="2"/>
  <c r="A292" i="2"/>
  <c r="A287" i="2"/>
  <c r="A283" i="2"/>
  <c r="A274" i="2"/>
  <c r="A264" i="2"/>
  <c r="A248" i="2"/>
  <c r="A243" i="2"/>
  <c r="A238" i="2"/>
  <c r="A237" i="2"/>
  <c r="A227" i="2"/>
  <c r="A226" i="2"/>
  <c r="A222" i="2"/>
  <c r="A221" i="2"/>
  <c r="A217" i="2"/>
  <c r="A193" i="2"/>
  <c r="A179" i="2"/>
  <c r="A168" i="2"/>
  <c r="A148" i="2"/>
  <c r="A144" i="2"/>
  <c r="A120" i="2"/>
  <c r="A118" i="2"/>
  <c r="A92" i="2"/>
  <c r="A70" i="2"/>
  <c r="A60" i="2"/>
  <c r="A59" i="2"/>
  <c r="A49" i="2"/>
  <c r="A45" i="2"/>
  <c r="A36" i="2"/>
  <c r="A15" i="2"/>
  <c r="A6" i="2"/>
  <c r="A845" i="2"/>
  <c r="A841" i="2"/>
  <c r="A835" i="2"/>
  <c r="A831" i="2"/>
  <c r="A805" i="2"/>
  <c r="A781" i="2"/>
  <c r="A772" i="2"/>
  <c r="A742" i="2"/>
  <c r="A731" i="2"/>
  <c r="A717" i="2"/>
  <c r="A708" i="2"/>
  <c r="A683" i="2"/>
  <c r="A663" i="2"/>
  <c r="A655" i="2"/>
  <c r="A649" i="2"/>
  <c r="A641" i="2"/>
  <c r="A637" i="2"/>
  <c r="A629" i="2"/>
  <c r="A592" i="2"/>
  <c r="A589" i="2"/>
  <c r="A588" i="2"/>
  <c r="A587" i="2"/>
  <c r="A578" i="2"/>
  <c r="A574" i="2"/>
  <c r="A565" i="2"/>
  <c r="A548" i="2"/>
  <c r="A525" i="2"/>
  <c r="A519" i="2"/>
  <c r="A515" i="2"/>
  <c r="A514" i="2"/>
  <c r="A510" i="2"/>
  <c r="A501" i="2"/>
  <c r="A484" i="2"/>
  <c r="A466" i="2"/>
  <c r="A451" i="2"/>
  <c r="A450" i="2"/>
  <c r="A441" i="2"/>
  <c r="A433" i="2"/>
  <c r="A386" i="2"/>
  <c r="A333" i="2"/>
  <c r="A331" i="2"/>
  <c r="A319" i="2"/>
  <c r="A271" i="2"/>
  <c r="A255" i="2"/>
  <c r="A232" i="2"/>
  <c r="A216" i="2"/>
  <c r="A211" i="2"/>
  <c r="A206" i="2"/>
  <c r="A205" i="2"/>
  <c r="A190" i="2"/>
  <c r="A186" i="2"/>
  <c r="A167" i="2"/>
  <c r="A164" i="2"/>
  <c r="A158" i="2"/>
  <c r="A150" i="2"/>
  <c r="A147" i="2"/>
  <c r="A99" i="2"/>
  <c r="A84" i="2"/>
  <c r="A80" i="2"/>
  <c r="A44" i="2"/>
  <c r="A43" i="2"/>
  <c r="A33" i="2"/>
  <c r="A29" i="2"/>
  <c r="A20" i="2"/>
  <c r="A12" i="2"/>
  <c r="A905" i="2"/>
  <c r="A856" i="2"/>
  <c r="A824" i="2"/>
  <c r="A803" i="2"/>
  <c r="A775" i="2"/>
  <c r="A764" i="2"/>
  <c r="A752" i="2"/>
  <c r="A743" i="2"/>
  <c r="A713" i="2"/>
  <c r="A704" i="2"/>
  <c r="A911" i="2"/>
  <c r="A904" i="2"/>
  <c r="A879" i="2"/>
  <c r="A872" i="2"/>
  <c r="A854" i="2"/>
  <c r="A847" i="2"/>
  <c r="A834" i="2"/>
  <c r="A822" i="2"/>
  <c r="A815" i="2"/>
  <c r="A808" i="2"/>
  <c r="A806" i="2"/>
  <c r="A801" i="2"/>
  <c r="A770" i="2"/>
  <c r="A738" i="2"/>
  <c r="A893" i="2"/>
  <c r="A886" i="2"/>
  <c r="A873" i="2"/>
  <c r="A861" i="2"/>
  <c r="A795" i="2"/>
  <c r="A784" i="2"/>
  <c r="A777" i="2"/>
  <c r="A745" i="2"/>
  <c r="A732" i="2"/>
  <c r="A720" i="2"/>
  <c r="A711" i="2"/>
  <c r="A909" i="2"/>
  <c r="A902" i="2"/>
  <c r="A889" i="2"/>
  <c r="A877" i="2"/>
  <c r="A870" i="2"/>
  <c r="A840" i="2"/>
  <c r="A829" i="2"/>
  <c r="A799" i="2"/>
  <c r="A792" i="2"/>
  <c r="A790" i="2"/>
  <c r="A780" i="2"/>
  <c r="A768" i="2"/>
  <c r="A761" i="2"/>
  <c r="A759" i="2"/>
  <c r="A748" i="2"/>
  <c r="A747" i="2"/>
  <c r="A736" i="2"/>
  <c r="A729" i="2"/>
  <c r="A727" i="2"/>
  <c r="A716" i="2"/>
  <c r="A715" i="2"/>
  <c r="A706" i="2"/>
  <c r="A907" i="2"/>
  <c r="A900" i="2"/>
  <c r="A898" i="2"/>
  <c r="A891" i="2"/>
  <c r="A884" i="2"/>
  <c r="A882" i="2"/>
  <c r="A875" i="2"/>
  <c r="A868" i="2"/>
  <c r="A866" i="2"/>
  <c r="A859" i="2"/>
  <c r="A853" i="2"/>
  <c r="A852" i="2"/>
  <c r="A843" i="2"/>
  <c r="A837" i="2"/>
  <c r="A836" i="2"/>
  <c r="A827" i="2"/>
  <c r="A821" i="2"/>
  <c r="A820" i="2"/>
  <c r="A807" i="2"/>
  <c r="A802" i="2"/>
  <c r="A797" i="2"/>
  <c r="A788" i="2"/>
  <c r="A787" i="2"/>
  <c r="A782" i="2"/>
  <c r="A773" i="2"/>
  <c r="A771" i="2"/>
  <c r="A766" i="2"/>
  <c r="A757" i="2"/>
  <c r="A755" i="2"/>
  <c r="A750" i="2"/>
  <c r="A741" i="2"/>
  <c r="A739" i="2"/>
  <c r="A734" i="2"/>
  <c r="A725" i="2"/>
  <c r="A723" i="2"/>
  <c r="A718" i="2"/>
  <c r="A709" i="2"/>
  <c r="A707" i="2"/>
  <c r="A702" i="2"/>
  <c r="A698" i="2"/>
  <c r="A697" i="2"/>
  <c r="A696" i="2"/>
  <c r="A666" i="2"/>
  <c r="A665" i="2"/>
  <c r="A664" i="2"/>
  <c r="A640" i="2"/>
  <c r="A577" i="2"/>
  <c r="A513" i="2"/>
  <c r="A912" i="2"/>
  <c r="A910" i="2"/>
  <c r="A903" i="2"/>
  <c r="A896" i="2"/>
  <c r="A894" i="2"/>
  <c r="A887" i="2"/>
  <c r="A880" i="2"/>
  <c r="A878" i="2"/>
  <c r="A871" i="2"/>
  <c r="A864" i="2"/>
  <c r="A862" i="2"/>
  <c r="A855" i="2"/>
  <c r="A849" i="2"/>
  <c r="A848" i="2"/>
  <c r="A839" i="2"/>
  <c r="A833" i="2"/>
  <c r="A832" i="2"/>
  <c r="A823" i="2"/>
  <c r="A817" i="2"/>
  <c r="A816" i="2"/>
  <c r="A810" i="2"/>
  <c r="A800" i="2"/>
  <c r="A785" i="2"/>
  <c r="A769" i="2"/>
  <c r="A753" i="2"/>
  <c r="A737" i="2"/>
  <c r="A721" i="2"/>
  <c r="A705" i="2"/>
  <c r="A703" i="2"/>
  <c r="A690" i="2"/>
  <c r="A689" i="2"/>
  <c r="A688" i="2"/>
  <c r="A658" i="2"/>
  <c r="A657" i="2"/>
  <c r="A656" i="2"/>
  <c r="A625" i="2"/>
  <c r="A497" i="2"/>
  <c r="A699" i="2"/>
  <c r="A694" i="2"/>
  <c r="A687" i="2"/>
  <c r="A685" i="2"/>
  <c r="A674" i="2"/>
  <c r="A671" i="2"/>
  <c r="A669" i="2"/>
  <c r="A667" i="2"/>
  <c r="A662" i="2"/>
  <c r="A653" i="2"/>
  <c r="A651" i="2"/>
  <c r="A646" i="2"/>
  <c r="A630" i="2"/>
  <c r="A599" i="2"/>
  <c r="A567" i="2"/>
  <c r="A559" i="2"/>
  <c r="A471" i="2"/>
  <c r="A693" i="2"/>
  <c r="A691" i="2"/>
  <c r="A686" i="2"/>
  <c r="A682" i="2"/>
  <c r="A679" i="2"/>
  <c r="A677" i="2"/>
  <c r="A670" i="2"/>
  <c r="A661" i="2"/>
  <c r="A659" i="2"/>
  <c r="A654" i="2"/>
  <c r="A615" i="2"/>
  <c r="A583" i="2"/>
  <c r="A561" i="2"/>
  <c r="A465" i="2"/>
  <c r="A446" i="2"/>
  <c r="A421" i="2"/>
  <c r="A414" i="2"/>
  <c r="A389" i="2"/>
  <c r="A382" i="2"/>
  <c r="A366" i="2"/>
  <c r="A341" i="2"/>
  <c r="A201" i="2"/>
  <c r="A469" i="2"/>
  <c r="A467" i="2"/>
  <c r="A462" i="2"/>
  <c r="A455" i="2"/>
  <c r="A449" i="2"/>
  <c r="A437" i="2"/>
  <c r="A430" i="2"/>
  <c r="A417" i="2"/>
  <c r="A405" i="2"/>
  <c r="A398" i="2"/>
  <c r="A642" i="2"/>
  <c r="A633" i="2"/>
  <c r="A631" i="2"/>
  <c r="A627" i="2"/>
  <c r="A618" i="2"/>
  <c r="A616" i="2"/>
  <c r="A611" i="2"/>
  <c r="A602" i="2"/>
  <c r="A600" i="2"/>
  <c r="A595" i="2"/>
  <c r="A586" i="2"/>
  <c r="A584" i="2"/>
  <c r="A579" i="2"/>
  <c r="A570" i="2"/>
  <c r="A568" i="2"/>
  <c r="A563" i="2"/>
  <c r="A554" i="2"/>
  <c r="A543" i="2"/>
  <c r="A538" i="2"/>
  <c r="A527" i="2"/>
  <c r="A522" i="2"/>
  <c r="A511" i="2"/>
  <c r="A506" i="2"/>
  <c r="A495" i="2"/>
  <c r="A490" i="2"/>
  <c r="A479" i="2"/>
  <c r="A474" i="2"/>
  <c r="A463" i="2"/>
  <c r="A458" i="2"/>
  <c r="A447" i="2"/>
  <c r="A442" i="2"/>
  <c r="A435" i="2"/>
  <c r="A426" i="2"/>
  <c r="A424" i="2"/>
  <c r="A419" i="2"/>
  <c r="A410" i="2"/>
  <c r="A408" i="2"/>
  <c r="A403" i="2"/>
  <c r="A394" i="2"/>
  <c r="A387" i="2"/>
  <c r="A325" i="2"/>
  <c r="A320" i="2"/>
  <c r="A296" i="2"/>
  <c r="A288" i="2"/>
  <c r="A233" i="2"/>
  <c r="A231" i="2"/>
  <c r="A208" i="2"/>
  <c r="A199" i="2"/>
  <c r="A189" i="2"/>
  <c r="A157" i="2"/>
  <c r="A645" i="2"/>
  <c r="A643" i="2"/>
  <c r="A638" i="2"/>
  <c r="A628" i="2"/>
  <c r="A623" i="2"/>
  <c r="A614" i="2"/>
  <c r="A612" i="2"/>
  <c r="A607" i="2"/>
  <c r="A598" i="2"/>
  <c r="A596" i="2"/>
  <c r="A591" i="2"/>
  <c r="A582" i="2"/>
  <c r="A580" i="2"/>
  <c r="A575" i="2"/>
  <c r="A566" i="2"/>
  <c r="A564" i="2"/>
  <c r="A555" i="2"/>
  <c r="A552" i="2"/>
  <c r="A550" i="2"/>
  <c r="A539" i="2"/>
  <c r="A536" i="2"/>
  <c r="A534" i="2"/>
  <c r="A523" i="2"/>
  <c r="A520" i="2"/>
  <c r="A518" i="2"/>
  <c r="A507" i="2"/>
  <c r="A504" i="2"/>
  <c r="A502" i="2"/>
  <c r="A491" i="2"/>
  <c r="A488" i="2"/>
  <c r="A486" i="2"/>
  <c r="A475" i="2"/>
  <c r="A472" i="2"/>
  <c r="A470" i="2"/>
  <c r="A459" i="2"/>
  <c r="A456" i="2"/>
  <c r="A454" i="2"/>
  <c r="A443" i="2"/>
  <c r="A440" i="2"/>
  <c r="A438" i="2"/>
  <c r="A431" i="2"/>
  <c r="A422" i="2"/>
  <c r="A420" i="2"/>
  <c r="A415" i="2"/>
  <c r="A406" i="2"/>
  <c r="A399" i="2"/>
  <c r="A392" i="2"/>
  <c r="A390" i="2"/>
  <c r="A388" i="2"/>
  <c r="A383" i="2"/>
  <c r="A369" i="2"/>
  <c r="A337" i="2"/>
  <c r="A330" i="2"/>
  <c r="A265" i="2"/>
  <c r="A263" i="2"/>
  <c r="A240" i="2"/>
  <c r="A220" i="2"/>
  <c r="A378" i="2"/>
  <c r="A376" i="2"/>
  <c r="A371" i="2"/>
  <c r="A362" i="2"/>
  <c r="A360" i="2"/>
  <c r="A355" i="2"/>
  <c r="A346" i="2"/>
  <c r="A344" i="2"/>
  <c r="A339" i="2"/>
  <c r="A323" i="2"/>
  <c r="A317" i="2"/>
  <c r="A315" i="2"/>
  <c r="A310" i="2"/>
  <c r="A303" i="2"/>
  <c r="A301" i="2"/>
  <c r="A299" i="2"/>
  <c r="A294" i="2"/>
  <c r="A285" i="2"/>
  <c r="A251" i="2"/>
  <c r="A215" i="2"/>
  <c r="A195" i="2"/>
  <c r="A184" i="2"/>
  <c r="A163" i="2"/>
  <c r="A32" i="2"/>
  <c r="A374" i="2"/>
  <c r="A372" i="2"/>
  <c r="A367" i="2"/>
  <c r="A358" i="2"/>
  <c r="A356" i="2"/>
  <c r="A351" i="2"/>
  <c r="A342" i="2"/>
  <c r="A340" i="2"/>
  <c r="A335" i="2"/>
  <c r="A329" i="2"/>
  <c r="A328" i="2"/>
  <c r="A326" i="2"/>
  <c r="A313" i="2"/>
  <c r="A311" i="2"/>
  <c r="A306" i="2"/>
  <c r="A297" i="2"/>
  <c r="A295" i="2"/>
  <c r="A290" i="2"/>
  <c r="A268" i="2"/>
  <c r="A242" i="2"/>
  <c r="A236" i="2"/>
  <c r="A210" i="2"/>
  <c r="A204" i="2"/>
  <c r="A173" i="2"/>
  <c r="A161" i="2"/>
  <c r="A154" i="2"/>
  <c r="A91" i="2"/>
  <c r="A277" i="2"/>
  <c r="A266" i="2"/>
  <c r="A261" i="2"/>
  <c r="A250" i="2"/>
  <c r="A245" i="2"/>
  <c r="A234" i="2"/>
  <c r="A229" i="2"/>
  <c r="A223" i="2"/>
  <c r="A218" i="2"/>
  <c r="A213" i="2"/>
  <c r="A207" i="2"/>
  <c r="A197" i="2"/>
  <c r="A182" i="2"/>
  <c r="A176" i="2"/>
  <c r="A166" i="2"/>
  <c r="A160" i="2"/>
  <c r="A151" i="2"/>
  <c r="A140" i="2"/>
  <c r="A128" i="2"/>
  <c r="A121" i="2"/>
  <c r="A108" i="2"/>
  <c r="A107" i="2"/>
  <c r="A96" i="2"/>
  <c r="A273" i="2"/>
  <c r="A267" i="2"/>
  <c r="A262" i="2"/>
  <c r="A257" i="2"/>
  <c r="A246" i="2"/>
  <c r="A241" i="2"/>
  <c r="A230" i="2"/>
  <c r="A225" i="2"/>
  <c r="A219" i="2"/>
  <c r="A214" i="2"/>
  <c r="A209" i="2"/>
  <c r="A203" i="2"/>
  <c r="A202" i="2"/>
  <c r="A194" i="2"/>
  <c r="A188" i="2"/>
  <c r="A187" i="2"/>
  <c r="A178" i="2"/>
  <c r="A172" i="2"/>
  <c r="A171" i="2"/>
  <c r="A162" i="2"/>
  <c r="A156" i="2"/>
  <c r="A155" i="2"/>
  <c r="A135" i="2"/>
  <c r="A103" i="2"/>
  <c r="A143" i="2"/>
  <c r="A142" i="2"/>
  <c r="A133" i="2"/>
  <c r="A127" i="2"/>
  <c r="A126" i="2"/>
  <c r="A117" i="2"/>
  <c r="A110" i="2"/>
  <c r="A101" i="2"/>
  <c r="A95" i="2"/>
  <c r="A94" i="2"/>
  <c r="A86" i="2"/>
  <c r="A16" i="2"/>
  <c r="A153" i="2"/>
  <c r="A152" i="2"/>
  <c r="A145" i="2"/>
  <c r="A139" i="2"/>
  <c r="A138" i="2"/>
  <c r="A129" i="2"/>
  <c r="A123" i="2"/>
  <c r="A122" i="2"/>
  <c r="A113" i="2"/>
  <c r="A111" i="2"/>
  <c r="A106" i="2"/>
  <c r="A97" i="2"/>
  <c r="A90" i="2"/>
  <c r="A28" i="2"/>
  <c r="A89" i="2"/>
  <c r="A73" i="2"/>
  <c r="A57" i="2"/>
  <c r="A41" i="2"/>
  <c r="A25" i="2"/>
  <c r="A9" i="2"/>
  <c r="A85" i="2"/>
  <c r="A83" i="2"/>
  <c r="A78" i="2"/>
  <c r="A69" i="2"/>
  <c r="A67" i="2"/>
  <c r="A62" i="2"/>
  <c r="A53" i="2"/>
  <c r="A51" i="2"/>
  <c r="A46" i="2"/>
  <c r="A37" i="2"/>
  <c r="A35" i="2"/>
  <c r="A30" i="2"/>
  <c r="A21" i="2"/>
  <c r="A14" i="2"/>
  <c r="A5" i="2"/>
  <c r="A63" i="2"/>
  <c r="A47" i="2"/>
  <c r="A31" i="2"/>
  <c r="A17" i="2"/>
  <c r="A10" i="2"/>
  <c r="A3" i="2"/>
  <c r="A809" i="2"/>
  <c r="A798" i="2"/>
  <c r="A793" i="2"/>
  <c r="A783" i="2"/>
  <c r="A778" i="2"/>
  <c r="A767" i="2"/>
  <c r="A762" i="2"/>
  <c r="A751" i="2"/>
  <c r="A746" i="2"/>
  <c r="A735" i="2"/>
  <c r="A730" i="2"/>
  <c r="A719" i="2"/>
  <c r="A714" i="2"/>
  <c r="A813" i="2"/>
  <c r="A794" i="2"/>
  <c r="A789" i="2"/>
  <c r="A779" i="2"/>
  <c r="A774" i="2"/>
  <c r="A758" i="2"/>
  <c r="A427" i="2"/>
  <c r="A416" i="2"/>
  <c r="A411" i="2"/>
  <c r="A400" i="2"/>
  <c r="A395" i="2"/>
  <c r="A384" i="2"/>
  <c r="A379" i="2"/>
  <c r="A368" i="2"/>
  <c r="A363" i="2"/>
  <c r="A352" i="2"/>
  <c r="A347" i="2"/>
  <c r="A336" i="2"/>
  <c r="A558" i="2"/>
  <c r="A544" i="2"/>
  <c r="A535" i="2"/>
  <c r="A528" i="2"/>
  <c r="A512" i="2"/>
  <c r="A496" i="2"/>
  <c r="A480" i="2"/>
  <c r="A464" i="2"/>
  <c r="A448" i="2"/>
  <c r="A439" i="2"/>
  <c r="A432" i="2"/>
  <c r="A423" i="2"/>
  <c r="A412" i="2"/>
  <c r="A407" i="2"/>
  <c r="A391" i="2"/>
  <c r="A380" i="2"/>
  <c r="A375" i="2"/>
  <c r="A364" i="2"/>
  <c r="A359" i="2"/>
  <c r="A348" i="2"/>
  <c r="A343" i="2"/>
  <c r="A556" i="2"/>
  <c r="A540" i="2"/>
  <c r="A524" i="2"/>
  <c r="A508" i="2"/>
  <c r="A492" i="2"/>
  <c r="A476" i="2"/>
  <c r="A460" i="2"/>
  <c r="A444" i="2"/>
  <c r="A428" i="2"/>
  <c r="A396" i="2"/>
  <c r="A324" i="2"/>
  <c r="A318" i="2"/>
  <c r="A302" i="2"/>
  <c r="A286" i="2"/>
  <c r="A279" i="2"/>
  <c r="A270" i="2"/>
  <c r="A247" i="2"/>
  <c r="A196" i="2"/>
  <c r="A191" i="2"/>
  <c r="A175" i="2"/>
  <c r="A159" i="2"/>
  <c r="A146" i="2"/>
  <c r="A130" i="2"/>
  <c r="A114" i="2"/>
  <c r="A98" i="2"/>
  <c r="A87" i="2"/>
  <c r="A82" i="2"/>
  <c r="A71" i="2"/>
  <c r="A66" i="2"/>
  <c r="A55" i="2"/>
  <c r="A50" i="2"/>
  <c r="A39" i="2"/>
  <c r="A34" i="2"/>
  <c r="A23" i="2"/>
  <c r="A18" i="2"/>
  <c r="A11" i="2"/>
  <c r="A332" i="2"/>
  <c r="A327" i="2"/>
  <c r="A314" i="2"/>
  <c r="A307" i="2"/>
  <c r="A298" i="2"/>
  <c r="A291" i="2"/>
  <c r="A282" i="2"/>
  <c r="A275" i="2"/>
  <c r="A7" i="2"/>
  <c r="A58" i="2"/>
  <c r="A42" i="2"/>
  <c r="A26" i="2"/>
  <c r="BD755" i="3"/>
  <c r="BE755" i="3"/>
  <c r="BF755" i="3"/>
  <c r="BG755" i="3"/>
  <c r="BH755" i="3"/>
  <c r="BI755" i="3"/>
  <c r="BJ755" i="3"/>
  <c r="BK755" i="3"/>
  <c r="BL755" i="3"/>
  <c r="BM755" i="3"/>
  <c r="BN755" i="3"/>
  <c r="BO755" i="3"/>
  <c r="BP755" i="3"/>
  <c r="BQ755" i="3"/>
  <c r="BD756" i="3"/>
  <c r="BE756" i="3"/>
  <c r="BF756" i="3"/>
  <c r="BG756" i="3"/>
  <c r="BH756" i="3"/>
  <c r="BI756" i="3"/>
  <c r="BJ756" i="3"/>
  <c r="BK756" i="3"/>
  <c r="BL756" i="3"/>
  <c r="BM756" i="3"/>
  <c r="BN756" i="3"/>
  <c r="BO756" i="3"/>
  <c r="BP756" i="3"/>
  <c r="BQ756" i="3"/>
  <c r="BD757" i="3"/>
  <c r="BE757" i="3"/>
  <c r="BF757" i="3"/>
  <c r="BG757" i="3"/>
  <c r="BH757" i="3"/>
  <c r="BI757" i="3"/>
  <c r="BJ757" i="3"/>
  <c r="BK757" i="3"/>
  <c r="BL757" i="3"/>
  <c r="BM757" i="3"/>
  <c r="BN757" i="3"/>
  <c r="BO757" i="3"/>
  <c r="BP757" i="3"/>
  <c r="BQ757" i="3"/>
  <c r="BD758" i="3"/>
  <c r="BE758" i="3"/>
  <c r="BF758" i="3"/>
  <c r="BG758" i="3"/>
  <c r="BH758" i="3"/>
  <c r="BI758" i="3"/>
  <c r="BJ758" i="3"/>
  <c r="BK758" i="3"/>
  <c r="BL758" i="3"/>
  <c r="BM758" i="3"/>
  <c r="BN758" i="3"/>
  <c r="BO758" i="3"/>
  <c r="BP758" i="3"/>
  <c r="BQ758" i="3"/>
  <c r="BD759" i="3"/>
  <c r="BE759" i="3"/>
  <c r="BF759" i="3"/>
  <c r="BG759" i="3"/>
  <c r="BH759" i="3"/>
  <c r="BI759" i="3"/>
  <c r="BJ759" i="3"/>
  <c r="BK759" i="3"/>
  <c r="BL759" i="3"/>
  <c r="BM759" i="3"/>
  <c r="BN759" i="3"/>
  <c r="BO759" i="3"/>
  <c r="BP759" i="3"/>
  <c r="BQ759" i="3"/>
  <c r="BD760" i="3"/>
  <c r="BE760" i="3"/>
  <c r="BF760" i="3"/>
  <c r="BG760" i="3"/>
  <c r="BH760" i="3"/>
  <c r="BI760" i="3"/>
  <c r="BJ760" i="3"/>
  <c r="BK760" i="3"/>
  <c r="BL760" i="3"/>
  <c r="BM760" i="3"/>
  <c r="BN760" i="3"/>
  <c r="BO760" i="3"/>
  <c r="BP760" i="3"/>
  <c r="BQ760" i="3"/>
  <c r="BD761" i="3"/>
  <c r="BE761" i="3"/>
  <c r="BF761" i="3"/>
  <c r="BG761" i="3"/>
  <c r="BH761" i="3"/>
  <c r="BI761" i="3"/>
  <c r="BJ761" i="3"/>
  <c r="BK761" i="3"/>
  <c r="BL761" i="3"/>
  <c r="BM761" i="3"/>
  <c r="BN761" i="3"/>
  <c r="BO761" i="3"/>
  <c r="BP761" i="3"/>
  <c r="BQ761" i="3"/>
  <c r="BD762" i="3"/>
  <c r="BE762" i="3"/>
  <c r="BF762" i="3"/>
  <c r="BG762" i="3"/>
  <c r="BH762" i="3"/>
  <c r="BI762" i="3"/>
  <c r="BJ762" i="3"/>
  <c r="BK762" i="3"/>
  <c r="BL762" i="3"/>
  <c r="BM762" i="3"/>
  <c r="BN762" i="3"/>
  <c r="BO762" i="3"/>
  <c r="BP762" i="3"/>
  <c r="BQ762" i="3"/>
  <c r="BD763" i="3"/>
  <c r="BE763" i="3"/>
  <c r="BF763" i="3"/>
  <c r="BG763" i="3"/>
  <c r="BH763" i="3"/>
  <c r="BI763" i="3"/>
  <c r="BJ763" i="3"/>
  <c r="BK763" i="3"/>
  <c r="BL763" i="3"/>
  <c r="BM763" i="3"/>
  <c r="BN763" i="3"/>
  <c r="BO763" i="3"/>
  <c r="BP763" i="3"/>
  <c r="BQ763" i="3"/>
  <c r="BD764" i="3"/>
  <c r="BE764" i="3"/>
  <c r="BF764" i="3"/>
  <c r="BG764" i="3"/>
  <c r="BH764" i="3"/>
  <c r="BI764" i="3"/>
  <c r="BJ764" i="3"/>
  <c r="BK764" i="3"/>
  <c r="BL764" i="3"/>
  <c r="BM764" i="3"/>
  <c r="BN764" i="3"/>
  <c r="BO764" i="3"/>
  <c r="BP764" i="3"/>
  <c r="BQ764" i="3"/>
  <c r="BD765" i="3"/>
  <c r="BE765" i="3"/>
  <c r="BF765" i="3"/>
  <c r="BG765" i="3"/>
  <c r="BH765" i="3"/>
  <c r="BI765" i="3"/>
  <c r="BJ765" i="3"/>
  <c r="BK765" i="3"/>
  <c r="BL765" i="3"/>
  <c r="BM765" i="3"/>
  <c r="BN765" i="3"/>
  <c r="BO765" i="3"/>
  <c r="BP765" i="3"/>
  <c r="BQ765" i="3"/>
  <c r="BD766" i="3"/>
  <c r="BE766" i="3"/>
  <c r="BF766" i="3"/>
  <c r="BG766" i="3"/>
  <c r="BH766" i="3"/>
  <c r="BI766" i="3"/>
  <c r="BJ766" i="3"/>
  <c r="BK766" i="3"/>
  <c r="BL766" i="3"/>
  <c r="BM766" i="3"/>
  <c r="BN766" i="3"/>
  <c r="BO766" i="3"/>
  <c r="BP766" i="3"/>
  <c r="BQ766" i="3"/>
  <c r="BD767" i="3"/>
  <c r="BE767" i="3"/>
  <c r="BF767" i="3"/>
  <c r="BG767" i="3"/>
  <c r="BH767" i="3"/>
  <c r="BI767" i="3"/>
  <c r="BJ767" i="3"/>
  <c r="BK767" i="3"/>
  <c r="BL767" i="3"/>
  <c r="BM767" i="3"/>
  <c r="BN767" i="3"/>
  <c r="BO767" i="3"/>
  <c r="BP767" i="3"/>
  <c r="BQ767" i="3"/>
  <c r="BD768" i="3"/>
  <c r="BE768" i="3"/>
  <c r="BF768" i="3"/>
  <c r="BG768" i="3"/>
  <c r="BH768" i="3"/>
  <c r="BI768" i="3"/>
  <c r="BJ768" i="3"/>
  <c r="BK768" i="3"/>
  <c r="BL768" i="3"/>
  <c r="BM768" i="3"/>
  <c r="BN768" i="3"/>
  <c r="BO768" i="3"/>
  <c r="BP768" i="3"/>
  <c r="BQ768" i="3"/>
  <c r="BD769" i="3"/>
  <c r="BE769" i="3"/>
  <c r="BF769" i="3"/>
  <c r="BG769" i="3"/>
  <c r="BH769" i="3"/>
  <c r="BI769" i="3"/>
  <c r="BJ769" i="3"/>
  <c r="BK769" i="3"/>
  <c r="BL769" i="3"/>
  <c r="BM769" i="3"/>
  <c r="BN769" i="3"/>
  <c r="BO769" i="3"/>
  <c r="BP769" i="3"/>
  <c r="BQ769" i="3"/>
  <c r="BD770" i="3"/>
  <c r="BE770" i="3"/>
  <c r="BF770" i="3"/>
  <c r="BG770" i="3"/>
  <c r="BH770" i="3"/>
  <c r="BI770" i="3"/>
  <c r="BJ770" i="3"/>
  <c r="BK770" i="3"/>
  <c r="BL770" i="3"/>
  <c r="BM770" i="3"/>
  <c r="BN770" i="3"/>
  <c r="BO770" i="3"/>
  <c r="BP770" i="3"/>
  <c r="BQ770" i="3"/>
  <c r="BD771" i="3"/>
  <c r="BE771" i="3"/>
  <c r="BF771" i="3"/>
  <c r="BG771" i="3"/>
  <c r="BH771" i="3"/>
  <c r="BI771" i="3"/>
  <c r="BJ771" i="3"/>
  <c r="BK771" i="3"/>
  <c r="BL771" i="3"/>
  <c r="BM771" i="3"/>
  <c r="BN771" i="3"/>
  <c r="BO771" i="3"/>
  <c r="BP771" i="3"/>
  <c r="BQ771" i="3"/>
  <c r="BD772" i="3"/>
  <c r="BE772" i="3"/>
  <c r="BF772" i="3"/>
  <c r="BG772" i="3"/>
  <c r="BH772" i="3"/>
  <c r="BI772" i="3"/>
  <c r="BJ772" i="3"/>
  <c r="BK772" i="3"/>
  <c r="BL772" i="3"/>
  <c r="BM772" i="3"/>
  <c r="BN772" i="3"/>
  <c r="BO772" i="3"/>
  <c r="BP772" i="3"/>
  <c r="BQ772" i="3"/>
  <c r="BD773" i="3"/>
  <c r="BE773" i="3"/>
  <c r="BF773" i="3"/>
  <c r="BG773" i="3"/>
  <c r="BH773" i="3"/>
  <c r="BI773" i="3"/>
  <c r="BJ773" i="3"/>
  <c r="BK773" i="3"/>
  <c r="BL773" i="3"/>
  <c r="BM773" i="3"/>
  <c r="BN773" i="3"/>
  <c r="BO773" i="3"/>
  <c r="BP773" i="3"/>
  <c r="BQ773" i="3"/>
  <c r="BD774" i="3"/>
  <c r="BE774" i="3"/>
  <c r="BF774" i="3"/>
  <c r="BG774" i="3"/>
  <c r="BH774" i="3"/>
  <c r="BI774" i="3"/>
  <c r="BJ774" i="3"/>
  <c r="BK774" i="3"/>
  <c r="BL774" i="3"/>
  <c r="BM774" i="3"/>
  <c r="BN774" i="3"/>
  <c r="BO774" i="3"/>
  <c r="BP774" i="3"/>
  <c r="BQ774" i="3"/>
  <c r="BD775" i="3"/>
  <c r="BE775" i="3"/>
  <c r="BF775" i="3"/>
  <c r="BG775" i="3"/>
  <c r="BH775" i="3"/>
  <c r="BI775" i="3"/>
  <c r="BJ775" i="3"/>
  <c r="BK775" i="3"/>
  <c r="BL775" i="3"/>
  <c r="BM775" i="3"/>
  <c r="BN775" i="3"/>
  <c r="BO775" i="3"/>
  <c r="BP775" i="3"/>
  <c r="BQ775" i="3"/>
  <c r="BD776" i="3"/>
  <c r="BE776" i="3"/>
  <c r="BF776" i="3"/>
  <c r="BG776" i="3"/>
  <c r="BH776" i="3"/>
  <c r="BI776" i="3"/>
  <c r="BJ776" i="3"/>
  <c r="BK776" i="3"/>
  <c r="BL776" i="3"/>
  <c r="BM776" i="3"/>
  <c r="BN776" i="3"/>
  <c r="BO776" i="3"/>
  <c r="BP776" i="3"/>
  <c r="BQ776" i="3"/>
  <c r="BD777" i="3"/>
  <c r="BE777" i="3"/>
  <c r="BF777" i="3"/>
  <c r="BG777" i="3"/>
  <c r="BH777" i="3"/>
  <c r="BI777" i="3"/>
  <c r="BJ777" i="3"/>
  <c r="BK777" i="3"/>
  <c r="BL777" i="3"/>
  <c r="BM777" i="3"/>
  <c r="BN777" i="3"/>
  <c r="BO777" i="3"/>
  <c r="BP777" i="3"/>
  <c r="BQ777" i="3"/>
  <c r="BD778" i="3"/>
  <c r="BE778" i="3"/>
  <c r="BF778" i="3"/>
  <c r="BG778" i="3"/>
  <c r="BH778" i="3"/>
  <c r="BI778" i="3"/>
  <c r="BJ778" i="3"/>
  <c r="BK778" i="3"/>
  <c r="BL778" i="3"/>
  <c r="BM778" i="3"/>
  <c r="BN778" i="3"/>
  <c r="BO778" i="3"/>
  <c r="BP778" i="3"/>
  <c r="BQ778" i="3"/>
  <c r="BD779" i="3"/>
  <c r="BE779" i="3"/>
  <c r="BF779" i="3"/>
  <c r="BG779" i="3"/>
  <c r="BH779" i="3"/>
  <c r="BI779" i="3"/>
  <c r="BJ779" i="3"/>
  <c r="BK779" i="3"/>
  <c r="BL779" i="3"/>
  <c r="BM779" i="3"/>
  <c r="BN779" i="3"/>
  <c r="BO779" i="3"/>
  <c r="BP779" i="3"/>
  <c r="BQ779" i="3"/>
  <c r="BD780" i="3"/>
  <c r="BE780" i="3"/>
  <c r="BF780" i="3"/>
  <c r="BG780" i="3"/>
  <c r="BH780" i="3"/>
  <c r="BI780" i="3"/>
  <c r="BJ780" i="3"/>
  <c r="BK780" i="3"/>
  <c r="BL780" i="3"/>
  <c r="BM780" i="3"/>
  <c r="BN780" i="3"/>
  <c r="BO780" i="3"/>
  <c r="BP780" i="3"/>
  <c r="BQ780" i="3"/>
  <c r="BD781" i="3"/>
  <c r="BE781" i="3"/>
  <c r="BF781" i="3"/>
  <c r="BG781" i="3"/>
  <c r="BH781" i="3"/>
  <c r="BI781" i="3"/>
  <c r="BJ781" i="3"/>
  <c r="BK781" i="3"/>
  <c r="BL781" i="3"/>
  <c r="BM781" i="3"/>
  <c r="BN781" i="3"/>
  <c r="BO781" i="3"/>
  <c r="BP781" i="3"/>
  <c r="BQ781" i="3"/>
  <c r="BD782" i="3"/>
  <c r="BE782" i="3"/>
  <c r="BF782" i="3"/>
  <c r="BG782" i="3"/>
  <c r="BH782" i="3"/>
  <c r="BI782" i="3"/>
  <c r="BJ782" i="3"/>
  <c r="BK782" i="3"/>
  <c r="BL782" i="3"/>
  <c r="BM782" i="3"/>
  <c r="BN782" i="3"/>
  <c r="BO782" i="3"/>
  <c r="BP782" i="3"/>
  <c r="BQ782" i="3"/>
  <c r="BD783" i="3"/>
  <c r="BE783" i="3"/>
  <c r="BF783" i="3"/>
  <c r="BG783" i="3"/>
  <c r="BH783" i="3"/>
  <c r="BI783" i="3"/>
  <c r="BJ783" i="3"/>
  <c r="BK783" i="3"/>
  <c r="BL783" i="3"/>
  <c r="BM783" i="3"/>
  <c r="BN783" i="3"/>
  <c r="BO783" i="3"/>
  <c r="BP783" i="3"/>
  <c r="BQ783" i="3"/>
  <c r="BD784" i="3"/>
  <c r="BE784" i="3"/>
  <c r="BF784" i="3"/>
  <c r="BG784" i="3"/>
  <c r="BH784" i="3"/>
  <c r="BI784" i="3"/>
  <c r="BJ784" i="3"/>
  <c r="BK784" i="3"/>
  <c r="BL784" i="3"/>
  <c r="BM784" i="3"/>
  <c r="BN784" i="3"/>
  <c r="BO784" i="3"/>
  <c r="BP784" i="3"/>
  <c r="BQ784" i="3"/>
  <c r="BD785" i="3"/>
  <c r="BE785" i="3"/>
  <c r="BF785" i="3"/>
  <c r="BG785" i="3"/>
  <c r="BH785" i="3"/>
  <c r="BI785" i="3"/>
  <c r="BJ785" i="3"/>
  <c r="BK785" i="3"/>
  <c r="BL785" i="3"/>
  <c r="BM785" i="3"/>
  <c r="BN785" i="3"/>
  <c r="BO785" i="3"/>
  <c r="BP785" i="3"/>
  <c r="BQ785" i="3"/>
  <c r="BD786" i="3"/>
  <c r="BE786" i="3"/>
  <c r="BF786" i="3"/>
  <c r="BG786" i="3"/>
  <c r="BH786" i="3"/>
  <c r="BI786" i="3"/>
  <c r="BJ786" i="3"/>
  <c r="BK786" i="3"/>
  <c r="BL786" i="3"/>
  <c r="BM786" i="3"/>
  <c r="BN786" i="3"/>
  <c r="BO786" i="3"/>
  <c r="BP786" i="3"/>
  <c r="BQ786" i="3"/>
  <c r="BD787" i="3"/>
  <c r="BE787" i="3"/>
  <c r="BF787" i="3"/>
  <c r="BG787" i="3"/>
  <c r="BH787" i="3"/>
  <c r="BI787" i="3"/>
  <c r="BJ787" i="3"/>
  <c r="BK787" i="3"/>
  <c r="BL787" i="3"/>
  <c r="BM787" i="3"/>
  <c r="BN787" i="3"/>
  <c r="BO787" i="3"/>
  <c r="BP787" i="3"/>
  <c r="BQ787" i="3"/>
  <c r="BD788" i="3"/>
  <c r="BE788" i="3"/>
  <c r="BF788" i="3"/>
  <c r="BG788" i="3"/>
  <c r="BH788" i="3"/>
  <c r="BI788" i="3"/>
  <c r="BJ788" i="3"/>
  <c r="BK788" i="3"/>
  <c r="BL788" i="3"/>
  <c r="BM788" i="3"/>
  <c r="BN788" i="3"/>
  <c r="BO788" i="3"/>
  <c r="BP788" i="3"/>
  <c r="BQ788" i="3"/>
  <c r="BD789" i="3"/>
  <c r="BE789" i="3"/>
  <c r="BF789" i="3"/>
  <c r="BG789" i="3"/>
  <c r="BH789" i="3"/>
  <c r="BI789" i="3"/>
  <c r="BJ789" i="3"/>
  <c r="BK789" i="3"/>
  <c r="BL789" i="3"/>
  <c r="BM789" i="3"/>
  <c r="BN789" i="3"/>
  <c r="BO789" i="3"/>
  <c r="BP789" i="3"/>
  <c r="BQ789" i="3"/>
  <c r="BD790" i="3"/>
  <c r="BE790" i="3"/>
  <c r="BF790" i="3"/>
  <c r="BG790" i="3"/>
  <c r="BH790" i="3"/>
  <c r="BI790" i="3"/>
  <c r="BJ790" i="3"/>
  <c r="BK790" i="3"/>
  <c r="BL790" i="3"/>
  <c r="BM790" i="3"/>
  <c r="BN790" i="3"/>
  <c r="BO790" i="3"/>
  <c r="BP790" i="3"/>
  <c r="BQ790" i="3"/>
  <c r="BD791" i="3"/>
  <c r="BE791" i="3"/>
  <c r="BF791" i="3"/>
  <c r="BG791" i="3"/>
  <c r="BH791" i="3"/>
  <c r="BI791" i="3"/>
  <c r="BJ791" i="3"/>
  <c r="BK791" i="3"/>
  <c r="BL791" i="3"/>
  <c r="BM791" i="3"/>
  <c r="BN791" i="3"/>
  <c r="BO791" i="3"/>
  <c r="BP791" i="3"/>
  <c r="BQ791" i="3"/>
  <c r="BD792" i="3"/>
  <c r="BE792" i="3"/>
  <c r="BF792" i="3"/>
  <c r="BG792" i="3"/>
  <c r="BH792" i="3"/>
  <c r="BI792" i="3"/>
  <c r="BJ792" i="3"/>
  <c r="BK792" i="3"/>
  <c r="BL792" i="3"/>
  <c r="BM792" i="3"/>
  <c r="BN792" i="3"/>
  <c r="BO792" i="3"/>
  <c r="BP792" i="3"/>
  <c r="BQ792" i="3"/>
  <c r="BD793" i="3"/>
  <c r="BE793" i="3"/>
  <c r="BF793" i="3"/>
  <c r="BG793" i="3"/>
  <c r="BH793" i="3"/>
  <c r="BI793" i="3"/>
  <c r="BJ793" i="3"/>
  <c r="BK793" i="3"/>
  <c r="BL793" i="3"/>
  <c r="BM793" i="3"/>
  <c r="BN793" i="3"/>
  <c r="BO793" i="3"/>
  <c r="BP793" i="3"/>
  <c r="BQ793" i="3"/>
  <c r="BD794" i="3"/>
  <c r="BE794" i="3"/>
  <c r="BF794" i="3"/>
  <c r="BG794" i="3"/>
  <c r="BH794" i="3"/>
  <c r="BI794" i="3"/>
  <c r="BJ794" i="3"/>
  <c r="BK794" i="3"/>
  <c r="BL794" i="3"/>
  <c r="BM794" i="3"/>
  <c r="BN794" i="3"/>
  <c r="BO794" i="3"/>
  <c r="BP794" i="3"/>
  <c r="BQ794" i="3"/>
  <c r="BD795" i="3"/>
  <c r="BE795" i="3"/>
  <c r="BF795" i="3"/>
  <c r="BG795" i="3"/>
  <c r="BH795" i="3"/>
  <c r="BI795" i="3"/>
  <c r="BJ795" i="3"/>
  <c r="BK795" i="3"/>
  <c r="BL795" i="3"/>
  <c r="BM795" i="3"/>
  <c r="BN795" i="3"/>
  <c r="BO795" i="3"/>
  <c r="BP795" i="3"/>
  <c r="BQ795" i="3"/>
  <c r="BD796" i="3"/>
  <c r="BE796" i="3"/>
  <c r="BF796" i="3"/>
  <c r="BG796" i="3"/>
  <c r="BH796" i="3"/>
  <c r="BI796" i="3"/>
  <c r="BJ796" i="3"/>
  <c r="BK796" i="3"/>
  <c r="BL796" i="3"/>
  <c r="BM796" i="3"/>
  <c r="BN796" i="3"/>
  <c r="BO796" i="3"/>
  <c r="BP796" i="3"/>
  <c r="BQ796" i="3"/>
  <c r="BD797" i="3"/>
  <c r="BE797" i="3"/>
  <c r="BF797" i="3"/>
  <c r="BG797" i="3"/>
  <c r="BH797" i="3"/>
  <c r="BI797" i="3"/>
  <c r="BJ797" i="3"/>
  <c r="BK797" i="3"/>
  <c r="BL797" i="3"/>
  <c r="BM797" i="3"/>
  <c r="BN797" i="3"/>
  <c r="BO797" i="3"/>
  <c r="BP797" i="3"/>
  <c r="BQ797" i="3"/>
  <c r="BD798" i="3"/>
  <c r="BE798" i="3"/>
  <c r="BF798" i="3"/>
  <c r="BG798" i="3"/>
  <c r="BH798" i="3"/>
  <c r="BI798" i="3"/>
  <c r="BJ798" i="3"/>
  <c r="BK798" i="3"/>
  <c r="BL798" i="3"/>
  <c r="BM798" i="3"/>
  <c r="BN798" i="3"/>
  <c r="BO798" i="3"/>
  <c r="BP798" i="3"/>
  <c r="BQ798" i="3"/>
  <c r="BD799" i="3"/>
  <c r="BE799" i="3"/>
  <c r="BF799" i="3"/>
  <c r="BG799" i="3"/>
  <c r="BH799" i="3"/>
  <c r="BI799" i="3"/>
  <c r="BJ799" i="3"/>
  <c r="BK799" i="3"/>
  <c r="BL799" i="3"/>
  <c r="BM799" i="3"/>
  <c r="BN799" i="3"/>
  <c r="BO799" i="3"/>
  <c r="BP799" i="3"/>
  <c r="BQ799" i="3"/>
  <c r="BD800" i="3"/>
  <c r="BE800" i="3"/>
  <c r="BF800" i="3"/>
  <c r="BG800" i="3"/>
  <c r="BH800" i="3"/>
  <c r="BI800" i="3"/>
  <c r="BJ800" i="3"/>
  <c r="BK800" i="3"/>
  <c r="BL800" i="3"/>
  <c r="BM800" i="3"/>
  <c r="BN800" i="3"/>
  <c r="BO800" i="3"/>
  <c r="BP800" i="3"/>
  <c r="BQ800" i="3"/>
  <c r="BD801" i="3"/>
  <c r="BE801" i="3"/>
  <c r="BF801" i="3"/>
  <c r="BG801" i="3"/>
  <c r="BH801" i="3"/>
  <c r="BI801" i="3"/>
  <c r="BJ801" i="3"/>
  <c r="BK801" i="3"/>
  <c r="BL801" i="3"/>
  <c r="BM801" i="3"/>
  <c r="BN801" i="3"/>
  <c r="BO801" i="3"/>
  <c r="BP801" i="3"/>
  <c r="BQ801" i="3"/>
  <c r="BD802" i="3"/>
  <c r="BE802" i="3"/>
  <c r="BF802" i="3"/>
  <c r="BG802" i="3"/>
  <c r="BH802" i="3"/>
  <c r="BI802" i="3"/>
  <c r="BJ802" i="3"/>
  <c r="BK802" i="3"/>
  <c r="BL802" i="3"/>
  <c r="BM802" i="3"/>
  <c r="BN802" i="3"/>
  <c r="BO802" i="3"/>
  <c r="BP802" i="3"/>
  <c r="BQ802" i="3"/>
  <c r="BD803" i="3"/>
  <c r="BE803" i="3"/>
  <c r="BF803" i="3"/>
  <c r="BG803" i="3"/>
  <c r="BH803" i="3"/>
  <c r="BI803" i="3"/>
  <c r="BJ803" i="3"/>
  <c r="BK803" i="3"/>
  <c r="BL803" i="3"/>
  <c r="BM803" i="3"/>
  <c r="BN803" i="3"/>
  <c r="BO803" i="3"/>
  <c r="BP803" i="3"/>
  <c r="BQ803" i="3"/>
  <c r="BD804" i="3"/>
  <c r="BE804" i="3"/>
  <c r="BF804" i="3"/>
  <c r="BG804" i="3"/>
  <c r="BH804" i="3"/>
  <c r="BI804" i="3"/>
  <c r="BJ804" i="3"/>
  <c r="BK804" i="3"/>
  <c r="BL804" i="3"/>
  <c r="BM804" i="3"/>
  <c r="BN804" i="3"/>
  <c r="BO804" i="3"/>
  <c r="BP804" i="3"/>
  <c r="BQ804" i="3"/>
  <c r="BD805" i="3"/>
  <c r="BE805" i="3"/>
  <c r="BF805" i="3"/>
  <c r="BG805" i="3"/>
  <c r="BH805" i="3"/>
  <c r="BI805" i="3"/>
  <c r="BJ805" i="3"/>
  <c r="BK805" i="3"/>
  <c r="BL805" i="3"/>
  <c r="BM805" i="3"/>
  <c r="BN805" i="3"/>
  <c r="BO805" i="3"/>
  <c r="BP805" i="3"/>
  <c r="BQ805" i="3"/>
  <c r="BD806" i="3"/>
  <c r="BE806" i="3"/>
  <c r="BF806" i="3"/>
  <c r="BG806" i="3"/>
  <c r="BH806" i="3"/>
  <c r="BI806" i="3"/>
  <c r="BJ806" i="3"/>
  <c r="BK806" i="3"/>
  <c r="BL806" i="3"/>
  <c r="BM806" i="3"/>
  <c r="BN806" i="3"/>
  <c r="BO806" i="3"/>
  <c r="BP806" i="3"/>
  <c r="BQ806" i="3"/>
  <c r="BD807" i="3"/>
  <c r="BE807" i="3"/>
  <c r="BF807" i="3"/>
  <c r="BG807" i="3"/>
  <c r="BH807" i="3"/>
  <c r="BI807" i="3"/>
  <c r="BJ807" i="3"/>
  <c r="BK807" i="3"/>
  <c r="BL807" i="3"/>
  <c r="BM807" i="3"/>
  <c r="BN807" i="3"/>
  <c r="BO807" i="3"/>
  <c r="BP807" i="3"/>
  <c r="BQ807" i="3"/>
  <c r="BD808" i="3"/>
  <c r="BE808" i="3"/>
  <c r="BF808" i="3"/>
  <c r="BG808" i="3"/>
  <c r="BH808" i="3"/>
  <c r="BI808" i="3"/>
  <c r="BJ808" i="3"/>
  <c r="BK808" i="3"/>
  <c r="BL808" i="3"/>
  <c r="BM808" i="3"/>
  <c r="BN808" i="3"/>
  <c r="BO808" i="3"/>
  <c r="BP808" i="3"/>
  <c r="BQ808" i="3"/>
  <c r="BD809" i="3"/>
  <c r="BE809" i="3"/>
  <c r="BF809" i="3"/>
  <c r="BG809" i="3"/>
  <c r="BH809" i="3"/>
  <c r="BI809" i="3"/>
  <c r="BJ809" i="3"/>
  <c r="BK809" i="3"/>
  <c r="BL809" i="3"/>
  <c r="BM809" i="3"/>
  <c r="BN809" i="3"/>
  <c r="BO809" i="3"/>
  <c r="BP809" i="3"/>
  <c r="BQ809" i="3"/>
  <c r="BD810" i="3"/>
  <c r="BE810" i="3"/>
  <c r="BF810" i="3"/>
  <c r="BG810" i="3"/>
  <c r="BH810" i="3"/>
  <c r="BI810" i="3"/>
  <c r="BJ810" i="3"/>
  <c r="BK810" i="3"/>
  <c r="BL810" i="3"/>
  <c r="BM810" i="3"/>
  <c r="BN810" i="3"/>
  <c r="BO810" i="3"/>
  <c r="BP810" i="3"/>
  <c r="BQ810" i="3"/>
  <c r="BD811" i="3"/>
  <c r="BE811" i="3"/>
  <c r="BF811" i="3"/>
  <c r="BG811" i="3"/>
  <c r="BH811" i="3"/>
  <c r="BI811" i="3"/>
  <c r="BJ811" i="3"/>
  <c r="BK811" i="3"/>
  <c r="BL811" i="3"/>
  <c r="BM811" i="3"/>
  <c r="BN811" i="3"/>
  <c r="BO811" i="3"/>
  <c r="BP811" i="3"/>
  <c r="BQ811" i="3"/>
  <c r="BD812" i="3"/>
  <c r="BE812" i="3"/>
  <c r="BF812" i="3"/>
  <c r="BG812" i="3"/>
  <c r="BH812" i="3"/>
  <c r="BI812" i="3"/>
  <c r="BJ812" i="3"/>
  <c r="BK812" i="3"/>
  <c r="BL812" i="3"/>
  <c r="BM812" i="3"/>
  <c r="BN812" i="3"/>
  <c r="BO812" i="3"/>
  <c r="BP812" i="3"/>
  <c r="BQ812" i="3"/>
  <c r="BD813" i="3"/>
  <c r="BE813" i="3"/>
  <c r="BF813" i="3"/>
  <c r="BG813" i="3"/>
  <c r="BH813" i="3"/>
  <c r="BI813" i="3"/>
  <c r="BJ813" i="3"/>
  <c r="BK813" i="3"/>
  <c r="BL813" i="3"/>
  <c r="BM813" i="3"/>
  <c r="BN813" i="3"/>
  <c r="BO813" i="3"/>
  <c r="BP813" i="3"/>
  <c r="BQ813" i="3"/>
  <c r="BD814" i="3"/>
  <c r="BE814" i="3"/>
  <c r="BF814" i="3"/>
  <c r="BG814" i="3"/>
  <c r="BH814" i="3"/>
  <c r="BI814" i="3"/>
  <c r="BJ814" i="3"/>
  <c r="BK814" i="3"/>
  <c r="BL814" i="3"/>
  <c r="BM814" i="3"/>
  <c r="BN814" i="3"/>
  <c r="BO814" i="3"/>
  <c r="BP814" i="3"/>
  <c r="BQ814" i="3"/>
  <c r="BD815" i="3"/>
  <c r="BE815" i="3"/>
  <c r="BF815" i="3"/>
  <c r="BG815" i="3"/>
  <c r="BH815" i="3"/>
  <c r="BI815" i="3"/>
  <c r="BJ815" i="3"/>
  <c r="BK815" i="3"/>
  <c r="BL815" i="3"/>
  <c r="BM815" i="3"/>
  <c r="BN815" i="3"/>
  <c r="BO815" i="3"/>
  <c r="BP815" i="3"/>
  <c r="BQ815" i="3"/>
  <c r="BD816" i="3"/>
  <c r="BE816" i="3"/>
  <c r="BF816" i="3"/>
  <c r="BG816" i="3"/>
  <c r="BH816" i="3"/>
  <c r="BI816" i="3"/>
  <c r="BJ816" i="3"/>
  <c r="BK816" i="3"/>
  <c r="BL816" i="3"/>
  <c r="BM816" i="3"/>
  <c r="BN816" i="3"/>
  <c r="BO816" i="3"/>
  <c r="BP816" i="3"/>
  <c r="BQ816" i="3"/>
  <c r="BD817" i="3"/>
  <c r="BE817" i="3"/>
  <c r="BF817" i="3"/>
  <c r="BG817" i="3"/>
  <c r="BH817" i="3"/>
  <c r="BI817" i="3"/>
  <c r="BJ817" i="3"/>
  <c r="BK817" i="3"/>
  <c r="BL817" i="3"/>
  <c r="BM817" i="3"/>
  <c r="BN817" i="3"/>
  <c r="BO817" i="3"/>
  <c r="BP817" i="3"/>
  <c r="BQ817" i="3"/>
  <c r="BD818" i="3"/>
  <c r="BE818" i="3"/>
  <c r="BF818" i="3"/>
  <c r="BG818" i="3"/>
  <c r="BH818" i="3"/>
  <c r="BI818" i="3"/>
  <c r="BJ818" i="3"/>
  <c r="BK818" i="3"/>
  <c r="BL818" i="3"/>
  <c r="BM818" i="3"/>
  <c r="BN818" i="3"/>
  <c r="BO818" i="3"/>
  <c r="BP818" i="3"/>
  <c r="BQ818" i="3"/>
  <c r="BD819" i="3"/>
  <c r="BE819" i="3"/>
  <c r="BF819" i="3"/>
  <c r="BG819" i="3"/>
  <c r="BH819" i="3"/>
  <c r="BI819" i="3"/>
  <c r="BJ819" i="3"/>
  <c r="BK819" i="3"/>
  <c r="BL819" i="3"/>
  <c r="BM819" i="3"/>
  <c r="BN819" i="3"/>
  <c r="BO819" i="3"/>
  <c r="BP819" i="3"/>
  <c r="BQ819" i="3"/>
  <c r="BD820" i="3"/>
  <c r="BE820" i="3"/>
  <c r="BF820" i="3"/>
  <c r="BG820" i="3"/>
  <c r="BH820" i="3"/>
  <c r="BI820" i="3"/>
  <c r="BJ820" i="3"/>
  <c r="BK820" i="3"/>
  <c r="BL820" i="3"/>
  <c r="BM820" i="3"/>
  <c r="BN820" i="3"/>
  <c r="BO820" i="3"/>
  <c r="BP820" i="3"/>
  <c r="BQ820" i="3"/>
  <c r="BD821" i="3"/>
  <c r="BE821" i="3"/>
  <c r="BF821" i="3"/>
  <c r="BG821" i="3"/>
  <c r="BH821" i="3"/>
  <c r="BI821" i="3"/>
  <c r="BJ821" i="3"/>
  <c r="BK821" i="3"/>
  <c r="BL821" i="3"/>
  <c r="BM821" i="3"/>
  <c r="BN821" i="3"/>
  <c r="BO821" i="3"/>
  <c r="BP821" i="3"/>
  <c r="BQ821" i="3"/>
  <c r="BD822" i="3"/>
  <c r="BE822" i="3"/>
  <c r="BF822" i="3"/>
  <c r="BG822" i="3"/>
  <c r="BH822" i="3"/>
  <c r="BI822" i="3"/>
  <c r="BJ822" i="3"/>
  <c r="BK822" i="3"/>
  <c r="BL822" i="3"/>
  <c r="BM822" i="3"/>
  <c r="BN822" i="3"/>
  <c r="BO822" i="3"/>
  <c r="BP822" i="3"/>
  <c r="BQ822" i="3"/>
  <c r="BD823" i="3"/>
  <c r="BE823" i="3"/>
  <c r="BF823" i="3"/>
  <c r="BG823" i="3"/>
  <c r="BH823" i="3"/>
  <c r="BI823" i="3"/>
  <c r="BJ823" i="3"/>
  <c r="BK823" i="3"/>
  <c r="BL823" i="3"/>
  <c r="BM823" i="3"/>
  <c r="BN823" i="3"/>
  <c r="BO823" i="3"/>
  <c r="BP823" i="3"/>
  <c r="BQ823" i="3"/>
  <c r="BD824" i="3"/>
  <c r="BE824" i="3"/>
  <c r="BF824" i="3"/>
  <c r="BG824" i="3"/>
  <c r="BH824" i="3"/>
  <c r="BI824" i="3"/>
  <c r="BJ824" i="3"/>
  <c r="BK824" i="3"/>
  <c r="BL824" i="3"/>
  <c r="BM824" i="3"/>
  <c r="BN824" i="3"/>
  <c r="BO824" i="3"/>
  <c r="BP824" i="3"/>
  <c r="BQ824" i="3"/>
  <c r="BD825" i="3"/>
  <c r="BE825" i="3"/>
  <c r="BF825" i="3"/>
  <c r="BG825" i="3"/>
  <c r="BH825" i="3"/>
  <c r="BI825" i="3"/>
  <c r="BJ825" i="3"/>
  <c r="BK825" i="3"/>
  <c r="BL825" i="3"/>
  <c r="BM825" i="3"/>
  <c r="BN825" i="3"/>
  <c r="BO825" i="3"/>
  <c r="BP825" i="3"/>
  <c r="BQ825" i="3"/>
  <c r="BD826" i="3"/>
  <c r="BE826" i="3"/>
  <c r="BF826" i="3"/>
  <c r="BG826" i="3"/>
  <c r="BH826" i="3"/>
  <c r="BI826" i="3"/>
  <c r="BJ826" i="3"/>
  <c r="BK826" i="3"/>
  <c r="BL826" i="3"/>
  <c r="BM826" i="3"/>
  <c r="BN826" i="3"/>
  <c r="BO826" i="3"/>
  <c r="BP826" i="3"/>
  <c r="BQ826" i="3"/>
  <c r="BD827" i="3"/>
  <c r="BE827" i="3"/>
  <c r="BF827" i="3"/>
  <c r="BG827" i="3"/>
  <c r="BH827" i="3"/>
  <c r="BI827" i="3"/>
  <c r="BJ827" i="3"/>
  <c r="BK827" i="3"/>
  <c r="BL827" i="3"/>
  <c r="BM827" i="3"/>
  <c r="BN827" i="3"/>
  <c r="BO827" i="3"/>
  <c r="BP827" i="3"/>
  <c r="BQ827" i="3"/>
  <c r="BD828" i="3"/>
  <c r="BE828" i="3"/>
  <c r="BF828" i="3"/>
  <c r="BG828" i="3"/>
  <c r="BH828" i="3"/>
  <c r="BI828" i="3"/>
  <c r="BJ828" i="3"/>
  <c r="BK828" i="3"/>
  <c r="BL828" i="3"/>
  <c r="BM828" i="3"/>
  <c r="BN828" i="3"/>
  <c r="BO828" i="3"/>
  <c r="BP828" i="3"/>
  <c r="BQ828" i="3"/>
  <c r="BD829" i="3"/>
  <c r="BE829" i="3"/>
  <c r="BF829" i="3"/>
  <c r="BG829" i="3"/>
  <c r="BH829" i="3"/>
  <c r="BI829" i="3"/>
  <c r="BJ829" i="3"/>
  <c r="BK829" i="3"/>
  <c r="BL829" i="3"/>
  <c r="BM829" i="3"/>
  <c r="BN829" i="3"/>
  <c r="BO829" i="3"/>
  <c r="BP829" i="3"/>
  <c r="BQ829" i="3"/>
  <c r="BD830" i="3"/>
  <c r="BE830" i="3"/>
  <c r="BF830" i="3"/>
  <c r="BG830" i="3"/>
  <c r="BH830" i="3"/>
  <c r="BI830" i="3"/>
  <c r="BJ830" i="3"/>
  <c r="BK830" i="3"/>
  <c r="BL830" i="3"/>
  <c r="BM830" i="3"/>
  <c r="BN830" i="3"/>
  <c r="BO830" i="3"/>
  <c r="BP830" i="3"/>
  <c r="BQ830" i="3"/>
  <c r="BD831" i="3"/>
  <c r="BE831" i="3"/>
  <c r="BF831" i="3"/>
  <c r="BG831" i="3"/>
  <c r="BH831" i="3"/>
  <c r="BI831" i="3"/>
  <c r="BJ831" i="3"/>
  <c r="BK831" i="3"/>
  <c r="BL831" i="3"/>
  <c r="BM831" i="3"/>
  <c r="BN831" i="3"/>
  <c r="BO831" i="3"/>
  <c r="BP831" i="3"/>
  <c r="BQ831" i="3"/>
  <c r="BD832" i="3"/>
  <c r="BE832" i="3"/>
  <c r="BF832" i="3"/>
  <c r="BG832" i="3"/>
  <c r="BH832" i="3"/>
  <c r="BI832" i="3"/>
  <c r="BJ832" i="3"/>
  <c r="BK832" i="3"/>
  <c r="BL832" i="3"/>
  <c r="BM832" i="3"/>
  <c r="BN832" i="3"/>
  <c r="BO832" i="3"/>
  <c r="BP832" i="3"/>
  <c r="BQ832" i="3"/>
  <c r="BD833" i="3"/>
  <c r="BE833" i="3"/>
  <c r="BF833" i="3"/>
  <c r="BG833" i="3"/>
  <c r="BH833" i="3"/>
  <c r="BI833" i="3"/>
  <c r="BJ833" i="3"/>
  <c r="BK833" i="3"/>
  <c r="BL833" i="3"/>
  <c r="BM833" i="3"/>
  <c r="BN833" i="3"/>
  <c r="BO833" i="3"/>
  <c r="BP833" i="3"/>
  <c r="BQ833" i="3"/>
  <c r="BD834" i="3"/>
  <c r="BE834" i="3"/>
  <c r="BF834" i="3"/>
  <c r="BG834" i="3"/>
  <c r="BH834" i="3"/>
  <c r="BI834" i="3"/>
  <c r="BJ834" i="3"/>
  <c r="BK834" i="3"/>
  <c r="BL834" i="3"/>
  <c r="BM834" i="3"/>
  <c r="BN834" i="3"/>
  <c r="BO834" i="3"/>
  <c r="BP834" i="3"/>
  <c r="BQ834" i="3"/>
  <c r="BD835" i="3"/>
  <c r="BE835" i="3"/>
  <c r="BF835" i="3"/>
  <c r="BG835" i="3"/>
  <c r="BH835" i="3"/>
  <c r="BI835" i="3"/>
  <c r="BJ835" i="3"/>
  <c r="BK835" i="3"/>
  <c r="BL835" i="3"/>
  <c r="BM835" i="3"/>
  <c r="BN835" i="3"/>
  <c r="BO835" i="3"/>
  <c r="BP835" i="3"/>
  <c r="BQ835" i="3"/>
  <c r="BD836" i="3"/>
  <c r="BE836" i="3"/>
  <c r="BF836" i="3"/>
  <c r="BG836" i="3"/>
  <c r="BH836" i="3"/>
  <c r="BI836" i="3"/>
  <c r="BJ836" i="3"/>
  <c r="BK836" i="3"/>
  <c r="BL836" i="3"/>
  <c r="BM836" i="3"/>
  <c r="BN836" i="3"/>
  <c r="BO836" i="3"/>
  <c r="BP836" i="3"/>
  <c r="BQ836" i="3"/>
  <c r="BD837" i="3"/>
  <c r="BE837" i="3"/>
  <c r="BF837" i="3"/>
  <c r="BG837" i="3"/>
  <c r="BH837" i="3"/>
  <c r="BI837" i="3"/>
  <c r="BJ837" i="3"/>
  <c r="BK837" i="3"/>
  <c r="BL837" i="3"/>
  <c r="BM837" i="3"/>
  <c r="BN837" i="3"/>
  <c r="BO837" i="3"/>
  <c r="BP837" i="3"/>
  <c r="BQ837" i="3"/>
  <c r="BD838" i="3"/>
  <c r="BE838" i="3"/>
  <c r="BF838" i="3"/>
  <c r="BG838" i="3"/>
  <c r="BH838" i="3"/>
  <c r="BI838" i="3"/>
  <c r="BJ838" i="3"/>
  <c r="BK838" i="3"/>
  <c r="BL838" i="3"/>
  <c r="BM838" i="3"/>
  <c r="BN838" i="3"/>
  <c r="BO838" i="3"/>
  <c r="BP838" i="3"/>
  <c r="BQ838" i="3"/>
  <c r="BD839" i="3"/>
  <c r="BE839" i="3"/>
  <c r="BF839" i="3"/>
  <c r="BG839" i="3"/>
  <c r="BH839" i="3"/>
  <c r="BI839" i="3"/>
  <c r="BJ839" i="3"/>
  <c r="BK839" i="3"/>
  <c r="BL839" i="3"/>
  <c r="BM839" i="3"/>
  <c r="BN839" i="3"/>
  <c r="BO839" i="3"/>
  <c r="BP839" i="3"/>
  <c r="BQ839" i="3"/>
  <c r="BD840" i="3"/>
  <c r="BE840" i="3"/>
  <c r="BF840" i="3"/>
  <c r="BG840" i="3"/>
  <c r="BH840" i="3"/>
  <c r="BI840" i="3"/>
  <c r="BJ840" i="3"/>
  <c r="BK840" i="3"/>
  <c r="BL840" i="3"/>
  <c r="BM840" i="3"/>
  <c r="BN840" i="3"/>
  <c r="BO840" i="3"/>
  <c r="BP840" i="3"/>
  <c r="BQ840" i="3"/>
  <c r="BD841" i="3"/>
  <c r="BE841" i="3"/>
  <c r="BF841" i="3"/>
  <c r="BG841" i="3"/>
  <c r="BH841" i="3"/>
  <c r="BI841" i="3"/>
  <c r="BJ841" i="3"/>
  <c r="BK841" i="3"/>
  <c r="BL841" i="3"/>
  <c r="BM841" i="3"/>
  <c r="BN841" i="3"/>
  <c r="BO841" i="3"/>
  <c r="BP841" i="3"/>
  <c r="BQ841" i="3"/>
  <c r="BD842" i="3"/>
  <c r="BE842" i="3"/>
  <c r="BF842" i="3"/>
  <c r="BG842" i="3"/>
  <c r="BH842" i="3"/>
  <c r="BI842" i="3"/>
  <c r="BJ842" i="3"/>
  <c r="BK842" i="3"/>
  <c r="BL842" i="3"/>
  <c r="BM842" i="3"/>
  <c r="BN842" i="3"/>
  <c r="BO842" i="3"/>
  <c r="BP842" i="3"/>
  <c r="BQ842" i="3"/>
  <c r="BD843" i="3"/>
  <c r="BE843" i="3"/>
  <c r="BF843" i="3"/>
  <c r="BG843" i="3"/>
  <c r="BH843" i="3"/>
  <c r="BI843" i="3"/>
  <c r="BJ843" i="3"/>
  <c r="BK843" i="3"/>
  <c r="BL843" i="3"/>
  <c r="BM843" i="3"/>
  <c r="BN843" i="3"/>
  <c r="BO843" i="3"/>
  <c r="BP843" i="3"/>
  <c r="BQ843" i="3"/>
  <c r="BD844" i="3"/>
  <c r="BE844" i="3"/>
  <c r="BF844" i="3"/>
  <c r="BG844" i="3"/>
  <c r="BH844" i="3"/>
  <c r="BI844" i="3"/>
  <c r="BJ844" i="3"/>
  <c r="BK844" i="3"/>
  <c r="BL844" i="3"/>
  <c r="BM844" i="3"/>
  <c r="BN844" i="3"/>
  <c r="BO844" i="3"/>
  <c r="BP844" i="3"/>
  <c r="BQ844" i="3"/>
  <c r="BD845" i="3"/>
  <c r="BE845" i="3"/>
  <c r="BF845" i="3"/>
  <c r="BG845" i="3"/>
  <c r="BH845" i="3"/>
  <c r="BI845" i="3"/>
  <c r="BJ845" i="3"/>
  <c r="BK845" i="3"/>
  <c r="BL845" i="3"/>
  <c r="BM845" i="3"/>
  <c r="BN845" i="3"/>
  <c r="BO845" i="3"/>
  <c r="BP845" i="3"/>
  <c r="BQ845" i="3"/>
  <c r="BD846" i="3"/>
  <c r="BE846" i="3"/>
  <c r="BF846" i="3"/>
  <c r="BG846" i="3"/>
  <c r="BH846" i="3"/>
  <c r="BI846" i="3"/>
  <c r="BJ846" i="3"/>
  <c r="BK846" i="3"/>
  <c r="BL846" i="3"/>
  <c r="BM846" i="3"/>
  <c r="BN846" i="3"/>
  <c r="BO846" i="3"/>
  <c r="BP846" i="3"/>
  <c r="BQ846" i="3"/>
  <c r="BD847" i="3"/>
  <c r="BE847" i="3"/>
  <c r="BF847" i="3"/>
  <c r="BG847" i="3"/>
  <c r="BH847" i="3"/>
  <c r="BI847" i="3"/>
  <c r="BJ847" i="3"/>
  <c r="BK847" i="3"/>
  <c r="BL847" i="3"/>
  <c r="BM847" i="3"/>
  <c r="BN847" i="3"/>
  <c r="BO847" i="3"/>
  <c r="BP847" i="3"/>
  <c r="BQ847" i="3"/>
  <c r="BD848" i="3"/>
  <c r="BE848" i="3"/>
  <c r="BF848" i="3"/>
  <c r="BG848" i="3"/>
  <c r="BH848" i="3"/>
  <c r="BI848" i="3"/>
  <c r="BJ848" i="3"/>
  <c r="BK848" i="3"/>
  <c r="BL848" i="3"/>
  <c r="BM848" i="3"/>
  <c r="BN848" i="3"/>
  <c r="BO848" i="3"/>
  <c r="BP848" i="3"/>
  <c r="BQ848" i="3"/>
  <c r="BD849" i="3"/>
  <c r="BE849" i="3"/>
  <c r="BF849" i="3"/>
  <c r="BG849" i="3"/>
  <c r="BH849" i="3"/>
  <c r="BI849" i="3"/>
  <c r="BJ849" i="3"/>
  <c r="BK849" i="3"/>
  <c r="BL849" i="3"/>
  <c r="BM849" i="3"/>
  <c r="BN849" i="3"/>
  <c r="BO849" i="3"/>
  <c r="BP849" i="3"/>
  <c r="BQ849" i="3"/>
  <c r="BD850" i="3"/>
  <c r="BE850" i="3"/>
  <c r="BF850" i="3"/>
  <c r="BG850" i="3"/>
  <c r="BH850" i="3"/>
  <c r="BI850" i="3"/>
  <c r="BJ850" i="3"/>
  <c r="BK850" i="3"/>
  <c r="BL850" i="3"/>
  <c r="BM850" i="3"/>
  <c r="BN850" i="3"/>
  <c r="BO850" i="3"/>
  <c r="BP850" i="3"/>
  <c r="BQ850" i="3"/>
  <c r="BD851" i="3"/>
  <c r="BE851" i="3"/>
  <c r="BF851" i="3"/>
  <c r="BG851" i="3"/>
  <c r="BH851" i="3"/>
  <c r="BI851" i="3"/>
  <c r="BJ851" i="3"/>
  <c r="BK851" i="3"/>
  <c r="BL851" i="3"/>
  <c r="BM851" i="3"/>
  <c r="BN851" i="3"/>
  <c r="BO851" i="3"/>
  <c r="BP851" i="3"/>
  <c r="BQ851" i="3"/>
  <c r="BD852" i="3"/>
  <c r="BE852" i="3"/>
  <c r="BF852" i="3"/>
  <c r="BG852" i="3"/>
  <c r="BH852" i="3"/>
  <c r="BI852" i="3"/>
  <c r="BJ852" i="3"/>
  <c r="BK852" i="3"/>
  <c r="BL852" i="3"/>
  <c r="BM852" i="3"/>
  <c r="BN852" i="3"/>
  <c r="BO852" i="3"/>
  <c r="BP852" i="3"/>
  <c r="BQ852" i="3"/>
  <c r="BD853" i="3"/>
  <c r="BE853" i="3"/>
  <c r="BF853" i="3"/>
  <c r="BG853" i="3"/>
  <c r="BH853" i="3"/>
  <c r="BI853" i="3"/>
  <c r="BJ853" i="3"/>
  <c r="BK853" i="3"/>
  <c r="BL853" i="3"/>
  <c r="BM853" i="3"/>
  <c r="BN853" i="3"/>
  <c r="BO853" i="3"/>
  <c r="BP853" i="3"/>
  <c r="BQ853" i="3"/>
  <c r="BD854" i="3"/>
  <c r="BE854" i="3"/>
  <c r="BF854" i="3"/>
  <c r="BG854" i="3"/>
  <c r="BH854" i="3"/>
  <c r="BI854" i="3"/>
  <c r="BJ854" i="3"/>
  <c r="BK854" i="3"/>
  <c r="BL854" i="3"/>
  <c r="BM854" i="3"/>
  <c r="BN854" i="3"/>
  <c r="BO854" i="3"/>
  <c r="BP854" i="3"/>
  <c r="BQ854" i="3"/>
  <c r="BD855" i="3"/>
  <c r="BE855" i="3"/>
  <c r="BF855" i="3"/>
  <c r="BG855" i="3"/>
  <c r="BH855" i="3"/>
  <c r="BI855" i="3"/>
  <c r="BJ855" i="3"/>
  <c r="BK855" i="3"/>
  <c r="BL855" i="3"/>
  <c r="BM855" i="3"/>
  <c r="BN855" i="3"/>
  <c r="BO855" i="3"/>
  <c r="BP855" i="3"/>
  <c r="BQ855" i="3"/>
  <c r="BD856" i="3"/>
  <c r="BE856" i="3"/>
  <c r="BF856" i="3"/>
  <c r="BG856" i="3"/>
  <c r="BH856" i="3"/>
  <c r="BI856" i="3"/>
  <c r="BJ856" i="3"/>
  <c r="BK856" i="3"/>
  <c r="BL856" i="3"/>
  <c r="BM856" i="3"/>
  <c r="BN856" i="3"/>
  <c r="BO856" i="3"/>
  <c r="BP856" i="3"/>
  <c r="BQ856" i="3"/>
  <c r="BD857" i="3"/>
  <c r="BE857" i="3"/>
  <c r="BF857" i="3"/>
  <c r="BG857" i="3"/>
  <c r="BH857" i="3"/>
  <c r="BI857" i="3"/>
  <c r="BJ857" i="3"/>
  <c r="BK857" i="3"/>
  <c r="BL857" i="3"/>
  <c r="BM857" i="3"/>
  <c r="BN857" i="3"/>
  <c r="BO857" i="3"/>
  <c r="BP857" i="3"/>
  <c r="BQ857" i="3"/>
  <c r="BD858" i="3"/>
  <c r="BE858" i="3"/>
  <c r="BF858" i="3"/>
  <c r="BG858" i="3"/>
  <c r="BH858" i="3"/>
  <c r="BI858" i="3"/>
  <c r="BJ858" i="3"/>
  <c r="BK858" i="3"/>
  <c r="BL858" i="3"/>
  <c r="BM858" i="3"/>
  <c r="BN858" i="3"/>
  <c r="BO858" i="3"/>
  <c r="BP858" i="3"/>
  <c r="BQ858" i="3"/>
  <c r="BD859" i="3"/>
  <c r="BE859" i="3"/>
  <c r="BF859" i="3"/>
  <c r="BG859" i="3"/>
  <c r="BH859" i="3"/>
  <c r="BI859" i="3"/>
  <c r="BJ859" i="3"/>
  <c r="BK859" i="3"/>
  <c r="BL859" i="3"/>
  <c r="BM859" i="3"/>
  <c r="BN859" i="3"/>
  <c r="BO859" i="3"/>
  <c r="BP859" i="3"/>
  <c r="BQ859" i="3"/>
  <c r="BD860" i="3"/>
  <c r="BE860" i="3"/>
  <c r="BF860" i="3"/>
  <c r="BG860" i="3"/>
  <c r="BH860" i="3"/>
  <c r="BI860" i="3"/>
  <c r="BJ860" i="3"/>
  <c r="BK860" i="3"/>
  <c r="BL860" i="3"/>
  <c r="BM860" i="3"/>
  <c r="BN860" i="3"/>
  <c r="BO860" i="3"/>
  <c r="BP860" i="3"/>
  <c r="BQ860" i="3"/>
  <c r="BD861" i="3"/>
  <c r="BE861" i="3"/>
  <c r="BF861" i="3"/>
  <c r="BG861" i="3"/>
  <c r="BH861" i="3"/>
  <c r="BI861" i="3"/>
  <c r="BJ861" i="3"/>
  <c r="BK861" i="3"/>
  <c r="BL861" i="3"/>
  <c r="BM861" i="3"/>
  <c r="BN861" i="3"/>
  <c r="BO861" i="3"/>
  <c r="BP861" i="3"/>
  <c r="BQ861" i="3"/>
  <c r="BD862" i="3"/>
  <c r="BE862" i="3"/>
  <c r="BF862" i="3"/>
  <c r="BG862" i="3"/>
  <c r="BH862" i="3"/>
  <c r="BI862" i="3"/>
  <c r="BJ862" i="3"/>
  <c r="BK862" i="3"/>
  <c r="BL862" i="3"/>
  <c r="BM862" i="3"/>
  <c r="BN862" i="3"/>
  <c r="BO862" i="3"/>
  <c r="BP862" i="3"/>
  <c r="BQ862" i="3"/>
  <c r="BD863" i="3"/>
  <c r="BE863" i="3"/>
  <c r="BF863" i="3"/>
  <c r="BG863" i="3"/>
  <c r="BH863" i="3"/>
  <c r="BI863" i="3"/>
  <c r="BJ863" i="3"/>
  <c r="BK863" i="3"/>
  <c r="BL863" i="3"/>
  <c r="BM863" i="3"/>
  <c r="BN863" i="3"/>
  <c r="BO863" i="3"/>
  <c r="BP863" i="3"/>
  <c r="BQ863" i="3"/>
  <c r="BD864" i="3"/>
  <c r="BE864" i="3"/>
  <c r="BF864" i="3"/>
  <c r="BG864" i="3"/>
  <c r="BH864" i="3"/>
  <c r="BI864" i="3"/>
  <c r="BJ864" i="3"/>
  <c r="BK864" i="3"/>
  <c r="BL864" i="3"/>
  <c r="BM864" i="3"/>
  <c r="BN864" i="3"/>
  <c r="BO864" i="3"/>
  <c r="BP864" i="3"/>
  <c r="BQ864" i="3"/>
  <c r="BD865" i="3"/>
  <c r="BE865" i="3"/>
  <c r="BF865" i="3"/>
  <c r="BG865" i="3"/>
  <c r="BH865" i="3"/>
  <c r="BI865" i="3"/>
  <c r="BJ865" i="3"/>
  <c r="BK865" i="3"/>
  <c r="BL865" i="3"/>
  <c r="BM865" i="3"/>
  <c r="BN865" i="3"/>
  <c r="BO865" i="3"/>
  <c r="BP865" i="3"/>
  <c r="BQ865" i="3"/>
  <c r="BD866" i="3"/>
  <c r="BE866" i="3"/>
  <c r="BF866" i="3"/>
  <c r="BG866" i="3"/>
  <c r="BH866" i="3"/>
  <c r="BI866" i="3"/>
  <c r="BJ866" i="3"/>
  <c r="BK866" i="3"/>
  <c r="BL866" i="3"/>
  <c r="BM866" i="3"/>
  <c r="BN866" i="3"/>
  <c r="BO866" i="3"/>
  <c r="BP866" i="3"/>
  <c r="BQ866" i="3"/>
  <c r="BD867" i="3"/>
  <c r="BE867" i="3"/>
  <c r="BF867" i="3"/>
  <c r="BG867" i="3"/>
  <c r="BH867" i="3"/>
  <c r="BI867" i="3"/>
  <c r="BJ867" i="3"/>
  <c r="BK867" i="3"/>
  <c r="BL867" i="3"/>
  <c r="BM867" i="3"/>
  <c r="BN867" i="3"/>
  <c r="BO867" i="3"/>
  <c r="BP867" i="3"/>
  <c r="BQ867" i="3"/>
  <c r="BD868" i="3"/>
  <c r="BE868" i="3"/>
  <c r="BF868" i="3"/>
  <c r="BG868" i="3"/>
  <c r="BH868" i="3"/>
  <c r="BI868" i="3"/>
  <c r="BJ868" i="3"/>
  <c r="BK868" i="3"/>
  <c r="BL868" i="3"/>
  <c r="BM868" i="3"/>
  <c r="BN868" i="3"/>
  <c r="BO868" i="3"/>
  <c r="BP868" i="3"/>
  <c r="BQ868" i="3"/>
  <c r="BD869" i="3"/>
  <c r="BE869" i="3"/>
  <c r="BF869" i="3"/>
  <c r="BG869" i="3"/>
  <c r="BH869" i="3"/>
  <c r="BI869" i="3"/>
  <c r="BJ869" i="3"/>
  <c r="BK869" i="3"/>
  <c r="BL869" i="3"/>
  <c r="BM869" i="3"/>
  <c r="BN869" i="3"/>
  <c r="BO869" i="3"/>
  <c r="BP869" i="3"/>
  <c r="BQ869" i="3"/>
  <c r="BD870" i="3"/>
  <c r="BE870" i="3"/>
  <c r="BF870" i="3"/>
  <c r="BG870" i="3"/>
  <c r="BH870" i="3"/>
  <c r="BI870" i="3"/>
  <c r="BJ870" i="3"/>
  <c r="BK870" i="3"/>
  <c r="BL870" i="3"/>
  <c r="BM870" i="3"/>
  <c r="BN870" i="3"/>
  <c r="BO870" i="3"/>
  <c r="BP870" i="3"/>
  <c r="BQ870" i="3"/>
  <c r="BD871" i="3"/>
  <c r="BE871" i="3"/>
  <c r="BF871" i="3"/>
  <c r="BG871" i="3"/>
  <c r="BH871" i="3"/>
  <c r="BI871" i="3"/>
  <c r="BJ871" i="3"/>
  <c r="BK871" i="3"/>
  <c r="BL871" i="3"/>
  <c r="BM871" i="3"/>
  <c r="BN871" i="3"/>
  <c r="BO871" i="3"/>
  <c r="BP871" i="3"/>
  <c r="BQ871" i="3"/>
  <c r="BD872" i="3"/>
  <c r="BE872" i="3"/>
  <c r="BF872" i="3"/>
  <c r="BG872" i="3"/>
  <c r="BH872" i="3"/>
  <c r="BI872" i="3"/>
  <c r="BJ872" i="3"/>
  <c r="BK872" i="3"/>
  <c r="BL872" i="3"/>
  <c r="BM872" i="3"/>
  <c r="BN872" i="3"/>
  <c r="BO872" i="3"/>
  <c r="BP872" i="3"/>
  <c r="BQ872" i="3"/>
  <c r="BD873" i="3"/>
  <c r="BE873" i="3"/>
  <c r="BF873" i="3"/>
  <c r="BG873" i="3"/>
  <c r="BH873" i="3"/>
  <c r="BI873" i="3"/>
  <c r="BJ873" i="3"/>
  <c r="BK873" i="3"/>
  <c r="BL873" i="3"/>
  <c r="BM873" i="3"/>
  <c r="BN873" i="3"/>
  <c r="BO873" i="3"/>
  <c r="BP873" i="3"/>
  <c r="BQ873" i="3"/>
  <c r="BD874" i="3"/>
  <c r="BE874" i="3"/>
  <c r="BF874" i="3"/>
  <c r="BG874" i="3"/>
  <c r="BH874" i="3"/>
  <c r="BI874" i="3"/>
  <c r="BJ874" i="3"/>
  <c r="BK874" i="3"/>
  <c r="BL874" i="3"/>
  <c r="BM874" i="3"/>
  <c r="BN874" i="3"/>
  <c r="BO874" i="3"/>
  <c r="BP874" i="3"/>
  <c r="BQ874" i="3"/>
  <c r="BD875" i="3"/>
  <c r="BE875" i="3"/>
  <c r="BF875" i="3"/>
  <c r="BG875" i="3"/>
  <c r="BH875" i="3"/>
  <c r="BI875" i="3"/>
  <c r="BJ875" i="3"/>
  <c r="BK875" i="3"/>
  <c r="BL875" i="3"/>
  <c r="BM875" i="3"/>
  <c r="BN875" i="3"/>
  <c r="BO875" i="3"/>
  <c r="BP875" i="3"/>
  <c r="BQ875" i="3"/>
  <c r="BD876" i="3"/>
  <c r="BE876" i="3"/>
  <c r="BF876" i="3"/>
  <c r="BG876" i="3"/>
  <c r="BH876" i="3"/>
  <c r="BI876" i="3"/>
  <c r="BJ876" i="3"/>
  <c r="BK876" i="3"/>
  <c r="BL876" i="3"/>
  <c r="BM876" i="3"/>
  <c r="BN876" i="3"/>
  <c r="BO876" i="3"/>
  <c r="BP876" i="3"/>
  <c r="BQ876" i="3"/>
  <c r="BD877" i="3"/>
  <c r="BE877" i="3"/>
  <c r="BF877" i="3"/>
  <c r="BG877" i="3"/>
  <c r="BH877" i="3"/>
  <c r="BI877" i="3"/>
  <c r="BJ877" i="3"/>
  <c r="BK877" i="3"/>
  <c r="BL877" i="3"/>
  <c r="BM877" i="3"/>
  <c r="BN877" i="3"/>
  <c r="BO877" i="3"/>
  <c r="BP877" i="3"/>
  <c r="BQ877" i="3"/>
  <c r="BD878" i="3"/>
  <c r="BE878" i="3"/>
  <c r="BF878" i="3"/>
  <c r="BG878" i="3"/>
  <c r="BH878" i="3"/>
  <c r="BI878" i="3"/>
  <c r="BJ878" i="3"/>
  <c r="BK878" i="3"/>
  <c r="BL878" i="3"/>
  <c r="BM878" i="3"/>
  <c r="BN878" i="3"/>
  <c r="BO878" i="3"/>
  <c r="BP878" i="3"/>
  <c r="BQ878" i="3"/>
  <c r="BD879" i="3"/>
  <c r="BE879" i="3"/>
  <c r="BF879" i="3"/>
  <c r="BG879" i="3"/>
  <c r="BH879" i="3"/>
  <c r="BI879" i="3"/>
  <c r="BJ879" i="3"/>
  <c r="BK879" i="3"/>
  <c r="BL879" i="3"/>
  <c r="BM879" i="3"/>
  <c r="BN879" i="3"/>
  <c r="BO879" i="3"/>
  <c r="BP879" i="3"/>
  <c r="BQ879" i="3"/>
  <c r="BD880" i="3"/>
  <c r="BE880" i="3"/>
  <c r="BF880" i="3"/>
  <c r="BG880" i="3"/>
  <c r="BH880" i="3"/>
  <c r="BI880" i="3"/>
  <c r="BJ880" i="3"/>
  <c r="BK880" i="3"/>
  <c r="BL880" i="3"/>
  <c r="BM880" i="3"/>
  <c r="BN880" i="3"/>
  <c r="BO880" i="3"/>
  <c r="BP880" i="3"/>
  <c r="BQ880" i="3"/>
  <c r="BD881" i="3"/>
  <c r="BE881" i="3"/>
  <c r="BF881" i="3"/>
  <c r="BG881" i="3"/>
  <c r="BH881" i="3"/>
  <c r="BI881" i="3"/>
  <c r="BJ881" i="3"/>
  <c r="BK881" i="3"/>
  <c r="BL881" i="3"/>
  <c r="BM881" i="3"/>
  <c r="BN881" i="3"/>
  <c r="BO881" i="3"/>
  <c r="BP881" i="3"/>
  <c r="BQ881" i="3"/>
  <c r="BD882" i="3"/>
  <c r="BE882" i="3"/>
  <c r="BF882" i="3"/>
  <c r="BG882" i="3"/>
  <c r="BH882" i="3"/>
  <c r="BI882" i="3"/>
  <c r="BJ882" i="3"/>
  <c r="BK882" i="3"/>
  <c r="BL882" i="3"/>
  <c r="BM882" i="3"/>
  <c r="BN882" i="3"/>
  <c r="BO882" i="3"/>
  <c r="BP882" i="3"/>
  <c r="BQ882" i="3"/>
  <c r="BD883" i="3"/>
  <c r="BE883" i="3"/>
  <c r="BF883" i="3"/>
  <c r="BG883" i="3"/>
  <c r="BH883" i="3"/>
  <c r="BI883" i="3"/>
  <c r="BJ883" i="3"/>
  <c r="BK883" i="3"/>
  <c r="BL883" i="3"/>
  <c r="BM883" i="3"/>
  <c r="BN883" i="3"/>
  <c r="BO883" i="3"/>
  <c r="BP883" i="3"/>
  <c r="BQ883" i="3"/>
  <c r="BD884" i="3"/>
  <c r="BE884" i="3"/>
  <c r="BF884" i="3"/>
  <c r="BG884" i="3"/>
  <c r="BH884" i="3"/>
  <c r="BI884" i="3"/>
  <c r="BJ884" i="3"/>
  <c r="BK884" i="3"/>
  <c r="BL884" i="3"/>
  <c r="BM884" i="3"/>
  <c r="BN884" i="3"/>
  <c r="BO884" i="3"/>
  <c r="BP884" i="3"/>
  <c r="BQ884" i="3"/>
  <c r="BD885" i="3"/>
  <c r="BE885" i="3"/>
  <c r="BF885" i="3"/>
  <c r="BG885" i="3"/>
  <c r="BH885" i="3"/>
  <c r="BI885" i="3"/>
  <c r="BJ885" i="3"/>
  <c r="BK885" i="3"/>
  <c r="BL885" i="3"/>
  <c r="BM885" i="3"/>
  <c r="BN885" i="3"/>
  <c r="BO885" i="3"/>
  <c r="BP885" i="3"/>
  <c r="BQ885" i="3"/>
  <c r="BD886" i="3"/>
  <c r="BE886" i="3"/>
  <c r="BF886" i="3"/>
  <c r="BG886" i="3"/>
  <c r="BH886" i="3"/>
  <c r="BI886" i="3"/>
  <c r="BJ886" i="3"/>
  <c r="BK886" i="3"/>
  <c r="BL886" i="3"/>
  <c r="BM886" i="3"/>
  <c r="BN886" i="3"/>
  <c r="BO886" i="3"/>
  <c r="BP886" i="3"/>
  <c r="BQ886" i="3"/>
  <c r="BD887" i="3"/>
  <c r="BE887" i="3"/>
  <c r="BF887" i="3"/>
  <c r="BG887" i="3"/>
  <c r="BH887" i="3"/>
  <c r="BI887" i="3"/>
  <c r="BJ887" i="3"/>
  <c r="BK887" i="3"/>
  <c r="BL887" i="3"/>
  <c r="BM887" i="3"/>
  <c r="BN887" i="3"/>
  <c r="BO887" i="3"/>
  <c r="BP887" i="3"/>
  <c r="BQ887" i="3"/>
  <c r="BD888" i="3"/>
  <c r="BE888" i="3"/>
  <c r="BF888" i="3"/>
  <c r="BG888" i="3"/>
  <c r="BH888" i="3"/>
  <c r="BI888" i="3"/>
  <c r="BJ888" i="3"/>
  <c r="BK888" i="3"/>
  <c r="BL888" i="3"/>
  <c r="BM888" i="3"/>
  <c r="BN888" i="3"/>
  <c r="BO888" i="3"/>
  <c r="BP888" i="3"/>
  <c r="BQ888" i="3"/>
  <c r="BD889" i="3"/>
  <c r="BE889" i="3"/>
  <c r="BF889" i="3"/>
  <c r="BG889" i="3"/>
  <c r="BH889" i="3"/>
  <c r="BI889" i="3"/>
  <c r="BJ889" i="3"/>
  <c r="BK889" i="3"/>
  <c r="BL889" i="3"/>
  <c r="BM889" i="3"/>
  <c r="BN889" i="3"/>
  <c r="BO889" i="3"/>
  <c r="BP889" i="3"/>
  <c r="BQ889" i="3"/>
  <c r="BD890" i="3"/>
  <c r="BE890" i="3"/>
  <c r="BF890" i="3"/>
  <c r="BG890" i="3"/>
  <c r="BH890" i="3"/>
  <c r="BI890" i="3"/>
  <c r="BJ890" i="3"/>
  <c r="BK890" i="3"/>
  <c r="BL890" i="3"/>
  <c r="BM890" i="3"/>
  <c r="BN890" i="3"/>
  <c r="BO890" i="3"/>
  <c r="BP890" i="3"/>
  <c r="BQ890" i="3"/>
  <c r="BD891" i="3"/>
  <c r="BE891" i="3"/>
  <c r="BF891" i="3"/>
  <c r="BG891" i="3"/>
  <c r="BH891" i="3"/>
  <c r="BI891" i="3"/>
  <c r="BJ891" i="3"/>
  <c r="BK891" i="3"/>
  <c r="BL891" i="3"/>
  <c r="BM891" i="3"/>
  <c r="BN891" i="3"/>
  <c r="BO891" i="3"/>
  <c r="BP891" i="3"/>
  <c r="BQ891" i="3"/>
  <c r="BD892" i="3"/>
  <c r="BE892" i="3"/>
  <c r="BF892" i="3"/>
  <c r="BG892" i="3"/>
  <c r="BH892" i="3"/>
  <c r="BI892" i="3"/>
  <c r="BJ892" i="3"/>
  <c r="BK892" i="3"/>
  <c r="BL892" i="3"/>
  <c r="BM892" i="3"/>
  <c r="BN892" i="3"/>
  <c r="BO892" i="3"/>
  <c r="BP892" i="3"/>
  <c r="BQ892" i="3"/>
  <c r="BD893" i="3"/>
  <c r="BE893" i="3"/>
  <c r="BF893" i="3"/>
  <c r="BG893" i="3"/>
  <c r="BH893" i="3"/>
  <c r="BI893" i="3"/>
  <c r="BJ893" i="3"/>
  <c r="BK893" i="3"/>
  <c r="BL893" i="3"/>
  <c r="BM893" i="3"/>
  <c r="BN893" i="3"/>
  <c r="BO893" i="3"/>
  <c r="BP893" i="3"/>
  <c r="BQ893" i="3"/>
  <c r="BD894" i="3"/>
  <c r="BE894" i="3"/>
  <c r="BF894" i="3"/>
  <c r="BG894" i="3"/>
  <c r="BH894" i="3"/>
  <c r="BI894" i="3"/>
  <c r="BJ894" i="3"/>
  <c r="BK894" i="3"/>
  <c r="BL894" i="3"/>
  <c r="BM894" i="3"/>
  <c r="BN894" i="3"/>
  <c r="BO894" i="3"/>
  <c r="BP894" i="3"/>
  <c r="BQ894" i="3"/>
  <c r="BD895" i="3"/>
  <c r="BE895" i="3"/>
  <c r="BF895" i="3"/>
  <c r="BG895" i="3"/>
  <c r="BH895" i="3"/>
  <c r="BI895" i="3"/>
  <c r="BJ895" i="3"/>
  <c r="BK895" i="3"/>
  <c r="BL895" i="3"/>
  <c r="BM895" i="3"/>
  <c r="BN895" i="3"/>
  <c r="BO895" i="3"/>
  <c r="BP895" i="3"/>
  <c r="BQ895" i="3"/>
  <c r="BD896" i="3"/>
  <c r="BE896" i="3"/>
  <c r="BF896" i="3"/>
  <c r="BG896" i="3"/>
  <c r="BH896" i="3"/>
  <c r="BI896" i="3"/>
  <c r="BJ896" i="3"/>
  <c r="BK896" i="3"/>
  <c r="BL896" i="3"/>
  <c r="BM896" i="3"/>
  <c r="BN896" i="3"/>
  <c r="BO896" i="3"/>
  <c r="BP896" i="3"/>
  <c r="BQ896" i="3"/>
  <c r="BD897" i="3"/>
  <c r="BE897" i="3"/>
  <c r="BF897" i="3"/>
  <c r="BG897" i="3"/>
  <c r="BH897" i="3"/>
  <c r="BI897" i="3"/>
  <c r="BJ897" i="3"/>
  <c r="BK897" i="3"/>
  <c r="BL897" i="3"/>
  <c r="BM897" i="3"/>
  <c r="BN897" i="3"/>
  <c r="BO897" i="3"/>
  <c r="BP897" i="3"/>
  <c r="BQ897" i="3"/>
  <c r="BD898" i="3"/>
  <c r="BE898" i="3"/>
  <c r="BF898" i="3"/>
  <c r="BG898" i="3"/>
  <c r="BH898" i="3"/>
  <c r="BI898" i="3"/>
  <c r="BJ898" i="3"/>
  <c r="BK898" i="3"/>
  <c r="BL898" i="3"/>
  <c r="BM898" i="3"/>
  <c r="BN898" i="3"/>
  <c r="BO898" i="3"/>
  <c r="BP898" i="3"/>
  <c r="BQ898" i="3"/>
  <c r="BD899" i="3"/>
  <c r="BE899" i="3"/>
  <c r="BF899" i="3"/>
  <c r="BG899" i="3"/>
  <c r="BH899" i="3"/>
  <c r="BI899" i="3"/>
  <c r="BJ899" i="3"/>
  <c r="BK899" i="3"/>
  <c r="BL899" i="3"/>
  <c r="BM899" i="3"/>
  <c r="BN899" i="3"/>
  <c r="BO899" i="3"/>
  <c r="BP899" i="3"/>
  <c r="BQ899" i="3"/>
  <c r="BD900" i="3"/>
  <c r="BE900" i="3"/>
  <c r="BF900" i="3"/>
  <c r="BG900" i="3"/>
  <c r="BH900" i="3"/>
  <c r="BI900" i="3"/>
  <c r="BJ900" i="3"/>
  <c r="BK900" i="3"/>
  <c r="BL900" i="3"/>
  <c r="BM900" i="3"/>
  <c r="BN900" i="3"/>
  <c r="BO900" i="3"/>
  <c r="BP900" i="3"/>
  <c r="BQ900" i="3"/>
  <c r="BD901" i="3"/>
  <c r="BE901" i="3"/>
  <c r="BF901" i="3"/>
  <c r="BG901" i="3"/>
  <c r="BH901" i="3"/>
  <c r="BI901" i="3"/>
  <c r="BJ901" i="3"/>
  <c r="BK901" i="3"/>
  <c r="BL901" i="3"/>
  <c r="BM901" i="3"/>
  <c r="BN901" i="3"/>
  <c r="BO901" i="3"/>
  <c r="BP901" i="3"/>
  <c r="BQ901" i="3"/>
  <c r="BD902" i="3"/>
  <c r="BE902" i="3"/>
  <c r="BF902" i="3"/>
  <c r="BG902" i="3"/>
  <c r="BH902" i="3"/>
  <c r="BI902" i="3"/>
  <c r="BJ902" i="3"/>
  <c r="BK902" i="3"/>
  <c r="BL902" i="3"/>
  <c r="BM902" i="3"/>
  <c r="BN902" i="3"/>
  <c r="BO902" i="3"/>
  <c r="BP902" i="3"/>
  <c r="BQ902" i="3"/>
  <c r="BD903" i="3"/>
  <c r="BE903" i="3"/>
  <c r="BF903" i="3"/>
  <c r="BG903" i="3"/>
  <c r="BH903" i="3"/>
  <c r="BI903" i="3"/>
  <c r="BJ903" i="3"/>
  <c r="BK903" i="3"/>
  <c r="BL903" i="3"/>
  <c r="BM903" i="3"/>
  <c r="BN903" i="3"/>
  <c r="BO903" i="3"/>
  <c r="BP903" i="3"/>
  <c r="BQ903" i="3"/>
  <c r="BD904" i="3"/>
  <c r="BE904" i="3"/>
  <c r="BF904" i="3"/>
  <c r="BG904" i="3"/>
  <c r="BH904" i="3"/>
  <c r="BI904" i="3"/>
  <c r="BJ904" i="3"/>
  <c r="BK904" i="3"/>
  <c r="BL904" i="3"/>
  <c r="BM904" i="3"/>
  <c r="BN904" i="3"/>
  <c r="BO904" i="3"/>
  <c r="BP904" i="3"/>
  <c r="BQ904" i="3"/>
  <c r="BD905" i="3"/>
  <c r="BE905" i="3"/>
  <c r="BF905" i="3"/>
  <c r="BG905" i="3"/>
  <c r="BH905" i="3"/>
  <c r="BI905" i="3"/>
  <c r="BJ905" i="3"/>
  <c r="BK905" i="3"/>
  <c r="BL905" i="3"/>
  <c r="BM905" i="3"/>
  <c r="BN905" i="3"/>
  <c r="BO905" i="3"/>
  <c r="BP905" i="3"/>
  <c r="BQ905" i="3"/>
  <c r="BD906" i="3"/>
  <c r="BE906" i="3"/>
  <c r="BF906" i="3"/>
  <c r="BG906" i="3"/>
  <c r="BH906" i="3"/>
  <c r="BI906" i="3"/>
  <c r="BJ906" i="3"/>
  <c r="BK906" i="3"/>
  <c r="BL906" i="3"/>
  <c r="BM906" i="3"/>
  <c r="BN906" i="3"/>
  <c r="BO906" i="3"/>
  <c r="BP906" i="3"/>
  <c r="BQ906" i="3"/>
  <c r="BD907" i="3"/>
  <c r="BE907" i="3"/>
  <c r="BF907" i="3"/>
  <c r="BG907" i="3"/>
  <c r="BH907" i="3"/>
  <c r="BI907" i="3"/>
  <c r="BJ907" i="3"/>
  <c r="BK907" i="3"/>
  <c r="BL907" i="3"/>
  <c r="BM907" i="3"/>
  <c r="BN907" i="3"/>
  <c r="BO907" i="3"/>
  <c r="BP907" i="3"/>
  <c r="BQ907" i="3"/>
  <c r="BD908" i="3"/>
  <c r="BE908" i="3"/>
  <c r="BF908" i="3"/>
  <c r="BG908" i="3"/>
  <c r="BH908" i="3"/>
  <c r="BI908" i="3"/>
  <c r="BJ908" i="3"/>
  <c r="BK908" i="3"/>
  <c r="BL908" i="3"/>
  <c r="BM908" i="3"/>
  <c r="BN908" i="3"/>
  <c r="BO908" i="3"/>
  <c r="BP908" i="3"/>
  <c r="BQ908" i="3"/>
  <c r="BD909" i="3"/>
  <c r="BE909" i="3"/>
  <c r="BF909" i="3"/>
  <c r="BG909" i="3"/>
  <c r="BH909" i="3"/>
  <c r="BI909" i="3"/>
  <c r="BJ909" i="3"/>
  <c r="BK909" i="3"/>
  <c r="BL909" i="3"/>
  <c r="BM909" i="3"/>
  <c r="BN909" i="3"/>
  <c r="BO909" i="3"/>
  <c r="BP909" i="3"/>
  <c r="BQ909" i="3"/>
  <c r="BD910" i="3"/>
  <c r="BE910" i="3"/>
  <c r="BF910" i="3"/>
  <c r="BG910" i="3"/>
  <c r="BH910" i="3"/>
  <c r="BI910" i="3"/>
  <c r="BJ910" i="3"/>
  <c r="BK910" i="3"/>
  <c r="BL910" i="3"/>
  <c r="BM910" i="3"/>
  <c r="BN910" i="3"/>
  <c r="BO910" i="3"/>
  <c r="BP910" i="3"/>
  <c r="BQ910" i="3"/>
  <c r="BD911" i="3"/>
  <c r="BE911" i="3"/>
  <c r="BF911" i="3"/>
  <c r="BG911" i="3"/>
  <c r="BH911" i="3"/>
  <c r="BI911" i="3"/>
  <c r="BJ911" i="3"/>
  <c r="BK911" i="3"/>
  <c r="BL911" i="3"/>
  <c r="BM911" i="3"/>
  <c r="BN911" i="3"/>
  <c r="BO911" i="3"/>
  <c r="BP911" i="3"/>
  <c r="BQ911" i="3"/>
  <c r="BD912" i="3"/>
  <c r="BE912" i="3"/>
  <c r="BF912" i="3"/>
  <c r="BG912" i="3"/>
  <c r="BH912" i="3"/>
  <c r="BI912" i="3"/>
  <c r="BJ912" i="3"/>
  <c r="BK912" i="3"/>
  <c r="BL912" i="3"/>
  <c r="BM912" i="3"/>
  <c r="BN912" i="3"/>
  <c r="BO912" i="3"/>
  <c r="BP912" i="3"/>
  <c r="BQ912" i="3"/>
  <c r="BD913" i="3"/>
  <c r="BE913" i="3"/>
  <c r="BF913" i="3"/>
  <c r="BG913" i="3"/>
  <c r="BH913" i="3"/>
  <c r="BI913" i="3"/>
  <c r="BJ913" i="3"/>
  <c r="BK913" i="3"/>
  <c r="BL913" i="3"/>
  <c r="BM913" i="3"/>
  <c r="BN913" i="3"/>
  <c r="BO913" i="3"/>
  <c r="BP913" i="3"/>
  <c r="BQ913" i="3"/>
  <c r="BD914" i="3"/>
  <c r="BE914" i="3"/>
  <c r="BF914" i="3"/>
  <c r="BG914" i="3"/>
  <c r="BH914" i="3"/>
  <c r="BI914" i="3"/>
  <c r="BJ914" i="3"/>
  <c r="BK914" i="3"/>
  <c r="BL914" i="3"/>
  <c r="BM914" i="3"/>
  <c r="BN914" i="3"/>
  <c r="BO914" i="3"/>
  <c r="BP914" i="3"/>
  <c r="BQ914" i="3"/>
  <c r="BD915" i="3"/>
  <c r="BE915" i="3"/>
  <c r="BF915" i="3"/>
  <c r="BG915" i="3"/>
  <c r="BH915" i="3"/>
  <c r="BI915" i="3"/>
  <c r="BJ915" i="3"/>
  <c r="BK915" i="3"/>
  <c r="BL915" i="3"/>
  <c r="BM915" i="3"/>
  <c r="BN915" i="3"/>
  <c r="BO915" i="3"/>
  <c r="BP915" i="3"/>
  <c r="BQ915" i="3"/>
  <c r="BD916" i="3"/>
  <c r="BE916" i="3"/>
  <c r="BF916" i="3"/>
  <c r="BG916" i="3"/>
  <c r="BH916" i="3"/>
  <c r="BI916" i="3"/>
  <c r="BJ916" i="3"/>
  <c r="BK916" i="3"/>
  <c r="BL916" i="3"/>
  <c r="BM916" i="3"/>
  <c r="BN916" i="3"/>
  <c r="BO916" i="3"/>
  <c r="BP916" i="3"/>
  <c r="BQ916" i="3"/>
  <c r="BD917" i="3"/>
  <c r="BE917" i="3"/>
  <c r="BF917" i="3"/>
  <c r="BG917" i="3"/>
  <c r="BH917" i="3"/>
  <c r="BI917" i="3"/>
  <c r="BJ917" i="3"/>
  <c r="BK917" i="3"/>
  <c r="BL917" i="3"/>
  <c r="BM917" i="3"/>
  <c r="BN917" i="3"/>
  <c r="BO917" i="3"/>
  <c r="BP917" i="3"/>
  <c r="BQ917" i="3"/>
  <c r="BD918" i="3"/>
  <c r="BE918" i="3"/>
  <c r="BF918" i="3"/>
  <c r="BG918" i="3"/>
  <c r="BH918" i="3"/>
  <c r="BI918" i="3"/>
  <c r="BJ918" i="3"/>
  <c r="BK918" i="3"/>
  <c r="BL918" i="3"/>
  <c r="BM918" i="3"/>
  <c r="BN918" i="3"/>
  <c r="BO918" i="3"/>
  <c r="BP918" i="3"/>
  <c r="BQ918" i="3"/>
  <c r="BD919" i="3"/>
  <c r="BE919" i="3"/>
  <c r="BF919" i="3"/>
  <c r="BG919" i="3"/>
  <c r="BH919" i="3"/>
  <c r="BI919" i="3"/>
  <c r="BJ919" i="3"/>
  <c r="BK919" i="3"/>
  <c r="BL919" i="3"/>
  <c r="BM919" i="3"/>
  <c r="BN919" i="3"/>
  <c r="BO919" i="3"/>
  <c r="BP919" i="3"/>
  <c r="BQ919" i="3"/>
  <c r="BD920" i="3"/>
  <c r="BE920" i="3"/>
  <c r="BF920" i="3"/>
  <c r="BG920" i="3"/>
  <c r="BH920" i="3"/>
  <c r="BI920" i="3"/>
  <c r="BJ920" i="3"/>
  <c r="BK920" i="3"/>
  <c r="BL920" i="3"/>
  <c r="BM920" i="3"/>
  <c r="BN920" i="3"/>
  <c r="BO920" i="3"/>
  <c r="BP920" i="3"/>
  <c r="BQ920" i="3"/>
  <c r="BD921" i="3"/>
  <c r="BE921" i="3"/>
  <c r="BF921" i="3"/>
  <c r="BG921" i="3"/>
  <c r="BH921" i="3"/>
  <c r="BI921" i="3"/>
  <c r="BJ921" i="3"/>
  <c r="BK921" i="3"/>
  <c r="BL921" i="3"/>
  <c r="BM921" i="3"/>
  <c r="BN921" i="3"/>
  <c r="BO921" i="3"/>
  <c r="BP921" i="3"/>
  <c r="BQ921" i="3"/>
  <c r="BD922" i="3"/>
  <c r="BE922" i="3"/>
  <c r="BF922" i="3"/>
  <c r="BG922" i="3"/>
  <c r="BH922" i="3"/>
  <c r="BI922" i="3"/>
  <c r="BJ922" i="3"/>
  <c r="BK922" i="3"/>
  <c r="BL922" i="3"/>
  <c r="BM922" i="3"/>
  <c r="BN922" i="3"/>
  <c r="BO922" i="3"/>
  <c r="BP922" i="3"/>
  <c r="BQ922" i="3"/>
  <c r="BD923" i="3"/>
  <c r="BE923" i="3"/>
  <c r="BF923" i="3"/>
  <c r="BG923" i="3"/>
  <c r="BH923" i="3"/>
  <c r="BI923" i="3"/>
  <c r="BJ923" i="3"/>
  <c r="BK923" i="3"/>
  <c r="BL923" i="3"/>
  <c r="BM923" i="3"/>
  <c r="BN923" i="3"/>
  <c r="BO923" i="3"/>
  <c r="BP923" i="3"/>
  <c r="BQ923" i="3"/>
  <c r="BD924" i="3"/>
  <c r="BE924" i="3"/>
  <c r="BF924" i="3"/>
  <c r="BG924" i="3"/>
  <c r="BH924" i="3"/>
  <c r="BI924" i="3"/>
  <c r="BJ924" i="3"/>
  <c r="BK924" i="3"/>
  <c r="BL924" i="3"/>
  <c r="BM924" i="3"/>
  <c r="BN924" i="3"/>
  <c r="BO924" i="3"/>
  <c r="BP924" i="3"/>
  <c r="BQ924" i="3"/>
  <c r="BD925" i="3"/>
  <c r="BE925" i="3"/>
  <c r="BF925" i="3"/>
  <c r="BG925" i="3"/>
  <c r="BH925" i="3"/>
  <c r="BI925" i="3"/>
  <c r="BJ925" i="3"/>
  <c r="BK925" i="3"/>
  <c r="BL925" i="3"/>
  <c r="BM925" i="3"/>
  <c r="BN925" i="3"/>
  <c r="BO925" i="3"/>
  <c r="BP925" i="3"/>
  <c r="BQ925" i="3"/>
  <c r="BD926" i="3"/>
  <c r="BE926" i="3"/>
  <c r="BF926" i="3"/>
  <c r="BG926" i="3"/>
  <c r="BH926" i="3"/>
  <c r="BI926" i="3"/>
  <c r="BJ926" i="3"/>
  <c r="BK926" i="3"/>
  <c r="BL926" i="3"/>
  <c r="BM926" i="3"/>
  <c r="BN926" i="3"/>
  <c r="BO926" i="3"/>
  <c r="BP926" i="3"/>
  <c r="BQ926" i="3"/>
  <c r="BD927" i="3"/>
  <c r="BE927" i="3"/>
  <c r="BF927" i="3"/>
  <c r="BG927" i="3"/>
  <c r="BH927" i="3"/>
  <c r="BI927" i="3"/>
  <c r="BJ927" i="3"/>
  <c r="BK927" i="3"/>
  <c r="BL927" i="3"/>
  <c r="BM927" i="3"/>
  <c r="BN927" i="3"/>
  <c r="BO927" i="3"/>
  <c r="BP927" i="3"/>
  <c r="BQ927" i="3"/>
  <c r="BD928" i="3"/>
  <c r="BE928" i="3"/>
  <c r="BF928" i="3"/>
  <c r="BG928" i="3"/>
  <c r="BH928" i="3"/>
  <c r="BI928" i="3"/>
  <c r="BJ928" i="3"/>
  <c r="BK928" i="3"/>
  <c r="BL928" i="3"/>
  <c r="BM928" i="3"/>
  <c r="BN928" i="3"/>
  <c r="BO928" i="3"/>
  <c r="BP928" i="3"/>
  <c r="BQ928" i="3"/>
  <c r="BD929" i="3"/>
  <c r="BE929" i="3"/>
  <c r="BF929" i="3"/>
  <c r="BG929" i="3"/>
  <c r="BH929" i="3"/>
  <c r="BI929" i="3"/>
  <c r="BJ929" i="3"/>
  <c r="BK929" i="3"/>
  <c r="BL929" i="3"/>
  <c r="BM929" i="3"/>
  <c r="BN929" i="3"/>
  <c r="BO929" i="3"/>
  <c r="BP929" i="3"/>
  <c r="BQ929" i="3"/>
  <c r="BD930" i="3"/>
  <c r="BE930" i="3"/>
  <c r="BF930" i="3"/>
  <c r="BG930" i="3"/>
  <c r="BH930" i="3"/>
  <c r="BI930" i="3"/>
  <c r="BJ930" i="3"/>
  <c r="BK930" i="3"/>
  <c r="BL930" i="3"/>
  <c r="BM930" i="3"/>
  <c r="BN930" i="3"/>
  <c r="BO930" i="3"/>
  <c r="BP930" i="3"/>
  <c r="BQ930" i="3"/>
  <c r="BD931" i="3"/>
  <c r="BE931" i="3"/>
  <c r="BF931" i="3"/>
  <c r="BG931" i="3"/>
  <c r="BH931" i="3"/>
  <c r="BI931" i="3"/>
  <c r="BJ931" i="3"/>
  <c r="BK931" i="3"/>
  <c r="BL931" i="3"/>
  <c r="BM931" i="3"/>
  <c r="BN931" i="3"/>
  <c r="BO931" i="3"/>
  <c r="BP931" i="3"/>
  <c r="BQ931" i="3"/>
  <c r="BD932" i="3"/>
  <c r="BE932" i="3"/>
  <c r="BF932" i="3"/>
  <c r="BG932" i="3"/>
  <c r="BH932" i="3"/>
  <c r="BI932" i="3"/>
  <c r="BJ932" i="3"/>
  <c r="BK932" i="3"/>
  <c r="BL932" i="3"/>
  <c r="BM932" i="3"/>
  <c r="BN932" i="3"/>
  <c r="BO932" i="3"/>
  <c r="BP932" i="3"/>
  <c r="BQ932" i="3"/>
  <c r="BD933" i="3"/>
  <c r="BE933" i="3"/>
  <c r="BF933" i="3"/>
  <c r="BG933" i="3"/>
  <c r="BH933" i="3"/>
  <c r="BI933" i="3"/>
  <c r="BJ933" i="3"/>
  <c r="BK933" i="3"/>
  <c r="BL933" i="3"/>
  <c r="BM933" i="3"/>
  <c r="BN933" i="3"/>
  <c r="BO933" i="3"/>
  <c r="BP933" i="3"/>
  <c r="BQ933" i="3"/>
  <c r="BD934" i="3"/>
  <c r="BE934" i="3"/>
  <c r="BF934" i="3"/>
  <c r="BG934" i="3"/>
  <c r="BH934" i="3"/>
  <c r="BI934" i="3"/>
  <c r="BJ934" i="3"/>
  <c r="BK934" i="3"/>
  <c r="BL934" i="3"/>
  <c r="BM934" i="3"/>
  <c r="BN934" i="3"/>
  <c r="BO934" i="3"/>
  <c r="BP934" i="3"/>
  <c r="BQ934" i="3"/>
  <c r="BD935" i="3"/>
  <c r="BE935" i="3"/>
  <c r="BF935" i="3"/>
  <c r="BG935" i="3"/>
  <c r="BH935" i="3"/>
  <c r="BI935" i="3"/>
  <c r="BJ935" i="3"/>
  <c r="BK935" i="3"/>
  <c r="BL935" i="3"/>
  <c r="BM935" i="3"/>
  <c r="BN935" i="3"/>
  <c r="BO935" i="3"/>
  <c r="BP935" i="3"/>
  <c r="BQ935" i="3"/>
  <c r="BD936" i="3"/>
  <c r="BE936" i="3"/>
  <c r="BF936" i="3"/>
  <c r="BG936" i="3"/>
  <c r="BH936" i="3"/>
  <c r="BI936" i="3"/>
  <c r="BJ936" i="3"/>
  <c r="BK936" i="3"/>
  <c r="BL936" i="3"/>
  <c r="BM936" i="3"/>
  <c r="BN936" i="3"/>
  <c r="BO936" i="3"/>
  <c r="BP936" i="3"/>
  <c r="BQ936" i="3"/>
  <c r="BD937" i="3"/>
  <c r="BE937" i="3"/>
  <c r="BF937" i="3"/>
  <c r="BG937" i="3"/>
  <c r="BH937" i="3"/>
  <c r="BI937" i="3"/>
  <c r="BJ937" i="3"/>
  <c r="BK937" i="3"/>
  <c r="BL937" i="3"/>
  <c r="BM937" i="3"/>
  <c r="BN937" i="3"/>
  <c r="BO937" i="3"/>
  <c r="BP937" i="3"/>
  <c r="BQ937" i="3"/>
  <c r="BD938" i="3"/>
  <c r="BE938" i="3"/>
  <c r="BF938" i="3"/>
  <c r="BG938" i="3"/>
  <c r="BH938" i="3"/>
  <c r="BI938" i="3"/>
  <c r="BJ938" i="3"/>
  <c r="BK938" i="3"/>
  <c r="BL938" i="3"/>
  <c r="BM938" i="3"/>
  <c r="BN938" i="3"/>
  <c r="BO938" i="3"/>
  <c r="BP938" i="3"/>
  <c r="BQ938" i="3"/>
  <c r="BD939" i="3"/>
  <c r="BE939" i="3"/>
  <c r="BF939" i="3"/>
  <c r="BG939" i="3"/>
  <c r="BH939" i="3"/>
  <c r="BI939" i="3"/>
  <c r="BJ939" i="3"/>
  <c r="BK939" i="3"/>
  <c r="BL939" i="3"/>
  <c r="BM939" i="3"/>
  <c r="BN939" i="3"/>
  <c r="BO939" i="3"/>
  <c r="BP939" i="3"/>
  <c r="BQ939" i="3"/>
  <c r="BD940" i="3"/>
  <c r="BE940" i="3"/>
  <c r="BF940" i="3"/>
  <c r="BG940" i="3"/>
  <c r="BH940" i="3"/>
  <c r="BI940" i="3"/>
  <c r="BJ940" i="3"/>
  <c r="BK940" i="3"/>
  <c r="BL940" i="3"/>
  <c r="BM940" i="3"/>
  <c r="BN940" i="3"/>
  <c r="BO940" i="3"/>
  <c r="BP940" i="3"/>
  <c r="BQ940" i="3"/>
  <c r="BD941" i="3"/>
  <c r="BE941" i="3"/>
  <c r="BF941" i="3"/>
  <c r="BG941" i="3"/>
  <c r="BH941" i="3"/>
  <c r="BI941" i="3"/>
  <c r="BJ941" i="3"/>
  <c r="BK941" i="3"/>
  <c r="BL941" i="3"/>
  <c r="BM941" i="3"/>
  <c r="BN941" i="3"/>
  <c r="BO941" i="3"/>
  <c r="BP941" i="3"/>
  <c r="BQ941" i="3"/>
  <c r="BD942" i="3"/>
  <c r="BE942" i="3"/>
  <c r="BF942" i="3"/>
  <c r="BG942" i="3"/>
  <c r="BH942" i="3"/>
  <c r="BI942" i="3"/>
  <c r="BJ942" i="3"/>
  <c r="BK942" i="3"/>
  <c r="BL942" i="3"/>
  <c r="BM942" i="3"/>
  <c r="BN942" i="3"/>
  <c r="BO942" i="3"/>
  <c r="BP942" i="3"/>
  <c r="BQ942" i="3"/>
  <c r="BD943" i="3"/>
  <c r="BE943" i="3"/>
  <c r="BF943" i="3"/>
  <c r="BG943" i="3"/>
  <c r="BH943" i="3"/>
  <c r="BI943" i="3"/>
  <c r="BJ943" i="3"/>
  <c r="BK943" i="3"/>
  <c r="BL943" i="3"/>
  <c r="BM943" i="3"/>
  <c r="BN943" i="3"/>
  <c r="BO943" i="3"/>
  <c r="BP943" i="3"/>
  <c r="BQ943" i="3"/>
  <c r="BD944" i="3"/>
  <c r="BE944" i="3"/>
  <c r="BF944" i="3"/>
  <c r="BG944" i="3"/>
  <c r="BH944" i="3"/>
  <c r="BI944" i="3"/>
  <c r="BJ944" i="3"/>
  <c r="BK944" i="3"/>
  <c r="BL944" i="3"/>
  <c r="BM944" i="3"/>
  <c r="BN944" i="3"/>
  <c r="BO944" i="3"/>
  <c r="BP944" i="3"/>
  <c r="BQ944" i="3"/>
  <c r="BD945" i="3"/>
  <c r="BE945" i="3"/>
  <c r="BF945" i="3"/>
  <c r="BG945" i="3"/>
  <c r="BH945" i="3"/>
  <c r="BI945" i="3"/>
  <c r="BJ945" i="3"/>
  <c r="BK945" i="3"/>
  <c r="BL945" i="3"/>
  <c r="BM945" i="3"/>
  <c r="BN945" i="3"/>
  <c r="BO945" i="3"/>
  <c r="BP945" i="3"/>
  <c r="BQ945" i="3"/>
  <c r="BD946" i="3"/>
  <c r="BE946" i="3"/>
  <c r="BF946" i="3"/>
  <c r="BG946" i="3"/>
  <c r="BH946" i="3"/>
  <c r="BI946" i="3"/>
  <c r="BJ946" i="3"/>
  <c r="BK946" i="3"/>
  <c r="BL946" i="3"/>
  <c r="BM946" i="3"/>
  <c r="BN946" i="3"/>
  <c r="BO946" i="3"/>
  <c r="BP946" i="3"/>
  <c r="BQ946" i="3"/>
  <c r="BD947" i="3"/>
  <c r="BE947" i="3"/>
  <c r="BF947" i="3"/>
  <c r="BG947" i="3"/>
  <c r="BH947" i="3"/>
  <c r="BI947" i="3"/>
  <c r="BJ947" i="3"/>
  <c r="BK947" i="3"/>
  <c r="BL947" i="3"/>
  <c r="BM947" i="3"/>
  <c r="BN947" i="3"/>
  <c r="BO947" i="3"/>
  <c r="BP947" i="3"/>
  <c r="BQ947" i="3"/>
  <c r="BD948" i="3"/>
  <c r="BE948" i="3"/>
  <c r="BF948" i="3"/>
  <c r="BG948" i="3"/>
  <c r="BH948" i="3"/>
  <c r="BI948" i="3"/>
  <c r="BJ948" i="3"/>
  <c r="BK948" i="3"/>
  <c r="BL948" i="3"/>
  <c r="BM948" i="3"/>
  <c r="BN948" i="3"/>
  <c r="BO948" i="3"/>
  <c r="BP948" i="3"/>
  <c r="BQ948" i="3"/>
  <c r="BD949" i="3"/>
  <c r="BE949" i="3"/>
  <c r="BF949" i="3"/>
  <c r="BG949" i="3"/>
  <c r="BH949" i="3"/>
  <c r="BI949" i="3"/>
  <c r="BJ949" i="3"/>
  <c r="BK949" i="3"/>
  <c r="BL949" i="3"/>
  <c r="BM949" i="3"/>
  <c r="BN949" i="3"/>
  <c r="BO949" i="3"/>
  <c r="BP949" i="3"/>
  <c r="BQ949" i="3"/>
  <c r="BD950" i="3"/>
  <c r="BE950" i="3"/>
  <c r="BF950" i="3"/>
  <c r="BG950" i="3"/>
  <c r="BH950" i="3"/>
  <c r="BI950" i="3"/>
  <c r="BJ950" i="3"/>
  <c r="BK950" i="3"/>
  <c r="BL950" i="3"/>
  <c r="BM950" i="3"/>
  <c r="BN950" i="3"/>
  <c r="BO950" i="3"/>
  <c r="BP950" i="3"/>
  <c r="BQ950" i="3"/>
  <c r="BD951" i="3"/>
  <c r="BE951" i="3"/>
  <c r="BF951" i="3"/>
  <c r="BG951" i="3"/>
  <c r="BH951" i="3"/>
  <c r="BI951" i="3"/>
  <c r="BJ951" i="3"/>
  <c r="BK951" i="3"/>
  <c r="BL951" i="3"/>
  <c r="BM951" i="3"/>
  <c r="BN951" i="3"/>
  <c r="BO951" i="3"/>
  <c r="BP951" i="3"/>
  <c r="BQ951" i="3"/>
  <c r="BD952" i="3"/>
  <c r="BE952" i="3"/>
  <c r="BF952" i="3"/>
  <c r="BG952" i="3"/>
  <c r="BH952" i="3"/>
  <c r="BI952" i="3"/>
  <c r="BJ952" i="3"/>
  <c r="BK952" i="3"/>
  <c r="BL952" i="3"/>
  <c r="BM952" i="3"/>
  <c r="BN952" i="3"/>
  <c r="BO952" i="3"/>
  <c r="BP952" i="3"/>
  <c r="BQ952" i="3"/>
  <c r="BD953" i="3"/>
  <c r="BE953" i="3"/>
  <c r="BF953" i="3"/>
  <c r="BG953" i="3"/>
  <c r="BH953" i="3"/>
  <c r="BI953" i="3"/>
  <c r="BJ953" i="3"/>
  <c r="BK953" i="3"/>
  <c r="BL953" i="3"/>
  <c r="BM953" i="3"/>
  <c r="BN953" i="3"/>
  <c r="BO953" i="3"/>
  <c r="BP953" i="3"/>
  <c r="BQ953" i="3"/>
  <c r="BD954" i="3"/>
  <c r="BE954" i="3"/>
  <c r="BF954" i="3"/>
  <c r="BG954" i="3"/>
  <c r="BH954" i="3"/>
  <c r="BI954" i="3"/>
  <c r="BJ954" i="3"/>
  <c r="BK954" i="3"/>
  <c r="BL954" i="3"/>
  <c r="BM954" i="3"/>
  <c r="BN954" i="3"/>
  <c r="BO954" i="3"/>
  <c r="BP954" i="3"/>
  <c r="BQ954" i="3"/>
  <c r="BD955" i="3"/>
  <c r="BE955" i="3"/>
  <c r="BF955" i="3"/>
  <c r="BG955" i="3"/>
  <c r="BH955" i="3"/>
  <c r="BI955" i="3"/>
  <c r="BJ955" i="3"/>
  <c r="BK955" i="3"/>
  <c r="BL955" i="3"/>
  <c r="BM955" i="3"/>
  <c r="BN955" i="3"/>
  <c r="BO955" i="3"/>
  <c r="BP955" i="3"/>
  <c r="BQ955" i="3"/>
  <c r="BD956" i="3"/>
  <c r="BE956" i="3"/>
  <c r="BF956" i="3"/>
  <c r="BG956" i="3"/>
  <c r="BH956" i="3"/>
  <c r="BI956" i="3"/>
  <c r="BJ956" i="3"/>
  <c r="BK956" i="3"/>
  <c r="BL956" i="3"/>
  <c r="BM956" i="3"/>
  <c r="BN956" i="3"/>
  <c r="BO956" i="3"/>
  <c r="BP956" i="3"/>
  <c r="BQ956" i="3"/>
  <c r="BD957" i="3"/>
  <c r="BE957" i="3"/>
  <c r="BF957" i="3"/>
  <c r="BG957" i="3"/>
  <c r="BH957" i="3"/>
  <c r="BI957" i="3"/>
  <c r="BJ957" i="3"/>
  <c r="BK957" i="3"/>
  <c r="BL957" i="3"/>
  <c r="BM957" i="3"/>
  <c r="BN957" i="3"/>
  <c r="BO957" i="3"/>
  <c r="BP957" i="3"/>
  <c r="BQ957" i="3"/>
  <c r="BD958" i="3"/>
  <c r="BE958" i="3"/>
  <c r="BF958" i="3"/>
  <c r="BG958" i="3"/>
  <c r="BH958" i="3"/>
  <c r="BI958" i="3"/>
  <c r="BJ958" i="3"/>
  <c r="BK958" i="3"/>
  <c r="BL958" i="3"/>
  <c r="BM958" i="3"/>
  <c r="BN958" i="3"/>
  <c r="BO958" i="3"/>
  <c r="BP958" i="3"/>
  <c r="BQ958" i="3"/>
  <c r="BD959" i="3"/>
  <c r="BE959" i="3"/>
  <c r="BF959" i="3"/>
  <c r="BG959" i="3"/>
  <c r="BH959" i="3"/>
  <c r="BI959" i="3"/>
  <c r="BJ959" i="3"/>
  <c r="BK959" i="3"/>
  <c r="BL959" i="3"/>
  <c r="BM959" i="3"/>
  <c r="BN959" i="3"/>
  <c r="BO959" i="3"/>
  <c r="BP959" i="3"/>
  <c r="BQ959" i="3"/>
  <c r="BD960" i="3"/>
  <c r="BE960" i="3"/>
  <c r="BF960" i="3"/>
  <c r="BG960" i="3"/>
  <c r="BH960" i="3"/>
  <c r="BI960" i="3"/>
  <c r="BJ960" i="3"/>
  <c r="BK960" i="3"/>
  <c r="BL960" i="3"/>
  <c r="BM960" i="3"/>
  <c r="BN960" i="3"/>
  <c r="BO960" i="3"/>
  <c r="BP960" i="3"/>
  <c r="BQ960" i="3"/>
  <c r="BD961" i="3"/>
  <c r="BE961" i="3"/>
  <c r="BF961" i="3"/>
  <c r="BG961" i="3"/>
  <c r="BH961" i="3"/>
  <c r="BI961" i="3"/>
  <c r="BJ961" i="3"/>
  <c r="BK961" i="3"/>
  <c r="BL961" i="3"/>
  <c r="BM961" i="3"/>
  <c r="BN961" i="3"/>
  <c r="BO961" i="3"/>
  <c r="BP961" i="3"/>
  <c r="BQ961" i="3"/>
  <c r="BD962" i="3"/>
  <c r="BE962" i="3"/>
  <c r="BF962" i="3"/>
  <c r="BG962" i="3"/>
  <c r="BH962" i="3"/>
  <c r="BI962" i="3"/>
  <c r="BJ962" i="3"/>
  <c r="BK962" i="3"/>
  <c r="BL962" i="3"/>
  <c r="BM962" i="3"/>
  <c r="BN962" i="3"/>
  <c r="BO962" i="3"/>
  <c r="BP962" i="3"/>
  <c r="BQ962" i="3"/>
  <c r="BD963" i="3"/>
  <c r="BE963" i="3"/>
  <c r="BF963" i="3"/>
  <c r="BG963" i="3"/>
  <c r="BH963" i="3"/>
  <c r="BI963" i="3"/>
  <c r="BJ963" i="3"/>
  <c r="BK963" i="3"/>
  <c r="BL963" i="3"/>
  <c r="BM963" i="3"/>
  <c r="BN963" i="3"/>
  <c r="BO963" i="3"/>
  <c r="BP963" i="3"/>
  <c r="BQ963" i="3"/>
  <c r="BD964" i="3"/>
  <c r="BE964" i="3"/>
  <c r="BF964" i="3"/>
  <c r="BG964" i="3"/>
  <c r="BH964" i="3"/>
  <c r="BI964" i="3"/>
  <c r="BJ964" i="3"/>
  <c r="BK964" i="3"/>
  <c r="BL964" i="3"/>
  <c r="BM964" i="3"/>
  <c r="BN964" i="3"/>
  <c r="BO964" i="3"/>
  <c r="BP964" i="3"/>
  <c r="BQ964" i="3"/>
  <c r="BD965" i="3"/>
  <c r="BE965" i="3"/>
  <c r="BF965" i="3"/>
  <c r="BG965" i="3"/>
  <c r="BH965" i="3"/>
  <c r="BI965" i="3"/>
  <c r="BJ965" i="3"/>
  <c r="BK965" i="3"/>
  <c r="BL965" i="3"/>
  <c r="BM965" i="3"/>
  <c r="BN965" i="3"/>
  <c r="BO965" i="3"/>
  <c r="BP965" i="3"/>
  <c r="BQ965" i="3"/>
  <c r="BD966" i="3"/>
  <c r="BE966" i="3"/>
  <c r="BF966" i="3"/>
  <c r="BG966" i="3"/>
  <c r="BH966" i="3"/>
  <c r="BI966" i="3"/>
  <c r="BJ966" i="3"/>
  <c r="BK966" i="3"/>
  <c r="BL966" i="3"/>
  <c r="BM966" i="3"/>
  <c r="BN966" i="3"/>
  <c r="BO966" i="3"/>
  <c r="BP966" i="3"/>
  <c r="BQ966" i="3"/>
  <c r="BD967" i="3"/>
  <c r="BE967" i="3"/>
  <c r="BF967" i="3"/>
  <c r="BG967" i="3"/>
  <c r="BH967" i="3"/>
  <c r="BI967" i="3"/>
  <c r="BJ967" i="3"/>
  <c r="BK967" i="3"/>
  <c r="BL967" i="3"/>
  <c r="BM967" i="3"/>
  <c r="BN967" i="3"/>
  <c r="BO967" i="3"/>
  <c r="BP967" i="3"/>
  <c r="BQ967" i="3"/>
  <c r="BD968" i="3"/>
  <c r="BE968" i="3"/>
  <c r="BF968" i="3"/>
  <c r="BG968" i="3"/>
  <c r="BH968" i="3"/>
  <c r="BI968" i="3"/>
  <c r="BJ968" i="3"/>
  <c r="BK968" i="3"/>
  <c r="BL968" i="3"/>
  <c r="BM968" i="3"/>
  <c r="BN968" i="3"/>
  <c r="BO968" i="3"/>
  <c r="BP968" i="3"/>
  <c r="BQ968" i="3"/>
  <c r="BD969" i="3"/>
  <c r="BE969" i="3"/>
  <c r="BF969" i="3"/>
  <c r="BG969" i="3"/>
  <c r="BH969" i="3"/>
  <c r="BI969" i="3"/>
  <c r="BJ969" i="3"/>
  <c r="BK969" i="3"/>
  <c r="BL969" i="3"/>
  <c r="BM969" i="3"/>
  <c r="BN969" i="3"/>
  <c r="BO969" i="3"/>
  <c r="BP969" i="3"/>
  <c r="BQ969" i="3"/>
  <c r="BD970" i="3"/>
  <c r="BE970" i="3"/>
  <c r="BF970" i="3"/>
  <c r="BG970" i="3"/>
  <c r="BH970" i="3"/>
  <c r="BI970" i="3"/>
  <c r="BJ970" i="3"/>
  <c r="BK970" i="3"/>
  <c r="BL970" i="3"/>
  <c r="BM970" i="3"/>
  <c r="BN970" i="3"/>
  <c r="BO970" i="3"/>
  <c r="BP970" i="3"/>
  <c r="BQ970" i="3"/>
  <c r="BD971" i="3"/>
  <c r="BE971" i="3"/>
  <c r="BF971" i="3"/>
  <c r="BG971" i="3"/>
  <c r="BH971" i="3"/>
  <c r="BI971" i="3"/>
  <c r="BJ971" i="3"/>
  <c r="BK971" i="3"/>
  <c r="BL971" i="3"/>
  <c r="BM971" i="3"/>
  <c r="BN971" i="3"/>
  <c r="BO971" i="3"/>
  <c r="BP971" i="3"/>
  <c r="BQ971" i="3"/>
  <c r="BD972" i="3"/>
  <c r="BE972" i="3"/>
  <c r="BF972" i="3"/>
  <c r="BG972" i="3"/>
  <c r="BH972" i="3"/>
  <c r="BI972" i="3"/>
  <c r="BJ972" i="3"/>
  <c r="BK972" i="3"/>
  <c r="BL972" i="3"/>
  <c r="BM972" i="3"/>
  <c r="BN972" i="3"/>
  <c r="BO972" i="3"/>
  <c r="BP972" i="3"/>
  <c r="BQ972" i="3"/>
  <c r="BD973" i="3"/>
  <c r="BE973" i="3"/>
  <c r="BF973" i="3"/>
  <c r="BG973" i="3"/>
  <c r="BH973" i="3"/>
  <c r="BI973" i="3"/>
  <c r="BJ973" i="3"/>
  <c r="BK973" i="3"/>
  <c r="BL973" i="3"/>
  <c r="BM973" i="3"/>
  <c r="BN973" i="3"/>
  <c r="BO973" i="3"/>
  <c r="BP973" i="3"/>
  <c r="BQ973" i="3"/>
  <c r="BD974" i="3"/>
  <c r="BE974" i="3"/>
  <c r="BF974" i="3"/>
  <c r="BG974" i="3"/>
  <c r="BH974" i="3"/>
  <c r="BI974" i="3"/>
  <c r="BJ974" i="3"/>
  <c r="BK974" i="3"/>
  <c r="BL974" i="3"/>
  <c r="BM974" i="3"/>
  <c r="BN974" i="3"/>
  <c r="BO974" i="3"/>
  <c r="BP974" i="3"/>
  <c r="BQ974" i="3"/>
  <c r="BD975" i="3"/>
  <c r="BE975" i="3"/>
  <c r="BF975" i="3"/>
  <c r="BG975" i="3"/>
  <c r="BH975" i="3"/>
  <c r="BI975" i="3"/>
  <c r="BJ975" i="3"/>
  <c r="BK975" i="3"/>
  <c r="BL975" i="3"/>
  <c r="BM975" i="3"/>
  <c r="BN975" i="3"/>
  <c r="BO975" i="3"/>
  <c r="BP975" i="3"/>
  <c r="BQ975" i="3"/>
  <c r="BD976" i="3"/>
  <c r="BE976" i="3"/>
  <c r="BF976" i="3"/>
  <c r="BG976" i="3"/>
  <c r="BH976" i="3"/>
  <c r="BI976" i="3"/>
  <c r="BJ976" i="3"/>
  <c r="BK976" i="3"/>
  <c r="BL976" i="3"/>
  <c r="BM976" i="3"/>
  <c r="BN976" i="3"/>
  <c r="BO976" i="3"/>
  <c r="BP976" i="3"/>
  <c r="BQ976" i="3"/>
  <c r="BD977" i="3"/>
  <c r="BE977" i="3"/>
  <c r="BF977" i="3"/>
  <c r="BG977" i="3"/>
  <c r="BH977" i="3"/>
  <c r="BI977" i="3"/>
  <c r="BJ977" i="3"/>
  <c r="BK977" i="3"/>
  <c r="BL977" i="3"/>
  <c r="BM977" i="3"/>
  <c r="BN977" i="3"/>
  <c r="BO977" i="3"/>
  <c r="BP977" i="3"/>
  <c r="BQ977" i="3"/>
  <c r="BD978" i="3"/>
  <c r="BE978" i="3"/>
  <c r="BF978" i="3"/>
  <c r="BG978" i="3"/>
  <c r="BH978" i="3"/>
  <c r="BI978" i="3"/>
  <c r="BJ978" i="3"/>
  <c r="BK978" i="3"/>
  <c r="BL978" i="3"/>
  <c r="BM978" i="3"/>
  <c r="BN978" i="3"/>
  <c r="BO978" i="3"/>
  <c r="BP978" i="3"/>
  <c r="BQ978" i="3"/>
  <c r="BD979" i="3"/>
  <c r="BE979" i="3"/>
  <c r="BF979" i="3"/>
  <c r="BG979" i="3"/>
  <c r="BH979" i="3"/>
  <c r="BI979" i="3"/>
  <c r="BJ979" i="3"/>
  <c r="BK979" i="3"/>
  <c r="BL979" i="3"/>
  <c r="BM979" i="3"/>
  <c r="BN979" i="3"/>
  <c r="BO979" i="3"/>
  <c r="BP979" i="3"/>
  <c r="BQ979" i="3"/>
  <c r="BD980" i="3"/>
  <c r="BE980" i="3"/>
  <c r="BF980" i="3"/>
  <c r="BG980" i="3"/>
  <c r="BH980" i="3"/>
  <c r="BI980" i="3"/>
  <c r="BJ980" i="3"/>
  <c r="BK980" i="3"/>
  <c r="BL980" i="3"/>
  <c r="BM980" i="3"/>
  <c r="BN980" i="3"/>
  <c r="BO980" i="3"/>
  <c r="BP980" i="3"/>
  <c r="BQ980" i="3"/>
  <c r="BD981" i="3"/>
  <c r="BE981" i="3"/>
  <c r="BF981" i="3"/>
  <c r="BG981" i="3"/>
  <c r="BH981" i="3"/>
  <c r="BI981" i="3"/>
  <c r="BJ981" i="3"/>
  <c r="BK981" i="3"/>
  <c r="BL981" i="3"/>
  <c r="BM981" i="3"/>
  <c r="BN981" i="3"/>
  <c r="BO981" i="3"/>
  <c r="BP981" i="3"/>
  <c r="BQ981" i="3"/>
  <c r="BD982" i="3"/>
  <c r="BE982" i="3"/>
  <c r="BF982" i="3"/>
  <c r="BG982" i="3"/>
  <c r="BH982" i="3"/>
  <c r="BI982" i="3"/>
  <c r="BJ982" i="3"/>
  <c r="BK982" i="3"/>
  <c r="BL982" i="3"/>
  <c r="BM982" i="3"/>
  <c r="BN982" i="3"/>
  <c r="BO982" i="3"/>
  <c r="BP982" i="3"/>
  <c r="BQ982" i="3"/>
  <c r="BD983" i="3"/>
  <c r="BE983" i="3"/>
  <c r="BF983" i="3"/>
  <c r="BG983" i="3"/>
  <c r="BH983" i="3"/>
  <c r="BI983" i="3"/>
  <c r="BJ983" i="3"/>
  <c r="BK983" i="3"/>
  <c r="BL983" i="3"/>
  <c r="BM983" i="3"/>
  <c r="BN983" i="3"/>
  <c r="BO983" i="3"/>
  <c r="BP983" i="3"/>
  <c r="BQ983" i="3"/>
  <c r="BD984" i="3"/>
  <c r="BE984" i="3"/>
  <c r="BF984" i="3"/>
  <c r="BG984" i="3"/>
  <c r="BH984" i="3"/>
  <c r="BI984" i="3"/>
  <c r="BJ984" i="3"/>
  <c r="BK984" i="3"/>
  <c r="BL984" i="3"/>
  <c r="BM984" i="3"/>
  <c r="BN984" i="3"/>
  <c r="BO984" i="3"/>
  <c r="BP984" i="3"/>
  <c r="BQ984" i="3"/>
  <c r="BD985" i="3"/>
  <c r="BE985" i="3"/>
  <c r="BF985" i="3"/>
  <c r="BG985" i="3"/>
  <c r="BH985" i="3"/>
  <c r="BI985" i="3"/>
  <c r="BJ985" i="3"/>
  <c r="BK985" i="3"/>
  <c r="BL985" i="3"/>
  <c r="BM985" i="3"/>
  <c r="BN985" i="3"/>
  <c r="BO985" i="3"/>
  <c r="BP985" i="3"/>
  <c r="BQ985" i="3"/>
  <c r="BD986" i="3"/>
  <c r="BE986" i="3"/>
  <c r="BF986" i="3"/>
  <c r="BG986" i="3"/>
  <c r="BH986" i="3"/>
  <c r="BI986" i="3"/>
  <c r="BJ986" i="3"/>
  <c r="BK986" i="3"/>
  <c r="BL986" i="3"/>
  <c r="BM986" i="3"/>
  <c r="BN986" i="3"/>
  <c r="BO986" i="3"/>
  <c r="BP986" i="3"/>
  <c r="BQ986" i="3"/>
  <c r="BD987" i="3"/>
  <c r="BE987" i="3"/>
  <c r="BF987" i="3"/>
  <c r="BG987" i="3"/>
  <c r="BH987" i="3"/>
  <c r="BI987" i="3"/>
  <c r="BJ987" i="3"/>
  <c r="BK987" i="3"/>
  <c r="BL987" i="3"/>
  <c r="BM987" i="3"/>
  <c r="BN987" i="3"/>
  <c r="BO987" i="3"/>
  <c r="BP987" i="3"/>
  <c r="BQ987" i="3"/>
  <c r="BD988" i="3"/>
  <c r="BE988" i="3"/>
  <c r="BF988" i="3"/>
  <c r="BG988" i="3"/>
  <c r="BH988" i="3"/>
  <c r="BI988" i="3"/>
  <c r="BJ988" i="3"/>
  <c r="BK988" i="3"/>
  <c r="BL988" i="3"/>
  <c r="BM988" i="3"/>
  <c r="BN988" i="3"/>
  <c r="BO988" i="3"/>
  <c r="BP988" i="3"/>
  <c r="BQ988" i="3"/>
  <c r="BD989" i="3"/>
  <c r="BE989" i="3"/>
  <c r="BF989" i="3"/>
  <c r="BG989" i="3"/>
  <c r="BH989" i="3"/>
  <c r="BI989" i="3"/>
  <c r="BJ989" i="3"/>
  <c r="BK989" i="3"/>
  <c r="BL989" i="3"/>
  <c r="BM989" i="3"/>
  <c r="BN989" i="3"/>
  <c r="BO989" i="3"/>
  <c r="BP989" i="3"/>
  <c r="BQ989" i="3"/>
  <c r="BD990" i="3"/>
  <c r="BE990" i="3"/>
  <c r="BF990" i="3"/>
  <c r="BG990" i="3"/>
  <c r="BH990" i="3"/>
  <c r="BI990" i="3"/>
  <c r="BJ990" i="3"/>
  <c r="BK990" i="3"/>
  <c r="BL990" i="3"/>
  <c r="BM990" i="3"/>
  <c r="BN990" i="3"/>
  <c r="BO990" i="3"/>
  <c r="BP990" i="3"/>
  <c r="BQ990" i="3"/>
  <c r="BD991" i="3"/>
  <c r="BE991" i="3"/>
  <c r="BF991" i="3"/>
  <c r="BG991" i="3"/>
  <c r="BH991" i="3"/>
  <c r="BI991" i="3"/>
  <c r="BJ991" i="3"/>
  <c r="BK991" i="3"/>
  <c r="BL991" i="3"/>
  <c r="BM991" i="3"/>
  <c r="BN991" i="3"/>
  <c r="BO991" i="3"/>
  <c r="BP991" i="3"/>
  <c r="BQ991" i="3"/>
  <c r="BD992" i="3"/>
  <c r="BE992" i="3"/>
  <c r="BF992" i="3"/>
  <c r="BG992" i="3"/>
  <c r="BH992" i="3"/>
  <c r="BI992" i="3"/>
  <c r="BJ992" i="3"/>
  <c r="BK992" i="3"/>
  <c r="BL992" i="3"/>
  <c r="BM992" i="3"/>
  <c r="BN992" i="3"/>
  <c r="BO992" i="3"/>
  <c r="BP992" i="3"/>
  <c r="BQ992" i="3"/>
  <c r="BD993" i="3"/>
  <c r="BE993" i="3"/>
  <c r="BF993" i="3"/>
  <c r="BG993" i="3"/>
  <c r="BH993" i="3"/>
  <c r="BI993" i="3"/>
  <c r="BJ993" i="3"/>
  <c r="BK993" i="3"/>
  <c r="BL993" i="3"/>
  <c r="BM993" i="3"/>
  <c r="BN993" i="3"/>
  <c r="BO993" i="3"/>
  <c r="BP993" i="3"/>
  <c r="BQ993" i="3"/>
  <c r="BD994" i="3"/>
  <c r="BE994" i="3"/>
  <c r="BF994" i="3"/>
  <c r="BG994" i="3"/>
  <c r="BH994" i="3"/>
  <c r="BI994" i="3"/>
  <c r="BJ994" i="3"/>
  <c r="BK994" i="3"/>
  <c r="BL994" i="3"/>
  <c r="BM994" i="3"/>
  <c r="BN994" i="3"/>
  <c r="BO994" i="3"/>
  <c r="BP994" i="3"/>
  <c r="BQ994" i="3"/>
  <c r="BD995" i="3"/>
  <c r="BE995" i="3"/>
  <c r="BF995" i="3"/>
  <c r="BG995" i="3"/>
  <c r="BH995" i="3"/>
  <c r="BI995" i="3"/>
  <c r="BJ995" i="3"/>
  <c r="BK995" i="3"/>
  <c r="BL995" i="3"/>
  <c r="BM995" i="3"/>
  <c r="BN995" i="3"/>
  <c r="BO995" i="3"/>
  <c r="BP995" i="3"/>
  <c r="BQ995" i="3"/>
  <c r="BD996" i="3"/>
  <c r="BE996" i="3"/>
  <c r="BF996" i="3"/>
  <c r="BG996" i="3"/>
  <c r="BH996" i="3"/>
  <c r="BI996" i="3"/>
  <c r="BJ996" i="3"/>
  <c r="BK996" i="3"/>
  <c r="BL996" i="3"/>
  <c r="BM996" i="3"/>
  <c r="BN996" i="3"/>
  <c r="BO996" i="3"/>
  <c r="BP996" i="3"/>
  <c r="BQ996" i="3"/>
  <c r="BD997" i="3"/>
  <c r="BE997" i="3"/>
  <c r="BF997" i="3"/>
  <c r="BG997" i="3"/>
  <c r="BH997" i="3"/>
  <c r="BI997" i="3"/>
  <c r="BJ997" i="3"/>
  <c r="BK997" i="3"/>
  <c r="BL997" i="3"/>
  <c r="BM997" i="3"/>
  <c r="BN997" i="3"/>
  <c r="BO997" i="3"/>
  <c r="BP997" i="3"/>
  <c r="BQ997" i="3"/>
  <c r="BD998" i="3"/>
  <c r="BE998" i="3"/>
  <c r="BF998" i="3"/>
  <c r="BG998" i="3"/>
  <c r="BH998" i="3"/>
  <c r="BI998" i="3"/>
  <c r="BJ998" i="3"/>
  <c r="BK998" i="3"/>
  <c r="BL998" i="3"/>
  <c r="BM998" i="3"/>
  <c r="BN998" i="3"/>
  <c r="BO998" i="3"/>
  <c r="BP998" i="3"/>
  <c r="BQ998" i="3"/>
  <c r="BD999" i="3"/>
  <c r="BE999" i="3"/>
  <c r="BF999" i="3"/>
  <c r="BG999" i="3"/>
  <c r="BH999" i="3"/>
  <c r="BI999" i="3"/>
  <c r="BJ999" i="3"/>
  <c r="BK999" i="3"/>
  <c r="BL999" i="3"/>
  <c r="BM999" i="3"/>
  <c r="BN999" i="3"/>
  <c r="BO999" i="3"/>
  <c r="BP999" i="3"/>
  <c r="BQ999" i="3"/>
  <c r="BD1000" i="3"/>
  <c r="BE1000" i="3"/>
  <c r="BF1000" i="3"/>
  <c r="BG1000" i="3"/>
  <c r="BH1000" i="3"/>
  <c r="BI1000" i="3"/>
  <c r="BJ1000" i="3"/>
  <c r="BK1000" i="3"/>
  <c r="BL1000" i="3"/>
  <c r="BM1000" i="3"/>
  <c r="BN1000" i="3"/>
  <c r="BO1000" i="3"/>
  <c r="BP1000" i="3"/>
  <c r="BQ1000" i="3"/>
  <c r="BD1001" i="3"/>
  <c r="BE1001" i="3"/>
  <c r="BF1001" i="3"/>
  <c r="BG1001" i="3"/>
  <c r="BH1001" i="3"/>
  <c r="BI1001" i="3"/>
  <c r="BJ1001" i="3"/>
  <c r="BK1001" i="3"/>
  <c r="BL1001" i="3"/>
  <c r="BM1001" i="3"/>
  <c r="BN1001" i="3"/>
  <c r="BO1001" i="3"/>
  <c r="BP1001" i="3"/>
  <c r="BQ1001" i="3"/>
  <c r="BD1002" i="3"/>
  <c r="BE1002" i="3"/>
  <c r="BF1002" i="3"/>
  <c r="BG1002" i="3"/>
  <c r="BH1002" i="3"/>
  <c r="BI1002" i="3"/>
  <c r="BJ1002" i="3"/>
  <c r="BK1002" i="3"/>
  <c r="BL1002" i="3"/>
  <c r="BM1002" i="3"/>
  <c r="BN1002" i="3"/>
  <c r="BO1002" i="3"/>
  <c r="BP1002" i="3"/>
  <c r="BQ1002" i="3"/>
  <c r="BD1003" i="3"/>
  <c r="BE1003" i="3"/>
  <c r="BF1003" i="3"/>
  <c r="BG1003" i="3"/>
  <c r="BH1003" i="3"/>
  <c r="BI1003" i="3"/>
  <c r="BJ1003" i="3"/>
  <c r="BK1003" i="3"/>
  <c r="BL1003" i="3"/>
  <c r="BM1003" i="3"/>
  <c r="BN1003" i="3"/>
  <c r="BO1003" i="3"/>
  <c r="BP1003" i="3"/>
  <c r="BQ1003" i="3"/>
  <c r="BD1004" i="3"/>
  <c r="BE1004" i="3"/>
  <c r="BF1004" i="3"/>
  <c r="BG1004" i="3"/>
  <c r="BH1004" i="3"/>
  <c r="BI1004" i="3"/>
  <c r="BJ1004" i="3"/>
  <c r="BK1004" i="3"/>
  <c r="BL1004" i="3"/>
  <c r="BM1004" i="3"/>
  <c r="BN1004" i="3"/>
  <c r="BO1004" i="3"/>
  <c r="BP1004" i="3"/>
  <c r="BQ1004" i="3"/>
  <c r="BD1005" i="3"/>
  <c r="BE1005" i="3"/>
  <c r="BF1005" i="3"/>
  <c r="BG1005" i="3"/>
  <c r="BH1005" i="3"/>
  <c r="BI1005" i="3"/>
  <c r="BJ1005" i="3"/>
  <c r="BK1005" i="3"/>
  <c r="BL1005" i="3"/>
  <c r="BM1005" i="3"/>
  <c r="BN1005" i="3"/>
  <c r="BO1005" i="3"/>
  <c r="BP1005" i="3"/>
  <c r="BQ1005" i="3"/>
  <c r="BD1006" i="3"/>
  <c r="BE1006" i="3"/>
  <c r="BF1006" i="3"/>
  <c r="BG1006" i="3"/>
  <c r="BH1006" i="3"/>
  <c r="BI1006" i="3"/>
  <c r="BJ1006" i="3"/>
  <c r="BK1006" i="3"/>
  <c r="BL1006" i="3"/>
  <c r="BM1006" i="3"/>
  <c r="BN1006" i="3"/>
  <c r="BO1006" i="3"/>
  <c r="BP1006" i="3"/>
  <c r="BQ1006" i="3"/>
  <c r="BD1007" i="3"/>
  <c r="BE1007" i="3"/>
  <c r="BF1007" i="3"/>
  <c r="BG1007" i="3"/>
  <c r="BH1007" i="3"/>
  <c r="BI1007" i="3"/>
  <c r="BJ1007" i="3"/>
  <c r="BK1007" i="3"/>
  <c r="BL1007" i="3"/>
  <c r="BM1007" i="3"/>
  <c r="BN1007" i="3"/>
  <c r="BO1007" i="3"/>
  <c r="BP1007" i="3"/>
  <c r="BQ1007" i="3"/>
  <c r="BD1008" i="3"/>
  <c r="BE1008" i="3"/>
  <c r="BF1008" i="3"/>
  <c r="BG1008" i="3"/>
  <c r="BH1008" i="3"/>
  <c r="BI1008" i="3"/>
  <c r="BJ1008" i="3"/>
  <c r="BK1008" i="3"/>
  <c r="BL1008" i="3"/>
  <c r="BM1008" i="3"/>
  <c r="BN1008" i="3"/>
  <c r="BO1008" i="3"/>
  <c r="BP1008" i="3"/>
  <c r="BQ1008" i="3"/>
  <c r="BD1009" i="3"/>
  <c r="BE1009" i="3"/>
  <c r="BF1009" i="3"/>
  <c r="BG1009" i="3"/>
  <c r="BH1009" i="3"/>
  <c r="BI1009" i="3"/>
  <c r="BJ1009" i="3"/>
  <c r="BK1009" i="3"/>
  <c r="BL1009" i="3"/>
  <c r="BM1009" i="3"/>
  <c r="BN1009" i="3"/>
  <c r="BO1009" i="3"/>
  <c r="BP1009" i="3"/>
  <c r="BQ1009" i="3"/>
  <c r="BD1010" i="3"/>
  <c r="BE1010" i="3"/>
  <c r="BF1010" i="3"/>
  <c r="BG1010" i="3"/>
  <c r="BH1010" i="3"/>
  <c r="BI1010" i="3"/>
  <c r="BJ1010" i="3"/>
  <c r="BK1010" i="3"/>
  <c r="BL1010" i="3"/>
  <c r="BM1010" i="3"/>
  <c r="BN1010" i="3"/>
  <c r="BO1010" i="3"/>
  <c r="BP1010" i="3"/>
  <c r="BQ1010" i="3"/>
  <c r="BD1011" i="3"/>
  <c r="BE1011" i="3"/>
  <c r="BF1011" i="3"/>
  <c r="BG1011" i="3"/>
  <c r="BH1011" i="3"/>
  <c r="BI1011" i="3"/>
  <c r="BJ1011" i="3"/>
  <c r="BK1011" i="3"/>
  <c r="BL1011" i="3"/>
  <c r="BM1011" i="3"/>
  <c r="BN1011" i="3"/>
  <c r="BO1011" i="3"/>
  <c r="BP1011" i="3"/>
  <c r="BQ1011" i="3"/>
  <c r="BD1012" i="3"/>
  <c r="BE1012" i="3"/>
  <c r="BF1012" i="3"/>
  <c r="BG1012" i="3"/>
  <c r="BH1012" i="3"/>
  <c r="BI1012" i="3"/>
  <c r="BJ1012" i="3"/>
  <c r="BK1012" i="3"/>
  <c r="BL1012" i="3"/>
  <c r="BM1012" i="3"/>
  <c r="BN1012" i="3"/>
  <c r="BO1012" i="3"/>
  <c r="BP1012" i="3"/>
  <c r="BQ1012" i="3"/>
  <c r="BD1013" i="3"/>
  <c r="BE1013" i="3"/>
  <c r="BF1013" i="3"/>
  <c r="BG1013" i="3"/>
  <c r="BH1013" i="3"/>
  <c r="BI1013" i="3"/>
  <c r="BJ1013" i="3"/>
  <c r="BK1013" i="3"/>
  <c r="BL1013" i="3"/>
  <c r="BM1013" i="3"/>
  <c r="BN1013" i="3"/>
  <c r="BO1013" i="3"/>
  <c r="BP1013" i="3"/>
  <c r="BQ1013" i="3"/>
  <c r="BD1014" i="3"/>
  <c r="BE1014" i="3"/>
  <c r="BF1014" i="3"/>
  <c r="BG1014" i="3"/>
  <c r="BH1014" i="3"/>
  <c r="BI1014" i="3"/>
  <c r="BJ1014" i="3"/>
  <c r="BK1014" i="3"/>
  <c r="BL1014" i="3"/>
  <c r="BM1014" i="3"/>
  <c r="BN1014" i="3"/>
  <c r="BO1014" i="3"/>
  <c r="BP1014" i="3"/>
  <c r="BQ1014" i="3"/>
  <c r="BD1015" i="3"/>
  <c r="BE1015" i="3"/>
  <c r="BF1015" i="3"/>
  <c r="BG1015" i="3"/>
  <c r="BH1015" i="3"/>
  <c r="BI1015" i="3"/>
  <c r="BJ1015" i="3"/>
  <c r="BK1015" i="3"/>
  <c r="BL1015" i="3"/>
  <c r="BM1015" i="3"/>
  <c r="BN1015" i="3"/>
  <c r="BO1015" i="3"/>
  <c r="BP1015" i="3"/>
  <c r="BQ1015" i="3"/>
  <c r="BD1016" i="3"/>
  <c r="BE1016" i="3"/>
  <c r="BF1016" i="3"/>
  <c r="BG1016" i="3"/>
  <c r="BH1016" i="3"/>
  <c r="BI1016" i="3"/>
  <c r="BJ1016" i="3"/>
  <c r="BK1016" i="3"/>
  <c r="BL1016" i="3"/>
  <c r="BM1016" i="3"/>
  <c r="BN1016" i="3"/>
  <c r="BO1016" i="3"/>
  <c r="BP1016" i="3"/>
  <c r="BQ1016" i="3"/>
  <c r="BD1017" i="3"/>
  <c r="BE1017" i="3"/>
  <c r="BF1017" i="3"/>
  <c r="BG1017" i="3"/>
  <c r="BH1017" i="3"/>
  <c r="BI1017" i="3"/>
  <c r="BJ1017" i="3"/>
  <c r="BK1017" i="3"/>
  <c r="BL1017" i="3"/>
  <c r="BM1017" i="3"/>
  <c r="BN1017" i="3"/>
  <c r="BO1017" i="3"/>
  <c r="BP1017" i="3"/>
  <c r="BQ1017" i="3"/>
  <c r="BD1018" i="3"/>
  <c r="BE1018" i="3"/>
  <c r="BF1018" i="3"/>
  <c r="BG1018" i="3"/>
  <c r="BH1018" i="3"/>
  <c r="BI1018" i="3"/>
  <c r="BJ1018" i="3"/>
  <c r="BK1018" i="3"/>
  <c r="BL1018" i="3"/>
  <c r="BM1018" i="3"/>
  <c r="BN1018" i="3"/>
  <c r="BO1018" i="3"/>
  <c r="BP1018" i="3"/>
  <c r="BQ1018" i="3"/>
  <c r="BD1019" i="3"/>
  <c r="BE1019" i="3"/>
  <c r="BF1019" i="3"/>
  <c r="BG1019" i="3"/>
  <c r="BH1019" i="3"/>
  <c r="BI1019" i="3"/>
  <c r="BJ1019" i="3"/>
  <c r="BK1019" i="3"/>
  <c r="BL1019" i="3"/>
  <c r="BM1019" i="3"/>
  <c r="BN1019" i="3"/>
  <c r="BO1019" i="3"/>
  <c r="BP1019" i="3"/>
  <c r="BQ1019" i="3"/>
  <c r="BD1020" i="3"/>
  <c r="BE1020" i="3"/>
  <c r="BF1020" i="3"/>
  <c r="BG1020" i="3"/>
  <c r="BH1020" i="3"/>
  <c r="BI1020" i="3"/>
  <c r="BJ1020" i="3"/>
  <c r="BK1020" i="3"/>
  <c r="BL1020" i="3"/>
  <c r="BM1020" i="3"/>
  <c r="BN1020" i="3"/>
  <c r="BO1020" i="3"/>
  <c r="BP1020" i="3"/>
  <c r="BQ1020" i="3"/>
  <c r="BD1021" i="3"/>
  <c r="BE1021" i="3"/>
  <c r="BF1021" i="3"/>
  <c r="BG1021" i="3"/>
  <c r="BH1021" i="3"/>
  <c r="BI1021" i="3"/>
  <c r="BJ1021" i="3"/>
  <c r="BK1021" i="3"/>
  <c r="BL1021" i="3"/>
  <c r="BM1021" i="3"/>
  <c r="BN1021" i="3"/>
  <c r="BO1021" i="3"/>
  <c r="BP1021" i="3"/>
  <c r="BQ1021" i="3"/>
  <c r="BD1022" i="3"/>
  <c r="BE1022" i="3"/>
  <c r="BF1022" i="3"/>
  <c r="BG1022" i="3"/>
  <c r="BH1022" i="3"/>
  <c r="BI1022" i="3"/>
  <c r="BJ1022" i="3"/>
  <c r="BK1022" i="3"/>
  <c r="BL1022" i="3"/>
  <c r="BM1022" i="3"/>
  <c r="BN1022" i="3"/>
  <c r="BO1022" i="3"/>
  <c r="BP1022" i="3"/>
  <c r="BQ1022" i="3"/>
  <c r="BD1023" i="3"/>
  <c r="BE1023" i="3"/>
  <c r="BF1023" i="3"/>
  <c r="BG1023" i="3"/>
  <c r="BH1023" i="3"/>
  <c r="BI1023" i="3"/>
  <c r="BJ1023" i="3"/>
  <c r="BK1023" i="3"/>
  <c r="BL1023" i="3"/>
  <c r="BM1023" i="3"/>
  <c r="BN1023" i="3"/>
  <c r="BO1023" i="3"/>
  <c r="BP1023" i="3"/>
  <c r="BQ1023" i="3"/>
  <c r="BD1024" i="3"/>
  <c r="BE1024" i="3"/>
  <c r="BF1024" i="3"/>
  <c r="BG1024" i="3"/>
  <c r="BH1024" i="3"/>
  <c r="BI1024" i="3"/>
  <c r="BJ1024" i="3"/>
  <c r="BK1024" i="3"/>
  <c r="BL1024" i="3"/>
  <c r="BM1024" i="3"/>
  <c r="BN1024" i="3"/>
  <c r="BO1024" i="3"/>
  <c r="BP1024" i="3"/>
  <c r="BQ1024" i="3"/>
  <c r="BD1025" i="3"/>
  <c r="BE1025" i="3"/>
  <c r="BF1025" i="3"/>
  <c r="BG1025" i="3"/>
  <c r="BH1025" i="3"/>
  <c r="BI1025" i="3"/>
  <c r="BJ1025" i="3"/>
  <c r="BK1025" i="3"/>
  <c r="BL1025" i="3"/>
  <c r="BM1025" i="3"/>
  <c r="BN1025" i="3"/>
  <c r="BO1025" i="3"/>
  <c r="BP1025" i="3"/>
  <c r="BQ1025" i="3"/>
  <c r="BD1026" i="3"/>
  <c r="BE1026" i="3"/>
  <c r="BF1026" i="3"/>
  <c r="BG1026" i="3"/>
  <c r="BH1026" i="3"/>
  <c r="BI1026" i="3"/>
  <c r="BJ1026" i="3"/>
  <c r="BK1026" i="3"/>
  <c r="BL1026" i="3"/>
  <c r="BM1026" i="3"/>
  <c r="BN1026" i="3"/>
  <c r="BO1026" i="3"/>
  <c r="BP1026" i="3"/>
  <c r="BQ1026" i="3"/>
  <c r="BD1027" i="3"/>
  <c r="BE1027" i="3"/>
  <c r="BF1027" i="3"/>
  <c r="BG1027" i="3"/>
  <c r="BH1027" i="3"/>
  <c r="BI1027" i="3"/>
  <c r="BJ1027" i="3"/>
  <c r="BK1027" i="3"/>
  <c r="BL1027" i="3"/>
  <c r="BM1027" i="3"/>
  <c r="BN1027" i="3"/>
  <c r="BO1027" i="3"/>
  <c r="BP1027" i="3"/>
  <c r="BQ1027" i="3"/>
  <c r="BD1028" i="3"/>
  <c r="BE1028" i="3"/>
  <c r="BF1028" i="3"/>
  <c r="BG1028" i="3"/>
  <c r="BH1028" i="3"/>
  <c r="BI1028" i="3"/>
  <c r="BJ1028" i="3"/>
  <c r="BK1028" i="3"/>
  <c r="BL1028" i="3"/>
  <c r="BM1028" i="3"/>
  <c r="BN1028" i="3"/>
  <c r="BO1028" i="3"/>
  <c r="BP1028" i="3"/>
  <c r="BQ1028" i="3"/>
  <c r="BD1029" i="3"/>
  <c r="BE1029" i="3"/>
  <c r="BF1029" i="3"/>
  <c r="BG1029" i="3"/>
  <c r="BH1029" i="3"/>
  <c r="BI1029" i="3"/>
  <c r="BJ1029" i="3"/>
  <c r="BK1029" i="3"/>
  <c r="BL1029" i="3"/>
  <c r="BM1029" i="3"/>
  <c r="BN1029" i="3"/>
  <c r="BO1029" i="3"/>
  <c r="BP1029" i="3"/>
  <c r="BQ1029" i="3"/>
  <c r="BD1030" i="3"/>
  <c r="BE1030" i="3"/>
  <c r="BF1030" i="3"/>
  <c r="BG1030" i="3"/>
  <c r="BH1030" i="3"/>
  <c r="BI1030" i="3"/>
  <c r="BJ1030" i="3"/>
  <c r="BK1030" i="3"/>
  <c r="BL1030" i="3"/>
  <c r="BM1030" i="3"/>
  <c r="BN1030" i="3"/>
  <c r="BO1030" i="3"/>
  <c r="BP1030" i="3"/>
  <c r="BQ1030" i="3"/>
  <c r="BD1031" i="3"/>
  <c r="BE1031" i="3"/>
  <c r="BF1031" i="3"/>
  <c r="BG1031" i="3"/>
  <c r="BH1031" i="3"/>
  <c r="BI1031" i="3"/>
  <c r="BJ1031" i="3"/>
  <c r="BK1031" i="3"/>
  <c r="BL1031" i="3"/>
  <c r="BM1031" i="3"/>
  <c r="BN1031" i="3"/>
  <c r="BO1031" i="3"/>
  <c r="BP1031" i="3"/>
  <c r="BQ1031" i="3"/>
  <c r="BD1032" i="3"/>
  <c r="BE1032" i="3"/>
  <c r="BF1032" i="3"/>
  <c r="BG1032" i="3"/>
  <c r="BH1032" i="3"/>
  <c r="BI1032" i="3"/>
  <c r="BJ1032" i="3"/>
  <c r="BK1032" i="3"/>
  <c r="BL1032" i="3"/>
  <c r="BM1032" i="3"/>
  <c r="BN1032" i="3"/>
  <c r="BO1032" i="3"/>
  <c r="BP1032" i="3"/>
  <c r="BQ1032" i="3"/>
  <c r="BD1033" i="3"/>
  <c r="BE1033" i="3"/>
  <c r="BF1033" i="3"/>
  <c r="BG1033" i="3"/>
  <c r="BH1033" i="3"/>
  <c r="BI1033" i="3"/>
  <c r="BJ1033" i="3"/>
  <c r="BK1033" i="3"/>
  <c r="BL1033" i="3"/>
  <c r="BM1033" i="3"/>
  <c r="BN1033" i="3"/>
  <c r="BO1033" i="3"/>
  <c r="BP1033" i="3"/>
  <c r="BQ1033" i="3"/>
  <c r="BD1034" i="3"/>
  <c r="BE1034" i="3"/>
  <c r="BF1034" i="3"/>
  <c r="BG1034" i="3"/>
  <c r="BH1034" i="3"/>
  <c r="BI1034" i="3"/>
  <c r="BJ1034" i="3"/>
  <c r="BK1034" i="3"/>
  <c r="BL1034" i="3"/>
  <c r="BM1034" i="3"/>
  <c r="BN1034" i="3"/>
  <c r="BO1034" i="3"/>
  <c r="BP1034" i="3"/>
  <c r="BQ1034" i="3"/>
  <c r="BD1035" i="3"/>
  <c r="BE1035" i="3"/>
  <c r="BF1035" i="3"/>
  <c r="BG1035" i="3"/>
  <c r="BH1035" i="3"/>
  <c r="BI1035" i="3"/>
  <c r="BJ1035" i="3"/>
  <c r="BK1035" i="3"/>
  <c r="BL1035" i="3"/>
  <c r="BM1035" i="3"/>
  <c r="BN1035" i="3"/>
  <c r="BO1035" i="3"/>
  <c r="BP1035" i="3"/>
  <c r="BQ1035" i="3"/>
  <c r="BD1036" i="3"/>
  <c r="BE1036" i="3"/>
  <c r="BF1036" i="3"/>
  <c r="BG1036" i="3"/>
  <c r="BH1036" i="3"/>
  <c r="BI1036" i="3"/>
  <c r="BJ1036" i="3"/>
  <c r="BK1036" i="3"/>
  <c r="BL1036" i="3"/>
  <c r="BM1036" i="3"/>
  <c r="BN1036" i="3"/>
  <c r="BO1036" i="3"/>
  <c r="BP1036" i="3"/>
  <c r="BQ1036" i="3"/>
  <c r="BD1037" i="3"/>
  <c r="BE1037" i="3"/>
  <c r="BF1037" i="3"/>
  <c r="BG1037" i="3"/>
  <c r="BH1037" i="3"/>
  <c r="BI1037" i="3"/>
  <c r="BJ1037" i="3"/>
  <c r="BK1037" i="3"/>
  <c r="BL1037" i="3"/>
  <c r="BM1037" i="3"/>
  <c r="BN1037" i="3"/>
  <c r="BO1037" i="3"/>
  <c r="BP1037" i="3"/>
  <c r="BQ1037" i="3"/>
  <c r="BD1038" i="3"/>
  <c r="BE1038" i="3"/>
  <c r="BF1038" i="3"/>
  <c r="BG1038" i="3"/>
  <c r="BH1038" i="3"/>
  <c r="BI1038" i="3"/>
  <c r="BJ1038" i="3"/>
  <c r="BK1038" i="3"/>
  <c r="BL1038" i="3"/>
  <c r="BM1038" i="3"/>
  <c r="BN1038" i="3"/>
  <c r="BO1038" i="3"/>
  <c r="BP1038" i="3"/>
  <c r="BQ1038" i="3"/>
  <c r="BD1039" i="3"/>
  <c r="BE1039" i="3"/>
  <c r="BF1039" i="3"/>
  <c r="BG1039" i="3"/>
  <c r="BH1039" i="3"/>
  <c r="BI1039" i="3"/>
  <c r="BJ1039" i="3"/>
  <c r="BK1039" i="3"/>
  <c r="BL1039" i="3"/>
  <c r="BM1039" i="3"/>
  <c r="BN1039" i="3"/>
  <c r="BO1039" i="3"/>
  <c r="BP1039" i="3"/>
  <c r="BQ1039" i="3"/>
  <c r="BD1040" i="3"/>
  <c r="BE1040" i="3"/>
  <c r="BF1040" i="3"/>
  <c r="BG1040" i="3"/>
  <c r="BH1040" i="3"/>
  <c r="BI1040" i="3"/>
  <c r="BJ1040" i="3"/>
  <c r="BK1040" i="3"/>
  <c r="BL1040" i="3"/>
  <c r="BM1040" i="3"/>
  <c r="BN1040" i="3"/>
  <c r="BO1040" i="3"/>
  <c r="BP1040" i="3"/>
  <c r="BQ1040" i="3"/>
  <c r="BD1041" i="3"/>
  <c r="BE1041" i="3"/>
  <c r="BF1041" i="3"/>
  <c r="BG1041" i="3"/>
  <c r="BH1041" i="3"/>
  <c r="BI1041" i="3"/>
  <c r="BJ1041" i="3"/>
  <c r="BK1041" i="3"/>
  <c r="BL1041" i="3"/>
  <c r="BM1041" i="3"/>
  <c r="BN1041" i="3"/>
  <c r="BO1041" i="3"/>
  <c r="BP1041" i="3"/>
  <c r="BQ1041" i="3"/>
  <c r="BD1042" i="3"/>
  <c r="BE1042" i="3"/>
  <c r="BF1042" i="3"/>
  <c r="BG1042" i="3"/>
  <c r="BH1042" i="3"/>
  <c r="BI1042" i="3"/>
  <c r="BJ1042" i="3"/>
  <c r="BK1042" i="3"/>
  <c r="BL1042" i="3"/>
  <c r="BM1042" i="3"/>
  <c r="BN1042" i="3"/>
  <c r="BO1042" i="3"/>
  <c r="BP1042" i="3"/>
  <c r="BQ1042" i="3"/>
  <c r="BD1043" i="3"/>
  <c r="BE1043" i="3"/>
  <c r="BF1043" i="3"/>
  <c r="BG1043" i="3"/>
  <c r="BH1043" i="3"/>
  <c r="BI1043" i="3"/>
  <c r="BJ1043" i="3"/>
  <c r="BK1043" i="3"/>
  <c r="BL1043" i="3"/>
  <c r="BM1043" i="3"/>
  <c r="BN1043" i="3"/>
  <c r="BO1043" i="3"/>
  <c r="BP1043" i="3"/>
  <c r="BQ1043" i="3"/>
  <c r="BD1044" i="3"/>
  <c r="BE1044" i="3"/>
  <c r="BF1044" i="3"/>
  <c r="BG1044" i="3"/>
  <c r="BH1044" i="3"/>
  <c r="BI1044" i="3"/>
  <c r="BJ1044" i="3"/>
  <c r="BK1044" i="3"/>
  <c r="BL1044" i="3"/>
  <c r="BM1044" i="3"/>
  <c r="BN1044" i="3"/>
  <c r="BO1044" i="3"/>
  <c r="BP1044" i="3"/>
  <c r="BQ1044" i="3"/>
  <c r="BD1045" i="3"/>
  <c r="BE1045" i="3"/>
  <c r="BF1045" i="3"/>
  <c r="BG1045" i="3"/>
  <c r="BH1045" i="3"/>
  <c r="BI1045" i="3"/>
  <c r="BJ1045" i="3"/>
  <c r="BK1045" i="3"/>
  <c r="BL1045" i="3"/>
  <c r="BM1045" i="3"/>
  <c r="BN1045" i="3"/>
  <c r="BO1045" i="3"/>
  <c r="BP1045" i="3"/>
  <c r="BQ1045" i="3"/>
  <c r="BD1046" i="3"/>
  <c r="BE1046" i="3"/>
  <c r="BF1046" i="3"/>
  <c r="BG1046" i="3"/>
  <c r="BH1046" i="3"/>
  <c r="BI1046" i="3"/>
  <c r="BJ1046" i="3"/>
  <c r="BK1046" i="3"/>
  <c r="BL1046" i="3"/>
  <c r="BM1046" i="3"/>
  <c r="BN1046" i="3"/>
  <c r="BO1046" i="3"/>
  <c r="BP1046" i="3"/>
  <c r="BQ1046" i="3"/>
  <c r="BD1047" i="3"/>
  <c r="BE1047" i="3"/>
  <c r="BF1047" i="3"/>
  <c r="BG1047" i="3"/>
  <c r="BH1047" i="3"/>
  <c r="BI1047" i="3"/>
  <c r="BJ1047" i="3"/>
  <c r="BK1047" i="3"/>
  <c r="BL1047" i="3"/>
  <c r="BM1047" i="3"/>
  <c r="BN1047" i="3"/>
  <c r="BO1047" i="3"/>
  <c r="BP1047" i="3"/>
  <c r="BQ1047" i="3"/>
  <c r="BD1048" i="3"/>
  <c r="BE1048" i="3"/>
  <c r="BF1048" i="3"/>
  <c r="BG1048" i="3"/>
  <c r="BH1048" i="3"/>
  <c r="BI1048" i="3"/>
  <c r="BJ1048" i="3"/>
  <c r="BK1048" i="3"/>
  <c r="BL1048" i="3"/>
  <c r="BM1048" i="3"/>
  <c r="BN1048" i="3"/>
  <c r="BO1048" i="3"/>
  <c r="BP1048" i="3"/>
  <c r="BQ1048" i="3"/>
  <c r="BD1049" i="3"/>
  <c r="BE1049" i="3"/>
  <c r="BF1049" i="3"/>
  <c r="BG1049" i="3"/>
  <c r="BH1049" i="3"/>
  <c r="BI1049" i="3"/>
  <c r="BJ1049" i="3"/>
  <c r="BK1049" i="3"/>
  <c r="BL1049" i="3"/>
  <c r="BM1049" i="3"/>
  <c r="BN1049" i="3"/>
  <c r="BO1049" i="3"/>
  <c r="BP1049" i="3"/>
  <c r="BQ1049" i="3"/>
  <c r="BD1050" i="3"/>
  <c r="BE1050" i="3"/>
  <c r="BF1050" i="3"/>
  <c r="BG1050" i="3"/>
  <c r="BH1050" i="3"/>
  <c r="BI1050" i="3"/>
  <c r="BJ1050" i="3"/>
  <c r="BK1050" i="3"/>
  <c r="BL1050" i="3"/>
  <c r="BM1050" i="3"/>
  <c r="BN1050" i="3"/>
  <c r="BO1050" i="3"/>
  <c r="BP1050" i="3"/>
  <c r="BQ1050" i="3"/>
  <c r="BD1051" i="3"/>
  <c r="BE1051" i="3"/>
  <c r="BF1051" i="3"/>
  <c r="BG1051" i="3"/>
  <c r="BH1051" i="3"/>
  <c r="BI1051" i="3"/>
  <c r="BJ1051" i="3"/>
  <c r="BK1051" i="3"/>
  <c r="BL1051" i="3"/>
  <c r="BM1051" i="3"/>
  <c r="BN1051" i="3"/>
  <c r="BO1051" i="3"/>
  <c r="BP1051" i="3"/>
  <c r="BQ1051" i="3"/>
  <c r="BD1052" i="3"/>
  <c r="BE1052" i="3"/>
  <c r="BF1052" i="3"/>
  <c r="BG1052" i="3"/>
  <c r="BH1052" i="3"/>
  <c r="BI1052" i="3"/>
  <c r="BJ1052" i="3"/>
  <c r="BK1052" i="3"/>
  <c r="BL1052" i="3"/>
  <c r="BM1052" i="3"/>
  <c r="BN1052" i="3"/>
  <c r="BO1052" i="3"/>
  <c r="BP1052" i="3"/>
  <c r="BQ1052" i="3"/>
  <c r="BD1053" i="3"/>
  <c r="BE1053" i="3"/>
  <c r="BF1053" i="3"/>
  <c r="BG1053" i="3"/>
  <c r="BH1053" i="3"/>
  <c r="BI1053" i="3"/>
  <c r="BJ1053" i="3"/>
  <c r="BK1053" i="3"/>
  <c r="BL1053" i="3"/>
  <c r="BM1053" i="3"/>
  <c r="BN1053" i="3"/>
  <c r="BO1053" i="3"/>
  <c r="BP1053" i="3"/>
  <c r="BQ1053" i="3"/>
  <c r="BD1054" i="3"/>
  <c r="BE1054" i="3"/>
  <c r="BF1054" i="3"/>
  <c r="BG1054" i="3"/>
  <c r="BH1054" i="3"/>
  <c r="BI1054" i="3"/>
  <c r="BJ1054" i="3"/>
  <c r="BK1054" i="3"/>
  <c r="BL1054" i="3"/>
  <c r="BM1054" i="3"/>
  <c r="BN1054" i="3"/>
  <c r="BO1054" i="3"/>
  <c r="BP1054" i="3"/>
  <c r="BQ1054" i="3"/>
  <c r="BD1055" i="3"/>
  <c r="BE1055" i="3"/>
  <c r="BF1055" i="3"/>
  <c r="BG1055" i="3"/>
  <c r="BH1055" i="3"/>
  <c r="BI1055" i="3"/>
  <c r="BJ1055" i="3"/>
  <c r="BK1055" i="3"/>
  <c r="BL1055" i="3"/>
  <c r="BM1055" i="3"/>
  <c r="BN1055" i="3"/>
  <c r="BO1055" i="3"/>
  <c r="BP1055" i="3"/>
  <c r="BQ1055" i="3"/>
  <c r="BD1056" i="3"/>
  <c r="BE1056" i="3"/>
  <c r="BF1056" i="3"/>
  <c r="BG1056" i="3"/>
  <c r="BH1056" i="3"/>
  <c r="BI1056" i="3"/>
  <c r="BJ1056" i="3"/>
  <c r="BK1056" i="3"/>
  <c r="BL1056" i="3"/>
  <c r="BM1056" i="3"/>
  <c r="BN1056" i="3"/>
  <c r="BO1056" i="3"/>
  <c r="BP1056" i="3"/>
  <c r="BQ1056" i="3"/>
  <c r="BD1057" i="3"/>
  <c r="BE1057" i="3"/>
  <c r="BF1057" i="3"/>
  <c r="BG1057" i="3"/>
  <c r="BH1057" i="3"/>
  <c r="BI1057" i="3"/>
  <c r="BJ1057" i="3"/>
  <c r="BK1057" i="3"/>
  <c r="BL1057" i="3"/>
  <c r="BM1057" i="3"/>
  <c r="BN1057" i="3"/>
  <c r="BO1057" i="3"/>
  <c r="BP1057" i="3"/>
  <c r="BQ1057" i="3"/>
  <c r="BD1058" i="3"/>
  <c r="BE1058" i="3"/>
  <c r="BF1058" i="3"/>
  <c r="BG1058" i="3"/>
  <c r="BH1058" i="3"/>
  <c r="BI1058" i="3"/>
  <c r="BJ1058" i="3"/>
  <c r="BK1058" i="3"/>
  <c r="BL1058" i="3"/>
  <c r="BM1058" i="3"/>
  <c r="BN1058" i="3"/>
  <c r="BO1058" i="3"/>
  <c r="BP1058" i="3"/>
  <c r="BQ1058" i="3"/>
  <c r="BD1059" i="3"/>
  <c r="BE1059" i="3"/>
  <c r="BF1059" i="3"/>
  <c r="BG1059" i="3"/>
  <c r="BH1059" i="3"/>
  <c r="BI1059" i="3"/>
  <c r="BJ1059" i="3"/>
  <c r="BK1059" i="3"/>
  <c r="BL1059" i="3"/>
  <c r="BM1059" i="3"/>
  <c r="BN1059" i="3"/>
  <c r="BO1059" i="3"/>
  <c r="BP1059" i="3"/>
  <c r="BQ1059" i="3"/>
  <c r="BD1060" i="3"/>
  <c r="BE1060" i="3"/>
  <c r="BF1060" i="3"/>
  <c r="BG1060" i="3"/>
  <c r="BH1060" i="3"/>
  <c r="BI1060" i="3"/>
  <c r="BJ1060" i="3"/>
  <c r="BK1060" i="3"/>
  <c r="BL1060" i="3"/>
  <c r="BM1060" i="3"/>
  <c r="BN1060" i="3"/>
  <c r="BO1060" i="3"/>
  <c r="BP1060" i="3"/>
  <c r="BQ1060" i="3"/>
  <c r="BD1061" i="3"/>
  <c r="BE1061" i="3"/>
  <c r="BF1061" i="3"/>
  <c r="BG1061" i="3"/>
  <c r="BH1061" i="3"/>
  <c r="BI1061" i="3"/>
  <c r="BJ1061" i="3"/>
  <c r="BK1061" i="3"/>
  <c r="BL1061" i="3"/>
  <c r="BM1061" i="3"/>
  <c r="BN1061" i="3"/>
  <c r="BO1061" i="3"/>
  <c r="BP1061" i="3"/>
  <c r="BQ1061" i="3"/>
  <c r="BD1062" i="3"/>
  <c r="BE1062" i="3"/>
  <c r="BF1062" i="3"/>
  <c r="BG1062" i="3"/>
  <c r="BH1062" i="3"/>
  <c r="BI1062" i="3"/>
  <c r="BJ1062" i="3"/>
  <c r="BK1062" i="3"/>
  <c r="BL1062" i="3"/>
  <c r="BM1062" i="3"/>
  <c r="BN1062" i="3"/>
  <c r="BO1062" i="3"/>
  <c r="BP1062" i="3"/>
  <c r="BQ1062" i="3"/>
  <c r="BD1063" i="3"/>
  <c r="BE1063" i="3"/>
  <c r="BF1063" i="3"/>
  <c r="BG1063" i="3"/>
  <c r="BH1063" i="3"/>
  <c r="BI1063" i="3"/>
  <c r="BJ1063" i="3"/>
  <c r="BK1063" i="3"/>
  <c r="BL1063" i="3"/>
  <c r="BM1063" i="3"/>
  <c r="BN1063" i="3"/>
  <c r="BO1063" i="3"/>
  <c r="BP1063" i="3"/>
  <c r="BQ1063" i="3"/>
  <c r="BD1064" i="3"/>
  <c r="BE1064" i="3"/>
  <c r="BF1064" i="3"/>
  <c r="BG1064" i="3"/>
  <c r="BH1064" i="3"/>
  <c r="BI1064" i="3"/>
  <c r="BJ1064" i="3"/>
  <c r="BK1064" i="3"/>
  <c r="BL1064" i="3"/>
  <c r="BM1064" i="3"/>
  <c r="BN1064" i="3"/>
  <c r="BO1064" i="3"/>
  <c r="BP1064" i="3"/>
  <c r="BQ1064" i="3"/>
  <c r="BD1065" i="3"/>
  <c r="BE1065" i="3"/>
  <c r="BF1065" i="3"/>
  <c r="BG1065" i="3"/>
  <c r="BH1065" i="3"/>
  <c r="BI1065" i="3"/>
  <c r="BJ1065" i="3"/>
  <c r="BK1065" i="3"/>
  <c r="BL1065" i="3"/>
  <c r="BM1065" i="3"/>
  <c r="BN1065" i="3"/>
  <c r="BO1065" i="3"/>
  <c r="BP1065" i="3"/>
  <c r="BQ1065" i="3"/>
  <c r="BD1066" i="3"/>
  <c r="BE1066" i="3"/>
  <c r="BF1066" i="3"/>
  <c r="BG1066" i="3"/>
  <c r="BH1066" i="3"/>
  <c r="BI1066" i="3"/>
  <c r="BJ1066" i="3"/>
  <c r="BK1066" i="3"/>
  <c r="BL1066" i="3"/>
  <c r="BM1066" i="3"/>
  <c r="BN1066" i="3"/>
  <c r="BO1066" i="3"/>
  <c r="BP1066" i="3"/>
  <c r="BQ1066" i="3"/>
  <c r="BD1067" i="3"/>
  <c r="BE1067" i="3"/>
  <c r="BF1067" i="3"/>
  <c r="BG1067" i="3"/>
  <c r="BH1067" i="3"/>
  <c r="BI1067" i="3"/>
  <c r="BJ1067" i="3"/>
  <c r="BK1067" i="3"/>
  <c r="BL1067" i="3"/>
  <c r="BM1067" i="3"/>
  <c r="BN1067" i="3"/>
  <c r="BO1067" i="3"/>
  <c r="BP1067" i="3"/>
  <c r="BQ1067" i="3"/>
  <c r="BD1068" i="3"/>
  <c r="BE1068" i="3"/>
  <c r="BF1068" i="3"/>
  <c r="BG1068" i="3"/>
  <c r="BH1068" i="3"/>
  <c r="BI1068" i="3"/>
  <c r="BJ1068" i="3"/>
  <c r="BK1068" i="3"/>
  <c r="BL1068" i="3"/>
  <c r="BM1068" i="3"/>
  <c r="BN1068" i="3"/>
  <c r="BO1068" i="3"/>
  <c r="BP1068" i="3"/>
  <c r="BQ1068" i="3"/>
  <c r="BD1069" i="3"/>
  <c r="BE1069" i="3"/>
  <c r="BF1069" i="3"/>
  <c r="BG1069" i="3"/>
  <c r="BH1069" i="3"/>
  <c r="BI1069" i="3"/>
  <c r="BJ1069" i="3"/>
  <c r="BK1069" i="3"/>
  <c r="BL1069" i="3"/>
  <c r="BM1069" i="3"/>
  <c r="BN1069" i="3"/>
  <c r="BO1069" i="3"/>
  <c r="BP1069" i="3"/>
  <c r="BQ1069" i="3"/>
  <c r="BD1070" i="3"/>
  <c r="BE1070" i="3"/>
  <c r="BF1070" i="3"/>
  <c r="BG1070" i="3"/>
  <c r="BH1070" i="3"/>
  <c r="BI1070" i="3"/>
  <c r="BJ1070" i="3"/>
  <c r="BK1070" i="3"/>
  <c r="BL1070" i="3"/>
  <c r="BM1070" i="3"/>
  <c r="BN1070" i="3"/>
  <c r="BO1070" i="3"/>
  <c r="BP1070" i="3"/>
  <c r="BQ1070" i="3"/>
  <c r="BD1071" i="3"/>
  <c r="BE1071" i="3"/>
  <c r="BF1071" i="3"/>
  <c r="BG1071" i="3"/>
  <c r="BH1071" i="3"/>
  <c r="BI1071" i="3"/>
  <c r="BJ1071" i="3"/>
  <c r="BK1071" i="3"/>
  <c r="BL1071" i="3"/>
  <c r="BM1071" i="3"/>
  <c r="BN1071" i="3"/>
  <c r="BO1071" i="3"/>
  <c r="BP1071" i="3"/>
  <c r="BQ1071" i="3"/>
  <c r="BD1072" i="3"/>
  <c r="BE1072" i="3"/>
  <c r="BF1072" i="3"/>
  <c r="BG1072" i="3"/>
  <c r="BH1072" i="3"/>
  <c r="BI1072" i="3"/>
  <c r="BJ1072" i="3"/>
  <c r="BK1072" i="3"/>
  <c r="BL1072" i="3"/>
  <c r="BM1072" i="3"/>
  <c r="BN1072" i="3"/>
  <c r="BO1072" i="3"/>
  <c r="BP1072" i="3"/>
  <c r="BQ1072" i="3"/>
  <c r="BD1073" i="3"/>
  <c r="BE1073" i="3"/>
  <c r="BF1073" i="3"/>
  <c r="BG1073" i="3"/>
  <c r="BH1073" i="3"/>
  <c r="BI1073" i="3"/>
  <c r="BJ1073" i="3"/>
  <c r="BK1073" i="3"/>
  <c r="BL1073" i="3"/>
  <c r="BM1073" i="3"/>
  <c r="BN1073" i="3"/>
  <c r="BO1073" i="3"/>
  <c r="BP1073" i="3"/>
  <c r="BQ1073" i="3"/>
  <c r="BD1074" i="3"/>
  <c r="BE1074" i="3"/>
  <c r="BF1074" i="3"/>
  <c r="BG1074" i="3"/>
  <c r="BH1074" i="3"/>
  <c r="BI1074" i="3"/>
  <c r="BJ1074" i="3"/>
  <c r="BK1074" i="3"/>
  <c r="BL1074" i="3"/>
  <c r="BM1074" i="3"/>
  <c r="BN1074" i="3"/>
  <c r="BO1074" i="3"/>
  <c r="BP1074" i="3"/>
  <c r="BQ1074" i="3"/>
  <c r="BD1075" i="3"/>
  <c r="BE1075" i="3"/>
  <c r="BF1075" i="3"/>
  <c r="BG1075" i="3"/>
  <c r="BH1075" i="3"/>
  <c r="BI1075" i="3"/>
  <c r="BJ1075" i="3"/>
  <c r="BK1075" i="3"/>
  <c r="BL1075" i="3"/>
  <c r="BM1075" i="3"/>
  <c r="BN1075" i="3"/>
  <c r="BO1075" i="3"/>
  <c r="BP1075" i="3"/>
  <c r="BQ1075" i="3"/>
  <c r="BD1076" i="3"/>
  <c r="BE1076" i="3"/>
  <c r="BF1076" i="3"/>
  <c r="BG1076" i="3"/>
  <c r="BH1076" i="3"/>
  <c r="BI1076" i="3"/>
  <c r="BJ1076" i="3"/>
  <c r="BK1076" i="3"/>
  <c r="BL1076" i="3"/>
  <c r="BM1076" i="3"/>
  <c r="BN1076" i="3"/>
  <c r="BO1076" i="3"/>
  <c r="BP1076" i="3"/>
  <c r="BQ1076" i="3"/>
  <c r="BD1077" i="3"/>
  <c r="BE1077" i="3"/>
  <c r="BF1077" i="3"/>
  <c r="BG1077" i="3"/>
  <c r="BH1077" i="3"/>
  <c r="BI1077" i="3"/>
  <c r="BJ1077" i="3"/>
  <c r="BK1077" i="3"/>
  <c r="BL1077" i="3"/>
  <c r="BM1077" i="3"/>
  <c r="BN1077" i="3"/>
  <c r="BO1077" i="3"/>
  <c r="BP1077" i="3"/>
  <c r="BQ1077" i="3"/>
  <c r="BD1078" i="3"/>
  <c r="BE1078" i="3"/>
  <c r="BF1078" i="3"/>
  <c r="BG1078" i="3"/>
  <c r="BH1078" i="3"/>
  <c r="BI1078" i="3"/>
  <c r="BJ1078" i="3"/>
  <c r="BK1078" i="3"/>
  <c r="BL1078" i="3"/>
  <c r="BM1078" i="3"/>
  <c r="BN1078" i="3"/>
  <c r="BO1078" i="3"/>
  <c r="BP1078" i="3"/>
  <c r="BQ1078" i="3"/>
  <c r="BD1079" i="3"/>
  <c r="BE1079" i="3"/>
  <c r="BF1079" i="3"/>
  <c r="BG1079" i="3"/>
  <c r="BH1079" i="3"/>
  <c r="BI1079" i="3"/>
  <c r="BJ1079" i="3"/>
  <c r="BK1079" i="3"/>
  <c r="BL1079" i="3"/>
  <c r="BM1079" i="3"/>
  <c r="BN1079" i="3"/>
  <c r="BO1079" i="3"/>
  <c r="BP1079" i="3"/>
  <c r="BQ1079" i="3"/>
  <c r="BD1080" i="3"/>
  <c r="BE1080" i="3"/>
  <c r="BF1080" i="3"/>
  <c r="BG1080" i="3"/>
  <c r="BH1080" i="3"/>
  <c r="BI1080" i="3"/>
  <c r="BJ1080" i="3"/>
  <c r="BK1080" i="3"/>
  <c r="BL1080" i="3"/>
  <c r="BM1080" i="3"/>
  <c r="BN1080" i="3"/>
  <c r="BO1080" i="3"/>
  <c r="BP1080" i="3"/>
  <c r="BQ1080" i="3"/>
  <c r="BD1081" i="3"/>
  <c r="BE1081" i="3"/>
  <c r="BF1081" i="3"/>
  <c r="BG1081" i="3"/>
  <c r="BH1081" i="3"/>
  <c r="BI1081" i="3"/>
  <c r="BJ1081" i="3"/>
  <c r="BK1081" i="3"/>
  <c r="BL1081" i="3"/>
  <c r="BM1081" i="3"/>
  <c r="BN1081" i="3"/>
  <c r="BO1081" i="3"/>
  <c r="BP1081" i="3"/>
  <c r="BQ1081" i="3"/>
  <c r="BD1082" i="3"/>
  <c r="BE1082" i="3"/>
  <c r="BF1082" i="3"/>
  <c r="BG1082" i="3"/>
  <c r="BH1082" i="3"/>
  <c r="BI1082" i="3"/>
  <c r="BJ1082" i="3"/>
  <c r="BK1082" i="3"/>
  <c r="BL1082" i="3"/>
  <c r="BM1082" i="3"/>
  <c r="BN1082" i="3"/>
  <c r="BO1082" i="3"/>
  <c r="BP1082" i="3"/>
  <c r="BQ1082" i="3"/>
  <c r="BD1083" i="3"/>
  <c r="BE1083" i="3"/>
  <c r="BF1083" i="3"/>
  <c r="BG1083" i="3"/>
  <c r="BH1083" i="3"/>
  <c r="BI1083" i="3"/>
  <c r="BJ1083" i="3"/>
  <c r="BK1083" i="3"/>
  <c r="BL1083" i="3"/>
  <c r="BM1083" i="3"/>
  <c r="BN1083" i="3"/>
  <c r="BO1083" i="3"/>
  <c r="BP1083" i="3"/>
  <c r="BQ1083" i="3"/>
  <c r="BD1084" i="3"/>
  <c r="BE1084" i="3"/>
  <c r="BF1084" i="3"/>
  <c r="BG1084" i="3"/>
  <c r="BH1084" i="3"/>
  <c r="BI1084" i="3"/>
  <c r="BJ1084" i="3"/>
  <c r="BK1084" i="3"/>
  <c r="BL1084" i="3"/>
  <c r="BM1084" i="3"/>
  <c r="BN1084" i="3"/>
  <c r="BO1084" i="3"/>
  <c r="BP1084" i="3"/>
  <c r="BQ1084" i="3"/>
  <c r="BD1085" i="3"/>
  <c r="BE1085" i="3"/>
  <c r="BF1085" i="3"/>
  <c r="BG1085" i="3"/>
  <c r="BH1085" i="3"/>
  <c r="BI1085" i="3"/>
  <c r="BJ1085" i="3"/>
  <c r="BK1085" i="3"/>
  <c r="BL1085" i="3"/>
  <c r="BM1085" i="3"/>
  <c r="BN1085" i="3"/>
  <c r="BO1085" i="3"/>
  <c r="BP1085" i="3"/>
  <c r="BQ1085" i="3"/>
  <c r="BD1086" i="3"/>
  <c r="BE1086" i="3"/>
  <c r="BF1086" i="3"/>
  <c r="BG1086" i="3"/>
  <c r="BH1086" i="3"/>
  <c r="BI1086" i="3"/>
  <c r="BJ1086" i="3"/>
  <c r="BK1086" i="3"/>
  <c r="BL1086" i="3"/>
  <c r="BM1086" i="3"/>
  <c r="BN1086" i="3"/>
  <c r="BO1086" i="3"/>
  <c r="BP1086" i="3"/>
  <c r="BQ1086" i="3"/>
  <c r="BD1087" i="3"/>
  <c r="BE1087" i="3"/>
  <c r="BF1087" i="3"/>
  <c r="BG1087" i="3"/>
  <c r="BH1087" i="3"/>
  <c r="BI1087" i="3"/>
  <c r="BJ1087" i="3"/>
  <c r="BK1087" i="3"/>
  <c r="BL1087" i="3"/>
  <c r="BM1087" i="3"/>
  <c r="BN1087" i="3"/>
  <c r="BO1087" i="3"/>
  <c r="BP1087" i="3"/>
  <c r="BQ1087" i="3"/>
  <c r="BD1088" i="3"/>
  <c r="BE1088" i="3"/>
  <c r="BF1088" i="3"/>
  <c r="BG1088" i="3"/>
  <c r="BH1088" i="3"/>
  <c r="BI1088" i="3"/>
  <c r="BJ1088" i="3"/>
  <c r="BK1088" i="3"/>
  <c r="BL1088" i="3"/>
  <c r="BM1088" i="3"/>
  <c r="BN1088" i="3"/>
  <c r="BO1088" i="3"/>
  <c r="BP1088" i="3"/>
  <c r="BQ1088" i="3"/>
  <c r="BD1089" i="3"/>
  <c r="BE1089" i="3"/>
  <c r="BF1089" i="3"/>
  <c r="BG1089" i="3"/>
  <c r="BH1089" i="3"/>
  <c r="BI1089" i="3"/>
  <c r="BJ1089" i="3"/>
  <c r="BK1089" i="3"/>
  <c r="BL1089" i="3"/>
  <c r="BM1089" i="3"/>
  <c r="BN1089" i="3"/>
  <c r="BO1089" i="3"/>
  <c r="BP1089" i="3"/>
  <c r="BQ1089" i="3"/>
  <c r="BD1090" i="3"/>
  <c r="BE1090" i="3"/>
  <c r="BF1090" i="3"/>
  <c r="BG1090" i="3"/>
  <c r="BH1090" i="3"/>
  <c r="BI1090" i="3"/>
  <c r="BJ1090" i="3"/>
  <c r="BK1090" i="3"/>
  <c r="BL1090" i="3"/>
  <c r="BM1090" i="3"/>
  <c r="BN1090" i="3"/>
  <c r="BO1090" i="3"/>
  <c r="BP1090" i="3"/>
  <c r="BQ1090" i="3"/>
  <c r="BD1091" i="3"/>
  <c r="BE1091" i="3"/>
  <c r="BF1091" i="3"/>
  <c r="BG1091" i="3"/>
  <c r="BH1091" i="3"/>
  <c r="BI1091" i="3"/>
  <c r="BJ1091" i="3"/>
  <c r="BK1091" i="3"/>
  <c r="BL1091" i="3"/>
  <c r="BM1091" i="3"/>
  <c r="BN1091" i="3"/>
  <c r="BO1091" i="3"/>
  <c r="BP1091" i="3"/>
  <c r="BQ1091" i="3"/>
  <c r="BD1092" i="3"/>
  <c r="BE1092" i="3"/>
  <c r="BF1092" i="3"/>
  <c r="BG1092" i="3"/>
  <c r="BH1092" i="3"/>
  <c r="BI1092" i="3"/>
  <c r="BJ1092" i="3"/>
  <c r="BK1092" i="3"/>
  <c r="BL1092" i="3"/>
  <c r="BM1092" i="3"/>
  <c r="BN1092" i="3"/>
  <c r="BO1092" i="3"/>
  <c r="BP1092" i="3"/>
  <c r="BQ1092" i="3"/>
  <c r="BD1093" i="3"/>
  <c r="BE1093" i="3"/>
  <c r="BF1093" i="3"/>
  <c r="BG1093" i="3"/>
  <c r="BH1093" i="3"/>
  <c r="BI1093" i="3"/>
  <c r="BJ1093" i="3"/>
  <c r="BK1093" i="3"/>
  <c r="BL1093" i="3"/>
  <c r="BM1093" i="3"/>
  <c r="BN1093" i="3"/>
  <c r="BO1093" i="3"/>
  <c r="BP1093" i="3"/>
  <c r="BQ1093" i="3"/>
  <c r="BD1094" i="3"/>
  <c r="BE1094" i="3"/>
  <c r="BF1094" i="3"/>
  <c r="BG1094" i="3"/>
  <c r="BH1094" i="3"/>
  <c r="BI1094" i="3"/>
  <c r="BJ1094" i="3"/>
  <c r="BK1094" i="3"/>
  <c r="BL1094" i="3"/>
  <c r="BM1094" i="3"/>
  <c r="BN1094" i="3"/>
  <c r="BO1094" i="3"/>
  <c r="BP1094" i="3"/>
  <c r="BQ1094" i="3"/>
  <c r="BD1095" i="3"/>
  <c r="BE1095" i="3"/>
  <c r="BF1095" i="3"/>
  <c r="BG1095" i="3"/>
  <c r="BH1095" i="3"/>
  <c r="BI1095" i="3"/>
  <c r="BJ1095" i="3"/>
  <c r="BK1095" i="3"/>
  <c r="BL1095" i="3"/>
  <c r="BM1095" i="3"/>
  <c r="BN1095" i="3"/>
  <c r="BO1095" i="3"/>
  <c r="BP1095" i="3"/>
  <c r="BQ1095" i="3"/>
  <c r="BD1096" i="3"/>
  <c r="BE1096" i="3"/>
  <c r="BF1096" i="3"/>
  <c r="BG1096" i="3"/>
  <c r="BH1096" i="3"/>
  <c r="BI1096" i="3"/>
  <c r="BJ1096" i="3"/>
  <c r="BK1096" i="3"/>
  <c r="BL1096" i="3"/>
  <c r="BM1096" i="3"/>
  <c r="BN1096" i="3"/>
  <c r="BO1096" i="3"/>
  <c r="BP1096" i="3"/>
  <c r="BQ1096" i="3"/>
  <c r="BD1097" i="3"/>
  <c r="BE1097" i="3"/>
  <c r="BF1097" i="3"/>
  <c r="BG1097" i="3"/>
  <c r="BH1097" i="3"/>
  <c r="BI1097" i="3"/>
  <c r="BJ1097" i="3"/>
  <c r="BK1097" i="3"/>
  <c r="BL1097" i="3"/>
  <c r="BM1097" i="3"/>
  <c r="BN1097" i="3"/>
  <c r="BO1097" i="3"/>
  <c r="BP1097" i="3"/>
  <c r="BQ1097" i="3"/>
  <c r="BD1098" i="3"/>
  <c r="BE1098" i="3"/>
  <c r="BF1098" i="3"/>
  <c r="BG1098" i="3"/>
  <c r="BH1098" i="3"/>
  <c r="BI1098" i="3"/>
  <c r="BJ1098" i="3"/>
  <c r="BK1098" i="3"/>
  <c r="BL1098" i="3"/>
  <c r="BM1098" i="3"/>
  <c r="BN1098" i="3"/>
  <c r="BO1098" i="3"/>
  <c r="BP1098" i="3"/>
  <c r="BQ1098" i="3"/>
  <c r="BD1099" i="3"/>
  <c r="BE1099" i="3"/>
  <c r="BF1099" i="3"/>
  <c r="BG1099" i="3"/>
  <c r="BH1099" i="3"/>
  <c r="BI1099" i="3"/>
  <c r="BJ1099" i="3"/>
  <c r="BK1099" i="3"/>
  <c r="BL1099" i="3"/>
  <c r="BM1099" i="3"/>
  <c r="BN1099" i="3"/>
  <c r="BO1099" i="3"/>
  <c r="BP1099" i="3"/>
  <c r="BQ1099" i="3"/>
  <c r="BD1100" i="3"/>
  <c r="BE1100" i="3"/>
  <c r="BF1100" i="3"/>
  <c r="BG1100" i="3"/>
  <c r="BH1100" i="3"/>
  <c r="BI1100" i="3"/>
  <c r="BJ1100" i="3"/>
  <c r="BK1100" i="3"/>
  <c r="BL1100" i="3"/>
  <c r="BM1100" i="3"/>
  <c r="BN1100" i="3"/>
  <c r="BO1100" i="3"/>
  <c r="BP1100" i="3"/>
  <c r="BQ1100" i="3"/>
  <c r="BD1101" i="3"/>
  <c r="BE1101" i="3"/>
  <c r="BF1101" i="3"/>
  <c r="BG1101" i="3"/>
  <c r="BH1101" i="3"/>
  <c r="BI1101" i="3"/>
  <c r="BJ1101" i="3"/>
  <c r="BK1101" i="3"/>
  <c r="BL1101" i="3"/>
  <c r="BM1101" i="3"/>
  <c r="BN1101" i="3"/>
  <c r="BO1101" i="3"/>
  <c r="BP1101" i="3"/>
  <c r="BQ1101" i="3"/>
  <c r="BD1102" i="3"/>
  <c r="BE1102" i="3"/>
  <c r="BF1102" i="3"/>
  <c r="BG1102" i="3"/>
  <c r="BH1102" i="3"/>
  <c r="BI1102" i="3"/>
  <c r="BJ1102" i="3"/>
  <c r="BK1102" i="3"/>
  <c r="BL1102" i="3"/>
  <c r="BM1102" i="3"/>
  <c r="BN1102" i="3"/>
  <c r="BO1102" i="3"/>
  <c r="BP1102" i="3"/>
  <c r="BQ1102" i="3"/>
  <c r="BD1103" i="3"/>
  <c r="BE1103" i="3"/>
  <c r="BF1103" i="3"/>
  <c r="BG1103" i="3"/>
  <c r="BH1103" i="3"/>
  <c r="BI1103" i="3"/>
  <c r="BJ1103" i="3"/>
  <c r="BK1103" i="3"/>
  <c r="BL1103" i="3"/>
  <c r="BM1103" i="3"/>
  <c r="BN1103" i="3"/>
  <c r="BO1103" i="3"/>
  <c r="BP1103" i="3"/>
  <c r="BQ1103" i="3"/>
  <c r="BD1104" i="3"/>
  <c r="BE1104" i="3"/>
  <c r="BF1104" i="3"/>
  <c r="BG1104" i="3"/>
  <c r="BH1104" i="3"/>
  <c r="BI1104" i="3"/>
  <c r="BJ1104" i="3"/>
  <c r="BK1104" i="3"/>
  <c r="BL1104" i="3"/>
  <c r="BM1104" i="3"/>
  <c r="BN1104" i="3"/>
  <c r="BO1104" i="3"/>
  <c r="BP1104" i="3"/>
  <c r="BQ1104" i="3"/>
  <c r="BD1105" i="3"/>
  <c r="BE1105" i="3"/>
  <c r="BF1105" i="3"/>
  <c r="BG1105" i="3"/>
  <c r="BH1105" i="3"/>
  <c r="BI1105" i="3"/>
  <c r="BJ1105" i="3"/>
  <c r="BK1105" i="3"/>
  <c r="BL1105" i="3"/>
  <c r="BM1105" i="3"/>
  <c r="BN1105" i="3"/>
  <c r="BO1105" i="3"/>
  <c r="BP1105" i="3"/>
  <c r="BQ1105" i="3"/>
  <c r="BD1106" i="3"/>
  <c r="BE1106" i="3"/>
  <c r="BF1106" i="3"/>
  <c r="BG1106" i="3"/>
  <c r="BH1106" i="3"/>
  <c r="BI1106" i="3"/>
  <c r="BJ1106" i="3"/>
  <c r="BK1106" i="3"/>
  <c r="BL1106" i="3"/>
  <c r="BM1106" i="3"/>
  <c r="BN1106" i="3"/>
  <c r="BO1106" i="3"/>
  <c r="BP1106" i="3"/>
  <c r="BQ1106" i="3"/>
  <c r="BD1107" i="3"/>
  <c r="BE1107" i="3"/>
  <c r="BF1107" i="3"/>
  <c r="BG1107" i="3"/>
  <c r="BH1107" i="3"/>
  <c r="BI1107" i="3"/>
  <c r="BJ1107" i="3"/>
  <c r="BK1107" i="3"/>
  <c r="BL1107" i="3"/>
  <c r="BM1107" i="3"/>
  <c r="BN1107" i="3"/>
  <c r="BO1107" i="3"/>
  <c r="BP1107" i="3"/>
  <c r="BQ1107" i="3"/>
  <c r="BD1108" i="3"/>
  <c r="BE1108" i="3"/>
  <c r="BF1108" i="3"/>
  <c r="BG1108" i="3"/>
  <c r="BH1108" i="3"/>
  <c r="BI1108" i="3"/>
  <c r="BJ1108" i="3"/>
  <c r="BK1108" i="3"/>
  <c r="BL1108" i="3"/>
  <c r="BM1108" i="3"/>
  <c r="BN1108" i="3"/>
  <c r="BO1108" i="3"/>
  <c r="BP1108" i="3"/>
  <c r="BQ1108" i="3"/>
  <c r="BD1109" i="3"/>
  <c r="BE1109" i="3"/>
  <c r="BF1109" i="3"/>
  <c r="BG1109" i="3"/>
  <c r="BH1109" i="3"/>
  <c r="BI1109" i="3"/>
  <c r="BJ1109" i="3"/>
  <c r="BK1109" i="3"/>
  <c r="BL1109" i="3"/>
  <c r="BM1109" i="3"/>
  <c r="BN1109" i="3"/>
  <c r="BO1109" i="3"/>
  <c r="BP1109" i="3"/>
  <c r="BQ1109" i="3"/>
  <c r="BD1110" i="3"/>
  <c r="BE1110" i="3"/>
  <c r="BF1110" i="3"/>
  <c r="BG1110" i="3"/>
  <c r="BH1110" i="3"/>
  <c r="BI1110" i="3"/>
  <c r="BJ1110" i="3"/>
  <c r="BK1110" i="3"/>
  <c r="BL1110" i="3"/>
  <c r="BM1110" i="3"/>
  <c r="BN1110" i="3"/>
  <c r="BO1110" i="3"/>
  <c r="BP1110" i="3"/>
  <c r="BQ1110" i="3"/>
  <c r="BD1111" i="3"/>
  <c r="BE1111" i="3"/>
  <c r="BF1111" i="3"/>
  <c r="BG1111" i="3"/>
  <c r="BH1111" i="3"/>
  <c r="BI1111" i="3"/>
  <c r="BJ1111" i="3"/>
  <c r="BK1111" i="3"/>
  <c r="BL1111" i="3"/>
  <c r="BM1111" i="3"/>
  <c r="BN1111" i="3"/>
  <c r="BO1111" i="3"/>
  <c r="BP1111" i="3"/>
  <c r="BQ1111" i="3"/>
  <c r="BD1112" i="3"/>
  <c r="BE1112" i="3"/>
  <c r="BF1112" i="3"/>
  <c r="BG1112" i="3"/>
  <c r="BH1112" i="3"/>
  <c r="BI1112" i="3"/>
  <c r="BJ1112" i="3"/>
  <c r="BK1112" i="3"/>
  <c r="BL1112" i="3"/>
  <c r="BM1112" i="3"/>
  <c r="BN1112" i="3"/>
  <c r="BO1112" i="3"/>
  <c r="BP1112" i="3"/>
  <c r="BQ1112" i="3"/>
  <c r="BD1113" i="3"/>
  <c r="BE1113" i="3"/>
  <c r="BF1113" i="3"/>
  <c r="BG1113" i="3"/>
  <c r="BH1113" i="3"/>
  <c r="BI1113" i="3"/>
  <c r="BJ1113" i="3"/>
  <c r="BK1113" i="3"/>
  <c r="BL1113" i="3"/>
  <c r="BM1113" i="3"/>
  <c r="BN1113" i="3"/>
  <c r="BO1113" i="3"/>
  <c r="BP1113" i="3"/>
  <c r="BQ1113" i="3"/>
  <c r="BD1114" i="3"/>
  <c r="BE1114" i="3"/>
  <c r="BF1114" i="3"/>
  <c r="BG1114" i="3"/>
  <c r="BH1114" i="3"/>
  <c r="BI1114" i="3"/>
  <c r="BJ1114" i="3"/>
  <c r="BK1114" i="3"/>
  <c r="BL1114" i="3"/>
  <c r="BM1114" i="3"/>
  <c r="BN1114" i="3"/>
  <c r="BO1114" i="3"/>
  <c r="BP1114" i="3"/>
  <c r="BQ1114" i="3"/>
  <c r="BD1115" i="3"/>
  <c r="BE1115" i="3"/>
  <c r="BF1115" i="3"/>
  <c r="BG1115" i="3"/>
  <c r="BH1115" i="3"/>
  <c r="BI1115" i="3"/>
  <c r="BJ1115" i="3"/>
  <c r="BK1115" i="3"/>
  <c r="BL1115" i="3"/>
  <c r="BM1115" i="3"/>
  <c r="BN1115" i="3"/>
  <c r="BO1115" i="3"/>
  <c r="BP1115" i="3"/>
  <c r="BQ1115" i="3"/>
  <c r="BD1116" i="3"/>
  <c r="BE1116" i="3"/>
  <c r="BF1116" i="3"/>
  <c r="BG1116" i="3"/>
  <c r="BH1116" i="3"/>
  <c r="BI1116" i="3"/>
  <c r="BJ1116" i="3"/>
  <c r="BK1116" i="3"/>
  <c r="BL1116" i="3"/>
  <c r="BM1116" i="3"/>
  <c r="BN1116" i="3"/>
  <c r="BO1116" i="3"/>
  <c r="BP1116" i="3"/>
  <c r="BQ1116" i="3"/>
  <c r="BD1117" i="3"/>
  <c r="BE1117" i="3"/>
  <c r="BF1117" i="3"/>
  <c r="BG1117" i="3"/>
  <c r="BH1117" i="3"/>
  <c r="BI1117" i="3"/>
  <c r="BJ1117" i="3"/>
  <c r="BK1117" i="3"/>
  <c r="BL1117" i="3"/>
  <c r="BM1117" i="3"/>
  <c r="BN1117" i="3"/>
  <c r="BO1117" i="3"/>
  <c r="BP1117" i="3"/>
  <c r="BQ1117" i="3"/>
  <c r="BD1118" i="3"/>
  <c r="BE1118" i="3"/>
  <c r="BF1118" i="3"/>
  <c r="BG1118" i="3"/>
  <c r="BH1118" i="3"/>
  <c r="BI1118" i="3"/>
  <c r="BJ1118" i="3"/>
  <c r="BK1118" i="3"/>
  <c r="BL1118" i="3"/>
  <c r="BM1118" i="3"/>
  <c r="BN1118" i="3"/>
  <c r="BO1118" i="3"/>
  <c r="BP1118" i="3"/>
  <c r="BQ1118" i="3"/>
  <c r="BD1119" i="3"/>
  <c r="BE1119" i="3"/>
  <c r="BF1119" i="3"/>
  <c r="BG1119" i="3"/>
  <c r="BH1119" i="3"/>
  <c r="BI1119" i="3"/>
  <c r="BJ1119" i="3"/>
  <c r="BK1119" i="3"/>
  <c r="BL1119" i="3"/>
  <c r="BM1119" i="3"/>
  <c r="BN1119" i="3"/>
  <c r="BO1119" i="3"/>
  <c r="BP1119" i="3"/>
  <c r="BQ1119" i="3"/>
  <c r="BD1120" i="3"/>
  <c r="BE1120" i="3"/>
  <c r="BF1120" i="3"/>
  <c r="BG1120" i="3"/>
  <c r="BH1120" i="3"/>
  <c r="BI1120" i="3"/>
  <c r="BJ1120" i="3"/>
  <c r="BK1120" i="3"/>
  <c r="BL1120" i="3"/>
  <c r="BM1120" i="3"/>
  <c r="BN1120" i="3"/>
  <c r="BO1120" i="3"/>
  <c r="BP1120" i="3"/>
  <c r="BQ1120" i="3"/>
  <c r="BD1121" i="3"/>
  <c r="BE1121" i="3"/>
  <c r="BF1121" i="3"/>
  <c r="BG1121" i="3"/>
  <c r="BH1121" i="3"/>
  <c r="BI1121" i="3"/>
  <c r="BJ1121" i="3"/>
  <c r="BK1121" i="3"/>
  <c r="BL1121" i="3"/>
  <c r="BM1121" i="3"/>
  <c r="BN1121" i="3"/>
  <c r="BO1121" i="3"/>
  <c r="BP1121" i="3"/>
  <c r="BQ1121" i="3"/>
  <c r="BD1122" i="3"/>
  <c r="BE1122" i="3"/>
  <c r="BF1122" i="3"/>
  <c r="BG1122" i="3"/>
  <c r="BH1122" i="3"/>
  <c r="BI1122" i="3"/>
  <c r="BJ1122" i="3"/>
  <c r="BK1122" i="3"/>
  <c r="BL1122" i="3"/>
  <c r="BM1122" i="3"/>
  <c r="BN1122" i="3"/>
  <c r="BO1122" i="3"/>
  <c r="BP1122" i="3"/>
  <c r="BQ1122" i="3"/>
  <c r="BD1123" i="3"/>
  <c r="BE1123" i="3"/>
  <c r="BF1123" i="3"/>
  <c r="BG1123" i="3"/>
  <c r="BH1123" i="3"/>
  <c r="BI1123" i="3"/>
  <c r="BJ1123" i="3"/>
  <c r="BK1123" i="3"/>
  <c r="BL1123" i="3"/>
  <c r="BM1123" i="3"/>
  <c r="BN1123" i="3"/>
  <c r="BO1123" i="3"/>
  <c r="BP1123" i="3"/>
  <c r="BQ1123" i="3"/>
  <c r="BD1124" i="3"/>
  <c r="BE1124" i="3"/>
  <c r="BF1124" i="3"/>
  <c r="BG1124" i="3"/>
  <c r="BH1124" i="3"/>
  <c r="BI1124" i="3"/>
  <c r="BJ1124" i="3"/>
  <c r="BK1124" i="3"/>
  <c r="BL1124" i="3"/>
  <c r="BM1124" i="3"/>
  <c r="BN1124" i="3"/>
  <c r="BO1124" i="3"/>
  <c r="BP1124" i="3"/>
  <c r="BQ1124" i="3"/>
  <c r="BD1125" i="3"/>
  <c r="BE1125" i="3"/>
  <c r="BF1125" i="3"/>
  <c r="BG1125" i="3"/>
  <c r="BH1125" i="3"/>
  <c r="BI1125" i="3"/>
  <c r="BJ1125" i="3"/>
  <c r="BK1125" i="3"/>
  <c r="BL1125" i="3"/>
  <c r="BM1125" i="3"/>
  <c r="BN1125" i="3"/>
  <c r="BO1125" i="3"/>
  <c r="BP1125" i="3"/>
  <c r="BQ1125" i="3"/>
  <c r="BD1126" i="3"/>
  <c r="BE1126" i="3"/>
  <c r="BF1126" i="3"/>
  <c r="BG1126" i="3"/>
  <c r="BH1126" i="3"/>
  <c r="BI1126" i="3"/>
  <c r="BJ1126" i="3"/>
  <c r="BK1126" i="3"/>
  <c r="BL1126" i="3"/>
  <c r="BM1126" i="3"/>
  <c r="BN1126" i="3"/>
  <c r="BO1126" i="3"/>
  <c r="BP1126" i="3"/>
  <c r="BQ1126" i="3"/>
  <c r="BD1127" i="3"/>
  <c r="BE1127" i="3"/>
  <c r="BF1127" i="3"/>
  <c r="BG1127" i="3"/>
  <c r="BH1127" i="3"/>
  <c r="BI1127" i="3"/>
  <c r="BJ1127" i="3"/>
  <c r="BK1127" i="3"/>
  <c r="BL1127" i="3"/>
  <c r="BM1127" i="3"/>
  <c r="BN1127" i="3"/>
  <c r="BO1127" i="3"/>
  <c r="BP1127" i="3"/>
  <c r="BQ1127" i="3"/>
  <c r="BD1128" i="3"/>
  <c r="BE1128" i="3"/>
  <c r="BF1128" i="3"/>
  <c r="BG1128" i="3"/>
  <c r="BH1128" i="3"/>
  <c r="BI1128" i="3"/>
  <c r="BJ1128" i="3"/>
  <c r="BK1128" i="3"/>
  <c r="BL1128" i="3"/>
  <c r="BM1128" i="3"/>
  <c r="BN1128" i="3"/>
  <c r="BO1128" i="3"/>
  <c r="BP1128" i="3"/>
  <c r="BQ1128" i="3"/>
  <c r="BD1129" i="3"/>
  <c r="BE1129" i="3"/>
  <c r="BF1129" i="3"/>
  <c r="BG1129" i="3"/>
  <c r="BH1129" i="3"/>
  <c r="BI1129" i="3"/>
  <c r="BJ1129" i="3"/>
  <c r="BK1129" i="3"/>
  <c r="BL1129" i="3"/>
  <c r="BM1129" i="3"/>
  <c r="BN1129" i="3"/>
  <c r="BO1129" i="3"/>
  <c r="BP1129" i="3"/>
  <c r="BQ1129" i="3"/>
  <c r="BD1130" i="3"/>
  <c r="BE1130" i="3"/>
  <c r="BF1130" i="3"/>
  <c r="BG1130" i="3"/>
  <c r="BH1130" i="3"/>
  <c r="BI1130" i="3"/>
  <c r="BJ1130" i="3"/>
  <c r="BK1130" i="3"/>
  <c r="BL1130" i="3"/>
  <c r="BM1130" i="3"/>
  <c r="BN1130" i="3"/>
  <c r="BO1130" i="3"/>
  <c r="BP1130" i="3"/>
  <c r="BQ1130" i="3"/>
  <c r="BD1131" i="3"/>
  <c r="BE1131" i="3"/>
  <c r="BF1131" i="3"/>
  <c r="BG1131" i="3"/>
  <c r="BH1131" i="3"/>
  <c r="BI1131" i="3"/>
  <c r="BJ1131" i="3"/>
  <c r="BK1131" i="3"/>
  <c r="BL1131" i="3"/>
  <c r="BM1131" i="3"/>
  <c r="BN1131" i="3"/>
  <c r="BO1131" i="3"/>
  <c r="BP1131" i="3"/>
  <c r="BQ1131" i="3"/>
  <c r="BD1132" i="3"/>
  <c r="BE1132" i="3"/>
  <c r="BF1132" i="3"/>
  <c r="BG1132" i="3"/>
  <c r="BH1132" i="3"/>
  <c r="BI1132" i="3"/>
  <c r="BJ1132" i="3"/>
  <c r="BK1132" i="3"/>
  <c r="BL1132" i="3"/>
  <c r="BM1132" i="3"/>
  <c r="BN1132" i="3"/>
  <c r="BO1132" i="3"/>
  <c r="BP1132" i="3"/>
  <c r="BQ1132" i="3"/>
  <c r="BD1133" i="3"/>
  <c r="BE1133" i="3"/>
  <c r="BF1133" i="3"/>
  <c r="BG1133" i="3"/>
  <c r="BH1133" i="3"/>
  <c r="BI1133" i="3"/>
  <c r="BJ1133" i="3"/>
  <c r="BK1133" i="3"/>
  <c r="BL1133" i="3"/>
  <c r="BM1133" i="3"/>
  <c r="BN1133" i="3"/>
  <c r="BO1133" i="3"/>
  <c r="BP1133" i="3"/>
  <c r="BQ1133" i="3"/>
  <c r="BD1134" i="3"/>
  <c r="BE1134" i="3"/>
  <c r="BF1134" i="3"/>
  <c r="BG1134" i="3"/>
  <c r="BH1134" i="3"/>
  <c r="BI1134" i="3"/>
  <c r="BJ1134" i="3"/>
  <c r="BK1134" i="3"/>
  <c r="BL1134" i="3"/>
  <c r="BM1134" i="3"/>
  <c r="BN1134" i="3"/>
  <c r="BO1134" i="3"/>
  <c r="BP1134" i="3"/>
  <c r="BQ1134" i="3"/>
  <c r="BD1135" i="3"/>
  <c r="BE1135" i="3"/>
  <c r="BF1135" i="3"/>
  <c r="BG1135" i="3"/>
  <c r="BH1135" i="3"/>
  <c r="BI1135" i="3"/>
  <c r="BJ1135" i="3"/>
  <c r="BK1135" i="3"/>
  <c r="BL1135" i="3"/>
  <c r="BM1135" i="3"/>
  <c r="BN1135" i="3"/>
  <c r="BO1135" i="3"/>
  <c r="BP1135" i="3"/>
  <c r="BQ1135" i="3"/>
  <c r="BD1136" i="3"/>
  <c r="BE1136" i="3"/>
  <c r="BF1136" i="3"/>
  <c r="BG1136" i="3"/>
  <c r="BH1136" i="3"/>
  <c r="BI1136" i="3"/>
  <c r="BJ1136" i="3"/>
  <c r="BK1136" i="3"/>
  <c r="BL1136" i="3"/>
  <c r="BM1136" i="3"/>
  <c r="BN1136" i="3"/>
  <c r="BO1136" i="3"/>
  <c r="BP1136" i="3"/>
  <c r="BQ1136" i="3"/>
  <c r="BD1137" i="3"/>
  <c r="BE1137" i="3"/>
  <c r="BF1137" i="3"/>
  <c r="BG1137" i="3"/>
  <c r="BH1137" i="3"/>
  <c r="BI1137" i="3"/>
  <c r="BJ1137" i="3"/>
  <c r="BK1137" i="3"/>
  <c r="BL1137" i="3"/>
  <c r="BM1137" i="3"/>
  <c r="BN1137" i="3"/>
  <c r="BO1137" i="3"/>
  <c r="BP1137" i="3"/>
  <c r="BQ1137" i="3"/>
  <c r="BD1138" i="3"/>
  <c r="BE1138" i="3"/>
  <c r="BF1138" i="3"/>
  <c r="BG1138" i="3"/>
  <c r="BH1138" i="3"/>
  <c r="BI1138" i="3"/>
  <c r="BJ1138" i="3"/>
  <c r="BK1138" i="3"/>
  <c r="BL1138" i="3"/>
  <c r="BM1138" i="3"/>
  <c r="BN1138" i="3"/>
  <c r="BO1138" i="3"/>
  <c r="BP1138" i="3"/>
  <c r="BQ1138" i="3"/>
  <c r="BD1139" i="3"/>
  <c r="BE1139" i="3"/>
  <c r="BF1139" i="3"/>
  <c r="BG1139" i="3"/>
  <c r="BH1139" i="3"/>
  <c r="BI1139" i="3"/>
  <c r="BJ1139" i="3"/>
  <c r="BK1139" i="3"/>
  <c r="BL1139" i="3"/>
  <c r="BM1139" i="3"/>
  <c r="BN1139" i="3"/>
  <c r="BO1139" i="3"/>
  <c r="BP1139" i="3"/>
  <c r="BQ1139" i="3"/>
  <c r="BD1140" i="3"/>
  <c r="BE1140" i="3"/>
  <c r="BF1140" i="3"/>
  <c r="BG1140" i="3"/>
  <c r="BH1140" i="3"/>
  <c r="BI1140" i="3"/>
  <c r="BJ1140" i="3"/>
  <c r="BK1140" i="3"/>
  <c r="BL1140" i="3"/>
  <c r="BM1140" i="3"/>
  <c r="BN1140" i="3"/>
  <c r="BO1140" i="3"/>
  <c r="BP1140" i="3"/>
  <c r="BQ1140" i="3"/>
  <c r="BD1141" i="3"/>
  <c r="BE1141" i="3"/>
  <c r="BF1141" i="3"/>
  <c r="BG1141" i="3"/>
  <c r="BH1141" i="3"/>
  <c r="BI1141" i="3"/>
  <c r="BJ1141" i="3"/>
  <c r="BK1141" i="3"/>
  <c r="BL1141" i="3"/>
  <c r="BM1141" i="3"/>
  <c r="BN1141" i="3"/>
  <c r="BO1141" i="3"/>
  <c r="BP1141" i="3"/>
  <c r="BQ1141" i="3"/>
  <c r="BD1142" i="3"/>
  <c r="BE1142" i="3"/>
  <c r="BF1142" i="3"/>
  <c r="BG1142" i="3"/>
  <c r="BH1142" i="3"/>
  <c r="BI1142" i="3"/>
  <c r="BJ1142" i="3"/>
  <c r="BK1142" i="3"/>
  <c r="BL1142" i="3"/>
  <c r="BM1142" i="3"/>
  <c r="BN1142" i="3"/>
  <c r="BO1142" i="3"/>
  <c r="BP1142" i="3"/>
  <c r="BQ1142" i="3"/>
  <c r="BD1143" i="3"/>
  <c r="BE1143" i="3"/>
  <c r="BF1143" i="3"/>
  <c r="BG1143" i="3"/>
  <c r="BH1143" i="3"/>
  <c r="BI1143" i="3"/>
  <c r="BJ1143" i="3"/>
  <c r="BK1143" i="3"/>
  <c r="BL1143" i="3"/>
  <c r="BM1143" i="3"/>
  <c r="BN1143" i="3"/>
  <c r="BO1143" i="3"/>
  <c r="BP1143" i="3"/>
  <c r="BQ1143" i="3"/>
  <c r="BD1144" i="3"/>
  <c r="BE1144" i="3"/>
  <c r="BF1144" i="3"/>
  <c r="BG1144" i="3"/>
  <c r="BH1144" i="3"/>
  <c r="BI1144" i="3"/>
  <c r="BJ1144" i="3"/>
  <c r="BK1144" i="3"/>
  <c r="BL1144" i="3"/>
  <c r="BM1144" i="3"/>
  <c r="BN1144" i="3"/>
  <c r="BO1144" i="3"/>
  <c r="BP1144" i="3"/>
  <c r="BQ1144" i="3"/>
  <c r="BD1145" i="3"/>
  <c r="BE1145" i="3"/>
  <c r="BF1145" i="3"/>
  <c r="BG1145" i="3"/>
  <c r="BH1145" i="3"/>
  <c r="BI1145" i="3"/>
  <c r="BJ1145" i="3"/>
  <c r="BK1145" i="3"/>
  <c r="BL1145" i="3"/>
  <c r="BM1145" i="3"/>
  <c r="BN1145" i="3"/>
  <c r="BO1145" i="3"/>
  <c r="BP1145" i="3"/>
  <c r="BQ1145" i="3"/>
  <c r="BD1146" i="3"/>
  <c r="BE1146" i="3"/>
  <c r="BF1146" i="3"/>
  <c r="BG1146" i="3"/>
  <c r="BH1146" i="3"/>
  <c r="BI1146" i="3"/>
  <c r="BJ1146" i="3"/>
  <c r="BK1146" i="3"/>
  <c r="BL1146" i="3"/>
  <c r="BM1146" i="3"/>
  <c r="BN1146" i="3"/>
  <c r="BO1146" i="3"/>
  <c r="BP1146" i="3"/>
  <c r="BQ1146" i="3"/>
  <c r="BD1147" i="3"/>
  <c r="BE1147" i="3"/>
  <c r="BF1147" i="3"/>
  <c r="BG1147" i="3"/>
  <c r="BH1147" i="3"/>
  <c r="BI1147" i="3"/>
  <c r="BJ1147" i="3"/>
  <c r="BK1147" i="3"/>
  <c r="BL1147" i="3"/>
  <c r="BM1147" i="3"/>
  <c r="BN1147" i="3"/>
  <c r="BO1147" i="3"/>
  <c r="BP1147" i="3"/>
  <c r="BQ1147" i="3"/>
  <c r="BD1148" i="3"/>
  <c r="BE1148" i="3"/>
  <c r="BF1148" i="3"/>
  <c r="BG1148" i="3"/>
  <c r="BH1148" i="3"/>
  <c r="BI1148" i="3"/>
  <c r="BJ1148" i="3"/>
  <c r="BK1148" i="3"/>
  <c r="BL1148" i="3"/>
  <c r="BM1148" i="3"/>
  <c r="BN1148" i="3"/>
  <c r="BO1148" i="3"/>
  <c r="BP1148" i="3"/>
  <c r="BQ1148" i="3"/>
  <c r="BD1149" i="3"/>
  <c r="BE1149" i="3"/>
  <c r="BF1149" i="3"/>
  <c r="BG1149" i="3"/>
  <c r="BH1149" i="3"/>
  <c r="BI1149" i="3"/>
  <c r="BJ1149" i="3"/>
  <c r="BK1149" i="3"/>
  <c r="BL1149" i="3"/>
  <c r="BM1149" i="3"/>
  <c r="BN1149" i="3"/>
  <c r="BO1149" i="3"/>
  <c r="BP1149" i="3"/>
  <c r="BQ1149" i="3"/>
  <c r="BD1150" i="3"/>
  <c r="BE1150" i="3"/>
  <c r="BF1150" i="3"/>
  <c r="BG1150" i="3"/>
  <c r="BH1150" i="3"/>
  <c r="BI1150" i="3"/>
  <c r="BJ1150" i="3"/>
  <c r="BK1150" i="3"/>
  <c r="BL1150" i="3"/>
  <c r="BM1150" i="3"/>
  <c r="BN1150" i="3"/>
  <c r="BO1150" i="3"/>
  <c r="BP1150" i="3"/>
  <c r="BQ1150" i="3"/>
  <c r="BD1151" i="3"/>
  <c r="BE1151" i="3"/>
  <c r="BF1151" i="3"/>
  <c r="BG1151" i="3"/>
  <c r="BH1151" i="3"/>
  <c r="BI1151" i="3"/>
  <c r="BJ1151" i="3"/>
  <c r="BK1151" i="3"/>
  <c r="BL1151" i="3"/>
  <c r="BM1151" i="3"/>
  <c r="BN1151" i="3"/>
  <c r="BO1151" i="3"/>
  <c r="BP1151" i="3"/>
  <c r="BQ1151" i="3"/>
  <c r="BD1152" i="3"/>
  <c r="BE1152" i="3"/>
  <c r="BF1152" i="3"/>
  <c r="BG1152" i="3"/>
  <c r="BH1152" i="3"/>
  <c r="BI1152" i="3"/>
  <c r="BJ1152" i="3"/>
  <c r="BK1152" i="3"/>
  <c r="BL1152" i="3"/>
  <c r="BM1152" i="3"/>
  <c r="BN1152" i="3"/>
  <c r="BO1152" i="3"/>
  <c r="BP1152" i="3"/>
  <c r="BQ1152" i="3"/>
  <c r="BD1153" i="3"/>
  <c r="BE1153" i="3"/>
  <c r="BF1153" i="3"/>
  <c r="BG1153" i="3"/>
  <c r="BH1153" i="3"/>
  <c r="BI1153" i="3"/>
  <c r="BJ1153" i="3"/>
  <c r="BK1153" i="3"/>
  <c r="BL1153" i="3"/>
  <c r="BM1153" i="3"/>
  <c r="BN1153" i="3"/>
  <c r="BO1153" i="3"/>
  <c r="BP1153" i="3"/>
  <c r="BQ1153" i="3"/>
  <c r="BD1154" i="3"/>
  <c r="BE1154" i="3"/>
  <c r="BF1154" i="3"/>
  <c r="BG1154" i="3"/>
  <c r="BH1154" i="3"/>
  <c r="BI1154" i="3"/>
  <c r="BJ1154" i="3"/>
  <c r="BK1154" i="3"/>
  <c r="BL1154" i="3"/>
  <c r="BM1154" i="3"/>
  <c r="BN1154" i="3"/>
  <c r="BO1154" i="3"/>
  <c r="BP1154" i="3"/>
  <c r="BQ1154" i="3"/>
  <c r="BD1155" i="3"/>
  <c r="BE1155" i="3"/>
  <c r="BF1155" i="3"/>
  <c r="BG1155" i="3"/>
  <c r="BH1155" i="3"/>
  <c r="BI1155" i="3"/>
  <c r="BJ1155" i="3"/>
  <c r="BK1155" i="3"/>
  <c r="BL1155" i="3"/>
  <c r="BM1155" i="3"/>
  <c r="BN1155" i="3"/>
  <c r="BO1155" i="3"/>
  <c r="BP1155" i="3"/>
  <c r="BQ1155" i="3"/>
  <c r="BD1156" i="3"/>
  <c r="BE1156" i="3"/>
  <c r="BF1156" i="3"/>
  <c r="BG1156" i="3"/>
  <c r="BH1156" i="3"/>
  <c r="BI1156" i="3"/>
  <c r="BJ1156" i="3"/>
  <c r="BK1156" i="3"/>
  <c r="BL1156" i="3"/>
  <c r="BM1156" i="3"/>
  <c r="BN1156" i="3"/>
  <c r="BO1156" i="3"/>
  <c r="BP1156" i="3"/>
  <c r="BQ1156" i="3"/>
  <c r="BD1157" i="3"/>
  <c r="BE1157" i="3"/>
  <c r="BF1157" i="3"/>
  <c r="BG1157" i="3"/>
  <c r="BH1157" i="3"/>
  <c r="BI1157" i="3"/>
  <c r="BJ1157" i="3"/>
  <c r="BK1157" i="3"/>
  <c r="BL1157" i="3"/>
  <c r="BM1157" i="3"/>
  <c r="BN1157" i="3"/>
  <c r="BO1157" i="3"/>
  <c r="BP1157" i="3"/>
  <c r="BQ1157" i="3"/>
  <c r="BD1158" i="3"/>
  <c r="BE1158" i="3"/>
  <c r="BF1158" i="3"/>
  <c r="BG1158" i="3"/>
  <c r="BH1158" i="3"/>
  <c r="BI1158" i="3"/>
  <c r="BJ1158" i="3"/>
  <c r="BK1158" i="3"/>
  <c r="BL1158" i="3"/>
  <c r="BM1158" i="3"/>
  <c r="BN1158" i="3"/>
  <c r="BO1158" i="3"/>
  <c r="BP1158" i="3"/>
  <c r="BQ1158" i="3"/>
  <c r="BD1159" i="3"/>
  <c r="BE1159" i="3"/>
  <c r="BF1159" i="3"/>
  <c r="BG1159" i="3"/>
  <c r="BH1159" i="3"/>
  <c r="BI1159" i="3"/>
  <c r="BJ1159" i="3"/>
  <c r="BK1159" i="3"/>
  <c r="BL1159" i="3"/>
  <c r="BM1159" i="3"/>
  <c r="BN1159" i="3"/>
  <c r="BO1159" i="3"/>
  <c r="BP1159" i="3"/>
  <c r="BQ1159" i="3"/>
  <c r="BD1160" i="3"/>
  <c r="BE1160" i="3"/>
  <c r="BF1160" i="3"/>
  <c r="BG1160" i="3"/>
  <c r="BH1160" i="3"/>
  <c r="BI1160" i="3"/>
  <c r="BJ1160" i="3"/>
  <c r="BK1160" i="3"/>
  <c r="BL1160" i="3"/>
  <c r="BM1160" i="3"/>
  <c r="BN1160" i="3"/>
  <c r="BO1160" i="3"/>
  <c r="BP1160" i="3"/>
  <c r="BQ1160" i="3"/>
  <c r="BD1161" i="3"/>
  <c r="BE1161" i="3"/>
  <c r="BF1161" i="3"/>
  <c r="BG1161" i="3"/>
  <c r="BH1161" i="3"/>
  <c r="BI1161" i="3"/>
  <c r="BJ1161" i="3"/>
  <c r="BK1161" i="3"/>
  <c r="BL1161" i="3"/>
  <c r="BM1161" i="3"/>
  <c r="BN1161" i="3"/>
  <c r="BO1161" i="3"/>
  <c r="BP1161" i="3"/>
  <c r="BQ1161" i="3"/>
  <c r="BD1162" i="3"/>
  <c r="BE1162" i="3"/>
  <c r="BF1162" i="3"/>
  <c r="BG1162" i="3"/>
  <c r="BH1162" i="3"/>
  <c r="BI1162" i="3"/>
  <c r="BJ1162" i="3"/>
  <c r="BK1162" i="3"/>
  <c r="BL1162" i="3"/>
  <c r="BM1162" i="3"/>
  <c r="BN1162" i="3"/>
  <c r="BO1162" i="3"/>
  <c r="BP1162" i="3"/>
  <c r="BQ1162" i="3"/>
  <c r="BD1163" i="3"/>
  <c r="BE1163" i="3"/>
  <c r="BF1163" i="3"/>
  <c r="BG1163" i="3"/>
  <c r="BH1163" i="3"/>
  <c r="BI1163" i="3"/>
  <c r="BJ1163" i="3"/>
  <c r="BK1163" i="3"/>
  <c r="BL1163" i="3"/>
  <c r="BM1163" i="3"/>
  <c r="BN1163" i="3"/>
  <c r="BO1163" i="3"/>
  <c r="BP1163" i="3"/>
  <c r="BQ1163" i="3"/>
  <c r="BD1164" i="3"/>
  <c r="BE1164" i="3"/>
  <c r="BF1164" i="3"/>
  <c r="BG1164" i="3"/>
  <c r="BH1164" i="3"/>
  <c r="BI1164" i="3"/>
  <c r="BJ1164" i="3"/>
  <c r="BK1164" i="3"/>
  <c r="BL1164" i="3"/>
  <c r="BM1164" i="3"/>
  <c r="BN1164" i="3"/>
  <c r="BO1164" i="3"/>
  <c r="BP1164" i="3"/>
  <c r="BQ1164" i="3"/>
  <c r="BD1165" i="3"/>
  <c r="BE1165" i="3"/>
  <c r="BF1165" i="3"/>
  <c r="BG1165" i="3"/>
  <c r="BH1165" i="3"/>
  <c r="BI1165" i="3"/>
  <c r="BJ1165" i="3"/>
  <c r="BK1165" i="3"/>
  <c r="BL1165" i="3"/>
  <c r="BM1165" i="3"/>
  <c r="BN1165" i="3"/>
  <c r="BO1165" i="3"/>
  <c r="BP1165" i="3"/>
  <c r="BQ1165" i="3"/>
  <c r="BD1166" i="3"/>
  <c r="BE1166" i="3"/>
  <c r="BF1166" i="3"/>
  <c r="BG1166" i="3"/>
  <c r="BH1166" i="3"/>
  <c r="BI1166" i="3"/>
  <c r="BJ1166" i="3"/>
  <c r="BK1166" i="3"/>
  <c r="BL1166" i="3"/>
  <c r="BM1166" i="3"/>
  <c r="BN1166" i="3"/>
  <c r="BO1166" i="3"/>
  <c r="BP1166" i="3"/>
  <c r="BQ1166" i="3"/>
  <c r="BD1167" i="3"/>
  <c r="BE1167" i="3"/>
  <c r="BF1167" i="3"/>
  <c r="BG1167" i="3"/>
  <c r="BH1167" i="3"/>
  <c r="BI1167" i="3"/>
  <c r="BJ1167" i="3"/>
  <c r="BK1167" i="3"/>
  <c r="BL1167" i="3"/>
  <c r="BM1167" i="3"/>
  <c r="BN1167" i="3"/>
  <c r="BO1167" i="3"/>
  <c r="BP1167" i="3"/>
  <c r="BQ1167" i="3"/>
  <c r="BD1168" i="3"/>
  <c r="BE1168" i="3"/>
  <c r="BF1168" i="3"/>
  <c r="BG1168" i="3"/>
  <c r="BH1168" i="3"/>
  <c r="BI1168" i="3"/>
  <c r="BJ1168" i="3"/>
  <c r="BK1168" i="3"/>
  <c r="BL1168" i="3"/>
  <c r="BM1168" i="3"/>
  <c r="BN1168" i="3"/>
  <c r="BO1168" i="3"/>
  <c r="BP1168" i="3"/>
  <c r="BQ1168" i="3"/>
  <c r="BD1169" i="3"/>
  <c r="BE1169" i="3"/>
  <c r="BF1169" i="3"/>
  <c r="BG1169" i="3"/>
  <c r="BH1169" i="3"/>
  <c r="BI1169" i="3"/>
  <c r="BJ1169" i="3"/>
  <c r="BK1169" i="3"/>
  <c r="BL1169" i="3"/>
  <c r="BM1169" i="3"/>
  <c r="BN1169" i="3"/>
  <c r="BO1169" i="3"/>
  <c r="BP1169" i="3"/>
  <c r="BQ1169" i="3"/>
  <c r="BD1170" i="3"/>
  <c r="BE1170" i="3"/>
  <c r="BF1170" i="3"/>
  <c r="BG1170" i="3"/>
  <c r="BH1170" i="3"/>
  <c r="BI1170" i="3"/>
  <c r="BJ1170" i="3"/>
  <c r="BK1170" i="3"/>
  <c r="BL1170" i="3"/>
  <c r="BM1170" i="3"/>
  <c r="BN1170" i="3"/>
  <c r="BO1170" i="3"/>
  <c r="BP1170" i="3"/>
  <c r="BQ1170" i="3"/>
  <c r="BD1171" i="3"/>
  <c r="BE1171" i="3"/>
  <c r="BF1171" i="3"/>
  <c r="BG1171" i="3"/>
  <c r="BH1171" i="3"/>
  <c r="BI1171" i="3"/>
  <c r="BJ1171" i="3"/>
  <c r="BK1171" i="3"/>
  <c r="BL1171" i="3"/>
  <c r="BM1171" i="3"/>
  <c r="BN1171" i="3"/>
  <c r="BO1171" i="3"/>
  <c r="BP1171" i="3"/>
  <c r="BQ1171" i="3"/>
  <c r="BD1172" i="3"/>
  <c r="BE1172" i="3"/>
  <c r="BF1172" i="3"/>
  <c r="BG1172" i="3"/>
  <c r="BH1172" i="3"/>
  <c r="BI1172" i="3"/>
  <c r="BJ1172" i="3"/>
  <c r="BK1172" i="3"/>
  <c r="BL1172" i="3"/>
  <c r="BM1172" i="3"/>
  <c r="BN1172" i="3"/>
  <c r="BO1172" i="3"/>
  <c r="BP1172" i="3"/>
  <c r="BQ1172" i="3"/>
  <c r="BD1173" i="3"/>
  <c r="BE1173" i="3"/>
  <c r="BF1173" i="3"/>
  <c r="BG1173" i="3"/>
  <c r="BH1173" i="3"/>
  <c r="BI1173" i="3"/>
  <c r="BJ1173" i="3"/>
  <c r="BK1173" i="3"/>
  <c r="BL1173" i="3"/>
  <c r="BM1173" i="3"/>
  <c r="BN1173" i="3"/>
  <c r="BO1173" i="3"/>
  <c r="BP1173" i="3"/>
  <c r="BQ1173" i="3"/>
  <c r="BD1174" i="3"/>
  <c r="BE1174" i="3"/>
  <c r="BF1174" i="3"/>
  <c r="BG1174" i="3"/>
  <c r="BH1174" i="3"/>
  <c r="BI1174" i="3"/>
  <c r="BJ1174" i="3"/>
  <c r="BK1174" i="3"/>
  <c r="BL1174" i="3"/>
  <c r="BM1174" i="3"/>
  <c r="BN1174" i="3"/>
  <c r="BO1174" i="3"/>
  <c r="BP1174" i="3"/>
  <c r="BQ1174" i="3"/>
  <c r="BD1175" i="3"/>
  <c r="BE1175" i="3"/>
  <c r="BF1175" i="3"/>
  <c r="BG1175" i="3"/>
  <c r="BH1175" i="3"/>
  <c r="BI1175" i="3"/>
  <c r="BJ1175" i="3"/>
  <c r="BK1175" i="3"/>
  <c r="BL1175" i="3"/>
  <c r="BM1175" i="3"/>
  <c r="BN1175" i="3"/>
  <c r="BO1175" i="3"/>
  <c r="BP1175" i="3"/>
  <c r="BQ1175" i="3"/>
  <c r="BD1176" i="3"/>
  <c r="BE1176" i="3"/>
  <c r="BF1176" i="3"/>
  <c r="BG1176" i="3"/>
  <c r="BH1176" i="3"/>
  <c r="BI1176" i="3"/>
  <c r="BJ1176" i="3"/>
  <c r="BK1176" i="3"/>
  <c r="BL1176" i="3"/>
  <c r="BM1176" i="3"/>
  <c r="BN1176" i="3"/>
  <c r="BO1176" i="3"/>
  <c r="BP1176" i="3"/>
  <c r="BQ1176" i="3"/>
  <c r="BD1177" i="3"/>
  <c r="BE1177" i="3"/>
  <c r="BF1177" i="3"/>
  <c r="BG1177" i="3"/>
  <c r="BH1177" i="3"/>
  <c r="BI1177" i="3"/>
  <c r="BJ1177" i="3"/>
  <c r="BK1177" i="3"/>
  <c r="BL1177" i="3"/>
  <c r="BM1177" i="3"/>
  <c r="BN1177" i="3"/>
  <c r="BO1177" i="3"/>
  <c r="BP1177" i="3"/>
  <c r="BQ1177" i="3"/>
  <c r="BD1178" i="3"/>
  <c r="BE1178" i="3"/>
  <c r="BF1178" i="3"/>
  <c r="BG1178" i="3"/>
  <c r="BH1178" i="3"/>
  <c r="BI1178" i="3"/>
  <c r="BJ1178" i="3"/>
  <c r="BK1178" i="3"/>
  <c r="BL1178" i="3"/>
  <c r="BM1178" i="3"/>
  <c r="BN1178" i="3"/>
  <c r="BO1178" i="3"/>
  <c r="BP1178" i="3"/>
  <c r="BQ1178" i="3"/>
  <c r="BD1179" i="3"/>
  <c r="BE1179" i="3"/>
  <c r="BF1179" i="3"/>
  <c r="BG1179" i="3"/>
  <c r="BH1179" i="3"/>
  <c r="BI1179" i="3"/>
  <c r="BJ1179" i="3"/>
  <c r="BK1179" i="3"/>
  <c r="BL1179" i="3"/>
  <c r="BM1179" i="3"/>
  <c r="BN1179" i="3"/>
  <c r="BO1179" i="3"/>
  <c r="BP1179" i="3"/>
  <c r="BQ1179" i="3"/>
  <c r="BD1180" i="3"/>
  <c r="BE1180" i="3"/>
  <c r="BF1180" i="3"/>
  <c r="BG1180" i="3"/>
  <c r="BH1180" i="3"/>
  <c r="BI1180" i="3"/>
  <c r="BJ1180" i="3"/>
  <c r="BK1180" i="3"/>
  <c r="BL1180" i="3"/>
  <c r="BM1180" i="3"/>
  <c r="BN1180" i="3"/>
  <c r="BO1180" i="3"/>
  <c r="BP1180" i="3"/>
  <c r="BQ1180" i="3"/>
  <c r="BD1181" i="3"/>
  <c r="BE1181" i="3"/>
  <c r="BF1181" i="3"/>
  <c r="BG1181" i="3"/>
  <c r="BH1181" i="3"/>
  <c r="BI1181" i="3"/>
  <c r="BJ1181" i="3"/>
  <c r="BK1181" i="3"/>
  <c r="BL1181" i="3"/>
  <c r="BM1181" i="3"/>
  <c r="BN1181" i="3"/>
  <c r="BO1181" i="3"/>
  <c r="BP1181" i="3"/>
  <c r="BQ1181" i="3"/>
  <c r="BD1182" i="3"/>
  <c r="BE1182" i="3"/>
  <c r="BF1182" i="3"/>
  <c r="BG1182" i="3"/>
  <c r="BH1182" i="3"/>
  <c r="BI1182" i="3"/>
  <c r="BJ1182" i="3"/>
  <c r="BK1182" i="3"/>
  <c r="BL1182" i="3"/>
  <c r="BM1182" i="3"/>
  <c r="BN1182" i="3"/>
  <c r="BO1182" i="3"/>
  <c r="BP1182" i="3"/>
  <c r="BQ1182" i="3"/>
  <c r="BD1183" i="3"/>
  <c r="BE1183" i="3"/>
  <c r="BF1183" i="3"/>
  <c r="BG1183" i="3"/>
  <c r="BH1183" i="3"/>
  <c r="BI1183" i="3"/>
  <c r="BJ1183" i="3"/>
  <c r="BK1183" i="3"/>
  <c r="BL1183" i="3"/>
  <c r="BM1183" i="3"/>
  <c r="BN1183" i="3"/>
  <c r="BO1183" i="3"/>
  <c r="BP1183" i="3"/>
  <c r="BQ1183" i="3"/>
  <c r="BD1184" i="3"/>
  <c r="BE1184" i="3"/>
  <c r="BF1184" i="3"/>
  <c r="BG1184" i="3"/>
  <c r="BH1184" i="3"/>
  <c r="BI1184" i="3"/>
  <c r="BJ1184" i="3"/>
  <c r="BK1184" i="3"/>
  <c r="BL1184" i="3"/>
  <c r="BM1184" i="3"/>
  <c r="BN1184" i="3"/>
  <c r="BO1184" i="3"/>
  <c r="BP1184" i="3"/>
  <c r="BQ1184" i="3"/>
  <c r="BD1185" i="3"/>
  <c r="BE1185" i="3"/>
  <c r="BF1185" i="3"/>
  <c r="BG1185" i="3"/>
  <c r="BH1185" i="3"/>
  <c r="BI1185" i="3"/>
  <c r="BJ1185" i="3"/>
  <c r="BK1185" i="3"/>
  <c r="BL1185" i="3"/>
  <c r="BM1185" i="3"/>
  <c r="BN1185" i="3"/>
  <c r="BO1185" i="3"/>
  <c r="BP1185" i="3"/>
  <c r="BQ1185" i="3"/>
  <c r="BD1186" i="3"/>
  <c r="BE1186" i="3"/>
  <c r="BF1186" i="3"/>
  <c r="BG1186" i="3"/>
  <c r="BH1186" i="3"/>
  <c r="BI1186" i="3"/>
  <c r="BJ1186" i="3"/>
  <c r="BK1186" i="3"/>
  <c r="BL1186" i="3"/>
  <c r="BM1186" i="3"/>
  <c r="BN1186" i="3"/>
  <c r="BO1186" i="3"/>
  <c r="BP1186" i="3"/>
  <c r="BQ1186" i="3"/>
  <c r="BD1187" i="3"/>
  <c r="BE1187" i="3"/>
  <c r="BF1187" i="3"/>
  <c r="BG1187" i="3"/>
  <c r="BH1187" i="3"/>
  <c r="BI1187" i="3"/>
  <c r="BJ1187" i="3"/>
  <c r="BK1187" i="3"/>
  <c r="BL1187" i="3"/>
  <c r="BM1187" i="3"/>
  <c r="BN1187" i="3"/>
  <c r="BO1187" i="3"/>
  <c r="BP1187" i="3"/>
  <c r="BQ1187" i="3"/>
  <c r="BD1188" i="3"/>
  <c r="BE1188" i="3"/>
  <c r="BF1188" i="3"/>
  <c r="BG1188" i="3"/>
  <c r="BH1188" i="3"/>
  <c r="BI1188" i="3"/>
  <c r="BJ1188" i="3"/>
  <c r="BK1188" i="3"/>
  <c r="BL1188" i="3"/>
  <c r="BM1188" i="3"/>
  <c r="BN1188" i="3"/>
  <c r="BO1188" i="3"/>
  <c r="BP1188" i="3"/>
  <c r="BQ1188" i="3"/>
  <c r="BD1189" i="3"/>
  <c r="BE1189" i="3"/>
  <c r="BF1189" i="3"/>
  <c r="BG1189" i="3"/>
  <c r="BH1189" i="3"/>
  <c r="BI1189" i="3"/>
  <c r="BJ1189" i="3"/>
  <c r="BK1189" i="3"/>
  <c r="BL1189" i="3"/>
  <c r="BM1189" i="3"/>
  <c r="BN1189" i="3"/>
  <c r="BO1189" i="3"/>
  <c r="BP1189" i="3"/>
  <c r="BQ1189" i="3"/>
  <c r="BD1190" i="3"/>
  <c r="BE1190" i="3"/>
  <c r="BF1190" i="3"/>
  <c r="BG1190" i="3"/>
  <c r="BH1190" i="3"/>
  <c r="BI1190" i="3"/>
  <c r="BJ1190" i="3"/>
  <c r="BK1190" i="3"/>
  <c r="BL1190" i="3"/>
  <c r="BM1190" i="3"/>
  <c r="BN1190" i="3"/>
  <c r="BO1190" i="3"/>
  <c r="BP1190" i="3"/>
  <c r="BQ1190" i="3"/>
  <c r="BD1191" i="3"/>
  <c r="BE1191" i="3"/>
  <c r="BF1191" i="3"/>
  <c r="BG1191" i="3"/>
  <c r="BH1191" i="3"/>
  <c r="BI1191" i="3"/>
  <c r="BJ1191" i="3"/>
  <c r="BK1191" i="3"/>
  <c r="BL1191" i="3"/>
  <c r="BM1191" i="3"/>
  <c r="BN1191" i="3"/>
  <c r="BO1191" i="3"/>
  <c r="BP1191" i="3"/>
  <c r="BQ1191" i="3"/>
  <c r="BD1192" i="3"/>
  <c r="BE1192" i="3"/>
  <c r="BF1192" i="3"/>
  <c r="BG1192" i="3"/>
  <c r="BH1192" i="3"/>
  <c r="BI1192" i="3"/>
  <c r="BJ1192" i="3"/>
  <c r="BK1192" i="3"/>
  <c r="BL1192" i="3"/>
  <c r="BM1192" i="3"/>
  <c r="BN1192" i="3"/>
  <c r="BO1192" i="3"/>
  <c r="BP1192" i="3"/>
  <c r="BQ1192" i="3"/>
  <c r="BD1193" i="3"/>
  <c r="BE1193" i="3"/>
  <c r="BF1193" i="3"/>
  <c r="BG1193" i="3"/>
  <c r="BH1193" i="3"/>
  <c r="BI1193" i="3"/>
  <c r="BJ1193" i="3"/>
  <c r="BK1193" i="3"/>
  <c r="BL1193" i="3"/>
  <c r="BM1193" i="3"/>
  <c r="BN1193" i="3"/>
  <c r="BO1193" i="3"/>
  <c r="BP1193" i="3"/>
  <c r="BQ1193" i="3"/>
  <c r="BD1194" i="3"/>
  <c r="BE1194" i="3"/>
  <c r="BF1194" i="3"/>
  <c r="BG1194" i="3"/>
  <c r="BH1194" i="3"/>
  <c r="BI1194" i="3"/>
  <c r="BJ1194" i="3"/>
  <c r="BK1194" i="3"/>
  <c r="BL1194" i="3"/>
  <c r="BM1194" i="3"/>
  <c r="BN1194" i="3"/>
  <c r="BO1194" i="3"/>
  <c r="BP1194" i="3"/>
  <c r="BQ1194" i="3"/>
  <c r="BD1195" i="3"/>
  <c r="BE1195" i="3"/>
  <c r="BF1195" i="3"/>
  <c r="BG1195" i="3"/>
  <c r="BH1195" i="3"/>
  <c r="BI1195" i="3"/>
  <c r="BJ1195" i="3"/>
  <c r="BK1195" i="3"/>
  <c r="BL1195" i="3"/>
  <c r="BM1195" i="3"/>
  <c r="BN1195" i="3"/>
  <c r="BO1195" i="3"/>
  <c r="BP1195" i="3"/>
  <c r="BQ1195" i="3"/>
  <c r="BD1196" i="3"/>
  <c r="BE1196" i="3"/>
  <c r="BF1196" i="3"/>
  <c r="BG1196" i="3"/>
  <c r="BH1196" i="3"/>
  <c r="BI1196" i="3"/>
  <c r="BJ1196" i="3"/>
  <c r="BK1196" i="3"/>
  <c r="BL1196" i="3"/>
  <c r="BM1196" i="3"/>
  <c r="BN1196" i="3"/>
  <c r="BO1196" i="3"/>
  <c r="BP1196" i="3"/>
  <c r="BQ1196" i="3"/>
  <c r="BD1197" i="3"/>
  <c r="BE1197" i="3"/>
  <c r="BF1197" i="3"/>
  <c r="BG1197" i="3"/>
  <c r="BH1197" i="3"/>
  <c r="BI1197" i="3"/>
  <c r="BJ1197" i="3"/>
  <c r="BK1197" i="3"/>
  <c r="BL1197" i="3"/>
  <c r="BM1197" i="3"/>
  <c r="BN1197" i="3"/>
  <c r="BO1197" i="3"/>
  <c r="BP1197" i="3"/>
  <c r="BQ1197" i="3"/>
  <c r="BD1198" i="3"/>
  <c r="BE1198" i="3"/>
  <c r="BF1198" i="3"/>
  <c r="BG1198" i="3"/>
  <c r="BH1198" i="3"/>
  <c r="BI1198" i="3"/>
  <c r="BJ1198" i="3"/>
  <c r="BK1198" i="3"/>
  <c r="BL1198" i="3"/>
  <c r="BM1198" i="3"/>
  <c r="BN1198" i="3"/>
  <c r="BO1198" i="3"/>
  <c r="BP1198" i="3"/>
  <c r="BQ1198" i="3"/>
  <c r="BD1199" i="3"/>
  <c r="BE1199" i="3"/>
  <c r="BF1199" i="3"/>
  <c r="BG1199" i="3"/>
  <c r="BH1199" i="3"/>
  <c r="BI1199" i="3"/>
  <c r="BJ1199" i="3"/>
  <c r="BK1199" i="3"/>
  <c r="BL1199" i="3"/>
  <c r="BM1199" i="3"/>
  <c r="BN1199" i="3"/>
  <c r="BO1199" i="3"/>
  <c r="BP1199" i="3"/>
  <c r="BQ1199" i="3"/>
  <c r="BD1200" i="3"/>
  <c r="BE1200" i="3"/>
  <c r="BF1200" i="3"/>
  <c r="BG1200" i="3"/>
  <c r="BH1200" i="3"/>
  <c r="BI1200" i="3"/>
  <c r="BJ1200" i="3"/>
  <c r="BK1200" i="3"/>
  <c r="BL1200" i="3"/>
  <c r="BM1200" i="3"/>
  <c r="BN1200" i="3"/>
  <c r="BO1200" i="3"/>
  <c r="BP1200" i="3"/>
  <c r="BQ1200" i="3"/>
  <c r="BD1201" i="3"/>
  <c r="BE1201" i="3"/>
  <c r="BF1201" i="3"/>
  <c r="BG1201" i="3"/>
  <c r="BH1201" i="3"/>
  <c r="BI1201" i="3"/>
  <c r="BJ1201" i="3"/>
  <c r="BK1201" i="3"/>
  <c r="BL1201" i="3"/>
  <c r="BM1201" i="3"/>
  <c r="BN1201" i="3"/>
  <c r="BO1201" i="3"/>
  <c r="BP1201" i="3"/>
  <c r="BQ1201" i="3"/>
  <c r="BD1202" i="3"/>
  <c r="BE1202" i="3"/>
  <c r="BF1202" i="3"/>
  <c r="BG1202" i="3"/>
  <c r="BH1202" i="3"/>
  <c r="BI1202" i="3"/>
  <c r="BJ1202" i="3"/>
  <c r="BK1202" i="3"/>
  <c r="BL1202" i="3"/>
  <c r="BM1202" i="3"/>
  <c r="BN1202" i="3"/>
  <c r="BO1202" i="3"/>
  <c r="BP1202" i="3"/>
  <c r="BQ1202" i="3"/>
  <c r="BD1203" i="3"/>
  <c r="BE1203" i="3"/>
  <c r="BF1203" i="3"/>
  <c r="BG1203" i="3"/>
  <c r="BH1203" i="3"/>
  <c r="BI1203" i="3"/>
  <c r="BJ1203" i="3"/>
  <c r="BK1203" i="3"/>
  <c r="BL1203" i="3"/>
  <c r="BM1203" i="3"/>
  <c r="BN1203" i="3"/>
  <c r="BO1203" i="3"/>
  <c r="BP1203" i="3"/>
  <c r="BQ1203" i="3"/>
  <c r="BD1204" i="3"/>
  <c r="BE1204" i="3"/>
  <c r="BF1204" i="3"/>
  <c r="BG1204" i="3"/>
  <c r="BH1204" i="3"/>
  <c r="BI1204" i="3"/>
  <c r="BJ1204" i="3"/>
  <c r="BK1204" i="3"/>
  <c r="BL1204" i="3"/>
  <c r="BM1204" i="3"/>
  <c r="BN1204" i="3"/>
  <c r="BO1204" i="3"/>
  <c r="BP1204" i="3"/>
  <c r="BQ1204" i="3"/>
  <c r="BD1205" i="3"/>
  <c r="BE1205" i="3"/>
  <c r="BF1205" i="3"/>
  <c r="BG1205" i="3"/>
  <c r="BH1205" i="3"/>
  <c r="BI1205" i="3"/>
  <c r="BJ1205" i="3"/>
  <c r="BK1205" i="3"/>
  <c r="BL1205" i="3"/>
  <c r="BM1205" i="3"/>
  <c r="BN1205" i="3"/>
  <c r="BO1205" i="3"/>
  <c r="BP1205" i="3"/>
  <c r="BQ1205" i="3"/>
  <c r="BD1206" i="3"/>
  <c r="BE1206" i="3"/>
  <c r="BF1206" i="3"/>
  <c r="BG1206" i="3"/>
  <c r="BH1206" i="3"/>
  <c r="BI1206" i="3"/>
  <c r="BJ1206" i="3"/>
  <c r="BK1206" i="3"/>
  <c r="BL1206" i="3"/>
  <c r="BM1206" i="3"/>
  <c r="BN1206" i="3"/>
  <c r="BO1206" i="3"/>
  <c r="BP1206" i="3"/>
  <c r="BQ1206" i="3"/>
  <c r="BD1207" i="3"/>
  <c r="BE1207" i="3"/>
  <c r="BF1207" i="3"/>
  <c r="BG1207" i="3"/>
  <c r="BH1207" i="3"/>
  <c r="BI1207" i="3"/>
  <c r="BJ1207" i="3"/>
  <c r="BK1207" i="3"/>
  <c r="BL1207" i="3"/>
  <c r="BM1207" i="3"/>
  <c r="BN1207" i="3"/>
  <c r="BO1207" i="3"/>
  <c r="BP1207" i="3"/>
  <c r="BQ1207" i="3"/>
  <c r="BD1208" i="3"/>
  <c r="BE1208" i="3"/>
  <c r="BF1208" i="3"/>
  <c r="BG1208" i="3"/>
  <c r="BH1208" i="3"/>
  <c r="BI1208" i="3"/>
  <c r="BJ1208" i="3"/>
  <c r="BK1208" i="3"/>
  <c r="BL1208" i="3"/>
  <c r="BM1208" i="3"/>
  <c r="BN1208" i="3"/>
  <c r="BO1208" i="3"/>
  <c r="BP1208" i="3"/>
  <c r="BQ1208" i="3"/>
  <c r="BD1209" i="3"/>
  <c r="BE1209" i="3"/>
  <c r="BF1209" i="3"/>
  <c r="BG1209" i="3"/>
  <c r="BH1209" i="3"/>
  <c r="BI1209" i="3"/>
  <c r="BJ1209" i="3"/>
  <c r="BK1209" i="3"/>
  <c r="BL1209" i="3"/>
  <c r="BM1209" i="3"/>
  <c r="BN1209" i="3"/>
  <c r="BO1209" i="3"/>
  <c r="BP1209" i="3"/>
  <c r="BQ1209" i="3"/>
  <c r="BD1210" i="3"/>
  <c r="BE1210" i="3"/>
  <c r="BF1210" i="3"/>
  <c r="BG1210" i="3"/>
  <c r="BH1210" i="3"/>
  <c r="BI1210" i="3"/>
  <c r="BJ1210" i="3"/>
  <c r="BK1210" i="3"/>
  <c r="BL1210" i="3"/>
  <c r="BM1210" i="3"/>
  <c r="BN1210" i="3"/>
  <c r="BO1210" i="3"/>
  <c r="BP1210" i="3"/>
  <c r="BQ1210" i="3"/>
  <c r="BD1211" i="3"/>
  <c r="BE1211" i="3"/>
  <c r="BF1211" i="3"/>
  <c r="BG1211" i="3"/>
  <c r="BH1211" i="3"/>
  <c r="BI1211" i="3"/>
  <c r="BJ1211" i="3"/>
  <c r="BK1211" i="3"/>
  <c r="BL1211" i="3"/>
  <c r="BM1211" i="3"/>
  <c r="BN1211" i="3"/>
  <c r="BO1211" i="3"/>
  <c r="BP1211" i="3"/>
  <c r="BQ1211" i="3"/>
  <c r="BD1212" i="3"/>
  <c r="BE1212" i="3"/>
  <c r="BF1212" i="3"/>
  <c r="BG1212" i="3"/>
  <c r="BH1212" i="3"/>
  <c r="BI1212" i="3"/>
  <c r="BJ1212" i="3"/>
  <c r="BK1212" i="3"/>
  <c r="BL1212" i="3"/>
  <c r="BM1212" i="3"/>
  <c r="BN1212" i="3"/>
  <c r="BO1212" i="3"/>
  <c r="BP1212" i="3"/>
  <c r="BQ1212" i="3"/>
  <c r="BD1213" i="3"/>
  <c r="BE1213" i="3"/>
  <c r="BF1213" i="3"/>
  <c r="BG1213" i="3"/>
  <c r="BH1213" i="3"/>
  <c r="BI1213" i="3"/>
  <c r="BJ1213" i="3"/>
  <c r="BK1213" i="3"/>
  <c r="BL1213" i="3"/>
  <c r="BM1213" i="3"/>
  <c r="BN1213" i="3"/>
  <c r="BO1213" i="3"/>
  <c r="BP1213" i="3"/>
  <c r="BQ1213" i="3"/>
  <c r="BD1214" i="3"/>
  <c r="BE1214" i="3"/>
  <c r="BF1214" i="3"/>
  <c r="BG1214" i="3"/>
  <c r="BH1214" i="3"/>
  <c r="BI1214" i="3"/>
  <c r="BJ1214" i="3"/>
  <c r="BK1214" i="3"/>
  <c r="BL1214" i="3"/>
  <c r="BM1214" i="3"/>
  <c r="BN1214" i="3"/>
  <c r="BO1214" i="3"/>
  <c r="BP1214" i="3"/>
  <c r="BQ1214" i="3"/>
  <c r="BD1215" i="3"/>
  <c r="BE1215" i="3"/>
  <c r="BF1215" i="3"/>
  <c r="BG1215" i="3"/>
  <c r="BH1215" i="3"/>
  <c r="BI1215" i="3"/>
  <c r="BJ1215" i="3"/>
  <c r="BK1215" i="3"/>
  <c r="BL1215" i="3"/>
  <c r="BM1215" i="3"/>
  <c r="BN1215" i="3"/>
  <c r="BO1215" i="3"/>
  <c r="BP1215" i="3"/>
  <c r="BQ1215" i="3"/>
  <c r="BD1216" i="3"/>
  <c r="BE1216" i="3"/>
  <c r="BF1216" i="3"/>
  <c r="BG1216" i="3"/>
  <c r="BH1216" i="3"/>
  <c r="BI1216" i="3"/>
  <c r="BJ1216" i="3"/>
  <c r="BK1216" i="3"/>
  <c r="BL1216" i="3"/>
  <c r="BM1216" i="3"/>
  <c r="BN1216" i="3"/>
  <c r="BO1216" i="3"/>
  <c r="BP1216" i="3"/>
  <c r="BQ1216" i="3"/>
  <c r="BD1217" i="3"/>
  <c r="BE1217" i="3"/>
  <c r="BF1217" i="3"/>
  <c r="BG1217" i="3"/>
  <c r="BH1217" i="3"/>
  <c r="BI1217" i="3"/>
  <c r="BJ1217" i="3"/>
  <c r="BK1217" i="3"/>
  <c r="BL1217" i="3"/>
  <c r="BM1217" i="3"/>
  <c r="BN1217" i="3"/>
  <c r="BO1217" i="3"/>
  <c r="BP1217" i="3"/>
  <c r="BQ1217" i="3"/>
  <c r="BD1218" i="3"/>
  <c r="BE1218" i="3"/>
  <c r="BF1218" i="3"/>
  <c r="BG1218" i="3"/>
  <c r="BH1218" i="3"/>
  <c r="BI1218" i="3"/>
  <c r="BJ1218" i="3"/>
  <c r="BK1218" i="3"/>
  <c r="BL1218" i="3"/>
  <c r="BM1218" i="3"/>
  <c r="BN1218" i="3"/>
  <c r="BO1218" i="3"/>
  <c r="BP1218" i="3"/>
  <c r="BQ1218" i="3"/>
  <c r="BD1219" i="3"/>
  <c r="BE1219" i="3"/>
  <c r="BF1219" i="3"/>
  <c r="BG1219" i="3"/>
  <c r="BH1219" i="3"/>
  <c r="BI1219" i="3"/>
  <c r="BJ1219" i="3"/>
  <c r="BK1219" i="3"/>
  <c r="BL1219" i="3"/>
  <c r="BM1219" i="3"/>
  <c r="BN1219" i="3"/>
  <c r="BO1219" i="3"/>
  <c r="BP1219" i="3"/>
  <c r="BQ1219" i="3"/>
  <c r="BD1220" i="3"/>
  <c r="BE1220" i="3"/>
  <c r="BF1220" i="3"/>
  <c r="BG1220" i="3"/>
  <c r="BH1220" i="3"/>
  <c r="BI1220" i="3"/>
  <c r="BJ1220" i="3"/>
  <c r="BK1220" i="3"/>
  <c r="BL1220" i="3"/>
  <c r="BM1220" i="3"/>
  <c r="BN1220" i="3"/>
  <c r="BO1220" i="3"/>
  <c r="BP1220" i="3"/>
  <c r="BQ1220" i="3"/>
  <c r="BD1221" i="3"/>
  <c r="BE1221" i="3"/>
  <c r="BF1221" i="3"/>
  <c r="BG1221" i="3"/>
  <c r="BH1221" i="3"/>
  <c r="BI1221" i="3"/>
  <c r="BJ1221" i="3"/>
  <c r="BK1221" i="3"/>
  <c r="BL1221" i="3"/>
  <c r="BM1221" i="3"/>
  <c r="BN1221" i="3"/>
  <c r="BO1221" i="3"/>
  <c r="BP1221" i="3"/>
  <c r="BQ1221" i="3"/>
  <c r="BD1222" i="3"/>
  <c r="BE1222" i="3"/>
  <c r="BF1222" i="3"/>
  <c r="BG1222" i="3"/>
  <c r="BH1222" i="3"/>
  <c r="BI1222" i="3"/>
  <c r="BJ1222" i="3"/>
  <c r="BK1222" i="3"/>
  <c r="BL1222" i="3"/>
  <c r="BM1222" i="3"/>
  <c r="BN1222" i="3"/>
  <c r="BO1222" i="3"/>
  <c r="BP1222" i="3"/>
  <c r="BQ1222" i="3"/>
  <c r="BD1223" i="3"/>
  <c r="BE1223" i="3"/>
  <c r="BF1223" i="3"/>
  <c r="BG1223" i="3"/>
  <c r="BH1223" i="3"/>
  <c r="BI1223" i="3"/>
  <c r="BJ1223" i="3"/>
  <c r="BK1223" i="3"/>
  <c r="BL1223" i="3"/>
  <c r="BM1223" i="3"/>
  <c r="BN1223" i="3"/>
  <c r="BO1223" i="3"/>
  <c r="BP1223" i="3"/>
  <c r="BQ1223" i="3"/>
  <c r="BD1224" i="3"/>
  <c r="BE1224" i="3"/>
  <c r="BF1224" i="3"/>
  <c r="BG1224" i="3"/>
  <c r="BH1224" i="3"/>
  <c r="BI1224" i="3"/>
  <c r="BJ1224" i="3"/>
  <c r="BK1224" i="3"/>
  <c r="BL1224" i="3"/>
  <c r="BM1224" i="3"/>
  <c r="BN1224" i="3"/>
  <c r="BO1224" i="3"/>
  <c r="BP1224" i="3"/>
  <c r="BQ1224" i="3"/>
  <c r="BD1225" i="3"/>
  <c r="BE1225" i="3"/>
  <c r="BF1225" i="3"/>
  <c r="BG1225" i="3"/>
  <c r="BH1225" i="3"/>
  <c r="BI1225" i="3"/>
  <c r="BJ1225" i="3"/>
  <c r="BK1225" i="3"/>
  <c r="BL1225" i="3"/>
  <c r="BM1225" i="3"/>
  <c r="BN1225" i="3"/>
  <c r="BO1225" i="3"/>
  <c r="BP1225" i="3"/>
  <c r="BQ1225" i="3"/>
  <c r="BD1226" i="3"/>
  <c r="BE1226" i="3"/>
  <c r="BF1226" i="3"/>
  <c r="BG1226" i="3"/>
  <c r="BH1226" i="3"/>
  <c r="BI1226" i="3"/>
  <c r="BJ1226" i="3"/>
  <c r="BK1226" i="3"/>
  <c r="BL1226" i="3"/>
  <c r="BM1226" i="3"/>
  <c r="BN1226" i="3"/>
  <c r="BO1226" i="3"/>
  <c r="BP1226" i="3"/>
  <c r="BQ1226" i="3"/>
  <c r="BD1227" i="3"/>
  <c r="BE1227" i="3"/>
  <c r="BF1227" i="3"/>
  <c r="BG1227" i="3"/>
  <c r="BH1227" i="3"/>
  <c r="BI1227" i="3"/>
  <c r="BJ1227" i="3"/>
  <c r="BK1227" i="3"/>
  <c r="BL1227" i="3"/>
  <c r="BM1227" i="3"/>
  <c r="BN1227" i="3"/>
  <c r="BO1227" i="3"/>
  <c r="BP1227" i="3"/>
  <c r="BQ1227" i="3"/>
  <c r="BD1228" i="3"/>
  <c r="BE1228" i="3"/>
  <c r="BF1228" i="3"/>
  <c r="BG1228" i="3"/>
  <c r="BH1228" i="3"/>
  <c r="BI1228" i="3"/>
  <c r="BJ1228" i="3"/>
  <c r="BK1228" i="3"/>
  <c r="BL1228" i="3"/>
  <c r="BM1228" i="3"/>
  <c r="BN1228" i="3"/>
  <c r="BO1228" i="3"/>
  <c r="BP1228" i="3"/>
  <c r="BQ1228" i="3"/>
  <c r="BD1229" i="3"/>
  <c r="BE1229" i="3"/>
  <c r="BF1229" i="3"/>
  <c r="BG1229" i="3"/>
  <c r="BH1229" i="3"/>
  <c r="BI1229" i="3"/>
  <c r="BJ1229" i="3"/>
  <c r="BK1229" i="3"/>
  <c r="BL1229" i="3"/>
  <c r="BM1229" i="3"/>
  <c r="BN1229" i="3"/>
  <c r="BO1229" i="3"/>
  <c r="BP1229" i="3"/>
  <c r="BQ1229" i="3"/>
  <c r="BD1230" i="3"/>
  <c r="BE1230" i="3"/>
  <c r="BF1230" i="3"/>
  <c r="BG1230" i="3"/>
  <c r="BH1230" i="3"/>
  <c r="BI1230" i="3"/>
  <c r="BJ1230" i="3"/>
  <c r="BK1230" i="3"/>
  <c r="BL1230" i="3"/>
  <c r="BM1230" i="3"/>
  <c r="BN1230" i="3"/>
  <c r="BO1230" i="3"/>
  <c r="BP1230" i="3"/>
  <c r="BQ1230" i="3"/>
  <c r="BD1231" i="3"/>
  <c r="BE1231" i="3"/>
  <c r="BF1231" i="3"/>
  <c r="BG1231" i="3"/>
  <c r="BH1231" i="3"/>
  <c r="BI1231" i="3"/>
  <c r="BJ1231" i="3"/>
  <c r="BK1231" i="3"/>
  <c r="BL1231" i="3"/>
  <c r="BM1231" i="3"/>
  <c r="BN1231" i="3"/>
  <c r="BO1231" i="3"/>
  <c r="BP1231" i="3"/>
  <c r="BQ1231" i="3"/>
  <c r="BD1232" i="3"/>
  <c r="BE1232" i="3"/>
  <c r="BF1232" i="3"/>
  <c r="BG1232" i="3"/>
  <c r="BH1232" i="3"/>
  <c r="BI1232" i="3"/>
  <c r="BJ1232" i="3"/>
  <c r="BK1232" i="3"/>
  <c r="BL1232" i="3"/>
  <c r="BM1232" i="3"/>
  <c r="BN1232" i="3"/>
  <c r="BO1232" i="3"/>
  <c r="BP1232" i="3"/>
  <c r="BQ1232" i="3"/>
  <c r="BD1233" i="3"/>
  <c r="BE1233" i="3"/>
  <c r="BF1233" i="3"/>
  <c r="BG1233" i="3"/>
  <c r="BH1233" i="3"/>
  <c r="BI1233" i="3"/>
  <c r="BJ1233" i="3"/>
  <c r="BK1233" i="3"/>
  <c r="BL1233" i="3"/>
  <c r="BM1233" i="3"/>
  <c r="BN1233" i="3"/>
  <c r="BO1233" i="3"/>
  <c r="BP1233" i="3"/>
  <c r="BQ1233" i="3"/>
  <c r="BD1234" i="3"/>
  <c r="BE1234" i="3"/>
  <c r="BF1234" i="3"/>
  <c r="BG1234" i="3"/>
  <c r="BH1234" i="3"/>
  <c r="BI1234" i="3"/>
  <c r="BJ1234" i="3"/>
  <c r="BK1234" i="3"/>
  <c r="BL1234" i="3"/>
  <c r="BM1234" i="3"/>
  <c r="BN1234" i="3"/>
  <c r="BO1234" i="3"/>
  <c r="BP1234" i="3"/>
  <c r="BQ1234" i="3"/>
  <c r="BD1235" i="3"/>
  <c r="BE1235" i="3"/>
  <c r="BF1235" i="3"/>
  <c r="BG1235" i="3"/>
  <c r="BH1235" i="3"/>
  <c r="BI1235" i="3"/>
  <c r="BJ1235" i="3"/>
  <c r="BK1235" i="3"/>
  <c r="BL1235" i="3"/>
  <c r="BM1235" i="3"/>
  <c r="BN1235" i="3"/>
  <c r="BO1235" i="3"/>
  <c r="BP1235" i="3"/>
  <c r="BQ1235" i="3"/>
  <c r="BD1236" i="3"/>
  <c r="BE1236" i="3"/>
  <c r="BF1236" i="3"/>
  <c r="BG1236" i="3"/>
  <c r="BH1236" i="3"/>
  <c r="BI1236" i="3"/>
  <c r="BJ1236" i="3"/>
  <c r="BK1236" i="3"/>
  <c r="BL1236" i="3"/>
  <c r="BM1236" i="3"/>
  <c r="BN1236" i="3"/>
  <c r="BO1236" i="3"/>
  <c r="BP1236" i="3"/>
  <c r="BQ1236" i="3"/>
  <c r="BD1237" i="3"/>
  <c r="BE1237" i="3"/>
  <c r="BF1237" i="3"/>
  <c r="BG1237" i="3"/>
  <c r="BH1237" i="3"/>
  <c r="BI1237" i="3"/>
  <c r="BJ1237" i="3"/>
  <c r="BK1237" i="3"/>
  <c r="BL1237" i="3"/>
  <c r="BM1237" i="3"/>
  <c r="BN1237" i="3"/>
  <c r="BO1237" i="3"/>
  <c r="BP1237" i="3"/>
  <c r="BQ1237" i="3"/>
  <c r="BD1238" i="3"/>
  <c r="BE1238" i="3"/>
  <c r="BF1238" i="3"/>
  <c r="BG1238" i="3"/>
  <c r="BH1238" i="3"/>
  <c r="BI1238" i="3"/>
  <c r="BJ1238" i="3"/>
  <c r="BK1238" i="3"/>
  <c r="BL1238" i="3"/>
  <c r="BM1238" i="3"/>
  <c r="BN1238" i="3"/>
  <c r="BO1238" i="3"/>
  <c r="BP1238" i="3"/>
  <c r="BQ1238" i="3"/>
  <c r="BD1239" i="3"/>
  <c r="BE1239" i="3"/>
  <c r="BF1239" i="3"/>
  <c r="BG1239" i="3"/>
  <c r="BH1239" i="3"/>
  <c r="BI1239" i="3"/>
  <c r="BJ1239" i="3"/>
  <c r="BK1239" i="3"/>
  <c r="BL1239" i="3"/>
  <c r="BM1239" i="3"/>
  <c r="BN1239" i="3"/>
  <c r="BO1239" i="3"/>
  <c r="BP1239" i="3"/>
  <c r="BQ1239" i="3"/>
  <c r="BD1240" i="3"/>
  <c r="BE1240" i="3"/>
  <c r="BF1240" i="3"/>
  <c r="BG1240" i="3"/>
  <c r="BH1240" i="3"/>
  <c r="BI1240" i="3"/>
  <c r="BJ1240" i="3"/>
  <c r="BK1240" i="3"/>
  <c r="BL1240" i="3"/>
  <c r="BM1240" i="3"/>
  <c r="BN1240" i="3"/>
  <c r="BO1240" i="3"/>
  <c r="BP1240" i="3"/>
  <c r="BQ1240" i="3"/>
  <c r="BD1241" i="3"/>
  <c r="BE1241" i="3"/>
  <c r="BF1241" i="3"/>
  <c r="BG1241" i="3"/>
  <c r="BH1241" i="3"/>
  <c r="BI1241" i="3"/>
  <c r="BJ1241" i="3"/>
  <c r="BK1241" i="3"/>
  <c r="BL1241" i="3"/>
  <c r="BM1241" i="3"/>
  <c r="BN1241" i="3"/>
  <c r="BO1241" i="3"/>
  <c r="BP1241" i="3"/>
  <c r="BQ1241" i="3"/>
  <c r="BD1242" i="3"/>
  <c r="BE1242" i="3"/>
  <c r="BF1242" i="3"/>
  <c r="BG1242" i="3"/>
  <c r="BH1242" i="3"/>
  <c r="BI1242" i="3"/>
  <c r="BJ1242" i="3"/>
  <c r="BK1242" i="3"/>
  <c r="BL1242" i="3"/>
  <c r="BM1242" i="3"/>
  <c r="BN1242" i="3"/>
  <c r="BO1242" i="3"/>
  <c r="BP1242" i="3"/>
  <c r="BQ1242" i="3"/>
  <c r="BD1243" i="3"/>
  <c r="BE1243" i="3"/>
  <c r="BF1243" i="3"/>
  <c r="BG1243" i="3"/>
  <c r="BH1243" i="3"/>
  <c r="BI1243" i="3"/>
  <c r="BJ1243" i="3"/>
  <c r="BK1243" i="3"/>
  <c r="BL1243" i="3"/>
  <c r="BM1243" i="3"/>
  <c r="BN1243" i="3"/>
  <c r="BO1243" i="3"/>
  <c r="BP1243" i="3"/>
  <c r="BQ1243" i="3"/>
  <c r="BD1244" i="3"/>
  <c r="BE1244" i="3"/>
  <c r="BF1244" i="3"/>
  <c r="BG1244" i="3"/>
  <c r="BH1244" i="3"/>
  <c r="BI1244" i="3"/>
  <c r="BJ1244" i="3"/>
  <c r="BK1244" i="3"/>
  <c r="BL1244" i="3"/>
  <c r="BM1244" i="3"/>
  <c r="BN1244" i="3"/>
  <c r="BO1244" i="3"/>
  <c r="BP1244" i="3"/>
  <c r="BQ1244" i="3"/>
  <c r="BD1245" i="3"/>
  <c r="BE1245" i="3"/>
  <c r="BF1245" i="3"/>
  <c r="BG1245" i="3"/>
  <c r="BH1245" i="3"/>
  <c r="BI1245" i="3"/>
  <c r="BJ1245" i="3"/>
  <c r="BK1245" i="3"/>
  <c r="BL1245" i="3"/>
  <c r="BM1245" i="3"/>
  <c r="BN1245" i="3"/>
  <c r="BO1245" i="3"/>
  <c r="BP1245" i="3"/>
  <c r="BQ1245" i="3"/>
  <c r="BD1246" i="3"/>
  <c r="BE1246" i="3"/>
  <c r="BF1246" i="3"/>
  <c r="BG1246" i="3"/>
  <c r="BH1246" i="3"/>
  <c r="BI1246" i="3"/>
  <c r="BJ1246" i="3"/>
  <c r="BK1246" i="3"/>
  <c r="BL1246" i="3"/>
  <c r="BM1246" i="3"/>
  <c r="BN1246" i="3"/>
  <c r="BO1246" i="3"/>
  <c r="BP1246" i="3"/>
  <c r="BQ1246" i="3"/>
  <c r="BD1247" i="3"/>
  <c r="BE1247" i="3"/>
  <c r="BF1247" i="3"/>
  <c r="BG1247" i="3"/>
  <c r="BH1247" i="3"/>
  <c r="BI1247" i="3"/>
  <c r="BJ1247" i="3"/>
  <c r="BK1247" i="3"/>
  <c r="BL1247" i="3"/>
  <c r="BM1247" i="3"/>
  <c r="BN1247" i="3"/>
  <c r="BO1247" i="3"/>
  <c r="BP1247" i="3"/>
  <c r="BQ1247" i="3"/>
  <c r="BD1248" i="3"/>
  <c r="BE1248" i="3"/>
  <c r="BF1248" i="3"/>
  <c r="BG1248" i="3"/>
  <c r="BH1248" i="3"/>
  <c r="BI1248" i="3"/>
  <c r="BJ1248" i="3"/>
  <c r="BK1248" i="3"/>
  <c r="BL1248" i="3"/>
  <c r="BM1248" i="3"/>
  <c r="BN1248" i="3"/>
  <c r="BO1248" i="3"/>
  <c r="BP1248" i="3"/>
  <c r="BQ1248" i="3"/>
  <c r="BD1249" i="3"/>
  <c r="BE1249" i="3"/>
  <c r="BF1249" i="3"/>
  <c r="BG1249" i="3"/>
  <c r="BH1249" i="3"/>
  <c r="BI1249" i="3"/>
  <c r="BJ1249" i="3"/>
  <c r="BK1249" i="3"/>
  <c r="BL1249" i="3"/>
  <c r="BM1249" i="3"/>
  <c r="BN1249" i="3"/>
  <c r="BO1249" i="3"/>
  <c r="BP1249" i="3"/>
  <c r="BQ1249" i="3"/>
  <c r="BD1250" i="3"/>
  <c r="BE1250" i="3"/>
  <c r="BF1250" i="3"/>
  <c r="BG1250" i="3"/>
  <c r="BH1250" i="3"/>
  <c r="BI1250" i="3"/>
  <c r="BJ1250" i="3"/>
  <c r="BK1250" i="3"/>
  <c r="BL1250" i="3"/>
  <c r="BM1250" i="3"/>
  <c r="BN1250" i="3"/>
  <c r="BO1250" i="3"/>
  <c r="BP1250" i="3"/>
  <c r="BQ1250" i="3"/>
  <c r="BD1251" i="3"/>
  <c r="BE1251" i="3"/>
  <c r="BF1251" i="3"/>
  <c r="BG1251" i="3"/>
  <c r="BH1251" i="3"/>
  <c r="BI1251" i="3"/>
  <c r="BJ1251" i="3"/>
  <c r="BK1251" i="3"/>
  <c r="BL1251" i="3"/>
  <c r="BM1251" i="3"/>
  <c r="BN1251" i="3"/>
  <c r="BO1251" i="3"/>
  <c r="BP1251" i="3"/>
  <c r="BQ1251" i="3"/>
  <c r="BD1252" i="3"/>
  <c r="BE1252" i="3"/>
  <c r="BF1252" i="3"/>
  <c r="BG1252" i="3"/>
  <c r="BH1252" i="3"/>
  <c r="BI1252" i="3"/>
  <c r="BJ1252" i="3"/>
  <c r="BK1252" i="3"/>
  <c r="BL1252" i="3"/>
  <c r="BM1252" i="3"/>
  <c r="BN1252" i="3"/>
  <c r="BO1252" i="3"/>
  <c r="BP1252" i="3"/>
  <c r="BQ1252" i="3"/>
  <c r="BD1253" i="3"/>
  <c r="BE1253" i="3"/>
  <c r="BF1253" i="3"/>
  <c r="BG1253" i="3"/>
  <c r="BH1253" i="3"/>
  <c r="BI1253" i="3"/>
  <c r="BJ1253" i="3"/>
  <c r="BK1253" i="3"/>
  <c r="BL1253" i="3"/>
  <c r="BM1253" i="3"/>
  <c r="BN1253" i="3"/>
  <c r="BO1253" i="3"/>
  <c r="BP1253" i="3"/>
  <c r="BQ1253" i="3"/>
  <c r="BD1254" i="3"/>
  <c r="BE1254" i="3"/>
  <c r="BF1254" i="3"/>
  <c r="BG1254" i="3"/>
  <c r="BH1254" i="3"/>
  <c r="BI1254" i="3"/>
  <c r="BJ1254" i="3"/>
  <c r="BK1254" i="3"/>
  <c r="BL1254" i="3"/>
  <c r="BM1254" i="3"/>
  <c r="BN1254" i="3"/>
  <c r="BO1254" i="3"/>
  <c r="BP1254" i="3"/>
  <c r="BQ1254" i="3"/>
  <c r="BD1255" i="3"/>
  <c r="BE1255" i="3"/>
  <c r="BF1255" i="3"/>
  <c r="BG1255" i="3"/>
  <c r="BH1255" i="3"/>
  <c r="BI1255" i="3"/>
  <c r="BJ1255" i="3"/>
  <c r="BK1255" i="3"/>
  <c r="BL1255" i="3"/>
  <c r="BM1255" i="3"/>
  <c r="BN1255" i="3"/>
  <c r="BO1255" i="3"/>
  <c r="BP1255" i="3"/>
  <c r="BQ1255" i="3"/>
  <c r="BD1256" i="3"/>
  <c r="BE1256" i="3"/>
  <c r="BF1256" i="3"/>
  <c r="BG1256" i="3"/>
  <c r="BH1256" i="3"/>
  <c r="BI1256" i="3"/>
  <c r="BJ1256" i="3"/>
  <c r="BK1256" i="3"/>
  <c r="BL1256" i="3"/>
  <c r="BM1256" i="3"/>
  <c r="BN1256" i="3"/>
  <c r="BO1256" i="3"/>
  <c r="BP1256" i="3"/>
  <c r="BQ1256" i="3"/>
  <c r="BD1257" i="3"/>
  <c r="BE1257" i="3"/>
  <c r="BF1257" i="3"/>
  <c r="BG1257" i="3"/>
  <c r="BH1257" i="3"/>
  <c r="BI1257" i="3"/>
  <c r="BJ1257" i="3"/>
  <c r="BK1257" i="3"/>
  <c r="BL1257" i="3"/>
  <c r="BM1257" i="3"/>
  <c r="BN1257" i="3"/>
  <c r="BO1257" i="3"/>
  <c r="BP1257" i="3"/>
  <c r="BQ1257" i="3"/>
  <c r="BD1258" i="3"/>
  <c r="BE1258" i="3"/>
  <c r="BF1258" i="3"/>
  <c r="BG1258" i="3"/>
  <c r="BH1258" i="3"/>
  <c r="BI1258" i="3"/>
  <c r="BJ1258" i="3"/>
  <c r="BK1258" i="3"/>
  <c r="BL1258" i="3"/>
  <c r="BM1258" i="3"/>
  <c r="BN1258" i="3"/>
  <c r="BO1258" i="3"/>
  <c r="BP1258" i="3"/>
  <c r="BQ1258" i="3"/>
  <c r="BD1259" i="3"/>
  <c r="BE1259" i="3"/>
  <c r="BF1259" i="3"/>
  <c r="BG1259" i="3"/>
  <c r="BH1259" i="3"/>
  <c r="BI1259" i="3"/>
  <c r="BJ1259" i="3"/>
  <c r="BK1259" i="3"/>
  <c r="BL1259" i="3"/>
  <c r="BM1259" i="3"/>
  <c r="BN1259" i="3"/>
  <c r="BO1259" i="3"/>
  <c r="BP1259" i="3"/>
  <c r="BQ1259" i="3"/>
  <c r="BD1260" i="3"/>
  <c r="BE1260" i="3"/>
  <c r="BF1260" i="3"/>
  <c r="BG1260" i="3"/>
  <c r="BH1260" i="3"/>
  <c r="BI1260" i="3"/>
  <c r="BJ1260" i="3"/>
  <c r="BK1260" i="3"/>
  <c r="BL1260" i="3"/>
  <c r="BM1260" i="3"/>
  <c r="BN1260" i="3"/>
  <c r="BO1260" i="3"/>
  <c r="BP1260" i="3"/>
  <c r="BQ1260" i="3"/>
  <c r="BD1261" i="3"/>
  <c r="BE1261" i="3"/>
  <c r="BF1261" i="3"/>
  <c r="BG1261" i="3"/>
  <c r="BH1261" i="3"/>
  <c r="BI1261" i="3"/>
  <c r="BJ1261" i="3"/>
  <c r="BK1261" i="3"/>
  <c r="BL1261" i="3"/>
  <c r="BM1261" i="3"/>
  <c r="BN1261" i="3"/>
  <c r="BO1261" i="3"/>
  <c r="BP1261" i="3"/>
  <c r="BQ1261" i="3"/>
  <c r="BD1262" i="3"/>
  <c r="BE1262" i="3"/>
  <c r="BF1262" i="3"/>
  <c r="BG1262" i="3"/>
  <c r="BH1262" i="3"/>
  <c r="BI1262" i="3"/>
  <c r="BJ1262" i="3"/>
  <c r="BK1262" i="3"/>
  <c r="BL1262" i="3"/>
  <c r="BM1262" i="3"/>
  <c r="BN1262" i="3"/>
  <c r="BO1262" i="3"/>
  <c r="BP1262" i="3"/>
  <c r="BQ1262" i="3"/>
  <c r="BD1263" i="3"/>
  <c r="BE1263" i="3"/>
  <c r="BF1263" i="3"/>
  <c r="BG1263" i="3"/>
  <c r="BH1263" i="3"/>
  <c r="BI1263" i="3"/>
  <c r="BJ1263" i="3"/>
  <c r="BK1263" i="3"/>
  <c r="BL1263" i="3"/>
  <c r="BM1263" i="3"/>
  <c r="BN1263" i="3"/>
  <c r="BO1263" i="3"/>
  <c r="BP1263" i="3"/>
  <c r="BQ1263" i="3"/>
  <c r="BD1264" i="3"/>
  <c r="BE1264" i="3"/>
  <c r="BF1264" i="3"/>
  <c r="BG1264" i="3"/>
  <c r="BH1264" i="3"/>
  <c r="BI1264" i="3"/>
  <c r="BJ1264" i="3"/>
  <c r="BK1264" i="3"/>
  <c r="BL1264" i="3"/>
  <c r="BM1264" i="3"/>
  <c r="BN1264" i="3"/>
  <c r="BO1264" i="3"/>
  <c r="BP1264" i="3"/>
  <c r="BQ1264" i="3"/>
  <c r="BD1265" i="3"/>
  <c r="BE1265" i="3"/>
  <c r="BF1265" i="3"/>
  <c r="BG1265" i="3"/>
  <c r="BH1265" i="3"/>
  <c r="BI1265" i="3"/>
  <c r="BJ1265" i="3"/>
  <c r="BK1265" i="3"/>
  <c r="BL1265" i="3"/>
  <c r="BM1265" i="3"/>
  <c r="BN1265" i="3"/>
  <c r="BO1265" i="3"/>
  <c r="BP1265" i="3"/>
  <c r="BQ1265" i="3"/>
  <c r="BD1266" i="3"/>
  <c r="BE1266" i="3"/>
  <c r="BF1266" i="3"/>
  <c r="BG1266" i="3"/>
  <c r="BH1266" i="3"/>
  <c r="BI1266" i="3"/>
  <c r="BJ1266" i="3"/>
  <c r="BK1266" i="3"/>
  <c r="BL1266" i="3"/>
  <c r="BM1266" i="3"/>
  <c r="BN1266" i="3"/>
  <c r="BO1266" i="3"/>
  <c r="BP1266" i="3"/>
  <c r="BQ1266" i="3"/>
  <c r="BD1267" i="3"/>
  <c r="BE1267" i="3"/>
  <c r="BF1267" i="3"/>
  <c r="BG1267" i="3"/>
  <c r="BH1267" i="3"/>
  <c r="BI1267" i="3"/>
  <c r="BJ1267" i="3"/>
  <c r="BK1267" i="3"/>
  <c r="BL1267" i="3"/>
  <c r="BM1267" i="3"/>
  <c r="BN1267" i="3"/>
  <c r="BO1267" i="3"/>
  <c r="BP1267" i="3"/>
  <c r="BQ1267" i="3"/>
  <c r="BD1268" i="3"/>
  <c r="BE1268" i="3"/>
  <c r="BF1268" i="3"/>
  <c r="BG1268" i="3"/>
  <c r="BH1268" i="3"/>
  <c r="BI1268" i="3"/>
  <c r="BJ1268" i="3"/>
  <c r="BK1268" i="3"/>
  <c r="BL1268" i="3"/>
  <c r="BM1268" i="3"/>
  <c r="BN1268" i="3"/>
  <c r="BO1268" i="3"/>
  <c r="BP1268" i="3"/>
  <c r="BQ1268" i="3"/>
  <c r="BD1269" i="3"/>
  <c r="BE1269" i="3"/>
  <c r="BF1269" i="3"/>
  <c r="BG1269" i="3"/>
  <c r="BH1269" i="3"/>
  <c r="BI1269" i="3"/>
  <c r="BJ1269" i="3"/>
  <c r="BK1269" i="3"/>
  <c r="BL1269" i="3"/>
  <c r="BM1269" i="3"/>
  <c r="BN1269" i="3"/>
  <c r="BO1269" i="3"/>
  <c r="BP1269" i="3"/>
  <c r="BQ1269" i="3"/>
  <c r="BD1270" i="3"/>
  <c r="BE1270" i="3"/>
  <c r="BF1270" i="3"/>
  <c r="BG1270" i="3"/>
  <c r="BH1270" i="3"/>
  <c r="BI1270" i="3"/>
  <c r="BJ1270" i="3"/>
  <c r="BK1270" i="3"/>
  <c r="BL1270" i="3"/>
  <c r="BM1270" i="3"/>
  <c r="BN1270" i="3"/>
  <c r="BO1270" i="3"/>
  <c r="BP1270" i="3"/>
  <c r="BQ1270" i="3"/>
  <c r="BD1271" i="3"/>
  <c r="BE1271" i="3"/>
  <c r="BF1271" i="3"/>
  <c r="BG1271" i="3"/>
  <c r="BH1271" i="3"/>
  <c r="BI1271" i="3"/>
  <c r="BJ1271" i="3"/>
  <c r="BK1271" i="3"/>
  <c r="BL1271" i="3"/>
  <c r="BM1271" i="3"/>
  <c r="BN1271" i="3"/>
  <c r="BO1271" i="3"/>
  <c r="BP1271" i="3"/>
  <c r="BQ1271" i="3"/>
  <c r="BD1272" i="3"/>
  <c r="BE1272" i="3"/>
  <c r="BF1272" i="3"/>
  <c r="BG1272" i="3"/>
  <c r="BH1272" i="3"/>
  <c r="BI1272" i="3"/>
  <c r="BJ1272" i="3"/>
  <c r="BK1272" i="3"/>
  <c r="BL1272" i="3"/>
  <c r="BM1272" i="3"/>
  <c r="BN1272" i="3"/>
  <c r="BO1272" i="3"/>
  <c r="BP1272" i="3"/>
  <c r="BQ1272" i="3"/>
  <c r="BD1273" i="3"/>
  <c r="BE1273" i="3"/>
  <c r="BF1273" i="3"/>
  <c r="BG1273" i="3"/>
  <c r="BH1273" i="3"/>
  <c r="BI1273" i="3"/>
  <c r="BJ1273" i="3"/>
  <c r="BK1273" i="3"/>
  <c r="BL1273" i="3"/>
  <c r="BM1273" i="3"/>
  <c r="BN1273" i="3"/>
  <c r="BO1273" i="3"/>
  <c r="BP1273" i="3"/>
  <c r="BQ1273" i="3"/>
  <c r="BD1274" i="3"/>
  <c r="BE1274" i="3"/>
  <c r="BF1274" i="3"/>
  <c r="BG1274" i="3"/>
  <c r="BH1274" i="3"/>
  <c r="BI1274" i="3"/>
  <c r="BJ1274" i="3"/>
  <c r="BK1274" i="3"/>
  <c r="BL1274" i="3"/>
  <c r="BM1274" i="3"/>
  <c r="BN1274" i="3"/>
  <c r="BO1274" i="3"/>
  <c r="BP1274" i="3"/>
  <c r="BQ1274" i="3"/>
  <c r="BD1275" i="3"/>
  <c r="BE1275" i="3"/>
  <c r="BF1275" i="3"/>
  <c r="BG1275" i="3"/>
  <c r="BH1275" i="3"/>
  <c r="BI1275" i="3"/>
  <c r="BJ1275" i="3"/>
  <c r="BK1275" i="3"/>
  <c r="BL1275" i="3"/>
  <c r="BM1275" i="3"/>
  <c r="BN1275" i="3"/>
  <c r="BO1275" i="3"/>
  <c r="BP1275" i="3"/>
  <c r="BQ1275" i="3"/>
  <c r="BD1276" i="3"/>
  <c r="BE1276" i="3"/>
  <c r="BF1276" i="3"/>
  <c r="BG1276" i="3"/>
  <c r="BH1276" i="3"/>
  <c r="BI1276" i="3"/>
  <c r="BJ1276" i="3"/>
  <c r="BK1276" i="3"/>
  <c r="BL1276" i="3"/>
  <c r="BM1276" i="3"/>
  <c r="BN1276" i="3"/>
  <c r="BO1276" i="3"/>
  <c r="BP1276" i="3"/>
  <c r="BQ1276" i="3"/>
  <c r="BD1277" i="3"/>
  <c r="BE1277" i="3"/>
  <c r="BF1277" i="3"/>
  <c r="BG1277" i="3"/>
  <c r="BH1277" i="3"/>
  <c r="BI1277" i="3"/>
  <c r="BJ1277" i="3"/>
  <c r="BK1277" i="3"/>
  <c r="BL1277" i="3"/>
  <c r="BM1277" i="3"/>
  <c r="BN1277" i="3"/>
  <c r="BO1277" i="3"/>
  <c r="BP1277" i="3"/>
  <c r="BQ1277" i="3"/>
  <c r="BD1278" i="3"/>
  <c r="BE1278" i="3"/>
  <c r="BF1278" i="3"/>
  <c r="BG1278" i="3"/>
  <c r="BH1278" i="3"/>
  <c r="BI1278" i="3"/>
  <c r="BJ1278" i="3"/>
  <c r="BK1278" i="3"/>
  <c r="BL1278" i="3"/>
  <c r="BM1278" i="3"/>
  <c r="BN1278" i="3"/>
  <c r="BO1278" i="3"/>
  <c r="BP1278" i="3"/>
  <c r="BQ1278" i="3"/>
  <c r="BD1279" i="3"/>
  <c r="BE1279" i="3"/>
  <c r="BF1279" i="3"/>
  <c r="BG1279" i="3"/>
  <c r="BH1279" i="3"/>
  <c r="BI1279" i="3"/>
  <c r="BJ1279" i="3"/>
  <c r="BK1279" i="3"/>
  <c r="BL1279" i="3"/>
  <c r="BM1279" i="3"/>
  <c r="BN1279" i="3"/>
  <c r="BO1279" i="3"/>
  <c r="BP1279" i="3"/>
  <c r="BQ1279" i="3"/>
  <c r="BD1280" i="3"/>
  <c r="BE1280" i="3"/>
  <c r="BF1280" i="3"/>
  <c r="BG1280" i="3"/>
  <c r="BH1280" i="3"/>
  <c r="BI1280" i="3"/>
  <c r="BJ1280" i="3"/>
  <c r="BK1280" i="3"/>
  <c r="BL1280" i="3"/>
  <c r="BM1280" i="3"/>
  <c r="BN1280" i="3"/>
  <c r="BO1280" i="3"/>
  <c r="BP1280" i="3"/>
  <c r="BQ1280" i="3"/>
  <c r="BD1281" i="3"/>
  <c r="BE1281" i="3"/>
  <c r="BF1281" i="3"/>
  <c r="BG1281" i="3"/>
  <c r="BH1281" i="3"/>
  <c r="BI1281" i="3"/>
  <c r="BJ1281" i="3"/>
  <c r="BK1281" i="3"/>
  <c r="BL1281" i="3"/>
  <c r="BM1281" i="3"/>
  <c r="BN1281" i="3"/>
  <c r="BO1281" i="3"/>
  <c r="BP1281" i="3"/>
  <c r="BQ1281" i="3"/>
  <c r="BD1282" i="3"/>
  <c r="BE1282" i="3"/>
  <c r="BF1282" i="3"/>
  <c r="BG1282" i="3"/>
  <c r="BH1282" i="3"/>
  <c r="BI1282" i="3"/>
  <c r="BJ1282" i="3"/>
  <c r="BK1282" i="3"/>
  <c r="BL1282" i="3"/>
  <c r="BM1282" i="3"/>
  <c r="BN1282" i="3"/>
  <c r="BO1282" i="3"/>
  <c r="BP1282" i="3"/>
  <c r="BQ1282" i="3"/>
  <c r="BD1283" i="3"/>
  <c r="BE1283" i="3"/>
  <c r="BF1283" i="3"/>
  <c r="BG1283" i="3"/>
  <c r="BH1283" i="3"/>
  <c r="BI1283" i="3"/>
  <c r="BJ1283" i="3"/>
  <c r="BK1283" i="3"/>
  <c r="BL1283" i="3"/>
  <c r="BM1283" i="3"/>
  <c r="BN1283" i="3"/>
  <c r="BO1283" i="3"/>
  <c r="BP1283" i="3"/>
  <c r="BQ1283" i="3"/>
  <c r="BD1284" i="3"/>
  <c r="BE1284" i="3"/>
  <c r="BF1284" i="3"/>
  <c r="BG1284" i="3"/>
  <c r="BH1284" i="3"/>
  <c r="BI1284" i="3"/>
  <c r="BJ1284" i="3"/>
  <c r="BK1284" i="3"/>
  <c r="BL1284" i="3"/>
  <c r="BM1284" i="3"/>
  <c r="BN1284" i="3"/>
  <c r="BO1284" i="3"/>
  <c r="BP1284" i="3"/>
  <c r="BQ1284" i="3"/>
  <c r="BD1285" i="3"/>
  <c r="BE1285" i="3"/>
  <c r="BF1285" i="3"/>
  <c r="BG1285" i="3"/>
  <c r="BH1285" i="3"/>
  <c r="BI1285" i="3"/>
  <c r="BJ1285" i="3"/>
  <c r="BK1285" i="3"/>
  <c r="BL1285" i="3"/>
  <c r="BM1285" i="3"/>
  <c r="BN1285" i="3"/>
  <c r="BO1285" i="3"/>
  <c r="BP1285" i="3"/>
  <c r="BQ1285" i="3"/>
  <c r="BD1286" i="3"/>
  <c r="BE1286" i="3"/>
  <c r="BF1286" i="3"/>
  <c r="BG1286" i="3"/>
  <c r="BH1286" i="3"/>
  <c r="BI1286" i="3"/>
  <c r="BJ1286" i="3"/>
  <c r="BK1286" i="3"/>
  <c r="BL1286" i="3"/>
  <c r="BM1286" i="3"/>
  <c r="BN1286" i="3"/>
  <c r="BO1286" i="3"/>
  <c r="BP1286" i="3"/>
  <c r="BQ1286" i="3"/>
  <c r="BD1287" i="3"/>
  <c r="BE1287" i="3"/>
  <c r="BF1287" i="3"/>
  <c r="BG1287" i="3"/>
  <c r="BH1287" i="3"/>
  <c r="BI1287" i="3"/>
  <c r="BJ1287" i="3"/>
  <c r="BK1287" i="3"/>
  <c r="BL1287" i="3"/>
  <c r="BM1287" i="3"/>
  <c r="BN1287" i="3"/>
  <c r="BO1287" i="3"/>
  <c r="BP1287" i="3"/>
  <c r="BQ1287" i="3"/>
  <c r="BD1288" i="3"/>
  <c r="BE1288" i="3"/>
  <c r="BF1288" i="3"/>
  <c r="BG1288" i="3"/>
  <c r="BH1288" i="3"/>
  <c r="BI1288" i="3"/>
  <c r="BJ1288" i="3"/>
  <c r="BK1288" i="3"/>
  <c r="BL1288" i="3"/>
  <c r="BM1288" i="3"/>
  <c r="BN1288" i="3"/>
  <c r="BO1288" i="3"/>
  <c r="BP1288" i="3"/>
  <c r="BQ1288" i="3"/>
  <c r="BD1289" i="3"/>
  <c r="BE1289" i="3"/>
  <c r="BF1289" i="3"/>
  <c r="BG1289" i="3"/>
  <c r="BH1289" i="3"/>
  <c r="BI1289" i="3"/>
  <c r="BJ1289" i="3"/>
  <c r="BK1289" i="3"/>
  <c r="BL1289" i="3"/>
  <c r="BM1289" i="3"/>
  <c r="BN1289" i="3"/>
  <c r="BO1289" i="3"/>
  <c r="BP1289" i="3"/>
  <c r="BQ1289" i="3"/>
  <c r="BD1290" i="3"/>
  <c r="BE1290" i="3"/>
  <c r="BF1290" i="3"/>
  <c r="BG1290" i="3"/>
  <c r="BH1290" i="3"/>
  <c r="BI1290" i="3"/>
  <c r="BJ1290" i="3"/>
  <c r="BK1290" i="3"/>
  <c r="BL1290" i="3"/>
  <c r="BM1290" i="3"/>
  <c r="BN1290" i="3"/>
  <c r="BO1290" i="3"/>
  <c r="BP1290" i="3"/>
  <c r="BQ1290" i="3"/>
  <c r="BD1291" i="3"/>
  <c r="BE1291" i="3"/>
  <c r="BF1291" i="3"/>
  <c r="BG1291" i="3"/>
  <c r="BH1291" i="3"/>
  <c r="BI1291" i="3"/>
  <c r="BJ1291" i="3"/>
  <c r="BK1291" i="3"/>
  <c r="BL1291" i="3"/>
  <c r="BM1291" i="3"/>
  <c r="BN1291" i="3"/>
  <c r="BO1291" i="3"/>
  <c r="BP1291" i="3"/>
  <c r="BQ1291" i="3"/>
  <c r="BD1292" i="3"/>
  <c r="BE1292" i="3"/>
  <c r="BF1292" i="3"/>
  <c r="BG1292" i="3"/>
  <c r="BH1292" i="3"/>
  <c r="BI1292" i="3"/>
  <c r="BJ1292" i="3"/>
  <c r="BK1292" i="3"/>
  <c r="BL1292" i="3"/>
  <c r="BM1292" i="3"/>
  <c r="BN1292" i="3"/>
  <c r="BO1292" i="3"/>
  <c r="BP1292" i="3"/>
  <c r="BQ1292" i="3"/>
  <c r="BD1293" i="3"/>
  <c r="BE1293" i="3"/>
  <c r="BF1293" i="3"/>
  <c r="BG1293" i="3"/>
  <c r="BH1293" i="3"/>
  <c r="BI1293" i="3"/>
  <c r="BJ1293" i="3"/>
  <c r="BK1293" i="3"/>
  <c r="BL1293" i="3"/>
  <c r="BM1293" i="3"/>
  <c r="BN1293" i="3"/>
  <c r="BO1293" i="3"/>
  <c r="BP1293" i="3"/>
  <c r="BQ1293" i="3"/>
  <c r="BD1294" i="3"/>
  <c r="BE1294" i="3"/>
  <c r="BF1294" i="3"/>
  <c r="BG1294" i="3"/>
  <c r="BH1294" i="3"/>
  <c r="BI1294" i="3"/>
  <c r="BJ1294" i="3"/>
  <c r="BK1294" i="3"/>
  <c r="BL1294" i="3"/>
  <c r="BM1294" i="3"/>
  <c r="BN1294" i="3"/>
  <c r="BO1294" i="3"/>
  <c r="BP1294" i="3"/>
  <c r="BQ1294" i="3"/>
  <c r="BD1295" i="3"/>
  <c r="BE1295" i="3"/>
  <c r="BF1295" i="3"/>
  <c r="BG1295" i="3"/>
  <c r="BH1295" i="3"/>
  <c r="BI1295" i="3"/>
  <c r="BJ1295" i="3"/>
  <c r="BK1295" i="3"/>
  <c r="BL1295" i="3"/>
  <c r="BM1295" i="3"/>
  <c r="BN1295" i="3"/>
  <c r="BO1295" i="3"/>
  <c r="BP1295" i="3"/>
  <c r="BQ1295" i="3"/>
  <c r="BD1296" i="3"/>
  <c r="BE1296" i="3"/>
  <c r="BF1296" i="3"/>
  <c r="BG1296" i="3"/>
  <c r="BH1296" i="3"/>
  <c r="BI1296" i="3"/>
  <c r="BJ1296" i="3"/>
  <c r="BK1296" i="3"/>
  <c r="BL1296" i="3"/>
  <c r="BM1296" i="3"/>
  <c r="BN1296" i="3"/>
  <c r="BO1296" i="3"/>
  <c r="BP1296" i="3"/>
  <c r="BQ1296" i="3"/>
  <c r="BD1297" i="3"/>
  <c r="BE1297" i="3"/>
  <c r="BF1297" i="3"/>
  <c r="BG1297" i="3"/>
  <c r="BH1297" i="3"/>
  <c r="BI1297" i="3"/>
  <c r="BJ1297" i="3"/>
  <c r="BK1297" i="3"/>
  <c r="BL1297" i="3"/>
  <c r="BM1297" i="3"/>
  <c r="BN1297" i="3"/>
  <c r="BO1297" i="3"/>
  <c r="BP1297" i="3"/>
  <c r="BQ1297" i="3"/>
  <c r="BD1298" i="3"/>
  <c r="BE1298" i="3"/>
  <c r="BF1298" i="3"/>
  <c r="BG1298" i="3"/>
  <c r="BH1298" i="3"/>
  <c r="BI1298" i="3"/>
  <c r="BJ1298" i="3"/>
  <c r="BK1298" i="3"/>
  <c r="BL1298" i="3"/>
  <c r="BM1298" i="3"/>
  <c r="BN1298" i="3"/>
  <c r="BO1298" i="3"/>
  <c r="BP1298" i="3"/>
  <c r="BQ1298" i="3"/>
  <c r="BD1299" i="3"/>
  <c r="BE1299" i="3"/>
  <c r="BF1299" i="3"/>
  <c r="BG1299" i="3"/>
  <c r="BH1299" i="3"/>
  <c r="BI1299" i="3"/>
  <c r="BJ1299" i="3"/>
  <c r="BK1299" i="3"/>
  <c r="BL1299" i="3"/>
  <c r="BM1299" i="3"/>
  <c r="BN1299" i="3"/>
  <c r="BO1299" i="3"/>
  <c r="BP1299" i="3"/>
  <c r="BQ1299" i="3"/>
  <c r="BD1300" i="3"/>
  <c r="BE1300" i="3"/>
  <c r="BF1300" i="3"/>
  <c r="BG1300" i="3"/>
  <c r="BH1300" i="3"/>
  <c r="BI1300" i="3"/>
  <c r="BJ1300" i="3"/>
  <c r="BK1300" i="3"/>
  <c r="BL1300" i="3"/>
  <c r="BM1300" i="3"/>
  <c r="BN1300" i="3"/>
  <c r="BO1300" i="3"/>
  <c r="BP1300" i="3"/>
  <c r="BQ1300" i="3"/>
  <c r="BD1301" i="3"/>
  <c r="BE1301" i="3"/>
  <c r="BF1301" i="3"/>
  <c r="BG1301" i="3"/>
  <c r="BH1301" i="3"/>
  <c r="BI1301" i="3"/>
  <c r="BJ1301" i="3"/>
  <c r="BK1301" i="3"/>
  <c r="BL1301" i="3"/>
  <c r="BM1301" i="3"/>
  <c r="BN1301" i="3"/>
  <c r="BO1301" i="3"/>
  <c r="BP1301" i="3"/>
  <c r="BQ1301" i="3"/>
  <c r="BD1302" i="3"/>
  <c r="BE1302" i="3"/>
  <c r="BF1302" i="3"/>
  <c r="BG1302" i="3"/>
  <c r="BH1302" i="3"/>
  <c r="BI1302" i="3"/>
  <c r="BJ1302" i="3"/>
  <c r="BK1302" i="3"/>
  <c r="BL1302" i="3"/>
  <c r="BM1302" i="3"/>
  <c r="BN1302" i="3"/>
  <c r="BO1302" i="3"/>
  <c r="BP1302" i="3"/>
  <c r="BQ1302" i="3"/>
  <c r="BD1303" i="3"/>
  <c r="BE1303" i="3"/>
  <c r="BF1303" i="3"/>
  <c r="BG1303" i="3"/>
  <c r="BH1303" i="3"/>
  <c r="BI1303" i="3"/>
  <c r="BJ1303" i="3"/>
  <c r="BK1303" i="3"/>
  <c r="BL1303" i="3"/>
  <c r="BM1303" i="3"/>
  <c r="BN1303" i="3"/>
  <c r="BO1303" i="3"/>
  <c r="BP1303" i="3"/>
  <c r="BQ1303" i="3"/>
  <c r="BD1304" i="3"/>
  <c r="BE1304" i="3"/>
  <c r="BF1304" i="3"/>
  <c r="BG1304" i="3"/>
  <c r="BH1304" i="3"/>
  <c r="BI1304" i="3"/>
  <c r="BJ1304" i="3"/>
  <c r="BK1304" i="3"/>
  <c r="BL1304" i="3"/>
  <c r="BM1304" i="3"/>
  <c r="BN1304" i="3"/>
  <c r="BO1304" i="3"/>
  <c r="BP1304" i="3"/>
  <c r="BQ1304" i="3"/>
  <c r="BD1305" i="3"/>
  <c r="BE1305" i="3"/>
  <c r="BF1305" i="3"/>
  <c r="BG1305" i="3"/>
  <c r="BH1305" i="3"/>
  <c r="BI1305" i="3"/>
  <c r="BJ1305" i="3"/>
  <c r="BK1305" i="3"/>
  <c r="BL1305" i="3"/>
  <c r="BM1305" i="3"/>
  <c r="BN1305" i="3"/>
  <c r="BO1305" i="3"/>
  <c r="BP1305" i="3"/>
  <c r="BQ1305" i="3"/>
  <c r="BD1306" i="3"/>
  <c r="BE1306" i="3"/>
  <c r="BF1306" i="3"/>
  <c r="BG1306" i="3"/>
  <c r="BH1306" i="3"/>
  <c r="BI1306" i="3"/>
  <c r="BJ1306" i="3"/>
  <c r="BK1306" i="3"/>
  <c r="BL1306" i="3"/>
  <c r="BM1306" i="3"/>
  <c r="BN1306" i="3"/>
  <c r="BO1306" i="3"/>
  <c r="BP1306" i="3"/>
  <c r="BQ1306" i="3"/>
  <c r="BD1307" i="3"/>
  <c r="BE1307" i="3"/>
  <c r="BF1307" i="3"/>
  <c r="BG1307" i="3"/>
  <c r="BH1307" i="3"/>
  <c r="BI1307" i="3"/>
  <c r="BJ1307" i="3"/>
  <c r="BK1307" i="3"/>
  <c r="BL1307" i="3"/>
  <c r="BM1307" i="3"/>
  <c r="BN1307" i="3"/>
  <c r="BO1307" i="3"/>
  <c r="BP1307" i="3"/>
  <c r="BQ1307" i="3"/>
  <c r="BD1308" i="3"/>
  <c r="BE1308" i="3"/>
  <c r="BF1308" i="3"/>
  <c r="BG1308" i="3"/>
  <c r="BH1308" i="3"/>
  <c r="BI1308" i="3"/>
  <c r="BJ1308" i="3"/>
  <c r="BK1308" i="3"/>
  <c r="BL1308" i="3"/>
  <c r="BM1308" i="3"/>
  <c r="BN1308" i="3"/>
  <c r="BO1308" i="3"/>
  <c r="BP1308" i="3"/>
  <c r="BQ1308" i="3"/>
  <c r="BD1309" i="3"/>
  <c r="BE1309" i="3"/>
  <c r="BF1309" i="3"/>
  <c r="BG1309" i="3"/>
  <c r="BH1309" i="3"/>
  <c r="BI1309" i="3"/>
  <c r="BJ1309" i="3"/>
  <c r="BK1309" i="3"/>
  <c r="BL1309" i="3"/>
  <c r="BM1309" i="3"/>
  <c r="BN1309" i="3"/>
  <c r="BO1309" i="3"/>
  <c r="BP1309" i="3"/>
  <c r="BQ1309" i="3"/>
  <c r="BD1310" i="3"/>
  <c r="BE1310" i="3"/>
  <c r="BF1310" i="3"/>
  <c r="BG1310" i="3"/>
  <c r="BH1310" i="3"/>
  <c r="BI1310" i="3"/>
  <c r="BJ1310" i="3"/>
  <c r="BK1310" i="3"/>
  <c r="BL1310" i="3"/>
  <c r="BM1310" i="3"/>
  <c r="BN1310" i="3"/>
  <c r="BO1310" i="3"/>
  <c r="BP1310" i="3"/>
  <c r="BQ1310" i="3"/>
  <c r="BD1311" i="3"/>
  <c r="BE1311" i="3"/>
  <c r="BF1311" i="3"/>
  <c r="BG1311" i="3"/>
  <c r="BH1311" i="3"/>
  <c r="BI1311" i="3"/>
  <c r="BJ1311" i="3"/>
  <c r="BK1311" i="3"/>
  <c r="BL1311" i="3"/>
  <c r="BM1311" i="3"/>
  <c r="BN1311" i="3"/>
  <c r="BO1311" i="3"/>
  <c r="BP1311" i="3"/>
  <c r="BQ1311" i="3"/>
  <c r="BD1312" i="3"/>
  <c r="BE1312" i="3"/>
  <c r="BF1312" i="3"/>
  <c r="BG1312" i="3"/>
  <c r="BH1312" i="3"/>
  <c r="BI1312" i="3"/>
  <c r="BJ1312" i="3"/>
  <c r="BK1312" i="3"/>
  <c r="BL1312" i="3"/>
  <c r="BM1312" i="3"/>
  <c r="BN1312" i="3"/>
  <c r="BO1312" i="3"/>
  <c r="BP1312" i="3"/>
  <c r="BQ1312" i="3"/>
  <c r="BD1313" i="3"/>
  <c r="BE1313" i="3"/>
  <c r="BF1313" i="3"/>
  <c r="BG1313" i="3"/>
  <c r="BH1313" i="3"/>
  <c r="BI1313" i="3"/>
  <c r="BJ1313" i="3"/>
  <c r="BK1313" i="3"/>
  <c r="BL1313" i="3"/>
  <c r="BM1313" i="3"/>
  <c r="BN1313" i="3"/>
  <c r="BO1313" i="3"/>
  <c r="BP1313" i="3"/>
  <c r="BQ1313" i="3"/>
  <c r="BD1314" i="3"/>
  <c r="BE1314" i="3"/>
  <c r="BF1314" i="3"/>
  <c r="BG1314" i="3"/>
  <c r="BH1314" i="3"/>
  <c r="BI1314" i="3"/>
  <c r="BJ1314" i="3"/>
  <c r="BK1314" i="3"/>
  <c r="BL1314" i="3"/>
  <c r="BM1314" i="3"/>
  <c r="BN1314" i="3"/>
  <c r="BO1314" i="3"/>
  <c r="BP1314" i="3"/>
  <c r="BQ1314" i="3"/>
  <c r="BD1315" i="3"/>
  <c r="BE1315" i="3"/>
  <c r="BF1315" i="3"/>
  <c r="BG1315" i="3"/>
  <c r="BH1315" i="3"/>
  <c r="BI1315" i="3"/>
  <c r="BJ1315" i="3"/>
  <c r="BK1315" i="3"/>
  <c r="BL1315" i="3"/>
  <c r="BM1315" i="3"/>
  <c r="BN1315" i="3"/>
  <c r="BO1315" i="3"/>
  <c r="BP1315" i="3"/>
  <c r="BQ1315" i="3"/>
  <c r="BD1316" i="3"/>
  <c r="BE1316" i="3"/>
  <c r="BF1316" i="3"/>
  <c r="BG1316" i="3"/>
  <c r="BH1316" i="3"/>
  <c r="BI1316" i="3"/>
  <c r="BJ1316" i="3"/>
  <c r="BK1316" i="3"/>
  <c r="BL1316" i="3"/>
  <c r="BM1316" i="3"/>
  <c r="BN1316" i="3"/>
  <c r="BO1316" i="3"/>
  <c r="BP1316" i="3"/>
  <c r="BQ1316" i="3"/>
  <c r="BD1317" i="3"/>
  <c r="BE1317" i="3"/>
  <c r="BF1317" i="3"/>
  <c r="BG1317" i="3"/>
  <c r="BH1317" i="3"/>
  <c r="BI1317" i="3"/>
  <c r="BJ1317" i="3"/>
  <c r="BK1317" i="3"/>
  <c r="BL1317" i="3"/>
  <c r="BM1317" i="3"/>
  <c r="BN1317" i="3"/>
  <c r="BO1317" i="3"/>
  <c r="BP1317" i="3"/>
  <c r="BQ1317" i="3"/>
  <c r="BD1318" i="3"/>
  <c r="BE1318" i="3"/>
  <c r="BF1318" i="3"/>
  <c r="BG1318" i="3"/>
  <c r="BH1318" i="3"/>
  <c r="BI1318" i="3"/>
  <c r="BJ1318" i="3"/>
  <c r="BK1318" i="3"/>
  <c r="BL1318" i="3"/>
  <c r="BM1318" i="3"/>
  <c r="BN1318" i="3"/>
  <c r="BO1318" i="3"/>
  <c r="BP1318" i="3"/>
  <c r="BQ1318" i="3"/>
  <c r="BD1319" i="3"/>
  <c r="BE1319" i="3"/>
  <c r="BF1319" i="3"/>
  <c r="BG1319" i="3"/>
  <c r="BH1319" i="3"/>
  <c r="BI1319" i="3"/>
  <c r="BJ1319" i="3"/>
  <c r="BK1319" i="3"/>
  <c r="BL1319" i="3"/>
  <c r="BM1319" i="3"/>
  <c r="BN1319" i="3"/>
  <c r="BO1319" i="3"/>
  <c r="BP1319" i="3"/>
  <c r="BQ1319" i="3"/>
  <c r="BD1320" i="3"/>
  <c r="BE1320" i="3"/>
  <c r="BF1320" i="3"/>
  <c r="BG1320" i="3"/>
  <c r="BH1320" i="3"/>
  <c r="BI1320" i="3"/>
  <c r="BJ1320" i="3"/>
  <c r="BK1320" i="3"/>
  <c r="BL1320" i="3"/>
  <c r="BM1320" i="3"/>
  <c r="BN1320" i="3"/>
  <c r="BO1320" i="3"/>
  <c r="BP1320" i="3"/>
  <c r="BQ1320" i="3"/>
  <c r="BD1321" i="3"/>
  <c r="BE1321" i="3"/>
  <c r="BF1321" i="3"/>
  <c r="BG1321" i="3"/>
  <c r="BH1321" i="3"/>
  <c r="BI1321" i="3"/>
  <c r="BJ1321" i="3"/>
  <c r="BK1321" i="3"/>
  <c r="BL1321" i="3"/>
  <c r="BM1321" i="3"/>
  <c r="BN1321" i="3"/>
  <c r="BO1321" i="3"/>
  <c r="BP1321" i="3"/>
  <c r="BQ1321" i="3"/>
  <c r="BD1322" i="3"/>
  <c r="BE1322" i="3"/>
  <c r="BF1322" i="3"/>
  <c r="BG1322" i="3"/>
  <c r="BH1322" i="3"/>
  <c r="BI1322" i="3"/>
  <c r="BJ1322" i="3"/>
  <c r="BK1322" i="3"/>
  <c r="BL1322" i="3"/>
  <c r="BM1322" i="3"/>
  <c r="BN1322" i="3"/>
  <c r="BO1322" i="3"/>
  <c r="BP1322" i="3"/>
  <c r="BQ1322" i="3"/>
  <c r="BD1323" i="3"/>
  <c r="BE1323" i="3"/>
  <c r="BF1323" i="3"/>
  <c r="BG1323" i="3"/>
  <c r="BH1323" i="3"/>
  <c r="BI1323" i="3"/>
  <c r="BJ1323" i="3"/>
  <c r="BK1323" i="3"/>
  <c r="BL1323" i="3"/>
  <c r="BM1323" i="3"/>
  <c r="BN1323" i="3"/>
  <c r="BO1323" i="3"/>
  <c r="BP1323" i="3"/>
  <c r="BQ1323" i="3"/>
  <c r="BD1324" i="3"/>
  <c r="BE1324" i="3"/>
  <c r="BF1324" i="3"/>
  <c r="BG1324" i="3"/>
  <c r="BH1324" i="3"/>
  <c r="BI1324" i="3"/>
  <c r="BJ1324" i="3"/>
  <c r="BK1324" i="3"/>
  <c r="BL1324" i="3"/>
  <c r="BM1324" i="3"/>
  <c r="BN1324" i="3"/>
  <c r="BO1324" i="3"/>
  <c r="BP1324" i="3"/>
  <c r="BQ1324" i="3"/>
  <c r="BD1325" i="3"/>
  <c r="BE1325" i="3"/>
  <c r="BF1325" i="3"/>
  <c r="BG1325" i="3"/>
  <c r="BH1325" i="3"/>
  <c r="BI1325" i="3"/>
  <c r="BJ1325" i="3"/>
  <c r="BK1325" i="3"/>
  <c r="BL1325" i="3"/>
  <c r="BM1325" i="3"/>
  <c r="BN1325" i="3"/>
  <c r="BO1325" i="3"/>
  <c r="BP1325" i="3"/>
  <c r="BQ1325" i="3"/>
  <c r="BD1326" i="3"/>
  <c r="BE1326" i="3"/>
  <c r="BF1326" i="3"/>
  <c r="BG1326" i="3"/>
  <c r="BH1326" i="3"/>
  <c r="BI1326" i="3"/>
  <c r="BJ1326" i="3"/>
  <c r="BK1326" i="3"/>
  <c r="BL1326" i="3"/>
  <c r="BM1326" i="3"/>
  <c r="BN1326" i="3"/>
  <c r="BO1326" i="3"/>
  <c r="BP1326" i="3"/>
  <c r="BQ1326" i="3"/>
  <c r="BD1327" i="3"/>
  <c r="BE1327" i="3"/>
  <c r="BF1327" i="3"/>
  <c r="BG1327" i="3"/>
  <c r="BH1327" i="3"/>
  <c r="BI1327" i="3"/>
  <c r="BJ1327" i="3"/>
  <c r="BK1327" i="3"/>
  <c r="BL1327" i="3"/>
  <c r="BM1327" i="3"/>
  <c r="BN1327" i="3"/>
  <c r="BO1327" i="3"/>
  <c r="BP1327" i="3"/>
  <c r="BQ1327" i="3"/>
  <c r="BD1328" i="3"/>
  <c r="BE1328" i="3"/>
  <c r="BF1328" i="3"/>
  <c r="BG1328" i="3"/>
  <c r="BH1328" i="3"/>
  <c r="BI1328" i="3"/>
  <c r="BJ1328" i="3"/>
  <c r="BK1328" i="3"/>
  <c r="BL1328" i="3"/>
  <c r="BM1328" i="3"/>
  <c r="BN1328" i="3"/>
  <c r="BO1328" i="3"/>
  <c r="BP1328" i="3"/>
  <c r="BQ1328" i="3"/>
  <c r="BD1329" i="3"/>
  <c r="BE1329" i="3"/>
  <c r="BF1329" i="3"/>
  <c r="BG1329" i="3"/>
  <c r="BH1329" i="3"/>
  <c r="BI1329" i="3"/>
  <c r="BJ1329" i="3"/>
  <c r="BK1329" i="3"/>
  <c r="BL1329" i="3"/>
  <c r="BM1329" i="3"/>
  <c r="BN1329" i="3"/>
  <c r="BO1329" i="3"/>
  <c r="BP1329" i="3"/>
  <c r="BQ1329" i="3"/>
  <c r="BD1330" i="3"/>
  <c r="BE1330" i="3"/>
  <c r="BF1330" i="3"/>
  <c r="BG1330" i="3"/>
  <c r="BH1330" i="3"/>
  <c r="BI1330" i="3"/>
  <c r="BJ1330" i="3"/>
  <c r="BK1330" i="3"/>
  <c r="BL1330" i="3"/>
  <c r="BM1330" i="3"/>
  <c r="BN1330" i="3"/>
  <c r="BO1330" i="3"/>
  <c r="BP1330" i="3"/>
  <c r="BQ1330" i="3"/>
  <c r="BD1331" i="3"/>
  <c r="BE1331" i="3"/>
  <c r="BF1331" i="3"/>
  <c r="BG1331" i="3"/>
  <c r="BH1331" i="3"/>
  <c r="BI1331" i="3"/>
  <c r="BJ1331" i="3"/>
  <c r="BK1331" i="3"/>
  <c r="BL1331" i="3"/>
  <c r="BM1331" i="3"/>
  <c r="BN1331" i="3"/>
  <c r="BO1331" i="3"/>
  <c r="BP1331" i="3"/>
  <c r="BQ1331" i="3"/>
  <c r="BD1332" i="3"/>
  <c r="BE1332" i="3"/>
  <c r="BF1332" i="3"/>
  <c r="BG1332" i="3"/>
  <c r="BH1332" i="3"/>
  <c r="BI1332" i="3"/>
  <c r="BJ1332" i="3"/>
  <c r="BK1332" i="3"/>
  <c r="BL1332" i="3"/>
  <c r="BM1332" i="3"/>
  <c r="BN1332" i="3"/>
  <c r="BO1332" i="3"/>
  <c r="BP1332" i="3"/>
  <c r="BQ1332" i="3"/>
  <c r="BD1333" i="3"/>
  <c r="BE1333" i="3"/>
  <c r="BF1333" i="3"/>
  <c r="BG1333" i="3"/>
  <c r="BH1333" i="3"/>
  <c r="BI1333" i="3"/>
  <c r="BJ1333" i="3"/>
  <c r="BK1333" i="3"/>
  <c r="BL1333" i="3"/>
  <c r="BM1333" i="3"/>
  <c r="BN1333" i="3"/>
  <c r="BO1333" i="3"/>
  <c r="BP1333" i="3"/>
  <c r="BQ1333" i="3"/>
  <c r="BD1334" i="3"/>
  <c r="BE1334" i="3"/>
  <c r="BF1334" i="3"/>
  <c r="BG1334" i="3"/>
  <c r="BH1334" i="3"/>
  <c r="BI1334" i="3"/>
  <c r="BJ1334" i="3"/>
  <c r="BK1334" i="3"/>
  <c r="BL1334" i="3"/>
  <c r="BM1334" i="3"/>
  <c r="BN1334" i="3"/>
  <c r="BO1334" i="3"/>
  <c r="BP1334" i="3"/>
  <c r="BQ1334" i="3"/>
  <c r="BD1335" i="3"/>
  <c r="BE1335" i="3"/>
  <c r="BF1335" i="3"/>
  <c r="BG1335" i="3"/>
  <c r="BH1335" i="3"/>
  <c r="BI1335" i="3"/>
  <c r="BJ1335" i="3"/>
  <c r="BK1335" i="3"/>
  <c r="BL1335" i="3"/>
  <c r="BM1335" i="3"/>
  <c r="BN1335" i="3"/>
  <c r="BO1335" i="3"/>
  <c r="BP1335" i="3"/>
  <c r="BQ1335" i="3"/>
  <c r="BD1336" i="3"/>
  <c r="BE1336" i="3"/>
  <c r="BF1336" i="3"/>
  <c r="BG1336" i="3"/>
  <c r="BH1336" i="3"/>
  <c r="BI1336" i="3"/>
  <c r="BJ1336" i="3"/>
  <c r="BK1336" i="3"/>
  <c r="BL1336" i="3"/>
  <c r="BM1336" i="3"/>
  <c r="BN1336" i="3"/>
  <c r="BO1336" i="3"/>
  <c r="BP1336" i="3"/>
  <c r="BQ1336" i="3"/>
  <c r="BD1337" i="3"/>
  <c r="BE1337" i="3"/>
  <c r="BF1337" i="3"/>
  <c r="BG1337" i="3"/>
  <c r="BH1337" i="3"/>
  <c r="BI1337" i="3"/>
  <c r="BJ1337" i="3"/>
  <c r="BK1337" i="3"/>
  <c r="BL1337" i="3"/>
  <c r="BM1337" i="3"/>
  <c r="BN1337" i="3"/>
  <c r="BO1337" i="3"/>
  <c r="BP1337" i="3"/>
  <c r="BQ1337" i="3"/>
  <c r="BD1338" i="3"/>
  <c r="BE1338" i="3"/>
  <c r="BF1338" i="3"/>
  <c r="BG1338" i="3"/>
  <c r="BH1338" i="3"/>
  <c r="BI1338" i="3"/>
  <c r="BJ1338" i="3"/>
  <c r="BK1338" i="3"/>
  <c r="BL1338" i="3"/>
  <c r="BM1338" i="3"/>
  <c r="BN1338" i="3"/>
  <c r="BO1338" i="3"/>
  <c r="BP1338" i="3"/>
  <c r="BQ1338" i="3"/>
  <c r="BD1339" i="3"/>
  <c r="BE1339" i="3"/>
  <c r="BF1339" i="3"/>
  <c r="BG1339" i="3"/>
  <c r="BH1339" i="3"/>
  <c r="BI1339" i="3"/>
  <c r="BJ1339" i="3"/>
  <c r="BK1339" i="3"/>
  <c r="BL1339" i="3"/>
  <c r="BM1339" i="3"/>
  <c r="BN1339" i="3"/>
  <c r="BO1339" i="3"/>
  <c r="BP1339" i="3"/>
  <c r="BQ1339" i="3"/>
  <c r="BD1340" i="3"/>
  <c r="BE1340" i="3"/>
  <c r="BF1340" i="3"/>
  <c r="BG1340" i="3"/>
  <c r="BH1340" i="3"/>
  <c r="BI1340" i="3"/>
  <c r="BJ1340" i="3"/>
  <c r="BK1340" i="3"/>
  <c r="BL1340" i="3"/>
  <c r="BM1340" i="3"/>
  <c r="BN1340" i="3"/>
  <c r="BO1340" i="3"/>
  <c r="BP1340" i="3"/>
  <c r="BQ1340" i="3"/>
  <c r="BD1341" i="3"/>
  <c r="BE1341" i="3"/>
  <c r="BF1341" i="3"/>
  <c r="BG1341" i="3"/>
  <c r="BH1341" i="3"/>
  <c r="BI1341" i="3"/>
  <c r="BJ1341" i="3"/>
  <c r="BK1341" i="3"/>
  <c r="BL1341" i="3"/>
  <c r="BM1341" i="3"/>
  <c r="BN1341" i="3"/>
  <c r="BO1341" i="3"/>
  <c r="BP1341" i="3"/>
  <c r="BQ1341" i="3"/>
  <c r="BD1342" i="3"/>
  <c r="BE1342" i="3"/>
  <c r="BF1342" i="3"/>
  <c r="BG1342" i="3"/>
  <c r="BH1342" i="3"/>
  <c r="BI1342" i="3"/>
  <c r="BJ1342" i="3"/>
  <c r="BK1342" i="3"/>
  <c r="BL1342" i="3"/>
  <c r="BM1342" i="3"/>
  <c r="BN1342" i="3"/>
  <c r="BO1342" i="3"/>
  <c r="BP1342" i="3"/>
  <c r="BQ1342" i="3"/>
  <c r="BD1343" i="3"/>
  <c r="BE1343" i="3"/>
  <c r="BF1343" i="3"/>
  <c r="BG1343" i="3"/>
  <c r="BH1343" i="3"/>
  <c r="BI1343" i="3"/>
  <c r="BJ1343" i="3"/>
  <c r="BK1343" i="3"/>
  <c r="BL1343" i="3"/>
  <c r="BM1343" i="3"/>
  <c r="BN1343" i="3"/>
  <c r="BO1343" i="3"/>
  <c r="BP1343" i="3"/>
  <c r="BQ1343" i="3"/>
  <c r="BD1344" i="3"/>
  <c r="BE1344" i="3"/>
  <c r="BF1344" i="3"/>
  <c r="BG1344" i="3"/>
  <c r="BH1344" i="3"/>
  <c r="BI1344" i="3"/>
  <c r="BJ1344" i="3"/>
  <c r="BK1344" i="3"/>
  <c r="BL1344" i="3"/>
  <c r="BM1344" i="3"/>
  <c r="BN1344" i="3"/>
  <c r="BO1344" i="3"/>
  <c r="BP1344" i="3"/>
  <c r="BQ1344" i="3"/>
  <c r="BD1345" i="3"/>
  <c r="BE1345" i="3"/>
  <c r="BF1345" i="3"/>
  <c r="BG1345" i="3"/>
  <c r="BH1345" i="3"/>
  <c r="BI1345" i="3"/>
  <c r="BJ1345" i="3"/>
  <c r="BK1345" i="3"/>
  <c r="BL1345" i="3"/>
  <c r="BM1345" i="3"/>
  <c r="BN1345" i="3"/>
  <c r="BO1345" i="3"/>
  <c r="BP1345" i="3"/>
  <c r="BQ1345" i="3"/>
  <c r="BD1346" i="3"/>
  <c r="BE1346" i="3"/>
  <c r="BF1346" i="3"/>
  <c r="BG1346" i="3"/>
  <c r="BH1346" i="3"/>
  <c r="BI1346" i="3"/>
  <c r="BJ1346" i="3"/>
  <c r="BK1346" i="3"/>
  <c r="BL1346" i="3"/>
  <c r="BM1346" i="3"/>
  <c r="BN1346" i="3"/>
  <c r="BO1346" i="3"/>
  <c r="BP1346" i="3"/>
  <c r="BQ1346" i="3"/>
  <c r="BD1347" i="3"/>
  <c r="BE1347" i="3"/>
  <c r="BF1347" i="3"/>
  <c r="BG1347" i="3"/>
  <c r="BH1347" i="3"/>
  <c r="BI1347" i="3"/>
  <c r="BJ1347" i="3"/>
  <c r="BK1347" i="3"/>
  <c r="BL1347" i="3"/>
  <c r="BM1347" i="3"/>
  <c r="BN1347" i="3"/>
  <c r="BO1347" i="3"/>
  <c r="BP1347" i="3"/>
  <c r="BQ1347" i="3"/>
  <c r="BD1348" i="3"/>
  <c r="BE1348" i="3"/>
  <c r="BF1348" i="3"/>
  <c r="BG1348" i="3"/>
  <c r="BH1348" i="3"/>
  <c r="BI1348" i="3"/>
  <c r="BJ1348" i="3"/>
  <c r="BK1348" i="3"/>
  <c r="BL1348" i="3"/>
  <c r="BM1348" i="3"/>
  <c r="BN1348" i="3"/>
  <c r="BO1348" i="3"/>
  <c r="BP1348" i="3"/>
  <c r="BQ1348" i="3"/>
  <c r="BD1349" i="3"/>
  <c r="BE1349" i="3"/>
  <c r="BF1349" i="3"/>
  <c r="BG1349" i="3"/>
  <c r="BH1349" i="3"/>
  <c r="BI1349" i="3"/>
  <c r="BJ1349" i="3"/>
  <c r="BK1349" i="3"/>
  <c r="BL1349" i="3"/>
  <c r="BM1349" i="3"/>
  <c r="BN1349" i="3"/>
  <c r="BO1349" i="3"/>
  <c r="BP1349" i="3"/>
  <c r="BQ1349" i="3"/>
  <c r="BD1350" i="3"/>
  <c r="BE1350" i="3"/>
  <c r="BF1350" i="3"/>
  <c r="BG1350" i="3"/>
  <c r="BH1350" i="3"/>
  <c r="BI1350" i="3"/>
  <c r="BJ1350" i="3"/>
  <c r="BK1350" i="3"/>
  <c r="BL1350" i="3"/>
  <c r="BM1350" i="3"/>
  <c r="BN1350" i="3"/>
  <c r="BO1350" i="3"/>
  <c r="BP1350" i="3"/>
  <c r="BQ1350" i="3"/>
  <c r="BD1351" i="3"/>
  <c r="BE1351" i="3"/>
  <c r="BF1351" i="3"/>
  <c r="BG1351" i="3"/>
  <c r="BH1351" i="3"/>
  <c r="BI1351" i="3"/>
  <c r="BJ1351" i="3"/>
  <c r="BK1351" i="3"/>
  <c r="BL1351" i="3"/>
  <c r="BM1351" i="3"/>
  <c r="BN1351" i="3"/>
  <c r="BO1351" i="3"/>
  <c r="BP1351" i="3"/>
  <c r="BQ1351" i="3"/>
  <c r="BD1352" i="3"/>
  <c r="BE1352" i="3"/>
  <c r="BF1352" i="3"/>
  <c r="BG1352" i="3"/>
  <c r="BH1352" i="3"/>
  <c r="BI1352" i="3"/>
  <c r="BJ1352" i="3"/>
  <c r="BK1352" i="3"/>
  <c r="BL1352" i="3"/>
  <c r="BM1352" i="3"/>
  <c r="BN1352" i="3"/>
  <c r="BO1352" i="3"/>
  <c r="BP1352" i="3"/>
  <c r="BQ1352" i="3"/>
  <c r="BD1353" i="3"/>
  <c r="BE1353" i="3"/>
  <c r="BF1353" i="3"/>
  <c r="BG1353" i="3"/>
  <c r="BH1353" i="3"/>
  <c r="BI1353" i="3"/>
  <c r="BJ1353" i="3"/>
  <c r="BK1353" i="3"/>
  <c r="BL1353" i="3"/>
  <c r="BM1353" i="3"/>
  <c r="BN1353" i="3"/>
  <c r="BO1353" i="3"/>
  <c r="BP1353" i="3"/>
  <c r="BQ1353" i="3"/>
  <c r="BD1354" i="3"/>
  <c r="BE1354" i="3"/>
  <c r="BF1354" i="3"/>
  <c r="BG1354" i="3"/>
  <c r="BH1354" i="3"/>
  <c r="BI1354" i="3"/>
  <c r="BJ1354" i="3"/>
  <c r="BK1354" i="3"/>
  <c r="BL1354" i="3"/>
  <c r="BM1354" i="3"/>
  <c r="BN1354" i="3"/>
  <c r="BO1354" i="3"/>
  <c r="BP1354" i="3"/>
  <c r="BQ1354" i="3"/>
  <c r="BD1355" i="3"/>
  <c r="BE1355" i="3"/>
  <c r="BF1355" i="3"/>
  <c r="BG1355" i="3"/>
  <c r="BH1355" i="3"/>
  <c r="BI1355" i="3"/>
  <c r="BJ1355" i="3"/>
  <c r="BK1355" i="3"/>
  <c r="BL1355" i="3"/>
  <c r="BM1355" i="3"/>
  <c r="BN1355" i="3"/>
  <c r="BO1355" i="3"/>
  <c r="BP1355" i="3"/>
  <c r="BQ1355" i="3"/>
  <c r="BD1356" i="3"/>
  <c r="BE1356" i="3"/>
  <c r="BF1356" i="3"/>
  <c r="BG1356" i="3"/>
  <c r="BH1356" i="3"/>
  <c r="BI1356" i="3"/>
  <c r="BJ1356" i="3"/>
  <c r="BK1356" i="3"/>
  <c r="BL1356" i="3"/>
  <c r="BM1356" i="3"/>
  <c r="BN1356" i="3"/>
  <c r="BO1356" i="3"/>
  <c r="BP1356" i="3"/>
  <c r="BQ1356" i="3"/>
  <c r="BD1357" i="3"/>
  <c r="BE1357" i="3"/>
  <c r="BF1357" i="3"/>
  <c r="BG1357" i="3"/>
  <c r="BH1357" i="3"/>
  <c r="BI1357" i="3"/>
  <c r="BJ1357" i="3"/>
  <c r="BK1357" i="3"/>
  <c r="BL1357" i="3"/>
  <c r="BM1357" i="3"/>
  <c r="BN1357" i="3"/>
  <c r="BO1357" i="3"/>
  <c r="BP1357" i="3"/>
  <c r="BQ1357" i="3"/>
  <c r="BD1358" i="3"/>
  <c r="BE1358" i="3"/>
  <c r="BF1358" i="3"/>
  <c r="BG1358" i="3"/>
  <c r="BH1358" i="3"/>
  <c r="BI1358" i="3"/>
  <c r="BJ1358" i="3"/>
  <c r="BK1358" i="3"/>
  <c r="BL1358" i="3"/>
  <c r="BM1358" i="3"/>
  <c r="BN1358" i="3"/>
  <c r="BO1358" i="3"/>
  <c r="BP1358" i="3"/>
  <c r="BQ1358" i="3"/>
  <c r="BD1359" i="3"/>
  <c r="BE1359" i="3"/>
  <c r="BF1359" i="3"/>
  <c r="BG1359" i="3"/>
  <c r="BH1359" i="3"/>
  <c r="BI1359" i="3"/>
  <c r="BJ1359" i="3"/>
  <c r="BK1359" i="3"/>
  <c r="BL1359" i="3"/>
  <c r="BM1359" i="3"/>
  <c r="BN1359" i="3"/>
  <c r="BO1359" i="3"/>
  <c r="BP1359" i="3"/>
  <c r="BQ1359" i="3"/>
  <c r="BD1360" i="3"/>
  <c r="BE1360" i="3"/>
  <c r="BF1360" i="3"/>
  <c r="BG1360" i="3"/>
  <c r="BH1360" i="3"/>
  <c r="BI1360" i="3"/>
  <c r="BJ1360" i="3"/>
  <c r="BK1360" i="3"/>
  <c r="BL1360" i="3"/>
  <c r="BM1360" i="3"/>
  <c r="BN1360" i="3"/>
  <c r="BO1360" i="3"/>
  <c r="BP1360" i="3"/>
  <c r="BQ1360" i="3"/>
  <c r="BD1361" i="3"/>
  <c r="BE1361" i="3"/>
  <c r="BF1361" i="3"/>
  <c r="BG1361" i="3"/>
  <c r="BH1361" i="3"/>
  <c r="BI1361" i="3"/>
  <c r="BJ1361" i="3"/>
  <c r="BK1361" i="3"/>
  <c r="BL1361" i="3"/>
  <c r="BM1361" i="3"/>
  <c r="BN1361" i="3"/>
  <c r="BO1361" i="3"/>
  <c r="BP1361" i="3"/>
  <c r="BQ1361" i="3"/>
  <c r="BD1362" i="3"/>
  <c r="BE1362" i="3"/>
  <c r="BF1362" i="3"/>
  <c r="BG1362" i="3"/>
  <c r="BH1362" i="3"/>
  <c r="BI1362" i="3"/>
  <c r="BJ1362" i="3"/>
  <c r="BK1362" i="3"/>
  <c r="BL1362" i="3"/>
  <c r="BM1362" i="3"/>
  <c r="BN1362" i="3"/>
  <c r="BO1362" i="3"/>
  <c r="BP1362" i="3"/>
  <c r="BQ1362" i="3"/>
  <c r="BD1363" i="3"/>
  <c r="BE1363" i="3"/>
  <c r="BF1363" i="3"/>
  <c r="BG1363" i="3"/>
  <c r="BH1363" i="3"/>
  <c r="BI1363" i="3"/>
  <c r="BJ1363" i="3"/>
  <c r="BK1363" i="3"/>
  <c r="BL1363" i="3"/>
  <c r="BM1363" i="3"/>
  <c r="BN1363" i="3"/>
  <c r="BO1363" i="3"/>
  <c r="BP1363" i="3"/>
  <c r="BQ1363" i="3"/>
  <c r="BD1364" i="3"/>
  <c r="BE1364" i="3"/>
  <c r="BF1364" i="3"/>
  <c r="BG1364" i="3"/>
  <c r="BH1364" i="3"/>
  <c r="BI1364" i="3"/>
  <c r="BJ1364" i="3"/>
  <c r="BK1364" i="3"/>
  <c r="BL1364" i="3"/>
  <c r="BM1364" i="3"/>
  <c r="BN1364" i="3"/>
  <c r="BO1364" i="3"/>
  <c r="BP1364" i="3"/>
  <c r="BQ1364" i="3"/>
  <c r="BD1365" i="3"/>
  <c r="BE1365" i="3"/>
  <c r="BF1365" i="3"/>
  <c r="BG1365" i="3"/>
  <c r="BH1365" i="3"/>
  <c r="BI1365" i="3"/>
  <c r="BJ1365" i="3"/>
  <c r="BK1365" i="3"/>
  <c r="BL1365" i="3"/>
  <c r="BM1365" i="3"/>
  <c r="BN1365" i="3"/>
  <c r="BO1365" i="3"/>
  <c r="BP1365" i="3"/>
  <c r="BQ1365" i="3"/>
  <c r="BD1366" i="3"/>
  <c r="BE1366" i="3"/>
  <c r="BF1366" i="3"/>
  <c r="BG1366" i="3"/>
  <c r="BH1366" i="3"/>
  <c r="BI1366" i="3"/>
  <c r="BJ1366" i="3"/>
  <c r="BK1366" i="3"/>
  <c r="BL1366" i="3"/>
  <c r="BM1366" i="3"/>
  <c r="BN1366" i="3"/>
  <c r="BO1366" i="3"/>
  <c r="BP1366" i="3"/>
  <c r="BQ1366" i="3"/>
  <c r="BD1367" i="3"/>
  <c r="BE1367" i="3"/>
  <c r="BF1367" i="3"/>
  <c r="BG1367" i="3"/>
  <c r="BH1367" i="3"/>
  <c r="BI1367" i="3"/>
  <c r="BJ1367" i="3"/>
  <c r="BK1367" i="3"/>
  <c r="BL1367" i="3"/>
  <c r="BM1367" i="3"/>
  <c r="BN1367" i="3"/>
  <c r="BO1367" i="3"/>
  <c r="BP1367" i="3"/>
  <c r="BQ1367" i="3"/>
  <c r="BD1368" i="3"/>
  <c r="BE1368" i="3"/>
  <c r="BF1368" i="3"/>
  <c r="BG1368" i="3"/>
  <c r="BH1368" i="3"/>
  <c r="BI1368" i="3"/>
  <c r="BJ1368" i="3"/>
  <c r="BK1368" i="3"/>
  <c r="BL1368" i="3"/>
  <c r="BM1368" i="3"/>
  <c r="BN1368" i="3"/>
  <c r="BO1368" i="3"/>
  <c r="BP1368" i="3"/>
  <c r="BQ1368" i="3"/>
  <c r="BD1369" i="3"/>
  <c r="BE1369" i="3"/>
  <c r="BF1369" i="3"/>
  <c r="BG1369" i="3"/>
  <c r="BH1369" i="3"/>
  <c r="BI1369" i="3"/>
  <c r="BJ1369" i="3"/>
  <c r="BK1369" i="3"/>
  <c r="BL1369" i="3"/>
  <c r="BM1369" i="3"/>
  <c r="BN1369" i="3"/>
  <c r="BO1369" i="3"/>
  <c r="BP1369" i="3"/>
  <c r="BQ1369" i="3"/>
  <c r="BD1370" i="3"/>
  <c r="BE1370" i="3"/>
  <c r="BF1370" i="3"/>
  <c r="BG1370" i="3"/>
  <c r="BH1370" i="3"/>
  <c r="BI1370" i="3"/>
  <c r="BJ1370" i="3"/>
  <c r="BK1370" i="3"/>
  <c r="BL1370" i="3"/>
  <c r="BM1370" i="3"/>
  <c r="BN1370" i="3"/>
  <c r="BO1370" i="3"/>
  <c r="BP1370" i="3"/>
  <c r="BQ1370" i="3"/>
  <c r="BD1371" i="3"/>
  <c r="BE1371" i="3"/>
  <c r="BF1371" i="3"/>
  <c r="BG1371" i="3"/>
  <c r="BH1371" i="3"/>
  <c r="BI1371" i="3"/>
  <c r="BJ1371" i="3"/>
  <c r="BK1371" i="3"/>
  <c r="BL1371" i="3"/>
  <c r="BM1371" i="3"/>
  <c r="BN1371" i="3"/>
  <c r="BO1371" i="3"/>
  <c r="BP1371" i="3"/>
  <c r="BQ1371" i="3"/>
  <c r="BD1372" i="3"/>
  <c r="BE1372" i="3"/>
  <c r="BF1372" i="3"/>
  <c r="BG1372" i="3"/>
  <c r="BH1372" i="3"/>
  <c r="BI1372" i="3"/>
  <c r="BJ1372" i="3"/>
  <c r="BK1372" i="3"/>
  <c r="BL1372" i="3"/>
  <c r="BM1372" i="3"/>
  <c r="BN1372" i="3"/>
  <c r="BO1372" i="3"/>
  <c r="BP1372" i="3"/>
  <c r="BQ1372" i="3"/>
  <c r="BD1373" i="3"/>
  <c r="BE1373" i="3"/>
  <c r="BF1373" i="3"/>
  <c r="BG1373" i="3"/>
  <c r="BH1373" i="3"/>
  <c r="BI1373" i="3"/>
  <c r="BJ1373" i="3"/>
  <c r="BK1373" i="3"/>
  <c r="BL1373" i="3"/>
  <c r="BM1373" i="3"/>
  <c r="BN1373" i="3"/>
  <c r="BO1373" i="3"/>
  <c r="BP1373" i="3"/>
  <c r="BQ1373" i="3"/>
  <c r="BD1374" i="3"/>
  <c r="BE1374" i="3"/>
  <c r="BF1374" i="3"/>
  <c r="BG1374" i="3"/>
  <c r="BH1374" i="3"/>
  <c r="BI1374" i="3"/>
  <c r="BJ1374" i="3"/>
  <c r="BK1374" i="3"/>
  <c r="BL1374" i="3"/>
  <c r="BM1374" i="3"/>
  <c r="BN1374" i="3"/>
  <c r="BO1374" i="3"/>
  <c r="BP1374" i="3"/>
  <c r="BQ1374" i="3"/>
  <c r="BD1375" i="3"/>
  <c r="BE1375" i="3"/>
  <c r="BF1375" i="3"/>
  <c r="BG1375" i="3"/>
  <c r="BH1375" i="3"/>
  <c r="BI1375" i="3"/>
  <c r="BJ1375" i="3"/>
  <c r="BK1375" i="3"/>
  <c r="BL1375" i="3"/>
  <c r="BM1375" i="3"/>
  <c r="BN1375" i="3"/>
  <c r="BO1375" i="3"/>
  <c r="BP1375" i="3"/>
  <c r="BQ1375" i="3"/>
  <c r="BD1376" i="3"/>
  <c r="BE1376" i="3"/>
  <c r="BF1376" i="3"/>
  <c r="BG1376" i="3"/>
  <c r="BH1376" i="3"/>
  <c r="BI1376" i="3"/>
  <c r="BJ1376" i="3"/>
  <c r="BK1376" i="3"/>
  <c r="BL1376" i="3"/>
  <c r="BM1376" i="3"/>
  <c r="BN1376" i="3"/>
  <c r="BO1376" i="3"/>
  <c r="BP1376" i="3"/>
  <c r="BQ1376" i="3"/>
  <c r="BD1377" i="3"/>
  <c r="BE1377" i="3"/>
  <c r="BF1377" i="3"/>
  <c r="BG1377" i="3"/>
  <c r="BH1377" i="3"/>
  <c r="BI1377" i="3"/>
  <c r="BJ1377" i="3"/>
  <c r="BK1377" i="3"/>
  <c r="BL1377" i="3"/>
  <c r="BM1377" i="3"/>
  <c r="BN1377" i="3"/>
  <c r="BO1377" i="3"/>
  <c r="BP1377" i="3"/>
  <c r="BQ1377" i="3"/>
  <c r="BD1378" i="3"/>
  <c r="BE1378" i="3"/>
  <c r="BF1378" i="3"/>
  <c r="BG1378" i="3"/>
  <c r="BH1378" i="3"/>
  <c r="BI1378" i="3"/>
  <c r="BJ1378" i="3"/>
  <c r="BK1378" i="3"/>
  <c r="BL1378" i="3"/>
  <c r="BM1378" i="3"/>
  <c r="BN1378" i="3"/>
  <c r="BO1378" i="3"/>
  <c r="BP1378" i="3"/>
  <c r="BQ1378" i="3"/>
  <c r="BD1379" i="3"/>
  <c r="BE1379" i="3"/>
  <c r="BF1379" i="3"/>
  <c r="BG1379" i="3"/>
  <c r="BH1379" i="3"/>
  <c r="BI1379" i="3"/>
  <c r="BJ1379" i="3"/>
  <c r="BK1379" i="3"/>
  <c r="BL1379" i="3"/>
  <c r="BM1379" i="3"/>
  <c r="BN1379" i="3"/>
  <c r="BO1379" i="3"/>
  <c r="BP1379" i="3"/>
  <c r="BQ1379" i="3"/>
  <c r="BD1380" i="3"/>
  <c r="BE1380" i="3"/>
  <c r="BF1380" i="3"/>
  <c r="BG1380" i="3"/>
  <c r="BH1380" i="3"/>
  <c r="BI1380" i="3"/>
  <c r="BJ1380" i="3"/>
  <c r="BK1380" i="3"/>
  <c r="BL1380" i="3"/>
  <c r="BM1380" i="3"/>
  <c r="BN1380" i="3"/>
  <c r="BO1380" i="3"/>
  <c r="BP1380" i="3"/>
  <c r="BQ1380" i="3"/>
  <c r="BD1381" i="3"/>
  <c r="BE1381" i="3"/>
  <c r="BF1381" i="3"/>
  <c r="BG1381" i="3"/>
  <c r="BH1381" i="3"/>
  <c r="BI1381" i="3"/>
  <c r="BJ1381" i="3"/>
  <c r="BK1381" i="3"/>
  <c r="BL1381" i="3"/>
  <c r="BM1381" i="3"/>
  <c r="BN1381" i="3"/>
  <c r="BO1381" i="3"/>
  <c r="BP1381" i="3"/>
  <c r="BQ1381" i="3"/>
  <c r="BD1382" i="3"/>
  <c r="BE1382" i="3"/>
  <c r="BF1382" i="3"/>
  <c r="BG1382" i="3"/>
  <c r="BH1382" i="3"/>
  <c r="BI1382" i="3"/>
  <c r="BJ1382" i="3"/>
  <c r="BK1382" i="3"/>
  <c r="BL1382" i="3"/>
  <c r="BM1382" i="3"/>
  <c r="BN1382" i="3"/>
  <c r="BO1382" i="3"/>
  <c r="BP1382" i="3"/>
  <c r="BQ1382" i="3"/>
  <c r="BD1383" i="3"/>
  <c r="BE1383" i="3"/>
  <c r="BF1383" i="3"/>
  <c r="BG1383" i="3"/>
  <c r="BH1383" i="3"/>
  <c r="BI1383" i="3"/>
  <c r="BJ1383" i="3"/>
  <c r="BK1383" i="3"/>
  <c r="BL1383" i="3"/>
  <c r="BM1383" i="3"/>
  <c r="BN1383" i="3"/>
  <c r="BO1383" i="3"/>
  <c r="BP1383" i="3"/>
  <c r="BQ1383" i="3"/>
  <c r="BD1384" i="3"/>
  <c r="BE1384" i="3"/>
  <c r="BF1384" i="3"/>
  <c r="BG1384" i="3"/>
  <c r="BH1384" i="3"/>
  <c r="BI1384" i="3"/>
  <c r="BJ1384" i="3"/>
  <c r="BK1384" i="3"/>
  <c r="BL1384" i="3"/>
  <c r="BM1384" i="3"/>
  <c r="BN1384" i="3"/>
  <c r="BO1384" i="3"/>
  <c r="BP1384" i="3"/>
  <c r="BQ1384" i="3"/>
  <c r="BD1385" i="3"/>
  <c r="BE1385" i="3"/>
  <c r="BF1385" i="3"/>
  <c r="BG1385" i="3"/>
  <c r="BH1385" i="3"/>
  <c r="BI1385" i="3"/>
  <c r="BJ1385" i="3"/>
  <c r="BK1385" i="3"/>
  <c r="BL1385" i="3"/>
  <c r="BM1385" i="3"/>
  <c r="BN1385" i="3"/>
  <c r="BO1385" i="3"/>
  <c r="BP1385" i="3"/>
  <c r="BQ1385" i="3"/>
  <c r="BD1386" i="3"/>
  <c r="BE1386" i="3"/>
  <c r="BF1386" i="3"/>
  <c r="BG1386" i="3"/>
  <c r="BH1386" i="3"/>
  <c r="BI1386" i="3"/>
  <c r="BJ1386" i="3"/>
  <c r="BK1386" i="3"/>
  <c r="BL1386" i="3"/>
  <c r="BM1386" i="3"/>
  <c r="BN1386" i="3"/>
  <c r="BO1386" i="3"/>
  <c r="BP1386" i="3"/>
  <c r="BQ1386" i="3"/>
  <c r="BD1387" i="3"/>
  <c r="BE1387" i="3"/>
  <c r="BF1387" i="3"/>
  <c r="BG1387" i="3"/>
  <c r="BH1387" i="3"/>
  <c r="BI1387" i="3"/>
  <c r="BJ1387" i="3"/>
  <c r="BK1387" i="3"/>
  <c r="BL1387" i="3"/>
  <c r="BM1387" i="3"/>
  <c r="BN1387" i="3"/>
  <c r="BO1387" i="3"/>
  <c r="BP1387" i="3"/>
  <c r="BQ1387" i="3"/>
  <c r="BD1388" i="3"/>
  <c r="BE1388" i="3"/>
  <c r="BF1388" i="3"/>
  <c r="BG1388" i="3"/>
  <c r="BH1388" i="3"/>
  <c r="BI1388" i="3"/>
  <c r="BJ1388" i="3"/>
  <c r="BK1388" i="3"/>
  <c r="BL1388" i="3"/>
  <c r="BM1388" i="3"/>
  <c r="BN1388" i="3"/>
  <c r="BO1388" i="3"/>
  <c r="BP1388" i="3"/>
  <c r="BQ1388" i="3"/>
  <c r="BD1389" i="3"/>
  <c r="BE1389" i="3"/>
  <c r="BF1389" i="3"/>
  <c r="BG1389" i="3"/>
  <c r="BH1389" i="3"/>
  <c r="BI1389" i="3"/>
  <c r="BJ1389" i="3"/>
  <c r="BK1389" i="3"/>
  <c r="BL1389" i="3"/>
  <c r="BM1389" i="3"/>
  <c r="BN1389" i="3"/>
  <c r="BO1389" i="3"/>
  <c r="BP1389" i="3"/>
  <c r="BQ1389" i="3"/>
  <c r="BD1390" i="3"/>
  <c r="BE1390" i="3"/>
  <c r="BF1390" i="3"/>
  <c r="BG1390" i="3"/>
  <c r="BH1390" i="3"/>
  <c r="BI1390" i="3"/>
  <c r="BJ1390" i="3"/>
  <c r="BK1390" i="3"/>
  <c r="BL1390" i="3"/>
  <c r="BM1390" i="3"/>
  <c r="BN1390" i="3"/>
  <c r="BO1390" i="3"/>
  <c r="BP1390" i="3"/>
  <c r="BQ1390" i="3"/>
  <c r="BD1391" i="3"/>
  <c r="BE1391" i="3"/>
  <c r="BF1391" i="3"/>
  <c r="BG1391" i="3"/>
  <c r="BH1391" i="3"/>
  <c r="BI1391" i="3"/>
  <c r="BJ1391" i="3"/>
  <c r="BK1391" i="3"/>
  <c r="BL1391" i="3"/>
  <c r="BM1391" i="3"/>
  <c r="BN1391" i="3"/>
  <c r="BO1391" i="3"/>
  <c r="BP1391" i="3"/>
  <c r="BQ1391" i="3"/>
  <c r="BD1392" i="3"/>
  <c r="BE1392" i="3"/>
  <c r="BF1392" i="3"/>
  <c r="BG1392" i="3"/>
  <c r="BH1392" i="3"/>
  <c r="BI1392" i="3"/>
  <c r="BJ1392" i="3"/>
  <c r="BK1392" i="3"/>
  <c r="BL1392" i="3"/>
  <c r="BM1392" i="3"/>
  <c r="BN1392" i="3"/>
  <c r="BO1392" i="3"/>
  <c r="BP1392" i="3"/>
  <c r="BQ1392" i="3"/>
  <c r="BD1393" i="3"/>
  <c r="BE1393" i="3"/>
  <c r="BF1393" i="3"/>
  <c r="BG1393" i="3"/>
  <c r="BH1393" i="3"/>
  <c r="BI1393" i="3"/>
  <c r="BJ1393" i="3"/>
  <c r="BK1393" i="3"/>
  <c r="BL1393" i="3"/>
  <c r="BM1393" i="3"/>
  <c r="BN1393" i="3"/>
  <c r="BO1393" i="3"/>
  <c r="BP1393" i="3"/>
  <c r="BQ1393" i="3"/>
  <c r="BD1394" i="3"/>
  <c r="BE1394" i="3"/>
  <c r="BF1394" i="3"/>
  <c r="BG1394" i="3"/>
  <c r="BH1394" i="3"/>
  <c r="BI1394" i="3"/>
  <c r="BJ1394" i="3"/>
  <c r="BK1394" i="3"/>
  <c r="BL1394" i="3"/>
  <c r="BM1394" i="3"/>
  <c r="BN1394" i="3"/>
  <c r="BO1394" i="3"/>
  <c r="BP1394" i="3"/>
  <c r="BQ1394" i="3"/>
  <c r="BD1395" i="3"/>
  <c r="BE1395" i="3"/>
  <c r="BF1395" i="3"/>
  <c r="BG1395" i="3"/>
  <c r="BH1395" i="3"/>
  <c r="BI1395" i="3"/>
  <c r="BJ1395" i="3"/>
  <c r="BK1395" i="3"/>
  <c r="BL1395" i="3"/>
  <c r="BM1395" i="3"/>
  <c r="BN1395" i="3"/>
  <c r="BO1395" i="3"/>
  <c r="BP1395" i="3"/>
  <c r="BQ1395" i="3"/>
  <c r="BD1396" i="3"/>
  <c r="BE1396" i="3"/>
  <c r="BF1396" i="3"/>
  <c r="BG1396" i="3"/>
  <c r="BH1396" i="3"/>
  <c r="BI1396" i="3"/>
  <c r="BJ1396" i="3"/>
  <c r="BK1396" i="3"/>
  <c r="BL1396" i="3"/>
  <c r="BM1396" i="3"/>
  <c r="BN1396" i="3"/>
  <c r="BO1396" i="3"/>
  <c r="BP1396" i="3"/>
  <c r="BQ1396" i="3"/>
  <c r="BD1397" i="3"/>
  <c r="BE1397" i="3"/>
  <c r="BF1397" i="3"/>
  <c r="BG1397" i="3"/>
  <c r="BH1397" i="3"/>
  <c r="BI1397" i="3"/>
  <c r="BJ1397" i="3"/>
  <c r="BK1397" i="3"/>
  <c r="BL1397" i="3"/>
  <c r="BM1397" i="3"/>
  <c r="BN1397" i="3"/>
  <c r="BO1397" i="3"/>
  <c r="BP1397" i="3"/>
  <c r="BQ1397" i="3"/>
  <c r="BD1398" i="3"/>
  <c r="BE1398" i="3"/>
  <c r="BF1398" i="3"/>
  <c r="BG1398" i="3"/>
  <c r="BH1398" i="3"/>
  <c r="BI1398" i="3"/>
  <c r="BJ1398" i="3"/>
  <c r="BK1398" i="3"/>
  <c r="BL1398" i="3"/>
  <c r="BM1398" i="3"/>
  <c r="BN1398" i="3"/>
  <c r="BO1398" i="3"/>
  <c r="BP1398" i="3"/>
  <c r="BQ1398" i="3"/>
  <c r="BD1399" i="3"/>
  <c r="BE1399" i="3"/>
  <c r="BF1399" i="3"/>
  <c r="BG1399" i="3"/>
  <c r="BH1399" i="3"/>
  <c r="BI1399" i="3"/>
  <c r="BJ1399" i="3"/>
  <c r="BK1399" i="3"/>
  <c r="BL1399" i="3"/>
  <c r="BM1399" i="3"/>
  <c r="BN1399" i="3"/>
  <c r="BO1399" i="3"/>
  <c r="BP1399" i="3"/>
  <c r="BQ1399" i="3"/>
  <c r="BD1400" i="3"/>
  <c r="BE1400" i="3"/>
  <c r="BF1400" i="3"/>
  <c r="BG1400" i="3"/>
  <c r="BH1400" i="3"/>
  <c r="BI1400" i="3"/>
  <c r="BJ1400" i="3"/>
  <c r="BK1400" i="3"/>
  <c r="BL1400" i="3"/>
  <c r="BM1400" i="3"/>
  <c r="BN1400" i="3"/>
  <c r="BO1400" i="3"/>
  <c r="BP1400" i="3"/>
  <c r="BQ1400" i="3"/>
  <c r="BD1401" i="3"/>
  <c r="BE1401" i="3"/>
  <c r="BF1401" i="3"/>
  <c r="BG1401" i="3"/>
  <c r="BH1401" i="3"/>
  <c r="BI1401" i="3"/>
  <c r="BJ1401" i="3"/>
  <c r="BK1401" i="3"/>
  <c r="BL1401" i="3"/>
  <c r="BM1401" i="3"/>
  <c r="BN1401" i="3"/>
  <c r="BO1401" i="3"/>
  <c r="BP1401" i="3"/>
  <c r="BQ1401" i="3"/>
  <c r="BD1402" i="3"/>
  <c r="BE1402" i="3"/>
  <c r="BF1402" i="3"/>
  <c r="BG1402" i="3"/>
  <c r="BH1402" i="3"/>
  <c r="BI1402" i="3"/>
  <c r="BJ1402" i="3"/>
  <c r="BK1402" i="3"/>
  <c r="BL1402" i="3"/>
  <c r="BM1402" i="3"/>
  <c r="BN1402" i="3"/>
  <c r="BO1402" i="3"/>
  <c r="BP1402" i="3"/>
  <c r="BQ1402" i="3"/>
  <c r="BD1403" i="3"/>
  <c r="BE1403" i="3"/>
  <c r="BF1403" i="3"/>
  <c r="BG1403" i="3"/>
  <c r="BH1403" i="3"/>
  <c r="BI1403" i="3"/>
  <c r="BJ1403" i="3"/>
  <c r="BK1403" i="3"/>
  <c r="BL1403" i="3"/>
  <c r="BM1403" i="3"/>
  <c r="BN1403" i="3"/>
  <c r="BO1403" i="3"/>
  <c r="BP1403" i="3"/>
  <c r="BQ1403" i="3"/>
  <c r="BD1404" i="3"/>
  <c r="BE1404" i="3"/>
  <c r="BF1404" i="3"/>
  <c r="BG1404" i="3"/>
  <c r="BH1404" i="3"/>
  <c r="BI1404" i="3"/>
  <c r="BJ1404" i="3"/>
  <c r="BK1404" i="3"/>
  <c r="BL1404" i="3"/>
  <c r="BM1404" i="3"/>
  <c r="BN1404" i="3"/>
  <c r="BO1404" i="3"/>
  <c r="BP1404" i="3"/>
  <c r="BQ1404" i="3"/>
  <c r="BD1405" i="3"/>
  <c r="BE1405" i="3"/>
  <c r="BF1405" i="3"/>
  <c r="BG1405" i="3"/>
  <c r="BH1405" i="3"/>
  <c r="BI1405" i="3"/>
  <c r="BJ1405" i="3"/>
  <c r="BK1405" i="3"/>
  <c r="BL1405" i="3"/>
  <c r="BM1405" i="3"/>
  <c r="BN1405" i="3"/>
  <c r="BO1405" i="3"/>
  <c r="BP1405" i="3"/>
  <c r="BQ1405" i="3"/>
  <c r="BD1406" i="3"/>
  <c r="BE1406" i="3"/>
  <c r="BF1406" i="3"/>
  <c r="BG1406" i="3"/>
  <c r="BH1406" i="3"/>
  <c r="BI1406" i="3"/>
  <c r="BJ1406" i="3"/>
  <c r="BK1406" i="3"/>
  <c r="BL1406" i="3"/>
  <c r="BM1406" i="3"/>
  <c r="BN1406" i="3"/>
  <c r="BO1406" i="3"/>
  <c r="BP1406" i="3"/>
  <c r="BQ1406" i="3"/>
  <c r="BD1407" i="3"/>
  <c r="BE1407" i="3"/>
  <c r="BF1407" i="3"/>
  <c r="BG1407" i="3"/>
  <c r="BH1407" i="3"/>
  <c r="BI1407" i="3"/>
  <c r="BJ1407" i="3"/>
  <c r="BK1407" i="3"/>
  <c r="BL1407" i="3"/>
  <c r="BM1407" i="3"/>
  <c r="BN1407" i="3"/>
  <c r="BO1407" i="3"/>
  <c r="BP1407" i="3"/>
  <c r="BQ1407" i="3"/>
  <c r="BD1408" i="3"/>
  <c r="BE1408" i="3"/>
  <c r="BF1408" i="3"/>
  <c r="BG1408" i="3"/>
  <c r="BH1408" i="3"/>
  <c r="BI1408" i="3"/>
  <c r="BJ1408" i="3"/>
  <c r="BK1408" i="3"/>
  <c r="BL1408" i="3"/>
  <c r="BM1408" i="3"/>
  <c r="BN1408" i="3"/>
  <c r="BO1408" i="3"/>
  <c r="BP1408" i="3"/>
  <c r="BQ1408" i="3"/>
  <c r="BD1409" i="3"/>
  <c r="BE1409" i="3"/>
  <c r="BF1409" i="3"/>
  <c r="BG1409" i="3"/>
  <c r="BH1409" i="3"/>
  <c r="BI1409" i="3"/>
  <c r="BJ1409" i="3"/>
  <c r="BK1409" i="3"/>
  <c r="BL1409" i="3"/>
  <c r="BM1409" i="3"/>
  <c r="BN1409" i="3"/>
  <c r="BO1409" i="3"/>
  <c r="BP1409" i="3"/>
  <c r="BQ1409" i="3"/>
  <c r="BD1410" i="3"/>
  <c r="BE1410" i="3"/>
  <c r="BF1410" i="3"/>
  <c r="BG1410" i="3"/>
  <c r="BH1410" i="3"/>
  <c r="BI1410" i="3"/>
  <c r="BJ1410" i="3"/>
  <c r="BK1410" i="3"/>
  <c r="BL1410" i="3"/>
  <c r="BM1410" i="3"/>
  <c r="BN1410" i="3"/>
  <c r="BO1410" i="3"/>
  <c r="BP1410" i="3"/>
  <c r="BQ1410" i="3"/>
  <c r="BD1411" i="3"/>
  <c r="BE1411" i="3"/>
  <c r="BF1411" i="3"/>
  <c r="BG1411" i="3"/>
  <c r="BH1411" i="3"/>
  <c r="BI1411" i="3"/>
  <c r="BJ1411" i="3"/>
  <c r="BK1411" i="3"/>
  <c r="BL1411" i="3"/>
  <c r="BM1411" i="3"/>
  <c r="BN1411" i="3"/>
  <c r="BO1411" i="3"/>
  <c r="BP1411" i="3"/>
  <c r="BQ1411" i="3"/>
  <c r="BD1412" i="3"/>
  <c r="BE1412" i="3"/>
  <c r="BF1412" i="3"/>
  <c r="BG1412" i="3"/>
  <c r="BH1412" i="3"/>
  <c r="BI1412" i="3"/>
  <c r="BJ1412" i="3"/>
  <c r="BK1412" i="3"/>
  <c r="BL1412" i="3"/>
  <c r="BM1412" i="3"/>
  <c r="BN1412" i="3"/>
  <c r="BO1412" i="3"/>
  <c r="BP1412" i="3"/>
  <c r="BQ1412" i="3"/>
  <c r="BD1413" i="3"/>
  <c r="BE1413" i="3"/>
  <c r="BF1413" i="3"/>
  <c r="BG1413" i="3"/>
  <c r="BH1413" i="3"/>
  <c r="BI1413" i="3"/>
  <c r="BJ1413" i="3"/>
  <c r="BK1413" i="3"/>
  <c r="BL1413" i="3"/>
  <c r="BM1413" i="3"/>
  <c r="BN1413" i="3"/>
  <c r="BO1413" i="3"/>
  <c r="BP1413" i="3"/>
  <c r="BQ1413" i="3"/>
  <c r="BD1414" i="3"/>
  <c r="BE1414" i="3"/>
  <c r="BF1414" i="3"/>
  <c r="BG1414" i="3"/>
  <c r="BH1414" i="3"/>
  <c r="BI1414" i="3"/>
  <c r="BJ1414" i="3"/>
  <c r="BK1414" i="3"/>
  <c r="BL1414" i="3"/>
  <c r="BM1414" i="3"/>
  <c r="BN1414" i="3"/>
  <c r="BO1414" i="3"/>
  <c r="BP1414" i="3"/>
  <c r="BQ1414" i="3"/>
  <c r="BD1415" i="3"/>
  <c r="BE1415" i="3"/>
  <c r="BF1415" i="3"/>
  <c r="BG1415" i="3"/>
  <c r="BH1415" i="3"/>
  <c r="BI1415" i="3"/>
  <c r="BJ1415" i="3"/>
  <c r="BK1415" i="3"/>
  <c r="BL1415" i="3"/>
  <c r="BM1415" i="3"/>
  <c r="BN1415" i="3"/>
  <c r="BO1415" i="3"/>
  <c r="BP1415" i="3"/>
  <c r="BQ1415" i="3"/>
  <c r="BD1416" i="3"/>
  <c r="BE1416" i="3"/>
  <c r="BF1416" i="3"/>
  <c r="BG1416" i="3"/>
  <c r="BH1416" i="3"/>
  <c r="BI1416" i="3"/>
  <c r="BJ1416" i="3"/>
  <c r="BK1416" i="3"/>
  <c r="BL1416" i="3"/>
  <c r="BM1416" i="3"/>
  <c r="BN1416" i="3"/>
  <c r="BO1416" i="3"/>
  <c r="BP1416" i="3"/>
  <c r="BQ1416" i="3"/>
  <c r="BD1417" i="3"/>
  <c r="BE1417" i="3"/>
  <c r="BF1417" i="3"/>
  <c r="BG1417" i="3"/>
  <c r="BH1417" i="3"/>
  <c r="BI1417" i="3"/>
  <c r="BJ1417" i="3"/>
  <c r="BK1417" i="3"/>
  <c r="BL1417" i="3"/>
  <c r="BM1417" i="3"/>
  <c r="BN1417" i="3"/>
  <c r="BO1417" i="3"/>
  <c r="BP1417" i="3"/>
  <c r="BQ1417" i="3"/>
  <c r="BD1418" i="3"/>
  <c r="BE1418" i="3"/>
  <c r="BF1418" i="3"/>
  <c r="BG1418" i="3"/>
  <c r="BH1418" i="3"/>
  <c r="BI1418" i="3"/>
  <c r="BJ1418" i="3"/>
  <c r="BK1418" i="3"/>
  <c r="BL1418" i="3"/>
  <c r="BM1418" i="3"/>
  <c r="BN1418" i="3"/>
  <c r="BO1418" i="3"/>
  <c r="BP1418" i="3"/>
  <c r="BQ1418" i="3"/>
  <c r="BD1419" i="3"/>
  <c r="BE1419" i="3"/>
  <c r="BF1419" i="3"/>
  <c r="BG1419" i="3"/>
  <c r="BH1419" i="3"/>
  <c r="BI1419" i="3"/>
  <c r="BJ1419" i="3"/>
  <c r="BK1419" i="3"/>
  <c r="BL1419" i="3"/>
  <c r="BM1419" i="3"/>
  <c r="BN1419" i="3"/>
  <c r="BO1419" i="3"/>
  <c r="BP1419" i="3"/>
  <c r="BQ1419" i="3"/>
  <c r="BD1420" i="3"/>
  <c r="BE1420" i="3"/>
  <c r="BF1420" i="3"/>
  <c r="BG1420" i="3"/>
  <c r="BH1420" i="3"/>
  <c r="BI1420" i="3"/>
  <c r="BJ1420" i="3"/>
  <c r="BK1420" i="3"/>
  <c r="BL1420" i="3"/>
  <c r="BM1420" i="3"/>
  <c r="BN1420" i="3"/>
  <c r="BO1420" i="3"/>
  <c r="BP1420" i="3"/>
  <c r="BQ1420" i="3"/>
  <c r="BD1421" i="3"/>
  <c r="BE1421" i="3"/>
  <c r="BF1421" i="3"/>
  <c r="BG1421" i="3"/>
  <c r="BH1421" i="3"/>
  <c r="BI1421" i="3"/>
  <c r="BJ1421" i="3"/>
  <c r="BK1421" i="3"/>
  <c r="BL1421" i="3"/>
  <c r="BM1421" i="3"/>
  <c r="BN1421" i="3"/>
  <c r="BO1421" i="3"/>
  <c r="BP1421" i="3"/>
  <c r="BQ1421" i="3"/>
  <c r="BD1422" i="3"/>
  <c r="BE1422" i="3"/>
  <c r="BF1422" i="3"/>
  <c r="BG1422" i="3"/>
  <c r="BH1422" i="3"/>
  <c r="BI1422" i="3"/>
  <c r="BJ1422" i="3"/>
  <c r="BK1422" i="3"/>
  <c r="BL1422" i="3"/>
  <c r="BM1422" i="3"/>
  <c r="BN1422" i="3"/>
  <c r="BO1422" i="3"/>
  <c r="BP1422" i="3"/>
  <c r="BQ1422" i="3"/>
  <c r="BD1423" i="3"/>
  <c r="BE1423" i="3"/>
  <c r="BF1423" i="3"/>
  <c r="BG1423" i="3"/>
  <c r="BH1423" i="3"/>
  <c r="BI1423" i="3"/>
  <c r="BJ1423" i="3"/>
  <c r="BK1423" i="3"/>
  <c r="BL1423" i="3"/>
  <c r="BM1423" i="3"/>
  <c r="BN1423" i="3"/>
  <c r="BO1423" i="3"/>
  <c r="BP1423" i="3"/>
  <c r="BQ1423" i="3"/>
  <c r="BD1424" i="3"/>
  <c r="BE1424" i="3"/>
  <c r="BF1424" i="3"/>
  <c r="BG1424" i="3"/>
  <c r="BH1424" i="3"/>
  <c r="BI1424" i="3"/>
  <c r="BJ1424" i="3"/>
  <c r="BK1424" i="3"/>
  <c r="BL1424" i="3"/>
  <c r="BM1424" i="3"/>
  <c r="BN1424" i="3"/>
  <c r="BO1424" i="3"/>
  <c r="BP1424" i="3"/>
  <c r="BQ1424" i="3"/>
  <c r="BD1425" i="3"/>
  <c r="BE1425" i="3"/>
  <c r="BF1425" i="3"/>
  <c r="BG1425" i="3"/>
  <c r="BH1425" i="3"/>
  <c r="BI1425" i="3"/>
  <c r="BJ1425" i="3"/>
  <c r="BK1425" i="3"/>
  <c r="BL1425" i="3"/>
  <c r="BM1425" i="3"/>
  <c r="BN1425" i="3"/>
  <c r="BO1425" i="3"/>
  <c r="BP1425" i="3"/>
  <c r="BQ1425" i="3"/>
  <c r="BD1426" i="3"/>
  <c r="BE1426" i="3"/>
  <c r="BF1426" i="3"/>
  <c r="BG1426" i="3"/>
  <c r="BH1426" i="3"/>
  <c r="BI1426" i="3"/>
  <c r="BJ1426" i="3"/>
  <c r="BK1426" i="3"/>
  <c r="BL1426" i="3"/>
  <c r="BM1426" i="3"/>
  <c r="BN1426" i="3"/>
  <c r="BO1426" i="3"/>
  <c r="BP1426" i="3"/>
  <c r="BQ1426" i="3"/>
  <c r="BD1427" i="3"/>
  <c r="BE1427" i="3"/>
  <c r="BF1427" i="3"/>
  <c r="BG1427" i="3"/>
  <c r="BH1427" i="3"/>
  <c r="BI1427" i="3"/>
  <c r="BJ1427" i="3"/>
  <c r="BK1427" i="3"/>
  <c r="BL1427" i="3"/>
  <c r="BM1427" i="3"/>
  <c r="BN1427" i="3"/>
  <c r="BO1427" i="3"/>
  <c r="BP1427" i="3"/>
  <c r="BQ1427" i="3"/>
  <c r="BD1428" i="3"/>
  <c r="BE1428" i="3"/>
  <c r="BF1428" i="3"/>
  <c r="BG1428" i="3"/>
  <c r="BH1428" i="3"/>
  <c r="BI1428" i="3"/>
  <c r="BJ1428" i="3"/>
  <c r="BK1428" i="3"/>
  <c r="BL1428" i="3"/>
  <c r="BM1428" i="3"/>
  <c r="BN1428" i="3"/>
  <c r="BO1428" i="3"/>
  <c r="BP1428" i="3"/>
  <c r="BQ1428" i="3"/>
  <c r="BD1429" i="3"/>
  <c r="BE1429" i="3"/>
  <c r="BF1429" i="3"/>
  <c r="BG1429" i="3"/>
  <c r="BH1429" i="3"/>
  <c r="BI1429" i="3"/>
  <c r="BJ1429" i="3"/>
  <c r="BK1429" i="3"/>
  <c r="BL1429" i="3"/>
  <c r="BM1429" i="3"/>
  <c r="BN1429" i="3"/>
  <c r="BO1429" i="3"/>
  <c r="BP1429" i="3"/>
  <c r="BQ1429" i="3"/>
  <c r="BD1430" i="3"/>
  <c r="BE1430" i="3"/>
  <c r="BF1430" i="3"/>
  <c r="BG1430" i="3"/>
  <c r="BH1430" i="3"/>
  <c r="BI1430" i="3"/>
  <c r="BJ1430" i="3"/>
  <c r="BK1430" i="3"/>
  <c r="BL1430" i="3"/>
  <c r="BM1430" i="3"/>
  <c r="BN1430" i="3"/>
  <c r="BO1430" i="3"/>
  <c r="BP1430" i="3"/>
  <c r="BQ1430" i="3"/>
  <c r="BD1431" i="3"/>
  <c r="BE1431" i="3"/>
  <c r="BF1431" i="3"/>
  <c r="BG1431" i="3"/>
  <c r="BH1431" i="3"/>
  <c r="BI1431" i="3"/>
  <c r="BJ1431" i="3"/>
  <c r="BK1431" i="3"/>
  <c r="BL1431" i="3"/>
  <c r="BM1431" i="3"/>
  <c r="BN1431" i="3"/>
  <c r="BO1431" i="3"/>
  <c r="BP1431" i="3"/>
  <c r="BQ1431" i="3"/>
  <c r="BD1432" i="3"/>
  <c r="BE1432" i="3"/>
  <c r="BF1432" i="3"/>
  <c r="BG1432" i="3"/>
  <c r="BH1432" i="3"/>
  <c r="BI1432" i="3"/>
  <c r="BJ1432" i="3"/>
  <c r="BK1432" i="3"/>
  <c r="BL1432" i="3"/>
  <c r="BM1432" i="3"/>
  <c r="BN1432" i="3"/>
  <c r="BO1432" i="3"/>
  <c r="BP1432" i="3"/>
  <c r="BQ1432" i="3"/>
  <c r="BD1433" i="3"/>
  <c r="BE1433" i="3"/>
  <c r="BF1433" i="3"/>
  <c r="BG1433" i="3"/>
  <c r="BH1433" i="3"/>
  <c r="BI1433" i="3"/>
  <c r="BJ1433" i="3"/>
  <c r="BK1433" i="3"/>
  <c r="BL1433" i="3"/>
  <c r="BM1433" i="3"/>
  <c r="BN1433" i="3"/>
  <c r="BO1433" i="3"/>
  <c r="BP1433" i="3"/>
  <c r="BQ1433" i="3"/>
  <c r="BD1434" i="3"/>
  <c r="BE1434" i="3"/>
  <c r="BF1434" i="3"/>
  <c r="BG1434" i="3"/>
  <c r="BH1434" i="3"/>
  <c r="BI1434" i="3"/>
  <c r="BJ1434" i="3"/>
  <c r="BK1434" i="3"/>
  <c r="BL1434" i="3"/>
  <c r="BM1434" i="3"/>
  <c r="BN1434" i="3"/>
  <c r="BO1434" i="3"/>
  <c r="BP1434" i="3"/>
  <c r="BQ1434" i="3"/>
  <c r="BD1435" i="3"/>
  <c r="BE1435" i="3"/>
  <c r="BF1435" i="3"/>
  <c r="BG1435" i="3"/>
  <c r="BH1435" i="3"/>
  <c r="BI1435" i="3"/>
  <c r="BJ1435" i="3"/>
  <c r="BK1435" i="3"/>
  <c r="BL1435" i="3"/>
  <c r="BM1435" i="3"/>
  <c r="BN1435" i="3"/>
  <c r="BO1435" i="3"/>
  <c r="BP1435" i="3"/>
  <c r="BQ1435" i="3"/>
  <c r="BD1436" i="3"/>
  <c r="BE1436" i="3"/>
  <c r="BF1436" i="3"/>
  <c r="BG1436" i="3"/>
  <c r="BH1436" i="3"/>
  <c r="BI1436" i="3"/>
  <c r="BJ1436" i="3"/>
  <c r="BK1436" i="3"/>
  <c r="BL1436" i="3"/>
  <c r="BM1436" i="3"/>
  <c r="BN1436" i="3"/>
  <c r="BO1436" i="3"/>
  <c r="BP1436" i="3"/>
  <c r="BQ1436" i="3"/>
  <c r="BD1437" i="3"/>
  <c r="BE1437" i="3"/>
  <c r="BF1437" i="3"/>
  <c r="BG1437" i="3"/>
  <c r="BH1437" i="3"/>
  <c r="BI1437" i="3"/>
  <c r="BJ1437" i="3"/>
  <c r="BK1437" i="3"/>
  <c r="BL1437" i="3"/>
  <c r="BM1437" i="3"/>
  <c r="BN1437" i="3"/>
  <c r="BO1437" i="3"/>
  <c r="BP1437" i="3"/>
  <c r="BQ1437" i="3"/>
  <c r="BD1438" i="3"/>
  <c r="BE1438" i="3"/>
  <c r="BF1438" i="3"/>
  <c r="BG1438" i="3"/>
  <c r="BH1438" i="3"/>
  <c r="BI1438" i="3"/>
  <c r="BJ1438" i="3"/>
  <c r="BK1438" i="3"/>
  <c r="BL1438" i="3"/>
  <c r="BM1438" i="3"/>
  <c r="BN1438" i="3"/>
  <c r="BO1438" i="3"/>
  <c r="BP1438" i="3"/>
  <c r="BQ1438" i="3"/>
  <c r="BD1439" i="3"/>
  <c r="BE1439" i="3"/>
  <c r="BF1439" i="3"/>
  <c r="BG1439" i="3"/>
  <c r="BH1439" i="3"/>
  <c r="BI1439" i="3"/>
  <c r="BJ1439" i="3"/>
  <c r="BK1439" i="3"/>
  <c r="BL1439" i="3"/>
  <c r="BM1439" i="3"/>
  <c r="BN1439" i="3"/>
  <c r="BO1439" i="3"/>
  <c r="BP1439" i="3"/>
  <c r="BQ1439" i="3"/>
  <c r="BD1440" i="3"/>
  <c r="BE1440" i="3"/>
  <c r="BF1440" i="3"/>
  <c r="BG1440" i="3"/>
  <c r="BH1440" i="3"/>
  <c r="BI1440" i="3"/>
  <c r="BJ1440" i="3"/>
  <c r="BK1440" i="3"/>
  <c r="BL1440" i="3"/>
  <c r="BM1440" i="3"/>
  <c r="BN1440" i="3"/>
  <c r="BO1440" i="3"/>
  <c r="BP1440" i="3"/>
  <c r="BQ1440" i="3"/>
  <c r="BD1441" i="3"/>
  <c r="BE1441" i="3"/>
  <c r="BF1441" i="3"/>
  <c r="BG1441" i="3"/>
  <c r="BH1441" i="3"/>
  <c r="BI1441" i="3"/>
  <c r="BJ1441" i="3"/>
  <c r="BK1441" i="3"/>
  <c r="BL1441" i="3"/>
  <c r="BM1441" i="3"/>
  <c r="BN1441" i="3"/>
  <c r="BO1441" i="3"/>
  <c r="BP1441" i="3"/>
  <c r="BQ1441" i="3"/>
  <c r="BD1442" i="3"/>
  <c r="BE1442" i="3"/>
  <c r="BF1442" i="3"/>
  <c r="BG1442" i="3"/>
  <c r="BH1442" i="3"/>
  <c r="BI1442" i="3"/>
  <c r="BJ1442" i="3"/>
  <c r="BK1442" i="3"/>
  <c r="BL1442" i="3"/>
  <c r="BM1442" i="3"/>
  <c r="BN1442" i="3"/>
  <c r="BO1442" i="3"/>
  <c r="BP1442" i="3"/>
  <c r="BQ1442" i="3"/>
  <c r="BD1443" i="3"/>
  <c r="BE1443" i="3"/>
  <c r="BF1443" i="3"/>
  <c r="BG1443" i="3"/>
  <c r="BH1443" i="3"/>
  <c r="BI1443" i="3"/>
  <c r="BJ1443" i="3"/>
  <c r="BK1443" i="3"/>
  <c r="BL1443" i="3"/>
  <c r="BM1443" i="3"/>
  <c r="BN1443" i="3"/>
  <c r="BO1443" i="3"/>
  <c r="BP1443" i="3"/>
  <c r="BQ1443" i="3"/>
  <c r="BD1444" i="3"/>
  <c r="BE1444" i="3"/>
  <c r="BF1444" i="3"/>
  <c r="BG1444" i="3"/>
  <c r="BH1444" i="3"/>
  <c r="BI1444" i="3"/>
  <c r="BJ1444" i="3"/>
  <c r="BK1444" i="3"/>
  <c r="BL1444" i="3"/>
  <c r="BM1444" i="3"/>
  <c r="BN1444" i="3"/>
  <c r="BO1444" i="3"/>
  <c r="BP1444" i="3"/>
  <c r="BQ1444" i="3"/>
  <c r="BD1445" i="3"/>
  <c r="BE1445" i="3"/>
  <c r="BF1445" i="3"/>
  <c r="BG1445" i="3"/>
  <c r="BH1445" i="3"/>
  <c r="BI1445" i="3"/>
  <c r="BJ1445" i="3"/>
  <c r="BK1445" i="3"/>
  <c r="BL1445" i="3"/>
  <c r="BM1445" i="3"/>
  <c r="BN1445" i="3"/>
  <c r="BO1445" i="3"/>
  <c r="BP1445" i="3"/>
  <c r="BQ1445" i="3"/>
  <c r="BD1446" i="3"/>
  <c r="BE1446" i="3"/>
  <c r="BF1446" i="3"/>
  <c r="BG1446" i="3"/>
  <c r="BH1446" i="3"/>
  <c r="BI1446" i="3"/>
  <c r="BJ1446" i="3"/>
  <c r="BK1446" i="3"/>
  <c r="BL1446" i="3"/>
  <c r="BM1446" i="3"/>
  <c r="BN1446" i="3"/>
  <c r="BO1446" i="3"/>
  <c r="BP1446" i="3"/>
  <c r="BQ1446" i="3"/>
  <c r="BD1447" i="3"/>
  <c r="BE1447" i="3"/>
  <c r="BF1447" i="3"/>
  <c r="BG1447" i="3"/>
  <c r="BH1447" i="3"/>
  <c r="BI1447" i="3"/>
  <c r="BJ1447" i="3"/>
  <c r="BK1447" i="3"/>
  <c r="BL1447" i="3"/>
  <c r="BM1447" i="3"/>
  <c r="BN1447" i="3"/>
  <c r="BO1447" i="3"/>
  <c r="BP1447" i="3"/>
  <c r="BQ1447" i="3"/>
  <c r="BD1448" i="3"/>
  <c r="BE1448" i="3"/>
  <c r="BF1448" i="3"/>
  <c r="BG1448" i="3"/>
  <c r="BH1448" i="3"/>
  <c r="BI1448" i="3"/>
  <c r="BJ1448" i="3"/>
  <c r="BK1448" i="3"/>
  <c r="BL1448" i="3"/>
  <c r="BM1448" i="3"/>
  <c r="BN1448" i="3"/>
  <c r="BO1448" i="3"/>
  <c r="BP1448" i="3"/>
  <c r="BQ1448" i="3"/>
  <c r="BD1449" i="3"/>
  <c r="BE1449" i="3"/>
  <c r="BF1449" i="3"/>
  <c r="BG1449" i="3"/>
  <c r="BH1449" i="3"/>
  <c r="BI1449" i="3"/>
  <c r="BJ1449" i="3"/>
  <c r="BK1449" i="3"/>
  <c r="BL1449" i="3"/>
  <c r="BM1449" i="3"/>
  <c r="BN1449" i="3"/>
  <c r="BO1449" i="3"/>
  <c r="BP1449" i="3"/>
  <c r="BQ1449" i="3"/>
  <c r="BD1450" i="3"/>
  <c r="BE1450" i="3"/>
  <c r="BF1450" i="3"/>
  <c r="BG1450" i="3"/>
  <c r="BH1450" i="3"/>
  <c r="BI1450" i="3"/>
  <c r="BJ1450" i="3"/>
  <c r="BK1450" i="3"/>
  <c r="BL1450" i="3"/>
  <c r="BM1450" i="3"/>
  <c r="BN1450" i="3"/>
  <c r="BO1450" i="3"/>
  <c r="BP1450" i="3"/>
  <c r="BQ1450" i="3"/>
  <c r="BD1451" i="3"/>
  <c r="BE1451" i="3"/>
  <c r="BF1451" i="3"/>
  <c r="BG1451" i="3"/>
  <c r="BH1451" i="3"/>
  <c r="BI1451" i="3"/>
  <c r="BJ1451" i="3"/>
  <c r="BK1451" i="3"/>
  <c r="BL1451" i="3"/>
  <c r="BM1451" i="3"/>
  <c r="BN1451" i="3"/>
  <c r="BO1451" i="3"/>
  <c r="BP1451" i="3"/>
  <c r="BQ1451" i="3"/>
  <c r="BD1452" i="3"/>
  <c r="BE1452" i="3"/>
  <c r="BF1452" i="3"/>
  <c r="BG1452" i="3"/>
  <c r="BH1452" i="3"/>
  <c r="BI1452" i="3"/>
  <c r="BJ1452" i="3"/>
  <c r="BK1452" i="3"/>
  <c r="BL1452" i="3"/>
  <c r="BM1452" i="3"/>
  <c r="BN1452" i="3"/>
  <c r="BO1452" i="3"/>
  <c r="BP1452" i="3"/>
  <c r="BQ1452" i="3"/>
  <c r="BD1453" i="3"/>
  <c r="BE1453" i="3"/>
  <c r="BF1453" i="3"/>
  <c r="BG1453" i="3"/>
  <c r="BH1453" i="3"/>
  <c r="BI1453" i="3"/>
  <c r="BJ1453" i="3"/>
  <c r="BK1453" i="3"/>
  <c r="BL1453" i="3"/>
  <c r="BM1453" i="3"/>
  <c r="BN1453" i="3"/>
  <c r="BO1453" i="3"/>
  <c r="BP1453" i="3"/>
  <c r="BQ1453" i="3"/>
  <c r="BD1454" i="3"/>
  <c r="BE1454" i="3"/>
  <c r="BF1454" i="3"/>
  <c r="BG1454" i="3"/>
  <c r="BH1454" i="3"/>
  <c r="BI1454" i="3"/>
  <c r="BJ1454" i="3"/>
  <c r="BK1454" i="3"/>
  <c r="BL1454" i="3"/>
  <c r="BM1454" i="3"/>
  <c r="BN1454" i="3"/>
  <c r="BO1454" i="3"/>
  <c r="BP1454" i="3"/>
  <c r="BQ1454" i="3"/>
  <c r="BD1455" i="3"/>
  <c r="BE1455" i="3"/>
  <c r="BF1455" i="3"/>
  <c r="BG1455" i="3"/>
  <c r="BH1455" i="3"/>
  <c r="BI1455" i="3"/>
  <c r="BJ1455" i="3"/>
  <c r="BK1455" i="3"/>
  <c r="BL1455" i="3"/>
  <c r="BM1455" i="3"/>
  <c r="BN1455" i="3"/>
  <c r="BO1455" i="3"/>
  <c r="BP1455" i="3"/>
  <c r="BQ1455" i="3"/>
  <c r="BD1456" i="3"/>
  <c r="BE1456" i="3"/>
  <c r="BF1456" i="3"/>
  <c r="BG1456" i="3"/>
  <c r="BH1456" i="3"/>
  <c r="BI1456" i="3"/>
  <c r="BJ1456" i="3"/>
  <c r="BK1456" i="3"/>
  <c r="BL1456" i="3"/>
  <c r="BM1456" i="3"/>
  <c r="BN1456" i="3"/>
  <c r="BO1456" i="3"/>
  <c r="BP1456" i="3"/>
  <c r="BQ1456" i="3"/>
  <c r="BD1457" i="3"/>
  <c r="BE1457" i="3"/>
  <c r="BF1457" i="3"/>
  <c r="BG1457" i="3"/>
  <c r="BH1457" i="3"/>
  <c r="BI1457" i="3"/>
  <c r="BJ1457" i="3"/>
  <c r="BK1457" i="3"/>
  <c r="BL1457" i="3"/>
  <c r="BM1457" i="3"/>
  <c r="BN1457" i="3"/>
  <c r="BO1457" i="3"/>
  <c r="BP1457" i="3"/>
  <c r="BQ1457" i="3"/>
  <c r="BD1458" i="3"/>
  <c r="BE1458" i="3"/>
  <c r="BF1458" i="3"/>
  <c r="BG1458" i="3"/>
  <c r="BH1458" i="3"/>
  <c r="BI1458" i="3"/>
  <c r="BJ1458" i="3"/>
  <c r="BK1458" i="3"/>
  <c r="BL1458" i="3"/>
  <c r="BM1458" i="3"/>
  <c r="BN1458" i="3"/>
  <c r="BO1458" i="3"/>
  <c r="BP1458" i="3"/>
  <c r="BQ1458" i="3"/>
  <c r="BD1459" i="3"/>
  <c r="BE1459" i="3"/>
  <c r="BF1459" i="3"/>
  <c r="BG1459" i="3"/>
  <c r="BH1459" i="3"/>
  <c r="BI1459" i="3"/>
  <c r="BJ1459" i="3"/>
  <c r="BK1459" i="3"/>
  <c r="BL1459" i="3"/>
  <c r="BM1459" i="3"/>
  <c r="BN1459" i="3"/>
  <c r="BO1459" i="3"/>
  <c r="BP1459" i="3"/>
  <c r="BQ1459" i="3"/>
  <c r="BD1460" i="3"/>
  <c r="BE1460" i="3"/>
  <c r="BF1460" i="3"/>
  <c r="BG1460" i="3"/>
  <c r="BH1460" i="3"/>
  <c r="BI1460" i="3"/>
  <c r="BJ1460" i="3"/>
  <c r="BK1460" i="3"/>
  <c r="BL1460" i="3"/>
  <c r="BM1460" i="3"/>
  <c r="BN1460" i="3"/>
  <c r="BO1460" i="3"/>
  <c r="BP1460" i="3"/>
  <c r="BQ1460" i="3"/>
  <c r="BD1461" i="3"/>
  <c r="BE1461" i="3"/>
  <c r="BF1461" i="3"/>
  <c r="BG1461" i="3"/>
  <c r="BH1461" i="3"/>
  <c r="BI1461" i="3"/>
  <c r="BJ1461" i="3"/>
  <c r="BK1461" i="3"/>
  <c r="BL1461" i="3"/>
  <c r="BM1461" i="3"/>
  <c r="BN1461" i="3"/>
  <c r="BO1461" i="3"/>
  <c r="BP1461" i="3"/>
  <c r="BQ1461" i="3"/>
  <c r="BD1462" i="3"/>
  <c r="BE1462" i="3"/>
  <c r="BF1462" i="3"/>
  <c r="BG1462" i="3"/>
  <c r="BH1462" i="3"/>
  <c r="BI1462" i="3"/>
  <c r="BJ1462" i="3"/>
  <c r="BK1462" i="3"/>
  <c r="BL1462" i="3"/>
  <c r="BM1462" i="3"/>
  <c r="BN1462" i="3"/>
  <c r="BO1462" i="3"/>
  <c r="BP1462" i="3"/>
  <c r="BQ1462" i="3"/>
  <c r="BD1463" i="3"/>
  <c r="BE1463" i="3"/>
  <c r="BF1463" i="3"/>
  <c r="BG1463" i="3"/>
  <c r="BH1463" i="3"/>
  <c r="BI1463" i="3"/>
  <c r="BJ1463" i="3"/>
  <c r="BK1463" i="3"/>
  <c r="BL1463" i="3"/>
  <c r="BM1463" i="3"/>
  <c r="BN1463" i="3"/>
  <c r="BO1463" i="3"/>
  <c r="BP1463" i="3"/>
  <c r="BQ1463" i="3"/>
  <c r="BD1464" i="3"/>
  <c r="BE1464" i="3"/>
  <c r="BF1464" i="3"/>
  <c r="BG1464" i="3"/>
  <c r="BH1464" i="3"/>
  <c r="BI1464" i="3"/>
  <c r="BJ1464" i="3"/>
  <c r="BK1464" i="3"/>
  <c r="BL1464" i="3"/>
  <c r="BM1464" i="3"/>
  <c r="BN1464" i="3"/>
  <c r="BO1464" i="3"/>
  <c r="BP1464" i="3"/>
  <c r="BQ1464" i="3"/>
  <c r="BD1465" i="3"/>
  <c r="BE1465" i="3"/>
  <c r="BF1465" i="3"/>
  <c r="BG1465" i="3"/>
  <c r="BH1465" i="3"/>
  <c r="BI1465" i="3"/>
  <c r="BJ1465" i="3"/>
  <c r="BK1465" i="3"/>
  <c r="BL1465" i="3"/>
  <c r="BM1465" i="3"/>
  <c r="BN1465" i="3"/>
  <c r="BO1465" i="3"/>
  <c r="BP1465" i="3"/>
  <c r="BQ1465" i="3"/>
  <c r="BD1466" i="3"/>
  <c r="BE1466" i="3"/>
  <c r="BF1466" i="3"/>
  <c r="BG1466" i="3"/>
  <c r="BH1466" i="3"/>
  <c r="BI1466" i="3"/>
  <c r="BJ1466" i="3"/>
  <c r="BK1466" i="3"/>
  <c r="BL1466" i="3"/>
  <c r="BM1466" i="3"/>
  <c r="BN1466" i="3"/>
  <c r="BO1466" i="3"/>
  <c r="BP1466" i="3"/>
  <c r="BQ1466" i="3"/>
  <c r="BD1467" i="3"/>
  <c r="BE1467" i="3"/>
  <c r="BF1467" i="3"/>
  <c r="BG1467" i="3"/>
  <c r="BH1467" i="3"/>
  <c r="BI1467" i="3"/>
  <c r="BJ1467" i="3"/>
  <c r="BK1467" i="3"/>
  <c r="BL1467" i="3"/>
  <c r="BM1467" i="3"/>
  <c r="BN1467" i="3"/>
  <c r="BO1467" i="3"/>
  <c r="BP1467" i="3"/>
  <c r="BQ1467" i="3"/>
  <c r="BD1468" i="3"/>
  <c r="BE1468" i="3"/>
  <c r="BF1468" i="3"/>
  <c r="BG1468" i="3"/>
  <c r="BH1468" i="3"/>
  <c r="BI1468" i="3"/>
  <c r="BJ1468" i="3"/>
  <c r="BK1468" i="3"/>
  <c r="BL1468" i="3"/>
  <c r="BM1468" i="3"/>
  <c r="BN1468" i="3"/>
  <c r="BO1468" i="3"/>
  <c r="BP1468" i="3"/>
  <c r="BQ1468" i="3"/>
  <c r="BD1469" i="3"/>
  <c r="BE1469" i="3"/>
  <c r="BF1469" i="3"/>
  <c r="BG1469" i="3"/>
  <c r="BH1469" i="3"/>
  <c r="BI1469" i="3"/>
  <c r="BJ1469" i="3"/>
  <c r="BK1469" i="3"/>
  <c r="BL1469" i="3"/>
  <c r="BM1469" i="3"/>
  <c r="BN1469" i="3"/>
  <c r="BO1469" i="3"/>
  <c r="BP1469" i="3"/>
  <c r="BQ1469" i="3"/>
  <c r="BD1470" i="3"/>
  <c r="BE1470" i="3"/>
  <c r="BF1470" i="3"/>
  <c r="BG1470" i="3"/>
  <c r="BH1470" i="3"/>
  <c r="BI1470" i="3"/>
  <c r="BJ1470" i="3"/>
  <c r="BK1470" i="3"/>
  <c r="BL1470" i="3"/>
  <c r="BM1470" i="3"/>
  <c r="BN1470" i="3"/>
  <c r="BO1470" i="3"/>
  <c r="BP1470" i="3"/>
  <c r="BQ1470" i="3"/>
  <c r="BD1471" i="3"/>
  <c r="BE1471" i="3"/>
  <c r="BF1471" i="3"/>
  <c r="BG1471" i="3"/>
  <c r="BH1471" i="3"/>
  <c r="BI1471" i="3"/>
  <c r="BJ1471" i="3"/>
  <c r="BK1471" i="3"/>
  <c r="BL1471" i="3"/>
  <c r="BM1471" i="3"/>
  <c r="BN1471" i="3"/>
  <c r="BO1471" i="3"/>
  <c r="BP1471" i="3"/>
  <c r="BQ1471" i="3"/>
  <c r="BD1472" i="3"/>
  <c r="BE1472" i="3"/>
  <c r="BF1472" i="3"/>
  <c r="BG1472" i="3"/>
  <c r="BH1472" i="3"/>
  <c r="BI1472" i="3"/>
  <c r="BJ1472" i="3"/>
  <c r="BK1472" i="3"/>
  <c r="BL1472" i="3"/>
  <c r="BM1472" i="3"/>
  <c r="BN1472" i="3"/>
  <c r="BO1472" i="3"/>
  <c r="BP1472" i="3"/>
  <c r="BQ1472" i="3"/>
  <c r="BD1473" i="3"/>
  <c r="BE1473" i="3"/>
  <c r="BF1473" i="3"/>
  <c r="BG1473" i="3"/>
  <c r="BH1473" i="3"/>
  <c r="BI1473" i="3"/>
  <c r="BJ1473" i="3"/>
  <c r="BK1473" i="3"/>
  <c r="BL1473" i="3"/>
  <c r="BM1473" i="3"/>
  <c r="BN1473" i="3"/>
  <c r="BO1473" i="3"/>
  <c r="BP1473" i="3"/>
  <c r="BQ1473" i="3"/>
  <c r="BD1474" i="3"/>
  <c r="BE1474" i="3"/>
  <c r="BF1474" i="3"/>
  <c r="BG1474" i="3"/>
  <c r="BH1474" i="3"/>
  <c r="BI1474" i="3"/>
  <c r="BJ1474" i="3"/>
  <c r="BK1474" i="3"/>
  <c r="BL1474" i="3"/>
  <c r="BM1474" i="3"/>
  <c r="BN1474" i="3"/>
  <c r="BO1474" i="3"/>
  <c r="BP1474" i="3"/>
  <c r="BQ1474" i="3"/>
  <c r="BD1475" i="3"/>
  <c r="BE1475" i="3"/>
  <c r="BF1475" i="3"/>
  <c r="BG1475" i="3"/>
  <c r="BH1475" i="3"/>
  <c r="BI1475" i="3"/>
  <c r="BJ1475" i="3"/>
  <c r="BK1475" i="3"/>
  <c r="BL1475" i="3"/>
  <c r="BM1475" i="3"/>
  <c r="BN1475" i="3"/>
  <c r="BO1475" i="3"/>
  <c r="BP1475" i="3"/>
  <c r="BQ1475" i="3"/>
  <c r="BD1476" i="3"/>
  <c r="BE1476" i="3"/>
  <c r="BF1476" i="3"/>
  <c r="BG1476" i="3"/>
  <c r="BH1476" i="3"/>
  <c r="BI1476" i="3"/>
  <c r="BJ1476" i="3"/>
  <c r="BK1476" i="3"/>
  <c r="BL1476" i="3"/>
  <c r="BM1476" i="3"/>
  <c r="BN1476" i="3"/>
  <c r="BO1476" i="3"/>
  <c r="BP1476" i="3"/>
  <c r="BQ1476" i="3"/>
  <c r="BD1477" i="3"/>
  <c r="BE1477" i="3"/>
  <c r="BF1477" i="3"/>
  <c r="BG1477" i="3"/>
  <c r="BH1477" i="3"/>
  <c r="BI1477" i="3"/>
  <c r="BJ1477" i="3"/>
  <c r="BK1477" i="3"/>
  <c r="BL1477" i="3"/>
  <c r="BM1477" i="3"/>
  <c r="BN1477" i="3"/>
  <c r="BO1477" i="3"/>
  <c r="BP1477" i="3"/>
  <c r="BQ1477" i="3"/>
  <c r="BD1478" i="3"/>
  <c r="BE1478" i="3"/>
  <c r="BF1478" i="3"/>
  <c r="BG1478" i="3"/>
  <c r="BH1478" i="3"/>
  <c r="BI1478" i="3"/>
  <c r="BJ1478" i="3"/>
  <c r="BK1478" i="3"/>
  <c r="BL1478" i="3"/>
  <c r="BM1478" i="3"/>
  <c r="BN1478" i="3"/>
  <c r="BO1478" i="3"/>
  <c r="BP1478" i="3"/>
  <c r="BQ1478" i="3"/>
  <c r="BD1479" i="3"/>
  <c r="BE1479" i="3"/>
  <c r="BF1479" i="3"/>
  <c r="BG1479" i="3"/>
  <c r="BH1479" i="3"/>
  <c r="BI1479" i="3"/>
  <c r="BJ1479" i="3"/>
  <c r="BK1479" i="3"/>
  <c r="BL1479" i="3"/>
  <c r="BM1479" i="3"/>
  <c r="BN1479" i="3"/>
  <c r="BO1479" i="3"/>
  <c r="BP1479" i="3"/>
  <c r="BQ1479" i="3"/>
  <c r="BD1480" i="3"/>
  <c r="BE1480" i="3"/>
  <c r="BF1480" i="3"/>
  <c r="BG1480" i="3"/>
  <c r="BH1480" i="3"/>
  <c r="BI1480" i="3"/>
  <c r="BJ1480" i="3"/>
  <c r="BK1480" i="3"/>
  <c r="BL1480" i="3"/>
  <c r="BM1480" i="3"/>
  <c r="BN1480" i="3"/>
  <c r="BO1480" i="3"/>
  <c r="BP1480" i="3"/>
  <c r="BQ1480" i="3"/>
  <c r="BD1481" i="3"/>
  <c r="BE1481" i="3"/>
  <c r="BF1481" i="3"/>
  <c r="BG1481" i="3"/>
  <c r="BH1481" i="3"/>
  <c r="BI1481" i="3"/>
  <c r="BJ1481" i="3"/>
  <c r="BK1481" i="3"/>
  <c r="BL1481" i="3"/>
  <c r="BM1481" i="3"/>
  <c r="BN1481" i="3"/>
  <c r="BO1481" i="3"/>
  <c r="BP1481" i="3"/>
  <c r="BQ1481" i="3"/>
  <c r="BD1482" i="3"/>
  <c r="BE1482" i="3"/>
  <c r="BF1482" i="3"/>
  <c r="BG1482" i="3"/>
  <c r="BH1482" i="3"/>
  <c r="BI1482" i="3"/>
  <c r="BJ1482" i="3"/>
  <c r="BK1482" i="3"/>
  <c r="BL1482" i="3"/>
  <c r="BM1482" i="3"/>
  <c r="BN1482" i="3"/>
  <c r="BO1482" i="3"/>
  <c r="BP1482" i="3"/>
  <c r="BQ1482" i="3"/>
  <c r="BD1483" i="3"/>
  <c r="BE1483" i="3"/>
  <c r="BF1483" i="3"/>
  <c r="BG1483" i="3"/>
  <c r="BH1483" i="3"/>
  <c r="BI1483" i="3"/>
  <c r="BJ1483" i="3"/>
  <c r="BK1483" i="3"/>
  <c r="BL1483" i="3"/>
  <c r="BM1483" i="3"/>
  <c r="BN1483" i="3"/>
  <c r="BO1483" i="3"/>
  <c r="BP1483" i="3"/>
  <c r="BQ1483" i="3"/>
  <c r="BD1484" i="3"/>
  <c r="BE1484" i="3"/>
  <c r="BF1484" i="3"/>
  <c r="BG1484" i="3"/>
  <c r="BH1484" i="3"/>
  <c r="BI1484" i="3"/>
  <c r="BJ1484" i="3"/>
  <c r="BK1484" i="3"/>
  <c r="BL1484" i="3"/>
  <c r="BM1484" i="3"/>
  <c r="BN1484" i="3"/>
  <c r="BO1484" i="3"/>
  <c r="BP1484" i="3"/>
  <c r="BQ1484" i="3"/>
  <c r="BD1485" i="3"/>
  <c r="BE1485" i="3"/>
  <c r="BF1485" i="3"/>
  <c r="BG1485" i="3"/>
  <c r="BH1485" i="3"/>
  <c r="BI1485" i="3"/>
  <c r="BJ1485" i="3"/>
  <c r="BK1485" i="3"/>
  <c r="BL1485" i="3"/>
  <c r="BM1485" i="3"/>
  <c r="BN1485" i="3"/>
  <c r="BO1485" i="3"/>
  <c r="BP1485" i="3"/>
  <c r="BQ1485" i="3"/>
  <c r="BD1486" i="3"/>
  <c r="BE1486" i="3"/>
  <c r="BF1486" i="3"/>
  <c r="BG1486" i="3"/>
  <c r="BH1486" i="3"/>
  <c r="BI1486" i="3"/>
  <c r="BJ1486" i="3"/>
  <c r="BK1486" i="3"/>
  <c r="BL1486" i="3"/>
  <c r="BM1486" i="3"/>
  <c r="BN1486" i="3"/>
  <c r="BO1486" i="3"/>
  <c r="BP1486" i="3"/>
  <c r="BQ1486" i="3"/>
  <c r="BD1487" i="3"/>
  <c r="BE1487" i="3"/>
  <c r="BF1487" i="3"/>
  <c r="BG1487" i="3"/>
  <c r="BH1487" i="3"/>
  <c r="BI1487" i="3"/>
  <c r="BJ1487" i="3"/>
  <c r="BK1487" i="3"/>
  <c r="BL1487" i="3"/>
  <c r="BM1487" i="3"/>
  <c r="BN1487" i="3"/>
  <c r="BO1487" i="3"/>
  <c r="BP1487" i="3"/>
  <c r="BQ1487" i="3"/>
  <c r="BD1488" i="3"/>
  <c r="BE1488" i="3"/>
  <c r="BF1488" i="3"/>
  <c r="BG1488" i="3"/>
  <c r="BH1488" i="3"/>
  <c r="BI1488" i="3"/>
  <c r="BJ1488" i="3"/>
  <c r="BK1488" i="3"/>
  <c r="BL1488" i="3"/>
  <c r="BM1488" i="3"/>
  <c r="BN1488" i="3"/>
  <c r="BO1488" i="3"/>
  <c r="BP1488" i="3"/>
  <c r="BQ1488" i="3"/>
  <c r="BD1489" i="3"/>
  <c r="BE1489" i="3"/>
  <c r="BF1489" i="3"/>
  <c r="BG1489" i="3"/>
  <c r="BH1489" i="3"/>
  <c r="BI1489" i="3"/>
  <c r="BJ1489" i="3"/>
  <c r="BK1489" i="3"/>
  <c r="BL1489" i="3"/>
  <c r="BM1489" i="3"/>
  <c r="BN1489" i="3"/>
  <c r="BO1489" i="3"/>
  <c r="BP1489" i="3"/>
  <c r="BQ1489" i="3"/>
  <c r="BD1490" i="3"/>
  <c r="BE1490" i="3"/>
  <c r="BF1490" i="3"/>
  <c r="BG1490" i="3"/>
  <c r="BH1490" i="3"/>
  <c r="BI1490" i="3"/>
  <c r="BJ1490" i="3"/>
  <c r="BK1490" i="3"/>
  <c r="BL1490" i="3"/>
  <c r="BM1490" i="3"/>
  <c r="BN1490" i="3"/>
  <c r="BO1490" i="3"/>
  <c r="BP1490" i="3"/>
  <c r="BQ1490" i="3"/>
  <c r="BD1491" i="3"/>
  <c r="BE1491" i="3"/>
  <c r="BF1491" i="3"/>
  <c r="BG1491" i="3"/>
  <c r="BH1491" i="3"/>
  <c r="BI1491" i="3"/>
  <c r="BJ1491" i="3"/>
  <c r="BK1491" i="3"/>
  <c r="BL1491" i="3"/>
  <c r="BM1491" i="3"/>
  <c r="BN1491" i="3"/>
  <c r="BO1491" i="3"/>
  <c r="BP1491" i="3"/>
  <c r="BQ1491" i="3"/>
  <c r="BD1492" i="3"/>
  <c r="BE1492" i="3"/>
  <c r="BF1492" i="3"/>
  <c r="BG1492" i="3"/>
  <c r="BH1492" i="3"/>
  <c r="BI1492" i="3"/>
  <c r="BJ1492" i="3"/>
  <c r="BK1492" i="3"/>
  <c r="BL1492" i="3"/>
  <c r="BM1492" i="3"/>
  <c r="BN1492" i="3"/>
  <c r="BO1492" i="3"/>
  <c r="BP1492" i="3"/>
  <c r="BQ1492" i="3"/>
  <c r="BD1493" i="3"/>
  <c r="BE1493" i="3"/>
  <c r="BF1493" i="3"/>
  <c r="BG1493" i="3"/>
  <c r="BH1493" i="3"/>
  <c r="BI1493" i="3"/>
  <c r="BJ1493" i="3"/>
  <c r="BK1493" i="3"/>
  <c r="BL1493" i="3"/>
  <c r="BM1493" i="3"/>
  <c r="BN1493" i="3"/>
  <c r="BO1493" i="3"/>
  <c r="BP1493" i="3"/>
  <c r="BQ1493" i="3"/>
  <c r="BD1494" i="3"/>
  <c r="BE1494" i="3"/>
  <c r="BF1494" i="3"/>
  <c r="BG1494" i="3"/>
  <c r="BH1494" i="3"/>
  <c r="BI1494" i="3"/>
  <c r="BJ1494" i="3"/>
  <c r="BK1494" i="3"/>
  <c r="BL1494" i="3"/>
  <c r="BM1494" i="3"/>
  <c r="BN1494" i="3"/>
  <c r="BO1494" i="3"/>
  <c r="BP1494" i="3"/>
  <c r="BQ1494" i="3"/>
  <c r="BD1495" i="3"/>
  <c r="BE1495" i="3"/>
  <c r="BF1495" i="3"/>
  <c r="BG1495" i="3"/>
  <c r="BH1495" i="3"/>
  <c r="BI1495" i="3"/>
  <c r="BJ1495" i="3"/>
  <c r="BK1495" i="3"/>
  <c r="BL1495" i="3"/>
  <c r="BM1495" i="3"/>
  <c r="BN1495" i="3"/>
  <c r="BO1495" i="3"/>
  <c r="BP1495" i="3"/>
  <c r="BQ1495" i="3"/>
  <c r="BD1496" i="3"/>
  <c r="BE1496" i="3"/>
  <c r="BF1496" i="3"/>
  <c r="BG1496" i="3"/>
  <c r="BH1496" i="3"/>
  <c r="BI1496" i="3"/>
  <c r="BJ1496" i="3"/>
  <c r="BK1496" i="3"/>
  <c r="BL1496" i="3"/>
  <c r="BM1496" i="3"/>
  <c r="BN1496" i="3"/>
  <c r="BO1496" i="3"/>
  <c r="BP1496" i="3"/>
  <c r="BQ1496" i="3"/>
  <c r="BD1497" i="3"/>
  <c r="BE1497" i="3"/>
  <c r="BF1497" i="3"/>
  <c r="BG1497" i="3"/>
  <c r="BH1497" i="3"/>
  <c r="BI1497" i="3"/>
  <c r="BJ1497" i="3"/>
  <c r="BK1497" i="3"/>
  <c r="BL1497" i="3"/>
  <c r="BM1497" i="3"/>
  <c r="BN1497" i="3"/>
  <c r="BO1497" i="3"/>
  <c r="BP1497" i="3"/>
  <c r="BQ1497" i="3"/>
  <c r="BD1498" i="3"/>
  <c r="BE1498" i="3"/>
  <c r="BF1498" i="3"/>
  <c r="BG1498" i="3"/>
  <c r="BH1498" i="3"/>
  <c r="BI1498" i="3"/>
  <c r="BJ1498" i="3"/>
  <c r="BK1498" i="3"/>
  <c r="BL1498" i="3"/>
  <c r="BM1498" i="3"/>
  <c r="BN1498" i="3"/>
  <c r="BO1498" i="3"/>
  <c r="BP1498" i="3"/>
  <c r="BQ1498" i="3"/>
  <c r="BD1499" i="3"/>
  <c r="BE1499" i="3"/>
  <c r="BF1499" i="3"/>
  <c r="BG1499" i="3"/>
  <c r="BH1499" i="3"/>
  <c r="BI1499" i="3"/>
  <c r="BJ1499" i="3"/>
  <c r="BK1499" i="3"/>
  <c r="BL1499" i="3"/>
  <c r="BM1499" i="3"/>
  <c r="BN1499" i="3"/>
  <c r="BO1499" i="3"/>
  <c r="BP1499" i="3"/>
  <c r="BQ1499" i="3"/>
  <c r="BD1500" i="3"/>
  <c r="BE1500" i="3"/>
  <c r="BF1500" i="3"/>
  <c r="BG1500" i="3"/>
  <c r="BH1500" i="3"/>
  <c r="BI1500" i="3"/>
  <c r="BJ1500" i="3"/>
  <c r="BK1500" i="3"/>
  <c r="BL1500" i="3"/>
  <c r="BM1500" i="3"/>
  <c r="BN1500" i="3"/>
  <c r="BO1500" i="3"/>
  <c r="BP1500" i="3"/>
  <c r="BQ1500" i="3"/>
  <c r="BD1501" i="3"/>
  <c r="BE1501" i="3"/>
  <c r="BF1501" i="3"/>
  <c r="BG1501" i="3"/>
  <c r="BH1501" i="3"/>
  <c r="BI1501" i="3"/>
  <c r="BJ1501" i="3"/>
  <c r="BK1501" i="3"/>
  <c r="BL1501" i="3"/>
  <c r="BM1501" i="3"/>
  <c r="BN1501" i="3"/>
  <c r="BO1501" i="3"/>
  <c r="BP1501" i="3"/>
  <c r="BQ1501" i="3"/>
  <c r="BD1502" i="3"/>
  <c r="BE1502" i="3"/>
  <c r="BF1502" i="3"/>
  <c r="BG1502" i="3"/>
  <c r="BH1502" i="3"/>
  <c r="BI1502" i="3"/>
  <c r="BJ1502" i="3"/>
  <c r="BK1502" i="3"/>
  <c r="BL1502" i="3"/>
  <c r="BM1502" i="3"/>
  <c r="BN1502" i="3"/>
  <c r="BO1502" i="3"/>
  <c r="BP1502" i="3"/>
  <c r="BQ1502" i="3"/>
  <c r="BD1503" i="3"/>
  <c r="BE1503" i="3"/>
  <c r="BF1503" i="3"/>
  <c r="BG1503" i="3"/>
  <c r="BH1503" i="3"/>
  <c r="BI1503" i="3"/>
  <c r="BJ1503" i="3"/>
  <c r="BK1503" i="3"/>
  <c r="BL1503" i="3"/>
  <c r="BM1503" i="3"/>
  <c r="BN1503" i="3"/>
  <c r="BO1503" i="3"/>
  <c r="BP1503" i="3"/>
  <c r="BQ1503" i="3"/>
  <c r="BD1504" i="3"/>
  <c r="BE1504" i="3"/>
  <c r="BF1504" i="3"/>
  <c r="BG1504" i="3"/>
  <c r="BH1504" i="3"/>
  <c r="BI1504" i="3"/>
  <c r="BJ1504" i="3"/>
  <c r="BK1504" i="3"/>
  <c r="BL1504" i="3"/>
  <c r="BM1504" i="3"/>
  <c r="BN1504" i="3"/>
  <c r="BO1504" i="3"/>
  <c r="BP1504" i="3"/>
  <c r="BQ1504" i="3"/>
  <c r="BD1505" i="3"/>
  <c r="BE1505" i="3"/>
  <c r="BF1505" i="3"/>
  <c r="BG1505" i="3"/>
  <c r="BH1505" i="3"/>
  <c r="BI1505" i="3"/>
  <c r="BJ1505" i="3"/>
  <c r="BK1505" i="3"/>
  <c r="BL1505" i="3"/>
  <c r="BM1505" i="3"/>
  <c r="BN1505" i="3"/>
  <c r="BO1505" i="3"/>
  <c r="BP1505" i="3"/>
  <c r="BQ1505" i="3"/>
  <c r="BD1506" i="3"/>
  <c r="BE1506" i="3"/>
  <c r="BF1506" i="3"/>
  <c r="BG1506" i="3"/>
  <c r="BH1506" i="3"/>
  <c r="BI1506" i="3"/>
  <c r="BJ1506" i="3"/>
  <c r="BK1506" i="3"/>
  <c r="BL1506" i="3"/>
  <c r="BM1506" i="3"/>
  <c r="BN1506" i="3"/>
  <c r="BO1506" i="3"/>
  <c r="BP1506" i="3"/>
  <c r="BQ1506" i="3"/>
  <c r="BD1507" i="3"/>
  <c r="BE1507" i="3"/>
  <c r="BF1507" i="3"/>
  <c r="BG1507" i="3"/>
  <c r="BH1507" i="3"/>
  <c r="BI1507" i="3"/>
  <c r="BJ1507" i="3"/>
  <c r="BK1507" i="3"/>
  <c r="BL1507" i="3"/>
  <c r="BM1507" i="3"/>
  <c r="BN1507" i="3"/>
  <c r="BO1507" i="3"/>
  <c r="BP1507" i="3"/>
  <c r="BQ1507" i="3"/>
  <c r="BD1508" i="3"/>
  <c r="BE1508" i="3"/>
  <c r="BF1508" i="3"/>
  <c r="BG1508" i="3"/>
  <c r="BH1508" i="3"/>
  <c r="BI1508" i="3"/>
  <c r="BJ1508" i="3"/>
  <c r="BK1508" i="3"/>
  <c r="BL1508" i="3"/>
  <c r="BM1508" i="3"/>
  <c r="BN1508" i="3"/>
  <c r="BO1508" i="3"/>
  <c r="BP1508" i="3"/>
  <c r="BQ1508" i="3"/>
  <c r="BD1509" i="3"/>
  <c r="BE1509" i="3"/>
  <c r="BF1509" i="3"/>
  <c r="BG1509" i="3"/>
  <c r="BH1509" i="3"/>
  <c r="BI1509" i="3"/>
  <c r="BJ1509" i="3"/>
  <c r="BK1509" i="3"/>
  <c r="BL1509" i="3"/>
  <c r="BM1509" i="3"/>
  <c r="BN1509" i="3"/>
  <c r="BO1509" i="3"/>
  <c r="BP1509" i="3"/>
  <c r="BQ1509" i="3"/>
  <c r="BD1510" i="3"/>
  <c r="BE1510" i="3"/>
  <c r="BF1510" i="3"/>
  <c r="BG1510" i="3"/>
  <c r="BH1510" i="3"/>
  <c r="BI1510" i="3"/>
  <c r="BJ1510" i="3"/>
  <c r="BK1510" i="3"/>
  <c r="BL1510" i="3"/>
  <c r="BM1510" i="3"/>
  <c r="BN1510" i="3"/>
  <c r="BO1510" i="3"/>
  <c r="BP1510" i="3"/>
  <c r="BQ1510" i="3"/>
  <c r="BD1511" i="3"/>
  <c r="BE1511" i="3"/>
  <c r="BF1511" i="3"/>
  <c r="BG1511" i="3"/>
  <c r="BH1511" i="3"/>
  <c r="BI1511" i="3"/>
  <c r="BJ1511" i="3"/>
  <c r="BK1511" i="3"/>
  <c r="BL1511" i="3"/>
  <c r="BM1511" i="3"/>
  <c r="BN1511" i="3"/>
  <c r="BO1511" i="3"/>
  <c r="BP1511" i="3"/>
  <c r="BQ1511" i="3"/>
  <c r="BD1512" i="3"/>
  <c r="BE1512" i="3"/>
  <c r="BF1512" i="3"/>
  <c r="BG1512" i="3"/>
  <c r="BH1512" i="3"/>
  <c r="BI1512" i="3"/>
  <c r="BJ1512" i="3"/>
  <c r="BK1512" i="3"/>
  <c r="BL1512" i="3"/>
  <c r="BM1512" i="3"/>
  <c r="BN1512" i="3"/>
  <c r="BO1512" i="3"/>
  <c r="BP1512" i="3"/>
  <c r="BQ1512" i="3"/>
  <c r="BD1513" i="3"/>
  <c r="BE1513" i="3"/>
  <c r="BF1513" i="3"/>
  <c r="BG1513" i="3"/>
  <c r="BH1513" i="3"/>
  <c r="BI1513" i="3"/>
  <c r="BJ1513" i="3"/>
  <c r="BK1513" i="3"/>
  <c r="BL1513" i="3"/>
  <c r="BM1513" i="3"/>
  <c r="BN1513" i="3"/>
  <c r="BO1513" i="3"/>
  <c r="BP1513" i="3"/>
  <c r="BQ1513" i="3"/>
  <c r="BD1514" i="3"/>
  <c r="BE1514" i="3"/>
  <c r="BF1514" i="3"/>
  <c r="BG1514" i="3"/>
  <c r="BH1514" i="3"/>
  <c r="BI1514" i="3"/>
  <c r="BJ1514" i="3"/>
  <c r="BK1514" i="3"/>
  <c r="BL1514" i="3"/>
  <c r="BM1514" i="3"/>
  <c r="BN1514" i="3"/>
  <c r="BO1514" i="3"/>
  <c r="BP1514" i="3"/>
  <c r="BQ1514" i="3"/>
  <c r="BD1515" i="3"/>
  <c r="BE1515" i="3"/>
  <c r="BF1515" i="3"/>
  <c r="BG1515" i="3"/>
  <c r="BH1515" i="3"/>
  <c r="BI1515" i="3"/>
  <c r="BJ1515" i="3"/>
  <c r="BK1515" i="3"/>
  <c r="BL1515" i="3"/>
  <c r="BM1515" i="3"/>
  <c r="BN1515" i="3"/>
  <c r="BO1515" i="3"/>
  <c r="BP1515" i="3"/>
  <c r="BQ1515" i="3"/>
  <c r="BD1516" i="3"/>
  <c r="BE1516" i="3"/>
  <c r="BF1516" i="3"/>
  <c r="BG1516" i="3"/>
  <c r="BH1516" i="3"/>
  <c r="BI1516" i="3"/>
  <c r="BJ1516" i="3"/>
  <c r="BK1516" i="3"/>
  <c r="BL1516" i="3"/>
  <c r="BM1516" i="3"/>
  <c r="BN1516" i="3"/>
  <c r="BO1516" i="3"/>
  <c r="BP1516" i="3"/>
  <c r="BQ1516" i="3"/>
  <c r="BD1517" i="3"/>
  <c r="BE1517" i="3"/>
  <c r="BF1517" i="3"/>
  <c r="BG1517" i="3"/>
  <c r="BH1517" i="3"/>
  <c r="BI1517" i="3"/>
  <c r="BJ1517" i="3"/>
  <c r="BK1517" i="3"/>
  <c r="BL1517" i="3"/>
  <c r="BM1517" i="3"/>
  <c r="BN1517" i="3"/>
  <c r="BO1517" i="3"/>
  <c r="BP1517" i="3"/>
  <c r="BQ1517" i="3"/>
  <c r="BD1518" i="3"/>
  <c r="BE1518" i="3"/>
  <c r="BF1518" i="3"/>
  <c r="BG1518" i="3"/>
  <c r="BH1518" i="3"/>
  <c r="BI1518" i="3"/>
  <c r="BJ1518" i="3"/>
  <c r="BK1518" i="3"/>
  <c r="BL1518" i="3"/>
  <c r="BM1518" i="3"/>
  <c r="BN1518" i="3"/>
  <c r="BO1518" i="3"/>
  <c r="BP1518" i="3"/>
  <c r="BQ1518" i="3"/>
  <c r="BD1519" i="3"/>
  <c r="BE1519" i="3"/>
  <c r="BF1519" i="3"/>
  <c r="BG1519" i="3"/>
  <c r="BH1519" i="3"/>
  <c r="BI1519" i="3"/>
  <c r="BJ1519" i="3"/>
  <c r="BK1519" i="3"/>
  <c r="BL1519" i="3"/>
  <c r="BM1519" i="3"/>
  <c r="BN1519" i="3"/>
  <c r="BO1519" i="3"/>
  <c r="BP1519" i="3"/>
  <c r="BQ1519" i="3"/>
  <c r="BD1520" i="3"/>
  <c r="BE1520" i="3"/>
  <c r="BF1520" i="3"/>
  <c r="BG1520" i="3"/>
  <c r="BH1520" i="3"/>
  <c r="BI1520" i="3"/>
  <c r="BJ1520" i="3"/>
  <c r="BK1520" i="3"/>
  <c r="BL1520" i="3"/>
  <c r="BM1520" i="3"/>
  <c r="BN1520" i="3"/>
  <c r="BO1520" i="3"/>
  <c r="BP1520" i="3"/>
  <c r="BQ1520" i="3"/>
  <c r="BD1521" i="3"/>
  <c r="BE1521" i="3"/>
  <c r="BF1521" i="3"/>
  <c r="BG1521" i="3"/>
  <c r="BH1521" i="3"/>
  <c r="BI1521" i="3"/>
  <c r="BJ1521" i="3"/>
  <c r="BK1521" i="3"/>
  <c r="BL1521" i="3"/>
  <c r="BM1521" i="3"/>
  <c r="BN1521" i="3"/>
  <c r="BO1521" i="3"/>
  <c r="BP1521" i="3"/>
  <c r="BQ1521" i="3"/>
  <c r="BD1522" i="3"/>
  <c r="BE1522" i="3"/>
  <c r="BF1522" i="3"/>
  <c r="BG1522" i="3"/>
  <c r="BH1522" i="3"/>
  <c r="BI1522" i="3"/>
  <c r="BJ1522" i="3"/>
  <c r="BK1522" i="3"/>
  <c r="BL1522" i="3"/>
  <c r="BM1522" i="3"/>
  <c r="BN1522" i="3"/>
  <c r="BO1522" i="3"/>
  <c r="BP1522" i="3"/>
  <c r="BQ1522" i="3"/>
  <c r="BD1523" i="3"/>
  <c r="BE1523" i="3"/>
  <c r="BF1523" i="3"/>
  <c r="BG1523" i="3"/>
  <c r="BH1523" i="3"/>
  <c r="BI1523" i="3"/>
  <c r="BJ1523" i="3"/>
  <c r="BK1523" i="3"/>
  <c r="BL1523" i="3"/>
  <c r="BM1523" i="3"/>
  <c r="BN1523" i="3"/>
  <c r="BO1523" i="3"/>
  <c r="BP1523" i="3"/>
  <c r="BQ1523" i="3"/>
  <c r="BD1524" i="3"/>
  <c r="BE1524" i="3"/>
  <c r="BF1524" i="3"/>
  <c r="BG1524" i="3"/>
  <c r="BH1524" i="3"/>
  <c r="BI1524" i="3"/>
  <c r="BJ1524" i="3"/>
  <c r="BK1524" i="3"/>
  <c r="BL1524" i="3"/>
  <c r="BM1524" i="3"/>
  <c r="BN1524" i="3"/>
  <c r="BO1524" i="3"/>
  <c r="BP1524" i="3"/>
  <c r="BQ1524" i="3"/>
  <c r="BD1525" i="3"/>
  <c r="BE1525" i="3"/>
  <c r="BF1525" i="3"/>
  <c r="BG1525" i="3"/>
  <c r="BH1525" i="3"/>
  <c r="BI1525" i="3"/>
  <c r="BJ1525" i="3"/>
  <c r="BK1525" i="3"/>
  <c r="BL1525" i="3"/>
  <c r="BM1525" i="3"/>
  <c r="BN1525" i="3"/>
  <c r="BO1525" i="3"/>
  <c r="BP1525" i="3"/>
  <c r="BQ1525" i="3"/>
  <c r="BD1526" i="3"/>
  <c r="BE1526" i="3"/>
  <c r="BF1526" i="3"/>
  <c r="BG1526" i="3"/>
  <c r="BH1526" i="3"/>
  <c r="BI1526" i="3"/>
  <c r="BJ1526" i="3"/>
  <c r="BK1526" i="3"/>
  <c r="BL1526" i="3"/>
  <c r="BM1526" i="3"/>
  <c r="BN1526" i="3"/>
  <c r="BO1526" i="3"/>
  <c r="BP1526" i="3"/>
  <c r="BQ1526" i="3"/>
  <c r="BD1527" i="3"/>
  <c r="BE1527" i="3"/>
  <c r="BF1527" i="3"/>
  <c r="BG1527" i="3"/>
  <c r="BH1527" i="3"/>
  <c r="BI1527" i="3"/>
  <c r="BJ1527" i="3"/>
  <c r="BK1527" i="3"/>
  <c r="BL1527" i="3"/>
  <c r="BM1527" i="3"/>
  <c r="BN1527" i="3"/>
  <c r="BO1527" i="3"/>
  <c r="BP1527" i="3"/>
  <c r="BQ1527" i="3"/>
  <c r="BD1528" i="3"/>
  <c r="BE1528" i="3"/>
  <c r="BF1528" i="3"/>
  <c r="BG1528" i="3"/>
  <c r="BH1528" i="3"/>
  <c r="BI1528" i="3"/>
  <c r="BJ1528" i="3"/>
  <c r="BK1528" i="3"/>
  <c r="BL1528" i="3"/>
  <c r="BM1528" i="3"/>
  <c r="BN1528" i="3"/>
  <c r="BO1528" i="3"/>
  <c r="BP1528" i="3"/>
  <c r="BQ1528" i="3"/>
  <c r="BD1529" i="3"/>
  <c r="BE1529" i="3"/>
  <c r="BF1529" i="3"/>
  <c r="BG1529" i="3"/>
  <c r="BH1529" i="3"/>
  <c r="BI1529" i="3"/>
  <c r="BJ1529" i="3"/>
  <c r="BK1529" i="3"/>
  <c r="BL1529" i="3"/>
  <c r="BM1529" i="3"/>
  <c r="BN1529" i="3"/>
  <c r="BO1529" i="3"/>
  <c r="BP1529" i="3"/>
  <c r="BQ1529" i="3"/>
  <c r="BD1530" i="3"/>
  <c r="BE1530" i="3"/>
  <c r="BF1530" i="3"/>
  <c r="BG1530" i="3"/>
  <c r="BH1530" i="3"/>
  <c r="BI1530" i="3"/>
  <c r="BJ1530" i="3"/>
  <c r="BK1530" i="3"/>
  <c r="BL1530" i="3"/>
  <c r="BM1530" i="3"/>
  <c r="BN1530" i="3"/>
  <c r="BO1530" i="3"/>
  <c r="BP1530" i="3"/>
  <c r="BQ1530" i="3"/>
  <c r="BD1531" i="3"/>
  <c r="BE1531" i="3"/>
  <c r="BF1531" i="3"/>
  <c r="BG1531" i="3"/>
  <c r="BH1531" i="3"/>
  <c r="BI1531" i="3"/>
  <c r="BJ1531" i="3"/>
  <c r="BK1531" i="3"/>
  <c r="BL1531" i="3"/>
  <c r="BM1531" i="3"/>
  <c r="BN1531" i="3"/>
  <c r="BO1531" i="3"/>
  <c r="BP1531" i="3"/>
  <c r="BQ1531" i="3"/>
  <c r="BD1532" i="3"/>
  <c r="BE1532" i="3"/>
  <c r="BF1532" i="3"/>
  <c r="BG1532" i="3"/>
  <c r="BH1532" i="3"/>
  <c r="BI1532" i="3"/>
  <c r="BJ1532" i="3"/>
  <c r="BK1532" i="3"/>
  <c r="BL1532" i="3"/>
  <c r="BM1532" i="3"/>
  <c r="BN1532" i="3"/>
  <c r="BO1532" i="3"/>
  <c r="BP1532" i="3"/>
  <c r="BQ1532" i="3"/>
  <c r="BD1533" i="3"/>
  <c r="BE1533" i="3"/>
  <c r="BF1533" i="3"/>
  <c r="BG1533" i="3"/>
  <c r="BH1533" i="3"/>
  <c r="BI1533" i="3"/>
  <c r="BJ1533" i="3"/>
  <c r="BK1533" i="3"/>
  <c r="BL1533" i="3"/>
  <c r="BM1533" i="3"/>
  <c r="BN1533" i="3"/>
  <c r="BO1533" i="3"/>
  <c r="BP1533" i="3"/>
  <c r="BQ1533" i="3"/>
  <c r="BD1534" i="3"/>
  <c r="BE1534" i="3"/>
  <c r="BF1534" i="3"/>
  <c r="BG1534" i="3"/>
  <c r="BH1534" i="3"/>
  <c r="BI1534" i="3"/>
  <c r="BJ1534" i="3"/>
  <c r="BK1534" i="3"/>
  <c r="BL1534" i="3"/>
  <c r="BM1534" i="3"/>
  <c r="BN1534" i="3"/>
  <c r="BO1534" i="3"/>
  <c r="BP1534" i="3"/>
  <c r="BQ1534" i="3"/>
  <c r="BD1535" i="3"/>
  <c r="BE1535" i="3"/>
  <c r="BF1535" i="3"/>
  <c r="BG1535" i="3"/>
  <c r="BH1535" i="3"/>
  <c r="BI1535" i="3"/>
  <c r="BJ1535" i="3"/>
  <c r="BK1535" i="3"/>
  <c r="BL1535" i="3"/>
  <c r="BM1535" i="3"/>
  <c r="BN1535" i="3"/>
  <c r="BO1535" i="3"/>
  <c r="BP1535" i="3"/>
  <c r="BQ1535" i="3"/>
  <c r="BD1536" i="3"/>
  <c r="BE1536" i="3"/>
  <c r="BF1536" i="3"/>
  <c r="BG1536" i="3"/>
  <c r="BH1536" i="3"/>
  <c r="BI1536" i="3"/>
  <c r="BJ1536" i="3"/>
  <c r="BK1536" i="3"/>
  <c r="BL1536" i="3"/>
  <c r="BM1536" i="3"/>
  <c r="BN1536" i="3"/>
  <c r="BO1536" i="3"/>
  <c r="BP1536" i="3"/>
  <c r="BQ1536" i="3"/>
  <c r="BD1537" i="3"/>
  <c r="BE1537" i="3"/>
  <c r="BF1537" i="3"/>
  <c r="BG1537" i="3"/>
  <c r="BH1537" i="3"/>
  <c r="BI1537" i="3"/>
  <c r="BJ1537" i="3"/>
  <c r="BK1537" i="3"/>
  <c r="BL1537" i="3"/>
  <c r="BM1537" i="3"/>
  <c r="BN1537" i="3"/>
  <c r="BO1537" i="3"/>
  <c r="BP1537" i="3"/>
  <c r="BQ1537" i="3"/>
  <c r="BD1538" i="3"/>
  <c r="BE1538" i="3"/>
  <c r="BF1538" i="3"/>
  <c r="BG1538" i="3"/>
  <c r="BH1538" i="3"/>
  <c r="BI1538" i="3"/>
  <c r="BJ1538" i="3"/>
  <c r="BK1538" i="3"/>
  <c r="BL1538" i="3"/>
  <c r="BM1538" i="3"/>
  <c r="BN1538" i="3"/>
  <c r="BO1538" i="3"/>
  <c r="BP1538" i="3"/>
  <c r="BQ1538" i="3"/>
  <c r="BD1539" i="3"/>
  <c r="BE1539" i="3"/>
  <c r="BF1539" i="3"/>
  <c r="BG1539" i="3"/>
  <c r="BH1539" i="3"/>
  <c r="BI1539" i="3"/>
  <c r="BJ1539" i="3"/>
  <c r="BK1539" i="3"/>
  <c r="BL1539" i="3"/>
  <c r="BM1539" i="3"/>
  <c r="BN1539" i="3"/>
  <c r="BO1539" i="3"/>
  <c r="BP1539" i="3"/>
  <c r="BQ1539" i="3"/>
  <c r="BD1540" i="3"/>
  <c r="BE1540" i="3"/>
  <c r="BF1540" i="3"/>
  <c r="BG1540" i="3"/>
  <c r="BH1540" i="3"/>
  <c r="BI1540" i="3"/>
  <c r="BJ1540" i="3"/>
  <c r="BK1540" i="3"/>
  <c r="BL1540" i="3"/>
  <c r="BM1540" i="3"/>
  <c r="BN1540" i="3"/>
  <c r="BO1540" i="3"/>
  <c r="BP1540" i="3"/>
  <c r="BQ1540" i="3"/>
  <c r="BD1541" i="3"/>
  <c r="BE1541" i="3"/>
  <c r="BF1541" i="3"/>
  <c r="BG1541" i="3"/>
  <c r="BH1541" i="3"/>
  <c r="BI1541" i="3"/>
  <c r="BJ1541" i="3"/>
  <c r="BK1541" i="3"/>
  <c r="BL1541" i="3"/>
  <c r="BM1541" i="3"/>
  <c r="BN1541" i="3"/>
  <c r="BO1541" i="3"/>
  <c r="BP1541" i="3"/>
  <c r="BQ1541" i="3"/>
  <c r="BD1542" i="3"/>
  <c r="BE1542" i="3"/>
  <c r="BF1542" i="3"/>
  <c r="BG1542" i="3"/>
  <c r="BH1542" i="3"/>
  <c r="BI1542" i="3"/>
  <c r="BJ1542" i="3"/>
  <c r="BK1542" i="3"/>
  <c r="BL1542" i="3"/>
  <c r="BM1542" i="3"/>
  <c r="BN1542" i="3"/>
  <c r="BO1542" i="3"/>
  <c r="BP1542" i="3"/>
  <c r="BQ1542" i="3"/>
  <c r="BD1543" i="3"/>
  <c r="BE1543" i="3"/>
  <c r="BF1543" i="3"/>
  <c r="BG1543" i="3"/>
  <c r="BH1543" i="3"/>
  <c r="BI1543" i="3"/>
  <c r="BJ1543" i="3"/>
  <c r="BK1543" i="3"/>
  <c r="BL1543" i="3"/>
  <c r="BM1543" i="3"/>
  <c r="BN1543" i="3"/>
  <c r="BO1543" i="3"/>
  <c r="BP1543" i="3"/>
  <c r="BQ1543" i="3"/>
  <c r="BD1544" i="3"/>
  <c r="BE1544" i="3"/>
  <c r="BF1544" i="3"/>
  <c r="BG1544" i="3"/>
  <c r="BH1544" i="3"/>
  <c r="BI1544" i="3"/>
  <c r="BJ1544" i="3"/>
  <c r="BK1544" i="3"/>
  <c r="BL1544" i="3"/>
  <c r="BM1544" i="3"/>
  <c r="BN1544" i="3"/>
  <c r="BO1544" i="3"/>
  <c r="BP1544" i="3"/>
  <c r="BQ1544" i="3"/>
  <c r="BD1545" i="3"/>
  <c r="BE1545" i="3"/>
  <c r="BF1545" i="3"/>
  <c r="BG1545" i="3"/>
  <c r="BH1545" i="3"/>
  <c r="BI1545" i="3"/>
  <c r="BJ1545" i="3"/>
  <c r="BK1545" i="3"/>
  <c r="BL1545" i="3"/>
  <c r="BM1545" i="3"/>
  <c r="BN1545" i="3"/>
  <c r="BO1545" i="3"/>
  <c r="BP1545" i="3"/>
  <c r="BQ1545" i="3"/>
  <c r="BD1546" i="3"/>
  <c r="BE1546" i="3"/>
  <c r="BF1546" i="3"/>
  <c r="BG1546" i="3"/>
  <c r="BH1546" i="3"/>
  <c r="BI1546" i="3"/>
  <c r="BJ1546" i="3"/>
  <c r="BK1546" i="3"/>
  <c r="BL1546" i="3"/>
  <c r="BM1546" i="3"/>
  <c r="BN1546" i="3"/>
  <c r="BO1546" i="3"/>
  <c r="BP1546" i="3"/>
  <c r="BQ1546" i="3"/>
  <c r="BD1547" i="3"/>
  <c r="BE1547" i="3"/>
  <c r="BF1547" i="3"/>
  <c r="BG1547" i="3"/>
  <c r="BH1547" i="3"/>
  <c r="BI1547" i="3"/>
  <c r="BJ1547" i="3"/>
  <c r="BK1547" i="3"/>
  <c r="BL1547" i="3"/>
  <c r="BM1547" i="3"/>
  <c r="BN1547" i="3"/>
  <c r="BO1547" i="3"/>
  <c r="BP1547" i="3"/>
  <c r="BQ1547" i="3"/>
  <c r="BD1548" i="3"/>
  <c r="BE1548" i="3"/>
  <c r="BF1548" i="3"/>
  <c r="BG1548" i="3"/>
  <c r="BH1548" i="3"/>
  <c r="BI1548" i="3"/>
  <c r="BJ1548" i="3"/>
  <c r="BK1548" i="3"/>
  <c r="BL1548" i="3"/>
  <c r="BM1548" i="3"/>
  <c r="BN1548" i="3"/>
  <c r="BO1548" i="3"/>
  <c r="BP1548" i="3"/>
  <c r="BQ1548" i="3"/>
  <c r="BD1549" i="3"/>
  <c r="BE1549" i="3"/>
  <c r="BF1549" i="3"/>
  <c r="BG1549" i="3"/>
  <c r="BH1549" i="3"/>
  <c r="BI1549" i="3"/>
  <c r="BJ1549" i="3"/>
  <c r="BK1549" i="3"/>
  <c r="BL1549" i="3"/>
  <c r="BM1549" i="3"/>
  <c r="BN1549" i="3"/>
  <c r="BO1549" i="3"/>
  <c r="BP1549" i="3"/>
  <c r="BQ1549" i="3"/>
  <c r="BD1550" i="3"/>
  <c r="BE1550" i="3"/>
  <c r="BF1550" i="3"/>
  <c r="BG1550" i="3"/>
  <c r="BH1550" i="3"/>
  <c r="BI1550" i="3"/>
  <c r="BJ1550" i="3"/>
  <c r="BK1550" i="3"/>
  <c r="BL1550" i="3"/>
  <c r="BM1550" i="3"/>
  <c r="BN1550" i="3"/>
  <c r="BO1550" i="3"/>
  <c r="BP1550" i="3"/>
  <c r="BQ1550" i="3"/>
  <c r="BD1551" i="3"/>
  <c r="BE1551" i="3"/>
  <c r="BF1551" i="3"/>
  <c r="BG1551" i="3"/>
  <c r="BH1551" i="3"/>
  <c r="BI1551" i="3"/>
  <c r="BJ1551" i="3"/>
  <c r="BK1551" i="3"/>
  <c r="BL1551" i="3"/>
  <c r="BM1551" i="3"/>
  <c r="BN1551" i="3"/>
  <c r="BO1551" i="3"/>
  <c r="BP1551" i="3"/>
  <c r="BQ1551" i="3"/>
  <c r="BD1552" i="3"/>
  <c r="BE1552" i="3"/>
  <c r="BF1552" i="3"/>
  <c r="BG1552" i="3"/>
  <c r="BH1552" i="3"/>
  <c r="BI1552" i="3"/>
  <c r="BJ1552" i="3"/>
  <c r="BK1552" i="3"/>
  <c r="BL1552" i="3"/>
  <c r="BM1552" i="3"/>
  <c r="BN1552" i="3"/>
  <c r="BO1552" i="3"/>
  <c r="BP1552" i="3"/>
  <c r="BQ1552" i="3"/>
  <c r="BD1553" i="3"/>
  <c r="BE1553" i="3"/>
  <c r="BF1553" i="3"/>
  <c r="BG1553" i="3"/>
  <c r="BH1553" i="3"/>
  <c r="BI1553" i="3"/>
  <c r="BJ1553" i="3"/>
  <c r="BK1553" i="3"/>
  <c r="BL1553" i="3"/>
  <c r="BM1553" i="3"/>
  <c r="BN1553" i="3"/>
  <c r="BO1553" i="3"/>
  <c r="BP1553" i="3"/>
  <c r="BQ1553" i="3"/>
  <c r="BD1554" i="3"/>
  <c r="BE1554" i="3"/>
  <c r="BF1554" i="3"/>
  <c r="BG1554" i="3"/>
  <c r="BH1554" i="3"/>
  <c r="BI1554" i="3"/>
  <c r="BJ1554" i="3"/>
  <c r="BK1554" i="3"/>
  <c r="BL1554" i="3"/>
  <c r="BM1554" i="3"/>
  <c r="BN1554" i="3"/>
  <c r="BO1554" i="3"/>
  <c r="BP1554" i="3"/>
  <c r="BQ1554" i="3"/>
  <c r="BD1555" i="3"/>
  <c r="BE1555" i="3"/>
  <c r="BF1555" i="3"/>
  <c r="BG1555" i="3"/>
  <c r="BH1555" i="3"/>
  <c r="BI1555" i="3"/>
  <c r="BJ1555" i="3"/>
  <c r="BK1555" i="3"/>
  <c r="BL1555" i="3"/>
  <c r="BM1555" i="3"/>
  <c r="BN1555" i="3"/>
  <c r="BO1555" i="3"/>
  <c r="BP1555" i="3"/>
  <c r="BQ1555" i="3"/>
  <c r="BD1556" i="3"/>
  <c r="BE1556" i="3"/>
  <c r="BF1556" i="3"/>
  <c r="BG1556" i="3"/>
  <c r="BH1556" i="3"/>
  <c r="BI1556" i="3"/>
  <c r="BJ1556" i="3"/>
  <c r="BK1556" i="3"/>
  <c r="BL1556" i="3"/>
  <c r="BM1556" i="3"/>
  <c r="BN1556" i="3"/>
  <c r="BO1556" i="3"/>
  <c r="BP1556" i="3"/>
  <c r="BQ1556" i="3"/>
  <c r="BD1557" i="3"/>
  <c r="BE1557" i="3"/>
  <c r="BF1557" i="3"/>
  <c r="BG1557" i="3"/>
  <c r="BH1557" i="3"/>
  <c r="BI1557" i="3"/>
  <c r="BJ1557" i="3"/>
  <c r="BK1557" i="3"/>
  <c r="BL1557" i="3"/>
  <c r="BM1557" i="3"/>
  <c r="BN1557" i="3"/>
  <c r="BO1557" i="3"/>
  <c r="BP1557" i="3"/>
  <c r="BQ1557" i="3"/>
  <c r="BD1558" i="3"/>
  <c r="BE1558" i="3"/>
  <c r="BF1558" i="3"/>
  <c r="BG1558" i="3"/>
  <c r="BH1558" i="3"/>
  <c r="BI1558" i="3"/>
  <c r="BJ1558" i="3"/>
  <c r="BK1558" i="3"/>
  <c r="BL1558" i="3"/>
  <c r="BM1558" i="3"/>
  <c r="BN1558" i="3"/>
  <c r="BO1558" i="3"/>
  <c r="BP1558" i="3"/>
  <c r="BQ1558" i="3"/>
  <c r="BD1559" i="3"/>
  <c r="BE1559" i="3"/>
  <c r="BF1559" i="3"/>
  <c r="BG1559" i="3"/>
  <c r="BH1559" i="3"/>
  <c r="BI1559" i="3"/>
  <c r="BJ1559" i="3"/>
  <c r="BK1559" i="3"/>
  <c r="BL1559" i="3"/>
  <c r="BM1559" i="3"/>
  <c r="BN1559" i="3"/>
  <c r="BO1559" i="3"/>
  <c r="BP1559" i="3"/>
  <c r="BQ1559" i="3"/>
  <c r="BD1560" i="3"/>
  <c r="BE1560" i="3"/>
  <c r="BF1560" i="3"/>
  <c r="BG1560" i="3"/>
  <c r="BH1560" i="3"/>
  <c r="BI1560" i="3"/>
  <c r="BJ1560" i="3"/>
  <c r="BK1560" i="3"/>
  <c r="BL1560" i="3"/>
  <c r="BM1560" i="3"/>
  <c r="BN1560" i="3"/>
  <c r="BO1560" i="3"/>
  <c r="BP1560" i="3"/>
  <c r="BQ1560" i="3"/>
  <c r="BD1561" i="3"/>
  <c r="BE1561" i="3"/>
  <c r="BF1561" i="3"/>
  <c r="BG1561" i="3"/>
  <c r="BH1561" i="3"/>
  <c r="BI1561" i="3"/>
  <c r="BJ1561" i="3"/>
  <c r="BK1561" i="3"/>
  <c r="BL1561" i="3"/>
  <c r="BM1561" i="3"/>
  <c r="BN1561" i="3"/>
  <c r="BO1561" i="3"/>
  <c r="BP1561" i="3"/>
  <c r="BQ1561" i="3"/>
  <c r="BD1562" i="3"/>
  <c r="BE1562" i="3"/>
  <c r="BF1562" i="3"/>
  <c r="BG1562" i="3"/>
  <c r="BH1562" i="3"/>
  <c r="BI1562" i="3"/>
  <c r="BJ1562" i="3"/>
  <c r="BK1562" i="3"/>
  <c r="BL1562" i="3"/>
  <c r="BM1562" i="3"/>
  <c r="BN1562" i="3"/>
  <c r="BO1562" i="3"/>
  <c r="BP1562" i="3"/>
  <c r="BQ1562" i="3"/>
  <c r="BD1563" i="3"/>
  <c r="BE1563" i="3"/>
  <c r="BF1563" i="3"/>
  <c r="BG1563" i="3"/>
  <c r="BH1563" i="3"/>
  <c r="BI1563" i="3"/>
  <c r="BJ1563" i="3"/>
  <c r="BK1563" i="3"/>
  <c r="BL1563" i="3"/>
  <c r="BM1563" i="3"/>
  <c r="BN1563" i="3"/>
  <c r="BO1563" i="3"/>
  <c r="BP1563" i="3"/>
  <c r="BQ1563" i="3"/>
  <c r="BD1564" i="3"/>
  <c r="BE1564" i="3"/>
  <c r="BF1564" i="3"/>
  <c r="BG1564" i="3"/>
  <c r="BH1564" i="3"/>
  <c r="BI1564" i="3"/>
  <c r="BJ1564" i="3"/>
  <c r="BK1564" i="3"/>
  <c r="BL1564" i="3"/>
  <c r="BM1564" i="3"/>
  <c r="BN1564" i="3"/>
  <c r="BO1564" i="3"/>
  <c r="BP1564" i="3"/>
  <c r="BQ1564" i="3"/>
  <c r="BD1565" i="3"/>
  <c r="BE1565" i="3"/>
  <c r="BF1565" i="3"/>
  <c r="BG1565" i="3"/>
  <c r="BH1565" i="3"/>
  <c r="BI1565" i="3"/>
  <c r="BJ1565" i="3"/>
  <c r="BK1565" i="3"/>
  <c r="BL1565" i="3"/>
  <c r="BM1565" i="3"/>
  <c r="BN1565" i="3"/>
  <c r="BO1565" i="3"/>
  <c r="BP1565" i="3"/>
  <c r="BQ1565" i="3"/>
  <c r="BD1566" i="3"/>
  <c r="BE1566" i="3"/>
  <c r="BF1566" i="3"/>
  <c r="BG1566" i="3"/>
  <c r="BH1566" i="3"/>
  <c r="BI1566" i="3"/>
  <c r="BJ1566" i="3"/>
  <c r="BK1566" i="3"/>
  <c r="BL1566" i="3"/>
  <c r="BM1566" i="3"/>
  <c r="BN1566" i="3"/>
  <c r="BO1566" i="3"/>
  <c r="BP1566" i="3"/>
  <c r="BQ1566" i="3"/>
  <c r="BD1567" i="3"/>
  <c r="BE1567" i="3"/>
  <c r="BF1567" i="3"/>
  <c r="BG1567" i="3"/>
  <c r="BH1567" i="3"/>
  <c r="BI1567" i="3"/>
  <c r="BJ1567" i="3"/>
  <c r="BK1567" i="3"/>
  <c r="BL1567" i="3"/>
  <c r="BM1567" i="3"/>
  <c r="BN1567" i="3"/>
  <c r="BO1567" i="3"/>
  <c r="BP1567" i="3"/>
  <c r="BQ1567" i="3"/>
  <c r="BD1568" i="3"/>
  <c r="BE1568" i="3"/>
  <c r="BF1568" i="3"/>
  <c r="BG1568" i="3"/>
  <c r="BH1568" i="3"/>
  <c r="BI1568" i="3"/>
  <c r="BJ1568" i="3"/>
  <c r="BK1568" i="3"/>
  <c r="BL1568" i="3"/>
  <c r="BM1568" i="3"/>
  <c r="BN1568" i="3"/>
  <c r="BO1568" i="3"/>
  <c r="BP1568" i="3"/>
  <c r="BQ1568" i="3"/>
  <c r="BD1569" i="3"/>
  <c r="BE1569" i="3"/>
  <c r="BF1569" i="3"/>
  <c r="BG1569" i="3"/>
  <c r="BH1569" i="3"/>
  <c r="BI1569" i="3"/>
  <c r="BJ1569" i="3"/>
  <c r="BK1569" i="3"/>
  <c r="BL1569" i="3"/>
  <c r="BM1569" i="3"/>
  <c r="BN1569" i="3"/>
  <c r="BO1569" i="3"/>
  <c r="BP1569" i="3"/>
  <c r="BQ1569" i="3"/>
  <c r="BD1570" i="3"/>
  <c r="BE1570" i="3"/>
  <c r="BF1570" i="3"/>
  <c r="BG1570" i="3"/>
  <c r="BH1570" i="3"/>
  <c r="BI1570" i="3"/>
  <c r="BJ1570" i="3"/>
  <c r="BK1570" i="3"/>
  <c r="BL1570" i="3"/>
  <c r="BM1570" i="3"/>
  <c r="BN1570" i="3"/>
  <c r="BO1570" i="3"/>
  <c r="BP1570" i="3"/>
  <c r="BQ1570" i="3"/>
  <c r="BD1571" i="3"/>
  <c r="BE1571" i="3"/>
  <c r="BF1571" i="3"/>
  <c r="BG1571" i="3"/>
  <c r="BH1571" i="3"/>
  <c r="BI1571" i="3"/>
  <c r="BJ1571" i="3"/>
  <c r="BK1571" i="3"/>
  <c r="BL1571" i="3"/>
  <c r="BM1571" i="3"/>
  <c r="BN1571" i="3"/>
  <c r="BO1571" i="3"/>
  <c r="BP1571" i="3"/>
  <c r="BQ1571" i="3"/>
  <c r="BD1572" i="3"/>
  <c r="BE1572" i="3"/>
  <c r="BF1572" i="3"/>
  <c r="BG1572" i="3"/>
  <c r="BH1572" i="3"/>
  <c r="BI1572" i="3"/>
  <c r="BJ1572" i="3"/>
  <c r="BK1572" i="3"/>
  <c r="BL1572" i="3"/>
  <c r="BM1572" i="3"/>
  <c r="BN1572" i="3"/>
  <c r="BO1572" i="3"/>
  <c r="BP1572" i="3"/>
  <c r="BQ1572" i="3"/>
  <c r="BD1573" i="3"/>
  <c r="BE1573" i="3"/>
  <c r="BF1573" i="3"/>
  <c r="BG1573" i="3"/>
  <c r="BH1573" i="3"/>
  <c r="BI1573" i="3"/>
  <c r="BJ1573" i="3"/>
  <c r="BK1573" i="3"/>
  <c r="BL1573" i="3"/>
  <c r="BM1573" i="3"/>
  <c r="BN1573" i="3"/>
  <c r="BO1573" i="3"/>
  <c r="BP1573" i="3"/>
  <c r="BQ1573" i="3"/>
  <c r="BD1574" i="3"/>
  <c r="BE1574" i="3"/>
  <c r="BF1574" i="3"/>
  <c r="BG1574" i="3"/>
  <c r="BH1574" i="3"/>
  <c r="BI1574" i="3"/>
  <c r="BJ1574" i="3"/>
  <c r="BK1574" i="3"/>
  <c r="BL1574" i="3"/>
  <c r="BM1574" i="3"/>
  <c r="BN1574" i="3"/>
  <c r="BO1574" i="3"/>
  <c r="BP1574" i="3"/>
  <c r="BQ1574" i="3"/>
  <c r="BD1575" i="3"/>
  <c r="BE1575" i="3"/>
  <c r="BF1575" i="3"/>
  <c r="BG1575" i="3"/>
  <c r="BH1575" i="3"/>
  <c r="BI1575" i="3"/>
  <c r="BJ1575" i="3"/>
  <c r="BK1575" i="3"/>
  <c r="BL1575" i="3"/>
  <c r="BM1575" i="3"/>
  <c r="BN1575" i="3"/>
  <c r="BO1575" i="3"/>
  <c r="BP1575" i="3"/>
  <c r="BQ1575" i="3"/>
  <c r="BD1576" i="3"/>
  <c r="BE1576" i="3"/>
  <c r="BF1576" i="3"/>
  <c r="BG1576" i="3"/>
  <c r="BH1576" i="3"/>
  <c r="BI1576" i="3"/>
  <c r="BJ1576" i="3"/>
  <c r="BK1576" i="3"/>
  <c r="BL1576" i="3"/>
  <c r="BM1576" i="3"/>
  <c r="BN1576" i="3"/>
  <c r="BO1576" i="3"/>
  <c r="BP1576" i="3"/>
  <c r="BQ1576" i="3"/>
  <c r="BD1577" i="3"/>
  <c r="BE1577" i="3"/>
  <c r="BF1577" i="3"/>
  <c r="BG1577" i="3"/>
  <c r="BH1577" i="3"/>
  <c r="BI1577" i="3"/>
  <c r="BJ1577" i="3"/>
  <c r="BK1577" i="3"/>
  <c r="BL1577" i="3"/>
  <c r="BM1577" i="3"/>
  <c r="BN1577" i="3"/>
  <c r="BO1577" i="3"/>
  <c r="BP1577" i="3"/>
  <c r="BQ1577" i="3"/>
  <c r="BD1578" i="3"/>
  <c r="BE1578" i="3"/>
  <c r="BF1578" i="3"/>
  <c r="BG1578" i="3"/>
  <c r="BH1578" i="3"/>
  <c r="BI1578" i="3"/>
  <c r="BJ1578" i="3"/>
  <c r="BK1578" i="3"/>
  <c r="BL1578" i="3"/>
  <c r="BM1578" i="3"/>
  <c r="BN1578" i="3"/>
  <c r="BO1578" i="3"/>
  <c r="BP1578" i="3"/>
  <c r="BQ1578" i="3"/>
  <c r="BD1579" i="3"/>
  <c r="BE1579" i="3"/>
  <c r="BF1579" i="3"/>
  <c r="BG1579" i="3"/>
  <c r="BH1579" i="3"/>
  <c r="BI1579" i="3"/>
  <c r="BJ1579" i="3"/>
  <c r="BK1579" i="3"/>
  <c r="BL1579" i="3"/>
  <c r="BM1579" i="3"/>
  <c r="BN1579" i="3"/>
  <c r="BO1579" i="3"/>
  <c r="BP1579" i="3"/>
  <c r="BQ1579" i="3"/>
  <c r="BD1580" i="3"/>
  <c r="BE1580" i="3"/>
  <c r="BF1580" i="3"/>
  <c r="BG1580" i="3"/>
  <c r="BH1580" i="3"/>
  <c r="BI1580" i="3"/>
  <c r="BJ1580" i="3"/>
  <c r="BK1580" i="3"/>
  <c r="BL1580" i="3"/>
  <c r="BM1580" i="3"/>
  <c r="BN1580" i="3"/>
  <c r="BO1580" i="3"/>
  <c r="BP1580" i="3"/>
  <c r="BQ1580" i="3"/>
  <c r="BD1581" i="3"/>
  <c r="BE1581" i="3"/>
  <c r="BF1581" i="3"/>
  <c r="BG1581" i="3"/>
  <c r="BH1581" i="3"/>
  <c r="BI1581" i="3"/>
  <c r="BJ1581" i="3"/>
  <c r="BK1581" i="3"/>
  <c r="BL1581" i="3"/>
  <c r="BM1581" i="3"/>
  <c r="BN1581" i="3"/>
  <c r="BO1581" i="3"/>
  <c r="BP1581" i="3"/>
  <c r="BQ1581" i="3"/>
  <c r="BD1582" i="3"/>
  <c r="BE1582" i="3"/>
  <c r="BF1582" i="3"/>
  <c r="BG1582" i="3"/>
  <c r="BH1582" i="3"/>
  <c r="BI1582" i="3"/>
  <c r="BJ1582" i="3"/>
  <c r="BK1582" i="3"/>
  <c r="BL1582" i="3"/>
  <c r="BM1582" i="3"/>
  <c r="BN1582" i="3"/>
  <c r="BO1582" i="3"/>
  <c r="BP1582" i="3"/>
  <c r="BQ1582" i="3"/>
  <c r="BD1583" i="3"/>
  <c r="BE1583" i="3"/>
  <c r="BF1583" i="3"/>
  <c r="BG1583" i="3"/>
  <c r="BH1583" i="3"/>
  <c r="BI1583" i="3"/>
  <c r="BJ1583" i="3"/>
  <c r="BK1583" i="3"/>
  <c r="BL1583" i="3"/>
  <c r="BM1583" i="3"/>
  <c r="BN1583" i="3"/>
  <c r="BO1583" i="3"/>
  <c r="BP1583" i="3"/>
  <c r="BQ1583" i="3"/>
  <c r="BD1584" i="3"/>
  <c r="BE1584" i="3"/>
  <c r="BF1584" i="3"/>
  <c r="BG1584" i="3"/>
  <c r="BH1584" i="3"/>
  <c r="BI1584" i="3"/>
  <c r="BJ1584" i="3"/>
  <c r="BK1584" i="3"/>
  <c r="BL1584" i="3"/>
  <c r="BM1584" i="3"/>
  <c r="BN1584" i="3"/>
  <c r="BO1584" i="3"/>
  <c r="BP1584" i="3"/>
  <c r="BQ1584" i="3"/>
  <c r="BD1585" i="3"/>
  <c r="BE1585" i="3"/>
  <c r="BF1585" i="3"/>
  <c r="BG1585" i="3"/>
  <c r="BH1585" i="3"/>
  <c r="BI1585" i="3"/>
  <c r="BJ1585" i="3"/>
  <c r="BK1585" i="3"/>
  <c r="BL1585" i="3"/>
  <c r="BM1585" i="3"/>
  <c r="BN1585" i="3"/>
  <c r="BO1585" i="3"/>
  <c r="BP1585" i="3"/>
  <c r="BQ1585" i="3"/>
  <c r="BD1586" i="3"/>
  <c r="BE1586" i="3"/>
  <c r="BF1586" i="3"/>
  <c r="BG1586" i="3"/>
  <c r="BH1586" i="3"/>
  <c r="BI1586" i="3"/>
  <c r="BJ1586" i="3"/>
  <c r="BK1586" i="3"/>
  <c r="BL1586" i="3"/>
  <c r="BM1586" i="3"/>
  <c r="BN1586" i="3"/>
  <c r="BO1586" i="3"/>
  <c r="BP1586" i="3"/>
  <c r="BQ1586" i="3"/>
  <c r="BD1587" i="3"/>
  <c r="BE1587" i="3"/>
  <c r="BF1587" i="3"/>
  <c r="BG1587" i="3"/>
  <c r="BH1587" i="3"/>
  <c r="BI1587" i="3"/>
  <c r="BJ1587" i="3"/>
  <c r="BK1587" i="3"/>
  <c r="BL1587" i="3"/>
  <c r="BM1587" i="3"/>
  <c r="BN1587" i="3"/>
  <c r="BO1587" i="3"/>
  <c r="BP1587" i="3"/>
  <c r="BQ1587" i="3"/>
  <c r="BD1588" i="3"/>
  <c r="BE1588" i="3"/>
  <c r="BF1588" i="3"/>
  <c r="BG1588" i="3"/>
  <c r="BH1588" i="3"/>
  <c r="BI1588" i="3"/>
  <c r="BJ1588" i="3"/>
  <c r="BK1588" i="3"/>
  <c r="BL1588" i="3"/>
  <c r="BM1588" i="3"/>
  <c r="BN1588" i="3"/>
  <c r="BO1588" i="3"/>
  <c r="BP1588" i="3"/>
  <c r="BQ1588" i="3"/>
  <c r="BD1589" i="3"/>
  <c r="BE1589" i="3"/>
  <c r="BF1589" i="3"/>
  <c r="BG1589" i="3"/>
  <c r="BH1589" i="3"/>
  <c r="BI1589" i="3"/>
  <c r="BJ1589" i="3"/>
  <c r="BK1589" i="3"/>
  <c r="BL1589" i="3"/>
  <c r="BM1589" i="3"/>
  <c r="BN1589" i="3"/>
  <c r="BO1589" i="3"/>
  <c r="BP1589" i="3"/>
  <c r="BQ1589" i="3"/>
  <c r="BD1590" i="3"/>
  <c r="BE1590" i="3"/>
  <c r="BF1590" i="3"/>
  <c r="BG1590" i="3"/>
  <c r="BH1590" i="3"/>
  <c r="BI1590" i="3"/>
  <c r="BJ1590" i="3"/>
  <c r="BK1590" i="3"/>
  <c r="BL1590" i="3"/>
  <c r="BM1590" i="3"/>
  <c r="BN1590" i="3"/>
  <c r="BO1590" i="3"/>
  <c r="BP1590" i="3"/>
  <c r="BQ1590" i="3"/>
  <c r="BD1591" i="3"/>
  <c r="BE1591" i="3"/>
  <c r="BF1591" i="3"/>
  <c r="BG1591" i="3"/>
  <c r="BH1591" i="3"/>
  <c r="BI1591" i="3"/>
  <c r="BJ1591" i="3"/>
  <c r="BK1591" i="3"/>
  <c r="BL1591" i="3"/>
  <c r="BM1591" i="3"/>
  <c r="BN1591" i="3"/>
  <c r="BO1591" i="3"/>
  <c r="BP1591" i="3"/>
  <c r="BQ1591" i="3"/>
  <c r="BD1592" i="3"/>
  <c r="BE1592" i="3"/>
  <c r="BF1592" i="3"/>
  <c r="BG1592" i="3"/>
  <c r="BH1592" i="3"/>
  <c r="BI1592" i="3"/>
  <c r="BJ1592" i="3"/>
  <c r="BK1592" i="3"/>
  <c r="BL1592" i="3"/>
  <c r="BM1592" i="3"/>
  <c r="BN1592" i="3"/>
  <c r="BO1592" i="3"/>
  <c r="BP1592" i="3"/>
  <c r="BQ1592" i="3"/>
  <c r="BD1593" i="3"/>
  <c r="BE1593" i="3"/>
  <c r="BF1593" i="3"/>
  <c r="BG1593" i="3"/>
  <c r="BH1593" i="3"/>
  <c r="BI1593" i="3"/>
  <c r="BJ1593" i="3"/>
  <c r="BK1593" i="3"/>
  <c r="BL1593" i="3"/>
  <c r="BM1593" i="3"/>
  <c r="BN1593" i="3"/>
  <c r="BO1593" i="3"/>
  <c r="BP1593" i="3"/>
  <c r="BQ1593" i="3"/>
  <c r="BD1594" i="3"/>
  <c r="BE1594" i="3"/>
  <c r="BF1594" i="3"/>
  <c r="BG1594" i="3"/>
  <c r="BH1594" i="3"/>
  <c r="BI1594" i="3"/>
  <c r="BJ1594" i="3"/>
  <c r="BK1594" i="3"/>
  <c r="BL1594" i="3"/>
  <c r="BM1594" i="3"/>
  <c r="BN1594" i="3"/>
  <c r="BO1594" i="3"/>
  <c r="BP1594" i="3"/>
  <c r="BQ1594" i="3"/>
  <c r="BD1595" i="3"/>
  <c r="BE1595" i="3"/>
  <c r="BF1595" i="3"/>
  <c r="BG1595" i="3"/>
  <c r="BH1595" i="3"/>
  <c r="BI1595" i="3"/>
  <c r="BJ1595" i="3"/>
  <c r="BK1595" i="3"/>
  <c r="BL1595" i="3"/>
  <c r="BM1595" i="3"/>
  <c r="BN1595" i="3"/>
  <c r="BO1595" i="3"/>
  <c r="BP1595" i="3"/>
  <c r="BQ1595" i="3"/>
  <c r="BD1596" i="3"/>
  <c r="BE1596" i="3"/>
  <c r="BF1596" i="3"/>
  <c r="BG1596" i="3"/>
  <c r="BH1596" i="3"/>
  <c r="BI1596" i="3"/>
  <c r="BJ1596" i="3"/>
  <c r="BK1596" i="3"/>
  <c r="BL1596" i="3"/>
  <c r="BM1596" i="3"/>
  <c r="BN1596" i="3"/>
  <c r="BO1596" i="3"/>
  <c r="BP1596" i="3"/>
  <c r="BQ1596" i="3"/>
  <c r="BD1597" i="3"/>
  <c r="BE1597" i="3"/>
  <c r="BF1597" i="3"/>
  <c r="BG1597" i="3"/>
  <c r="BH1597" i="3"/>
  <c r="BI1597" i="3"/>
  <c r="BJ1597" i="3"/>
  <c r="BK1597" i="3"/>
  <c r="BL1597" i="3"/>
  <c r="BM1597" i="3"/>
  <c r="BN1597" i="3"/>
  <c r="BO1597" i="3"/>
  <c r="BP1597" i="3"/>
  <c r="BQ1597" i="3"/>
  <c r="BD1598" i="3"/>
  <c r="BE1598" i="3"/>
  <c r="BF1598" i="3"/>
  <c r="BG1598" i="3"/>
  <c r="BH1598" i="3"/>
  <c r="BI1598" i="3"/>
  <c r="BJ1598" i="3"/>
  <c r="BK1598" i="3"/>
  <c r="BL1598" i="3"/>
  <c r="BM1598" i="3"/>
  <c r="BN1598" i="3"/>
  <c r="BO1598" i="3"/>
  <c r="BP1598" i="3"/>
  <c r="BQ1598" i="3"/>
  <c r="BD1599" i="3"/>
  <c r="BE1599" i="3"/>
  <c r="BF1599" i="3"/>
  <c r="BG1599" i="3"/>
  <c r="BH1599" i="3"/>
  <c r="BI1599" i="3"/>
  <c r="BJ1599" i="3"/>
  <c r="BK1599" i="3"/>
  <c r="BL1599" i="3"/>
  <c r="BM1599" i="3"/>
  <c r="BN1599" i="3"/>
  <c r="BO1599" i="3"/>
  <c r="BP1599" i="3"/>
  <c r="BQ1599" i="3"/>
  <c r="BD1600" i="3"/>
  <c r="BE1600" i="3"/>
  <c r="BF1600" i="3"/>
  <c r="BG1600" i="3"/>
  <c r="BH1600" i="3"/>
  <c r="BI1600" i="3"/>
  <c r="BJ1600" i="3"/>
  <c r="BK1600" i="3"/>
  <c r="BL1600" i="3"/>
  <c r="BM1600" i="3"/>
  <c r="BN1600" i="3"/>
  <c r="BO1600" i="3"/>
  <c r="BP1600" i="3"/>
  <c r="BQ1600" i="3"/>
  <c r="BD1601" i="3"/>
  <c r="BE1601" i="3"/>
  <c r="BF1601" i="3"/>
  <c r="BG1601" i="3"/>
  <c r="BH1601" i="3"/>
  <c r="BI1601" i="3"/>
  <c r="BJ1601" i="3"/>
  <c r="BK1601" i="3"/>
  <c r="BL1601" i="3"/>
  <c r="BM1601" i="3"/>
  <c r="BN1601" i="3"/>
  <c r="BO1601" i="3"/>
  <c r="BP1601" i="3"/>
  <c r="BQ1601" i="3"/>
  <c r="BD1602" i="3"/>
  <c r="BE1602" i="3"/>
  <c r="BF1602" i="3"/>
  <c r="BG1602" i="3"/>
  <c r="BH1602" i="3"/>
  <c r="BI1602" i="3"/>
  <c r="BJ1602" i="3"/>
  <c r="BK1602" i="3"/>
  <c r="BL1602" i="3"/>
  <c r="BM1602" i="3"/>
  <c r="BN1602" i="3"/>
  <c r="BO1602" i="3"/>
  <c r="BP1602" i="3"/>
  <c r="BQ1602" i="3"/>
  <c r="BD1603" i="3"/>
  <c r="BE1603" i="3"/>
  <c r="BF1603" i="3"/>
  <c r="BG1603" i="3"/>
  <c r="BH1603" i="3"/>
  <c r="BI1603" i="3"/>
  <c r="BJ1603" i="3"/>
  <c r="BK1603" i="3"/>
  <c r="BL1603" i="3"/>
  <c r="BM1603" i="3"/>
  <c r="BN1603" i="3"/>
  <c r="BO1603" i="3"/>
  <c r="BP1603" i="3"/>
  <c r="BQ1603" i="3"/>
  <c r="BD1604" i="3"/>
  <c r="BE1604" i="3"/>
  <c r="BF1604" i="3"/>
  <c r="BG1604" i="3"/>
  <c r="BH1604" i="3"/>
  <c r="BI1604" i="3"/>
  <c r="BJ1604" i="3"/>
  <c r="BK1604" i="3"/>
  <c r="BL1604" i="3"/>
  <c r="BM1604" i="3"/>
  <c r="BN1604" i="3"/>
  <c r="BO1604" i="3"/>
  <c r="BP1604" i="3"/>
  <c r="BQ1604" i="3"/>
  <c r="BD1605" i="3"/>
  <c r="BE1605" i="3"/>
  <c r="BF1605" i="3"/>
  <c r="BG1605" i="3"/>
  <c r="BH1605" i="3"/>
  <c r="BI1605" i="3"/>
  <c r="BJ1605" i="3"/>
  <c r="BK1605" i="3"/>
  <c r="BL1605" i="3"/>
  <c r="BM1605" i="3"/>
  <c r="BN1605" i="3"/>
  <c r="BO1605" i="3"/>
  <c r="BP1605" i="3"/>
  <c r="BQ1605" i="3"/>
  <c r="BD1606" i="3"/>
  <c r="BE1606" i="3"/>
  <c r="BF1606" i="3"/>
  <c r="BG1606" i="3"/>
  <c r="BH1606" i="3"/>
  <c r="BI1606" i="3"/>
  <c r="BJ1606" i="3"/>
  <c r="BK1606" i="3"/>
  <c r="BL1606" i="3"/>
  <c r="BM1606" i="3"/>
  <c r="BN1606" i="3"/>
  <c r="BO1606" i="3"/>
  <c r="BP1606" i="3"/>
  <c r="BQ1606" i="3"/>
  <c r="BD1607" i="3"/>
  <c r="BE1607" i="3"/>
  <c r="BF1607" i="3"/>
  <c r="BG1607" i="3"/>
  <c r="BH1607" i="3"/>
  <c r="BI1607" i="3"/>
  <c r="BJ1607" i="3"/>
  <c r="BK1607" i="3"/>
  <c r="BL1607" i="3"/>
  <c r="BM1607" i="3"/>
  <c r="BN1607" i="3"/>
  <c r="BO1607" i="3"/>
  <c r="BP1607" i="3"/>
  <c r="BQ1607" i="3"/>
  <c r="BD1608" i="3"/>
  <c r="BE1608" i="3"/>
  <c r="BF1608" i="3"/>
  <c r="BG1608" i="3"/>
  <c r="BH1608" i="3"/>
  <c r="BI1608" i="3"/>
  <c r="BJ1608" i="3"/>
  <c r="BK1608" i="3"/>
  <c r="BL1608" i="3"/>
  <c r="BM1608" i="3"/>
  <c r="BN1608" i="3"/>
  <c r="BO1608" i="3"/>
  <c r="BP1608" i="3"/>
  <c r="BQ1608" i="3"/>
  <c r="BD1609" i="3"/>
  <c r="BE1609" i="3"/>
  <c r="BF1609" i="3"/>
  <c r="BG1609" i="3"/>
  <c r="BH1609" i="3"/>
  <c r="BI1609" i="3"/>
  <c r="BJ1609" i="3"/>
  <c r="BK1609" i="3"/>
  <c r="BL1609" i="3"/>
  <c r="BM1609" i="3"/>
  <c r="BN1609" i="3"/>
  <c r="BO1609" i="3"/>
  <c r="BP1609" i="3"/>
  <c r="BQ1609" i="3"/>
  <c r="BD1610" i="3"/>
  <c r="BE1610" i="3"/>
  <c r="BF1610" i="3"/>
  <c r="BG1610" i="3"/>
  <c r="BH1610" i="3"/>
  <c r="BI1610" i="3"/>
  <c r="BJ1610" i="3"/>
  <c r="BK1610" i="3"/>
  <c r="BL1610" i="3"/>
  <c r="BM1610" i="3"/>
  <c r="BN1610" i="3"/>
  <c r="BO1610" i="3"/>
  <c r="BP1610" i="3"/>
  <c r="BQ1610" i="3"/>
  <c r="BD1611" i="3"/>
  <c r="BE1611" i="3"/>
  <c r="BF1611" i="3"/>
  <c r="BG1611" i="3"/>
  <c r="BH1611" i="3"/>
  <c r="BI1611" i="3"/>
  <c r="BJ1611" i="3"/>
  <c r="BK1611" i="3"/>
  <c r="BL1611" i="3"/>
  <c r="BM1611" i="3"/>
  <c r="BN1611" i="3"/>
  <c r="BO1611" i="3"/>
  <c r="BP1611" i="3"/>
  <c r="BQ1611" i="3"/>
  <c r="BD1612" i="3"/>
  <c r="BE1612" i="3"/>
  <c r="BF1612" i="3"/>
  <c r="BG1612" i="3"/>
  <c r="BH1612" i="3"/>
  <c r="BI1612" i="3"/>
  <c r="BJ1612" i="3"/>
  <c r="BK1612" i="3"/>
  <c r="BL1612" i="3"/>
  <c r="BM1612" i="3"/>
  <c r="BN1612" i="3"/>
  <c r="BO1612" i="3"/>
  <c r="BP1612" i="3"/>
  <c r="BQ1612" i="3"/>
  <c r="BD1613" i="3"/>
  <c r="BE1613" i="3"/>
  <c r="BF1613" i="3"/>
  <c r="BG1613" i="3"/>
  <c r="BH1613" i="3"/>
  <c r="BI1613" i="3"/>
  <c r="BJ1613" i="3"/>
  <c r="BK1613" i="3"/>
  <c r="BL1613" i="3"/>
  <c r="BM1613" i="3"/>
  <c r="BN1613" i="3"/>
  <c r="BO1613" i="3"/>
  <c r="BP1613" i="3"/>
  <c r="BQ1613" i="3"/>
  <c r="BD1614" i="3"/>
  <c r="BE1614" i="3"/>
  <c r="BF1614" i="3"/>
  <c r="BG1614" i="3"/>
  <c r="BH1614" i="3"/>
  <c r="BI1614" i="3"/>
  <c r="BJ1614" i="3"/>
  <c r="BK1614" i="3"/>
  <c r="BL1614" i="3"/>
  <c r="BM1614" i="3"/>
  <c r="BN1614" i="3"/>
  <c r="BO1614" i="3"/>
  <c r="BP1614" i="3"/>
  <c r="BQ1614" i="3"/>
  <c r="BD1615" i="3"/>
  <c r="BE1615" i="3"/>
  <c r="BF1615" i="3"/>
  <c r="BG1615" i="3"/>
  <c r="BH1615" i="3"/>
  <c r="BI1615" i="3"/>
  <c r="BJ1615" i="3"/>
  <c r="BK1615" i="3"/>
  <c r="BL1615" i="3"/>
  <c r="BM1615" i="3"/>
  <c r="BN1615" i="3"/>
  <c r="BO1615" i="3"/>
  <c r="BP1615" i="3"/>
  <c r="BQ1615" i="3"/>
  <c r="BD1616" i="3"/>
  <c r="BE1616" i="3"/>
  <c r="BF1616" i="3"/>
  <c r="BG1616" i="3"/>
  <c r="BH1616" i="3"/>
  <c r="BI1616" i="3"/>
  <c r="BJ1616" i="3"/>
  <c r="BK1616" i="3"/>
  <c r="BL1616" i="3"/>
  <c r="BM1616" i="3"/>
  <c r="BN1616" i="3"/>
  <c r="BO1616" i="3"/>
  <c r="BP1616" i="3"/>
  <c r="BQ1616" i="3"/>
  <c r="BD1617" i="3"/>
  <c r="BE1617" i="3"/>
  <c r="BF1617" i="3"/>
  <c r="BG1617" i="3"/>
  <c r="BH1617" i="3"/>
  <c r="BI1617" i="3"/>
  <c r="BJ1617" i="3"/>
  <c r="BK1617" i="3"/>
  <c r="BL1617" i="3"/>
  <c r="BM1617" i="3"/>
  <c r="BN1617" i="3"/>
  <c r="BO1617" i="3"/>
  <c r="BP1617" i="3"/>
  <c r="BQ1617" i="3"/>
  <c r="BD1618" i="3"/>
  <c r="BE1618" i="3"/>
  <c r="BF1618" i="3"/>
  <c r="BG1618" i="3"/>
  <c r="BH1618" i="3"/>
  <c r="BI1618" i="3"/>
  <c r="BJ1618" i="3"/>
  <c r="BK1618" i="3"/>
  <c r="BL1618" i="3"/>
  <c r="BM1618" i="3"/>
  <c r="BN1618" i="3"/>
  <c r="BO1618" i="3"/>
  <c r="BP1618" i="3"/>
  <c r="BQ1618" i="3"/>
  <c r="BD1619" i="3"/>
  <c r="BE1619" i="3"/>
  <c r="BF1619" i="3"/>
  <c r="BG1619" i="3"/>
  <c r="BH1619" i="3"/>
  <c r="BI1619" i="3"/>
  <c r="BJ1619" i="3"/>
  <c r="BK1619" i="3"/>
  <c r="BL1619" i="3"/>
  <c r="BM1619" i="3"/>
  <c r="BN1619" i="3"/>
  <c r="BO1619" i="3"/>
  <c r="BP1619" i="3"/>
  <c r="BQ1619" i="3"/>
  <c r="BD1620" i="3"/>
  <c r="BE1620" i="3"/>
  <c r="BF1620" i="3"/>
  <c r="BG1620" i="3"/>
  <c r="BH1620" i="3"/>
  <c r="BI1620" i="3"/>
  <c r="BJ1620" i="3"/>
  <c r="BK1620" i="3"/>
  <c r="BL1620" i="3"/>
  <c r="BM1620" i="3"/>
  <c r="BN1620" i="3"/>
  <c r="BO1620" i="3"/>
  <c r="BP1620" i="3"/>
  <c r="BQ1620" i="3"/>
  <c r="BD1621" i="3"/>
  <c r="BE1621" i="3"/>
  <c r="BF1621" i="3"/>
  <c r="BG1621" i="3"/>
  <c r="BH1621" i="3"/>
  <c r="BI1621" i="3"/>
  <c r="BJ1621" i="3"/>
  <c r="BK1621" i="3"/>
  <c r="BL1621" i="3"/>
  <c r="BM1621" i="3"/>
  <c r="BN1621" i="3"/>
  <c r="BO1621" i="3"/>
  <c r="BP1621" i="3"/>
  <c r="BQ1621" i="3"/>
  <c r="BD1622" i="3"/>
  <c r="BE1622" i="3"/>
  <c r="BF1622" i="3"/>
  <c r="BG1622" i="3"/>
  <c r="BH1622" i="3"/>
  <c r="BI1622" i="3"/>
  <c r="BJ1622" i="3"/>
  <c r="BK1622" i="3"/>
  <c r="BL1622" i="3"/>
  <c r="BM1622" i="3"/>
  <c r="BN1622" i="3"/>
  <c r="BO1622" i="3"/>
  <c r="BP1622" i="3"/>
  <c r="BQ1622" i="3"/>
  <c r="BD1623" i="3"/>
  <c r="BE1623" i="3"/>
  <c r="BF1623" i="3"/>
  <c r="BG1623" i="3"/>
  <c r="BH1623" i="3"/>
  <c r="BI1623" i="3"/>
  <c r="BJ1623" i="3"/>
  <c r="BK1623" i="3"/>
  <c r="BL1623" i="3"/>
  <c r="BM1623" i="3"/>
  <c r="BN1623" i="3"/>
  <c r="BO1623" i="3"/>
  <c r="BP1623" i="3"/>
  <c r="BQ1623" i="3"/>
  <c r="BD1624" i="3"/>
  <c r="BE1624" i="3"/>
  <c r="BF1624" i="3"/>
  <c r="BG1624" i="3"/>
  <c r="BH1624" i="3"/>
  <c r="BI1624" i="3"/>
  <c r="BJ1624" i="3"/>
  <c r="BK1624" i="3"/>
  <c r="BL1624" i="3"/>
  <c r="BM1624" i="3"/>
  <c r="BN1624" i="3"/>
  <c r="BO1624" i="3"/>
  <c r="BP1624" i="3"/>
  <c r="BQ1624" i="3"/>
  <c r="BD1625" i="3"/>
  <c r="BE1625" i="3"/>
  <c r="BF1625" i="3"/>
  <c r="BG1625" i="3"/>
  <c r="BH1625" i="3"/>
  <c r="BI1625" i="3"/>
  <c r="BJ1625" i="3"/>
  <c r="BK1625" i="3"/>
  <c r="BL1625" i="3"/>
  <c r="BM1625" i="3"/>
  <c r="BN1625" i="3"/>
  <c r="BO1625" i="3"/>
  <c r="BP1625" i="3"/>
  <c r="BQ1625" i="3"/>
  <c r="BD1626" i="3"/>
  <c r="BE1626" i="3"/>
  <c r="BF1626" i="3"/>
  <c r="BG1626" i="3"/>
  <c r="BH1626" i="3"/>
  <c r="BI1626" i="3"/>
  <c r="BJ1626" i="3"/>
  <c r="BK1626" i="3"/>
  <c r="BL1626" i="3"/>
  <c r="BM1626" i="3"/>
  <c r="BN1626" i="3"/>
  <c r="BO1626" i="3"/>
  <c r="BP1626" i="3"/>
  <c r="BQ1626" i="3"/>
  <c r="BD1627" i="3"/>
  <c r="BE1627" i="3"/>
  <c r="BF1627" i="3"/>
  <c r="BG1627" i="3"/>
  <c r="BH1627" i="3"/>
  <c r="BI1627" i="3"/>
  <c r="BJ1627" i="3"/>
  <c r="BK1627" i="3"/>
  <c r="BL1627" i="3"/>
  <c r="BM1627" i="3"/>
  <c r="BN1627" i="3"/>
  <c r="BO1627" i="3"/>
  <c r="BP1627" i="3"/>
  <c r="BQ1627" i="3"/>
  <c r="BD1628" i="3"/>
  <c r="BE1628" i="3"/>
  <c r="BF1628" i="3"/>
  <c r="BG1628" i="3"/>
  <c r="BH1628" i="3"/>
  <c r="BI1628" i="3"/>
  <c r="BJ1628" i="3"/>
  <c r="BK1628" i="3"/>
  <c r="BL1628" i="3"/>
  <c r="BM1628" i="3"/>
  <c r="BN1628" i="3"/>
  <c r="BO1628" i="3"/>
  <c r="BP1628" i="3"/>
  <c r="BQ1628" i="3"/>
  <c r="BD1629" i="3"/>
  <c r="BE1629" i="3"/>
  <c r="BF1629" i="3"/>
  <c r="BG1629" i="3"/>
  <c r="BH1629" i="3"/>
  <c r="BI1629" i="3"/>
  <c r="BJ1629" i="3"/>
  <c r="BK1629" i="3"/>
  <c r="BL1629" i="3"/>
  <c r="BM1629" i="3"/>
  <c r="BN1629" i="3"/>
  <c r="BO1629" i="3"/>
  <c r="BP1629" i="3"/>
  <c r="BQ1629" i="3"/>
  <c r="BD1630" i="3"/>
  <c r="BE1630" i="3"/>
  <c r="BF1630" i="3"/>
  <c r="BG1630" i="3"/>
  <c r="BH1630" i="3"/>
  <c r="BI1630" i="3"/>
  <c r="BJ1630" i="3"/>
  <c r="BK1630" i="3"/>
  <c r="BL1630" i="3"/>
  <c r="BM1630" i="3"/>
  <c r="BN1630" i="3"/>
  <c r="BO1630" i="3"/>
  <c r="BP1630" i="3"/>
  <c r="BQ1630" i="3"/>
  <c r="BD1631" i="3"/>
  <c r="BE1631" i="3"/>
  <c r="BF1631" i="3"/>
  <c r="BG1631" i="3"/>
  <c r="BH1631" i="3"/>
  <c r="BI1631" i="3"/>
  <c r="BJ1631" i="3"/>
  <c r="BK1631" i="3"/>
  <c r="BL1631" i="3"/>
  <c r="BM1631" i="3"/>
  <c r="BN1631" i="3"/>
  <c r="BO1631" i="3"/>
  <c r="BP1631" i="3"/>
  <c r="BQ1631" i="3"/>
  <c r="BD1632" i="3"/>
  <c r="BE1632" i="3"/>
  <c r="BF1632" i="3"/>
  <c r="BG1632" i="3"/>
  <c r="BH1632" i="3"/>
  <c r="BI1632" i="3"/>
  <c r="BJ1632" i="3"/>
  <c r="BK1632" i="3"/>
  <c r="BL1632" i="3"/>
  <c r="BM1632" i="3"/>
  <c r="BN1632" i="3"/>
  <c r="BO1632" i="3"/>
  <c r="BP1632" i="3"/>
  <c r="BQ1632" i="3"/>
  <c r="BD1633" i="3"/>
  <c r="BE1633" i="3"/>
  <c r="BF1633" i="3"/>
  <c r="BG1633" i="3"/>
  <c r="BH1633" i="3"/>
  <c r="BI1633" i="3"/>
  <c r="BJ1633" i="3"/>
  <c r="BK1633" i="3"/>
  <c r="BL1633" i="3"/>
  <c r="BM1633" i="3"/>
  <c r="BN1633" i="3"/>
  <c r="BO1633" i="3"/>
  <c r="BP1633" i="3"/>
  <c r="BQ1633" i="3"/>
  <c r="BD1634" i="3"/>
  <c r="BE1634" i="3"/>
  <c r="BF1634" i="3"/>
  <c r="BG1634" i="3"/>
  <c r="BH1634" i="3"/>
  <c r="BI1634" i="3"/>
  <c r="BJ1634" i="3"/>
  <c r="BK1634" i="3"/>
  <c r="BL1634" i="3"/>
  <c r="BM1634" i="3"/>
  <c r="BN1634" i="3"/>
  <c r="BO1634" i="3"/>
  <c r="BP1634" i="3"/>
  <c r="BQ1634" i="3"/>
  <c r="BD1635" i="3"/>
  <c r="BE1635" i="3"/>
  <c r="BF1635" i="3"/>
  <c r="BG1635" i="3"/>
  <c r="BH1635" i="3"/>
  <c r="BI1635" i="3"/>
  <c r="BJ1635" i="3"/>
  <c r="BK1635" i="3"/>
  <c r="BL1635" i="3"/>
  <c r="BM1635" i="3"/>
  <c r="BN1635" i="3"/>
  <c r="BO1635" i="3"/>
  <c r="BP1635" i="3"/>
  <c r="BQ1635" i="3"/>
  <c r="BD1636" i="3"/>
  <c r="BE1636" i="3"/>
  <c r="BF1636" i="3"/>
  <c r="BG1636" i="3"/>
  <c r="BH1636" i="3"/>
  <c r="BI1636" i="3"/>
  <c r="BJ1636" i="3"/>
  <c r="BK1636" i="3"/>
  <c r="BL1636" i="3"/>
  <c r="BM1636" i="3"/>
  <c r="BN1636" i="3"/>
  <c r="BO1636" i="3"/>
  <c r="BP1636" i="3"/>
  <c r="BQ1636" i="3"/>
  <c r="BD1637" i="3"/>
  <c r="BE1637" i="3"/>
  <c r="BF1637" i="3"/>
  <c r="BG1637" i="3"/>
  <c r="BH1637" i="3"/>
  <c r="BI1637" i="3"/>
  <c r="BJ1637" i="3"/>
  <c r="BK1637" i="3"/>
  <c r="BL1637" i="3"/>
  <c r="BM1637" i="3"/>
  <c r="BN1637" i="3"/>
  <c r="BO1637" i="3"/>
  <c r="BP1637" i="3"/>
  <c r="BQ1637" i="3"/>
  <c r="BD1638" i="3"/>
  <c r="BE1638" i="3"/>
  <c r="BF1638" i="3"/>
  <c r="BG1638" i="3"/>
  <c r="BH1638" i="3"/>
  <c r="BI1638" i="3"/>
  <c r="BJ1638" i="3"/>
  <c r="BK1638" i="3"/>
  <c r="BL1638" i="3"/>
  <c r="BM1638" i="3"/>
  <c r="BN1638" i="3"/>
  <c r="BO1638" i="3"/>
  <c r="BP1638" i="3"/>
  <c r="BQ1638" i="3"/>
  <c r="BD1639" i="3"/>
  <c r="BE1639" i="3"/>
  <c r="BF1639" i="3"/>
  <c r="BG1639" i="3"/>
  <c r="BH1639" i="3"/>
  <c r="BI1639" i="3"/>
  <c r="BJ1639" i="3"/>
  <c r="BK1639" i="3"/>
  <c r="BL1639" i="3"/>
  <c r="BM1639" i="3"/>
  <c r="BN1639" i="3"/>
  <c r="BO1639" i="3"/>
  <c r="BP1639" i="3"/>
  <c r="BQ1639" i="3"/>
  <c r="BD1640" i="3"/>
  <c r="BE1640" i="3"/>
  <c r="BF1640" i="3"/>
  <c r="BG1640" i="3"/>
  <c r="BH1640" i="3"/>
  <c r="BI1640" i="3"/>
  <c r="BJ1640" i="3"/>
  <c r="BK1640" i="3"/>
  <c r="BL1640" i="3"/>
  <c r="BM1640" i="3"/>
  <c r="BN1640" i="3"/>
  <c r="BO1640" i="3"/>
  <c r="BP1640" i="3"/>
  <c r="BQ1640" i="3"/>
  <c r="BD1641" i="3"/>
  <c r="BE1641" i="3"/>
  <c r="BF1641" i="3"/>
  <c r="BG1641" i="3"/>
  <c r="BH1641" i="3"/>
  <c r="BI1641" i="3"/>
  <c r="BJ1641" i="3"/>
  <c r="BK1641" i="3"/>
  <c r="BL1641" i="3"/>
  <c r="BM1641" i="3"/>
  <c r="BN1641" i="3"/>
  <c r="BO1641" i="3"/>
  <c r="BP1641" i="3"/>
  <c r="BQ1641" i="3"/>
  <c r="BD1642" i="3"/>
  <c r="BE1642" i="3"/>
  <c r="BF1642" i="3"/>
  <c r="BG1642" i="3"/>
  <c r="BH1642" i="3"/>
  <c r="BI1642" i="3"/>
  <c r="BJ1642" i="3"/>
  <c r="BK1642" i="3"/>
  <c r="BL1642" i="3"/>
  <c r="BM1642" i="3"/>
  <c r="BN1642" i="3"/>
  <c r="BO1642" i="3"/>
  <c r="BP1642" i="3"/>
  <c r="BQ1642" i="3"/>
  <c r="BD1643" i="3"/>
  <c r="BE1643" i="3"/>
  <c r="BF1643" i="3"/>
  <c r="BG1643" i="3"/>
  <c r="BH1643" i="3"/>
  <c r="BI1643" i="3"/>
  <c r="BJ1643" i="3"/>
  <c r="BK1643" i="3"/>
  <c r="BL1643" i="3"/>
  <c r="BM1643" i="3"/>
  <c r="BN1643" i="3"/>
  <c r="BO1643" i="3"/>
  <c r="BP1643" i="3"/>
  <c r="BQ1643" i="3"/>
  <c r="BD1644" i="3"/>
  <c r="BE1644" i="3"/>
  <c r="BF1644" i="3"/>
  <c r="BG1644" i="3"/>
  <c r="BH1644" i="3"/>
  <c r="BI1644" i="3"/>
  <c r="BJ1644" i="3"/>
  <c r="BK1644" i="3"/>
  <c r="BL1644" i="3"/>
  <c r="BM1644" i="3"/>
  <c r="BN1644" i="3"/>
  <c r="BO1644" i="3"/>
  <c r="BP1644" i="3"/>
  <c r="BQ1644" i="3"/>
  <c r="BD1645" i="3"/>
  <c r="BE1645" i="3"/>
  <c r="BF1645" i="3"/>
  <c r="BG1645" i="3"/>
  <c r="BH1645" i="3"/>
  <c r="BI1645" i="3"/>
  <c r="BJ1645" i="3"/>
  <c r="BK1645" i="3"/>
  <c r="BL1645" i="3"/>
  <c r="BM1645" i="3"/>
  <c r="BN1645" i="3"/>
  <c r="BO1645" i="3"/>
  <c r="BP1645" i="3"/>
  <c r="BQ1645" i="3"/>
  <c r="BD1646" i="3"/>
  <c r="BE1646" i="3"/>
  <c r="BF1646" i="3"/>
  <c r="BG1646" i="3"/>
  <c r="BH1646" i="3"/>
  <c r="BI1646" i="3"/>
  <c r="BJ1646" i="3"/>
  <c r="BK1646" i="3"/>
  <c r="BL1646" i="3"/>
  <c r="BM1646" i="3"/>
  <c r="BN1646" i="3"/>
  <c r="BO1646" i="3"/>
  <c r="BP1646" i="3"/>
  <c r="BQ1646" i="3"/>
  <c r="BD1647" i="3"/>
  <c r="BE1647" i="3"/>
  <c r="BF1647" i="3"/>
  <c r="BG1647" i="3"/>
  <c r="BH1647" i="3"/>
  <c r="BI1647" i="3"/>
  <c r="BJ1647" i="3"/>
  <c r="BK1647" i="3"/>
  <c r="BL1647" i="3"/>
  <c r="BM1647" i="3"/>
  <c r="BN1647" i="3"/>
  <c r="BO1647" i="3"/>
  <c r="BP1647" i="3"/>
  <c r="BQ1647" i="3"/>
  <c r="BD1648" i="3"/>
  <c r="BE1648" i="3"/>
  <c r="BF1648" i="3"/>
  <c r="BG1648" i="3"/>
  <c r="BH1648" i="3"/>
  <c r="BI1648" i="3"/>
  <c r="BJ1648" i="3"/>
  <c r="BK1648" i="3"/>
  <c r="BL1648" i="3"/>
  <c r="BM1648" i="3"/>
  <c r="BN1648" i="3"/>
  <c r="BO1648" i="3"/>
  <c r="BP1648" i="3"/>
  <c r="BQ1648" i="3"/>
  <c r="BD1649" i="3"/>
  <c r="BE1649" i="3"/>
  <c r="BF1649" i="3"/>
  <c r="BG1649" i="3"/>
  <c r="BH1649" i="3"/>
  <c r="BI1649" i="3"/>
  <c r="BJ1649" i="3"/>
  <c r="BK1649" i="3"/>
  <c r="BL1649" i="3"/>
  <c r="BM1649" i="3"/>
  <c r="BN1649" i="3"/>
  <c r="BO1649" i="3"/>
  <c r="BP1649" i="3"/>
  <c r="BQ1649" i="3"/>
  <c r="BD1650" i="3"/>
  <c r="BE1650" i="3"/>
  <c r="BF1650" i="3"/>
  <c r="BG1650" i="3"/>
  <c r="BH1650" i="3"/>
  <c r="BI1650" i="3"/>
  <c r="BJ1650" i="3"/>
  <c r="BK1650" i="3"/>
  <c r="BL1650" i="3"/>
  <c r="BM1650" i="3"/>
  <c r="BN1650" i="3"/>
  <c r="BO1650" i="3"/>
  <c r="BP1650" i="3"/>
  <c r="BQ1650" i="3"/>
  <c r="BD1651" i="3"/>
  <c r="BE1651" i="3"/>
  <c r="BF1651" i="3"/>
  <c r="BG1651" i="3"/>
  <c r="BH1651" i="3"/>
  <c r="BI1651" i="3"/>
  <c r="BJ1651" i="3"/>
  <c r="BK1651" i="3"/>
  <c r="BL1651" i="3"/>
  <c r="BM1651" i="3"/>
  <c r="BN1651" i="3"/>
  <c r="BO1651" i="3"/>
  <c r="BP1651" i="3"/>
  <c r="BQ1651" i="3"/>
  <c r="BD1652" i="3"/>
  <c r="BE1652" i="3"/>
  <c r="BF1652" i="3"/>
  <c r="BG1652" i="3"/>
  <c r="BH1652" i="3"/>
  <c r="BI1652" i="3"/>
  <c r="BJ1652" i="3"/>
  <c r="BK1652" i="3"/>
  <c r="BL1652" i="3"/>
  <c r="BM1652" i="3"/>
  <c r="BN1652" i="3"/>
  <c r="BO1652" i="3"/>
  <c r="BP1652" i="3"/>
  <c r="BQ1652" i="3"/>
  <c r="BD1653" i="3"/>
  <c r="BE1653" i="3"/>
  <c r="BF1653" i="3"/>
  <c r="BG1653" i="3"/>
  <c r="BH1653" i="3"/>
  <c r="BI1653" i="3"/>
  <c r="BJ1653" i="3"/>
  <c r="BK1653" i="3"/>
  <c r="BL1653" i="3"/>
  <c r="BM1653" i="3"/>
  <c r="BN1653" i="3"/>
  <c r="BO1653" i="3"/>
  <c r="BP1653" i="3"/>
  <c r="BQ1653" i="3"/>
  <c r="BD1654" i="3"/>
  <c r="BE1654" i="3"/>
  <c r="BF1654" i="3"/>
  <c r="BG1654" i="3"/>
  <c r="BH1654" i="3"/>
  <c r="BI1654" i="3"/>
  <c r="BJ1654" i="3"/>
  <c r="BK1654" i="3"/>
  <c r="BL1654" i="3"/>
  <c r="BM1654" i="3"/>
  <c r="BN1654" i="3"/>
  <c r="BO1654" i="3"/>
  <c r="BP1654" i="3"/>
  <c r="BQ1654" i="3"/>
  <c r="BD1655" i="3"/>
  <c r="BE1655" i="3"/>
  <c r="BF1655" i="3"/>
  <c r="BG1655" i="3"/>
  <c r="BH1655" i="3"/>
  <c r="BI1655" i="3"/>
  <c r="BJ1655" i="3"/>
  <c r="BK1655" i="3"/>
  <c r="BL1655" i="3"/>
  <c r="BM1655" i="3"/>
  <c r="BN1655" i="3"/>
  <c r="BO1655" i="3"/>
  <c r="BP1655" i="3"/>
  <c r="BQ1655" i="3"/>
  <c r="BD1656" i="3"/>
  <c r="BE1656" i="3"/>
  <c r="BF1656" i="3"/>
  <c r="BG1656" i="3"/>
  <c r="BH1656" i="3"/>
  <c r="BI1656" i="3"/>
  <c r="BJ1656" i="3"/>
  <c r="BK1656" i="3"/>
  <c r="BL1656" i="3"/>
  <c r="BM1656" i="3"/>
  <c r="BN1656" i="3"/>
  <c r="BO1656" i="3"/>
  <c r="BP1656" i="3"/>
  <c r="BQ1656" i="3"/>
  <c r="BD1657" i="3"/>
  <c r="BE1657" i="3"/>
  <c r="BF1657" i="3"/>
  <c r="BG1657" i="3"/>
  <c r="BH1657" i="3"/>
  <c r="BI1657" i="3"/>
  <c r="BJ1657" i="3"/>
  <c r="BK1657" i="3"/>
  <c r="BL1657" i="3"/>
  <c r="BM1657" i="3"/>
  <c r="BN1657" i="3"/>
  <c r="BO1657" i="3"/>
  <c r="BP1657" i="3"/>
  <c r="BQ1657" i="3"/>
  <c r="BD1658" i="3"/>
  <c r="BE1658" i="3"/>
  <c r="BF1658" i="3"/>
  <c r="BG1658" i="3"/>
  <c r="BH1658" i="3"/>
  <c r="BI1658" i="3"/>
  <c r="BJ1658" i="3"/>
  <c r="BK1658" i="3"/>
  <c r="BL1658" i="3"/>
  <c r="BM1658" i="3"/>
  <c r="BN1658" i="3"/>
  <c r="BO1658" i="3"/>
  <c r="BP1658" i="3"/>
  <c r="BQ1658" i="3"/>
  <c r="BD1659" i="3"/>
  <c r="BE1659" i="3"/>
  <c r="BF1659" i="3"/>
  <c r="BG1659" i="3"/>
  <c r="BH1659" i="3"/>
  <c r="BI1659" i="3"/>
  <c r="BJ1659" i="3"/>
  <c r="BK1659" i="3"/>
  <c r="BL1659" i="3"/>
  <c r="BM1659" i="3"/>
  <c r="BN1659" i="3"/>
  <c r="BO1659" i="3"/>
  <c r="BP1659" i="3"/>
  <c r="BQ1659" i="3"/>
  <c r="BD1660" i="3"/>
  <c r="BE1660" i="3"/>
  <c r="BF1660" i="3"/>
  <c r="BG1660" i="3"/>
  <c r="BH1660" i="3"/>
  <c r="BI1660" i="3"/>
  <c r="BJ1660" i="3"/>
  <c r="BK1660" i="3"/>
  <c r="BL1660" i="3"/>
  <c r="BM1660" i="3"/>
  <c r="BN1660" i="3"/>
  <c r="BO1660" i="3"/>
  <c r="BP1660" i="3"/>
  <c r="BQ1660" i="3"/>
  <c r="BD1661" i="3"/>
  <c r="BE1661" i="3"/>
  <c r="BF1661" i="3"/>
  <c r="BG1661" i="3"/>
  <c r="BH1661" i="3"/>
  <c r="BI1661" i="3"/>
  <c r="BJ1661" i="3"/>
  <c r="BK1661" i="3"/>
  <c r="BL1661" i="3"/>
  <c r="BM1661" i="3"/>
  <c r="BN1661" i="3"/>
  <c r="BO1661" i="3"/>
  <c r="BP1661" i="3"/>
  <c r="BQ1661" i="3"/>
  <c r="BD1662" i="3"/>
  <c r="BE1662" i="3"/>
  <c r="BF1662" i="3"/>
  <c r="BG1662" i="3"/>
  <c r="BH1662" i="3"/>
  <c r="BI1662" i="3"/>
  <c r="BJ1662" i="3"/>
  <c r="BK1662" i="3"/>
  <c r="BL1662" i="3"/>
  <c r="BM1662" i="3"/>
  <c r="BN1662" i="3"/>
  <c r="BO1662" i="3"/>
  <c r="BP1662" i="3"/>
  <c r="BQ1662" i="3"/>
  <c r="BD1663" i="3"/>
  <c r="BE1663" i="3"/>
  <c r="BF1663" i="3"/>
  <c r="BG1663" i="3"/>
  <c r="BH1663" i="3"/>
  <c r="BI1663" i="3"/>
  <c r="BJ1663" i="3"/>
  <c r="BK1663" i="3"/>
  <c r="BL1663" i="3"/>
  <c r="BM1663" i="3"/>
  <c r="BN1663" i="3"/>
  <c r="BO1663" i="3"/>
  <c r="BP1663" i="3"/>
  <c r="BQ1663" i="3"/>
  <c r="BD1664" i="3"/>
  <c r="BE1664" i="3"/>
  <c r="BF1664" i="3"/>
  <c r="BG1664" i="3"/>
  <c r="BH1664" i="3"/>
  <c r="BI1664" i="3"/>
  <c r="BJ1664" i="3"/>
  <c r="BK1664" i="3"/>
  <c r="BL1664" i="3"/>
  <c r="BM1664" i="3"/>
  <c r="BN1664" i="3"/>
  <c r="BO1664" i="3"/>
  <c r="BP1664" i="3"/>
  <c r="BQ1664" i="3"/>
  <c r="BD1665" i="3"/>
  <c r="BE1665" i="3"/>
  <c r="BF1665" i="3"/>
  <c r="BG1665" i="3"/>
  <c r="BH1665" i="3"/>
  <c r="BI1665" i="3"/>
  <c r="BJ1665" i="3"/>
  <c r="BK1665" i="3"/>
  <c r="BL1665" i="3"/>
  <c r="BM1665" i="3"/>
  <c r="BN1665" i="3"/>
  <c r="BO1665" i="3"/>
  <c r="BP1665" i="3"/>
  <c r="BQ1665" i="3"/>
  <c r="BD1666" i="3"/>
  <c r="BE1666" i="3"/>
  <c r="BF1666" i="3"/>
  <c r="BG1666" i="3"/>
  <c r="BH1666" i="3"/>
  <c r="BI1666" i="3"/>
  <c r="BJ1666" i="3"/>
  <c r="BK1666" i="3"/>
  <c r="BL1666" i="3"/>
  <c r="BM1666" i="3"/>
  <c r="BN1666" i="3"/>
  <c r="BO1666" i="3"/>
  <c r="BP1666" i="3"/>
  <c r="BQ1666" i="3"/>
  <c r="BD1667" i="3"/>
  <c r="BE1667" i="3"/>
  <c r="BF1667" i="3"/>
  <c r="BG1667" i="3"/>
  <c r="BH1667" i="3"/>
  <c r="BI1667" i="3"/>
  <c r="BJ1667" i="3"/>
  <c r="BK1667" i="3"/>
  <c r="BL1667" i="3"/>
  <c r="BM1667" i="3"/>
  <c r="BN1667" i="3"/>
  <c r="BO1667" i="3"/>
  <c r="BP1667" i="3"/>
  <c r="BQ1667" i="3"/>
  <c r="BD1668" i="3"/>
  <c r="BE1668" i="3"/>
  <c r="BF1668" i="3"/>
  <c r="BG1668" i="3"/>
  <c r="BH1668" i="3"/>
  <c r="BI1668" i="3"/>
  <c r="BJ1668" i="3"/>
  <c r="BK1668" i="3"/>
  <c r="BL1668" i="3"/>
  <c r="BM1668" i="3"/>
  <c r="BN1668" i="3"/>
  <c r="BO1668" i="3"/>
  <c r="BP1668" i="3"/>
  <c r="BQ1668" i="3"/>
  <c r="BD1669" i="3"/>
  <c r="BE1669" i="3"/>
  <c r="BF1669" i="3"/>
  <c r="BG1669" i="3"/>
  <c r="BH1669" i="3"/>
  <c r="BI1669" i="3"/>
  <c r="BJ1669" i="3"/>
  <c r="BK1669" i="3"/>
  <c r="BL1669" i="3"/>
  <c r="BM1669" i="3"/>
  <c r="BN1669" i="3"/>
  <c r="BO1669" i="3"/>
  <c r="BP1669" i="3"/>
  <c r="BQ1669" i="3"/>
  <c r="BD1670" i="3"/>
  <c r="BE1670" i="3"/>
  <c r="BF1670" i="3"/>
  <c r="BG1670" i="3"/>
  <c r="BH1670" i="3"/>
  <c r="BI1670" i="3"/>
  <c r="BJ1670" i="3"/>
  <c r="BK1670" i="3"/>
  <c r="BL1670" i="3"/>
  <c r="BM1670" i="3"/>
  <c r="BN1670" i="3"/>
  <c r="BO1670" i="3"/>
  <c r="BP1670" i="3"/>
  <c r="BQ1670" i="3"/>
  <c r="BD1671" i="3"/>
  <c r="BE1671" i="3"/>
  <c r="BF1671" i="3"/>
  <c r="BG1671" i="3"/>
  <c r="BH1671" i="3"/>
  <c r="BI1671" i="3"/>
  <c r="BJ1671" i="3"/>
  <c r="BK1671" i="3"/>
  <c r="BL1671" i="3"/>
  <c r="BM1671" i="3"/>
  <c r="BN1671" i="3"/>
  <c r="BO1671" i="3"/>
  <c r="BP1671" i="3"/>
  <c r="BQ1671" i="3"/>
  <c r="BD1672" i="3"/>
  <c r="BE1672" i="3"/>
  <c r="BF1672" i="3"/>
  <c r="BG1672" i="3"/>
  <c r="BH1672" i="3"/>
  <c r="BI1672" i="3"/>
  <c r="BJ1672" i="3"/>
  <c r="BK1672" i="3"/>
  <c r="BL1672" i="3"/>
  <c r="BM1672" i="3"/>
  <c r="BN1672" i="3"/>
  <c r="BO1672" i="3"/>
  <c r="BP1672" i="3"/>
  <c r="BQ1672" i="3"/>
  <c r="BD1673" i="3"/>
  <c r="BE1673" i="3"/>
  <c r="BF1673" i="3"/>
  <c r="BG1673" i="3"/>
  <c r="BH1673" i="3"/>
  <c r="BI1673" i="3"/>
  <c r="BJ1673" i="3"/>
  <c r="BK1673" i="3"/>
  <c r="BL1673" i="3"/>
  <c r="BM1673" i="3"/>
  <c r="BN1673" i="3"/>
  <c r="BO1673" i="3"/>
  <c r="BP1673" i="3"/>
  <c r="BQ1673" i="3"/>
  <c r="BD1674" i="3"/>
  <c r="BE1674" i="3"/>
  <c r="BF1674" i="3"/>
  <c r="BG1674" i="3"/>
  <c r="BH1674" i="3"/>
  <c r="BI1674" i="3"/>
  <c r="BJ1674" i="3"/>
  <c r="BK1674" i="3"/>
  <c r="BL1674" i="3"/>
  <c r="BM1674" i="3"/>
  <c r="BN1674" i="3"/>
  <c r="BO1674" i="3"/>
  <c r="BP1674" i="3"/>
  <c r="BQ1674" i="3"/>
  <c r="BD1675" i="3"/>
  <c r="BE1675" i="3"/>
  <c r="BF1675" i="3"/>
  <c r="BG1675" i="3"/>
  <c r="BH1675" i="3"/>
  <c r="BI1675" i="3"/>
  <c r="BJ1675" i="3"/>
  <c r="BK1675" i="3"/>
  <c r="BL1675" i="3"/>
  <c r="BM1675" i="3"/>
  <c r="BN1675" i="3"/>
  <c r="BO1675" i="3"/>
  <c r="BP1675" i="3"/>
  <c r="BQ1675" i="3"/>
  <c r="BD1676" i="3"/>
  <c r="BE1676" i="3"/>
  <c r="BF1676" i="3"/>
  <c r="BG1676" i="3"/>
  <c r="BH1676" i="3"/>
  <c r="BI1676" i="3"/>
  <c r="BJ1676" i="3"/>
  <c r="BK1676" i="3"/>
  <c r="BL1676" i="3"/>
  <c r="BM1676" i="3"/>
  <c r="BN1676" i="3"/>
  <c r="BO1676" i="3"/>
  <c r="BP1676" i="3"/>
  <c r="BQ1676" i="3"/>
  <c r="BD1677" i="3"/>
  <c r="BE1677" i="3"/>
  <c r="BF1677" i="3"/>
  <c r="BG1677" i="3"/>
  <c r="BH1677" i="3"/>
  <c r="BI1677" i="3"/>
  <c r="BJ1677" i="3"/>
  <c r="BK1677" i="3"/>
  <c r="BL1677" i="3"/>
  <c r="BM1677" i="3"/>
  <c r="BN1677" i="3"/>
  <c r="BO1677" i="3"/>
  <c r="BP1677" i="3"/>
  <c r="BQ1677" i="3"/>
  <c r="BD1678" i="3"/>
  <c r="BE1678" i="3"/>
  <c r="BF1678" i="3"/>
  <c r="BG1678" i="3"/>
  <c r="BH1678" i="3"/>
  <c r="BI1678" i="3"/>
  <c r="BJ1678" i="3"/>
  <c r="BK1678" i="3"/>
  <c r="BL1678" i="3"/>
  <c r="BM1678" i="3"/>
  <c r="BN1678" i="3"/>
  <c r="BO1678" i="3"/>
  <c r="BP1678" i="3"/>
  <c r="BQ1678" i="3"/>
  <c r="BD1679" i="3"/>
  <c r="BE1679" i="3"/>
  <c r="BF1679" i="3"/>
  <c r="BG1679" i="3"/>
  <c r="BH1679" i="3"/>
  <c r="BI1679" i="3"/>
  <c r="BJ1679" i="3"/>
  <c r="BK1679" i="3"/>
  <c r="BL1679" i="3"/>
  <c r="BM1679" i="3"/>
  <c r="BN1679" i="3"/>
  <c r="BO1679" i="3"/>
  <c r="BP1679" i="3"/>
  <c r="BQ1679" i="3"/>
  <c r="BD1680" i="3"/>
  <c r="BE1680" i="3"/>
  <c r="BF1680" i="3"/>
  <c r="BG1680" i="3"/>
  <c r="BH1680" i="3"/>
  <c r="BI1680" i="3"/>
  <c r="BJ1680" i="3"/>
  <c r="BK1680" i="3"/>
  <c r="BL1680" i="3"/>
  <c r="BM1680" i="3"/>
  <c r="BN1680" i="3"/>
  <c r="BO1680" i="3"/>
  <c r="BP1680" i="3"/>
  <c r="BQ1680" i="3"/>
  <c r="BD1681" i="3"/>
  <c r="BE1681" i="3"/>
  <c r="BF1681" i="3"/>
  <c r="BG1681" i="3"/>
  <c r="BH1681" i="3"/>
  <c r="BI1681" i="3"/>
  <c r="BJ1681" i="3"/>
  <c r="BK1681" i="3"/>
  <c r="BL1681" i="3"/>
  <c r="BM1681" i="3"/>
  <c r="BN1681" i="3"/>
  <c r="BO1681" i="3"/>
  <c r="BP1681" i="3"/>
  <c r="BQ1681" i="3"/>
  <c r="BD1682" i="3"/>
  <c r="BE1682" i="3"/>
  <c r="BF1682" i="3"/>
  <c r="BG1682" i="3"/>
  <c r="BH1682" i="3"/>
  <c r="BI1682" i="3"/>
  <c r="BJ1682" i="3"/>
  <c r="BK1682" i="3"/>
  <c r="BL1682" i="3"/>
  <c r="BM1682" i="3"/>
  <c r="BN1682" i="3"/>
  <c r="BO1682" i="3"/>
  <c r="BP1682" i="3"/>
  <c r="BQ1682" i="3"/>
  <c r="BD1683" i="3"/>
  <c r="BE1683" i="3"/>
  <c r="BF1683" i="3"/>
  <c r="BG1683" i="3"/>
  <c r="BH1683" i="3"/>
  <c r="BI1683" i="3"/>
  <c r="BJ1683" i="3"/>
  <c r="BK1683" i="3"/>
  <c r="BL1683" i="3"/>
  <c r="BM1683" i="3"/>
  <c r="BN1683" i="3"/>
  <c r="BO1683" i="3"/>
  <c r="BP1683" i="3"/>
  <c r="BQ1683" i="3"/>
  <c r="BD1684" i="3"/>
  <c r="BE1684" i="3"/>
  <c r="BF1684" i="3"/>
  <c r="BG1684" i="3"/>
  <c r="BH1684" i="3"/>
  <c r="BI1684" i="3"/>
  <c r="BJ1684" i="3"/>
  <c r="BK1684" i="3"/>
  <c r="BL1684" i="3"/>
  <c r="BM1684" i="3"/>
  <c r="BN1684" i="3"/>
  <c r="BO1684" i="3"/>
  <c r="BP1684" i="3"/>
  <c r="BQ1684" i="3"/>
  <c r="BD1685" i="3"/>
  <c r="BE1685" i="3"/>
  <c r="BF1685" i="3"/>
  <c r="BG1685" i="3"/>
  <c r="BH1685" i="3"/>
  <c r="BI1685" i="3"/>
  <c r="BJ1685" i="3"/>
  <c r="BK1685" i="3"/>
  <c r="BL1685" i="3"/>
  <c r="BM1685" i="3"/>
  <c r="BN1685" i="3"/>
  <c r="BO1685" i="3"/>
  <c r="BP1685" i="3"/>
  <c r="BQ1685" i="3"/>
  <c r="BD1686" i="3"/>
  <c r="BE1686" i="3"/>
  <c r="BF1686" i="3"/>
  <c r="BG1686" i="3"/>
  <c r="BH1686" i="3"/>
  <c r="BI1686" i="3"/>
  <c r="BJ1686" i="3"/>
  <c r="BK1686" i="3"/>
  <c r="BL1686" i="3"/>
  <c r="BM1686" i="3"/>
  <c r="BN1686" i="3"/>
  <c r="BO1686" i="3"/>
  <c r="BP1686" i="3"/>
  <c r="BQ1686" i="3"/>
  <c r="BD1687" i="3"/>
  <c r="BE1687" i="3"/>
  <c r="BF1687" i="3"/>
  <c r="BG1687" i="3"/>
  <c r="BH1687" i="3"/>
  <c r="BI1687" i="3"/>
  <c r="BJ1687" i="3"/>
  <c r="BK1687" i="3"/>
  <c r="BL1687" i="3"/>
  <c r="BM1687" i="3"/>
  <c r="BN1687" i="3"/>
  <c r="BO1687" i="3"/>
  <c r="BP1687" i="3"/>
  <c r="BQ1687" i="3"/>
  <c r="BD1688" i="3"/>
  <c r="BE1688" i="3"/>
  <c r="BF1688" i="3"/>
  <c r="BG1688" i="3"/>
  <c r="BH1688" i="3"/>
  <c r="BI1688" i="3"/>
  <c r="BJ1688" i="3"/>
  <c r="BK1688" i="3"/>
  <c r="BL1688" i="3"/>
  <c r="BM1688" i="3"/>
  <c r="BN1688" i="3"/>
  <c r="BO1688" i="3"/>
  <c r="BP1688" i="3"/>
  <c r="BQ1688" i="3"/>
  <c r="BD1689" i="3"/>
  <c r="BE1689" i="3"/>
  <c r="BF1689" i="3"/>
  <c r="BG1689" i="3"/>
  <c r="BH1689" i="3"/>
  <c r="BI1689" i="3"/>
  <c r="BJ1689" i="3"/>
  <c r="BK1689" i="3"/>
  <c r="BL1689" i="3"/>
  <c r="BM1689" i="3"/>
  <c r="BN1689" i="3"/>
  <c r="BO1689" i="3"/>
  <c r="BP1689" i="3"/>
  <c r="BQ1689" i="3"/>
  <c r="BD1690" i="3"/>
  <c r="BE1690" i="3"/>
  <c r="BF1690" i="3"/>
  <c r="BG1690" i="3"/>
  <c r="BH1690" i="3"/>
  <c r="BI1690" i="3"/>
  <c r="BJ1690" i="3"/>
  <c r="BK1690" i="3"/>
  <c r="BL1690" i="3"/>
  <c r="BM1690" i="3"/>
  <c r="BN1690" i="3"/>
  <c r="BO1690" i="3"/>
  <c r="BP1690" i="3"/>
  <c r="BQ1690" i="3"/>
  <c r="BD1691" i="3"/>
  <c r="BE1691" i="3"/>
  <c r="BF1691" i="3"/>
  <c r="BG1691" i="3"/>
  <c r="BH1691" i="3"/>
  <c r="BI1691" i="3"/>
  <c r="BJ1691" i="3"/>
  <c r="BK1691" i="3"/>
  <c r="BL1691" i="3"/>
  <c r="BM1691" i="3"/>
  <c r="BN1691" i="3"/>
  <c r="BO1691" i="3"/>
  <c r="BP1691" i="3"/>
  <c r="BQ1691" i="3"/>
  <c r="BD1692" i="3"/>
  <c r="BE1692" i="3"/>
  <c r="BF1692" i="3"/>
  <c r="BG1692" i="3"/>
  <c r="BH1692" i="3"/>
  <c r="BI1692" i="3"/>
  <c r="BJ1692" i="3"/>
  <c r="BK1692" i="3"/>
  <c r="BL1692" i="3"/>
  <c r="BM1692" i="3"/>
  <c r="BN1692" i="3"/>
  <c r="BO1692" i="3"/>
  <c r="BP1692" i="3"/>
  <c r="BQ1692" i="3"/>
  <c r="BD1693" i="3"/>
  <c r="BE1693" i="3"/>
  <c r="BF1693" i="3"/>
  <c r="BG1693" i="3"/>
  <c r="BH1693" i="3"/>
  <c r="BI1693" i="3"/>
  <c r="BJ1693" i="3"/>
  <c r="BK1693" i="3"/>
  <c r="BL1693" i="3"/>
  <c r="BM1693" i="3"/>
  <c r="BN1693" i="3"/>
  <c r="BO1693" i="3"/>
  <c r="BP1693" i="3"/>
  <c r="BQ1693" i="3"/>
  <c r="BD1694" i="3"/>
  <c r="BE1694" i="3"/>
  <c r="BF1694" i="3"/>
  <c r="BG1694" i="3"/>
  <c r="BH1694" i="3"/>
  <c r="BI1694" i="3"/>
  <c r="BJ1694" i="3"/>
  <c r="BK1694" i="3"/>
  <c r="BL1694" i="3"/>
  <c r="BM1694" i="3"/>
  <c r="BN1694" i="3"/>
  <c r="BO1694" i="3"/>
  <c r="BP1694" i="3"/>
  <c r="BQ1694" i="3"/>
  <c r="BD1695" i="3"/>
  <c r="BE1695" i="3"/>
  <c r="BF1695" i="3"/>
  <c r="BG1695" i="3"/>
  <c r="BH1695" i="3"/>
  <c r="BI1695" i="3"/>
  <c r="BJ1695" i="3"/>
  <c r="BK1695" i="3"/>
  <c r="BL1695" i="3"/>
  <c r="BM1695" i="3"/>
  <c r="BN1695" i="3"/>
  <c r="BO1695" i="3"/>
  <c r="BP1695" i="3"/>
  <c r="BQ1695" i="3"/>
  <c r="BD1696" i="3"/>
  <c r="BE1696" i="3"/>
  <c r="BF1696" i="3"/>
  <c r="BG1696" i="3"/>
  <c r="BH1696" i="3"/>
  <c r="BI1696" i="3"/>
  <c r="BJ1696" i="3"/>
  <c r="BK1696" i="3"/>
  <c r="BL1696" i="3"/>
  <c r="BM1696" i="3"/>
  <c r="BN1696" i="3"/>
  <c r="BO1696" i="3"/>
  <c r="BP1696" i="3"/>
  <c r="BQ1696" i="3"/>
  <c r="BD1697" i="3"/>
  <c r="BE1697" i="3"/>
  <c r="BF1697" i="3"/>
  <c r="BG1697" i="3"/>
  <c r="BH1697" i="3"/>
  <c r="BI1697" i="3"/>
  <c r="BJ1697" i="3"/>
  <c r="BK1697" i="3"/>
  <c r="BL1697" i="3"/>
  <c r="BM1697" i="3"/>
  <c r="BN1697" i="3"/>
  <c r="BO1697" i="3"/>
  <c r="BP1697" i="3"/>
  <c r="BQ1697" i="3"/>
  <c r="BD1698" i="3"/>
  <c r="BE1698" i="3"/>
  <c r="BF1698" i="3"/>
  <c r="BG1698" i="3"/>
  <c r="BH1698" i="3"/>
  <c r="BI1698" i="3"/>
  <c r="BJ1698" i="3"/>
  <c r="BK1698" i="3"/>
  <c r="BL1698" i="3"/>
  <c r="BM1698" i="3"/>
  <c r="BN1698" i="3"/>
  <c r="BO1698" i="3"/>
  <c r="BP1698" i="3"/>
  <c r="BQ1698" i="3"/>
  <c r="BD1699" i="3"/>
  <c r="BE1699" i="3"/>
  <c r="BF1699" i="3"/>
  <c r="BG1699" i="3"/>
  <c r="BH1699" i="3"/>
  <c r="BI1699" i="3"/>
  <c r="BJ1699" i="3"/>
  <c r="BK1699" i="3"/>
  <c r="BL1699" i="3"/>
  <c r="BM1699" i="3"/>
  <c r="BN1699" i="3"/>
  <c r="BO1699" i="3"/>
  <c r="BP1699" i="3"/>
  <c r="BQ1699" i="3"/>
  <c r="BD1700" i="3"/>
  <c r="BE1700" i="3"/>
  <c r="BF1700" i="3"/>
  <c r="BG1700" i="3"/>
  <c r="BH1700" i="3"/>
  <c r="BI1700" i="3"/>
  <c r="BJ1700" i="3"/>
  <c r="BK1700" i="3"/>
  <c r="BL1700" i="3"/>
  <c r="BM1700" i="3"/>
  <c r="BN1700" i="3"/>
  <c r="BO1700" i="3"/>
  <c r="BP1700" i="3"/>
  <c r="BQ1700" i="3"/>
  <c r="BD1701" i="3"/>
  <c r="BE1701" i="3"/>
  <c r="BF1701" i="3"/>
  <c r="BG1701" i="3"/>
  <c r="BH1701" i="3"/>
  <c r="BI1701" i="3"/>
  <c r="BJ1701" i="3"/>
  <c r="BK1701" i="3"/>
  <c r="BL1701" i="3"/>
  <c r="BM1701" i="3"/>
  <c r="BN1701" i="3"/>
  <c r="BO1701" i="3"/>
  <c r="BP1701" i="3"/>
  <c r="BQ1701" i="3"/>
  <c r="BD1702" i="3"/>
  <c r="BE1702" i="3"/>
  <c r="BF1702" i="3"/>
  <c r="BG1702" i="3"/>
  <c r="BH1702" i="3"/>
  <c r="BI1702" i="3"/>
  <c r="BJ1702" i="3"/>
  <c r="BK1702" i="3"/>
  <c r="BL1702" i="3"/>
  <c r="BM1702" i="3"/>
  <c r="BN1702" i="3"/>
  <c r="BO1702" i="3"/>
  <c r="BP1702" i="3"/>
  <c r="BQ1702" i="3"/>
  <c r="BD1703" i="3"/>
  <c r="BE1703" i="3"/>
  <c r="BF1703" i="3"/>
  <c r="BG1703" i="3"/>
  <c r="BH1703" i="3"/>
  <c r="BI1703" i="3"/>
  <c r="BJ1703" i="3"/>
  <c r="BK1703" i="3"/>
  <c r="BL1703" i="3"/>
  <c r="BM1703" i="3"/>
  <c r="BN1703" i="3"/>
  <c r="BO1703" i="3"/>
  <c r="BP1703" i="3"/>
  <c r="BQ1703" i="3"/>
  <c r="BD1704" i="3"/>
  <c r="BE1704" i="3"/>
  <c r="BF1704" i="3"/>
  <c r="BG1704" i="3"/>
  <c r="BH1704" i="3"/>
  <c r="BI1704" i="3"/>
  <c r="BJ1704" i="3"/>
  <c r="BK1704" i="3"/>
  <c r="BL1704" i="3"/>
  <c r="BM1704" i="3"/>
  <c r="BN1704" i="3"/>
  <c r="BO1704" i="3"/>
  <c r="BP1704" i="3"/>
  <c r="BQ1704" i="3"/>
  <c r="BD1705" i="3"/>
  <c r="BE1705" i="3"/>
  <c r="BF1705" i="3"/>
  <c r="BG1705" i="3"/>
  <c r="BH1705" i="3"/>
  <c r="BI1705" i="3"/>
  <c r="BJ1705" i="3"/>
  <c r="BK1705" i="3"/>
  <c r="BL1705" i="3"/>
  <c r="BM1705" i="3"/>
  <c r="BN1705" i="3"/>
  <c r="BO1705" i="3"/>
  <c r="BP1705" i="3"/>
  <c r="BQ1705" i="3"/>
  <c r="BD1706" i="3"/>
  <c r="BE1706" i="3"/>
  <c r="BF1706" i="3"/>
  <c r="BG1706" i="3"/>
  <c r="BH1706" i="3"/>
  <c r="BI1706" i="3"/>
  <c r="BJ1706" i="3"/>
  <c r="BK1706" i="3"/>
  <c r="BL1706" i="3"/>
  <c r="BM1706" i="3"/>
  <c r="BN1706" i="3"/>
  <c r="BO1706" i="3"/>
  <c r="BP1706" i="3"/>
  <c r="BQ1706" i="3"/>
  <c r="BD1707" i="3"/>
  <c r="BE1707" i="3"/>
  <c r="BF1707" i="3"/>
  <c r="BG1707" i="3"/>
  <c r="BH1707" i="3"/>
  <c r="BI1707" i="3"/>
  <c r="BJ1707" i="3"/>
  <c r="BK1707" i="3"/>
  <c r="BL1707" i="3"/>
  <c r="BM1707" i="3"/>
  <c r="BN1707" i="3"/>
  <c r="BO1707" i="3"/>
  <c r="BP1707" i="3"/>
  <c r="BQ1707" i="3"/>
  <c r="BD1708" i="3"/>
  <c r="BE1708" i="3"/>
  <c r="BF1708" i="3"/>
  <c r="BG1708" i="3"/>
  <c r="BH1708" i="3"/>
  <c r="BI1708" i="3"/>
  <c r="BJ1708" i="3"/>
  <c r="BK1708" i="3"/>
  <c r="BL1708" i="3"/>
  <c r="BM1708" i="3"/>
  <c r="BN1708" i="3"/>
  <c r="BO1708" i="3"/>
  <c r="BP1708" i="3"/>
  <c r="BQ1708" i="3"/>
  <c r="BD1709" i="3"/>
  <c r="BE1709" i="3"/>
  <c r="BF1709" i="3"/>
  <c r="BG1709" i="3"/>
  <c r="BH1709" i="3"/>
  <c r="BI1709" i="3"/>
  <c r="BJ1709" i="3"/>
  <c r="BK1709" i="3"/>
  <c r="BL1709" i="3"/>
  <c r="BM1709" i="3"/>
  <c r="BN1709" i="3"/>
  <c r="BO1709" i="3"/>
  <c r="BP1709" i="3"/>
  <c r="BQ1709" i="3"/>
  <c r="BD1710" i="3"/>
  <c r="BE1710" i="3"/>
  <c r="BF1710" i="3"/>
  <c r="BG1710" i="3"/>
  <c r="BH1710" i="3"/>
  <c r="BI1710" i="3"/>
  <c r="BJ1710" i="3"/>
  <c r="BK1710" i="3"/>
  <c r="BL1710" i="3"/>
  <c r="BM1710" i="3"/>
  <c r="BN1710" i="3"/>
  <c r="BO1710" i="3"/>
  <c r="BP1710" i="3"/>
  <c r="BQ1710" i="3"/>
  <c r="BD1711" i="3"/>
  <c r="BE1711" i="3"/>
  <c r="BF1711" i="3"/>
  <c r="BG1711" i="3"/>
  <c r="BH1711" i="3"/>
  <c r="BI1711" i="3"/>
  <c r="BJ1711" i="3"/>
  <c r="BK1711" i="3"/>
  <c r="BL1711" i="3"/>
  <c r="BM1711" i="3"/>
  <c r="BN1711" i="3"/>
  <c r="BO1711" i="3"/>
  <c r="BP1711" i="3"/>
  <c r="BQ1711" i="3"/>
  <c r="BD1712" i="3"/>
  <c r="BE1712" i="3"/>
  <c r="BF1712" i="3"/>
  <c r="BG1712" i="3"/>
  <c r="BH1712" i="3"/>
  <c r="BI1712" i="3"/>
  <c r="BJ1712" i="3"/>
  <c r="BK1712" i="3"/>
  <c r="BL1712" i="3"/>
  <c r="BM1712" i="3"/>
  <c r="BN1712" i="3"/>
  <c r="BO1712" i="3"/>
  <c r="BP1712" i="3"/>
  <c r="BQ1712" i="3"/>
  <c r="BD1713" i="3"/>
  <c r="BE1713" i="3"/>
  <c r="BF1713" i="3"/>
  <c r="BG1713" i="3"/>
  <c r="BH1713" i="3"/>
  <c r="BI1713" i="3"/>
  <c r="BJ1713" i="3"/>
  <c r="BK1713" i="3"/>
  <c r="BL1713" i="3"/>
  <c r="BM1713" i="3"/>
  <c r="BN1713" i="3"/>
  <c r="BO1713" i="3"/>
  <c r="BP1713" i="3"/>
  <c r="BQ1713" i="3"/>
  <c r="BD1714" i="3"/>
  <c r="BE1714" i="3"/>
  <c r="BF1714" i="3"/>
  <c r="BG1714" i="3"/>
  <c r="BH1714" i="3"/>
  <c r="BI1714" i="3"/>
  <c r="BJ1714" i="3"/>
  <c r="BK1714" i="3"/>
  <c r="BL1714" i="3"/>
  <c r="BM1714" i="3"/>
  <c r="BN1714" i="3"/>
  <c r="BO1714" i="3"/>
  <c r="BP1714" i="3"/>
  <c r="BQ1714" i="3"/>
  <c r="BD1715" i="3"/>
  <c r="BE1715" i="3"/>
  <c r="BF1715" i="3"/>
  <c r="BG1715" i="3"/>
  <c r="BH1715" i="3"/>
  <c r="BI1715" i="3"/>
  <c r="BJ1715" i="3"/>
  <c r="BK1715" i="3"/>
  <c r="BL1715" i="3"/>
  <c r="BM1715" i="3"/>
  <c r="BN1715" i="3"/>
  <c r="BO1715" i="3"/>
  <c r="BP1715" i="3"/>
  <c r="BQ1715" i="3"/>
  <c r="BD1716" i="3"/>
  <c r="BE1716" i="3"/>
  <c r="BF1716" i="3"/>
  <c r="BG1716" i="3"/>
  <c r="BH1716" i="3"/>
  <c r="BI1716" i="3"/>
  <c r="BJ1716" i="3"/>
  <c r="BK1716" i="3"/>
  <c r="BL1716" i="3"/>
  <c r="BM1716" i="3"/>
  <c r="BN1716" i="3"/>
  <c r="BO1716" i="3"/>
  <c r="BP1716" i="3"/>
  <c r="BQ1716" i="3"/>
  <c r="BD1717" i="3"/>
  <c r="BE1717" i="3"/>
  <c r="BF1717" i="3"/>
  <c r="BG1717" i="3"/>
  <c r="BH1717" i="3"/>
  <c r="BI1717" i="3"/>
  <c r="BJ1717" i="3"/>
  <c r="BK1717" i="3"/>
  <c r="BL1717" i="3"/>
  <c r="BM1717" i="3"/>
  <c r="BN1717" i="3"/>
  <c r="BO1717" i="3"/>
  <c r="BP1717" i="3"/>
  <c r="BQ1717" i="3"/>
  <c r="BD1718" i="3"/>
  <c r="BE1718" i="3"/>
  <c r="BF1718" i="3"/>
  <c r="BG1718" i="3"/>
  <c r="BH1718" i="3"/>
  <c r="BI1718" i="3"/>
  <c r="BJ1718" i="3"/>
  <c r="BK1718" i="3"/>
  <c r="BL1718" i="3"/>
  <c r="BM1718" i="3"/>
  <c r="BN1718" i="3"/>
  <c r="BO1718" i="3"/>
  <c r="BP1718" i="3"/>
  <c r="BQ1718" i="3"/>
  <c r="BD1719" i="3"/>
  <c r="BE1719" i="3"/>
  <c r="BF1719" i="3"/>
  <c r="BG1719" i="3"/>
  <c r="BH1719" i="3"/>
  <c r="BI1719" i="3"/>
  <c r="BJ1719" i="3"/>
  <c r="BK1719" i="3"/>
  <c r="BL1719" i="3"/>
  <c r="BM1719" i="3"/>
  <c r="BN1719" i="3"/>
  <c r="BO1719" i="3"/>
  <c r="BP1719" i="3"/>
  <c r="BQ1719" i="3"/>
  <c r="BD1720" i="3"/>
  <c r="BE1720" i="3"/>
  <c r="BF1720" i="3"/>
  <c r="BG1720" i="3"/>
  <c r="BH1720" i="3"/>
  <c r="BI1720" i="3"/>
  <c r="BJ1720" i="3"/>
  <c r="BK1720" i="3"/>
  <c r="BL1720" i="3"/>
  <c r="BM1720" i="3"/>
  <c r="BN1720" i="3"/>
  <c r="BO1720" i="3"/>
  <c r="BP1720" i="3"/>
  <c r="BQ1720" i="3"/>
  <c r="BD1721" i="3"/>
  <c r="BE1721" i="3"/>
  <c r="BF1721" i="3"/>
  <c r="BG1721" i="3"/>
  <c r="BH1721" i="3"/>
  <c r="BI1721" i="3"/>
  <c r="BJ1721" i="3"/>
  <c r="BK1721" i="3"/>
  <c r="BL1721" i="3"/>
  <c r="BM1721" i="3"/>
  <c r="BN1721" i="3"/>
  <c r="BO1721" i="3"/>
  <c r="BP1721" i="3"/>
  <c r="BQ1721" i="3"/>
  <c r="BD1722" i="3"/>
  <c r="BE1722" i="3"/>
  <c r="BF1722" i="3"/>
  <c r="BG1722" i="3"/>
  <c r="BH1722" i="3"/>
  <c r="BI1722" i="3"/>
  <c r="BJ1722" i="3"/>
  <c r="BK1722" i="3"/>
  <c r="BL1722" i="3"/>
  <c r="BM1722" i="3"/>
  <c r="BN1722" i="3"/>
  <c r="BO1722" i="3"/>
  <c r="BP1722" i="3"/>
  <c r="BQ1722" i="3"/>
  <c r="BD1723" i="3"/>
  <c r="BE1723" i="3"/>
  <c r="BF1723" i="3"/>
  <c r="BG1723" i="3"/>
  <c r="BH1723" i="3"/>
  <c r="BI1723" i="3"/>
  <c r="BJ1723" i="3"/>
  <c r="BK1723" i="3"/>
  <c r="BL1723" i="3"/>
  <c r="BM1723" i="3"/>
  <c r="BN1723" i="3"/>
  <c r="BO1723" i="3"/>
  <c r="BP1723" i="3"/>
  <c r="BQ1723" i="3"/>
  <c r="BD1724" i="3"/>
  <c r="BE1724" i="3"/>
  <c r="BF1724" i="3"/>
  <c r="BG1724" i="3"/>
  <c r="BH1724" i="3"/>
  <c r="BI1724" i="3"/>
  <c r="BJ1724" i="3"/>
  <c r="BK1724" i="3"/>
  <c r="BL1724" i="3"/>
  <c r="BM1724" i="3"/>
  <c r="BN1724" i="3"/>
  <c r="BO1724" i="3"/>
  <c r="BP1724" i="3"/>
  <c r="BQ1724" i="3"/>
  <c r="BD1725" i="3"/>
  <c r="BE1725" i="3"/>
  <c r="BF1725" i="3"/>
  <c r="BG1725" i="3"/>
  <c r="BH1725" i="3"/>
  <c r="BI1725" i="3"/>
  <c r="BJ1725" i="3"/>
  <c r="BK1725" i="3"/>
  <c r="BL1725" i="3"/>
  <c r="BM1725" i="3"/>
  <c r="BN1725" i="3"/>
  <c r="BO1725" i="3"/>
  <c r="BP1725" i="3"/>
  <c r="BQ1725" i="3"/>
  <c r="BD1726" i="3"/>
  <c r="BE1726" i="3"/>
  <c r="BF1726" i="3"/>
  <c r="BG1726" i="3"/>
  <c r="BH1726" i="3"/>
  <c r="BI1726" i="3"/>
  <c r="BJ1726" i="3"/>
  <c r="BK1726" i="3"/>
  <c r="BL1726" i="3"/>
  <c r="BM1726" i="3"/>
  <c r="BN1726" i="3"/>
  <c r="BO1726" i="3"/>
  <c r="BP1726" i="3"/>
  <c r="BQ1726" i="3"/>
  <c r="BD1727" i="3"/>
  <c r="BE1727" i="3"/>
  <c r="BF1727" i="3"/>
  <c r="BG1727" i="3"/>
  <c r="BH1727" i="3"/>
  <c r="BI1727" i="3"/>
  <c r="BJ1727" i="3"/>
  <c r="BK1727" i="3"/>
  <c r="BL1727" i="3"/>
  <c r="BM1727" i="3"/>
  <c r="BN1727" i="3"/>
  <c r="BO1727" i="3"/>
  <c r="BP1727" i="3"/>
  <c r="BQ1727" i="3"/>
  <c r="BD1728" i="3"/>
  <c r="BE1728" i="3"/>
  <c r="BF1728" i="3"/>
  <c r="BG1728" i="3"/>
  <c r="BH1728" i="3"/>
  <c r="BI1728" i="3"/>
  <c r="BJ1728" i="3"/>
  <c r="BK1728" i="3"/>
  <c r="BL1728" i="3"/>
  <c r="BM1728" i="3"/>
  <c r="BN1728" i="3"/>
  <c r="BO1728" i="3"/>
  <c r="BP1728" i="3"/>
  <c r="BQ1728" i="3"/>
  <c r="BD1729" i="3"/>
  <c r="BE1729" i="3"/>
  <c r="BF1729" i="3"/>
  <c r="BG1729" i="3"/>
  <c r="BH1729" i="3"/>
  <c r="BI1729" i="3"/>
  <c r="BJ1729" i="3"/>
  <c r="BK1729" i="3"/>
  <c r="BL1729" i="3"/>
  <c r="BM1729" i="3"/>
  <c r="BN1729" i="3"/>
  <c r="BO1729" i="3"/>
  <c r="BP1729" i="3"/>
  <c r="BQ1729" i="3"/>
  <c r="BD1730" i="3"/>
  <c r="BE1730" i="3"/>
  <c r="BF1730" i="3"/>
  <c r="BG1730" i="3"/>
  <c r="BH1730" i="3"/>
  <c r="BI1730" i="3"/>
  <c r="BJ1730" i="3"/>
  <c r="BK1730" i="3"/>
  <c r="BL1730" i="3"/>
  <c r="BM1730" i="3"/>
  <c r="BN1730" i="3"/>
  <c r="BO1730" i="3"/>
  <c r="BP1730" i="3"/>
  <c r="BQ1730" i="3"/>
  <c r="BD1731" i="3"/>
  <c r="BE1731" i="3"/>
  <c r="BF1731" i="3"/>
  <c r="BG1731" i="3"/>
  <c r="BH1731" i="3"/>
  <c r="BI1731" i="3"/>
  <c r="BJ1731" i="3"/>
  <c r="BK1731" i="3"/>
  <c r="BL1731" i="3"/>
  <c r="BM1731" i="3"/>
  <c r="BN1731" i="3"/>
  <c r="BO1731" i="3"/>
  <c r="BP1731" i="3"/>
  <c r="BQ1731" i="3"/>
  <c r="BD1732" i="3"/>
  <c r="BE1732" i="3"/>
  <c r="BF1732" i="3"/>
  <c r="BG1732" i="3"/>
  <c r="BH1732" i="3"/>
  <c r="BI1732" i="3"/>
  <c r="BJ1732" i="3"/>
  <c r="BK1732" i="3"/>
  <c r="BL1732" i="3"/>
  <c r="BM1732" i="3"/>
  <c r="BN1732" i="3"/>
  <c r="BO1732" i="3"/>
  <c r="BP1732" i="3"/>
  <c r="BQ1732" i="3"/>
  <c r="BD1733" i="3"/>
  <c r="BE1733" i="3"/>
  <c r="BF1733" i="3"/>
  <c r="BG1733" i="3"/>
  <c r="BH1733" i="3"/>
  <c r="BI1733" i="3"/>
  <c r="BJ1733" i="3"/>
  <c r="BK1733" i="3"/>
  <c r="BL1733" i="3"/>
  <c r="BM1733" i="3"/>
  <c r="BN1733" i="3"/>
  <c r="BO1733" i="3"/>
  <c r="BP1733" i="3"/>
  <c r="BQ1733" i="3"/>
  <c r="BD1734" i="3"/>
  <c r="BE1734" i="3"/>
  <c r="BF1734" i="3"/>
  <c r="BG1734" i="3"/>
  <c r="BH1734" i="3"/>
  <c r="BI1734" i="3"/>
  <c r="BJ1734" i="3"/>
  <c r="BK1734" i="3"/>
  <c r="BL1734" i="3"/>
  <c r="BM1734" i="3"/>
  <c r="BN1734" i="3"/>
  <c r="BO1734" i="3"/>
  <c r="BP1734" i="3"/>
  <c r="BQ1734" i="3"/>
  <c r="BD1735" i="3"/>
  <c r="BE1735" i="3"/>
  <c r="BF1735" i="3"/>
  <c r="BG1735" i="3"/>
  <c r="BH1735" i="3"/>
  <c r="BI1735" i="3"/>
  <c r="BJ1735" i="3"/>
  <c r="BK1735" i="3"/>
  <c r="BL1735" i="3"/>
  <c r="BM1735" i="3"/>
  <c r="BN1735" i="3"/>
  <c r="BO1735" i="3"/>
  <c r="BP1735" i="3"/>
  <c r="BQ1735" i="3"/>
  <c r="BD1736" i="3"/>
  <c r="BE1736" i="3"/>
  <c r="BF1736" i="3"/>
  <c r="BG1736" i="3"/>
  <c r="BH1736" i="3"/>
  <c r="BI1736" i="3"/>
  <c r="BJ1736" i="3"/>
  <c r="BK1736" i="3"/>
  <c r="BL1736" i="3"/>
  <c r="BM1736" i="3"/>
  <c r="BN1736" i="3"/>
  <c r="BO1736" i="3"/>
  <c r="BP1736" i="3"/>
  <c r="BQ1736" i="3"/>
  <c r="BD1737" i="3"/>
  <c r="BE1737" i="3"/>
  <c r="BF1737" i="3"/>
  <c r="BG1737" i="3"/>
  <c r="BH1737" i="3"/>
  <c r="BI1737" i="3"/>
  <c r="BJ1737" i="3"/>
  <c r="BK1737" i="3"/>
  <c r="BL1737" i="3"/>
  <c r="BM1737" i="3"/>
  <c r="BN1737" i="3"/>
  <c r="BO1737" i="3"/>
  <c r="BP1737" i="3"/>
  <c r="BQ1737" i="3"/>
  <c r="BD1738" i="3"/>
  <c r="BE1738" i="3"/>
  <c r="BF1738" i="3"/>
  <c r="BG1738" i="3"/>
  <c r="BH1738" i="3"/>
  <c r="BI1738" i="3"/>
  <c r="BJ1738" i="3"/>
  <c r="BK1738" i="3"/>
  <c r="BL1738" i="3"/>
  <c r="BM1738" i="3"/>
  <c r="BN1738" i="3"/>
  <c r="BO1738" i="3"/>
  <c r="BP1738" i="3"/>
  <c r="BQ1738" i="3"/>
  <c r="BD1739" i="3"/>
  <c r="BE1739" i="3"/>
  <c r="BF1739" i="3"/>
  <c r="BG1739" i="3"/>
  <c r="BH1739" i="3"/>
  <c r="BI1739" i="3"/>
  <c r="BJ1739" i="3"/>
  <c r="BK1739" i="3"/>
  <c r="BL1739" i="3"/>
  <c r="BM1739" i="3"/>
  <c r="BN1739" i="3"/>
  <c r="BO1739" i="3"/>
  <c r="BP1739" i="3"/>
  <c r="BQ1739" i="3"/>
  <c r="BD1740" i="3"/>
  <c r="BE1740" i="3"/>
  <c r="BF1740" i="3"/>
  <c r="BG1740" i="3"/>
  <c r="BH1740" i="3"/>
  <c r="BI1740" i="3"/>
  <c r="BJ1740" i="3"/>
  <c r="BK1740" i="3"/>
  <c r="BL1740" i="3"/>
  <c r="BM1740" i="3"/>
  <c r="BN1740" i="3"/>
  <c r="BO1740" i="3"/>
  <c r="BP1740" i="3"/>
  <c r="BQ1740" i="3"/>
  <c r="BD1741" i="3"/>
  <c r="BE1741" i="3"/>
  <c r="BF1741" i="3"/>
  <c r="BG1741" i="3"/>
  <c r="BH1741" i="3"/>
  <c r="BI1741" i="3"/>
  <c r="BJ1741" i="3"/>
  <c r="BK1741" i="3"/>
  <c r="BL1741" i="3"/>
  <c r="BM1741" i="3"/>
  <c r="BN1741" i="3"/>
  <c r="BO1741" i="3"/>
  <c r="BP1741" i="3"/>
  <c r="BQ1741" i="3"/>
  <c r="BD1742" i="3"/>
  <c r="BE1742" i="3"/>
  <c r="BF1742" i="3"/>
  <c r="BG1742" i="3"/>
  <c r="BH1742" i="3"/>
  <c r="BI1742" i="3"/>
  <c r="BJ1742" i="3"/>
  <c r="BK1742" i="3"/>
  <c r="BL1742" i="3"/>
  <c r="BM1742" i="3"/>
  <c r="BN1742" i="3"/>
  <c r="BO1742" i="3"/>
  <c r="BP1742" i="3"/>
  <c r="BQ1742" i="3"/>
  <c r="BD1743" i="3"/>
  <c r="BE1743" i="3"/>
  <c r="BF1743" i="3"/>
  <c r="BG1743" i="3"/>
  <c r="BH1743" i="3"/>
  <c r="BI1743" i="3"/>
  <c r="BJ1743" i="3"/>
  <c r="BK1743" i="3"/>
  <c r="BL1743" i="3"/>
  <c r="BM1743" i="3"/>
  <c r="BN1743" i="3"/>
  <c r="BO1743" i="3"/>
  <c r="BP1743" i="3"/>
  <c r="BQ1743" i="3"/>
  <c r="BD1744" i="3"/>
  <c r="BE1744" i="3"/>
  <c r="BF1744" i="3"/>
  <c r="BG1744" i="3"/>
  <c r="BH1744" i="3"/>
  <c r="BI1744" i="3"/>
  <c r="BJ1744" i="3"/>
  <c r="BK1744" i="3"/>
  <c r="BL1744" i="3"/>
  <c r="BM1744" i="3"/>
  <c r="BN1744" i="3"/>
  <c r="BO1744" i="3"/>
  <c r="BP1744" i="3"/>
  <c r="BQ1744" i="3"/>
  <c r="BD1745" i="3"/>
  <c r="BE1745" i="3"/>
  <c r="BF1745" i="3"/>
  <c r="BG1745" i="3"/>
  <c r="BH1745" i="3"/>
  <c r="BI1745" i="3"/>
  <c r="BJ1745" i="3"/>
  <c r="BK1745" i="3"/>
  <c r="BL1745" i="3"/>
  <c r="BM1745" i="3"/>
  <c r="BN1745" i="3"/>
  <c r="BO1745" i="3"/>
  <c r="BP1745" i="3"/>
  <c r="BQ1745" i="3"/>
  <c r="BD1746" i="3"/>
  <c r="BE1746" i="3"/>
  <c r="BF1746" i="3"/>
  <c r="BG1746" i="3"/>
  <c r="BH1746" i="3"/>
  <c r="BI1746" i="3"/>
  <c r="BJ1746" i="3"/>
  <c r="BK1746" i="3"/>
  <c r="BL1746" i="3"/>
  <c r="BM1746" i="3"/>
  <c r="BN1746" i="3"/>
  <c r="BO1746" i="3"/>
  <c r="BP1746" i="3"/>
  <c r="BQ1746" i="3"/>
  <c r="BD1747" i="3"/>
  <c r="BE1747" i="3"/>
  <c r="BF1747" i="3"/>
  <c r="BG1747" i="3"/>
  <c r="BH1747" i="3"/>
  <c r="BI1747" i="3"/>
  <c r="BJ1747" i="3"/>
  <c r="BK1747" i="3"/>
  <c r="BL1747" i="3"/>
  <c r="BM1747" i="3"/>
  <c r="BN1747" i="3"/>
  <c r="BO1747" i="3"/>
  <c r="BP1747" i="3"/>
  <c r="BQ1747" i="3"/>
  <c r="BD1748" i="3"/>
  <c r="BE1748" i="3"/>
  <c r="BF1748" i="3"/>
  <c r="BG1748" i="3"/>
  <c r="BH1748" i="3"/>
  <c r="BI1748" i="3"/>
  <c r="BJ1748" i="3"/>
  <c r="BK1748" i="3"/>
  <c r="BL1748" i="3"/>
  <c r="BM1748" i="3"/>
  <c r="BN1748" i="3"/>
  <c r="BO1748" i="3"/>
  <c r="BP1748" i="3"/>
  <c r="BQ1748" i="3"/>
  <c r="BD1749" i="3"/>
  <c r="BE1749" i="3"/>
  <c r="BF1749" i="3"/>
  <c r="BG1749" i="3"/>
  <c r="BH1749" i="3"/>
  <c r="BI1749" i="3"/>
  <c r="BJ1749" i="3"/>
  <c r="BK1749" i="3"/>
  <c r="BL1749" i="3"/>
  <c r="BM1749" i="3"/>
  <c r="BN1749" i="3"/>
  <c r="BO1749" i="3"/>
  <c r="BP1749" i="3"/>
  <c r="BQ1749" i="3"/>
  <c r="BD1750" i="3"/>
  <c r="BE1750" i="3"/>
  <c r="BF1750" i="3"/>
  <c r="BG1750" i="3"/>
  <c r="BH1750" i="3"/>
  <c r="BI1750" i="3"/>
  <c r="BJ1750" i="3"/>
  <c r="BK1750" i="3"/>
  <c r="BL1750" i="3"/>
  <c r="BM1750" i="3"/>
  <c r="BN1750" i="3"/>
  <c r="BO1750" i="3"/>
  <c r="BP1750" i="3"/>
  <c r="BQ1750" i="3"/>
  <c r="BD1751" i="3"/>
  <c r="BE1751" i="3"/>
  <c r="BF1751" i="3"/>
  <c r="BG1751" i="3"/>
  <c r="BH1751" i="3"/>
  <c r="BI1751" i="3"/>
  <c r="BJ1751" i="3"/>
  <c r="BK1751" i="3"/>
  <c r="BL1751" i="3"/>
  <c r="BM1751" i="3"/>
  <c r="BN1751" i="3"/>
  <c r="BO1751" i="3"/>
  <c r="BP1751" i="3"/>
  <c r="BQ1751" i="3"/>
  <c r="BD1752" i="3"/>
  <c r="BE1752" i="3"/>
  <c r="BF1752" i="3"/>
  <c r="BG1752" i="3"/>
  <c r="BH1752" i="3"/>
  <c r="BI1752" i="3"/>
  <c r="BJ1752" i="3"/>
  <c r="BK1752" i="3"/>
  <c r="BL1752" i="3"/>
  <c r="BM1752" i="3"/>
  <c r="BN1752" i="3"/>
  <c r="BO1752" i="3"/>
  <c r="BP1752" i="3"/>
  <c r="BQ1752" i="3"/>
  <c r="BD1753" i="3"/>
  <c r="BE1753" i="3"/>
  <c r="BF1753" i="3"/>
  <c r="BG1753" i="3"/>
  <c r="BH1753" i="3"/>
  <c r="BI1753" i="3"/>
  <c r="BJ1753" i="3"/>
  <c r="BK1753" i="3"/>
  <c r="BL1753" i="3"/>
  <c r="BM1753" i="3"/>
  <c r="BN1753" i="3"/>
  <c r="BO1753" i="3"/>
  <c r="BP1753" i="3"/>
  <c r="BQ1753" i="3"/>
  <c r="BD1754" i="3"/>
  <c r="BE1754" i="3"/>
  <c r="BF1754" i="3"/>
  <c r="BG1754" i="3"/>
  <c r="BH1754" i="3"/>
  <c r="BI1754" i="3"/>
  <c r="BJ1754" i="3"/>
  <c r="BK1754" i="3"/>
  <c r="BL1754" i="3"/>
  <c r="BM1754" i="3"/>
  <c r="BN1754" i="3"/>
  <c r="BO1754" i="3"/>
  <c r="BP1754" i="3"/>
  <c r="BQ1754" i="3"/>
  <c r="BD1755" i="3"/>
  <c r="BE1755" i="3"/>
  <c r="BF1755" i="3"/>
  <c r="BG1755" i="3"/>
  <c r="BH1755" i="3"/>
  <c r="BI1755" i="3"/>
  <c r="BJ1755" i="3"/>
  <c r="BK1755" i="3"/>
  <c r="BL1755" i="3"/>
  <c r="BM1755" i="3"/>
  <c r="BN1755" i="3"/>
  <c r="BO1755" i="3"/>
  <c r="BP1755" i="3"/>
  <c r="BQ1755" i="3"/>
  <c r="BD1756" i="3"/>
  <c r="BE1756" i="3"/>
  <c r="BF1756" i="3"/>
  <c r="BG1756" i="3"/>
  <c r="BH1756" i="3"/>
  <c r="BI1756" i="3"/>
  <c r="BJ1756" i="3"/>
  <c r="BK1756" i="3"/>
  <c r="BL1756" i="3"/>
  <c r="BM1756" i="3"/>
  <c r="BN1756" i="3"/>
  <c r="BO1756" i="3"/>
  <c r="BP1756" i="3"/>
  <c r="BQ1756" i="3"/>
  <c r="BD1757" i="3"/>
  <c r="BE1757" i="3"/>
  <c r="BF1757" i="3"/>
  <c r="BG1757" i="3"/>
  <c r="BH1757" i="3"/>
  <c r="BI1757" i="3"/>
  <c r="BJ1757" i="3"/>
  <c r="BK1757" i="3"/>
  <c r="BL1757" i="3"/>
  <c r="BM1757" i="3"/>
  <c r="BN1757" i="3"/>
  <c r="BO1757" i="3"/>
  <c r="BP1757" i="3"/>
  <c r="BQ1757" i="3"/>
  <c r="BD1758" i="3"/>
  <c r="BE1758" i="3"/>
  <c r="BF1758" i="3"/>
  <c r="BG1758" i="3"/>
  <c r="BH1758" i="3"/>
  <c r="BI1758" i="3"/>
  <c r="BJ1758" i="3"/>
  <c r="BK1758" i="3"/>
  <c r="BL1758" i="3"/>
  <c r="BM1758" i="3"/>
  <c r="BN1758" i="3"/>
  <c r="BO1758" i="3"/>
  <c r="BP1758" i="3"/>
  <c r="BQ1758" i="3"/>
  <c r="BD1759" i="3"/>
  <c r="BE1759" i="3"/>
  <c r="BF1759" i="3"/>
  <c r="BG1759" i="3"/>
  <c r="BH1759" i="3"/>
  <c r="BI1759" i="3"/>
  <c r="BJ1759" i="3"/>
  <c r="BK1759" i="3"/>
  <c r="BL1759" i="3"/>
  <c r="BM1759" i="3"/>
  <c r="BN1759" i="3"/>
  <c r="BO1759" i="3"/>
  <c r="BP1759" i="3"/>
  <c r="BQ1759" i="3"/>
  <c r="BD1760" i="3"/>
  <c r="BE1760" i="3"/>
  <c r="BF1760" i="3"/>
  <c r="BG1760" i="3"/>
  <c r="BH1760" i="3"/>
  <c r="BI1760" i="3"/>
  <c r="BJ1760" i="3"/>
  <c r="BK1760" i="3"/>
  <c r="BL1760" i="3"/>
  <c r="BM1760" i="3"/>
  <c r="BN1760" i="3"/>
  <c r="BO1760" i="3"/>
  <c r="BP1760" i="3"/>
  <c r="BQ1760" i="3"/>
  <c r="BD1761" i="3"/>
  <c r="BE1761" i="3"/>
  <c r="BF1761" i="3"/>
  <c r="BG1761" i="3"/>
  <c r="BH1761" i="3"/>
  <c r="BI1761" i="3"/>
  <c r="BJ1761" i="3"/>
  <c r="BK1761" i="3"/>
  <c r="BL1761" i="3"/>
  <c r="BM1761" i="3"/>
  <c r="BN1761" i="3"/>
  <c r="BO1761" i="3"/>
  <c r="BP1761" i="3"/>
  <c r="BQ1761" i="3"/>
  <c r="BD1762" i="3"/>
  <c r="BE1762" i="3"/>
  <c r="BF1762" i="3"/>
  <c r="BG1762" i="3"/>
  <c r="BH1762" i="3"/>
  <c r="BI1762" i="3"/>
  <c r="BJ1762" i="3"/>
  <c r="BK1762" i="3"/>
  <c r="BL1762" i="3"/>
  <c r="BM1762" i="3"/>
  <c r="BN1762" i="3"/>
  <c r="BO1762" i="3"/>
  <c r="BP1762" i="3"/>
  <c r="BQ1762" i="3"/>
  <c r="BD1763" i="3"/>
  <c r="BE1763" i="3"/>
  <c r="BF1763" i="3"/>
  <c r="BG1763" i="3"/>
  <c r="BH1763" i="3"/>
  <c r="BI1763" i="3"/>
  <c r="BJ1763" i="3"/>
  <c r="BK1763" i="3"/>
  <c r="BL1763" i="3"/>
  <c r="BM1763" i="3"/>
  <c r="BN1763" i="3"/>
  <c r="BO1763" i="3"/>
  <c r="BP1763" i="3"/>
  <c r="BQ1763" i="3"/>
  <c r="BD1764" i="3"/>
  <c r="BE1764" i="3"/>
  <c r="BF1764" i="3"/>
  <c r="BG1764" i="3"/>
  <c r="BH1764" i="3"/>
  <c r="BI1764" i="3"/>
  <c r="BJ1764" i="3"/>
  <c r="BK1764" i="3"/>
  <c r="BL1764" i="3"/>
  <c r="BM1764" i="3"/>
  <c r="BN1764" i="3"/>
  <c r="BO1764" i="3"/>
  <c r="BP1764" i="3"/>
  <c r="BQ1764" i="3"/>
  <c r="BD1765" i="3"/>
  <c r="BE1765" i="3"/>
  <c r="BF1765" i="3"/>
  <c r="BG1765" i="3"/>
  <c r="BH1765" i="3"/>
  <c r="BI1765" i="3"/>
  <c r="BJ1765" i="3"/>
  <c r="BK1765" i="3"/>
  <c r="BL1765" i="3"/>
  <c r="BM1765" i="3"/>
  <c r="BN1765" i="3"/>
  <c r="BO1765" i="3"/>
  <c r="BP1765" i="3"/>
  <c r="BQ1765" i="3"/>
  <c r="BD1766" i="3"/>
  <c r="BE1766" i="3"/>
  <c r="BF1766" i="3"/>
  <c r="BG1766" i="3"/>
  <c r="BH1766" i="3"/>
  <c r="BI1766" i="3"/>
  <c r="BJ1766" i="3"/>
  <c r="BK1766" i="3"/>
  <c r="BL1766" i="3"/>
  <c r="BM1766" i="3"/>
  <c r="BN1766" i="3"/>
  <c r="BO1766" i="3"/>
  <c r="BP1766" i="3"/>
  <c r="BQ1766" i="3"/>
  <c r="BD1767" i="3"/>
  <c r="BE1767" i="3"/>
  <c r="BF1767" i="3"/>
  <c r="BG1767" i="3"/>
  <c r="BH1767" i="3"/>
  <c r="BI1767" i="3"/>
  <c r="BJ1767" i="3"/>
  <c r="BK1767" i="3"/>
  <c r="BL1767" i="3"/>
  <c r="BM1767" i="3"/>
  <c r="BN1767" i="3"/>
  <c r="BO1767" i="3"/>
  <c r="BP1767" i="3"/>
  <c r="BQ1767" i="3"/>
  <c r="BD1768" i="3"/>
  <c r="BE1768" i="3"/>
  <c r="BF1768" i="3"/>
  <c r="BG1768" i="3"/>
  <c r="BH1768" i="3"/>
  <c r="BI1768" i="3"/>
  <c r="BJ1768" i="3"/>
  <c r="BK1768" i="3"/>
  <c r="BL1768" i="3"/>
  <c r="BM1768" i="3"/>
  <c r="BN1768" i="3"/>
  <c r="BO1768" i="3"/>
  <c r="BP1768" i="3"/>
  <c r="BQ1768" i="3"/>
  <c r="BD1769" i="3"/>
  <c r="BE1769" i="3"/>
  <c r="BF1769" i="3"/>
  <c r="BG1769" i="3"/>
  <c r="BH1769" i="3"/>
  <c r="BI1769" i="3"/>
  <c r="BJ1769" i="3"/>
  <c r="BK1769" i="3"/>
  <c r="BL1769" i="3"/>
  <c r="BM1769" i="3"/>
  <c r="BN1769" i="3"/>
  <c r="BO1769" i="3"/>
  <c r="BP1769" i="3"/>
  <c r="BQ1769" i="3"/>
  <c r="BD1770" i="3"/>
  <c r="BE1770" i="3"/>
  <c r="BF1770" i="3"/>
  <c r="BG1770" i="3"/>
  <c r="BH1770" i="3"/>
  <c r="BI1770" i="3"/>
  <c r="BJ1770" i="3"/>
  <c r="BK1770" i="3"/>
  <c r="BL1770" i="3"/>
  <c r="BM1770" i="3"/>
  <c r="BN1770" i="3"/>
  <c r="BO1770" i="3"/>
  <c r="BP1770" i="3"/>
  <c r="BQ1770" i="3"/>
  <c r="BD1771" i="3"/>
  <c r="BE1771" i="3"/>
  <c r="BF1771" i="3"/>
  <c r="BG1771" i="3"/>
  <c r="BH1771" i="3"/>
  <c r="BI1771" i="3"/>
  <c r="BJ1771" i="3"/>
  <c r="BK1771" i="3"/>
  <c r="BL1771" i="3"/>
  <c r="BM1771" i="3"/>
  <c r="BN1771" i="3"/>
  <c r="BO1771" i="3"/>
  <c r="BP1771" i="3"/>
  <c r="BQ1771" i="3"/>
  <c r="BD1772" i="3"/>
  <c r="BE1772" i="3"/>
  <c r="BF1772" i="3"/>
  <c r="BG1772" i="3"/>
  <c r="BH1772" i="3"/>
  <c r="BI1772" i="3"/>
  <c r="BJ1772" i="3"/>
  <c r="BK1772" i="3"/>
  <c r="BL1772" i="3"/>
  <c r="BM1772" i="3"/>
  <c r="BN1772" i="3"/>
  <c r="BO1772" i="3"/>
  <c r="BP1772" i="3"/>
  <c r="BQ1772" i="3"/>
  <c r="BD1773" i="3"/>
  <c r="BE1773" i="3"/>
  <c r="BF1773" i="3"/>
  <c r="BG1773" i="3"/>
  <c r="BH1773" i="3"/>
  <c r="BI1773" i="3"/>
  <c r="BJ1773" i="3"/>
  <c r="BK1773" i="3"/>
  <c r="BL1773" i="3"/>
  <c r="BM1773" i="3"/>
  <c r="BN1773" i="3"/>
  <c r="BO1773" i="3"/>
  <c r="BP1773" i="3"/>
  <c r="BQ1773" i="3"/>
  <c r="BD1774" i="3"/>
  <c r="BE1774" i="3"/>
  <c r="BF1774" i="3"/>
  <c r="BG1774" i="3"/>
  <c r="BH1774" i="3"/>
  <c r="BI1774" i="3"/>
  <c r="BJ1774" i="3"/>
  <c r="BK1774" i="3"/>
  <c r="BL1774" i="3"/>
  <c r="BM1774" i="3"/>
  <c r="BN1774" i="3"/>
  <c r="BO1774" i="3"/>
  <c r="BP1774" i="3"/>
  <c r="BQ1774" i="3"/>
  <c r="BD1775" i="3"/>
  <c r="BE1775" i="3"/>
  <c r="BF1775" i="3"/>
  <c r="BG1775" i="3"/>
  <c r="BH1775" i="3"/>
  <c r="BI1775" i="3"/>
  <c r="BJ1775" i="3"/>
  <c r="BK1775" i="3"/>
  <c r="BL1775" i="3"/>
  <c r="BM1775" i="3"/>
  <c r="BN1775" i="3"/>
  <c r="BO1775" i="3"/>
  <c r="BP1775" i="3"/>
  <c r="BQ1775" i="3"/>
  <c r="BD1776" i="3"/>
  <c r="BE1776" i="3"/>
  <c r="BF1776" i="3"/>
  <c r="BG1776" i="3"/>
  <c r="BH1776" i="3"/>
  <c r="BI1776" i="3"/>
  <c r="BJ1776" i="3"/>
  <c r="BK1776" i="3"/>
  <c r="BL1776" i="3"/>
  <c r="BM1776" i="3"/>
  <c r="BN1776" i="3"/>
  <c r="BO1776" i="3"/>
  <c r="BP1776" i="3"/>
  <c r="BQ1776" i="3"/>
  <c r="BD1777" i="3"/>
  <c r="BE1777" i="3"/>
  <c r="BF1777" i="3"/>
  <c r="BG1777" i="3"/>
  <c r="BH1777" i="3"/>
  <c r="BI1777" i="3"/>
  <c r="BJ1777" i="3"/>
  <c r="BK1777" i="3"/>
  <c r="BL1777" i="3"/>
  <c r="BM1777" i="3"/>
  <c r="BN1777" i="3"/>
  <c r="BO1777" i="3"/>
  <c r="BP1777" i="3"/>
  <c r="BQ1777" i="3"/>
  <c r="BD1778" i="3"/>
  <c r="BE1778" i="3"/>
  <c r="BF1778" i="3"/>
  <c r="BG1778" i="3"/>
  <c r="BH1778" i="3"/>
  <c r="BI1778" i="3"/>
  <c r="BJ1778" i="3"/>
  <c r="BK1778" i="3"/>
  <c r="BL1778" i="3"/>
  <c r="BM1778" i="3"/>
  <c r="BN1778" i="3"/>
  <c r="BO1778" i="3"/>
  <c r="BP1778" i="3"/>
  <c r="BQ1778" i="3"/>
  <c r="BD1779" i="3"/>
  <c r="BE1779" i="3"/>
  <c r="BF1779" i="3"/>
  <c r="BG1779" i="3"/>
  <c r="BH1779" i="3"/>
  <c r="BI1779" i="3"/>
  <c r="BJ1779" i="3"/>
  <c r="BK1779" i="3"/>
  <c r="BL1779" i="3"/>
  <c r="BM1779" i="3"/>
  <c r="BN1779" i="3"/>
  <c r="BO1779" i="3"/>
  <c r="BP1779" i="3"/>
  <c r="BQ1779" i="3"/>
  <c r="BD1780" i="3"/>
  <c r="BE1780" i="3"/>
  <c r="BF1780" i="3"/>
  <c r="BG1780" i="3"/>
  <c r="BH1780" i="3"/>
  <c r="BI1780" i="3"/>
  <c r="BJ1780" i="3"/>
  <c r="BK1780" i="3"/>
  <c r="BL1780" i="3"/>
  <c r="BM1780" i="3"/>
  <c r="BN1780" i="3"/>
  <c r="BO1780" i="3"/>
  <c r="BP1780" i="3"/>
  <c r="BQ1780" i="3"/>
  <c r="BD1781" i="3"/>
  <c r="BE1781" i="3"/>
  <c r="BF1781" i="3"/>
  <c r="BG1781" i="3"/>
  <c r="BH1781" i="3"/>
  <c r="BI1781" i="3"/>
  <c r="BJ1781" i="3"/>
  <c r="BK1781" i="3"/>
  <c r="BL1781" i="3"/>
  <c r="BM1781" i="3"/>
  <c r="BN1781" i="3"/>
  <c r="BO1781" i="3"/>
  <c r="BP1781" i="3"/>
  <c r="BQ1781" i="3"/>
  <c r="BD1782" i="3"/>
  <c r="BE1782" i="3"/>
  <c r="BF1782" i="3"/>
  <c r="BG1782" i="3"/>
  <c r="BH1782" i="3"/>
  <c r="BI1782" i="3"/>
  <c r="BJ1782" i="3"/>
  <c r="BK1782" i="3"/>
  <c r="BL1782" i="3"/>
  <c r="BM1782" i="3"/>
  <c r="BN1782" i="3"/>
  <c r="BO1782" i="3"/>
  <c r="BP1782" i="3"/>
  <c r="BQ1782" i="3"/>
  <c r="BD1783" i="3"/>
  <c r="BE1783" i="3"/>
  <c r="BF1783" i="3"/>
  <c r="BG1783" i="3"/>
  <c r="BH1783" i="3"/>
  <c r="BI1783" i="3"/>
  <c r="BJ1783" i="3"/>
  <c r="BK1783" i="3"/>
  <c r="BL1783" i="3"/>
  <c r="BM1783" i="3"/>
  <c r="BN1783" i="3"/>
  <c r="BO1783" i="3"/>
  <c r="BP1783" i="3"/>
  <c r="BQ1783" i="3"/>
  <c r="BD1784" i="3"/>
  <c r="BE1784" i="3"/>
  <c r="BF1784" i="3"/>
  <c r="BG1784" i="3"/>
  <c r="BH1784" i="3"/>
  <c r="BI1784" i="3"/>
  <c r="BJ1784" i="3"/>
  <c r="BK1784" i="3"/>
  <c r="BL1784" i="3"/>
  <c r="BM1784" i="3"/>
  <c r="BN1784" i="3"/>
  <c r="BO1784" i="3"/>
  <c r="BP1784" i="3"/>
  <c r="BQ1784" i="3"/>
  <c r="BD1785" i="3"/>
  <c r="BE1785" i="3"/>
  <c r="BF1785" i="3"/>
  <c r="BG1785" i="3"/>
  <c r="BH1785" i="3"/>
  <c r="BI1785" i="3"/>
  <c r="BJ1785" i="3"/>
  <c r="BK1785" i="3"/>
  <c r="BL1785" i="3"/>
  <c r="BM1785" i="3"/>
  <c r="BN1785" i="3"/>
  <c r="BO1785" i="3"/>
  <c r="BP1785" i="3"/>
  <c r="BQ1785" i="3"/>
  <c r="BD1786" i="3"/>
  <c r="BE1786" i="3"/>
  <c r="BF1786" i="3"/>
  <c r="BG1786" i="3"/>
  <c r="BH1786" i="3"/>
  <c r="BI1786" i="3"/>
  <c r="BJ1786" i="3"/>
  <c r="BK1786" i="3"/>
  <c r="BL1786" i="3"/>
  <c r="BM1786" i="3"/>
  <c r="BN1786" i="3"/>
  <c r="BO1786" i="3"/>
  <c r="BP1786" i="3"/>
  <c r="BQ1786" i="3"/>
  <c r="BD1787" i="3"/>
  <c r="BE1787" i="3"/>
  <c r="BF1787" i="3"/>
  <c r="BG1787" i="3"/>
  <c r="BH1787" i="3"/>
  <c r="BI1787" i="3"/>
  <c r="BJ1787" i="3"/>
  <c r="BK1787" i="3"/>
  <c r="BL1787" i="3"/>
  <c r="BM1787" i="3"/>
  <c r="BN1787" i="3"/>
  <c r="BO1787" i="3"/>
  <c r="BP1787" i="3"/>
  <c r="BQ1787" i="3"/>
  <c r="BD1788" i="3"/>
  <c r="BE1788" i="3"/>
  <c r="BF1788" i="3"/>
  <c r="BG1788" i="3"/>
  <c r="BH1788" i="3"/>
  <c r="BI1788" i="3"/>
  <c r="BJ1788" i="3"/>
  <c r="BK1788" i="3"/>
  <c r="BL1788" i="3"/>
  <c r="BM1788" i="3"/>
  <c r="BN1788" i="3"/>
  <c r="BO1788" i="3"/>
  <c r="BP1788" i="3"/>
  <c r="BQ1788" i="3"/>
  <c r="BD1789" i="3"/>
  <c r="BE1789" i="3"/>
  <c r="BF1789" i="3"/>
  <c r="BG1789" i="3"/>
  <c r="BH1789" i="3"/>
  <c r="BI1789" i="3"/>
  <c r="BJ1789" i="3"/>
  <c r="BK1789" i="3"/>
  <c r="BL1789" i="3"/>
  <c r="BM1789" i="3"/>
  <c r="BN1789" i="3"/>
  <c r="BO1789" i="3"/>
  <c r="BP1789" i="3"/>
  <c r="BQ1789" i="3"/>
  <c r="BD1790" i="3"/>
  <c r="BE1790" i="3"/>
  <c r="BF1790" i="3"/>
  <c r="BG1790" i="3"/>
  <c r="BH1790" i="3"/>
  <c r="BI1790" i="3"/>
  <c r="BJ1790" i="3"/>
  <c r="BK1790" i="3"/>
  <c r="BL1790" i="3"/>
  <c r="BM1790" i="3"/>
  <c r="BN1790" i="3"/>
  <c r="BO1790" i="3"/>
  <c r="BP1790" i="3"/>
  <c r="BQ1790" i="3"/>
  <c r="BD1791" i="3"/>
  <c r="BE1791" i="3"/>
  <c r="BF1791" i="3"/>
  <c r="BG1791" i="3"/>
  <c r="BH1791" i="3"/>
  <c r="BI1791" i="3"/>
  <c r="BJ1791" i="3"/>
  <c r="BK1791" i="3"/>
  <c r="BL1791" i="3"/>
  <c r="BM1791" i="3"/>
  <c r="BN1791" i="3"/>
  <c r="BO1791" i="3"/>
  <c r="BP1791" i="3"/>
  <c r="BQ1791" i="3"/>
  <c r="BD1792" i="3"/>
  <c r="BE1792" i="3"/>
  <c r="BF1792" i="3"/>
  <c r="BG1792" i="3"/>
  <c r="BH1792" i="3"/>
  <c r="BI1792" i="3"/>
  <c r="BJ1792" i="3"/>
  <c r="BK1792" i="3"/>
  <c r="BL1792" i="3"/>
  <c r="BM1792" i="3"/>
  <c r="BN1792" i="3"/>
  <c r="BO1792" i="3"/>
  <c r="BP1792" i="3"/>
  <c r="BQ1792" i="3"/>
  <c r="BD1793" i="3"/>
  <c r="BE1793" i="3"/>
  <c r="BF1793" i="3"/>
  <c r="BG1793" i="3"/>
  <c r="BH1793" i="3"/>
  <c r="BI1793" i="3"/>
  <c r="BJ1793" i="3"/>
  <c r="BK1793" i="3"/>
  <c r="BL1793" i="3"/>
  <c r="BM1793" i="3"/>
  <c r="BN1793" i="3"/>
  <c r="BO1793" i="3"/>
  <c r="BP1793" i="3"/>
  <c r="BQ1793" i="3"/>
  <c r="BD1794" i="3"/>
  <c r="BE1794" i="3"/>
  <c r="BF1794" i="3"/>
  <c r="BG1794" i="3"/>
  <c r="BH1794" i="3"/>
  <c r="BI1794" i="3"/>
  <c r="BJ1794" i="3"/>
  <c r="BK1794" i="3"/>
  <c r="BL1794" i="3"/>
  <c r="BM1794" i="3"/>
  <c r="BN1794" i="3"/>
  <c r="BO1794" i="3"/>
  <c r="BP1794" i="3"/>
  <c r="BQ1794" i="3"/>
  <c r="BD1795" i="3"/>
  <c r="BE1795" i="3"/>
  <c r="BF1795" i="3"/>
  <c r="BG1795" i="3"/>
  <c r="BH1795" i="3"/>
  <c r="BI1795" i="3"/>
  <c r="BJ1795" i="3"/>
  <c r="BK1795" i="3"/>
  <c r="BL1795" i="3"/>
  <c r="BM1795" i="3"/>
  <c r="BN1795" i="3"/>
  <c r="BO1795" i="3"/>
  <c r="BP1795" i="3"/>
  <c r="BQ1795" i="3"/>
  <c r="BD1796" i="3"/>
  <c r="BE1796" i="3"/>
  <c r="BF1796" i="3"/>
  <c r="BG1796" i="3"/>
  <c r="BH1796" i="3"/>
  <c r="BI1796" i="3"/>
  <c r="BJ1796" i="3"/>
  <c r="BK1796" i="3"/>
  <c r="BL1796" i="3"/>
  <c r="BM1796" i="3"/>
  <c r="BN1796" i="3"/>
  <c r="BO1796" i="3"/>
  <c r="BP1796" i="3"/>
  <c r="BQ1796" i="3"/>
  <c r="BD1797" i="3"/>
  <c r="BE1797" i="3"/>
  <c r="BF1797" i="3"/>
  <c r="BG1797" i="3"/>
  <c r="BH1797" i="3"/>
  <c r="BI1797" i="3"/>
  <c r="BJ1797" i="3"/>
  <c r="BK1797" i="3"/>
  <c r="BL1797" i="3"/>
  <c r="BM1797" i="3"/>
  <c r="BN1797" i="3"/>
  <c r="BO1797" i="3"/>
  <c r="BP1797" i="3"/>
  <c r="BQ1797" i="3"/>
  <c r="BD1798" i="3"/>
  <c r="BE1798" i="3"/>
  <c r="BF1798" i="3"/>
  <c r="BG1798" i="3"/>
  <c r="BH1798" i="3"/>
  <c r="BI1798" i="3"/>
  <c r="BJ1798" i="3"/>
  <c r="BK1798" i="3"/>
  <c r="BL1798" i="3"/>
  <c r="BM1798" i="3"/>
  <c r="BN1798" i="3"/>
  <c r="BO1798" i="3"/>
  <c r="BP1798" i="3"/>
  <c r="BQ1798" i="3"/>
  <c r="BD1799" i="3"/>
  <c r="BE1799" i="3"/>
  <c r="BF1799" i="3"/>
  <c r="BG1799" i="3"/>
  <c r="BH1799" i="3"/>
  <c r="BI1799" i="3"/>
  <c r="BJ1799" i="3"/>
  <c r="BK1799" i="3"/>
  <c r="BL1799" i="3"/>
  <c r="BM1799" i="3"/>
  <c r="BN1799" i="3"/>
  <c r="BO1799" i="3"/>
  <c r="BP1799" i="3"/>
  <c r="BQ1799" i="3"/>
  <c r="BD1800" i="3"/>
  <c r="BE1800" i="3"/>
  <c r="BF1800" i="3"/>
  <c r="BG1800" i="3"/>
  <c r="BH1800" i="3"/>
  <c r="BI1800" i="3"/>
  <c r="BJ1800" i="3"/>
  <c r="BK1800" i="3"/>
  <c r="BL1800" i="3"/>
  <c r="BM1800" i="3"/>
  <c r="BN1800" i="3"/>
  <c r="BO1800" i="3"/>
  <c r="BP1800" i="3"/>
  <c r="BQ1800" i="3"/>
  <c r="BD1801" i="3"/>
  <c r="BE1801" i="3"/>
  <c r="BF1801" i="3"/>
  <c r="BG1801" i="3"/>
  <c r="BH1801" i="3"/>
  <c r="BI1801" i="3"/>
  <c r="BJ1801" i="3"/>
  <c r="BK1801" i="3"/>
  <c r="BL1801" i="3"/>
  <c r="BM1801" i="3"/>
  <c r="BN1801" i="3"/>
  <c r="BO1801" i="3"/>
  <c r="BP1801" i="3"/>
  <c r="BQ1801" i="3"/>
  <c r="BD1802" i="3"/>
  <c r="BE1802" i="3"/>
  <c r="BF1802" i="3"/>
  <c r="BG1802" i="3"/>
  <c r="BH1802" i="3"/>
  <c r="BI1802" i="3"/>
  <c r="BJ1802" i="3"/>
  <c r="BK1802" i="3"/>
  <c r="BL1802" i="3"/>
  <c r="BM1802" i="3"/>
  <c r="BN1802" i="3"/>
  <c r="BO1802" i="3"/>
  <c r="BP1802" i="3"/>
  <c r="BQ1802" i="3"/>
  <c r="BD1803" i="3"/>
  <c r="BE1803" i="3"/>
  <c r="BF1803" i="3"/>
  <c r="BG1803" i="3"/>
  <c r="BH1803" i="3"/>
  <c r="BI1803" i="3"/>
  <c r="BJ1803" i="3"/>
  <c r="BK1803" i="3"/>
  <c r="BL1803" i="3"/>
  <c r="BM1803" i="3"/>
  <c r="BN1803" i="3"/>
  <c r="BO1803" i="3"/>
  <c r="BP1803" i="3"/>
  <c r="BQ1803" i="3"/>
  <c r="BD1804" i="3"/>
  <c r="BE1804" i="3"/>
  <c r="BF1804" i="3"/>
  <c r="BG1804" i="3"/>
  <c r="BH1804" i="3"/>
  <c r="BI1804" i="3"/>
  <c r="BJ1804" i="3"/>
  <c r="BK1804" i="3"/>
  <c r="BL1804" i="3"/>
  <c r="BM1804" i="3"/>
  <c r="BN1804" i="3"/>
  <c r="BO1804" i="3"/>
  <c r="BP1804" i="3"/>
  <c r="BQ1804" i="3"/>
  <c r="BD1805" i="3"/>
  <c r="BE1805" i="3"/>
  <c r="BF1805" i="3"/>
  <c r="BG1805" i="3"/>
  <c r="BH1805" i="3"/>
  <c r="BI1805" i="3"/>
  <c r="BJ1805" i="3"/>
  <c r="BK1805" i="3"/>
  <c r="BL1805" i="3"/>
  <c r="BM1805" i="3"/>
  <c r="BN1805" i="3"/>
  <c r="BO1805" i="3"/>
  <c r="BP1805" i="3"/>
  <c r="BQ1805" i="3"/>
  <c r="BD1806" i="3"/>
  <c r="BE1806" i="3"/>
  <c r="BF1806" i="3"/>
  <c r="BG1806" i="3"/>
  <c r="BH1806" i="3"/>
  <c r="BI1806" i="3"/>
  <c r="BJ1806" i="3"/>
  <c r="BK1806" i="3"/>
  <c r="BL1806" i="3"/>
  <c r="BM1806" i="3"/>
  <c r="BN1806" i="3"/>
  <c r="BO1806" i="3"/>
  <c r="BP1806" i="3"/>
  <c r="BQ1806" i="3"/>
  <c r="BD1807" i="3"/>
  <c r="BE1807" i="3"/>
  <c r="BF1807" i="3"/>
  <c r="BG1807" i="3"/>
  <c r="BH1807" i="3"/>
  <c r="BI1807" i="3"/>
  <c r="BJ1807" i="3"/>
  <c r="BK1807" i="3"/>
  <c r="BL1807" i="3"/>
  <c r="BM1807" i="3"/>
  <c r="BN1807" i="3"/>
  <c r="BO1807" i="3"/>
  <c r="BP1807" i="3"/>
  <c r="BQ1807" i="3"/>
  <c r="BD1808" i="3"/>
  <c r="BE1808" i="3"/>
  <c r="BF1808" i="3"/>
  <c r="BG1808" i="3"/>
  <c r="BH1808" i="3"/>
  <c r="BI1808" i="3"/>
  <c r="BJ1808" i="3"/>
  <c r="BK1808" i="3"/>
  <c r="BL1808" i="3"/>
  <c r="BM1808" i="3"/>
  <c r="BN1808" i="3"/>
  <c r="BO1808" i="3"/>
  <c r="BP1808" i="3"/>
  <c r="BQ1808" i="3"/>
  <c r="BD1809" i="3"/>
  <c r="BE1809" i="3"/>
  <c r="BF1809" i="3"/>
  <c r="BG1809" i="3"/>
  <c r="BH1809" i="3"/>
  <c r="BI1809" i="3"/>
  <c r="BJ1809" i="3"/>
  <c r="BK1809" i="3"/>
  <c r="BL1809" i="3"/>
  <c r="BM1809" i="3"/>
  <c r="BN1809" i="3"/>
  <c r="BO1809" i="3"/>
  <c r="BP1809" i="3"/>
  <c r="BQ1809" i="3"/>
  <c r="BD1810" i="3"/>
  <c r="BE1810" i="3"/>
  <c r="BF1810" i="3"/>
  <c r="BG1810" i="3"/>
  <c r="BH1810" i="3"/>
  <c r="BI1810" i="3"/>
  <c r="BJ1810" i="3"/>
  <c r="BK1810" i="3"/>
  <c r="BL1810" i="3"/>
  <c r="BM1810" i="3"/>
  <c r="BN1810" i="3"/>
  <c r="BO1810" i="3"/>
  <c r="BP1810" i="3"/>
  <c r="BQ1810" i="3"/>
  <c r="BD1811" i="3"/>
  <c r="BE1811" i="3"/>
  <c r="BF1811" i="3"/>
  <c r="BG1811" i="3"/>
  <c r="BH1811" i="3"/>
  <c r="BI1811" i="3"/>
  <c r="BJ1811" i="3"/>
  <c r="BK1811" i="3"/>
  <c r="BL1811" i="3"/>
  <c r="BM1811" i="3"/>
  <c r="BN1811" i="3"/>
  <c r="BO1811" i="3"/>
  <c r="BP1811" i="3"/>
  <c r="BQ1811" i="3"/>
  <c r="BD1812" i="3"/>
  <c r="BE1812" i="3"/>
  <c r="BF1812" i="3"/>
  <c r="BG1812" i="3"/>
  <c r="BH1812" i="3"/>
  <c r="BI1812" i="3"/>
  <c r="BJ1812" i="3"/>
  <c r="BK1812" i="3"/>
  <c r="BL1812" i="3"/>
  <c r="BM1812" i="3"/>
  <c r="BN1812" i="3"/>
  <c r="BO1812" i="3"/>
  <c r="BP1812" i="3"/>
  <c r="BQ1812" i="3"/>
  <c r="BD1813" i="3"/>
  <c r="BE1813" i="3"/>
  <c r="BF1813" i="3"/>
  <c r="BG1813" i="3"/>
  <c r="BH1813" i="3"/>
  <c r="BI1813" i="3"/>
  <c r="BJ1813" i="3"/>
  <c r="BK1813" i="3"/>
  <c r="BL1813" i="3"/>
  <c r="BM1813" i="3"/>
  <c r="BN1813" i="3"/>
  <c r="BO1813" i="3"/>
  <c r="BP1813" i="3"/>
  <c r="BQ1813" i="3"/>
  <c r="BD1814" i="3"/>
  <c r="BE1814" i="3"/>
  <c r="BF1814" i="3"/>
  <c r="BG1814" i="3"/>
  <c r="BH1814" i="3"/>
  <c r="BI1814" i="3"/>
  <c r="BJ1814" i="3"/>
  <c r="BK1814" i="3"/>
  <c r="BL1814" i="3"/>
  <c r="BM1814" i="3"/>
  <c r="BN1814" i="3"/>
  <c r="BO1814" i="3"/>
  <c r="BP1814" i="3"/>
  <c r="BQ1814" i="3"/>
  <c r="BD1815" i="3"/>
  <c r="BE1815" i="3"/>
  <c r="BF1815" i="3"/>
  <c r="BG1815" i="3"/>
  <c r="BH1815" i="3"/>
  <c r="BI1815" i="3"/>
  <c r="BJ1815" i="3"/>
  <c r="BK1815" i="3"/>
  <c r="BL1815" i="3"/>
  <c r="BM1815" i="3"/>
  <c r="BN1815" i="3"/>
  <c r="BO1815" i="3"/>
  <c r="BP1815" i="3"/>
  <c r="BQ1815" i="3"/>
  <c r="BD1816" i="3"/>
  <c r="BE1816" i="3"/>
  <c r="BF1816" i="3"/>
  <c r="BG1816" i="3"/>
  <c r="BH1816" i="3"/>
  <c r="BI1816" i="3"/>
  <c r="BJ1816" i="3"/>
  <c r="BK1816" i="3"/>
  <c r="BL1816" i="3"/>
  <c r="BM1816" i="3"/>
  <c r="BN1816" i="3"/>
  <c r="BO1816" i="3"/>
  <c r="BP1816" i="3"/>
  <c r="BQ1816" i="3"/>
  <c r="BD1817" i="3"/>
  <c r="BE1817" i="3"/>
  <c r="BF1817" i="3"/>
  <c r="BG1817" i="3"/>
  <c r="BH1817" i="3"/>
  <c r="BI1817" i="3"/>
  <c r="BJ1817" i="3"/>
  <c r="BK1817" i="3"/>
  <c r="BL1817" i="3"/>
  <c r="BM1817" i="3"/>
  <c r="BN1817" i="3"/>
  <c r="BO1817" i="3"/>
  <c r="BP1817" i="3"/>
  <c r="BQ1817" i="3"/>
  <c r="BD1818" i="3"/>
  <c r="BE1818" i="3"/>
  <c r="BF1818" i="3"/>
  <c r="BG1818" i="3"/>
  <c r="BH1818" i="3"/>
  <c r="BI1818" i="3"/>
  <c r="BJ1818" i="3"/>
  <c r="BK1818" i="3"/>
  <c r="BL1818" i="3"/>
  <c r="BM1818" i="3"/>
  <c r="BN1818" i="3"/>
  <c r="BO1818" i="3"/>
  <c r="BP1818" i="3"/>
  <c r="BQ1818" i="3"/>
  <c r="BD1819" i="3"/>
  <c r="BE1819" i="3"/>
  <c r="BF1819" i="3"/>
  <c r="BG1819" i="3"/>
  <c r="BH1819" i="3"/>
  <c r="BI1819" i="3"/>
  <c r="BJ1819" i="3"/>
  <c r="BK1819" i="3"/>
  <c r="BL1819" i="3"/>
  <c r="BM1819" i="3"/>
  <c r="BN1819" i="3"/>
  <c r="BO1819" i="3"/>
  <c r="BP1819" i="3"/>
  <c r="BQ1819" i="3"/>
  <c r="BD1820" i="3"/>
  <c r="BE1820" i="3"/>
  <c r="BF1820" i="3"/>
  <c r="BG1820" i="3"/>
  <c r="BH1820" i="3"/>
  <c r="BI1820" i="3"/>
  <c r="BJ1820" i="3"/>
  <c r="BK1820" i="3"/>
  <c r="BL1820" i="3"/>
  <c r="BM1820" i="3"/>
  <c r="BN1820" i="3"/>
  <c r="BO1820" i="3"/>
  <c r="BP1820" i="3"/>
  <c r="BQ1820" i="3"/>
  <c r="BD1821" i="3"/>
  <c r="BE1821" i="3"/>
  <c r="BF1821" i="3"/>
  <c r="BG1821" i="3"/>
  <c r="BH1821" i="3"/>
  <c r="BI1821" i="3"/>
  <c r="BJ1821" i="3"/>
  <c r="BK1821" i="3"/>
  <c r="BL1821" i="3"/>
  <c r="BM1821" i="3"/>
  <c r="BN1821" i="3"/>
  <c r="BO1821" i="3"/>
  <c r="BP1821" i="3"/>
  <c r="BQ1821" i="3"/>
  <c r="BD1822" i="3"/>
  <c r="BE1822" i="3"/>
  <c r="BF1822" i="3"/>
  <c r="BG1822" i="3"/>
  <c r="BH1822" i="3"/>
  <c r="BI1822" i="3"/>
  <c r="BJ1822" i="3"/>
  <c r="BK1822" i="3"/>
  <c r="BL1822" i="3"/>
  <c r="BM1822" i="3"/>
  <c r="BN1822" i="3"/>
  <c r="BO1822" i="3"/>
  <c r="BP1822" i="3"/>
  <c r="BQ1822" i="3"/>
  <c r="BD1823" i="3"/>
  <c r="BE1823" i="3"/>
  <c r="BF1823" i="3"/>
  <c r="BG1823" i="3"/>
  <c r="BH1823" i="3"/>
  <c r="BI1823" i="3"/>
  <c r="BJ1823" i="3"/>
  <c r="BK1823" i="3"/>
  <c r="BL1823" i="3"/>
  <c r="BM1823" i="3"/>
  <c r="BN1823" i="3"/>
  <c r="BO1823" i="3"/>
  <c r="BP1823" i="3"/>
  <c r="BQ1823" i="3"/>
  <c r="BD1824" i="3"/>
  <c r="BE1824" i="3"/>
  <c r="BF1824" i="3"/>
  <c r="BG1824" i="3"/>
  <c r="BH1824" i="3"/>
  <c r="BI1824" i="3"/>
  <c r="BJ1824" i="3"/>
  <c r="BK1824" i="3"/>
  <c r="BL1824" i="3"/>
  <c r="BM1824" i="3"/>
  <c r="BN1824" i="3"/>
  <c r="BO1824" i="3"/>
  <c r="BP1824" i="3"/>
  <c r="BQ1824" i="3"/>
  <c r="BD1825" i="3"/>
  <c r="BE1825" i="3"/>
  <c r="BF1825" i="3"/>
  <c r="BG1825" i="3"/>
  <c r="BH1825" i="3"/>
  <c r="BI1825" i="3"/>
  <c r="BJ1825" i="3"/>
  <c r="BK1825" i="3"/>
  <c r="BL1825" i="3"/>
  <c r="BM1825" i="3"/>
  <c r="BN1825" i="3"/>
  <c r="BO1825" i="3"/>
  <c r="BP1825" i="3"/>
  <c r="BQ1825" i="3"/>
  <c r="BD1826" i="3"/>
  <c r="BE1826" i="3"/>
  <c r="BF1826" i="3"/>
  <c r="BG1826" i="3"/>
  <c r="BH1826" i="3"/>
  <c r="BI1826" i="3"/>
  <c r="BJ1826" i="3"/>
  <c r="BK1826" i="3"/>
  <c r="BL1826" i="3"/>
  <c r="BM1826" i="3"/>
  <c r="BN1826" i="3"/>
  <c r="BO1826" i="3"/>
  <c r="BP1826" i="3"/>
  <c r="BQ1826" i="3"/>
  <c r="BD1827" i="3"/>
  <c r="BE1827" i="3"/>
  <c r="BF1827" i="3"/>
  <c r="BG1827" i="3"/>
  <c r="BH1827" i="3"/>
  <c r="BI1827" i="3"/>
  <c r="BJ1827" i="3"/>
  <c r="BK1827" i="3"/>
  <c r="BL1827" i="3"/>
  <c r="BM1827" i="3"/>
  <c r="BN1827" i="3"/>
  <c r="BO1827" i="3"/>
  <c r="BP1827" i="3"/>
  <c r="BQ1827" i="3"/>
  <c r="BD1828" i="3"/>
  <c r="BE1828" i="3"/>
  <c r="BF1828" i="3"/>
  <c r="BG1828" i="3"/>
  <c r="BH1828" i="3"/>
  <c r="BI1828" i="3"/>
  <c r="BJ1828" i="3"/>
  <c r="BK1828" i="3"/>
  <c r="BL1828" i="3"/>
  <c r="BM1828" i="3"/>
  <c r="BN1828" i="3"/>
  <c r="BO1828" i="3"/>
  <c r="BP1828" i="3"/>
  <c r="BQ1828" i="3"/>
  <c r="BD1829" i="3"/>
  <c r="BE1829" i="3"/>
  <c r="BF1829" i="3"/>
  <c r="BG1829" i="3"/>
  <c r="BH1829" i="3"/>
  <c r="BI1829" i="3"/>
  <c r="BJ1829" i="3"/>
  <c r="BK1829" i="3"/>
  <c r="BL1829" i="3"/>
  <c r="BM1829" i="3"/>
  <c r="BN1829" i="3"/>
  <c r="BO1829" i="3"/>
  <c r="BP1829" i="3"/>
  <c r="BQ1829" i="3"/>
  <c r="BD1830" i="3"/>
  <c r="BE1830" i="3"/>
  <c r="BF1830" i="3"/>
  <c r="BG1830" i="3"/>
  <c r="BH1830" i="3"/>
  <c r="BI1830" i="3"/>
  <c r="BJ1830" i="3"/>
  <c r="BK1830" i="3"/>
  <c r="BL1830" i="3"/>
  <c r="BM1830" i="3"/>
  <c r="BN1830" i="3"/>
  <c r="BO1830" i="3"/>
  <c r="BP1830" i="3"/>
  <c r="BQ1830" i="3"/>
  <c r="BD1831" i="3"/>
  <c r="BE1831" i="3"/>
  <c r="BF1831" i="3"/>
  <c r="BG1831" i="3"/>
  <c r="BH1831" i="3"/>
  <c r="BI1831" i="3"/>
  <c r="BJ1831" i="3"/>
  <c r="BK1831" i="3"/>
  <c r="BL1831" i="3"/>
  <c r="BM1831" i="3"/>
  <c r="BN1831" i="3"/>
  <c r="BO1831" i="3"/>
  <c r="BP1831" i="3"/>
  <c r="BQ1831" i="3"/>
  <c r="BD1832" i="3"/>
  <c r="BE1832" i="3"/>
  <c r="BF1832" i="3"/>
  <c r="BG1832" i="3"/>
  <c r="BH1832" i="3"/>
  <c r="BI1832" i="3"/>
  <c r="BJ1832" i="3"/>
  <c r="BK1832" i="3"/>
  <c r="BL1832" i="3"/>
  <c r="BM1832" i="3"/>
  <c r="BN1832" i="3"/>
  <c r="BO1832" i="3"/>
  <c r="BP1832" i="3"/>
  <c r="BQ1832" i="3"/>
  <c r="BD1833" i="3"/>
  <c r="BE1833" i="3"/>
  <c r="BF1833" i="3"/>
  <c r="BG1833" i="3"/>
  <c r="BH1833" i="3"/>
  <c r="BI1833" i="3"/>
  <c r="BJ1833" i="3"/>
  <c r="BK1833" i="3"/>
  <c r="BL1833" i="3"/>
  <c r="BM1833" i="3"/>
  <c r="BN1833" i="3"/>
  <c r="BO1833" i="3"/>
  <c r="BP1833" i="3"/>
  <c r="BQ1833" i="3"/>
  <c r="BD1834" i="3"/>
  <c r="BE1834" i="3"/>
  <c r="BF1834" i="3"/>
  <c r="BG1834" i="3"/>
  <c r="BH1834" i="3"/>
  <c r="BI1834" i="3"/>
  <c r="BJ1834" i="3"/>
  <c r="BK1834" i="3"/>
  <c r="BL1834" i="3"/>
  <c r="BM1834" i="3"/>
  <c r="BN1834" i="3"/>
  <c r="BO1834" i="3"/>
  <c r="BP1834" i="3"/>
  <c r="BQ1834" i="3"/>
  <c r="BD1835" i="3"/>
  <c r="BE1835" i="3"/>
  <c r="BF1835" i="3"/>
  <c r="BG1835" i="3"/>
  <c r="BH1835" i="3"/>
  <c r="BI1835" i="3"/>
  <c r="BJ1835" i="3"/>
  <c r="BK1835" i="3"/>
  <c r="BL1835" i="3"/>
  <c r="BM1835" i="3"/>
  <c r="BN1835" i="3"/>
  <c r="BO1835" i="3"/>
  <c r="BP1835" i="3"/>
  <c r="BQ1835" i="3"/>
  <c r="BD1836" i="3"/>
  <c r="BE1836" i="3"/>
  <c r="BF1836" i="3"/>
  <c r="BG1836" i="3"/>
  <c r="BH1836" i="3"/>
  <c r="BI1836" i="3"/>
  <c r="BJ1836" i="3"/>
  <c r="BK1836" i="3"/>
  <c r="BL1836" i="3"/>
  <c r="BM1836" i="3"/>
  <c r="BN1836" i="3"/>
  <c r="BO1836" i="3"/>
  <c r="BP1836" i="3"/>
  <c r="BQ1836" i="3"/>
  <c r="BD1837" i="3"/>
  <c r="BE1837" i="3"/>
  <c r="BF1837" i="3"/>
  <c r="BG1837" i="3"/>
  <c r="BH1837" i="3"/>
  <c r="BI1837" i="3"/>
  <c r="BJ1837" i="3"/>
  <c r="BK1837" i="3"/>
  <c r="BL1837" i="3"/>
  <c r="BM1837" i="3"/>
  <c r="BN1837" i="3"/>
  <c r="BO1837" i="3"/>
  <c r="BP1837" i="3"/>
  <c r="BQ1837" i="3"/>
  <c r="BD1838" i="3"/>
  <c r="BE1838" i="3"/>
  <c r="BF1838" i="3"/>
  <c r="BG1838" i="3"/>
  <c r="BH1838" i="3"/>
  <c r="BI1838" i="3"/>
  <c r="BJ1838" i="3"/>
  <c r="BK1838" i="3"/>
  <c r="BL1838" i="3"/>
  <c r="BM1838" i="3"/>
  <c r="BN1838" i="3"/>
  <c r="BO1838" i="3"/>
  <c r="BP1838" i="3"/>
  <c r="BQ1838" i="3"/>
  <c r="BD1839" i="3"/>
  <c r="BE1839" i="3"/>
  <c r="BF1839" i="3"/>
  <c r="BG1839" i="3"/>
  <c r="BH1839" i="3"/>
  <c r="BI1839" i="3"/>
  <c r="BJ1839" i="3"/>
  <c r="BK1839" i="3"/>
  <c r="BL1839" i="3"/>
  <c r="BM1839" i="3"/>
  <c r="BN1839" i="3"/>
  <c r="BO1839" i="3"/>
  <c r="BP1839" i="3"/>
  <c r="BQ1839" i="3"/>
  <c r="BD1840" i="3"/>
  <c r="BE1840" i="3"/>
  <c r="BF1840" i="3"/>
  <c r="BG1840" i="3"/>
  <c r="BH1840" i="3"/>
  <c r="BI1840" i="3"/>
  <c r="BJ1840" i="3"/>
  <c r="BK1840" i="3"/>
  <c r="BL1840" i="3"/>
  <c r="BM1840" i="3"/>
  <c r="BN1840" i="3"/>
  <c r="BO1840" i="3"/>
  <c r="BP1840" i="3"/>
  <c r="BQ1840" i="3"/>
  <c r="BD1841" i="3"/>
  <c r="BE1841" i="3"/>
  <c r="BF1841" i="3"/>
  <c r="BG1841" i="3"/>
  <c r="BH1841" i="3"/>
  <c r="BI1841" i="3"/>
  <c r="BJ1841" i="3"/>
  <c r="BK1841" i="3"/>
  <c r="BL1841" i="3"/>
  <c r="BM1841" i="3"/>
  <c r="BN1841" i="3"/>
  <c r="BO1841" i="3"/>
  <c r="BP1841" i="3"/>
  <c r="BQ1841" i="3"/>
  <c r="BD1842" i="3"/>
  <c r="BE1842" i="3"/>
  <c r="BF1842" i="3"/>
  <c r="BG1842" i="3"/>
  <c r="BH1842" i="3"/>
  <c r="BI1842" i="3"/>
  <c r="BJ1842" i="3"/>
  <c r="BK1842" i="3"/>
  <c r="BL1842" i="3"/>
  <c r="BM1842" i="3"/>
  <c r="BN1842" i="3"/>
  <c r="BO1842" i="3"/>
  <c r="BP1842" i="3"/>
  <c r="BQ1842" i="3"/>
  <c r="BD1843" i="3"/>
  <c r="BE1843" i="3"/>
  <c r="BF1843" i="3"/>
  <c r="BG1843" i="3"/>
  <c r="BH1843" i="3"/>
  <c r="BI1843" i="3"/>
  <c r="BJ1843" i="3"/>
  <c r="BK1843" i="3"/>
  <c r="BL1843" i="3"/>
  <c r="BM1843" i="3"/>
  <c r="BN1843" i="3"/>
  <c r="BO1843" i="3"/>
  <c r="BP1843" i="3"/>
  <c r="BQ1843" i="3"/>
  <c r="BD1844" i="3"/>
  <c r="BE1844" i="3"/>
  <c r="BF1844" i="3"/>
  <c r="BG1844" i="3"/>
  <c r="BH1844" i="3"/>
  <c r="BI1844" i="3"/>
  <c r="BJ1844" i="3"/>
  <c r="BK1844" i="3"/>
  <c r="BL1844" i="3"/>
  <c r="BM1844" i="3"/>
  <c r="BN1844" i="3"/>
  <c r="BO1844" i="3"/>
  <c r="BP1844" i="3"/>
  <c r="BQ1844" i="3"/>
  <c r="BD1845" i="3"/>
  <c r="BE1845" i="3"/>
  <c r="BF1845" i="3"/>
  <c r="BG1845" i="3"/>
  <c r="BH1845" i="3"/>
  <c r="BI1845" i="3"/>
  <c r="BJ1845" i="3"/>
  <c r="BK1845" i="3"/>
  <c r="BL1845" i="3"/>
  <c r="BM1845" i="3"/>
  <c r="BN1845" i="3"/>
  <c r="BO1845" i="3"/>
  <c r="BP1845" i="3"/>
  <c r="BQ1845" i="3"/>
  <c r="BD1846" i="3"/>
  <c r="BE1846" i="3"/>
  <c r="BF1846" i="3"/>
  <c r="BG1846" i="3"/>
  <c r="BH1846" i="3"/>
  <c r="BI1846" i="3"/>
  <c r="BJ1846" i="3"/>
  <c r="BK1846" i="3"/>
  <c r="BL1846" i="3"/>
  <c r="BM1846" i="3"/>
  <c r="BN1846" i="3"/>
  <c r="BO1846" i="3"/>
  <c r="BP1846" i="3"/>
  <c r="BQ1846" i="3"/>
  <c r="BD1847" i="3"/>
  <c r="BE1847" i="3"/>
  <c r="BF1847" i="3"/>
  <c r="BG1847" i="3"/>
  <c r="BH1847" i="3"/>
  <c r="BI1847" i="3"/>
  <c r="BJ1847" i="3"/>
  <c r="BK1847" i="3"/>
  <c r="BL1847" i="3"/>
  <c r="BM1847" i="3"/>
  <c r="BN1847" i="3"/>
  <c r="BO1847" i="3"/>
  <c r="BP1847" i="3"/>
  <c r="BQ1847" i="3"/>
  <c r="BD1848" i="3"/>
  <c r="BE1848" i="3"/>
  <c r="BF1848" i="3"/>
  <c r="BG1848" i="3"/>
  <c r="BH1848" i="3"/>
  <c r="BI1848" i="3"/>
  <c r="BJ1848" i="3"/>
  <c r="BK1848" i="3"/>
  <c r="BL1848" i="3"/>
  <c r="BM1848" i="3"/>
  <c r="BN1848" i="3"/>
  <c r="BO1848" i="3"/>
  <c r="BP1848" i="3"/>
  <c r="BQ1848" i="3"/>
  <c r="BD1849" i="3"/>
  <c r="BE1849" i="3"/>
  <c r="BF1849" i="3"/>
  <c r="BG1849" i="3"/>
  <c r="BH1849" i="3"/>
  <c r="BI1849" i="3"/>
  <c r="BJ1849" i="3"/>
  <c r="BK1849" i="3"/>
  <c r="BL1849" i="3"/>
  <c r="BM1849" i="3"/>
  <c r="BN1849" i="3"/>
  <c r="BO1849" i="3"/>
  <c r="BP1849" i="3"/>
  <c r="BQ1849" i="3"/>
  <c r="BD1850" i="3"/>
  <c r="BE1850" i="3"/>
  <c r="BF1850" i="3"/>
  <c r="BG1850" i="3"/>
  <c r="BH1850" i="3"/>
  <c r="BI1850" i="3"/>
  <c r="BJ1850" i="3"/>
  <c r="BK1850" i="3"/>
  <c r="BL1850" i="3"/>
  <c r="BM1850" i="3"/>
  <c r="BN1850" i="3"/>
  <c r="BO1850" i="3"/>
  <c r="BP1850" i="3"/>
  <c r="BQ1850" i="3"/>
  <c r="BD1851" i="3"/>
  <c r="BE1851" i="3"/>
  <c r="BF1851" i="3"/>
  <c r="BG1851" i="3"/>
  <c r="BH1851" i="3"/>
  <c r="BI1851" i="3"/>
  <c r="BJ1851" i="3"/>
  <c r="BK1851" i="3"/>
  <c r="BL1851" i="3"/>
  <c r="BM1851" i="3"/>
  <c r="BN1851" i="3"/>
  <c r="BO1851" i="3"/>
  <c r="BP1851" i="3"/>
  <c r="BQ1851" i="3"/>
  <c r="BD1852" i="3"/>
  <c r="BE1852" i="3"/>
  <c r="BF1852" i="3"/>
  <c r="BG1852" i="3"/>
  <c r="BH1852" i="3"/>
  <c r="BI1852" i="3"/>
  <c r="BJ1852" i="3"/>
  <c r="BK1852" i="3"/>
  <c r="BL1852" i="3"/>
  <c r="BM1852" i="3"/>
  <c r="BN1852" i="3"/>
  <c r="BO1852" i="3"/>
  <c r="BP1852" i="3"/>
  <c r="BQ1852" i="3"/>
  <c r="BD1853" i="3"/>
  <c r="BE1853" i="3"/>
  <c r="BF1853" i="3"/>
  <c r="BG1853" i="3"/>
  <c r="BH1853" i="3"/>
  <c r="BI1853" i="3"/>
  <c r="BJ1853" i="3"/>
  <c r="BK1853" i="3"/>
  <c r="BL1853" i="3"/>
  <c r="BM1853" i="3"/>
  <c r="BN1853" i="3"/>
  <c r="BO1853" i="3"/>
  <c r="BP1853" i="3"/>
  <c r="BQ1853" i="3"/>
  <c r="BD1854" i="3"/>
  <c r="BE1854" i="3"/>
  <c r="BF1854" i="3"/>
  <c r="BG1854" i="3"/>
  <c r="BH1854" i="3"/>
  <c r="BI1854" i="3"/>
  <c r="BJ1854" i="3"/>
  <c r="BK1854" i="3"/>
  <c r="BL1854" i="3"/>
  <c r="BM1854" i="3"/>
  <c r="BN1854" i="3"/>
  <c r="BO1854" i="3"/>
  <c r="BP1854" i="3"/>
  <c r="BQ1854" i="3"/>
  <c r="BD1855" i="3"/>
  <c r="BE1855" i="3"/>
  <c r="BF1855" i="3"/>
  <c r="BG1855" i="3"/>
  <c r="BH1855" i="3"/>
  <c r="BI1855" i="3"/>
  <c r="BJ1855" i="3"/>
  <c r="BK1855" i="3"/>
  <c r="BL1855" i="3"/>
  <c r="BM1855" i="3"/>
  <c r="BN1855" i="3"/>
  <c r="BO1855" i="3"/>
  <c r="BP1855" i="3"/>
  <c r="BQ1855" i="3"/>
  <c r="BD1856" i="3"/>
  <c r="BE1856" i="3"/>
  <c r="BF1856" i="3"/>
  <c r="BG1856" i="3"/>
  <c r="BH1856" i="3"/>
  <c r="BI1856" i="3"/>
  <c r="BJ1856" i="3"/>
  <c r="BK1856" i="3"/>
  <c r="BL1856" i="3"/>
  <c r="BM1856" i="3"/>
  <c r="BN1856" i="3"/>
  <c r="BO1856" i="3"/>
  <c r="BP1856" i="3"/>
  <c r="BQ1856" i="3"/>
  <c r="BD1857" i="3"/>
  <c r="BE1857" i="3"/>
  <c r="BF1857" i="3"/>
  <c r="BG1857" i="3"/>
  <c r="BH1857" i="3"/>
  <c r="BI1857" i="3"/>
  <c r="BJ1857" i="3"/>
  <c r="BK1857" i="3"/>
  <c r="BL1857" i="3"/>
  <c r="BM1857" i="3"/>
  <c r="BN1857" i="3"/>
  <c r="BO1857" i="3"/>
  <c r="BP1857" i="3"/>
  <c r="BQ1857" i="3"/>
  <c r="BD1858" i="3"/>
  <c r="BE1858" i="3"/>
  <c r="BF1858" i="3"/>
  <c r="BG1858" i="3"/>
  <c r="BH1858" i="3"/>
  <c r="BI1858" i="3"/>
  <c r="BJ1858" i="3"/>
  <c r="BK1858" i="3"/>
  <c r="BL1858" i="3"/>
  <c r="BM1858" i="3"/>
  <c r="BN1858" i="3"/>
  <c r="BO1858" i="3"/>
  <c r="BP1858" i="3"/>
  <c r="BQ1858" i="3"/>
  <c r="BD1859" i="3"/>
  <c r="BE1859" i="3"/>
  <c r="BF1859" i="3"/>
  <c r="BG1859" i="3"/>
  <c r="BH1859" i="3"/>
  <c r="BI1859" i="3"/>
  <c r="BJ1859" i="3"/>
  <c r="BK1859" i="3"/>
  <c r="BL1859" i="3"/>
  <c r="BM1859" i="3"/>
  <c r="BN1859" i="3"/>
  <c r="BO1859" i="3"/>
  <c r="BP1859" i="3"/>
  <c r="BQ1859" i="3"/>
  <c r="BD1860" i="3"/>
  <c r="BE1860" i="3"/>
  <c r="BF1860" i="3"/>
  <c r="BG1860" i="3"/>
  <c r="BH1860" i="3"/>
  <c r="BI1860" i="3"/>
  <c r="BJ1860" i="3"/>
  <c r="BK1860" i="3"/>
  <c r="BL1860" i="3"/>
  <c r="BM1860" i="3"/>
  <c r="BN1860" i="3"/>
  <c r="BO1860" i="3"/>
  <c r="BP1860" i="3"/>
  <c r="BQ1860" i="3"/>
  <c r="BD1861" i="3"/>
  <c r="BE1861" i="3"/>
  <c r="BF1861" i="3"/>
  <c r="BG1861" i="3"/>
  <c r="BH1861" i="3"/>
  <c r="BI1861" i="3"/>
  <c r="BJ1861" i="3"/>
  <c r="BK1861" i="3"/>
  <c r="BL1861" i="3"/>
  <c r="BM1861" i="3"/>
  <c r="BN1861" i="3"/>
  <c r="BO1861" i="3"/>
  <c r="BP1861" i="3"/>
  <c r="BQ1861" i="3"/>
  <c r="BD1862" i="3"/>
  <c r="BE1862" i="3"/>
  <c r="BF1862" i="3"/>
  <c r="BG1862" i="3"/>
  <c r="BH1862" i="3"/>
  <c r="BI1862" i="3"/>
  <c r="BJ1862" i="3"/>
  <c r="BK1862" i="3"/>
  <c r="BL1862" i="3"/>
  <c r="BM1862" i="3"/>
  <c r="BN1862" i="3"/>
  <c r="BO1862" i="3"/>
  <c r="BP1862" i="3"/>
  <c r="BQ1862" i="3"/>
  <c r="BD1863" i="3"/>
  <c r="BE1863" i="3"/>
  <c r="BF1863" i="3"/>
  <c r="BG1863" i="3"/>
  <c r="BH1863" i="3"/>
  <c r="BI1863" i="3"/>
  <c r="BJ1863" i="3"/>
  <c r="BK1863" i="3"/>
  <c r="BL1863" i="3"/>
  <c r="BM1863" i="3"/>
  <c r="BN1863" i="3"/>
  <c r="BO1863" i="3"/>
  <c r="BP1863" i="3"/>
  <c r="BQ1863" i="3"/>
  <c r="BD1864" i="3"/>
  <c r="BE1864" i="3"/>
  <c r="BF1864" i="3"/>
  <c r="BG1864" i="3"/>
  <c r="BH1864" i="3"/>
  <c r="BI1864" i="3"/>
  <c r="BJ1864" i="3"/>
  <c r="BK1864" i="3"/>
  <c r="BL1864" i="3"/>
  <c r="BM1864" i="3"/>
  <c r="BN1864" i="3"/>
  <c r="BO1864" i="3"/>
  <c r="BP1864" i="3"/>
  <c r="BQ1864" i="3"/>
  <c r="BD1865" i="3"/>
  <c r="BE1865" i="3"/>
  <c r="BF1865" i="3"/>
  <c r="BG1865" i="3"/>
  <c r="BH1865" i="3"/>
  <c r="BI1865" i="3"/>
  <c r="BJ1865" i="3"/>
  <c r="BK1865" i="3"/>
  <c r="BL1865" i="3"/>
  <c r="BM1865" i="3"/>
  <c r="BN1865" i="3"/>
  <c r="BO1865" i="3"/>
  <c r="BP1865" i="3"/>
  <c r="BQ1865" i="3"/>
  <c r="BD1866" i="3"/>
  <c r="BE1866" i="3"/>
  <c r="BF1866" i="3"/>
  <c r="BG1866" i="3"/>
  <c r="BH1866" i="3"/>
  <c r="BI1866" i="3"/>
  <c r="BJ1866" i="3"/>
  <c r="BK1866" i="3"/>
  <c r="BL1866" i="3"/>
  <c r="BM1866" i="3"/>
  <c r="BN1866" i="3"/>
  <c r="BO1866" i="3"/>
  <c r="BP1866" i="3"/>
  <c r="BQ1866" i="3"/>
  <c r="BD1867" i="3"/>
  <c r="BE1867" i="3"/>
  <c r="BF1867" i="3"/>
  <c r="BG1867" i="3"/>
  <c r="BH1867" i="3"/>
  <c r="BI1867" i="3"/>
  <c r="BJ1867" i="3"/>
  <c r="BK1867" i="3"/>
  <c r="BL1867" i="3"/>
  <c r="BM1867" i="3"/>
  <c r="BN1867" i="3"/>
  <c r="BO1867" i="3"/>
  <c r="BP1867" i="3"/>
  <c r="BQ1867" i="3"/>
  <c r="BD1868" i="3"/>
  <c r="BE1868" i="3"/>
  <c r="BF1868" i="3"/>
  <c r="BG1868" i="3"/>
  <c r="BH1868" i="3"/>
  <c r="BI1868" i="3"/>
  <c r="BJ1868" i="3"/>
  <c r="BK1868" i="3"/>
  <c r="BL1868" i="3"/>
  <c r="BM1868" i="3"/>
  <c r="BN1868" i="3"/>
  <c r="BO1868" i="3"/>
  <c r="BP1868" i="3"/>
  <c r="BQ1868" i="3"/>
  <c r="BD1869" i="3"/>
  <c r="BE1869" i="3"/>
  <c r="BF1869" i="3"/>
  <c r="BG1869" i="3"/>
  <c r="BH1869" i="3"/>
  <c r="BI1869" i="3"/>
  <c r="BJ1869" i="3"/>
  <c r="BK1869" i="3"/>
  <c r="BL1869" i="3"/>
  <c r="BM1869" i="3"/>
  <c r="BN1869" i="3"/>
  <c r="BO1869" i="3"/>
  <c r="BP1869" i="3"/>
  <c r="BQ1869" i="3"/>
  <c r="BD1870" i="3"/>
  <c r="BE1870" i="3"/>
  <c r="BF1870" i="3"/>
  <c r="BG1870" i="3"/>
  <c r="BH1870" i="3"/>
  <c r="BI1870" i="3"/>
  <c r="BJ1870" i="3"/>
  <c r="BK1870" i="3"/>
  <c r="BL1870" i="3"/>
  <c r="BM1870" i="3"/>
  <c r="BN1870" i="3"/>
  <c r="BO1870" i="3"/>
  <c r="BP1870" i="3"/>
  <c r="BQ1870" i="3"/>
  <c r="BD1871" i="3"/>
  <c r="BE1871" i="3"/>
  <c r="BF1871" i="3"/>
  <c r="BG1871" i="3"/>
  <c r="BH1871" i="3"/>
  <c r="BI1871" i="3"/>
  <c r="BJ1871" i="3"/>
  <c r="BK1871" i="3"/>
  <c r="BL1871" i="3"/>
  <c r="BM1871" i="3"/>
  <c r="BN1871" i="3"/>
  <c r="BO1871" i="3"/>
  <c r="BP1871" i="3"/>
  <c r="BQ1871" i="3"/>
  <c r="BD1872" i="3"/>
  <c r="BE1872" i="3"/>
  <c r="BF1872" i="3"/>
  <c r="BG1872" i="3"/>
  <c r="BH1872" i="3"/>
  <c r="BI1872" i="3"/>
  <c r="BJ1872" i="3"/>
  <c r="BK1872" i="3"/>
  <c r="BL1872" i="3"/>
  <c r="BM1872" i="3"/>
  <c r="BN1872" i="3"/>
  <c r="BO1872" i="3"/>
  <c r="BP1872" i="3"/>
  <c r="BQ1872" i="3"/>
  <c r="BD1873" i="3"/>
  <c r="BE1873" i="3"/>
  <c r="BF1873" i="3"/>
  <c r="BG1873" i="3"/>
  <c r="BH1873" i="3"/>
  <c r="BI1873" i="3"/>
  <c r="BJ1873" i="3"/>
  <c r="BK1873" i="3"/>
  <c r="BL1873" i="3"/>
  <c r="BM1873" i="3"/>
  <c r="BN1873" i="3"/>
  <c r="BO1873" i="3"/>
  <c r="BP1873" i="3"/>
  <c r="BQ1873" i="3"/>
  <c r="BD1874" i="3"/>
  <c r="BE1874" i="3"/>
  <c r="BF1874" i="3"/>
  <c r="BG1874" i="3"/>
  <c r="BH1874" i="3"/>
  <c r="BI1874" i="3"/>
  <c r="BJ1874" i="3"/>
  <c r="BK1874" i="3"/>
  <c r="BL1874" i="3"/>
  <c r="BM1874" i="3"/>
  <c r="BN1874" i="3"/>
  <c r="BO1874" i="3"/>
  <c r="BP1874" i="3"/>
  <c r="BQ1874" i="3"/>
  <c r="BD1875" i="3"/>
  <c r="BE1875" i="3"/>
  <c r="BF1875" i="3"/>
  <c r="BG1875" i="3"/>
  <c r="BH1875" i="3"/>
  <c r="BI1875" i="3"/>
  <c r="BJ1875" i="3"/>
  <c r="BK1875" i="3"/>
  <c r="BL1875" i="3"/>
  <c r="BM1875" i="3"/>
  <c r="BN1875" i="3"/>
  <c r="BO1875" i="3"/>
  <c r="BP1875" i="3"/>
  <c r="BQ1875" i="3"/>
  <c r="BD1876" i="3"/>
  <c r="BE1876" i="3"/>
  <c r="BF1876" i="3"/>
  <c r="BG1876" i="3"/>
  <c r="BH1876" i="3"/>
  <c r="BI1876" i="3"/>
  <c r="BJ1876" i="3"/>
  <c r="BK1876" i="3"/>
  <c r="BL1876" i="3"/>
  <c r="BM1876" i="3"/>
  <c r="BN1876" i="3"/>
  <c r="BO1876" i="3"/>
  <c r="BP1876" i="3"/>
  <c r="BQ1876" i="3"/>
  <c r="BD1877" i="3"/>
  <c r="BE1877" i="3"/>
  <c r="BF1877" i="3"/>
  <c r="BG1877" i="3"/>
  <c r="BH1877" i="3"/>
  <c r="BI1877" i="3"/>
  <c r="BJ1877" i="3"/>
  <c r="BK1877" i="3"/>
  <c r="BL1877" i="3"/>
  <c r="BM1877" i="3"/>
  <c r="BN1877" i="3"/>
  <c r="BO1877" i="3"/>
  <c r="BP1877" i="3"/>
  <c r="BQ1877" i="3"/>
  <c r="BD1878" i="3"/>
  <c r="BE1878" i="3"/>
  <c r="BF1878" i="3"/>
  <c r="BG1878" i="3"/>
  <c r="BH1878" i="3"/>
  <c r="BI1878" i="3"/>
  <c r="BJ1878" i="3"/>
  <c r="BK1878" i="3"/>
  <c r="BL1878" i="3"/>
  <c r="BM1878" i="3"/>
  <c r="BN1878" i="3"/>
  <c r="BO1878" i="3"/>
  <c r="BP1878" i="3"/>
  <c r="BQ1878" i="3"/>
  <c r="BD1879" i="3"/>
  <c r="BE1879" i="3"/>
  <c r="BF1879" i="3"/>
  <c r="BG1879" i="3"/>
  <c r="BH1879" i="3"/>
  <c r="BI1879" i="3"/>
  <c r="BJ1879" i="3"/>
  <c r="BK1879" i="3"/>
  <c r="BL1879" i="3"/>
  <c r="BM1879" i="3"/>
  <c r="BN1879" i="3"/>
  <c r="BO1879" i="3"/>
  <c r="BP1879" i="3"/>
  <c r="BQ1879" i="3"/>
  <c r="BD1880" i="3"/>
  <c r="BE1880" i="3"/>
  <c r="BF1880" i="3"/>
  <c r="BG1880" i="3"/>
  <c r="BH1880" i="3"/>
  <c r="BI1880" i="3"/>
  <c r="BJ1880" i="3"/>
  <c r="BK1880" i="3"/>
  <c r="BL1880" i="3"/>
  <c r="BM1880" i="3"/>
  <c r="BN1880" i="3"/>
  <c r="BO1880" i="3"/>
  <c r="BP1880" i="3"/>
  <c r="BQ1880" i="3"/>
  <c r="BD1881" i="3"/>
  <c r="BE1881" i="3"/>
  <c r="BF1881" i="3"/>
  <c r="BG1881" i="3"/>
  <c r="BH1881" i="3"/>
  <c r="BI1881" i="3"/>
  <c r="BJ1881" i="3"/>
  <c r="BK1881" i="3"/>
  <c r="BL1881" i="3"/>
  <c r="BM1881" i="3"/>
  <c r="BN1881" i="3"/>
  <c r="BO1881" i="3"/>
  <c r="BP1881" i="3"/>
  <c r="BQ1881" i="3"/>
  <c r="BD1882" i="3"/>
  <c r="BE1882" i="3"/>
  <c r="BF1882" i="3"/>
  <c r="BG1882" i="3"/>
  <c r="BH1882" i="3"/>
  <c r="BI1882" i="3"/>
  <c r="BJ1882" i="3"/>
  <c r="BK1882" i="3"/>
  <c r="BL1882" i="3"/>
  <c r="BM1882" i="3"/>
  <c r="BN1882" i="3"/>
  <c r="BO1882" i="3"/>
  <c r="BP1882" i="3"/>
  <c r="BQ1882" i="3"/>
  <c r="BD1883" i="3"/>
  <c r="BE1883" i="3"/>
  <c r="BF1883" i="3"/>
  <c r="BG1883" i="3"/>
  <c r="BH1883" i="3"/>
  <c r="BI1883" i="3"/>
  <c r="BJ1883" i="3"/>
  <c r="BK1883" i="3"/>
  <c r="BL1883" i="3"/>
  <c r="BM1883" i="3"/>
  <c r="BN1883" i="3"/>
  <c r="BO1883" i="3"/>
  <c r="BP1883" i="3"/>
  <c r="BQ1883" i="3"/>
  <c r="BD1884" i="3"/>
  <c r="BE1884" i="3"/>
  <c r="BF1884" i="3"/>
  <c r="BG1884" i="3"/>
  <c r="BH1884" i="3"/>
  <c r="BI1884" i="3"/>
  <c r="BJ1884" i="3"/>
  <c r="BK1884" i="3"/>
  <c r="BL1884" i="3"/>
  <c r="BM1884" i="3"/>
  <c r="BN1884" i="3"/>
  <c r="BO1884" i="3"/>
  <c r="BP1884" i="3"/>
  <c r="BQ1884" i="3"/>
  <c r="BD1885" i="3"/>
  <c r="BE1885" i="3"/>
  <c r="BF1885" i="3"/>
  <c r="BG1885" i="3"/>
  <c r="BH1885" i="3"/>
  <c r="BI1885" i="3"/>
  <c r="BJ1885" i="3"/>
  <c r="BK1885" i="3"/>
  <c r="BL1885" i="3"/>
  <c r="BM1885" i="3"/>
  <c r="BN1885" i="3"/>
  <c r="BO1885" i="3"/>
  <c r="BP1885" i="3"/>
  <c r="BQ1885" i="3"/>
  <c r="BD1886" i="3"/>
  <c r="BE1886" i="3"/>
  <c r="BF1886" i="3"/>
  <c r="BG1886" i="3"/>
  <c r="BH1886" i="3"/>
  <c r="BI1886" i="3"/>
  <c r="BJ1886" i="3"/>
  <c r="BK1886" i="3"/>
  <c r="BL1886" i="3"/>
  <c r="BM1886" i="3"/>
  <c r="BN1886" i="3"/>
  <c r="BO1886" i="3"/>
  <c r="BP1886" i="3"/>
  <c r="BQ1886" i="3"/>
  <c r="BD1887" i="3"/>
  <c r="BE1887" i="3"/>
  <c r="BF1887" i="3"/>
  <c r="BG1887" i="3"/>
  <c r="BH1887" i="3"/>
  <c r="BI1887" i="3"/>
  <c r="BJ1887" i="3"/>
  <c r="BK1887" i="3"/>
  <c r="BL1887" i="3"/>
  <c r="BM1887" i="3"/>
  <c r="BN1887" i="3"/>
  <c r="BO1887" i="3"/>
  <c r="BP1887" i="3"/>
  <c r="BQ1887" i="3"/>
  <c r="BD1888" i="3"/>
  <c r="BE1888" i="3"/>
  <c r="BF1888" i="3"/>
  <c r="BG1888" i="3"/>
  <c r="BH1888" i="3"/>
  <c r="BI1888" i="3"/>
  <c r="BJ1888" i="3"/>
  <c r="BK1888" i="3"/>
  <c r="BL1888" i="3"/>
  <c r="BM1888" i="3"/>
  <c r="BN1888" i="3"/>
  <c r="BO1888" i="3"/>
  <c r="BP1888" i="3"/>
  <c r="BQ1888" i="3"/>
  <c r="BD1889" i="3"/>
  <c r="BE1889" i="3"/>
  <c r="BF1889" i="3"/>
  <c r="BG1889" i="3"/>
  <c r="BH1889" i="3"/>
  <c r="BI1889" i="3"/>
  <c r="BJ1889" i="3"/>
  <c r="BK1889" i="3"/>
  <c r="BL1889" i="3"/>
  <c r="BM1889" i="3"/>
  <c r="BN1889" i="3"/>
  <c r="BO1889" i="3"/>
  <c r="BP1889" i="3"/>
  <c r="BQ1889" i="3"/>
  <c r="BD1890" i="3"/>
  <c r="BE1890" i="3"/>
  <c r="BF1890" i="3"/>
  <c r="BG1890" i="3"/>
  <c r="BH1890" i="3"/>
  <c r="BI1890" i="3"/>
  <c r="BJ1890" i="3"/>
  <c r="BK1890" i="3"/>
  <c r="BL1890" i="3"/>
  <c r="BM1890" i="3"/>
  <c r="BN1890" i="3"/>
  <c r="BO1890" i="3"/>
  <c r="BP1890" i="3"/>
  <c r="BQ1890" i="3"/>
  <c r="BD1891" i="3"/>
  <c r="BE1891" i="3"/>
  <c r="BF1891" i="3"/>
  <c r="BG1891" i="3"/>
  <c r="BH1891" i="3"/>
  <c r="BI1891" i="3"/>
  <c r="BJ1891" i="3"/>
  <c r="BK1891" i="3"/>
  <c r="BL1891" i="3"/>
  <c r="BM1891" i="3"/>
  <c r="BN1891" i="3"/>
  <c r="BO1891" i="3"/>
  <c r="BP1891" i="3"/>
  <c r="BQ1891" i="3"/>
  <c r="BD1892" i="3"/>
  <c r="BE1892" i="3"/>
  <c r="BF1892" i="3"/>
  <c r="BG1892" i="3"/>
  <c r="BH1892" i="3"/>
  <c r="BI1892" i="3"/>
  <c r="BJ1892" i="3"/>
  <c r="BK1892" i="3"/>
  <c r="BL1892" i="3"/>
  <c r="BM1892" i="3"/>
  <c r="BN1892" i="3"/>
  <c r="BO1892" i="3"/>
  <c r="BP1892" i="3"/>
  <c r="BQ1892" i="3"/>
  <c r="BD1893" i="3"/>
  <c r="BE1893" i="3"/>
  <c r="BF1893" i="3"/>
  <c r="BG1893" i="3"/>
  <c r="BH1893" i="3"/>
  <c r="BI1893" i="3"/>
  <c r="BJ1893" i="3"/>
  <c r="BK1893" i="3"/>
  <c r="BL1893" i="3"/>
  <c r="BM1893" i="3"/>
  <c r="BN1893" i="3"/>
  <c r="BO1893" i="3"/>
  <c r="BP1893" i="3"/>
  <c r="BQ1893" i="3"/>
  <c r="BD1894" i="3"/>
  <c r="BE1894" i="3"/>
  <c r="BF1894" i="3"/>
  <c r="BG1894" i="3"/>
  <c r="BH1894" i="3"/>
  <c r="BI1894" i="3"/>
  <c r="BJ1894" i="3"/>
  <c r="BK1894" i="3"/>
  <c r="BL1894" i="3"/>
  <c r="BM1894" i="3"/>
  <c r="BN1894" i="3"/>
  <c r="BO1894" i="3"/>
  <c r="BP1894" i="3"/>
  <c r="BQ1894" i="3"/>
  <c r="BD1895" i="3"/>
  <c r="BE1895" i="3"/>
  <c r="BF1895" i="3"/>
  <c r="BG1895" i="3"/>
  <c r="BH1895" i="3"/>
  <c r="BI1895" i="3"/>
  <c r="BJ1895" i="3"/>
  <c r="BK1895" i="3"/>
  <c r="BL1895" i="3"/>
  <c r="BM1895" i="3"/>
  <c r="BN1895" i="3"/>
  <c r="BO1895" i="3"/>
  <c r="BP1895" i="3"/>
  <c r="BQ1895" i="3"/>
  <c r="BD1896" i="3"/>
  <c r="BE1896" i="3"/>
  <c r="BF1896" i="3"/>
  <c r="BG1896" i="3"/>
  <c r="BH1896" i="3"/>
  <c r="BI1896" i="3"/>
  <c r="BJ1896" i="3"/>
  <c r="BK1896" i="3"/>
  <c r="BL1896" i="3"/>
  <c r="BM1896" i="3"/>
  <c r="BN1896" i="3"/>
  <c r="BO1896" i="3"/>
  <c r="BP1896" i="3"/>
  <c r="BQ1896" i="3"/>
  <c r="BD1897" i="3"/>
  <c r="BE1897" i="3"/>
  <c r="BF1897" i="3"/>
  <c r="BG1897" i="3"/>
  <c r="BH1897" i="3"/>
  <c r="BI1897" i="3"/>
  <c r="BJ1897" i="3"/>
  <c r="BK1897" i="3"/>
  <c r="BL1897" i="3"/>
  <c r="BM1897" i="3"/>
  <c r="BN1897" i="3"/>
  <c r="BO1897" i="3"/>
  <c r="BP1897" i="3"/>
  <c r="BQ1897" i="3"/>
  <c r="BD1898" i="3"/>
  <c r="BE1898" i="3"/>
  <c r="BF1898" i="3"/>
  <c r="BG1898" i="3"/>
  <c r="BH1898" i="3"/>
  <c r="BI1898" i="3"/>
  <c r="BJ1898" i="3"/>
  <c r="BK1898" i="3"/>
  <c r="BL1898" i="3"/>
  <c r="BM1898" i="3"/>
  <c r="BN1898" i="3"/>
  <c r="BO1898" i="3"/>
  <c r="BP1898" i="3"/>
  <c r="BQ1898" i="3"/>
  <c r="BD1899" i="3"/>
  <c r="BE1899" i="3"/>
  <c r="BF1899" i="3"/>
  <c r="BG1899" i="3"/>
  <c r="BH1899" i="3"/>
  <c r="BI1899" i="3"/>
  <c r="BJ1899" i="3"/>
  <c r="BK1899" i="3"/>
  <c r="BL1899" i="3"/>
  <c r="BM1899" i="3"/>
  <c r="BN1899" i="3"/>
  <c r="BO1899" i="3"/>
  <c r="BP1899" i="3"/>
  <c r="BQ1899" i="3"/>
  <c r="BD1900" i="3"/>
  <c r="BE1900" i="3"/>
  <c r="BF1900" i="3"/>
  <c r="BG1900" i="3"/>
  <c r="BH1900" i="3"/>
  <c r="BI1900" i="3"/>
  <c r="BJ1900" i="3"/>
  <c r="BK1900" i="3"/>
  <c r="BL1900" i="3"/>
  <c r="BM1900" i="3"/>
  <c r="BN1900" i="3"/>
  <c r="BO1900" i="3"/>
  <c r="BP1900" i="3"/>
  <c r="BQ1900" i="3"/>
  <c r="BD1901" i="3"/>
  <c r="BE1901" i="3"/>
  <c r="BF1901" i="3"/>
  <c r="BG1901" i="3"/>
  <c r="BH1901" i="3"/>
  <c r="BI1901" i="3"/>
  <c r="BJ1901" i="3"/>
  <c r="BK1901" i="3"/>
  <c r="BL1901" i="3"/>
  <c r="BM1901" i="3"/>
  <c r="BN1901" i="3"/>
  <c r="BO1901" i="3"/>
  <c r="BP1901" i="3"/>
  <c r="BQ1901" i="3"/>
  <c r="BD1902" i="3"/>
  <c r="BE1902" i="3"/>
  <c r="BF1902" i="3"/>
  <c r="BG1902" i="3"/>
  <c r="BH1902" i="3"/>
  <c r="BI1902" i="3"/>
  <c r="BJ1902" i="3"/>
  <c r="BK1902" i="3"/>
  <c r="BL1902" i="3"/>
  <c r="BM1902" i="3"/>
  <c r="BN1902" i="3"/>
  <c r="BO1902" i="3"/>
  <c r="BP1902" i="3"/>
  <c r="BQ1902" i="3"/>
  <c r="BD1903" i="3"/>
  <c r="BE1903" i="3"/>
  <c r="BF1903" i="3"/>
  <c r="BG1903" i="3"/>
  <c r="BH1903" i="3"/>
  <c r="BI1903" i="3"/>
  <c r="BJ1903" i="3"/>
  <c r="BK1903" i="3"/>
  <c r="BL1903" i="3"/>
  <c r="BM1903" i="3"/>
  <c r="BN1903" i="3"/>
  <c r="BO1903" i="3"/>
  <c r="BP1903" i="3"/>
  <c r="BQ1903" i="3"/>
  <c r="BD1904" i="3"/>
  <c r="BE1904" i="3"/>
  <c r="BF1904" i="3"/>
  <c r="BG1904" i="3"/>
  <c r="BH1904" i="3"/>
  <c r="BI1904" i="3"/>
  <c r="BJ1904" i="3"/>
  <c r="BK1904" i="3"/>
  <c r="BL1904" i="3"/>
  <c r="BM1904" i="3"/>
  <c r="BN1904" i="3"/>
  <c r="BO1904" i="3"/>
  <c r="BP1904" i="3"/>
  <c r="BQ1904" i="3"/>
  <c r="BD1905" i="3"/>
  <c r="BE1905" i="3"/>
  <c r="BF1905" i="3"/>
  <c r="BG1905" i="3"/>
  <c r="BH1905" i="3"/>
  <c r="BI1905" i="3"/>
  <c r="BJ1905" i="3"/>
  <c r="BK1905" i="3"/>
  <c r="BL1905" i="3"/>
  <c r="BM1905" i="3"/>
  <c r="BN1905" i="3"/>
  <c r="BO1905" i="3"/>
  <c r="BP1905" i="3"/>
  <c r="BQ1905" i="3"/>
  <c r="BD1906" i="3"/>
  <c r="BE1906" i="3"/>
  <c r="BF1906" i="3"/>
  <c r="BG1906" i="3"/>
  <c r="BH1906" i="3"/>
  <c r="BI1906" i="3"/>
  <c r="BJ1906" i="3"/>
  <c r="BK1906" i="3"/>
  <c r="BL1906" i="3"/>
  <c r="BM1906" i="3"/>
  <c r="BN1906" i="3"/>
  <c r="BO1906" i="3"/>
  <c r="BP1906" i="3"/>
  <c r="BQ1906" i="3"/>
  <c r="BD1907" i="3"/>
  <c r="BE1907" i="3"/>
  <c r="BF1907" i="3"/>
  <c r="BG1907" i="3"/>
  <c r="BH1907" i="3"/>
  <c r="BI1907" i="3"/>
  <c r="BJ1907" i="3"/>
  <c r="BK1907" i="3"/>
  <c r="BL1907" i="3"/>
  <c r="BM1907" i="3"/>
  <c r="BN1907" i="3"/>
  <c r="BO1907" i="3"/>
  <c r="BP1907" i="3"/>
  <c r="BQ1907" i="3"/>
  <c r="BD1908" i="3"/>
  <c r="BE1908" i="3"/>
  <c r="BF1908" i="3"/>
  <c r="BG1908" i="3"/>
  <c r="BH1908" i="3"/>
  <c r="BI1908" i="3"/>
  <c r="BJ1908" i="3"/>
  <c r="BK1908" i="3"/>
  <c r="BL1908" i="3"/>
  <c r="BM1908" i="3"/>
  <c r="BN1908" i="3"/>
  <c r="BO1908" i="3"/>
  <c r="BP1908" i="3"/>
  <c r="BQ1908" i="3"/>
  <c r="BD1909" i="3"/>
  <c r="BE1909" i="3"/>
  <c r="BF1909" i="3"/>
  <c r="BG1909" i="3"/>
  <c r="BH1909" i="3"/>
  <c r="BI1909" i="3"/>
  <c r="BJ1909" i="3"/>
  <c r="BK1909" i="3"/>
  <c r="BL1909" i="3"/>
  <c r="BM1909" i="3"/>
  <c r="BN1909" i="3"/>
  <c r="BO1909" i="3"/>
  <c r="BP1909" i="3"/>
  <c r="BQ1909" i="3"/>
  <c r="BD1910" i="3"/>
  <c r="BE1910" i="3"/>
  <c r="BF1910" i="3"/>
  <c r="BG1910" i="3"/>
  <c r="BH1910" i="3"/>
  <c r="BI1910" i="3"/>
  <c r="BJ1910" i="3"/>
  <c r="BK1910" i="3"/>
  <c r="BL1910" i="3"/>
  <c r="BM1910" i="3"/>
  <c r="BN1910" i="3"/>
  <c r="BO1910" i="3"/>
  <c r="BP1910" i="3"/>
  <c r="BQ1910" i="3"/>
  <c r="BD1911" i="3"/>
  <c r="BE1911" i="3"/>
  <c r="BF1911" i="3"/>
  <c r="BG1911" i="3"/>
  <c r="BH1911" i="3"/>
  <c r="BI1911" i="3"/>
  <c r="BJ1911" i="3"/>
  <c r="BK1911" i="3"/>
  <c r="BL1911" i="3"/>
  <c r="BM1911" i="3"/>
  <c r="BN1911" i="3"/>
  <c r="BO1911" i="3"/>
  <c r="BP1911" i="3"/>
  <c r="BQ1911" i="3"/>
  <c r="BD1912" i="3"/>
  <c r="BE1912" i="3"/>
  <c r="BF1912" i="3"/>
  <c r="BG1912" i="3"/>
  <c r="BH1912" i="3"/>
  <c r="BI1912" i="3"/>
  <c r="BJ1912" i="3"/>
  <c r="BK1912" i="3"/>
  <c r="BL1912" i="3"/>
  <c r="BM1912" i="3"/>
  <c r="BN1912" i="3"/>
  <c r="BO1912" i="3"/>
  <c r="BP1912" i="3"/>
  <c r="BQ1912" i="3"/>
  <c r="BD1913" i="3"/>
  <c r="BE1913" i="3"/>
  <c r="BF1913" i="3"/>
  <c r="BG1913" i="3"/>
  <c r="BH1913" i="3"/>
  <c r="BI1913" i="3"/>
  <c r="BJ1913" i="3"/>
  <c r="BK1913" i="3"/>
  <c r="BL1913" i="3"/>
  <c r="BM1913" i="3"/>
  <c r="BN1913" i="3"/>
  <c r="BO1913" i="3"/>
  <c r="BP1913" i="3"/>
  <c r="BQ1913" i="3"/>
  <c r="BD1914" i="3"/>
  <c r="BE1914" i="3"/>
  <c r="BF1914" i="3"/>
  <c r="BG1914" i="3"/>
  <c r="BH1914" i="3"/>
  <c r="BI1914" i="3"/>
  <c r="BJ1914" i="3"/>
  <c r="BK1914" i="3"/>
  <c r="BL1914" i="3"/>
  <c r="BM1914" i="3"/>
  <c r="BN1914" i="3"/>
  <c r="BO1914" i="3"/>
  <c r="BP1914" i="3"/>
  <c r="BQ1914" i="3"/>
  <c r="BD1915" i="3"/>
  <c r="BE1915" i="3"/>
  <c r="BF1915" i="3"/>
  <c r="BG1915" i="3"/>
  <c r="BH1915" i="3"/>
  <c r="BI1915" i="3"/>
  <c r="BJ1915" i="3"/>
  <c r="BK1915" i="3"/>
  <c r="BL1915" i="3"/>
  <c r="BM1915" i="3"/>
  <c r="BN1915" i="3"/>
  <c r="BO1915" i="3"/>
  <c r="BP1915" i="3"/>
  <c r="BQ1915" i="3"/>
  <c r="BD1916" i="3"/>
  <c r="BE1916" i="3"/>
  <c r="BF1916" i="3"/>
  <c r="BG1916" i="3"/>
  <c r="BH1916" i="3"/>
  <c r="BI1916" i="3"/>
  <c r="BJ1916" i="3"/>
  <c r="BK1916" i="3"/>
  <c r="BL1916" i="3"/>
  <c r="BM1916" i="3"/>
  <c r="BN1916" i="3"/>
  <c r="BO1916" i="3"/>
  <c r="BP1916" i="3"/>
  <c r="BQ1916" i="3"/>
  <c r="BD1917" i="3"/>
  <c r="BE1917" i="3"/>
  <c r="BF1917" i="3"/>
  <c r="BG1917" i="3"/>
  <c r="BH1917" i="3"/>
  <c r="BI1917" i="3"/>
  <c r="BJ1917" i="3"/>
  <c r="BK1917" i="3"/>
  <c r="BL1917" i="3"/>
  <c r="BM1917" i="3"/>
  <c r="BN1917" i="3"/>
  <c r="BO1917" i="3"/>
  <c r="BP1917" i="3"/>
  <c r="BQ1917" i="3"/>
  <c r="BD1918" i="3"/>
  <c r="BE1918" i="3"/>
  <c r="BF1918" i="3"/>
  <c r="BG1918" i="3"/>
  <c r="BH1918" i="3"/>
  <c r="BI1918" i="3"/>
  <c r="BJ1918" i="3"/>
  <c r="BK1918" i="3"/>
  <c r="BL1918" i="3"/>
  <c r="BM1918" i="3"/>
  <c r="BN1918" i="3"/>
  <c r="BO1918" i="3"/>
  <c r="BP1918" i="3"/>
  <c r="BQ1918" i="3"/>
  <c r="BD1919" i="3"/>
  <c r="BE1919" i="3"/>
  <c r="BF1919" i="3"/>
  <c r="BG1919" i="3"/>
  <c r="BH1919" i="3"/>
  <c r="BI1919" i="3"/>
  <c r="BJ1919" i="3"/>
  <c r="BK1919" i="3"/>
  <c r="BL1919" i="3"/>
  <c r="BM1919" i="3"/>
  <c r="BN1919" i="3"/>
  <c r="BO1919" i="3"/>
  <c r="BP1919" i="3"/>
  <c r="BQ1919" i="3"/>
  <c r="BD1920" i="3"/>
  <c r="BE1920" i="3"/>
  <c r="BF1920" i="3"/>
  <c r="BG1920" i="3"/>
  <c r="BH1920" i="3"/>
  <c r="BI1920" i="3"/>
  <c r="BJ1920" i="3"/>
  <c r="BK1920" i="3"/>
  <c r="BL1920" i="3"/>
  <c r="BM1920" i="3"/>
  <c r="BN1920" i="3"/>
  <c r="BO1920" i="3"/>
  <c r="BP1920" i="3"/>
  <c r="BQ1920" i="3"/>
  <c r="BD1921" i="3"/>
  <c r="BE1921" i="3"/>
  <c r="BF1921" i="3"/>
  <c r="BG1921" i="3"/>
  <c r="BH1921" i="3"/>
  <c r="BI1921" i="3"/>
  <c r="BJ1921" i="3"/>
  <c r="BK1921" i="3"/>
  <c r="BL1921" i="3"/>
  <c r="BM1921" i="3"/>
  <c r="BN1921" i="3"/>
  <c r="BO1921" i="3"/>
  <c r="BP1921" i="3"/>
  <c r="BQ1921" i="3"/>
  <c r="BD1922" i="3"/>
  <c r="BE1922" i="3"/>
  <c r="BF1922" i="3"/>
  <c r="BG1922" i="3"/>
  <c r="BH1922" i="3"/>
  <c r="BI1922" i="3"/>
  <c r="BJ1922" i="3"/>
  <c r="BK1922" i="3"/>
  <c r="BL1922" i="3"/>
  <c r="BM1922" i="3"/>
  <c r="BN1922" i="3"/>
  <c r="BO1922" i="3"/>
  <c r="BP1922" i="3"/>
  <c r="BQ1922" i="3"/>
  <c r="BD1923" i="3"/>
  <c r="BE1923" i="3"/>
  <c r="BF1923" i="3"/>
  <c r="BG1923" i="3"/>
  <c r="BH1923" i="3"/>
  <c r="BI1923" i="3"/>
  <c r="BJ1923" i="3"/>
  <c r="BK1923" i="3"/>
  <c r="BL1923" i="3"/>
  <c r="BM1923" i="3"/>
  <c r="BN1923" i="3"/>
  <c r="BO1923" i="3"/>
  <c r="BP1923" i="3"/>
  <c r="BQ1923" i="3"/>
  <c r="BD1924" i="3"/>
  <c r="BE1924" i="3"/>
  <c r="BF1924" i="3"/>
  <c r="BG1924" i="3"/>
  <c r="BH1924" i="3"/>
  <c r="BI1924" i="3"/>
  <c r="BJ1924" i="3"/>
  <c r="BK1924" i="3"/>
  <c r="BL1924" i="3"/>
  <c r="BM1924" i="3"/>
  <c r="BN1924" i="3"/>
  <c r="BO1924" i="3"/>
  <c r="BP1924" i="3"/>
  <c r="BQ1924" i="3"/>
  <c r="BD1925" i="3"/>
  <c r="BE1925" i="3"/>
  <c r="BF1925" i="3"/>
  <c r="BG1925" i="3"/>
  <c r="BH1925" i="3"/>
  <c r="BI1925" i="3"/>
  <c r="BJ1925" i="3"/>
  <c r="BK1925" i="3"/>
  <c r="BL1925" i="3"/>
  <c r="BM1925" i="3"/>
  <c r="BN1925" i="3"/>
  <c r="BO1925" i="3"/>
  <c r="BP1925" i="3"/>
  <c r="BQ1925" i="3"/>
  <c r="BD1926" i="3"/>
  <c r="BE1926" i="3"/>
  <c r="BF1926" i="3"/>
  <c r="BG1926" i="3"/>
  <c r="BH1926" i="3"/>
  <c r="BI1926" i="3"/>
  <c r="BJ1926" i="3"/>
  <c r="BK1926" i="3"/>
  <c r="BL1926" i="3"/>
  <c r="BM1926" i="3"/>
  <c r="BN1926" i="3"/>
  <c r="BO1926" i="3"/>
  <c r="BP1926" i="3"/>
  <c r="BQ1926" i="3"/>
  <c r="BD1927" i="3"/>
  <c r="BE1927" i="3"/>
  <c r="BF1927" i="3"/>
  <c r="BG1927" i="3"/>
  <c r="BH1927" i="3"/>
  <c r="BI1927" i="3"/>
  <c r="BJ1927" i="3"/>
  <c r="BK1927" i="3"/>
  <c r="BL1927" i="3"/>
  <c r="BM1927" i="3"/>
  <c r="BN1927" i="3"/>
  <c r="BO1927" i="3"/>
  <c r="BP1927" i="3"/>
  <c r="BQ1927" i="3"/>
  <c r="BD1928" i="3"/>
  <c r="BE1928" i="3"/>
  <c r="BF1928" i="3"/>
  <c r="BG1928" i="3"/>
  <c r="BH1928" i="3"/>
  <c r="BI1928" i="3"/>
  <c r="BJ1928" i="3"/>
  <c r="BK1928" i="3"/>
  <c r="BL1928" i="3"/>
  <c r="BM1928" i="3"/>
  <c r="BN1928" i="3"/>
  <c r="BO1928" i="3"/>
  <c r="BP1928" i="3"/>
  <c r="BQ1928" i="3"/>
  <c r="BD1929" i="3"/>
  <c r="BE1929" i="3"/>
  <c r="BF1929" i="3"/>
  <c r="BG1929" i="3"/>
  <c r="BH1929" i="3"/>
  <c r="BI1929" i="3"/>
  <c r="BJ1929" i="3"/>
  <c r="BK1929" i="3"/>
  <c r="BL1929" i="3"/>
  <c r="BM1929" i="3"/>
  <c r="BN1929" i="3"/>
  <c r="BO1929" i="3"/>
  <c r="BP1929" i="3"/>
  <c r="BQ1929" i="3"/>
  <c r="BD1930" i="3"/>
  <c r="BE1930" i="3"/>
  <c r="BF1930" i="3"/>
  <c r="BG1930" i="3"/>
  <c r="BH1930" i="3"/>
  <c r="BI1930" i="3"/>
  <c r="BJ1930" i="3"/>
  <c r="BK1930" i="3"/>
  <c r="BL1930" i="3"/>
  <c r="BM1930" i="3"/>
  <c r="BN1930" i="3"/>
  <c r="BO1930" i="3"/>
  <c r="BP1930" i="3"/>
  <c r="BQ1930" i="3"/>
  <c r="BD1931" i="3"/>
  <c r="BE1931" i="3"/>
  <c r="BF1931" i="3"/>
  <c r="BG1931" i="3"/>
  <c r="BH1931" i="3"/>
  <c r="BI1931" i="3"/>
  <c r="BJ1931" i="3"/>
  <c r="BK1931" i="3"/>
  <c r="BL1931" i="3"/>
  <c r="BM1931" i="3"/>
  <c r="BN1931" i="3"/>
  <c r="BO1931" i="3"/>
  <c r="BP1931" i="3"/>
  <c r="BQ1931" i="3"/>
  <c r="BD1932" i="3"/>
  <c r="BE1932" i="3"/>
  <c r="BF1932" i="3"/>
  <c r="BG1932" i="3"/>
  <c r="BH1932" i="3"/>
  <c r="BI1932" i="3"/>
  <c r="BJ1932" i="3"/>
  <c r="BK1932" i="3"/>
  <c r="BL1932" i="3"/>
  <c r="BM1932" i="3"/>
  <c r="BN1932" i="3"/>
  <c r="BO1932" i="3"/>
  <c r="BP1932" i="3"/>
  <c r="BQ1932" i="3"/>
  <c r="BD1933" i="3"/>
  <c r="BE1933" i="3"/>
  <c r="BF1933" i="3"/>
  <c r="BG1933" i="3"/>
  <c r="BH1933" i="3"/>
  <c r="BI1933" i="3"/>
  <c r="BJ1933" i="3"/>
  <c r="BK1933" i="3"/>
  <c r="BL1933" i="3"/>
  <c r="BM1933" i="3"/>
  <c r="BN1933" i="3"/>
  <c r="BO1933" i="3"/>
  <c r="BP1933" i="3"/>
  <c r="BQ1933" i="3"/>
  <c r="BD1934" i="3"/>
  <c r="BE1934" i="3"/>
  <c r="BF1934" i="3"/>
  <c r="BG1934" i="3"/>
  <c r="BH1934" i="3"/>
  <c r="BI1934" i="3"/>
  <c r="BJ1934" i="3"/>
  <c r="BK1934" i="3"/>
  <c r="BL1934" i="3"/>
  <c r="BM1934" i="3"/>
  <c r="BN1934" i="3"/>
  <c r="BO1934" i="3"/>
  <c r="BP1934" i="3"/>
  <c r="BQ1934" i="3"/>
  <c r="BD1935" i="3"/>
  <c r="BE1935" i="3"/>
  <c r="BF1935" i="3"/>
  <c r="BG1935" i="3"/>
  <c r="BH1935" i="3"/>
  <c r="BI1935" i="3"/>
  <c r="BJ1935" i="3"/>
  <c r="BK1935" i="3"/>
  <c r="BL1935" i="3"/>
  <c r="BM1935" i="3"/>
  <c r="BN1935" i="3"/>
  <c r="BO1935" i="3"/>
  <c r="BP1935" i="3"/>
  <c r="BQ1935" i="3"/>
  <c r="BD1936" i="3"/>
  <c r="BE1936" i="3"/>
  <c r="BF1936" i="3"/>
  <c r="BG1936" i="3"/>
  <c r="BH1936" i="3"/>
  <c r="BI1936" i="3"/>
  <c r="BJ1936" i="3"/>
  <c r="BK1936" i="3"/>
  <c r="BL1936" i="3"/>
  <c r="BM1936" i="3"/>
  <c r="BN1936" i="3"/>
  <c r="BO1936" i="3"/>
  <c r="BP1936" i="3"/>
  <c r="BQ1936" i="3"/>
  <c r="BD1937" i="3"/>
  <c r="BE1937" i="3"/>
  <c r="BF1937" i="3"/>
  <c r="BG1937" i="3"/>
  <c r="BH1937" i="3"/>
  <c r="BI1937" i="3"/>
  <c r="BJ1937" i="3"/>
  <c r="BK1937" i="3"/>
  <c r="BL1937" i="3"/>
  <c r="BM1937" i="3"/>
  <c r="BN1937" i="3"/>
  <c r="BO1937" i="3"/>
  <c r="BP1937" i="3"/>
  <c r="BQ1937" i="3"/>
  <c r="BD1938" i="3"/>
  <c r="BE1938" i="3"/>
  <c r="BF1938" i="3"/>
  <c r="BG1938" i="3"/>
  <c r="BH1938" i="3"/>
  <c r="BI1938" i="3"/>
  <c r="BJ1938" i="3"/>
  <c r="BK1938" i="3"/>
  <c r="BL1938" i="3"/>
  <c r="BM1938" i="3"/>
  <c r="BN1938" i="3"/>
  <c r="BO1938" i="3"/>
  <c r="BP1938" i="3"/>
  <c r="BQ1938" i="3"/>
  <c r="BD1939" i="3"/>
  <c r="BE1939" i="3"/>
  <c r="BF1939" i="3"/>
  <c r="BG1939" i="3"/>
  <c r="BH1939" i="3"/>
  <c r="BI1939" i="3"/>
  <c r="BJ1939" i="3"/>
  <c r="BK1939" i="3"/>
  <c r="BL1939" i="3"/>
  <c r="BM1939" i="3"/>
  <c r="BN1939" i="3"/>
  <c r="BO1939" i="3"/>
  <c r="BP1939" i="3"/>
  <c r="BQ1939" i="3"/>
  <c r="BD1940" i="3"/>
  <c r="BE1940" i="3"/>
  <c r="BF1940" i="3"/>
  <c r="BG1940" i="3"/>
  <c r="BH1940" i="3"/>
  <c r="BI1940" i="3"/>
  <c r="BJ1940" i="3"/>
  <c r="BK1940" i="3"/>
  <c r="BL1940" i="3"/>
  <c r="BM1940" i="3"/>
  <c r="BN1940" i="3"/>
  <c r="BO1940" i="3"/>
  <c r="BP1940" i="3"/>
  <c r="BQ1940" i="3"/>
  <c r="BD1941" i="3"/>
  <c r="BE1941" i="3"/>
  <c r="BF1941" i="3"/>
  <c r="BG1941" i="3"/>
  <c r="BH1941" i="3"/>
  <c r="BI1941" i="3"/>
  <c r="BJ1941" i="3"/>
  <c r="BK1941" i="3"/>
  <c r="BL1941" i="3"/>
  <c r="BM1941" i="3"/>
  <c r="BN1941" i="3"/>
  <c r="BO1941" i="3"/>
  <c r="BP1941" i="3"/>
  <c r="BQ1941" i="3"/>
  <c r="BD1942" i="3"/>
  <c r="BE1942" i="3"/>
  <c r="BF1942" i="3"/>
  <c r="BG1942" i="3"/>
  <c r="BH1942" i="3"/>
  <c r="BI1942" i="3"/>
  <c r="BJ1942" i="3"/>
  <c r="BK1942" i="3"/>
  <c r="BL1942" i="3"/>
  <c r="BM1942" i="3"/>
  <c r="BN1942" i="3"/>
  <c r="BO1942" i="3"/>
  <c r="BP1942" i="3"/>
  <c r="BQ1942" i="3"/>
  <c r="BD1943" i="3"/>
  <c r="BE1943" i="3"/>
  <c r="BF1943" i="3"/>
  <c r="BG1943" i="3"/>
  <c r="BH1943" i="3"/>
  <c r="BI1943" i="3"/>
  <c r="BJ1943" i="3"/>
  <c r="BK1943" i="3"/>
  <c r="BL1943" i="3"/>
  <c r="BM1943" i="3"/>
  <c r="BN1943" i="3"/>
  <c r="BO1943" i="3"/>
  <c r="BP1943" i="3"/>
  <c r="BQ1943" i="3"/>
  <c r="BD1944" i="3"/>
  <c r="BE1944" i="3"/>
  <c r="BF1944" i="3"/>
  <c r="BG1944" i="3"/>
  <c r="BH1944" i="3"/>
  <c r="BI1944" i="3"/>
  <c r="BJ1944" i="3"/>
  <c r="BK1944" i="3"/>
  <c r="BL1944" i="3"/>
  <c r="BM1944" i="3"/>
  <c r="BN1944" i="3"/>
  <c r="BO1944" i="3"/>
  <c r="BP1944" i="3"/>
  <c r="BQ1944" i="3"/>
  <c r="BD1945" i="3"/>
  <c r="BE1945" i="3"/>
  <c r="BF1945" i="3"/>
  <c r="BG1945" i="3"/>
  <c r="BH1945" i="3"/>
  <c r="BI1945" i="3"/>
  <c r="BJ1945" i="3"/>
  <c r="BK1945" i="3"/>
  <c r="BL1945" i="3"/>
  <c r="BM1945" i="3"/>
  <c r="BN1945" i="3"/>
  <c r="BO1945" i="3"/>
  <c r="BP1945" i="3"/>
  <c r="BQ1945" i="3"/>
  <c r="BD1946" i="3"/>
  <c r="BE1946" i="3"/>
  <c r="BF1946" i="3"/>
  <c r="BG1946" i="3"/>
  <c r="BH1946" i="3"/>
  <c r="BI1946" i="3"/>
  <c r="BJ1946" i="3"/>
  <c r="BK1946" i="3"/>
  <c r="BL1946" i="3"/>
  <c r="BM1946" i="3"/>
  <c r="BN1946" i="3"/>
  <c r="BO1946" i="3"/>
  <c r="BP1946" i="3"/>
  <c r="BQ1946" i="3"/>
  <c r="BD1947" i="3"/>
  <c r="BE1947" i="3"/>
  <c r="BF1947" i="3"/>
  <c r="BG1947" i="3"/>
  <c r="BH1947" i="3"/>
  <c r="BI1947" i="3"/>
  <c r="BJ1947" i="3"/>
  <c r="BK1947" i="3"/>
  <c r="BL1947" i="3"/>
  <c r="BM1947" i="3"/>
  <c r="BN1947" i="3"/>
  <c r="BO1947" i="3"/>
  <c r="BP1947" i="3"/>
  <c r="BQ1947" i="3"/>
  <c r="BD1948" i="3"/>
  <c r="BE1948" i="3"/>
  <c r="BF1948" i="3"/>
  <c r="BG1948" i="3"/>
  <c r="BH1948" i="3"/>
  <c r="BI1948" i="3"/>
  <c r="BJ1948" i="3"/>
  <c r="BK1948" i="3"/>
  <c r="BL1948" i="3"/>
  <c r="BM1948" i="3"/>
  <c r="BN1948" i="3"/>
  <c r="BO1948" i="3"/>
  <c r="BP1948" i="3"/>
  <c r="BQ1948" i="3"/>
  <c r="BD1949" i="3"/>
  <c r="BE1949" i="3"/>
  <c r="BF1949" i="3"/>
  <c r="BG1949" i="3"/>
  <c r="BH1949" i="3"/>
  <c r="BI1949" i="3"/>
  <c r="BJ1949" i="3"/>
  <c r="BK1949" i="3"/>
  <c r="BL1949" i="3"/>
  <c r="BM1949" i="3"/>
  <c r="BN1949" i="3"/>
  <c r="BO1949" i="3"/>
  <c r="BP1949" i="3"/>
  <c r="BQ1949" i="3"/>
  <c r="BD1950" i="3"/>
  <c r="BE1950" i="3"/>
  <c r="BF1950" i="3"/>
  <c r="BG1950" i="3"/>
  <c r="BH1950" i="3"/>
  <c r="BI1950" i="3"/>
  <c r="BJ1950" i="3"/>
  <c r="BK1950" i="3"/>
  <c r="BL1950" i="3"/>
  <c r="BM1950" i="3"/>
  <c r="BN1950" i="3"/>
  <c r="BO1950" i="3"/>
  <c r="BP1950" i="3"/>
  <c r="BQ1950" i="3"/>
  <c r="BD1951" i="3"/>
  <c r="BE1951" i="3"/>
  <c r="BF1951" i="3"/>
  <c r="BG1951" i="3"/>
  <c r="BH1951" i="3"/>
  <c r="BI1951" i="3"/>
  <c r="BJ1951" i="3"/>
  <c r="BK1951" i="3"/>
  <c r="BL1951" i="3"/>
  <c r="BM1951" i="3"/>
  <c r="BN1951" i="3"/>
  <c r="BO1951" i="3"/>
  <c r="BP1951" i="3"/>
  <c r="BQ1951" i="3"/>
  <c r="BD1952" i="3"/>
  <c r="BE1952" i="3"/>
  <c r="BF1952" i="3"/>
  <c r="BG1952" i="3"/>
  <c r="BH1952" i="3"/>
  <c r="BI1952" i="3"/>
  <c r="BJ1952" i="3"/>
  <c r="BK1952" i="3"/>
  <c r="BL1952" i="3"/>
  <c r="BM1952" i="3"/>
  <c r="BN1952" i="3"/>
  <c r="BO1952" i="3"/>
  <c r="BP1952" i="3"/>
  <c r="BQ1952" i="3"/>
  <c r="BD1953" i="3"/>
  <c r="BE1953" i="3"/>
  <c r="BF1953" i="3"/>
  <c r="BG1953" i="3"/>
  <c r="BH1953" i="3"/>
  <c r="BI1953" i="3"/>
  <c r="BJ1953" i="3"/>
  <c r="BK1953" i="3"/>
  <c r="BL1953" i="3"/>
  <c r="BM1953" i="3"/>
  <c r="BN1953" i="3"/>
  <c r="BO1953" i="3"/>
  <c r="BP1953" i="3"/>
  <c r="BQ1953" i="3"/>
  <c r="BD1954" i="3"/>
  <c r="BE1954" i="3"/>
  <c r="BF1954" i="3"/>
  <c r="BG1954" i="3"/>
  <c r="BH1954" i="3"/>
  <c r="BI1954" i="3"/>
  <c r="BJ1954" i="3"/>
  <c r="BK1954" i="3"/>
  <c r="BL1954" i="3"/>
  <c r="BM1954" i="3"/>
  <c r="BN1954" i="3"/>
  <c r="BO1954" i="3"/>
  <c r="BP1954" i="3"/>
  <c r="BQ1954" i="3"/>
  <c r="BD1955" i="3"/>
  <c r="BE1955" i="3"/>
  <c r="BF1955" i="3"/>
  <c r="BG1955" i="3"/>
  <c r="BH1955" i="3"/>
  <c r="BI1955" i="3"/>
  <c r="BJ1955" i="3"/>
  <c r="BK1955" i="3"/>
  <c r="BL1955" i="3"/>
  <c r="BM1955" i="3"/>
  <c r="BN1955" i="3"/>
  <c r="BO1955" i="3"/>
  <c r="BP1955" i="3"/>
  <c r="BQ1955" i="3"/>
  <c r="BD1956" i="3"/>
  <c r="BE1956" i="3"/>
  <c r="BF1956" i="3"/>
  <c r="BG1956" i="3"/>
  <c r="BH1956" i="3"/>
  <c r="BI1956" i="3"/>
  <c r="BJ1956" i="3"/>
  <c r="BK1956" i="3"/>
  <c r="BL1956" i="3"/>
  <c r="BM1956" i="3"/>
  <c r="BN1956" i="3"/>
  <c r="BO1956" i="3"/>
  <c r="BP1956" i="3"/>
  <c r="BQ1956" i="3"/>
  <c r="BD1957" i="3"/>
  <c r="BE1957" i="3"/>
  <c r="BF1957" i="3"/>
  <c r="BG1957" i="3"/>
  <c r="BH1957" i="3"/>
  <c r="BI1957" i="3"/>
  <c r="BJ1957" i="3"/>
  <c r="BK1957" i="3"/>
  <c r="BL1957" i="3"/>
  <c r="BM1957" i="3"/>
  <c r="BN1957" i="3"/>
  <c r="BO1957" i="3"/>
  <c r="BP1957" i="3"/>
  <c r="BQ1957" i="3"/>
  <c r="BD1958" i="3"/>
  <c r="BE1958" i="3"/>
  <c r="BF1958" i="3"/>
  <c r="BG1958" i="3"/>
  <c r="BH1958" i="3"/>
  <c r="BI1958" i="3"/>
  <c r="BJ1958" i="3"/>
  <c r="BK1958" i="3"/>
  <c r="BL1958" i="3"/>
  <c r="BM1958" i="3"/>
  <c r="BN1958" i="3"/>
  <c r="BO1958" i="3"/>
  <c r="BP1958" i="3"/>
  <c r="BQ1958" i="3"/>
  <c r="BD1959" i="3"/>
  <c r="BE1959" i="3"/>
  <c r="BF1959" i="3"/>
  <c r="BG1959" i="3"/>
  <c r="BH1959" i="3"/>
  <c r="BI1959" i="3"/>
  <c r="BJ1959" i="3"/>
  <c r="BK1959" i="3"/>
  <c r="BL1959" i="3"/>
  <c r="BM1959" i="3"/>
  <c r="BN1959" i="3"/>
  <c r="BO1959" i="3"/>
  <c r="BP1959" i="3"/>
  <c r="BQ1959" i="3"/>
  <c r="BD1960" i="3"/>
  <c r="BE1960" i="3"/>
  <c r="BF1960" i="3"/>
  <c r="BG1960" i="3"/>
  <c r="BH1960" i="3"/>
  <c r="BI1960" i="3"/>
  <c r="BJ1960" i="3"/>
  <c r="BK1960" i="3"/>
  <c r="BL1960" i="3"/>
  <c r="BM1960" i="3"/>
  <c r="BN1960" i="3"/>
  <c r="BO1960" i="3"/>
  <c r="BP1960" i="3"/>
  <c r="BQ1960" i="3"/>
  <c r="BD1961" i="3"/>
  <c r="BE1961" i="3"/>
  <c r="BF1961" i="3"/>
  <c r="BG1961" i="3"/>
  <c r="BH1961" i="3"/>
  <c r="BI1961" i="3"/>
  <c r="BJ1961" i="3"/>
  <c r="BK1961" i="3"/>
  <c r="BL1961" i="3"/>
  <c r="BM1961" i="3"/>
  <c r="BN1961" i="3"/>
  <c r="BO1961" i="3"/>
  <c r="BP1961" i="3"/>
  <c r="BQ1961" i="3"/>
  <c r="BD1962" i="3"/>
  <c r="BE1962" i="3"/>
  <c r="BF1962" i="3"/>
  <c r="BG1962" i="3"/>
  <c r="BH1962" i="3"/>
  <c r="BI1962" i="3"/>
  <c r="BJ1962" i="3"/>
  <c r="BK1962" i="3"/>
  <c r="BL1962" i="3"/>
  <c r="BM1962" i="3"/>
  <c r="BN1962" i="3"/>
  <c r="BO1962" i="3"/>
  <c r="BP1962" i="3"/>
  <c r="BQ1962" i="3"/>
  <c r="BD1963" i="3"/>
  <c r="BE1963" i="3"/>
  <c r="BF1963" i="3"/>
  <c r="BG1963" i="3"/>
  <c r="BH1963" i="3"/>
  <c r="BI1963" i="3"/>
  <c r="BJ1963" i="3"/>
  <c r="BK1963" i="3"/>
  <c r="BL1963" i="3"/>
  <c r="BM1963" i="3"/>
  <c r="BN1963" i="3"/>
  <c r="BO1963" i="3"/>
  <c r="BP1963" i="3"/>
  <c r="BQ1963" i="3"/>
  <c r="BD1964" i="3"/>
  <c r="BE1964" i="3"/>
  <c r="BF1964" i="3"/>
  <c r="BG1964" i="3"/>
  <c r="BH1964" i="3"/>
  <c r="BI1964" i="3"/>
  <c r="BJ1964" i="3"/>
  <c r="BK1964" i="3"/>
  <c r="BL1964" i="3"/>
  <c r="BM1964" i="3"/>
  <c r="BN1964" i="3"/>
  <c r="BO1964" i="3"/>
  <c r="BP1964" i="3"/>
  <c r="BQ1964" i="3"/>
  <c r="BD1965" i="3"/>
  <c r="BE1965" i="3"/>
  <c r="BF1965" i="3"/>
  <c r="BG1965" i="3"/>
  <c r="BH1965" i="3"/>
  <c r="BI1965" i="3"/>
  <c r="BJ1965" i="3"/>
  <c r="BK1965" i="3"/>
  <c r="BL1965" i="3"/>
  <c r="BM1965" i="3"/>
  <c r="BN1965" i="3"/>
  <c r="BO1965" i="3"/>
  <c r="BP1965" i="3"/>
  <c r="BQ1965" i="3"/>
  <c r="BD1966" i="3"/>
  <c r="BE1966" i="3"/>
  <c r="BF1966" i="3"/>
  <c r="BG1966" i="3"/>
  <c r="BH1966" i="3"/>
  <c r="BI1966" i="3"/>
  <c r="BJ1966" i="3"/>
  <c r="BK1966" i="3"/>
  <c r="BL1966" i="3"/>
  <c r="BM1966" i="3"/>
  <c r="BN1966" i="3"/>
  <c r="BO1966" i="3"/>
  <c r="BP1966" i="3"/>
  <c r="BQ1966" i="3"/>
  <c r="BD1967" i="3"/>
  <c r="BE1967" i="3"/>
  <c r="BF1967" i="3"/>
  <c r="BG1967" i="3"/>
  <c r="BH1967" i="3"/>
  <c r="BI1967" i="3"/>
  <c r="BJ1967" i="3"/>
  <c r="BK1967" i="3"/>
  <c r="BL1967" i="3"/>
  <c r="BM1967" i="3"/>
  <c r="BN1967" i="3"/>
  <c r="BO1967" i="3"/>
  <c r="BP1967" i="3"/>
  <c r="BQ1967" i="3"/>
  <c r="BD1968" i="3"/>
  <c r="BE1968" i="3"/>
  <c r="BF1968" i="3"/>
  <c r="BG1968" i="3"/>
  <c r="BH1968" i="3"/>
  <c r="BI1968" i="3"/>
  <c r="BJ1968" i="3"/>
  <c r="BK1968" i="3"/>
  <c r="BL1968" i="3"/>
  <c r="BM1968" i="3"/>
  <c r="BN1968" i="3"/>
  <c r="BO1968" i="3"/>
  <c r="BP1968" i="3"/>
  <c r="BQ1968" i="3"/>
  <c r="BD1969" i="3"/>
  <c r="BE1969" i="3"/>
  <c r="BF1969" i="3"/>
  <c r="BG1969" i="3"/>
  <c r="BH1969" i="3"/>
  <c r="BI1969" i="3"/>
  <c r="BJ1969" i="3"/>
  <c r="BK1969" i="3"/>
  <c r="BL1969" i="3"/>
  <c r="BM1969" i="3"/>
  <c r="BN1969" i="3"/>
  <c r="BO1969" i="3"/>
  <c r="BP1969" i="3"/>
  <c r="BQ1969" i="3"/>
  <c r="BD1970" i="3"/>
  <c r="BE1970" i="3"/>
  <c r="BF1970" i="3"/>
  <c r="BG1970" i="3"/>
  <c r="BH1970" i="3"/>
  <c r="BI1970" i="3"/>
  <c r="BJ1970" i="3"/>
  <c r="BK1970" i="3"/>
  <c r="BL1970" i="3"/>
  <c r="BM1970" i="3"/>
  <c r="BN1970" i="3"/>
  <c r="BO1970" i="3"/>
  <c r="BP1970" i="3"/>
  <c r="BQ1970" i="3"/>
  <c r="BD1971" i="3"/>
  <c r="BE1971" i="3"/>
  <c r="BF1971" i="3"/>
  <c r="BG1971" i="3"/>
  <c r="BH1971" i="3"/>
  <c r="BI1971" i="3"/>
  <c r="BJ1971" i="3"/>
  <c r="BK1971" i="3"/>
  <c r="BL1971" i="3"/>
  <c r="BM1971" i="3"/>
  <c r="BN1971" i="3"/>
  <c r="BO1971" i="3"/>
  <c r="BP1971" i="3"/>
  <c r="BQ1971" i="3"/>
  <c r="BD1972" i="3"/>
  <c r="BE1972" i="3"/>
  <c r="BF1972" i="3"/>
  <c r="BG1972" i="3"/>
  <c r="BH1972" i="3"/>
  <c r="BI1972" i="3"/>
  <c r="BJ1972" i="3"/>
  <c r="BK1972" i="3"/>
  <c r="BL1972" i="3"/>
  <c r="BM1972" i="3"/>
  <c r="BN1972" i="3"/>
  <c r="BO1972" i="3"/>
  <c r="BP1972" i="3"/>
  <c r="BQ1972" i="3"/>
  <c r="BD1973" i="3"/>
  <c r="BE1973" i="3"/>
  <c r="BF1973" i="3"/>
  <c r="BG1973" i="3"/>
  <c r="BH1973" i="3"/>
  <c r="BI1973" i="3"/>
  <c r="BJ1973" i="3"/>
  <c r="BK1973" i="3"/>
  <c r="BL1973" i="3"/>
  <c r="BM1973" i="3"/>
  <c r="BN1973" i="3"/>
  <c r="BO1973" i="3"/>
  <c r="BP1973" i="3"/>
  <c r="BQ1973" i="3"/>
  <c r="BD1974" i="3"/>
  <c r="BE1974" i="3"/>
  <c r="BF1974" i="3"/>
  <c r="BG1974" i="3"/>
  <c r="BH1974" i="3"/>
  <c r="BI1974" i="3"/>
  <c r="BJ1974" i="3"/>
  <c r="BK1974" i="3"/>
  <c r="BL1974" i="3"/>
  <c r="BM1974" i="3"/>
  <c r="BN1974" i="3"/>
  <c r="BO1974" i="3"/>
  <c r="BP1974" i="3"/>
  <c r="BQ1974" i="3"/>
  <c r="BD1975" i="3"/>
  <c r="BE1975" i="3"/>
  <c r="BF1975" i="3"/>
  <c r="BG1975" i="3"/>
  <c r="BH1975" i="3"/>
  <c r="BI1975" i="3"/>
  <c r="BJ1975" i="3"/>
  <c r="BK1975" i="3"/>
  <c r="BL1975" i="3"/>
  <c r="BM1975" i="3"/>
  <c r="BN1975" i="3"/>
  <c r="BO1975" i="3"/>
  <c r="BP1975" i="3"/>
  <c r="BQ1975" i="3"/>
  <c r="BD1976" i="3"/>
  <c r="BE1976" i="3"/>
  <c r="BF1976" i="3"/>
  <c r="BG1976" i="3"/>
  <c r="BH1976" i="3"/>
  <c r="BI1976" i="3"/>
  <c r="BJ1976" i="3"/>
  <c r="BK1976" i="3"/>
  <c r="BL1976" i="3"/>
  <c r="BM1976" i="3"/>
  <c r="BN1976" i="3"/>
  <c r="BO1976" i="3"/>
  <c r="BP1976" i="3"/>
  <c r="BQ1976" i="3"/>
  <c r="BD1977" i="3"/>
  <c r="BE1977" i="3"/>
  <c r="BF1977" i="3"/>
  <c r="BG1977" i="3"/>
  <c r="BH1977" i="3"/>
  <c r="BI1977" i="3"/>
  <c r="BJ1977" i="3"/>
  <c r="BK1977" i="3"/>
  <c r="BL1977" i="3"/>
  <c r="BM1977" i="3"/>
  <c r="BN1977" i="3"/>
  <c r="BO1977" i="3"/>
  <c r="BP1977" i="3"/>
  <c r="BQ1977" i="3"/>
  <c r="BD1978" i="3"/>
  <c r="BE1978" i="3"/>
  <c r="BF1978" i="3"/>
  <c r="BG1978" i="3"/>
  <c r="BH1978" i="3"/>
  <c r="BI1978" i="3"/>
  <c r="BJ1978" i="3"/>
  <c r="BK1978" i="3"/>
  <c r="BL1978" i="3"/>
  <c r="BM1978" i="3"/>
  <c r="BN1978" i="3"/>
  <c r="BO1978" i="3"/>
  <c r="BP1978" i="3"/>
  <c r="BQ1978" i="3"/>
  <c r="BD1979" i="3"/>
  <c r="BE1979" i="3"/>
  <c r="BF1979" i="3"/>
  <c r="BG1979" i="3"/>
  <c r="BH1979" i="3"/>
  <c r="BI1979" i="3"/>
  <c r="BJ1979" i="3"/>
  <c r="BK1979" i="3"/>
  <c r="BL1979" i="3"/>
  <c r="BM1979" i="3"/>
  <c r="BN1979" i="3"/>
  <c r="BO1979" i="3"/>
  <c r="BP1979" i="3"/>
  <c r="BQ1979" i="3"/>
  <c r="BD1980" i="3"/>
  <c r="BE1980" i="3"/>
  <c r="BF1980" i="3"/>
  <c r="BG1980" i="3"/>
  <c r="BH1980" i="3"/>
  <c r="BI1980" i="3"/>
  <c r="BJ1980" i="3"/>
  <c r="BK1980" i="3"/>
  <c r="BL1980" i="3"/>
  <c r="BM1980" i="3"/>
  <c r="BN1980" i="3"/>
  <c r="BO1980" i="3"/>
  <c r="BP1980" i="3"/>
  <c r="BQ1980" i="3"/>
  <c r="BD1981" i="3"/>
  <c r="BE1981" i="3"/>
  <c r="BF1981" i="3"/>
  <c r="BG1981" i="3"/>
  <c r="BH1981" i="3"/>
  <c r="BI1981" i="3"/>
  <c r="BJ1981" i="3"/>
  <c r="BK1981" i="3"/>
  <c r="BL1981" i="3"/>
  <c r="BM1981" i="3"/>
  <c r="BN1981" i="3"/>
  <c r="BO1981" i="3"/>
  <c r="BP1981" i="3"/>
  <c r="BQ1981" i="3"/>
  <c r="BD1982" i="3"/>
  <c r="BE1982" i="3"/>
  <c r="BF1982" i="3"/>
  <c r="BG1982" i="3"/>
  <c r="BH1982" i="3"/>
  <c r="BI1982" i="3"/>
  <c r="BJ1982" i="3"/>
  <c r="BK1982" i="3"/>
  <c r="BL1982" i="3"/>
  <c r="BM1982" i="3"/>
  <c r="BN1982" i="3"/>
  <c r="BO1982" i="3"/>
  <c r="BP1982" i="3"/>
  <c r="BQ1982" i="3"/>
  <c r="BD1983" i="3"/>
  <c r="BE1983" i="3"/>
  <c r="BF1983" i="3"/>
  <c r="BG1983" i="3"/>
  <c r="BH1983" i="3"/>
  <c r="BI1983" i="3"/>
  <c r="BJ1983" i="3"/>
  <c r="BK1983" i="3"/>
  <c r="BL1983" i="3"/>
  <c r="BM1983" i="3"/>
  <c r="BN1983" i="3"/>
  <c r="BO1983" i="3"/>
  <c r="BP1983" i="3"/>
  <c r="BQ1983" i="3"/>
  <c r="BD1984" i="3"/>
  <c r="BE1984" i="3"/>
  <c r="BF1984" i="3"/>
  <c r="BG1984" i="3"/>
  <c r="BH1984" i="3"/>
  <c r="BI1984" i="3"/>
  <c r="BJ1984" i="3"/>
  <c r="BK1984" i="3"/>
  <c r="BL1984" i="3"/>
  <c r="BM1984" i="3"/>
  <c r="BN1984" i="3"/>
  <c r="BO1984" i="3"/>
  <c r="BP1984" i="3"/>
  <c r="BQ1984" i="3"/>
  <c r="BD1985" i="3"/>
  <c r="BE1985" i="3"/>
  <c r="BF1985" i="3"/>
  <c r="BG1985" i="3"/>
  <c r="BH1985" i="3"/>
  <c r="BI1985" i="3"/>
  <c r="BJ1985" i="3"/>
  <c r="BK1985" i="3"/>
  <c r="BL1985" i="3"/>
  <c r="BM1985" i="3"/>
  <c r="BN1985" i="3"/>
  <c r="BO1985" i="3"/>
  <c r="BP1985" i="3"/>
  <c r="BQ1985" i="3"/>
  <c r="BD1986" i="3"/>
  <c r="BE1986" i="3"/>
  <c r="BF1986" i="3"/>
  <c r="BG1986" i="3"/>
  <c r="BH1986" i="3"/>
  <c r="BI1986" i="3"/>
  <c r="BJ1986" i="3"/>
  <c r="BK1986" i="3"/>
  <c r="BL1986" i="3"/>
  <c r="BM1986" i="3"/>
  <c r="BN1986" i="3"/>
  <c r="BO1986" i="3"/>
  <c r="BP1986" i="3"/>
  <c r="BQ1986" i="3"/>
  <c r="BD1987" i="3"/>
  <c r="BE1987" i="3"/>
  <c r="BF1987" i="3"/>
  <c r="BG1987" i="3"/>
  <c r="BH1987" i="3"/>
  <c r="BI1987" i="3"/>
  <c r="BJ1987" i="3"/>
  <c r="BK1987" i="3"/>
  <c r="BL1987" i="3"/>
  <c r="BM1987" i="3"/>
  <c r="BN1987" i="3"/>
  <c r="BO1987" i="3"/>
  <c r="BP1987" i="3"/>
  <c r="BQ1987" i="3"/>
  <c r="BD1988" i="3"/>
  <c r="BE1988" i="3"/>
  <c r="BF1988" i="3"/>
  <c r="BG1988" i="3"/>
  <c r="BH1988" i="3"/>
  <c r="BI1988" i="3"/>
  <c r="BJ1988" i="3"/>
  <c r="BK1988" i="3"/>
  <c r="BL1988" i="3"/>
  <c r="BM1988" i="3"/>
  <c r="BN1988" i="3"/>
  <c r="BO1988" i="3"/>
  <c r="BP1988" i="3"/>
  <c r="BQ1988" i="3"/>
  <c r="BD1989" i="3"/>
  <c r="BE1989" i="3"/>
  <c r="BF1989" i="3"/>
  <c r="BG1989" i="3"/>
  <c r="BH1989" i="3"/>
  <c r="BI1989" i="3"/>
  <c r="BJ1989" i="3"/>
  <c r="BK1989" i="3"/>
  <c r="BL1989" i="3"/>
  <c r="BM1989" i="3"/>
  <c r="BN1989" i="3"/>
  <c r="BO1989" i="3"/>
  <c r="BP1989" i="3"/>
  <c r="BQ1989" i="3"/>
  <c r="BD1990" i="3"/>
  <c r="BE1990" i="3"/>
  <c r="BF1990" i="3"/>
  <c r="BG1990" i="3"/>
  <c r="BH1990" i="3"/>
  <c r="BI1990" i="3"/>
  <c r="BJ1990" i="3"/>
  <c r="BK1990" i="3"/>
  <c r="BL1990" i="3"/>
  <c r="BM1990" i="3"/>
  <c r="BN1990" i="3"/>
  <c r="BO1990" i="3"/>
  <c r="BP1990" i="3"/>
  <c r="BQ1990" i="3"/>
  <c r="BD1991" i="3"/>
  <c r="BE1991" i="3"/>
  <c r="BF1991" i="3"/>
  <c r="BG1991" i="3"/>
  <c r="BH1991" i="3"/>
  <c r="BI1991" i="3"/>
  <c r="BJ1991" i="3"/>
  <c r="BK1991" i="3"/>
  <c r="BL1991" i="3"/>
  <c r="BM1991" i="3"/>
  <c r="BN1991" i="3"/>
  <c r="BO1991" i="3"/>
  <c r="BP1991" i="3"/>
  <c r="BQ1991" i="3"/>
  <c r="BD1992" i="3"/>
  <c r="BE1992" i="3"/>
  <c r="BF1992" i="3"/>
  <c r="BG1992" i="3"/>
  <c r="BH1992" i="3"/>
  <c r="BI1992" i="3"/>
  <c r="BJ1992" i="3"/>
  <c r="BK1992" i="3"/>
  <c r="BL1992" i="3"/>
  <c r="BM1992" i="3"/>
  <c r="BN1992" i="3"/>
  <c r="BO1992" i="3"/>
  <c r="BP1992" i="3"/>
  <c r="BQ1992" i="3"/>
  <c r="BD1993" i="3"/>
  <c r="BE1993" i="3"/>
  <c r="BF1993" i="3"/>
  <c r="BG1993" i="3"/>
  <c r="BH1993" i="3"/>
  <c r="BI1993" i="3"/>
  <c r="BJ1993" i="3"/>
  <c r="BK1993" i="3"/>
  <c r="BL1993" i="3"/>
  <c r="BM1993" i="3"/>
  <c r="BN1993" i="3"/>
  <c r="BO1993" i="3"/>
  <c r="BP1993" i="3"/>
  <c r="BQ1993" i="3"/>
  <c r="BD1994" i="3"/>
  <c r="BE1994" i="3"/>
  <c r="BF1994" i="3"/>
  <c r="BG1994" i="3"/>
  <c r="BH1994" i="3"/>
  <c r="BI1994" i="3"/>
  <c r="BJ1994" i="3"/>
  <c r="BK1994" i="3"/>
  <c r="BL1994" i="3"/>
  <c r="BM1994" i="3"/>
  <c r="BN1994" i="3"/>
  <c r="BO1994" i="3"/>
  <c r="BP1994" i="3"/>
  <c r="BQ1994" i="3"/>
  <c r="BD1995" i="3"/>
  <c r="BE1995" i="3"/>
  <c r="BF1995" i="3"/>
  <c r="BG1995" i="3"/>
  <c r="BH1995" i="3"/>
  <c r="BI1995" i="3"/>
  <c r="BJ1995" i="3"/>
  <c r="BK1995" i="3"/>
  <c r="BL1995" i="3"/>
  <c r="BM1995" i="3"/>
  <c r="BN1995" i="3"/>
  <c r="BO1995" i="3"/>
  <c r="BP1995" i="3"/>
  <c r="BQ1995" i="3"/>
  <c r="BD1996" i="3"/>
  <c r="BE1996" i="3"/>
  <c r="BF1996" i="3"/>
  <c r="BG1996" i="3"/>
  <c r="BH1996" i="3"/>
  <c r="BI1996" i="3"/>
  <c r="BJ1996" i="3"/>
  <c r="BK1996" i="3"/>
  <c r="BL1996" i="3"/>
  <c r="BM1996" i="3"/>
  <c r="BN1996" i="3"/>
  <c r="BO1996" i="3"/>
  <c r="BP1996" i="3"/>
  <c r="BQ1996" i="3"/>
  <c r="BD1997" i="3"/>
  <c r="BE1997" i="3"/>
  <c r="BF1997" i="3"/>
  <c r="BG1997" i="3"/>
  <c r="BH1997" i="3"/>
  <c r="BI1997" i="3"/>
  <c r="BJ1997" i="3"/>
  <c r="BK1997" i="3"/>
  <c r="BL1997" i="3"/>
  <c r="BM1997" i="3"/>
  <c r="BN1997" i="3"/>
  <c r="BO1997" i="3"/>
  <c r="BP1997" i="3"/>
  <c r="BQ1997" i="3"/>
  <c r="BD1998" i="3"/>
  <c r="BE1998" i="3"/>
  <c r="BF1998" i="3"/>
  <c r="BG1998" i="3"/>
  <c r="BH1998" i="3"/>
  <c r="BI1998" i="3"/>
  <c r="BJ1998" i="3"/>
  <c r="BK1998" i="3"/>
  <c r="BL1998" i="3"/>
  <c r="BM1998" i="3"/>
  <c r="BN1998" i="3"/>
  <c r="BO1998" i="3"/>
  <c r="BP1998" i="3"/>
  <c r="BQ1998" i="3"/>
  <c r="BD1999" i="3"/>
  <c r="BE1999" i="3"/>
  <c r="BF1999" i="3"/>
  <c r="BG1999" i="3"/>
  <c r="BH1999" i="3"/>
  <c r="BI1999" i="3"/>
  <c r="BJ1999" i="3"/>
  <c r="BK1999" i="3"/>
  <c r="BL1999" i="3"/>
  <c r="BM1999" i="3"/>
  <c r="BN1999" i="3"/>
  <c r="BO1999" i="3"/>
  <c r="BP1999" i="3"/>
  <c r="BQ1999" i="3"/>
  <c r="BD2000" i="3"/>
  <c r="BE2000" i="3"/>
  <c r="BF2000" i="3"/>
  <c r="BG2000" i="3"/>
  <c r="BH2000" i="3"/>
  <c r="BI2000" i="3"/>
  <c r="BJ2000" i="3"/>
  <c r="BK2000" i="3"/>
  <c r="BL2000" i="3"/>
  <c r="BM2000" i="3"/>
  <c r="BN2000" i="3"/>
  <c r="BO2000" i="3"/>
  <c r="BP2000" i="3"/>
  <c r="BQ2000" i="3"/>
  <c r="BD2001" i="3"/>
  <c r="BE2001" i="3"/>
  <c r="BF2001" i="3"/>
  <c r="BG2001" i="3"/>
  <c r="BH2001" i="3"/>
  <c r="BI2001" i="3"/>
  <c r="BJ2001" i="3"/>
  <c r="BK2001" i="3"/>
  <c r="BL2001" i="3"/>
  <c r="BM2001" i="3"/>
  <c r="BN2001" i="3"/>
  <c r="BO2001" i="3"/>
  <c r="BP2001" i="3"/>
  <c r="BQ2001" i="3"/>
  <c r="BD2002" i="3"/>
  <c r="BE2002" i="3"/>
  <c r="BF2002" i="3"/>
  <c r="BG2002" i="3"/>
  <c r="BH2002" i="3"/>
  <c r="BI2002" i="3"/>
  <c r="BJ2002" i="3"/>
  <c r="BK2002" i="3"/>
  <c r="BL2002" i="3"/>
  <c r="BM2002" i="3"/>
  <c r="BN2002" i="3"/>
  <c r="BO2002" i="3"/>
  <c r="BP2002" i="3"/>
  <c r="BQ2002" i="3"/>
  <c r="BD2003" i="3"/>
  <c r="BE2003" i="3"/>
  <c r="BF2003" i="3"/>
  <c r="BG2003" i="3"/>
  <c r="BH2003" i="3"/>
  <c r="BI2003" i="3"/>
  <c r="BJ2003" i="3"/>
  <c r="BK2003" i="3"/>
  <c r="BL2003" i="3"/>
  <c r="BM2003" i="3"/>
  <c r="BN2003" i="3"/>
  <c r="BO2003" i="3"/>
  <c r="BP2003" i="3"/>
  <c r="BQ2003" i="3"/>
  <c r="BD2004" i="3"/>
  <c r="BE2004" i="3"/>
  <c r="BF2004" i="3"/>
  <c r="BG2004" i="3"/>
  <c r="BH2004" i="3"/>
  <c r="BI2004" i="3"/>
  <c r="BJ2004" i="3"/>
  <c r="BK2004" i="3"/>
  <c r="BL2004" i="3"/>
  <c r="BM2004" i="3"/>
  <c r="BN2004" i="3"/>
  <c r="BO2004" i="3"/>
  <c r="BP2004" i="3"/>
  <c r="BQ2004" i="3"/>
  <c r="BD2005" i="3"/>
  <c r="BE2005" i="3"/>
  <c r="BF2005" i="3"/>
  <c r="BG2005" i="3"/>
  <c r="BH2005" i="3"/>
  <c r="BI2005" i="3"/>
  <c r="BJ2005" i="3"/>
  <c r="BK2005" i="3"/>
  <c r="BL2005" i="3"/>
  <c r="BM2005" i="3"/>
  <c r="BN2005" i="3"/>
  <c r="BO2005" i="3"/>
  <c r="BP2005" i="3"/>
  <c r="BQ2005" i="3"/>
  <c r="BD2006" i="3"/>
  <c r="BE2006" i="3"/>
  <c r="BF2006" i="3"/>
  <c r="BG2006" i="3"/>
  <c r="BH2006" i="3"/>
  <c r="BI2006" i="3"/>
  <c r="BJ2006" i="3"/>
  <c r="BK2006" i="3"/>
  <c r="BL2006" i="3"/>
  <c r="BM2006" i="3"/>
  <c r="BN2006" i="3"/>
  <c r="BO2006" i="3"/>
  <c r="BP2006" i="3"/>
  <c r="BQ2006" i="3"/>
  <c r="BD2007" i="3"/>
  <c r="BE2007" i="3"/>
  <c r="BF2007" i="3"/>
  <c r="BG2007" i="3"/>
  <c r="BH2007" i="3"/>
  <c r="BI2007" i="3"/>
  <c r="BJ2007" i="3"/>
  <c r="BK2007" i="3"/>
  <c r="BL2007" i="3"/>
  <c r="BM2007" i="3"/>
  <c r="BN2007" i="3"/>
  <c r="BO2007" i="3"/>
  <c r="BP2007" i="3"/>
  <c r="BQ2007" i="3"/>
  <c r="BD2008" i="3"/>
  <c r="BE2008" i="3"/>
  <c r="BF2008" i="3"/>
  <c r="BG2008" i="3"/>
  <c r="BH2008" i="3"/>
  <c r="BI2008" i="3"/>
  <c r="BJ2008" i="3"/>
  <c r="BK2008" i="3"/>
  <c r="BL2008" i="3"/>
  <c r="BM2008" i="3"/>
  <c r="BN2008" i="3"/>
  <c r="BO2008" i="3"/>
  <c r="BP2008" i="3"/>
  <c r="BQ2008" i="3"/>
  <c r="BD2009" i="3"/>
  <c r="BE2009" i="3"/>
  <c r="BF2009" i="3"/>
  <c r="BG2009" i="3"/>
  <c r="BH2009" i="3"/>
  <c r="BI2009" i="3"/>
  <c r="BJ2009" i="3"/>
  <c r="BK2009" i="3"/>
  <c r="BL2009" i="3"/>
  <c r="BM2009" i="3"/>
  <c r="BN2009" i="3"/>
  <c r="BO2009" i="3"/>
  <c r="BP2009" i="3"/>
  <c r="BQ2009" i="3"/>
  <c r="BD2010" i="3"/>
  <c r="BE2010" i="3"/>
  <c r="BF2010" i="3"/>
  <c r="BG2010" i="3"/>
  <c r="BH2010" i="3"/>
  <c r="BI2010" i="3"/>
  <c r="BJ2010" i="3"/>
  <c r="BK2010" i="3"/>
  <c r="BL2010" i="3"/>
  <c r="BM2010" i="3"/>
  <c r="BN2010" i="3"/>
  <c r="BO2010" i="3"/>
  <c r="BP2010" i="3"/>
  <c r="BQ2010" i="3"/>
  <c r="BD2011" i="3"/>
  <c r="BE2011" i="3"/>
  <c r="BF2011" i="3"/>
  <c r="BG2011" i="3"/>
  <c r="BH2011" i="3"/>
  <c r="BI2011" i="3"/>
  <c r="BJ2011" i="3"/>
  <c r="BK2011" i="3"/>
  <c r="BL2011" i="3"/>
  <c r="BM2011" i="3"/>
  <c r="BN2011" i="3"/>
  <c r="BO2011" i="3"/>
  <c r="BP2011" i="3"/>
  <c r="BQ2011" i="3"/>
  <c r="BD2012" i="3"/>
  <c r="BE2012" i="3"/>
  <c r="BF2012" i="3"/>
  <c r="BG2012" i="3"/>
  <c r="BH2012" i="3"/>
  <c r="BI2012" i="3"/>
  <c r="BJ2012" i="3"/>
  <c r="BK2012" i="3"/>
  <c r="BL2012" i="3"/>
  <c r="BM2012" i="3"/>
  <c r="BN2012" i="3"/>
  <c r="BO2012" i="3"/>
  <c r="BP2012" i="3"/>
  <c r="BQ2012" i="3"/>
  <c r="BD2013" i="3"/>
  <c r="BE2013" i="3"/>
  <c r="BF2013" i="3"/>
  <c r="BG2013" i="3"/>
  <c r="BH2013" i="3"/>
  <c r="BI2013" i="3"/>
  <c r="BJ2013" i="3"/>
  <c r="BK2013" i="3"/>
  <c r="BL2013" i="3"/>
  <c r="BM2013" i="3"/>
  <c r="BN2013" i="3"/>
  <c r="BO2013" i="3"/>
  <c r="BP2013" i="3"/>
  <c r="BQ2013" i="3"/>
  <c r="BD2014" i="3"/>
  <c r="BE2014" i="3"/>
  <c r="BF2014" i="3"/>
  <c r="BG2014" i="3"/>
  <c r="BH2014" i="3"/>
  <c r="BI2014" i="3"/>
  <c r="BJ2014" i="3"/>
  <c r="BK2014" i="3"/>
  <c r="BL2014" i="3"/>
  <c r="BM2014" i="3"/>
  <c r="BN2014" i="3"/>
  <c r="BO2014" i="3"/>
  <c r="BP2014" i="3"/>
  <c r="BQ2014" i="3"/>
  <c r="BD2015" i="3"/>
  <c r="BE2015" i="3"/>
  <c r="BF2015" i="3"/>
  <c r="BG2015" i="3"/>
  <c r="BH2015" i="3"/>
  <c r="BI2015" i="3"/>
  <c r="BJ2015" i="3"/>
  <c r="BK2015" i="3"/>
  <c r="BL2015" i="3"/>
  <c r="BM2015" i="3"/>
  <c r="BN2015" i="3"/>
  <c r="BO2015" i="3"/>
  <c r="BP2015" i="3"/>
  <c r="BQ2015" i="3"/>
  <c r="BD2016" i="3"/>
  <c r="BE2016" i="3"/>
  <c r="BF2016" i="3"/>
  <c r="BG2016" i="3"/>
  <c r="BH2016" i="3"/>
  <c r="BI2016" i="3"/>
  <c r="BJ2016" i="3"/>
  <c r="BK2016" i="3"/>
  <c r="BL2016" i="3"/>
  <c r="BM2016" i="3"/>
  <c r="BN2016" i="3"/>
  <c r="BO2016" i="3"/>
  <c r="BP2016" i="3"/>
  <c r="BQ2016" i="3"/>
  <c r="BD2017" i="3"/>
  <c r="BE2017" i="3"/>
  <c r="BF2017" i="3"/>
  <c r="BG2017" i="3"/>
  <c r="BH2017" i="3"/>
  <c r="BI2017" i="3"/>
  <c r="BJ2017" i="3"/>
  <c r="BK2017" i="3"/>
  <c r="BL2017" i="3"/>
  <c r="BM2017" i="3"/>
  <c r="BN2017" i="3"/>
  <c r="BO2017" i="3"/>
  <c r="BP2017" i="3"/>
  <c r="BQ2017" i="3"/>
  <c r="BD2018" i="3"/>
  <c r="BE2018" i="3"/>
  <c r="BF2018" i="3"/>
  <c r="BG2018" i="3"/>
  <c r="BH2018" i="3"/>
  <c r="BI2018" i="3"/>
  <c r="BJ2018" i="3"/>
  <c r="BK2018" i="3"/>
  <c r="BL2018" i="3"/>
  <c r="BM2018" i="3"/>
  <c r="BN2018" i="3"/>
  <c r="BO2018" i="3"/>
  <c r="BP2018" i="3"/>
  <c r="BQ2018" i="3"/>
  <c r="BD2019" i="3"/>
  <c r="BE2019" i="3"/>
  <c r="BF2019" i="3"/>
  <c r="BG2019" i="3"/>
  <c r="BH2019" i="3"/>
  <c r="BI2019" i="3"/>
  <c r="BJ2019" i="3"/>
  <c r="BK2019" i="3"/>
  <c r="BL2019" i="3"/>
  <c r="BM2019" i="3"/>
  <c r="BN2019" i="3"/>
  <c r="BO2019" i="3"/>
  <c r="BP2019" i="3"/>
  <c r="BQ2019" i="3"/>
  <c r="BD2020" i="3"/>
  <c r="BE2020" i="3"/>
  <c r="BF2020" i="3"/>
  <c r="BG2020" i="3"/>
  <c r="BH2020" i="3"/>
  <c r="BI2020" i="3"/>
  <c r="BJ2020" i="3"/>
  <c r="BK2020" i="3"/>
  <c r="BL2020" i="3"/>
  <c r="BM2020" i="3"/>
  <c r="BN2020" i="3"/>
  <c r="BO2020" i="3"/>
  <c r="BP2020" i="3"/>
  <c r="BQ2020" i="3"/>
  <c r="BD2021" i="3"/>
  <c r="BE2021" i="3"/>
  <c r="BF2021" i="3"/>
  <c r="BG2021" i="3"/>
  <c r="BH2021" i="3"/>
  <c r="BI2021" i="3"/>
  <c r="BJ2021" i="3"/>
  <c r="BK2021" i="3"/>
  <c r="BL2021" i="3"/>
  <c r="BM2021" i="3"/>
  <c r="BN2021" i="3"/>
  <c r="BO2021" i="3"/>
  <c r="BP2021" i="3"/>
  <c r="BQ2021" i="3"/>
  <c r="BD2022" i="3"/>
  <c r="BE2022" i="3"/>
  <c r="BF2022" i="3"/>
  <c r="BG2022" i="3"/>
  <c r="BH2022" i="3"/>
  <c r="BI2022" i="3"/>
  <c r="BJ2022" i="3"/>
  <c r="BK2022" i="3"/>
  <c r="BL2022" i="3"/>
  <c r="BM2022" i="3"/>
  <c r="BN2022" i="3"/>
  <c r="BO2022" i="3"/>
  <c r="BP2022" i="3"/>
  <c r="BQ2022" i="3"/>
  <c r="BD2023" i="3"/>
  <c r="BE2023" i="3"/>
  <c r="BF2023" i="3"/>
  <c r="BG2023" i="3"/>
  <c r="BH2023" i="3"/>
  <c r="BI2023" i="3"/>
  <c r="BJ2023" i="3"/>
  <c r="BK2023" i="3"/>
  <c r="BL2023" i="3"/>
  <c r="BM2023" i="3"/>
  <c r="BN2023" i="3"/>
  <c r="BO2023" i="3"/>
  <c r="BP2023" i="3"/>
  <c r="BQ2023" i="3"/>
  <c r="BD2024" i="3"/>
  <c r="BE2024" i="3"/>
  <c r="BF2024" i="3"/>
  <c r="BG2024" i="3"/>
  <c r="BH2024" i="3"/>
  <c r="BI2024" i="3"/>
  <c r="BJ2024" i="3"/>
  <c r="BK2024" i="3"/>
  <c r="BL2024" i="3"/>
  <c r="BM2024" i="3"/>
  <c r="BN2024" i="3"/>
  <c r="BO2024" i="3"/>
  <c r="BP2024" i="3"/>
  <c r="BQ2024" i="3"/>
  <c r="BD2025" i="3"/>
  <c r="BE2025" i="3"/>
  <c r="BF2025" i="3"/>
  <c r="BG2025" i="3"/>
  <c r="BH2025" i="3"/>
  <c r="BI2025" i="3"/>
  <c r="BJ2025" i="3"/>
  <c r="BK2025" i="3"/>
  <c r="BL2025" i="3"/>
  <c r="BM2025" i="3"/>
  <c r="BN2025" i="3"/>
  <c r="BO2025" i="3"/>
  <c r="BP2025" i="3"/>
  <c r="BQ2025" i="3"/>
  <c r="BD2026" i="3"/>
  <c r="BE2026" i="3"/>
  <c r="BF2026" i="3"/>
  <c r="BG2026" i="3"/>
  <c r="BH2026" i="3"/>
  <c r="BI2026" i="3"/>
  <c r="BJ2026" i="3"/>
  <c r="BK2026" i="3"/>
  <c r="BL2026" i="3"/>
  <c r="BM2026" i="3"/>
  <c r="BN2026" i="3"/>
  <c r="BO2026" i="3"/>
  <c r="BP2026" i="3"/>
  <c r="BQ2026" i="3"/>
  <c r="BD2027" i="3"/>
  <c r="BE2027" i="3"/>
  <c r="BF2027" i="3"/>
  <c r="BG2027" i="3"/>
  <c r="BH2027" i="3"/>
  <c r="BI2027" i="3"/>
  <c r="BJ2027" i="3"/>
  <c r="BK2027" i="3"/>
  <c r="BL2027" i="3"/>
  <c r="BM2027" i="3"/>
  <c r="BN2027" i="3"/>
  <c r="BO2027" i="3"/>
  <c r="BP2027" i="3"/>
  <c r="BQ2027" i="3"/>
  <c r="BD2028" i="3"/>
  <c r="BE2028" i="3"/>
  <c r="BF2028" i="3"/>
  <c r="BG2028" i="3"/>
  <c r="BH2028" i="3"/>
  <c r="BI2028" i="3"/>
  <c r="BJ2028" i="3"/>
  <c r="BK2028" i="3"/>
  <c r="BL2028" i="3"/>
  <c r="BM2028" i="3"/>
  <c r="BN2028" i="3"/>
  <c r="BO2028" i="3"/>
  <c r="BP2028" i="3"/>
  <c r="BQ2028" i="3"/>
  <c r="BD2029" i="3"/>
  <c r="BE2029" i="3"/>
  <c r="BF2029" i="3"/>
  <c r="BG2029" i="3"/>
  <c r="BH2029" i="3"/>
  <c r="BI2029" i="3"/>
  <c r="BJ2029" i="3"/>
  <c r="BK2029" i="3"/>
  <c r="BL2029" i="3"/>
  <c r="BM2029" i="3"/>
  <c r="BN2029" i="3"/>
  <c r="BO2029" i="3"/>
  <c r="BP2029" i="3"/>
  <c r="BQ2029" i="3"/>
  <c r="BD2030" i="3"/>
  <c r="BE2030" i="3"/>
  <c r="BF2030" i="3"/>
  <c r="BG2030" i="3"/>
  <c r="BH2030" i="3"/>
  <c r="BI2030" i="3"/>
  <c r="BJ2030" i="3"/>
  <c r="BK2030" i="3"/>
  <c r="BL2030" i="3"/>
  <c r="BM2030" i="3"/>
  <c r="BN2030" i="3"/>
  <c r="BO2030" i="3"/>
  <c r="BP2030" i="3"/>
  <c r="BQ2030" i="3"/>
  <c r="BD2031" i="3"/>
  <c r="BE2031" i="3"/>
  <c r="BF2031" i="3"/>
  <c r="BG2031" i="3"/>
  <c r="BH2031" i="3"/>
  <c r="BI2031" i="3"/>
  <c r="BJ2031" i="3"/>
  <c r="BK2031" i="3"/>
  <c r="BL2031" i="3"/>
  <c r="BM2031" i="3"/>
  <c r="BN2031" i="3"/>
  <c r="BO2031" i="3"/>
  <c r="BP2031" i="3"/>
  <c r="BQ2031" i="3"/>
  <c r="BD2032" i="3"/>
  <c r="BE2032" i="3"/>
  <c r="BF2032" i="3"/>
  <c r="BG2032" i="3"/>
  <c r="BH2032" i="3"/>
  <c r="BI2032" i="3"/>
  <c r="BJ2032" i="3"/>
  <c r="BK2032" i="3"/>
  <c r="BL2032" i="3"/>
  <c r="BM2032" i="3"/>
  <c r="BN2032" i="3"/>
  <c r="BO2032" i="3"/>
  <c r="BP2032" i="3"/>
  <c r="BQ2032" i="3"/>
  <c r="BD2033" i="3"/>
  <c r="BE2033" i="3"/>
  <c r="BF2033" i="3"/>
  <c r="BG2033" i="3"/>
  <c r="BH2033" i="3"/>
  <c r="BI2033" i="3"/>
  <c r="BJ2033" i="3"/>
  <c r="BK2033" i="3"/>
  <c r="BL2033" i="3"/>
  <c r="BM2033" i="3"/>
  <c r="BN2033" i="3"/>
  <c r="BO2033" i="3"/>
  <c r="BP2033" i="3"/>
  <c r="BQ2033" i="3"/>
  <c r="BD2034" i="3"/>
  <c r="BE2034" i="3"/>
  <c r="BF2034" i="3"/>
  <c r="BG2034" i="3"/>
  <c r="BH2034" i="3"/>
  <c r="BI2034" i="3"/>
  <c r="BJ2034" i="3"/>
  <c r="BK2034" i="3"/>
  <c r="BL2034" i="3"/>
  <c r="BM2034" i="3"/>
  <c r="BN2034" i="3"/>
  <c r="BO2034" i="3"/>
  <c r="BP2034" i="3"/>
  <c r="BQ2034" i="3"/>
  <c r="BD2035" i="3"/>
  <c r="BE2035" i="3"/>
  <c r="BF2035" i="3"/>
  <c r="BG2035" i="3"/>
  <c r="BH2035" i="3"/>
  <c r="BI2035" i="3"/>
  <c r="BJ2035" i="3"/>
  <c r="BK2035" i="3"/>
  <c r="BL2035" i="3"/>
  <c r="BM2035" i="3"/>
  <c r="BN2035" i="3"/>
  <c r="BO2035" i="3"/>
  <c r="BP2035" i="3"/>
  <c r="BQ2035" i="3"/>
  <c r="BD2036" i="3"/>
  <c r="BE2036" i="3"/>
  <c r="BF2036" i="3"/>
  <c r="BG2036" i="3"/>
  <c r="BH2036" i="3"/>
  <c r="BI2036" i="3"/>
  <c r="BJ2036" i="3"/>
  <c r="BK2036" i="3"/>
  <c r="BL2036" i="3"/>
  <c r="BM2036" i="3"/>
  <c r="BN2036" i="3"/>
  <c r="BO2036" i="3"/>
  <c r="BP2036" i="3"/>
  <c r="BQ2036" i="3"/>
  <c r="BD2037" i="3"/>
  <c r="BE2037" i="3"/>
  <c r="BF2037" i="3"/>
  <c r="BG2037" i="3"/>
  <c r="BH2037" i="3"/>
  <c r="BI2037" i="3"/>
  <c r="BJ2037" i="3"/>
  <c r="BK2037" i="3"/>
  <c r="BL2037" i="3"/>
  <c r="BM2037" i="3"/>
  <c r="BN2037" i="3"/>
  <c r="BO2037" i="3"/>
  <c r="BP2037" i="3"/>
  <c r="BQ2037" i="3"/>
  <c r="BD2038" i="3"/>
  <c r="BE2038" i="3"/>
  <c r="BF2038" i="3"/>
  <c r="BG2038" i="3"/>
  <c r="BH2038" i="3"/>
  <c r="BI2038" i="3"/>
  <c r="BJ2038" i="3"/>
  <c r="BK2038" i="3"/>
  <c r="BL2038" i="3"/>
  <c r="BM2038" i="3"/>
  <c r="BN2038" i="3"/>
  <c r="BO2038" i="3"/>
  <c r="BP2038" i="3"/>
  <c r="BQ2038" i="3"/>
  <c r="BD2039" i="3"/>
  <c r="BE2039" i="3"/>
  <c r="BF2039" i="3"/>
  <c r="BG2039" i="3"/>
  <c r="BH2039" i="3"/>
  <c r="BI2039" i="3"/>
  <c r="BJ2039" i="3"/>
  <c r="BK2039" i="3"/>
  <c r="BL2039" i="3"/>
  <c r="BM2039" i="3"/>
  <c r="BN2039" i="3"/>
  <c r="BO2039" i="3"/>
  <c r="BP2039" i="3"/>
  <c r="BQ2039" i="3"/>
  <c r="BD2040" i="3"/>
  <c r="BE2040" i="3"/>
  <c r="BF2040" i="3"/>
  <c r="BG2040" i="3"/>
  <c r="BH2040" i="3"/>
  <c r="BI2040" i="3"/>
  <c r="BJ2040" i="3"/>
  <c r="BK2040" i="3"/>
  <c r="BL2040" i="3"/>
  <c r="BM2040" i="3"/>
  <c r="BN2040" i="3"/>
  <c r="BO2040" i="3"/>
  <c r="BP2040" i="3"/>
  <c r="BQ2040" i="3"/>
  <c r="BD2041" i="3"/>
  <c r="BE2041" i="3"/>
  <c r="BF2041" i="3"/>
  <c r="BG2041" i="3"/>
  <c r="BH2041" i="3"/>
  <c r="BI2041" i="3"/>
  <c r="BJ2041" i="3"/>
  <c r="BK2041" i="3"/>
  <c r="BL2041" i="3"/>
  <c r="BM2041" i="3"/>
  <c r="BN2041" i="3"/>
  <c r="BO2041" i="3"/>
  <c r="BP2041" i="3"/>
  <c r="BQ2041" i="3"/>
  <c r="BD2042" i="3"/>
  <c r="BE2042" i="3"/>
  <c r="BF2042" i="3"/>
  <c r="BG2042" i="3"/>
  <c r="BH2042" i="3"/>
  <c r="BI2042" i="3"/>
  <c r="BJ2042" i="3"/>
  <c r="BK2042" i="3"/>
  <c r="BL2042" i="3"/>
  <c r="BM2042" i="3"/>
  <c r="BN2042" i="3"/>
  <c r="BO2042" i="3"/>
  <c r="BP2042" i="3"/>
  <c r="BQ2042" i="3"/>
  <c r="BD2043" i="3"/>
  <c r="BE2043" i="3"/>
  <c r="BF2043" i="3"/>
  <c r="BG2043" i="3"/>
  <c r="BH2043" i="3"/>
  <c r="BI2043" i="3"/>
  <c r="BJ2043" i="3"/>
  <c r="BK2043" i="3"/>
  <c r="BL2043" i="3"/>
  <c r="BM2043" i="3"/>
  <c r="BN2043" i="3"/>
  <c r="BO2043" i="3"/>
  <c r="BP2043" i="3"/>
  <c r="BQ2043" i="3"/>
  <c r="BD2044" i="3"/>
  <c r="BE2044" i="3"/>
  <c r="BF2044" i="3"/>
  <c r="BG2044" i="3"/>
  <c r="BH2044" i="3"/>
  <c r="BI2044" i="3"/>
  <c r="BJ2044" i="3"/>
  <c r="BK2044" i="3"/>
  <c r="BL2044" i="3"/>
  <c r="BM2044" i="3"/>
  <c r="BN2044" i="3"/>
  <c r="BO2044" i="3"/>
  <c r="BP2044" i="3"/>
  <c r="BQ2044" i="3"/>
  <c r="BD2045" i="3"/>
  <c r="BE2045" i="3"/>
  <c r="BF2045" i="3"/>
  <c r="BG2045" i="3"/>
  <c r="BH2045" i="3"/>
  <c r="BI2045" i="3"/>
  <c r="BJ2045" i="3"/>
  <c r="BK2045" i="3"/>
  <c r="BL2045" i="3"/>
  <c r="BM2045" i="3"/>
  <c r="BN2045" i="3"/>
  <c r="BO2045" i="3"/>
  <c r="BP2045" i="3"/>
  <c r="BQ2045" i="3"/>
  <c r="BD2046" i="3"/>
  <c r="BE2046" i="3"/>
  <c r="BF2046" i="3"/>
  <c r="BG2046" i="3"/>
  <c r="BH2046" i="3"/>
  <c r="BI2046" i="3"/>
  <c r="BJ2046" i="3"/>
  <c r="BK2046" i="3"/>
  <c r="BL2046" i="3"/>
  <c r="BM2046" i="3"/>
  <c r="BN2046" i="3"/>
  <c r="BO2046" i="3"/>
  <c r="BP2046" i="3"/>
  <c r="BQ2046" i="3"/>
  <c r="BD2047" i="3"/>
  <c r="BE2047" i="3"/>
  <c r="BF2047" i="3"/>
  <c r="BG2047" i="3"/>
  <c r="BH2047" i="3"/>
  <c r="BI2047" i="3"/>
  <c r="BJ2047" i="3"/>
  <c r="BK2047" i="3"/>
  <c r="BL2047" i="3"/>
  <c r="BM2047" i="3"/>
  <c r="BN2047" i="3"/>
  <c r="BO2047" i="3"/>
  <c r="BP2047" i="3"/>
  <c r="BQ2047" i="3"/>
  <c r="BD2048" i="3"/>
  <c r="BE2048" i="3"/>
  <c r="BF2048" i="3"/>
  <c r="BG2048" i="3"/>
  <c r="BH2048" i="3"/>
  <c r="BI2048" i="3"/>
  <c r="BJ2048" i="3"/>
  <c r="BK2048" i="3"/>
  <c r="BL2048" i="3"/>
  <c r="BM2048" i="3"/>
  <c r="BN2048" i="3"/>
  <c r="BO2048" i="3"/>
  <c r="BP2048" i="3"/>
  <c r="BQ2048" i="3"/>
  <c r="BD2049" i="3"/>
  <c r="BE2049" i="3"/>
  <c r="BF2049" i="3"/>
  <c r="BG2049" i="3"/>
  <c r="BH2049" i="3"/>
  <c r="BI2049" i="3"/>
  <c r="BJ2049" i="3"/>
  <c r="BK2049" i="3"/>
  <c r="BL2049" i="3"/>
  <c r="BM2049" i="3"/>
  <c r="BN2049" i="3"/>
  <c r="BO2049" i="3"/>
  <c r="BP2049" i="3"/>
  <c r="BQ2049" i="3"/>
  <c r="BD2050" i="3"/>
  <c r="BE2050" i="3"/>
  <c r="BF2050" i="3"/>
  <c r="BG2050" i="3"/>
  <c r="BH2050" i="3"/>
  <c r="BI2050" i="3"/>
  <c r="BJ2050" i="3"/>
  <c r="BK2050" i="3"/>
  <c r="BL2050" i="3"/>
  <c r="BM2050" i="3"/>
  <c r="BN2050" i="3"/>
  <c r="BO2050" i="3"/>
  <c r="BP2050" i="3"/>
  <c r="BQ2050" i="3"/>
  <c r="BD2051" i="3"/>
  <c r="BE2051" i="3"/>
  <c r="BF2051" i="3"/>
  <c r="BG2051" i="3"/>
  <c r="BH2051" i="3"/>
  <c r="BI2051" i="3"/>
  <c r="BJ2051" i="3"/>
  <c r="BK2051" i="3"/>
  <c r="BL2051" i="3"/>
  <c r="BM2051" i="3"/>
  <c r="BN2051" i="3"/>
  <c r="BO2051" i="3"/>
  <c r="BP2051" i="3"/>
  <c r="BQ2051" i="3"/>
  <c r="BD2052" i="3"/>
  <c r="BE2052" i="3"/>
  <c r="BF2052" i="3"/>
  <c r="BG2052" i="3"/>
  <c r="BH2052" i="3"/>
  <c r="BI2052" i="3"/>
  <c r="BJ2052" i="3"/>
  <c r="BK2052" i="3"/>
  <c r="BL2052" i="3"/>
  <c r="BM2052" i="3"/>
  <c r="BN2052" i="3"/>
  <c r="BO2052" i="3"/>
  <c r="BP2052" i="3"/>
  <c r="BQ2052" i="3"/>
  <c r="BD2053" i="3"/>
  <c r="BE2053" i="3"/>
  <c r="BF2053" i="3"/>
  <c r="BG2053" i="3"/>
  <c r="BH2053" i="3"/>
  <c r="BI2053" i="3"/>
  <c r="BJ2053" i="3"/>
  <c r="BK2053" i="3"/>
  <c r="BL2053" i="3"/>
  <c r="BM2053" i="3"/>
  <c r="BN2053" i="3"/>
  <c r="BO2053" i="3"/>
  <c r="BP2053" i="3"/>
  <c r="BQ2053" i="3"/>
  <c r="BD2054" i="3"/>
  <c r="BE2054" i="3"/>
  <c r="BF2054" i="3"/>
  <c r="BG2054" i="3"/>
  <c r="BH2054" i="3"/>
  <c r="BI2054" i="3"/>
  <c r="BJ2054" i="3"/>
  <c r="BK2054" i="3"/>
  <c r="BL2054" i="3"/>
  <c r="BM2054" i="3"/>
  <c r="BN2054" i="3"/>
  <c r="BO2054" i="3"/>
  <c r="BP2054" i="3"/>
  <c r="BQ2054" i="3"/>
  <c r="BD2055" i="3"/>
  <c r="BE2055" i="3"/>
  <c r="BF2055" i="3"/>
  <c r="BG2055" i="3"/>
  <c r="BH2055" i="3"/>
  <c r="BI2055" i="3"/>
  <c r="BJ2055" i="3"/>
  <c r="BK2055" i="3"/>
  <c r="BL2055" i="3"/>
  <c r="BM2055" i="3"/>
  <c r="BN2055" i="3"/>
  <c r="BO2055" i="3"/>
  <c r="BP2055" i="3"/>
  <c r="BQ2055" i="3"/>
  <c r="BD2056" i="3"/>
  <c r="BE2056" i="3"/>
  <c r="BF2056" i="3"/>
  <c r="BG2056" i="3"/>
  <c r="BH2056" i="3"/>
  <c r="BI2056" i="3"/>
  <c r="BJ2056" i="3"/>
  <c r="BK2056" i="3"/>
  <c r="BL2056" i="3"/>
  <c r="BM2056" i="3"/>
  <c r="BN2056" i="3"/>
  <c r="BO2056" i="3"/>
  <c r="BP2056" i="3"/>
  <c r="BQ2056" i="3"/>
  <c r="BD2057" i="3"/>
  <c r="BE2057" i="3"/>
  <c r="BF2057" i="3"/>
  <c r="BG2057" i="3"/>
  <c r="BH2057" i="3"/>
  <c r="BI2057" i="3"/>
  <c r="BJ2057" i="3"/>
  <c r="BK2057" i="3"/>
  <c r="BL2057" i="3"/>
  <c r="BM2057" i="3"/>
  <c r="BN2057" i="3"/>
  <c r="BO2057" i="3"/>
  <c r="BP2057" i="3"/>
  <c r="BQ2057" i="3"/>
  <c r="BD2058" i="3"/>
  <c r="BE2058" i="3"/>
  <c r="BF2058" i="3"/>
  <c r="BG2058" i="3"/>
  <c r="BH2058" i="3"/>
  <c r="BI2058" i="3"/>
  <c r="BJ2058" i="3"/>
  <c r="BK2058" i="3"/>
  <c r="BL2058" i="3"/>
  <c r="BM2058" i="3"/>
  <c r="BN2058" i="3"/>
  <c r="BO2058" i="3"/>
  <c r="BP2058" i="3"/>
  <c r="BQ2058" i="3"/>
  <c r="BD2059" i="3"/>
  <c r="BE2059" i="3"/>
  <c r="BF2059" i="3"/>
  <c r="BG2059" i="3"/>
  <c r="BH2059" i="3"/>
  <c r="BI2059" i="3"/>
  <c r="BJ2059" i="3"/>
  <c r="BK2059" i="3"/>
  <c r="BL2059" i="3"/>
  <c r="BM2059" i="3"/>
  <c r="BN2059" i="3"/>
  <c r="BO2059" i="3"/>
  <c r="BP2059" i="3"/>
  <c r="BQ2059" i="3"/>
  <c r="BD2060" i="3"/>
  <c r="BE2060" i="3"/>
  <c r="BF2060" i="3"/>
  <c r="BG2060" i="3"/>
  <c r="BH2060" i="3"/>
  <c r="BI2060" i="3"/>
  <c r="BJ2060" i="3"/>
  <c r="BK2060" i="3"/>
  <c r="BL2060" i="3"/>
  <c r="BM2060" i="3"/>
  <c r="BN2060" i="3"/>
  <c r="BO2060" i="3"/>
  <c r="BP2060" i="3"/>
  <c r="BQ2060" i="3"/>
  <c r="BD2061" i="3"/>
  <c r="BE2061" i="3"/>
  <c r="BF2061" i="3"/>
  <c r="BG2061" i="3"/>
  <c r="BH2061" i="3"/>
  <c r="BI2061" i="3"/>
  <c r="BJ2061" i="3"/>
  <c r="BK2061" i="3"/>
  <c r="BL2061" i="3"/>
  <c r="BM2061" i="3"/>
  <c r="BN2061" i="3"/>
  <c r="BO2061" i="3"/>
  <c r="BP2061" i="3"/>
  <c r="BQ2061" i="3"/>
  <c r="BD2062" i="3"/>
  <c r="BE2062" i="3"/>
  <c r="BF2062" i="3"/>
  <c r="BG2062" i="3"/>
  <c r="BH2062" i="3"/>
  <c r="BI2062" i="3"/>
  <c r="BJ2062" i="3"/>
  <c r="BK2062" i="3"/>
  <c r="BL2062" i="3"/>
  <c r="BM2062" i="3"/>
  <c r="BN2062" i="3"/>
  <c r="BO2062" i="3"/>
  <c r="BP2062" i="3"/>
  <c r="BQ2062" i="3"/>
  <c r="BD2063" i="3"/>
  <c r="BE2063" i="3"/>
  <c r="BF2063" i="3"/>
  <c r="BG2063" i="3"/>
  <c r="BH2063" i="3"/>
  <c r="BI2063" i="3"/>
  <c r="BJ2063" i="3"/>
  <c r="BK2063" i="3"/>
  <c r="BL2063" i="3"/>
  <c r="BM2063" i="3"/>
  <c r="BN2063" i="3"/>
  <c r="BO2063" i="3"/>
  <c r="BP2063" i="3"/>
  <c r="BQ2063" i="3"/>
  <c r="BD2064" i="3"/>
  <c r="BE2064" i="3"/>
  <c r="BF2064" i="3"/>
  <c r="BG2064" i="3"/>
  <c r="BH2064" i="3"/>
  <c r="BI2064" i="3"/>
  <c r="BJ2064" i="3"/>
  <c r="BK2064" i="3"/>
  <c r="BL2064" i="3"/>
  <c r="BM2064" i="3"/>
  <c r="BN2064" i="3"/>
  <c r="BO2064" i="3"/>
  <c r="BP2064" i="3"/>
  <c r="BQ2064" i="3"/>
  <c r="BD2065" i="3"/>
  <c r="BE2065" i="3"/>
  <c r="BF2065" i="3"/>
  <c r="BG2065" i="3"/>
  <c r="BH2065" i="3"/>
  <c r="BI2065" i="3"/>
  <c r="BJ2065" i="3"/>
  <c r="BK2065" i="3"/>
  <c r="BL2065" i="3"/>
  <c r="BM2065" i="3"/>
  <c r="BN2065" i="3"/>
  <c r="BO2065" i="3"/>
  <c r="BP2065" i="3"/>
  <c r="BQ2065" i="3"/>
  <c r="BD2066" i="3"/>
  <c r="BE2066" i="3"/>
  <c r="BF2066" i="3"/>
  <c r="BG2066" i="3"/>
  <c r="BH2066" i="3"/>
  <c r="BI2066" i="3"/>
  <c r="BJ2066" i="3"/>
  <c r="BK2066" i="3"/>
  <c r="BL2066" i="3"/>
  <c r="BM2066" i="3"/>
  <c r="BN2066" i="3"/>
  <c r="BO2066" i="3"/>
  <c r="BP2066" i="3"/>
  <c r="BQ2066" i="3"/>
  <c r="BD2067" i="3"/>
  <c r="BE2067" i="3"/>
  <c r="BF2067" i="3"/>
  <c r="BG2067" i="3"/>
  <c r="BH2067" i="3"/>
  <c r="BI2067" i="3"/>
  <c r="BJ2067" i="3"/>
  <c r="BK2067" i="3"/>
  <c r="BL2067" i="3"/>
  <c r="BM2067" i="3"/>
  <c r="BN2067" i="3"/>
  <c r="BO2067" i="3"/>
  <c r="BP2067" i="3"/>
  <c r="BQ2067" i="3"/>
  <c r="BD2068" i="3"/>
  <c r="BE2068" i="3"/>
  <c r="BF2068" i="3"/>
  <c r="BG2068" i="3"/>
  <c r="BH2068" i="3"/>
  <c r="BI2068" i="3"/>
  <c r="BJ2068" i="3"/>
  <c r="BK2068" i="3"/>
  <c r="BL2068" i="3"/>
  <c r="BM2068" i="3"/>
  <c r="BN2068" i="3"/>
  <c r="BO2068" i="3"/>
  <c r="BP2068" i="3"/>
  <c r="BQ2068" i="3"/>
  <c r="BD2069" i="3"/>
  <c r="BE2069" i="3"/>
  <c r="BF2069" i="3"/>
  <c r="BG2069" i="3"/>
  <c r="BH2069" i="3"/>
  <c r="BI2069" i="3"/>
  <c r="BJ2069" i="3"/>
  <c r="BK2069" i="3"/>
  <c r="BL2069" i="3"/>
  <c r="BM2069" i="3"/>
  <c r="BN2069" i="3"/>
  <c r="BO2069" i="3"/>
  <c r="BP2069" i="3"/>
  <c r="BQ2069" i="3"/>
  <c r="BD2070" i="3"/>
  <c r="BE2070" i="3"/>
  <c r="BF2070" i="3"/>
  <c r="BG2070" i="3"/>
  <c r="BH2070" i="3"/>
  <c r="BI2070" i="3"/>
  <c r="BJ2070" i="3"/>
  <c r="BK2070" i="3"/>
  <c r="BL2070" i="3"/>
  <c r="BM2070" i="3"/>
  <c r="BN2070" i="3"/>
  <c r="BO2070" i="3"/>
  <c r="BP2070" i="3"/>
  <c r="BQ2070" i="3"/>
  <c r="BD2071" i="3"/>
  <c r="BE2071" i="3"/>
  <c r="BF2071" i="3"/>
  <c r="BG2071" i="3"/>
  <c r="BH2071" i="3"/>
  <c r="BI2071" i="3"/>
  <c r="BJ2071" i="3"/>
  <c r="BK2071" i="3"/>
  <c r="BL2071" i="3"/>
  <c r="BM2071" i="3"/>
  <c r="BN2071" i="3"/>
  <c r="BO2071" i="3"/>
  <c r="BP2071" i="3"/>
  <c r="BQ2071" i="3"/>
  <c r="BD2072" i="3"/>
  <c r="BE2072" i="3"/>
  <c r="BF2072" i="3"/>
  <c r="BG2072" i="3"/>
  <c r="BH2072" i="3"/>
  <c r="BI2072" i="3"/>
  <c r="BJ2072" i="3"/>
  <c r="BK2072" i="3"/>
  <c r="BL2072" i="3"/>
  <c r="BM2072" i="3"/>
  <c r="BN2072" i="3"/>
  <c r="BO2072" i="3"/>
  <c r="BP2072" i="3"/>
  <c r="BQ2072" i="3"/>
  <c r="BD2073" i="3"/>
  <c r="BE2073" i="3"/>
  <c r="BF2073" i="3"/>
  <c r="BG2073" i="3"/>
  <c r="BH2073" i="3"/>
  <c r="BI2073" i="3"/>
  <c r="BJ2073" i="3"/>
  <c r="BK2073" i="3"/>
  <c r="BL2073" i="3"/>
  <c r="BM2073" i="3"/>
  <c r="BN2073" i="3"/>
  <c r="BO2073" i="3"/>
  <c r="BP2073" i="3"/>
  <c r="BQ2073" i="3"/>
  <c r="BD2074" i="3"/>
  <c r="BE2074" i="3"/>
  <c r="BF2074" i="3"/>
  <c r="BG2074" i="3"/>
  <c r="BH2074" i="3"/>
  <c r="BI2074" i="3"/>
  <c r="BJ2074" i="3"/>
  <c r="BK2074" i="3"/>
  <c r="BL2074" i="3"/>
  <c r="BM2074" i="3"/>
  <c r="BN2074" i="3"/>
  <c r="BO2074" i="3"/>
  <c r="BP2074" i="3"/>
  <c r="BQ2074" i="3"/>
  <c r="BD2075" i="3"/>
  <c r="BE2075" i="3"/>
  <c r="BF2075" i="3"/>
  <c r="BG2075" i="3"/>
  <c r="BH2075" i="3"/>
  <c r="BI2075" i="3"/>
  <c r="BJ2075" i="3"/>
  <c r="BK2075" i="3"/>
  <c r="BL2075" i="3"/>
  <c r="BM2075" i="3"/>
  <c r="BN2075" i="3"/>
  <c r="BO2075" i="3"/>
  <c r="BP2075" i="3"/>
  <c r="BQ2075" i="3"/>
  <c r="BD2076" i="3"/>
  <c r="BE2076" i="3"/>
  <c r="BF2076" i="3"/>
  <c r="BG2076" i="3"/>
  <c r="BH2076" i="3"/>
  <c r="BI2076" i="3"/>
  <c r="BJ2076" i="3"/>
  <c r="BK2076" i="3"/>
  <c r="BL2076" i="3"/>
  <c r="BM2076" i="3"/>
  <c r="BN2076" i="3"/>
  <c r="BO2076" i="3"/>
  <c r="BP2076" i="3"/>
  <c r="BQ2076" i="3"/>
  <c r="BD2077" i="3"/>
  <c r="BE2077" i="3"/>
  <c r="BF2077" i="3"/>
  <c r="BG2077" i="3"/>
  <c r="BH2077" i="3"/>
  <c r="BI2077" i="3"/>
  <c r="BJ2077" i="3"/>
  <c r="BK2077" i="3"/>
  <c r="BL2077" i="3"/>
  <c r="BM2077" i="3"/>
  <c r="BN2077" i="3"/>
  <c r="BO2077" i="3"/>
  <c r="BP2077" i="3"/>
  <c r="BQ2077" i="3"/>
  <c r="BD2078" i="3"/>
  <c r="BE2078" i="3"/>
  <c r="BF2078" i="3"/>
  <c r="BG2078" i="3"/>
  <c r="BH2078" i="3"/>
  <c r="BI2078" i="3"/>
  <c r="BJ2078" i="3"/>
  <c r="BK2078" i="3"/>
  <c r="BL2078" i="3"/>
  <c r="BM2078" i="3"/>
  <c r="BN2078" i="3"/>
  <c r="BO2078" i="3"/>
  <c r="BP2078" i="3"/>
  <c r="BQ2078" i="3"/>
  <c r="BD2079" i="3"/>
  <c r="BE2079" i="3"/>
  <c r="BF2079" i="3"/>
  <c r="BG2079" i="3"/>
  <c r="BH2079" i="3"/>
  <c r="BI2079" i="3"/>
  <c r="BJ2079" i="3"/>
  <c r="BK2079" i="3"/>
  <c r="BL2079" i="3"/>
  <c r="BM2079" i="3"/>
  <c r="BN2079" i="3"/>
  <c r="BO2079" i="3"/>
  <c r="BP2079" i="3"/>
  <c r="BQ2079" i="3"/>
  <c r="BD2080" i="3"/>
  <c r="BE2080" i="3"/>
  <c r="BF2080" i="3"/>
  <c r="BG2080" i="3"/>
  <c r="BH2080" i="3"/>
  <c r="BI2080" i="3"/>
  <c r="BJ2080" i="3"/>
  <c r="BK2080" i="3"/>
  <c r="BL2080" i="3"/>
  <c r="BM2080" i="3"/>
  <c r="BN2080" i="3"/>
  <c r="BO2080" i="3"/>
  <c r="BP2080" i="3"/>
  <c r="BQ2080" i="3"/>
  <c r="BD2081" i="3"/>
  <c r="BE2081" i="3"/>
  <c r="BF2081" i="3"/>
  <c r="BG2081" i="3"/>
  <c r="BH2081" i="3"/>
  <c r="BI2081" i="3"/>
  <c r="BJ2081" i="3"/>
  <c r="BK2081" i="3"/>
  <c r="BL2081" i="3"/>
  <c r="BM2081" i="3"/>
  <c r="BN2081" i="3"/>
  <c r="BO2081" i="3"/>
  <c r="BP2081" i="3"/>
  <c r="BQ2081" i="3"/>
  <c r="BD2082" i="3"/>
  <c r="BE2082" i="3"/>
  <c r="BF2082" i="3"/>
  <c r="BG2082" i="3"/>
  <c r="BH2082" i="3"/>
  <c r="BI2082" i="3"/>
  <c r="BJ2082" i="3"/>
  <c r="BK2082" i="3"/>
  <c r="BL2082" i="3"/>
  <c r="BM2082" i="3"/>
  <c r="BN2082" i="3"/>
  <c r="BO2082" i="3"/>
  <c r="BP2082" i="3"/>
  <c r="BQ2082" i="3"/>
  <c r="BD2083" i="3"/>
  <c r="BE2083" i="3"/>
  <c r="BF2083" i="3"/>
  <c r="BG2083" i="3"/>
  <c r="BH2083" i="3"/>
  <c r="BI2083" i="3"/>
  <c r="BJ2083" i="3"/>
  <c r="BK2083" i="3"/>
  <c r="BL2083" i="3"/>
  <c r="BM2083" i="3"/>
  <c r="BN2083" i="3"/>
  <c r="BO2083" i="3"/>
  <c r="BP2083" i="3"/>
  <c r="BQ2083" i="3"/>
  <c r="BD2084" i="3"/>
  <c r="BE2084" i="3"/>
  <c r="BF2084" i="3"/>
  <c r="BG2084" i="3"/>
  <c r="BH2084" i="3"/>
  <c r="BI2084" i="3"/>
  <c r="BJ2084" i="3"/>
  <c r="BK2084" i="3"/>
  <c r="BL2084" i="3"/>
  <c r="BM2084" i="3"/>
  <c r="BN2084" i="3"/>
  <c r="BO2084" i="3"/>
  <c r="BP2084" i="3"/>
  <c r="BQ2084" i="3"/>
  <c r="BD2085" i="3"/>
  <c r="BE2085" i="3"/>
  <c r="BF2085" i="3"/>
  <c r="BG2085" i="3"/>
  <c r="BH2085" i="3"/>
  <c r="BI2085" i="3"/>
  <c r="BJ2085" i="3"/>
  <c r="BK2085" i="3"/>
  <c r="BL2085" i="3"/>
  <c r="BM2085" i="3"/>
  <c r="BN2085" i="3"/>
  <c r="BO2085" i="3"/>
  <c r="BP2085" i="3"/>
  <c r="BQ2085" i="3"/>
  <c r="BD2086" i="3"/>
  <c r="BE2086" i="3"/>
  <c r="BF2086" i="3"/>
  <c r="BG2086" i="3"/>
  <c r="BH2086" i="3"/>
  <c r="BI2086" i="3"/>
  <c r="BJ2086" i="3"/>
  <c r="BK2086" i="3"/>
  <c r="BL2086" i="3"/>
  <c r="BM2086" i="3"/>
  <c r="BN2086" i="3"/>
  <c r="BO2086" i="3"/>
  <c r="BP2086" i="3"/>
  <c r="BQ2086" i="3"/>
  <c r="BD2087" i="3"/>
  <c r="BE2087" i="3"/>
  <c r="BF2087" i="3"/>
  <c r="BG2087" i="3"/>
  <c r="BH2087" i="3"/>
  <c r="BI2087" i="3"/>
  <c r="BJ2087" i="3"/>
  <c r="BK2087" i="3"/>
  <c r="BL2087" i="3"/>
  <c r="BM2087" i="3"/>
  <c r="BN2087" i="3"/>
  <c r="BO2087" i="3"/>
  <c r="BP2087" i="3"/>
  <c r="BQ2087" i="3"/>
  <c r="BD2088" i="3"/>
  <c r="BE2088" i="3"/>
  <c r="BF2088" i="3"/>
  <c r="BG2088" i="3"/>
  <c r="BH2088" i="3"/>
  <c r="BI2088" i="3"/>
  <c r="BJ2088" i="3"/>
  <c r="BK2088" i="3"/>
  <c r="BL2088" i="3"/>
  <c r="BM2088" i="3"/>
  <c r="BN2088" i="3"/>
  <c r="BO2088" i="3"/>
  <c r="BP2088" i="3"/>
  <c r="BQ2088" i="3"/>
  <c r="BD2089" i="3"/>
  <c r="BE2089" i="3"/>
  <c r="BF2089" i="3"/>
  <c r="BG2089" i="3"/>
  <c r="BH2089" i="3"/>
  <c r="BI2089" i="3"/>
  <c r="BJ2089" i="3"/>
  <c r="BK2089" i="3"/>
  <c r="BL2089" i="3"/>
  <c r="BM2089" i="3"/>
  <c r="BN2089" i="3"/>
  <c r="BO2089" i="3"/>
  <c r="BP2089" i="3"/>
  <c r="BQ2089" i="3"/>
  <c r="BD2090" i="3"/>
  <c r="BE2090" i="3"/>
  <c r="BF2090" i="3"/>
  <c r="BG2090" i="3"/>
  <c r="BH2090" i="3"/>
  <c r="BI2090" i="3"/>
  <c r="BJ2090" i="3"/>
  <c r="BK2090" i="3"/>
  <c r="BL2090" i="3"/>
  <c r="BM2090" i="3"/>
  <c r="BN2090" i="3"/>
  <c r="BO2090" i="3"/>
  <c r="BP2090" i="3"/>
  <c r="BQ2090" i="3"/>
  <c r="BD2091" i="3"/>
  <c r="BE2091" i="3"/>
  <c r="BF2091" i="3"/>
  <c r="BG2091" i="3"/>
  <c r="BH2091" i="3"/>
  <c r="BI2091" i="3"/>
  <c r="BJ2091" i="3"/>
  <c r="BK2091" i="3"/>
  <c r="BL2091" i="3"/>
  <c r="BM2091" i="3"/>
  <c r="BN2091" i="3"/>
  <c r="BO2091" i="3"/>
  <c r="BP2091" i="3"/>
  <c r="BQ2091" i="3"/>
  <c r="BD2092" i="3"/>
  <c r="BE2092" i="3"/>
  <c r="BF2092" i="3"/>
  <c r="BG2092" i="3"/>
  <c r="BH2092" i="3"/>
  <c r="BI2092" i="3"/>
  <c r="BJ2092" i="3"/>
  <c r="BK2092" i="3"/>
  <c r="BL2092" i="3"/>
  <c r="BM2092" i="3"/>
  <c r="BN2092" i="3"/>
  <c r="BO2092" i="3"/>
  <c r="BP2092" i="3"/>
  <c r="BQ2092" i="3"/>
  <c r="BD2093" i="3"/>
  <c r="BE2093" i="3"/>
  <c r="BF2093" i="3"/>
  <c r="BG2093" i="3"/>
  <c r="BH2093" i="3"/>
  <c r="BI2093" i="3"/>
  <c r="BJ2093" i="3"/>
  <c r="BK2093" i="3"/>
  <c r="BL2093" i="3"/>
  <c r="BM2093" i="3"/>
  <c r="BN2093" i="3"/>
  <c r="BO2093" i="3"/>
  <c r="BP2093" i="3"/>
  <c r="BQ2093" i="3"/>
  <c r="BD2094" i="3"/>
  <c r="BE2094" i="3"/>
  <c r="BF2094" i="3"/>
  <c r="BG2094" i="3"/>
  <c r="BH2094" i="3"/>
  <c r="BI2094" i="3"/>
  <c r="BJ2094" i="3"/>
  <c r="BK2094" i="3"/>
  <c r="BL2094" i="3"/>
  <c r="BM2094" i="3"/>
  <c r="BN2094" i="3"/>
  <c r="BO2094" i="3"/>
  <c r="BP2094" i="3"/>
  <c r="BQ2094" i="3"/>
  <c r="BD2095" i="3"/>
  <c r="BE2095" i="3"/>
  <c r="BF2095" i="3"/>
  <c r="BG2095" i="3"/>
  <c r="BH2095" i="3"/>
  <c r="BI2095" i="3"/>
  <c r="BJ2095" i="3"/>
  <c r="BK2095" i="3"/>
  <c r="BL2095" i="3"/>
  <c r="BM2095" i="3"/>
  <c r="BN2095" i="3"/>
  <c r="BO2095" i="3"/>
  <c r="BP2095" i="3"/>
  <c r="BQ2095" i="3"/>
  <c r="BD2096" i="3"/>
  <c r="BE2096" i="3"/>
  <c r="BF2096" i="3"/>
  <c r="BG2096" i="3"/>
  <c r="BH2096" i="3"/>
  <c r="BI2096" i="3"/>
  <c r="BJ2096" i="3"/>
  <c r="BK2096" i="3"/>
  <c r="BL2096" i="3"/>
  <c r="BM2096" i="3"/>
  <c r="BN2096" i="3"/>
  <c r="BO2096" i="3"/>
  <c r="BP2096" i="3"/>
  <c r="BQ2096" i="3"/>
  <c r="BD2097" i="3"/>
  <c r="BE2097" i="3"/>
  <c r="BF2097" i="3"/>
  <c r="BG2097" i="3"/>
  <c r="BH2097" i="3"/>
  <c r="BI2097" i="3"/>
  <c r="BJ2097" i="3"/>
  <c r="BK2097" i="3"/>
  <c r="BL2097" i="3"/>
  <c r="BM2097" i="3"/>
  <c r="BN2097" i="3"/>
  <c r="BO2097" i="3"/>
  <c r="BP2097" i="3"/>
  <c r="BQ2097" i="3"/>
  <c r="BD2098" i="3"/>
  <c r="BE2098" i="3"/>
  <c r="BF2098" i="3"/>
  <c r="BG2098" i="3"/>
  <c r="BH2098" i="3"/>
  <c r="BI2098" i="3"/>
  <c r="BJ2098" i="3"/>
  <c r="BK2098" i="3"/>
  <c r="BL2098" i="3"/>
  <c r="BM2098" i="3"/>
  <c r="BN2098" i="3"/>
  <c r="BO2098" i="3"/>
  <c r="BP2098" i="3"/>
  <c r="BQ2098" i="3"/>
  <c r="BD2099" i="3"/>
  <c r="BE2099" i="3"/>
  <c r="BF2099" i="3"/>
  <c r="BG2099" i="3"/>
  <c r="BH2099" i="3"/>
  <c r="BI2099" i="3"/>
  <c r="BJ2099" i="3"/>
  <c r="BK2099" i="3"/>
  <c r="BL2099" i="3"/>
  <c r="BM2099" i="3"/>
  <c r="BN2099" i="3"/>
  <c r="BO2099" i="3"/>
  <c r="BP2099" i="3"/>
  <c r="BQ2099" i="3"/>
  <c r="BD2100" i="3"/>
  <c r="BE2100" i="3"/>
  <c r="BF2100" i="3"/>
  <c r="BG2100" i="3"/>
  <c r="BH2100" i="3"/>
  <c r="BI2100" i="3"/>
  <c r="BJ2100" i="3"/>
  <c r="BK2100" i="3"/>
  <c r="BL2100" i="3"/>
  <c r="BM2100" i="3"/>
  <c r="BN2100" i="3"/>
  <c r="BO2100" i="3"/>
  <c r="BP2100" i="3"/>
  <c r="BQ2100" i="3"/>
  <c r="BD2101" i="3"/>
  <c r="BE2101" i="3"/>
  <c r="BF2101" i="3"/>
  <c r="BG2101" i="3"/>
  <c r="BH2101" i="3"/>
  <c r="BI2101" i="3"/>
  <c r="BJ2101" i="3"/>
  <c r="BK2101" i="3"/>
  <c r="BL2101" i="3"/>
  <c r="BM2101" i="3"/>
  <c r="BN2101" i="3"/>
  <c r="BO2101" i="3"/>
  <c r="BP2101" i="3"/>
  <c r="BQ2101" i="3"/>
  <c r="BD2102" i="3"/>
  <c r="BE2102" i="3"/>
  <c r="BF2102" i="3"/>
  <c r="BG2102" i="3"/>
  <c r="BH2102" i="3"/>
  <c r="BI2102" i="3"/>
  <c r="BJ2102" i="3"/>
  <c r="BK2102" i="3"/>
  <c r="BL2102" i="3"/>
  <c r="BM2102" i="3"/>
  <c r="BN2102" i="3"/>
  <c r="BO2102" i="3"/>
  <c r="BP2102" i="3"/>
  <c r="BQ2102" i="3"/>
  <c r="BD2103" i="3"/>
  <c r="BE2103" i="3"/>
  <c r="BF2103" i="3"/>
  <c r="BG2103" i="3"/>
  <c r="BH2103" i="3"/>
  <c r="BI2103" i="3"/>
  <c r="BJ2103" i="3"/>
  <c r="BK2103" i="3"/>
  <c r="BL2103" i="3"/>
  <c r="BM2103" i="3"/>
  <c r="BN2103" i="3"/>
  <c r="BO2103" i="3"/>
  <c r="BP2103" i="3"/>
  <c r="BQ2103" i="3"/>
  <c r="BD2104" i="3"/>
  <c r="BE2104" i="3"/>
  <c r="BF2104" i="3"/>
  <c r="BG2104" i="3"/>
  <c r="BH2104" i="3"/>
  <c r="BI2104" i="3"/>
  <c r="BJ2104" i="3"/>
  <c r="BK2104" i="3"/>
  <c r="BL2104" i="3"/>
  <c r="BM2104" i="3"/>
  <c r="BN2104" i="3"/>
  <c r="BO2104" i="3"/>
  <c r="BP2104" i="3"/>
  <c r="BQ2104" i="3"/>
  <c r="BD2105" i="3"/>
  <c r="BE2105" i="3"/>
  <c r="BF2105" i="3"/>
  <c r="BG2105" i="3"/>
  <c r="BH2105" i="3"/>
  <c r="BI2105" i="3"/>
  <c r="BJ2105" i="3"/>
  <c r="BK2105" i="3"/>
  <c r="BL2105" i="3"/>
  <c r="BM2105" i="3"/>
  <c r="BN2105" i="3"/>
  <c r="BO2105" i="3"/>
  <c r="BP2105" i="3"/>
  <c r="BQ2105" i="3"/>
  <c r="BD2106" i="3"/>
  <c r="BE2106" i="3"/>
  <c r="BF2106" i="3"/>
  <c r="BG2106" i="3"/>
  <c r="BH2106" i="3"/>
  <c r="BI2106" i="3"/>
  <c r="BJ2106" i="3"/>
  <c r="BK2106" i="3"/>
  <c r="BL2106" i="3"/>
  <c r="BM2106" i="3"/>
  <c r="BN2106" i="3"/>
  <c r="BO2106" i="3"/>
  <c r="BP2106" i="3"/>
  <c r="BQ2106" i="3"/>
  <c r="BD2107" i="3"/>
  <c r="BE2107" i="3"/>
  <c r="BF2107" i="3"/>
  <c r="BG2107" i="3"/>
  <c r="BH2107" i="3"/>
  <c r="BI2107" i="3"/>
  <c r="BJ2107" i="3"/>
  <c r="BK2107" i="3"/>
  <c r="BL2107" i="3"/>
  <c r="BM2107" i="3"/>
  <c r="BN2107" i="3"/>
  <c r="BO2107" i="3"/>
  <c r="BP2107" i="3"/>
  <c r="BQ2107" i="3"/>
  <c r="BD2108" i="3"/>
  <c r="BE2108" i="3"/>
  <c r="BF2108" i="3"/>
  <c r="BG2108" i="3"/>
  <c r="BH2108" i="3"/>
  <c r="BI2108" i="3"/>
  <c r="BJ2108" i="3"/>
  <c r="BK2108" i="3"/>
  <c r="BL2108" i="3"/>
  <c r="BM2108" i="3"/>
  <c r="BN2108" i="3"/>
  <c r="BO2108" i="3"/>
  <c r="BP2108" i="3"/>
  <c r="BQ2108" i="3"/>
  <c r="BD2109" i="3"/>
  <c r="BE2109" i="3"/>
  <c r="BF2109" i="3"/>
  <c r="BG2109" i="3"/>
  <c r="BH2109" i="3"/>
  <c r="BI2109" i="3"/>
  <c r="BJ2109" i="3"/>
  <c r="BK2109" i="3"/>
  <c r="BL2109" i="3"/>
  <c r="BM2109" i="3"/>
  <c r="BN2109" i="3"/>
  <c r="BO2109" i="3"/>
  <c r="BP2109" i="3"/>
  <c r="BQ2109" i="3"/>
  <c r="BD2110" i="3"/>
  <c r="BE2110" i="3"/>
  <c r="BF2110" i="3"/>
  <c r="BG2110" i="3"/>
  <c r="BH2110" i="3"/>
  <c r="BI2110" i="3"/>
  <c r="BJ2110" i="3"/>
  <c r="BK2110" i="3"/>
  <c r="BL2110" i="3"/>
  <c r="BM2110" i="3"/>
  <c r="BN2110" i="3"/>
  <c r="BO2110" i="3"/>
  <c r="BP2110" i="3"/>
  <c r="BQ2110" i="3"/>
  <c r="BD2111" i="3"/>
  <c r="BE2111" i="3"/>
  <c r="BF2111" i="3"/>
  <c r="BG2111" i="3"/>
  <c r="BH2111" i="3"/>
  <c r="BI2111" i="3"/>
  <c r="BJ2111" i="3"/>
  <c r="BK2111" i="3"/>
  <c r="BL2111" i="3"/>
  <c r="BM2111" i="3"/>
  <c r="BN2111" i="3"/>
  <c r="BO2111" i="3"/>
  <c r="BP2111" i="3"/>
  <c r="BQ2111" i="3"/>
  <c r="BD2112" i="3"/>
  <c r="BE2112" i="3"/>
  <c r="BF2112" i="3"/>
  <c r="BG2112" i="3"/>
  <c r="BH2112" i="3"/>
  <c r="BI2112" i="3"/>
  <c r="BJ2112" i="3"/>
  <c r="BK2112" i="3"/>
  <c r="BL2112" i="3"/>
  <c r="BM2112" i="3"/>
  <c r="BN2112" i="3"/>
  <c r="BO2112" i="3"/>
  <c r="BP2112" i="3"/>
  <c r="BQ2112" i="3"/>
  <c r="BD2113" i="3"/>
  <c r="BE2113" i="3"/>
  <c r="BF2113" i="3"/>
  <c r="BG2113" i="3"/>
  <c r="BH2113" i="3"/>
  <c r="BI2113" i="3"/>
  <c r="BJ2113" i="3"/>
  <c r="BK2113" i="3"/>
  <c r="BL2113" i="3"/>
  <c r="BM2113" i="3"/>
  <c r="BN2113" i="3"/>
  <c r="BO2113" i="3"/>
  <c r="BP2113" i="3"/>
  <c r="BQ2113" i="3"/>
  <c r="BD2114" i="3"/>
  <c r="BE2114" i="3"/>
  <c r="BF2114" i="3"/>
  <c r="BG2114" i="3"/>
  <c r="BH2114" i="3"/>
  <c r="BI2114" i="3"/>
  <c r="BJ2114" i="3"/>
  <c r="BK2114" i="3"/>
  <c r="BL2114" i="3"/>
  <c r="BM2114" i="3"/>
  <c r="BN2114" i="3"/>
  <c r="BO2114" i="3"/>
  <c r="BP2114" i="3"/>
  <c r="BQ2114" i="3"/>
  <c r="BD2115" i="3"/>
  <c r="BE2115" i="3"/>
  <c r="BF2115" i="3"/>
  <c r="BG2115" i="3"/>
  <c r="BH2115" i="3"/>
  <c r="BI2115" i="3"/>
  <c r="BJ2115" i="3"/>
  <c r="BK2115" i="3"/>
  <c r="BL2115" i="3"/>
  <c r="BM2115" i="3"/>
  <c r="BN2115" i="3"/>
  <c r="BO2115" i="3"/>
  <c r="BP2115" i="3"/>
  <c r="BQ2115" i="3"/>
  <c r="BD2116" i="3"/>
  <c r="BE2116" i="3"/>
  <c r="BF2116" i="3"/>
  <c r="BG2116" i="3"/>
  <c r="BH2116" i="3"/>
  <c r="BI2116" i="3"/>
  <c r="BJ2116" i="3"/>
  <c r="BK2116" i="3"/>
  <c r="BL2116" i="3"/>
  <c r="BM2116" i="3"/>
  <c r="BN2116" i="3"/>
  <c r="BO2116" i="3"/>
  <c r="BP2116" i="3"/>
  <c r="BQ2116" i="3"/>
  <c r="BD2117" i="3"/>
  <c r="BE2117" i="3"/>
  <c r="BF2117" i="3"/>
  <c r="BG2117" i="3"/>
  <c r="BH2117" i="3"/>
  <c r="BI2117" i="3"/>
  <c r="BJ2117" i="3"/>
  <c r="BK2117" i="3"/>
  <c r="BL2117" i="3"/>
  <c r="BM2117" i="3"/>
  <c r="BN2117" i="3"/>
  <c r="BO2117" i="3"/>
  <c r="BP2117" i="3"/>
  <c r="BQ2117" i="3"/>
  <c r="BD2118" i="3"/>
  <c r="BE2118" i="3"/>
  <c r="BF2118" i="3"/>
  <c r="BG2118" i="3"/>
  <c r="BH2118" i="3"/>
  <c r="BI2118" i="3"/>
  <c r="BJ2118" i="3"/>
  <c r="BK2118" i="3"/>
  <c r="BL2118" i="3"/>
  <c r="BM2118" i="3"/>
  <c r="BN2118" i="3"/>
  <c r="BO2118" i="3"/>
  <c r="BP2118" i="3"/>
  <c r="BQ2118" i="3"/>
  <c r="BD2119" i="3"/>
  <c r="BE2119" i="3"/>
  <c r="BF2119" i="3"/>
  <c r="BG2119" i="3"/>
  <c r="BH2119" i="3"/>
  <c r="BI2119" i="3"/>
  <c r="BJ2119" i="3"/>
  <c r="BK2119" i="3"/>
  <c r="BL2119" i="3"/>
  <c r="BM2119" i="3"/>
  <c r="BN2119" i="3"/>
  <c r="BO2119" i="3"/>
  <c r="BP2119" i="3"/>
  <c r="BQ2119" i="3"/>
  <c r="BD2120" i="3"/>
  <c r="BE2120" i="3"/>
  <c r="BF2120" i="3"/>
  <c r="BG2120" i="3"/>
  <c r="BH2120" i="3"/>
  <c r="BI2120" i="3"/>
  <c r="BJ2120" i="3"/>
  <c r="BK2120" i="3"/>
  <c r="BL2120" i="3"/>
  <c r="BM2120" i="3"/>
  <c r="BN2120" i="3"/>
  <c r="BO2120" i="3"/>
  <c r="BP2120" i="3"/>
  <c r="BQ2120" i="3"/>
  <c r="BD2121" i="3"/>
  <c r="BE2121" i="3"/>
  <c r="BF2121" i="3"/>
  <c r="BG2121" i="3"/>
  <c r="BH2121" i="3"/>
  <c r="BI2121" i="3"/>
  <c r="BJ2121" i="3"/>
  <c r="BK2121" i="3"/>
  <c r="BL2121" i="3"/>
  <c r="BM2121" i="3"/>
  <c r="BN2121" i="3"/>
  <c r="BO2121" i="3"/>
  <c r="BP2121" i="3"/>
  <c r="BQ2121" i="3"/>
  <c r="BD2122" i="3"/>
  <c r="BE2122" i="3"/>
  <c r="BF2122" i="3"/>
  <c r="BG2122" i="3"/>
  <c r="BH2122" i="3"/>
  <c r="BI2122" i="3"/>
  <c r="BJ2122" i="3"/>
  <c r="BK2122" i="3"/>
  <c r="BL2122" i="3"/>
  <c r="BM2122" i="3"/>
  <c r="BN2122" i="3"/>
  <c r="BO2122" i="3"/>
  <c r="BP2122" i="3"/>
  <c r="BQ2122" i="3"/>
  <c r="BD2123" i="3"/>
  <c r="BE2123" i="3"/>
  <c r="BF2123" i="3"/>
  <c r="BG2123" i="3"/>
  <c r="BH2123" i="3"/>
  <c r="BI2123" i="3"/>
  <c r="BJ2123" i="3"/>
  <c r="BK2123" i="3"/>
  <c r="BL2123" i="3"/>
  <c r="BM2123" i="3"/>
  <c r="BN2123" i="3"/>
  <c r="BO2123" i="3"/>
  <c r="BP2123" i="3"/>
  <c r="BQ2123" i="3"/>
  <c r="BD2124" i="3"/>
  <c r="BE2124" i="3"/>
  <c r="BF2124" i="3"/>
  <c r="BG2124" i="3"/>
  <c r="BH2124" i="3"/>
  <c r="BI2124" i="3"/>
  <c r="BJ2124" i="3"/>
  <c r="BK2124" i="3"/>
  <c r="BL2124" i="3"/>
  <c r="BM2124" i="3"/>
  <c r="BN2124" i="3"/>
  <c r="BO2124" i="3"/>
  <c r="BP2124" i="3"/>
  <c r="BQ2124" i="3"/>
  <c r="BD2125" i="3"/>
  <c r="BE2125" i="3"/>
  <c r="BF2125" i="3"/>
  <c r="BG2125" i="3"/>
  <c r="BH2125" i="3"/>
  <c r="BI2125" i="3"/>
  <c r="BJ2125" i="3"/>
  <c r="BK2125" i="3"/>
  <c r="BL2125" i="3"/>
  <c r="BM2125" i="3"/>
  <c r="BN2125" i="3"/>
  <c r="BO2125" i="3"/>
  <c r="BP2125" i="3"/>
  <c r="BQ2125" i="3"/>
  <c r="BD2126" i="3"/>
  <c r="BE2126" i="3"/>
  <c r="BF2126" i="3"/>
  <c r="BG2126" i="3"/>
  <c r="BH2126" i="3"/>
  <c r="BI2126" i="3"/>
  <c r="BJ2126" i="3"/>
  <c r="BK2126" i="3"/>
  <c r="BL2126" i="3"/>
  <c r="BM2126" i="3"/>
  <c r="BN2126" i="3"/>
  <c r="BO2126" i="3"/>
  <c r="BP2126" i="3"/>
  <c r="BQ2126" i="3"/>
  <c r="BD2127" i="3"/>
  <c r="BE2127" i="3"/>
  <c r="BF2127" i="3"/>
  <c r="BG2127" i="3"/>
  <c r="BH2127" i="3"/>
  <c r="BI2127" i="3"/>
  <c r="BJ2127" i="3"/>
  <c r="BK2127" i="3"/>
  <c r="BL2127" i="3"/>
  <c r="BM2127" i="3"/>
  <c r="BN2127" i="3"/>
  <c r="BO2127" i="3"/>
  <c r="BP2127" i="3"/>
  <c r="BQ2127" i="3"/>
  <c r="BD2128" i="3"/>
  <c r="BE2128" i="3"/>
  <c r="BF2128" i="3"/>
  <c r="BG2128" i="3"/>
  <c r="BH2128" i="3"/>
  <c r="BI2128" i="3"/>
  <c r="BJ2128" i="3"/>
  <c r="BK2128" i="3"/>
  <c r="BL2128" i="3"/>
  <c r="BM2128" i="3"/>
  <c r="BN2128" i="3"/>
  <c r="BO2128" i="3"/>
  <c r="BP2128" i="3"/>
  <c r="BQ2128" i="3"/>
  <c r="BD2129" i="3"/>
  <c r="BE2129" i="3"/>
  <c r="BF2129" i="3"/>
  <c r="BG2129" i="3"/>
  <c r="BH2129" i="3"/>
  <c r="BI2129" i="3"/>
  <c r="BJ2129" i="3"/>
  <c r="BK2129" i="3"/>
  <c r="BL2129" i="3"/>
  <c r="BM2129" i="3"/>
  <c r="BN2129" i="3"/>
  <c r="BO2129" i="3"/>
  <c r="BP2129" i="3"/>
  <c r="BQ2129" i="3"/>
  <c r="BD2130" i="3"/>
  <c r="BE2130" i="3"/>
  <c r="BF2130" i="3"/>
  <c r="BG2130" i="3"/>
  <c r="BH2130" i="3"/>
  <c r="BI2130" i="3"/>
  <c r="BJ2130" i="3"/>
  <c r="BK2130" i="3"/>
  <c r="BL2130" i="3"/>
  <c r="BM2130" i="3"/>
  <c r="BN2130" i="3"/>
  <c r="BO2130" i="3"/>
  <c r="BP2130" i="3"/>
  <c r="BQ2130" i="3"/>
  <c r="BD2131" i="3"/>
  <c r="BE2131" i="3"/>
  <c r="BF2131" i="3"/>
  <c r="BG2131" i="3"/>
  <c r="BH2131" i="3"/>
  <c r="BI2131" i="3"/>
  <c r="BJ2131" i="3"/>
  <c r="BK2131" i="3"/>
  <c r="BL2131" i="3"/>
  <c r="BM2131" i="3"/>
  <c r="BN2131" i="3"/>
  <c r="BO2131" i="3"/>
  <c r="BP2131" i="3"/>
  <c r="BQ2131" i="3"/>
  <c r="BD2132" i="3"/>
  <c r="BE2132" i="3"/>
  <c r="BF2132" i="3"/>
  <c r="BG2132" i="3"/>
  <c r="BH2132" i="3"/>
  <c r="BI2132" i="3"/>
  <c r="BJ2132" i="3"/>
  <c r="BK2132" i="3"/>
  <c r="BL2132" i="3"/>
  <c r="BM2132" i="3"/>
  <c r="BN2132" i="3"/>
  <c r="BO2132" i="3"/>
  <c r="BP2132" i="3"/>
  <c r="BQ2132" i="3"/>
  <c r="BD2133" i="3"/>
  <c r="BE2133" i="3"/>
  <c r="BF2133" i="3"/>
  <c r="BG2133" i="3"/>
  <c r="BH2133" i="3"/>
  <c r="BI2133" i="3"/>
  <c r="BJ2133" i="3"/>
  <c r="BK2133" i="3"/>
  <c r="BL2133" i="3"/>
  <c r="BM2133" i="3"/>
  <c r="BN2133" i="3"/>
  <c r="BO2133" i="3"/>
  <c r="BP2133" i="3"/>
  <c r="BQ2133" i="3"/>
  <c r="BD2134" i="3"/>
  <c r="BE2134" i="3"/>
  <c r="BF2134" i="3"/>
  <c r="BG2134" i="3"/>
  <c r="BH2134" i="3"/>
  <c r="BI2134" i="3"/>
  <c r="BJ2134" i="3"/>
  <c r="BK2134" i="3"/>
  <c r="BL2134" i="3"/>
  <c r="BM2134" i="3"/>
  <c r="BN2134" i="3"/>
  <c r="BO2134" i="3"/>
  <c r="BP2134" i="3"/>
  <c r="BQ2134" i="3"/>
  <c r="BD2135" i="3"/>
  <c r="BE2135" i="3"/>
  <c r="BF2135" i="3"/>
  <c r="BG2135" i="3"/>
  <c r="BH2135" i="3"/>
  <c r="BI2135" i="3"/>
  <c r="BJ2135" i="3"/>
  <c r="BK2135" i="3"/>
  <c r="BL2135" i="3"/>
  <c r="BM2135" i="3"/>
  <c r="BN2135" i="3"/>
  <c r="BO2135" i="3"/>
  <c r="BP2135" i="3"/>
  <c r="BQ2135" i="3"/>
  <c r="BD2136" i="3"/>
  <c r="BE2136" i="3"/>
  <c r="BF2136" i="3"/>
  <c r="BG2136" i="3"/>
  <c r="BH2136" i="3"/>
  <c r="BI2136" i="3"/>
  <c r="BJ2136" i="3"/>
  <c r="BK2136" i="3"/>
  <c r="BL2136" i="3"/>
  <c r="BM2136" i="3"/>
  <c r="BN2136" i="3"/>
  <c r="BO2136" i="3"/>
  <c r="BP2136" i="3"/>
  <c r="BQ2136" i="3"/>
  <c r="BD2137" i="3"/>
  <c r="BE2137" i="3"/>
  <c r="BF2137" i="3"/>
  <c r="BG2137" i="3"/>
  <c r="BH2137" i="3"/>
  <c r="BI2137" i="3"/>
  <c r="BJ2137" i="3"/>
  <c r="BK2137" i="3"/>
  <c r="BL2137" i="3"/>
  <c r="BM2137" i="3"/>
  <c r="BN2137" i="3"/>
  <c r="BO2137" i="3"/>
  <c r="BP2137" i="3"/>
  <c r="BQ2137" i="3"/>
  <c r="BD2138" i="3"/>
  <c r="BE2138" i="3"/>
  <c r="BF2138" i="3"/>
  <c r="BG2138" i="3"/>
  <c r="BH2138" i="3"/>
  <c r="BI2138" i="3"/>
  <c r="BJ2138" i="3"/>
  <c r="BK2138" i="3"/>
  <c r="BL2138" i="3"/>
  <c r="BM2138" i="3"/>
  <c r="BN2138" i="3"/>
  <c r="BO2138" i="3"/>
  <c r="BP2138" i="3"/>
  <c r="BQ2138" i="3"/>
  <c r="BD2139" i="3"/>
  <c r="BE2139" i="3"/>
  <c r="BF2139" i="3"/>
  <c r="BG2139" i="3"/>
  <c r="BH2139" i="3"/>
  <c r="BI2139" i="3"/>
  <c r="BJ2139" i="3"/>
  <c r="BK2139" i="3"/>
  <c r="BL2139" i="3"/>
  <c r="BM2139" i="3"/>
  <c r="BN2139" i="3"/>
  <c r="BO2139" i="3"/>
  <c r="BP2139" i="3"/>
  <c r="BQ2139" i="3"/>
  <c r="BD2140" i="3"/>
  <c r="BE2140" i="3"/>
  <c r="BF2140" i="3"/>
  <c r="BG2140" i="3"/>
  <c r="BH2140" i="3"/>
  <c r="BI2140" i="3"/>
  <c r="BJ2140" i="3"/>
  <c r="BK2140" i="3"/>
  <c r="BL2140" i="3"/>
  <c r="BM2140" i="3"/>
  <c r="BN2140" i="3"/>
  <c r="BO2140" i="3"/>
  <c r="BP2140" i="3"/>
  <c r="BQ2140" i="3"/>
  <c r="BD2141" i="3"/>
  <c r="BE2141" i="3"/>
  <c r="BF2141" i="3"/>
  <c r="BG2141" i="3"/>
  <c r="BH2141" i="3"/>
  <c r="BI2141" i="3"/>
  <c r="BJ2141" i="3"/>
  <c r="BK2141" i="3"/>
  <c r="BL2141" i="3"/>
  <c r="BM2141" i="3"/>
  <c r="BN2141" i="3"/>
  <c r="BO2141" i="3"/>
  <c r="BP2141" i="3"/>
  <c r="BQ2141" i="3"/>
  <c r="BD2142" i="3"/>
  <c r="BE2142" i="3"/>
  <c r="BF2142" i="3"/>
  <c r="BG2142" i="3"/>
  <c r="BH2142" i="3"/>
  <c r="BI2142" i="3"/>
  <c r="BJ2142" i="3"/>
  <c r="BK2142" i="3"/>
  <c r="BL2142" i="3"/>
  <c r="BM2142" i="3"/>
  <c r="BN2142" i="3"/>
  <c r="BO2142" i="3"/>
  <c r="BP2142" i="3"/>
  <c r="BQ2142" i="3"/>
  <c r="BD2143" i="3"/>
  <c r="BE2143" i="3"/>
  <c r="BF2143" i="3"/>
  <c r="BG2143" i="3"/>
  <c r="BH2143" i="3"/>
  <c r="BI2143" i="3"/>
  <c r="BJ2143" i="3"/>
  <c r="BK2143" i="3"/>
  <c r="BL2143" i="3"/>
  <c r="BM2143" i="3"/>
  <c r="BN2143" i="3"/>
  <c r="BO2143" i="3"/>
  <c r="BP2143" i="3"/>
  <c r="BQ2143" i="3"/>
  <c r="BD2144" i="3"/>
  <c r="BE2144" i="3"/>
  <c r="BF2144" i="3"/>
  <c r="BG2144" i="3"/>
  <c r="BH2144" i="3"/>
  <c r="BI2144" i="3"/>
  <c r="BJ2144" i="3"/>
  <c r="BK2144" i="3"/>
  <c r="BL2144" i="3"/>
  <c r="BM2144" i="3"/>
  <c r="BN2144" i="3"/>
  <c r="BO2144" i="3"/>
  <c r="BP2144" i="3"/>
  <c r="BQ2144" i="3"/>
  <c r="BD2145" i="3"/>
  <c r="BE2145" i="3"/>
  <c r="BF2145" i="3"/>
  <c r="BG2145" i="3"/>
  <c r="BH2145" i="3"/>
  <c r="BI2145" i="3"/>
  <c r="BJ2145" i="3"/>
  <c r="BK2145" i="3"/>
  <c r="BL2145" i="3"/>
  <c r="BM2145" i="3"/>
  <c r="BN2145" i="3"/>
  <c r="BO2145" i="3"/>
  <c r="BP2145" i="3"/>
  <c r="BQ2145" i="3"/>
  <c r="BD2146" i="3"/>
  <c r="BE2146" i="3"/>
  <c r="BF2146" i="3"/>
  <c r="BG2146" i="3"/>
  <c r="BH2146" i="3"/>
  <c r="BI2146" i="3"/>
  <c r="BJ2146" i="3"/>
  <c r="BK2146" i="3"/>
  <c r="BL2146" i="3"/>
  <c r="BM2146" i="3"/>
  <c r="BN2146" i="3"/>
  <c r="BO2146" i="3"/>
  <c r="BP2146" i="3"/>
  <c r="BQ2146" i="3"/>
  <c r="BD2147" i="3"/>
  <c r="BE2147" i="3"/>
  <c r="BF2147" i="3"/>
  <c r="BG2147" i="3"/>
  <c r="BH2147" i="3"/>
  <c r="BI2147" i="3"/>
  <c r="BJ2147" i="3"/>
  <c r="BK2147" i="3"/>
  <c r="BL2147" i="3"/>
  <c r="BM2147" i="3"/>
  <c r="BN2147" i="3"/>
  <c r="BO2147" i="3"/>
  <c r="BP2147" i="3"/>
  <c r="BQ2147" i="3"/>
  <c r="BD2148" i="3"/>
  <c r="BE2148" i="3"/>
  <c r="BF2148" i="3"/>
  <c r="BG2148" i="3"/>
  <c r="BH2148" i="3"/>
  <c r="BI2148" i="3"/>
  <c r="BJ2148" i="3"/>
  <c r="BK2148" i="3"/>
  <c r="BL2148" i="3"/>
  <c r="BM2148" i="3"/>
  <c r="BN2148" i="3"/>
  <c r="BO2148" i="3"/>
  <c r="BP2148" i="3"/>
  <c r="BQ2148" i="3"/>
  <c r="BD2149" i="3"/>
  <c r="BE2149" i="3"/>
  <c r="BF2149" i="3"/>
  <c r="BG2149" i="3"/>
  <c r="BH2149" i="3"/>
  <c r="BI2149" i="3"/>
  <c r="BJ2149" i="3"/>
  <c r="BK2149" i="3"/>
  <c r="BL2149" i="3"/>
  <c r="BM2149" i="3"/>
  <c r="BN2149" i="3"/>
  <c r="BO2149" i="3"/>
  <c r="BP2149" i="3"/>
  <c r="BQ2149" i="3"/>
  <c r="BD2150" i="3"/>
  <c r="BE2150" i="3"/>
  <c r="BF2150" i="3"/>
  <c r="BG2150" i="3"/>
  <c r="BH2150" i="3"/>
  <c r="BI2150" i="3"/>
  <c r="BJ2150" i="3"/>
  <c r="BK2150" i="3"/>
  <c r="BL2150" i="3"/>
  <c r="BM2150" i="3"/>
  <c r="BN2150" i="3"/>
  <c r="BO2150" i="3"/>
  <c r="BP2150" i="3"/>
  <c r="BQ2150" i="3"/>
  <c r="BD2151" i="3"/>
  <c r="BE2151" i="3"/>
  <c r="BF2151" i="3"/>
  <c r="BG2151" i="3"/>
  <c r="BH2151" i="3"/>
  <c r="BI2151" i="3"/>
  <c r="BJ2151" i="3"/>
  <c r="BK2151" i="3"/>
  <c r="BL2151" i="3"/>
  <c r="BM2151" i="3"/>
  <c r="BN2151" i="3"/>
  <c r="BO2151" i="3"/>
  <c r="BP2151" i="3"/>
  <c r="BQ2151" i="3"/>
  <c r="BD2152" i="3"/>
  <c r="BE2152" i="3"/>
  <c r="BF2152" i="3"/>
  <c r="BG2152" i="3"/>
  <c r="BH2152" i="3"/>
  <c r="BI2152" i="3"/>
  <c r="BJ2152" i="3"/>
  <c r="BK2152" i="3"/>
  <c r="BL2152" i="3"/>
  <c r="BM2152" i="3"/>
  <c r="BN2152" i="3"/>
  <c r="BO2152" i="3"/>
  <c r="BP2152" i="3"/>
  <c r="BQ2152" i="3"/>
  <c r="BD2153" i="3"/>
  <c r="BE2153" i="3"/>
  <c r="BF2153" i="3"/>
  <c r="BG2153" i="3"/>
  <c r="BH2153" i="3"/>
  <c r="BI2153" i="3"/>
  <c r="BJ2153" i="3"/>
  <c r="BK2153" i="3"/>
  <c r="BL2153" i="3"/>
  <c r="BM2153" i="3"/>
  <c r="BN2153" i="3"/>
  <c r="BO2153" i="3"/>
  <c r="BP2153" i="3"/>
  <c r="BQ2153" i="3"/>
  <c r="BD2154" i="3"/>
  <c r="BE2154" i="3"/>
  <c r="BF2154" i="3"/>
  <c r="BG2154" i="3"/>
  <c r="BH2154" i="3"/>
  <c r="BI2154" i="3"/>
  <c r="BJ2154" i="3"/>
  <c r="BK2154" i="3"/>
  <c r="BL2154" i="3"/>
  <c r="BM2154" i="3"/>
  <c r="BN2154" i="3"/>
  <c r="BO2154" i="3"/>
  <c r="BP2154" i="3"/>
  <c r="BQ2154" i="3"/>
  <c r="BD2155" i="3"/>
  <c r="BE2155" i="3"/>
  <c r="BF2155" i="3"/>
  <c r="BG2155" i="3"/>
  <c r="BH2155" i="3"/>
  <c r="BI2155" i="3"/>
  <c r="BJ2155" i="3"/>
  <c r="BK2155" i="3"/>
  <c r="BL2155" i="3"/>
  <c r="BM2155" i="3"/>
  <c r="BN2155" i="3"/>
  <c r="BO2155" i="3"/>
  <c r="BP2155" i="3"/>
  <c r="BQ2155" i="3"/>
  <c r="BD2156" i="3"/>
  <c r="BE2156" i="3"/>
  <c r="BF2156" i="3"/>
  <c r="BG2156" i="3"/>
  <c r="BH2156" i="3"/>
  <c r="BI2156" i="3"/>
  <c r="BJ2156" i="3"/>
  <c r="BK2156" i="3"/>
  <c r="BL2156" i="3"/>
  <c r="BM2156" i="3"/>
  <c r="BN2156" i="3"/>
  <c r="BO2156" i="3"/>
  <c r="BP2156" i="3"/>
  <c r="BQ2156" i="3"/>
  <c r="BD2157" i="3"/>
  <c r="BE2157" i="3"/>
  <c r="BF2157" i="3"/>
  <c r="BG2157" i="3"/>
  <c r="BH2157" i="3"/>
  <c r="BI2157" i="3"/>
  <c r="BJ2157" i="3"/>
  <c r="BK2157" i="3"/>
  <c r="BL2157" i="3"/>
  <c r="BM2157" i="3"/>
  <c r="BN2157" i="3"/>
  <c r="BO2157" i="3"/>
  <c r="BP2157" i="3"/>
  <c r="BQ2157" i="3"/>
  <c r="BD2158" i="3"/>
  <c r="BE2158" i="3"/>
  <c r="BF2158" i="3"/>
  <c r="BG2158" i="3"/>
  <c r="BH2158" i="3"/>
  <c r="BI2158" i="3"/>
  <c r="BJ2158" i="3"/>
  <c r="BK2158" i="3"/>
  <c r="BL2158" i="3"/>
  <c r="BM2158" i="3"/>
  <c r="BN2158" i="3"/>
  <c r="BO2158" i="3"/>
  <c r="BP2158" i="3"/>
  <c r="BQ2158" i="3"/>
  <c r="BD2159" i="3"/>
  <c r="BE2159" i="3"/>
  <c r="BF2159" i="3"/>
  <c r="BG2159" i="3"/>
  <c r="BH2159" i="3"/>
  <c r="BI2159" i="3"/>
  <c r="BJ2159" i="3"/>
  <c r="BK2159" i="3"/>
  <c r="BL2159" i="3"/>
  <c r="BM2159" i="3"/>
  <c r="BN2159" i="3"/>
  <c r="BO2159" i="3"/>
  <c r="BP2159" i="3"/>
  <c r="BQ2159" i="3"/>
  <c r="BD2160" i="3"/>
  <c r="BE2160" i="3"/>
  <c r="BF2160" i="3"/>
  <c r="BG2160" i="3"/>
  <c r="BH2160" i="3"/>
  <c r="BI2160" i="3"/>
  <c r="BJ2160" i="3"/>
  <c r="BK2160" i="3"/>
  <c r="BL2160" i="3"/>
  <c r="BM2160" i="3"/>
  <c r="BN2160" i="3"/>
  <c r="BO2160" i="3"/>
  <c r="BP2160" i="3"/>
  <c r="BQ2160" i="3"/>
  <c r="BD2161" i="3"/>
  <c r="BE2161" i="3"/>
  <c r="BF2161" i="3"/>
  <c r="BG2161" i="3"/>
  <c r="BH2161" i="3"/>
  <c r="BI2161" i="3"/>
  <c r="BJ2161" i="3"/>
  <c r="BK2161" i="3"/>
  <c r="BL2161" i="3"/>
  <c r="BM2161" i="3"/>
  <c r="BN2161" i="3"/>
  <c r="BO2161" i="3"/>
  <c r="BP2161" i="3"/>
  <c r="BQ2161" i="3"/>
  <c r="BD2162" i="3"/>
  <c r="BE2162" i="3"/>
  <c r="BF2162" i="3"/>
  <c r="BG2162" i="3"/>
  <c r="BH2162" i="3"/>
  <c r="BI2162" i="3"/>
  <c r="BJ2162" i="3"/>
  <c r="BK2162" i="3"/>
  <c r="BL2162" i="3"/>
  <c r="BM2162" i="3"/>
  <c r="BN2162" i="3"/>
  <c r="BO2162" i="3"/>
  <c r="BP2162" i="3"/>
  <c r="BQ2162" i="3"/>
  <c r="BD2163" i="3"/>
  <c r="BE2163" i="3"/>
  <c r="BF2163" i="3"/>
  <c r="BG2163" i="3"/>
  <c r="BH2163" i="3"/>
  <c r="BI2163" i="3"/>
  <c r="BJ2163" i="3"/>
  <c r="BK2163" i="3"/>
  <c r="BL2163" i="3"/>
  <c r="BM2163" i="3"/>
  <c r="BN2163" i="3"/>
  <c r="BO2163" i="3"/>
  <c r="BP2163" i="3"/>
  <c r="BQ2163" i="3"/>
  <c r="BD2164" i="3"/>
  <c r="BE2164" i="3"/>
  <c r="BF2164" i="3"/>
  <c r="BG2164" i="3"/>
  <c r="BH2164" i="3"/>
  <c r="BI2164" i="3"/>
  <c r="BJ2164" i="3"/>
  <c r="BK2164" i="3"/>
  <c r="BL2164" i="3"/>
  <c r="BM2164" i="3"/>
  <c r="BN2164" i="3"/>
  <c r="BO2164" i="3"/>
  <c r="BP2164" i="3"/>
  <c r="BQ2164" i="3"/>
  <c r="BD2165" i="3"/>
  <c r="BE2165" i="3"/>
  <c r="BF2165" i="3"/>
  <c r="BG2165" i="3"/>
  <c r="BH2165" i="3"/>
  <c r="BI2165" i="3"/>
  <c r="BJ2165" i="3"/>
  <c r="BK2165" i="3"/>
  <c r="BL2165" i="3"/>
  <c r="BM2165" i="3"/>
  <c r="BN2165" i="3"/>
  <c r="BO2165" i="3"/>
  <c r="BP2165" i="3"/>
  <c r="BQ2165" i="3"/>
  <c r="BD2166" i="3"/>
  <c r="BE2166" i="3"/>
  <c r="BF2166" i="3"/>
  <c r="BG2166" i="3"/>
  <c r="BH2166" i="3"/>
  <c r="BI2166" i="3"/>
  <c r="BJ2166" i="3"/>
  <c r="BK2166" i="3"/>
  <c r="BL2166" i="3"/>
  <c r="BM2166" i="3"/>
  <c r="BN2166" i="3"/>
  <c r="BO2166" i="3"/>
  <c r="BP2166" i="3"/>
  <c r="BQ2166" i="3"/>
  <c r="BD2167" i="3"/>
  <c r="BE2167" i="3"/>
  <c r="BF2167" i="3"/>
  <c r="BG2167" i="3"/>
  <c r="BH2167" i="3"/>
  <c r="BI2167" i="3"/>
  <c r="BJ2167" i="3"/>
  <c r="BK2167" i="3"/>
  <c r="BL2167" i="3"/>
  <c r="BM2167" i="3"/>
  <c r="BN2167" i="3"/>
  <c r="BO2167" i="3"/>
  <c r="BP2167" i="3"/>
  <c r="BQ2167" i="3"/>
  <c r="BD2168" i="3"/>
  <c r="BE2168" i="3"/>
  <c r="BF2168" i="3"/>
  <c r="BG2168" i="3"/>
  <c r="BH2168" i="3"/>
  <c r="BI2168" i="3"/>
  <c r="BJ2168" i="3"/>
  <c r="BK2168" i="3"/>
  <c r="BL2168" i="3"/>
  <c r="BM2168" i="3"/>
  <c r="BN2168" i="3"/>
  <c r="BO2168" i="3"/>
  <c r="BP2168" i="3"/>
  <c r="BQ2168" i="3"/>
  <c r="BD2169" i="3"/>
  <c r="BE2169" i="3"/>
  <c r="BF2169" i="3"/>
  <c r="BG2169" i="3"/>
  <c r="BH2169" i="3"/>
  <c r="BI2169" i="3"/>
  <c r="BJ2169" i="3"/>
  <c r="BK2169" i="3"/>
  <c r="BL2169" i="3"/>
  <c r="BM2169" i="3"/>
  <c r="BN2169" i="3"/>
  <c r="BO2169" i="3"/>
  <c r="BP2169" i="3"/>
  <c r="BQ2169" i="3"/>
  <c r="BD2170" i="3"/>
  <c r="BE2170" i="3"/>
  <c r="BF2170" i="3"/>
  <c r="BG2170" i="3"/>
  <c r="BH2170" i="3"/>
  <c r="BI2170" i="3"/>
  <c r="BJ2170" i="3"/>
  <c r="BK2170" i="3"/>
  <c r="BL2170" i="3"/>
  <c r="BM2170" i="3"/>
  <c r="BN2170" i="3"/>
  <c r="BO2170" i="3"/>
  <c r="BP2170" i="3"/>
  <c r="BQ2170" i="3"/>
  <c r="BD2171" i="3"/>
  <c r="BE2171" i="3"/>
  <c r="BF2171" i="3"/>
  <c r="BG2171" i="3"/>
  <c r="BH2171" i="3"/>
  <c r="BI2171" i="3"/>
  <c r="BJ2171" i="3"/>
  <c r="BK2171" i="3"/>
  <c r="BL2171" i="3"/>
  <c r="BM2171" i="3"/>
  <c r="BN2171" i="3"/>
  <c r="BO2171" i="3"/>
  <c r="BP2171" i="3"/>
  <c r="BQ2171" i="3"/>
  <c r="BD2172" i="3"/>
  <c r="BE2172" i="3"/>
  <c r="BF2172" i="3"/>
  <c r="BG2172" i="3"/>
  <c r="BH2172" i="3"/>
  <c r="BI2172" i="3"/>
  <c r="BJ2172" i="3"/>
  <c r="BK2172" i="3"/>
  <c r="BL2172" i="3"/>
  <c r="BM2172" i="3"/>
  <c r="BN2172" i="3"/>
  <c r="BO2172" i="3"/>
  <c r="BP2172" i="3"/>
  <c r="BQ2172" i="3"/>
  <c r="BD2173" i="3"/>
  <c r="BE2173" i="3"/>
  <c r="BF2173" i="3"/>
  <c r="BG2173" i="3"/>
  <c r="BH2173" i="3"/>
  <c r="BI2173" i="3"/>
  <c r="BJ2173" i="3"/>
  <c r="BK2173" i="3"/>
  <c r="BL2173" i="3"/>
  <c r="BM2173" i="3"/>
  <c r="BN2173" i="3"/>
  <c r="BO2173" i="3"/>
  <c r="BP2173" i="3"/>
  <c r="BQ2173" i="3"/>
  <c r="BD2174" i="3"/>
  <c r="BE2174" i="3"/>
  <c r="BF2174" i="3"/>
  <c r="BG2174" i="3"/>
  <c r="BH2174" i="3"/>
  <c r="BI2174" i="3"/>
  <c r="BJ2174" i="3"/>
  <c r="BK2174" i="3"/>
  <c r="BL2174" i="3"/>
  <c r="BM2174" i="3"/>
  <c r="BN2174" i="3"/>
  <c r="BO2174" i="3"/>
  <c r="BP2174" i="3"/>
  <c r="BQ2174" i="3"/>
  <c r="BD2175" i="3"/>
  <c r="BE2175" i="3"/>
  <c r="BF2175" i="3"/>
  <c r="BG2175" i="3"/>
  <c r="BH2175" i="3"/>
  <c r="BI2175" i="3"/>
  <c r="BJ2175" i="3"/>
  <c r="BK2175" i="3"/>
  <c r="BL2175" i="3"/>
  <c r="BM2175" i="3"/>
  <c r="BN2175" i="3"/>
  <c r="BO2175" i="3"/>
  <c r="BP2175" i="3"/>
  <c r="BQ2175" i="3"/>
  <c r="BD2176" i="3"/>
  <c r="BE2176" i="3"/>
  <c r="BF2176" i="3"/>
  <c r="BG2176" i="3"/>
  <c r="BH2176" i="3"/>
  <c r="BI2176" i="3"/>
  <c r="BJ2176" i="3"/>
  <c r="BK2176" i="3"/>
  <c r="BL2176" i="3"/>
  <c r="BM2176" i="3"/>
  <c r="BN2176" i="3"/>
  <c r="BO2176" i="3"/>
  <c r="BP2176" i="3"/>
  <c r="BQ2176" i="3"/>
  <c r="BD2177" i="3"/>
  <c r="BE2177" i="3"/>
  <c r="BF2177" i="3"/>
  <c r="BG2177" i="3"/>
  <c r="BH2177" i="3"/>
  <c r="BI2177" i="3"/>
  <c r="BJ2177" i="3"/>
  <c r="BK2177" i="3"/>
  <c r="BL2177" i="3"/>
  <c r="BM2177" i="3"/>
  <c r="BN2177" i="3"/>
  <c r="BO2177" i="3"/>
  <c r="BP2177" i="3"/>
  <c r="BQ2177" i="3"/>
  <c r="BD2178" i="3"/>
  <c r="BE2178" i="3"/>
  <c r="BF2178" i="3"/>
  <c r="BG2178" i="3"/>
  <c r="BH2178" i="3"/>
  <c r="BI2178" i="3"/>
  <c r="BJ2178" i="3"/>
  <c r="BK2178" i="3"/>
  <c r="BL2178" i="3"/>
  <c r="BM2178" i="3"/>
  <c r="BN2178" i="3"/>
  <c r="BO2178" i="3"/>
  <c r="BP2178" i="3"/>
  <c r="BQ2178" i="3"/>
  <c r="BD2179" i="3"/>
  <c r="BE2179" i="3"/>
  <c r="BF2179" i="3"/>
  <c r="BG2179" i="3"/>
  <c r="BH2179" i="3"/>
  <c r="BI2179" i="3"/>
  <c r="BJ2179" i="3"/>
  <c r="BK2179" i="3"/>
  <c r="BL2179" i="3"/>
  <c r="BM2179" i="3"/>
  <c r="BN2179" i="3"/>
  <c r="BO2179" i="3"/>
  <c r="BP2179" i="3"/>
  <c r="BQ2179" i="3"/>
  <c r="BD2180" i="3"/>
  <c r="BE2180" i="3"/>
  <c r="BF2180" i="3"/>
  <c r="BG2180" i="3"/>
  <c r="BH2180" i="3"/>
  <c r="BI2180" i="3"/>
  <c r="BJ2180" i="3"/>
  <c r="BK2180" i="3"/>
  <c r="BL2180" i="3"/>
  <c r="BM2180" i="3"/>
  <c r="BN2180" i="3"/>
  <c r="BO2180" i="3"/>
  <c r="BP2180" i="3"/>
  <c r="BQ2180" i="3"/>
  <c r="BD2181" i="3"/>
  <c r="BE2181" i="3"/>
  <c r="BF2181" i="3"/>
  <c r="BG2181" i="3"/>
  <c r="BH2181" i="3"/>
  <c r="BI2181" i="3"/>
  <c r="BJ2181" i="3"/>
  <c r="BK2181" i="3"/>
  <c r="BL2181" i="3"/>
  <c r="BM2181" i="3"/>
  <c r="BN2181" i="3"/>
  <c r="BO2181" i="3"/>
  <c r="BP2181" i="3"/>
  <c r="BQ2181" i="3"/>
  <c r="BD2182" i="3"/>
  <c r="BE2182" i="3"/>
  <c r="BF2182" i="3"/>
  <c r="BG2182" i="3"/>
  <c r="BH2182" i="3"/>
  <c r="BI2182" i="3"/>
  <c r="BJ2182" i="3"/>
  <c r="BK2182" i="3"/>
  <c r="BL2182" i="3"/>
  <c r="BM2182" i="3"/>
  <c r="BN2182" i="3"/>
  <c r="BO2182" i="3"/>
  <c r="BP2182" i="3"/>
  <c r="BQ2182" i="3"/>
  <c r="BD2183" i="3"/>
  <c r="BE2183" i="3"/>
  <c r="BF2183" i="3"/>
  <c r="BG2183" i="3"/>
  <c r="BH2183" i="3"/>
  <c r="BI2183" i="3"/>
  <c r="BJ2183" i="3"/>
  <c r="BK2183" i="3"/>
  <c r="BL2183" i="3"/>
  <c r="BM2183" i="3"/>
  <c r="BN2183" i="3"/>
  <c r="BO2183" i="3"/>
  <c r="BP2183" i="3"/>
  <c r="BQ2183" i="3"/>
  <c r="BD2184" i="3"/>
  <c r="BE2184" i="3"/>
  <c r="BF2184" i="3"/>
  <c r="BG2184" i="3"/>
  <c r="BH2184" i="3"/>
  <c r="BI2184" i="3"/>
  <c r="BJ2184" i="3"/>
  <c r="BK2184" i="3"/>
  <c r="BL2184" i="3"/>
  <c r="BM2184" i="3"/>
  <c r="BN2184" i="3"/>
  <c r="BO2184" i="3"/>
  <c r="BP2184" i="3"/>
  <c r="BQ2184" i="3"/>
  <c r="BD2185" i="3"/>
  <c r="BE2185" i="3"/>
  <c r="BF2185" i="3"/>
  <c r="BG2185" i="3"/>
  <c r="BH2185" i="3"/>
  <c r="BI2185" i="3"/>
  <c r="BJ2185" i="3"/>
  <c r="BK2185" i="3"/>
  <c r="BL2185" i="3"/>
  <c r="BM2185" i="3"/>
  <c r="BN2185" i="3"/>
  <c r="BO2185" i="3"/>
  <c r="BP2185" i="3"/>
  <c r="BQ2185" i="3"/>
  <c r="BD2186" i="3"/>
  <c r="BE2186" i="3"/>
  <c r="BF2186" i="3"/>
  <c r="BG2186" i="3"/>
  <c r="BH2186" i="3"/>
  <c r="BI2186" i="3"/>
  <c r="BJ2186" i="3"/>
  <c r="BK2186" i="3"/>
  <c r="BL2186" i="3"/>
  <c r="BM2186" i="3"/>
  <c r="BN2186" i="3"/>
  <c r="BO2186" i="3"/>
  <c r="BP2186" i="3"/>
  <c r="BQ2186" i="3"/>
  <c r="BD2187" i="3"/>
  <c r="BE2187" i="3"/>
  <c r="BF2187" i="3"/>
  <c r="BG2187" i="3"/>
  <c r="BH2187" i="3"/>
  <c r="BI2187" i="3"/>
  <c r="BJ2187" i="3"/>
  <c r="BK2187" i="3"/>
  <c r="BL2187" i="3"/>
  <c r="BM2187" i="3"/>
  <c r="BN2187" i="3"/>
  <c r="BO2187" i="3"/>
  <c r="BP2187" i="3"/>
  <c r="BQ2187" i="3"/>
  <c r="BD2188" i="3"/>
  <c r="BE2188" i="3"/>
  <c r="BF2188" i="3"/>
  <c r="BG2188" i="3"/>
  <c r="BH2188" i="3"/>
  <c r="BI2188" i="3"/>
  <c r="BJ2188" i="3"/>
  <c r="BK2188" i="3"/>
  <c r="BL2188" i="3"/>
  <c r="BM2188" i="3"/>
  <c r="BN2188" i="3"/>
  <c r="BO2188" i="3"/>
  <c r="BP2188" i="3"/>
  <c r="BQ2188" i="3"/>
  <c r="BD2189" i="3"/>
  <c r="BE2189" i="3"/>
  <c r="BF2189" i="3"/>
  <c r="BG2189" i="3"/>
  <c r="BH2189" i="3"/>
  <c r="BI2189" i="3"/>
  <c r="BJ2189" i="3"/>
  <c r="BK2189" i="3"/>
  <c r="BL2189" i="3"/>
  <c r="BM2189" i="3"/>
  <c r="BN2189" i="3"/>
  <c r="BO2189" i="3"/>
  <c r="BP2189" i="3"/>
  <c r="BQ2189" i="3"/>
  <c r="BD2190" i="3"/>
  <c r="BE2190" i="3"/>
  <c r="BF2190" i="3"/>
  <c r="BG2190" i="3"/>
  <c r="BH2190" i="3"/>
  <c r="BI2190" i="3"/>
  <c r="BJ2190" i="3"/>
  <c r="BK2190" i="3"/>
  <c r="BL2190" i="3"/>
  <c r="BM2190" i="3"/>
  <c r="BN2190" i="3"/>
  <c r="BO2190" i="3"/>
  <c r="BP2190" i="3"/>
  <c r="BQ2190" i="3"/>
  <c r="BD2191" i="3"/>
  <c r="BE2191" i="3"/>
  <c r="BF2191" i="3"/>
  <c r="BG2191" i="3"/>
  <c r="BH2191" i="3"/>
  <c r="BI2191" i="3"/>
  <c r="BJ2191" i="3"/>
  <c r="BK2191" i="3"/>
  <c r="BL2191" i="3"/>
  <c r="BM2191" i="3"/>
  <c r="BN2191" i="3"/>
  <c r="BO2191" i="3"/>
  <c r="BP2191" i="3"/>
  <c r="BQ2191" i="3"/>
  <c r="BD2192" i="3"/>
  <c r="BE2192" i="3"/>
  <c r="BF2192" i="3"/>
  <c r="BG2192" i="3"/>
  <c r="BH2192" i="3"/>
  <c r="BI2192" i="3"/>
  <c r="BJ2192" i="3"/>
  <c r="BK2192" i="3"/>
  <c r="BL2192" i="3"/>
  <c r="BM2192" i="3"/>
  <c r="BN2192" i="3"/>
  <c r="BO2192" i="3"/>
  <c r="BP2192" i="3"/>
  <c r="BQ2192" i="3"/>
  <c r="BD2193" i="3"/>
  <c r="BE2193" i="3"/>
  <c r="BF2193" i="3"/>
  <c r="BG2193" i="3"/>
  <c r="BH2193" i="3"/>
  <c r="BI2193" i="3"/>
  <c r="BJ2193" i="3"/>
  <c r="BK2193" i="3"/>
  <c r="BL2193" i="3"/>
  <c r="BM2193" i="3"/>
  <c r="BN2193" i="3"/>
  <c r="BO2193" i="3"/>
  <c r="BP2193" i="3"/>
  <c r="BQ2193" i="3"/>
  <c r="BD2194" i="3"/>
  <c r="BE2194" i="3"/>
  <c r="BF2194" i="3"/>
  <c r="BG2194" i="3"/>
  <c r="BH2194" i="3"/>
  <c r="BI2194" i="3"/>
  <c r="BJ2194" i="3"/>
  <c r="BK2194" i="3"/>
  <c r="BL2194" i="3"/>
  <c r="BM2194" i="3"/>
  <c r="BN2194" i="3"/>
  <c r="BO2194" i="3"/>
  <c r="BP2194" i="3"/>
  <c r="BQ2194" i="3"/>
  <c r="BD2195" i="3"/>
  <c r="BE2195" i="3"/>
  <c r="BF2195" i="3"/>
  <c r="BG2195" i="3"/>
  <c r="BH2195" i="3"/>
  <c r="BI2195" i="3"/>
  <c r="BJ2195" i="3"/>
  <c r="BK2195" i="3"/>
  <c r="BL2195" i="3"/>
  <c r="BM2195" i="3"/>
  <c r="BN2195" i="3"/>
  <c r="BO2195" i="3"/>
  <c r="BP2195" i="3"/>
  <c r="BQ2195" i="3"/>
  <c r="BD2196" i="3"/>
  <c r="BE2196" i="3"/>
  <c r="BF2196" i="3"/>
  <c r="BG2196" i="3"/>
  <c r="BH2196" i="3"/>
  <c r="BI2196" i="3"/>
  <c r="BJ2196" i="3"/>
  <c r="BK2196" i="3"/>
  <c r="BL2196" i="3"/>
  <c r="BM2196" i="3"/>
  <c r="BN2196" i="3"/>
  <c r="BO2196" i="3"/>
  <c r="BP2196" i="3"/>
  <c r="BQ2196" i="3"/>
  <c r="BD2197" i="3"/>
  <c r="BE2197" i="3"/>
  <c r="BF2197" i="3"/>
  <c r="BG2197" i="3"/>
  <c r="BH2197" i="3"/>
  <c r="BI2197" i="3"/>
  <c r="BJ2197" i="3"/>
  <c r="BK2197" i="3"/>
  <c r="BL2197" i="3"/>
  <c r="BM2197" i="3"/>
  <c r="BN2197" i="3"/>
  <c r="BO2197" i="3"/>
  <c r="BP2197" i="3"/>
  <c r="BQ2197" i="3"/>
  <c r="BD2198" i="3"/>
  <c r="BE2198" i="3"/>
  <c r="BF2198" i="3"/>
  <c r="BG2198" i="3"/>
  <c r="BH2198" i="3"/>
  <c r="BI2198" i="3"/>
  <c r="BJ2198" i="3"/>
  <c r="BK2198" i="3"/>
  <c r="BL2198" i="3"/>
  <c r="BM2198" i="3"/>
  <c r="BN2198" i="3"/>
  <c r="BO2198" i="3"/>
  <c r="BP2198" i="3"/>
  <c r="BQ2198" i="3"/>
  <c r="BD2199" i="3"/>
  <c r="BE2199" i="3"/>
  <c r="BF2199" i="3"/>
  <c r="BG2199" i="3"/>
  <c r="BH2199" i="3"/>
  <c r="BI2199" i="3"/>
  <c r="BJ2199" i="3"/>
  <c r="BK2199" i="3"/>
  <c r="BL2199" i="3"/>
  <c r="BM2199" i="3"/>
  <c r="BN2199" i="3"/>
  <c r="BO2199" i="3"/>
  <c r="BP2199" i="3"/>
  <c r="BQ2199" i="3"/>
  <c r="BD2200" i="3"/>
  <c r="BE2200" i="3"/>
  <c r="BF2200" i="3"/>
  <c r="BG2200" i="3"/>
  <c r="BH2200" i="3"/>
  <c r="BI2200" i="3"/>
  <c r="BJ2200" i="3"/>
  <c r="BK2200" i="3"/>
  <c r="BL2200" i="3"/>
  <c r="BM2200" i="3"/>
  <c r="BN2200" i="3"/>
  <c r="BO2200" i="3"/>
  <c r="BP2200" i="3"/>
  <c r="BQ2200" i="3"/>
  <c r="BD2201" i="3"/>
  <c r="BE2201" i="3"/>
  <c r="BF2201" i="3"/>
  <c r="BG2201" i="3"/>
  <c r="BH2201" i="3"/>
  <c r="BI2201" i="3"/>
  <c r="BJ2201" i="3"/>
  <c r="BK2201" i="3"/>
  <c r="BL2201" i="3"/>
  <c r="BM2201" i="3"/>
  <c r="BN2201" i="3"/>
  <c r="BO2201" i="3"/>
  <c r="BP2201" i="3"/>
  <c r="BQ2201" i="3"/>
  <c r="BD2202" i="3"/>
  <c r="BE2202" i="3"/>
  <c r="BF2202" i="3"/>
  <c r="BG2202" i="3"/>
  <c r="BH2202" i="3"/>
  <c r="BI2202" i="3"/>
  <c r="BJ2202" i="3"/>
  <c r="BK2202" i="3"/>
  <c r="BL2202" i="3"/>
  <c r="BM2202" i="3"/>
  <c r="BN2202" i="3"/>
  <c r="BO2202" i="3"/>
  <c r="BP2202" i="3"/>
  <c r="BQ2202" i="3"/>
  <c r="BD2203" i="3"/>
  <c r="BE2203" i="3"/>
  <c r="BF2203" i="3"/>
  <c r="BG2203" i="3"/>
  <c r="BH2203" i="3"/>
  <c r="BI2203" i="3"/>
  <c r="BJ2203" i="3"/>
  <c r="BK2203" i="3"/>
  <c r="BL2203" i="3"/>
  <c r="BM2203" i="3"/>
  <c r="BN2203" i="3"/>
  <c r="BO2203" i="3"/>
  <c r="BP2203" i="3"/>
  <c r="BQ2203" i="3"/>
  <c r="BD2204" i="3"/>
  <c r="BE2204" i="3"/>
  <c r="BF2204" i="3"/>
  <c r="BG2204" i="3"/>
  <c r="BH2204" i="3"/>
  <c r="BI2204" i="3"/>
  <c r="BJ2204" i="3"/>
  <c r="BK2204" i="3"/>
  <c r="BL2204" i="3"/>
  <c r="BM2204" i="3"/>
  <c r="BN2204" i="3"/>
  <c r="BO2204" i="3"/>
  <c r="BP2204" i="3"/>
  <c r="BQ2204" i="3"/>
  <c r="BD2205" i="3"/>
  <c r="BE2205" i="3"/>
  <c r="BF2205" i="3"/>
  <c r="BG2205" i="3"/>
  <c r="BH2205" i="3"/>
  <c r="BI2205" i="3"/>
  <c r="BJ2205" i="3"/>
  <c r="BK2205" i="3"/>
  <c r="BL2205" i="3"/>
  <c r="BM2205" i="3"/>
  <c r="BN2205" i="3"/>
  <c r="BO2205" i="3"/>
  <c r="BP2205" i="3"/>
  <c r="BQ2205" i="3"/>
  <c r="BD2206" i="3"/>
  <c r="BE2206" i="3"/>
  <c r="BF2206" i="3"/>
  <c r="BG2206" i="3"/>
  <c r="BH2206" i="3"/>
  <c r="BI2206" i="3"/>
  <c r="BJ2206" i="3"/>
  <c r="BK2206" i="3"/>
  <c r="BL2206" i="3"/>
  <c r="BM2206" i="3"/>
  <c r="BN2206" i="3"/>
  <c r="BO2206" i="3"/>
  <c r="BP2206" i="3"/>
  <c r="BQ2206" i="3"/>
  <c r="BD2207" i="3"/>
  <c r="BE2207" i="3"/>
  <c r="BF2207" i="3"/>
  <c r="BG2207" i="3"/>
  <c r="BH2207" i="3"/>
  <c r="BI2207" i="3"/>
  <c r="BJ2207" i="3"/>
  <c r="BK2207" i="3"/>
  <c r="BL2207" i="3"/>
  <c r="BM2207" i="3"/>
  <c r="BN2207" i="3"/>
  <c r="BO2207" i="3"/>
  <c r="BP2207" i="3"/>
  <c r="BQ2207" i="3"/>
  <c r="BD2208" i="3"/>
  <c r="BE2208" i="3"/>
  <c r="BF2208" i="3"/>
  <c r="BG2208" i="3"/>
  <c r="BH2208" i="3"/>
  <c r="BI2208" i="3"/>
  <c r="BJ2208" i="3"/>
  <c r="BK2208" i="3"/>
  <c r="BL2208" i="3"/>
  <c r="BM2208" i="3"/>
  <c r="BN2208" i="3"/>
  <c r="BO2208" i="3"/>
  <c r="BP2208" i="3"/>
  <c r="BQ2208" i="3"/>
  <c r="BD2209" i="3"/>
  <c r="BE2209" i="3"/>
  <c r="BF2209" i="3"/>
  <c r="BG2209" i="3"/>
  <c r="BH2209" i="3"/>
  <c r="BI2209" i="3"/>
  <c r="BJ2209" i="3"/>
  <c r="BK2209" i="3"/>
  <c r="BL2209" i="3"/>
  <c r="BM2209" i="3"/>
  <c r="BN2209" i="3"/>
  <c r="BO2209" i="3"/>
  <c r="BP2209" i="3"/>
  <c r="BQ2209" i="3"/>
  <c r="BD2210" i="3"/>
  <c r="BE2210" i="3"/>
  <c r="BF2210" i="3"/>
  <c r="BG2210" i="3"/>
  <c r="BH2210" i="3"/>
  <c r="BI2210" i="3"/>
  <c r="BJ2210" i="3"/>
  <c r="BK2210" i="3"/>
  <c r="BL2210" i="3"/>
  <c r="BM2210" i="3"/>
  <c r="BN2210" i="3"/>
  <c r="BO2210" i="3"/>
  <c r="BP2210" i="3"/>
  <c r="BQ2210" i="3"/>
  <c r="BD2211" i="3"/>
  <c r="BE2211" i="3"/>
  <c r="BF2211" i="3"/>
  <c r="BG2211" i="3"/>
  <c r="BH2211" i="3"/>
  <c r="BI2211" i="3"/>
  <c r="BJ2211" i="3"/>
  <c r="BK2211" i="3"/>
  <c r="BL2211" i="3"/>
  <c r="BM2211" i="3"/>
  <c r="BN2211" i="3"/>
  <c r="BO2211" i="3"/>
  <c r="BP2211" i="3"/>
  <c r="BQ2211" i="3"/>
  <c r="BD2212" i="3"/>
  <c r="BE2212" i="3"/>
  <c r="BF2212" i="3"/>
  <c r="BG2212" i="3"/>
  <c r="BH2212" i="3"/>
  <c r="BI2212" i="3"/>
  <c r="BJ2212" i="3"/>
  <c r="BK2212" i="3"/>
  <c r="BL2212" i="3"/>
  <c r="BM2212" i="3"/>
  <c r="BN2212" i="3"/>
  <c r="BO2212" i="3"/>
  <c r="BP2212" i="3"/>
  <c r="BQ2212" i="3"/>
  <c r="BD2213" i="3"/>
  <c r="BE2213" i="3"/>
  <c r="BF2213" i="3"/>
  <c r="BG2213" i="3"/>
  <c r="BH2213" i="3"/>
  <c r="BI2213" i="3"/>
  <c r="BJ2213" i="3"/>
  <c r="BK2213" i="3"/>
  <c r="BL2213" i="3"/>
  <c r="BM2213" i="3"/>
  <c r="BN2213" i="3"/>
  <c r="BO2213" i="3"/>
  <c r="BP2213" i="3"/>
  <c r="BQ2213" i="3"/>
  <c r="BD2214" i="3"/>
  <c r="BE2214" i="3"/>
  <c r="BF2214" i="3"/>
  <c r="BG2214" i="3"/>
  <c r="BH2214" i="3"/>
  <c r="BI2214" i="3"/>
  <c r="BJ2214" i="3"/>
  <c r="BK2214" i="3"/>
  <c r="BL2214" i="3"/>
  <c r="BM2214" i="3"/>
  <c r="BN2214" i="3"/>
  <c r="BO2214" i="3"/>
  <c r="BP2214" i="3"/>
  <c r="BQ2214" i="3"/>
  <c r="BD2215" i="3"/>
  <c r="BE2215" i="3"/>
  <c r="BF2215" i="3"/>
  <c r="BG2215" i="3"/>
  <c r="BH2215" i="3"/>
  <c r="BI2215" i="3"/>
  <c r="BJ2215" i="3"/>
  <c r="BK2215" i="3"/>
  <c r="BL2215" i="3"/>
  <c r="BM2215" i="3"/>
  <c r="BN2215" i="3"/>
  <c r="BO2215" i="3"/>
  <c r="BP2215" i="3"/>
  <c r="BQ2215" i="3"/>
  <c r="BD2216" i="3"/>
  <c r="BE2216" i="3"/>
  <c r="BF2216" i="3"/>
  <c r="BG2216" i="3"/>
  <c r="BH2216" i="3"/>
  <c r="BI2216" i="3"/>
  <c r="BJ2216" i="3"/>
  <c r="BK2216" i="3"/>
  <c r="BL2216" i="3"/>
  <c r="BM2216" i="3"/>
  <c r="BN2216" i="3"/>
  <c r="BO2216" i="3"/>
  <c r="BP2216" i="3"/>
  <c r="BQ2216" i="3"/>
  <c r="BD2217" i="3"/>
  <c r="BE2217" i="3"/>
  <c r="BF2217" i="3"/>
  <c r="BG2217" i="3"/>
  <c r="BH2217" i="3"/>
  <c r="BI2217" i="3"/>
  <c r="BJ2217" i="3"/>
  <c r="BK2217" i="3"/>
  <c r="BL2217" i="3"/>
  <c r="BM2217" i="3"/>
  <c r="BN2217" i="3"/>
  <c r="BO2217" i="3"/>
  <c r="BP2217" i="3"/>
  <c r="BQ2217" i="3"/>
  <c r="BD2218" i="3"/>
  <c r="BE2218" i="3"/>
  <c r="BF2218" i="3"/>
  <c r="BG2218" i="3"/>
  <c r="BH2218" i="3"/>
  <c r="BI2218" i="3"/>
  <c r="BJ2218" i="3"/>
  <c r="BK2218" i="3"/>
  <c r="BL2218" i="3"/>
  <c r="BM2218" i="3"/>
  <c r="BN2218" i="3"/>
  <c r="BO2218" i="3"/>
  <c r="BP2218" i="3"/>
  <c r="BQ2218" i="3"/>
  <c r="BD2219" i="3"/>
  <c r="BE2219" i="3"/>
  <c r="BF2219" i="3"/>
  <c r="BG2219" i="3"/>
  <c r="BH2219" i="3"/>
  <c r="BI2219" i="3"/>
  <c r="BJ2219" i="3"/>
  <c r="BK2219" i="3"/>
  <c r="BL2219" i="3"/>
  <c r="BM2219" i="3"/>
  <c r="BN2219" i="3"/>
  <c r="BO2219" i="3"/>
  <c r="BP2219" i="3"/>
  <c r="BQ2219" i="3"/>
  <c r="BD2220" i="3"/>
  <c r="BE2220" i="3"/>
  <c r="BF2220" i="3"/>
  <c r="BG2220" i="3"/>
  <c r="BH2220" i="3"/>
  <c r="BI2220" i="3"/>
  <c r="BJ2220" i="3"/>
  <c r="BK2220" i="3"/>
  <c r="BL2220" i="3"/>
  <c r="BM2220" i="3"/>
  <c r="BN2220" i="3"/>
  <c r="BO2220" i="3"/>
  <c r="BP2220" i="3"/>
  <c r="BQ2220" i="3"/>
  <c r="BD2221" i="3"/>
  <c r="BE2221" i="3"/>
  <c r="BF2221" i="3"/>
  <c r="BG2221" i="3"/>
  <c r="BH2221" i="3"/>
  <c r="BI2221" i="3"/>
  <c r="BJ2221" i="3"/>
  <c r="BK2221" i="3"/>
  <c r="BL2221" i="3"/>
  <c r="BM2221" i="3"/>
  <c r="BN2221" i="3"/>
  <c r="BO2221" i="3"/>
  <c r="BP2221" i="3"/>
  <c r="BQ2221" i="3"/>
  <c r="BD2222" i="3"/>
  <c r="BE2222" i="3"/>
  <c r="BF2222" i="3"/>
  <c r="BG2222" i="3"/>
  <c r="BH2222" i="3"/>
  <c r="BI2222" i="3"/>
  <c r="BJ2222" i="3"/>
  <c r="BK2222" i="3"/>
  <c r="BL2222" i="3"/>
  <c r="BM2222" i="3"/>
  <c r="BN2222" i="3"/>
  <c r="BO2222" i="3"/>
  <c r="BP2222" i="3"/>
  <c r="BQ2222" i="3"/>
  <c r="BD2223" i="3"/>
  <c r="BE2223" i="3"/>
  <c r="BF2223" i="3"/>
  <c r="BG2223" i="3"/>
  <c r="BH2223" i="3"/>
  <c r="BI2223" i="3"/>
  <c r="BJ2223" i="3"/>
  <c r="BK2223" i="3"/>
  <c r="BL2223" i="3"/>
  <c r="BM2223" i="3"/>
  <c r="BN2223" i="3"/>
  <c r="BO2223" i="3"/>
  <c r="BP2223" i="3"/>
  <c r="BQ2223" i="3"/>
  <c r="BD2224" i="3"/>
  <c r="BE2224" i="3"/>
  <c r="BF2224" i="3"/>
  <c r="BG2224" i="3"/>
  <c r="BH2224" i="3"/>
  <c r="BI2224" i="3"/>
  <c r="BJ2224" i="3"/>
  <c r="BK2224" i="3"/>
  <c r="BL2224" i="3"/>
  <c r="BM2224" i="3"/>
  <c r="BN2224" i="3"/>
  <c r="BO2224" i="3"/>
  <c r="BP2224" i="3"/>
  <c r="BQ2224" i="3"/>
  <c r="BD2225" i="3"/>
  <c r="BE2225" i="3"/>
  <c r="BF2225" i="3"/>
  <c r="BG2225" i="3"/>
  <c r="BH2225" i="3"/>
  <c r="BI2225" i="3"/>
  <c r="BJ2225" i="3"/>
  <c r="BK2225" i="3"/>
  <c r="BL2225" i="3"/>
  <c r="BM2225" i="3"/>
  <c r="BN2225" i="3"/>
  <c r="BO2225" i="3"/>
  <c r="BP2225" i="3"/>
  <c r="BQ2225" i="3"/>
  <c r="BD2226" i="3"/>
  <c r="BE2226" i="3"/>
  <c r="BF2226" i="3"/>
  <c r="BG2226" i="3"/>
  <c r="BH2226" i="3"/>
  <c r="BI2226" i="3"/>
  <c r="BJ2226" i="3"/>
  <c r="BK2226" i="3"/>
  <c r="BL2226" i="3"/>
  <c r="BM2226" i="3"/>
  <c r="BN2226" i="3"/>
  <c r="BO2226" i="3"/>
  <c r="BP2226" i="3"/>
  <c r="BQ2226" i="3"/>
  <c r="BD2227" i="3"/>
  <c r="BE2227" i="3"/>
  <c r="BF2227" i="3"/>
  <c r="BG2227" i="3"/>
  <c r="BH2227" i="3"/>
  <c r="BI2227" i="3"/>
  <c r="BJ2227" i="3"/>
  <c r="BK2227" i="3"/>
  <c r="BL2227" i="3"/>
  <c r="BM2227" i="3"/>
  <c r="BN2227" i="3"/>
  <c r="BO2227" i="3"/>
  <c r="BP2227" i="3"/>
  <c r="BQ2227" i="3"/>
  <c r="BD2228" i="3"/>
  <c r="BE2228" i="3"/>
  <c r="BF2228" i="3"/>
  <c r="BG2228" i="3"/>
  <c r="BH2228" i="3"/>
  <c r="BI2228" i="3"/>
  <c r="BJ2228" i="3"/>
  <c r="BK2228" i="3"/>
  <c r="BL2228" i="3"/>
  <c r="BM2228" i="3"/>
  <c r="BN2228" i="3"/>
  <c r="BO2228" i="3"/>
  <c r="BP2228" i="3"/>
  <c r="BQ2228" i="3"/>
  <c r="BD2229" i="3"/>
  <c r="BE2229" i="3"/>
  <c r="BF2229" i="3"/>
  <c r="BG2229" i="3"/>
  <c r="BH2229" i="3"/>
  <c r="BI2229" i="3"/>
  <c r="BJ2229" i="3"/>
  <c r="BK2229" i="3"/>
  <c r="BL2229" i="3"/>
  <c r="BM2229" i="3"/>
  <c r="BN2229" i="3"/>
  <c r="BO2229" i="3"/>
  <c r="BP2229" i="3"/>
  <c r="BQ2229" i="3"/>
  <c r="BD2230" i="3"/>
  <c r="BE2230" i="3"/>
  <c r="BF2230" i="3"/>
  <c r="BG2230" i="3"/>
  <c r="BH2230" i="3"/>
  <c r="BI2230" i="3"/>
  <c r="BJ2230" i="3"/>
  <c r="BK2230" i="3"/>
  <c r="BL2230" i="3"/>
  <c r="BM2230" i="3"/>
  <c r="BN2230" i="3"/>
  <c r="BO2230" i="3"/>
  <c r="BP2230" i="3"/>
  <c r="BQ2230" i="3"/>
  <c r="BD2231" i="3"/>
  <c r="BE2231" i="3"/>
  <c r="BF2231" i="3"/>
  <c r="BG2231" i="3"/>
  <c r="BH2231" i="3"/>
  <c r="BI2231" i="3"/>
  <c r="BJ2231" i="3"/>
  <c r="BK2231" i="3"/>
  <c r="BL2231" i="3"/>
  <c r="BM2231" i="3"/>
  <c r="BN2231" i="3"/>
  <c r="BO2231" i="3"/>
  <c r="BP2231" i="3"/>
  <c r="BQ2231" i="3"/>
  <c r="BD2232" i="3"/>
  <c r="BE2232" i="3"/>
  <c r="BF2232" i="3"/>
  <c r="BG2232" i="3"/>
  <c r="BH2232" i="3"/>
  <c r="BI2232" i="3"/>
  <c r="BJ2232" i="3"/>
  <c r="BK2232" i="3"/>
  <c r="BL2232" i="3"/>
  <c r="BM2232" i="3"/>
  <c r="BN2232" i="3"/>
  <c r="BO2232" i="3"/>
  <c r="BP2232" i="3"/>
  <c r="BQ2232" i="3"/>
  <c r="BD2233" i="3"/>
  <c r="BE2233" i="3"/>
  <c r="BF2233" i="3"/>
  <c r="BG2233" i="3"/>
  <c r="BH2233" i="3"/>
  <c r="BI2233" i="3"/>
  <c r="BJ2233" i="3"/>
  <c r="BK2233" i="3"/>
  <c r="BL2233" i="3"/>
  <c r="BM2233" i="3"/>
  <c r="BN2233" i="3"/>
  <c r="BO2233" i="3"/>
  <c r="BP2233" i="3"/>
  <c r="BQ2233" i="3"/>
  <c r="BD2234" i="3"/>
  <c r="BE2234" i="3"/>
  <c r="BF2234" i="3"/>
  <c r="BG2234" i="3"/>
  <c r="BH2234" i="3"/>
  <c r="BI2234" i="3"/>
  <c r="BJ2234" i="3"/>
  <c r="BK2234" i="3"/>
  <c r="BL2234" i="3"/>
  <c r="BM2234" i="3"/>
  <c r="BN2234" i="3"/>
  <c r="BO2234" i="3"/>
  <c r="BP2234" i="3"/>
  <c r="BQ2234" i="3"/>
  <c r="BD2235" i="3"/>
  <c r="BE2235" i="3"/>
  <c r="BF2235" i="3"/>
  <c r="BG2235" i="3"/>
  <c r="BH2235" i="3"/>
  <c r="BI2235" i="3"/>
  <c r="BJ2235" i="3"/>
  <c r="BK2235" i="3"/>
  <c r="BL2235" i="3"/>
  <c r="BM2235" i="3"/>
  <c r="BN2235" i="3"/>
  <c r="BO2235" i="3"/>
  <c r="BP2235" i="3"/>
  <c r="BQ2235" i="3"/>
  <c r="BD2236" i="3"/>
  <c r="BE2236" i="3"/>
  <c r="BF2236" i="3"/>
  <c r="BG2236" i="3"/>
  <c r="BH2236" i="3"/>
  <c r="BI2236" i="3"/>
  <c r="BJ2236" i="3"/>
  <c r="BK2236" i="3"/>
  <c r="BL2236" i="3"/>
  <c r="BM2236" i="3"/>
  <c r="BN2236" i="3"/>
  <c r="BO2236" i="3"/>
  <c r="BP2236" i="3"/>
  <c r="BQ2236" i="3"/>
  <c r="BD2237" i="3"/>
  <c r="BE2237" i="3"/>
  <c r="BF2237" i="3"/>
  <c r="BG2237" i="3"/>
  <c r="BH2237" i="3"/>
  <c r="BI2237" i="3"/>
  <c r="BJ2237" i="3"/>
  <c r="BK2237" i="3"/>
  <c r="BL2237" i="3"/>
  <c r="BM2237" i="3"/>
  <c r="BN2237" i="3"/>
  <c r="BO2237" i="3"/>
  <c r="BP2237" i="3"/>
  <c r="BQ2237" i="3"/>
  <c r="BD2238" i="3"/>
  <c r="BE2238" i="3"/>
  <c r="BF2238" i="3"/>
  <c r="BG2238" i="3"/>
  <c r="BH2238" i="3"/>
  <c r="BI2238" i="3"/>
  <c r="BJ2238" i="3"/>
  <c r="BK2238" i="3"/>
  <c r="BL2238" i="3"/>
  <c r="BM2238" i="3"/>
  <c r="BN2238" i="3"/>
  <c r="BO2238" i="3"/>
  <c r="BP2238" i="3"/>
  <c r="BQ2238" i="3"/>
  <c r="BD2239" i="3"/>
  <c r="BE2239" i="3"/>
  <c r="BF2239" i="3"/>
  <c r="BG2239" i="3"/>
  <c r="BH2239" i="3"/>
  <c r="BI2239" i="3"/>
  <c r="BJ2239" i="3"/>
  <c r="BK2239" i="3"/>
  <c r="BL2239" i="3"/>
  <c r="BM2239" i="3"/>
  <c r="BN2239" i="3"/>
  <c r="BO2239" i="3"/>
  <c r="BP2239" i="3"/>
  <c r="BQ2239" i="3"/>
  <c r="BD2240" i="3"/>
  <c r="BE2240" i="3"/>
  <c r="BF2240" i="3"/>
  <c r="BG2240" i="3"/>
  <c r="BH2240" i="3"/>
  <c r="BI2240" i="3"/>
  <c r="BJ2240" i="3"/>
  <c r="BK2240" i="3"/>
  <c r="BL2240" i="3"/>
  <c r="BM2240" i="3"/>
  <c r="BN2240" i="3"/>
  <c r="BO2240" i="3"/>
  <c r="BP2240" i="3"/>
  <c r="BQ2240" i="3"/>
  <c r="BD2241" i="3"/>
  <c r="BE2241" i="3"/>
  <c r="BF2241" i="3"/>
  <c r="BG2241" i="3"/>
  <c r="BH2241" i="3"/>
  <c r="BI2241" i="3"/>
  <c r="BJ2241" i="3"/>
  <c r="BK2241" i="3"/>
  <c r="BL2241" i="3"/>
  <c r="BM2241" i="3"/>
  <c r="BN2241" i="3"/>
  <c r="BO2241" i="3"/>
  <c r="BP2241" i="3"/>
  <c r="BQ2241" i="3"/>
  <c r="BD2242" i="3"/>
  <c r="BE2242" i="3"/>
  <c r="BF2242" i="3"/>
  <c r="BG2242" i="3"/>
  <c r="BH2242" i="3"/>
  <c r="BI2242" i="3"/>
  <c r="BJ2242" i="3"/>
  <c r="BK2242" i="3"/>
  <c r="BL2242" i="3"/>
  <c r="BM2242" i="3"/>
  <c r="BN2242" i="3"/>
  <c r="BO2242" i="3"/>
  <c r="BP2242" i="3"/>
  <c r="BQ2242" i="3"/>
  <c r="BD2243" i="3"/>
  <c r="BE2243" i="3"/>
  <c r="BF2243" i="3"/>
  <c r="BG2243" i="3"/>
  <c r="BH2243" i="3"/>
  <c r="BI2243" i="3"/>
  <c r="BJ2243" i="3"/>
  <c r="BK2243" i="3"/>
  <c r="BL2243" i="3"/>
  <c r="BM2243" i="3"/>
  <c r="BN2243" i="3"/>
  <c r="BO2243" i="3"/>
  <c r="BP2243" i="3"/>
  <c r="BQ2243" i="3"/>
  <c r="BD2244" i="3"/>
  <c r="BE2244" i="3"/>
  <c r="BF2244" i="3"/>
  <c r="BG2244" i="3"/>
  <c r="BH2244" i="3"/>
  <c r="BI2244" i="3"/>
  <c r="BJ2244" i="3"/>
  <c r="BK2244" i="3"/>
  <c r="BL2244" i="3"/>
  <c r="BM2244" i="3"/>
  <c r="BN2244" i="3"/>
  <c r="BO2244" i="3"/>
  <c r="BP2244" i="3"/>
  <c r="BQ2244" i="3"/>
  <c r="BD2245" i="3"/>
  <c r="BE2245" i="3"/>
  <c r="BF2245" i="3"/>
  <c r="BG2245" i="3"/>
  <c r="BH2245" i="3"/>
  <c r="BI2245" i="3"/>
  <c r="BJ2245" i="3"/>
  <c r="BK2245" i="3"/>
  <c r="BL2245" i="3"/>
  <c r="BM2245" i="3"/>
  <c r="BN2245" i="3"/>
  <c r="BO2245" i="3"/>
  <c r="BP2245" i="3"/>
  <c r="BQ2245" i="3"/>
  <c r="BD2246" i="3"/>
  <c r="BE2246" i="3"/>
  <c r="BF2246" i="3"/>
  <c r="BG2246" i="3"/>
  <c r="BH2246" i="3"/>
  <c r="BI2246" i="3"/>
  <c r="BJ2246" i="3"/>
  <c r="BK2246" i="3"/>
  <c r="BL2246" i="3"/>
  <c r="BM2246" i="3"/>
  <c r="BN2246" i="3"/>
  <c r="BO2246" i="3"/>
  <c r="BP2246" i="3"/>
  <c r="BQ2246" i="3"/>
  <c r="BD2247" i="3"/>
  <c r="BE2247" i="3"/>
  <c r="BF2247" i="3"/>
  <c r="BG2247" i="3"/>
  <c r="BH2247" i="3"/>
  <c r="BI2247" i="3"/>
  <c r="BJ2247" i="3"/>
  <c r="BK2247" i="3"/>
  <c r="BL2247" i="3"/>
  <c r="BM2247" i="3"/>
  <c r="BN2247" i="3"/>
  <c r="BO2247" i="3"/>
  <c r="BP2247" i="3"/>
  <c r="BQ2247" i="3"/>
  <c r="BD2248" i="3"/>
  <c r="BE2248" i="3"/>
  <c r="BF2248" i="3"/>
  <c r="BG2248" i="3"/>
  <c r="BH2248" i="3"/>
  <c r="BI2248" i="3"/>
  <c r="BJ2248" i="3"/>
  <c r="BK2248" i="3"/>
  <c r="BL2248" i="3"/>
  <c r="BM2248" i="3"/>
  <c r="BN2248" i="3"/>
  <c r="BO2248" i="3"/>
  <c r="BP2248" i="3"/>
  <c r="BQ2248" i="3"/>
  <c r="BD2249" i="3"/>
  <c r="BE2249" i="3"/>
  <c r="BF2249" i="3"/>
  <c r="BG2249" i="3"/>
  <c r="BH2249" i="3"/>
  <c r="BI2249" i="3"/>
  <c r="BJ2249" i="3"/>
  <c r="BK2249" i="3"/>
  <c r="BL2249" i="3"/>
  <c r="BM2249" i="3"/>
  <c r="BN2249" i="3"/>
  <c r="BO2249" i="3"/>
  <c r="BP2249" i="3"/>
  <c r="BQ2249" i="3"/>
  <c r="BD2250" i="3"/>
  <c r="BE2250" i="3"/>
  <c r="BF2250" i="3"/>
  <c r="BG2250" i="3"/>
  <c r="BH2250" i="3"/>
  <c r="BI2250" i="3"/>
  <c r="BJ2250" i="3"/>
  <c r="BK2250" i="3"/>
  <c r="BL2250" i="3"/>
  <c r="BM2250" i="3"/>
  <c r="BN2250" i="3"/>
  <c r="BO2250" i="3"/>
  <c r="BP2250" i="3"/>
  <c r="BQ2250" i="3"/>
  <c r="BD2251" i="3"/>
  <c r="BE2251" i="3"/>
  <c r="BF2251" i="3"/>
  <c r="BG2251" i="3"/>
  <c r="BH2251" i="3"/>
  <c r="BI2251" i="3"/>
  <c r="BJ2251" i="3"/>
  <c r="BK2251" i="3"/>
  <c r="BL2251" i="3"/>
  <c r="BM2251" i="3"/>
  <c r="BN2251" i="3"/>
  <c r="BO2251" i="3"/>
  <c r="BP2251" i="3"/>
  <c r="BQ2251" i="3"/>
  <c r="BD2252" i="3"/>
  <c r="BE2252" i="3"/>
  <c r="BF2252" i="3"/>
  <c r="BG2252" i="3"/>
  <c r="BH2252" i="3"/>
  <c r="BI2252" i="3"/>
  <c r="BJ2252" i="3"/>
  <c r="BK2252" i="3"/>
  <c r="BL2252" i="3"/>
  <c r="BM2252" i="3"/>
  <c r="BN2252" i="3"/>
  <c r="BO2252" i="3"/>
  <c r="BP2252" i="3"/>
  <c r="BQ2252" i="3"/>
  <c r="BD2253" i="3"/>
  <c r="BE2253" i="3"/>
  <c r="BF2253" i="3"/>
  <c r="BG2253" i="3"/>
  <c r="BH2253" i="3"/>
  <c r="BI2253" i="3"/>
  <c r="BJ2253" i="3"/>
  <c r="BK2253" i="3"/>
  <c r="BL2253" i="3"/>
  <c r="BM2253" i="3"/>
  <c r="BN2253" i="3"/>
  <c r="BO2253" i="3"/>
  <c r="BP2253" i="3"/>
  <c r="BQ2253" i="3"/>
  <c r="BD2254" i="3"/>
  <c r="BE2254" i="3"/>
  <c r="BF2254" i="3"/>
  <c r="BG2254" i="3"/>
  <c r="BH2254" i="3"/>
  <c r="BI2254" i="3"/>
  <c r="BJ2254" i="3"/>
  <c r="BK2254" i="3"/>
  <c r="BL2254" i="3"/>
  <c r="BM2254" i="3"/>
  <c r="BN2254" i="3"/>
  <c r="BO2254" i="3"/>
  <c r="BP2254" i="3"/>
  <c r="BQ2254" i="3"/>
  <c r="BD2255" i="3"/>
  <c r="BE2255" i="3"/>
  <c r="BF2255" i="3"/>
  <c r="BG2255" i="3"/>
  <c r="BH2255" i="3"/>
  <c r="BI2255" i="3"/>
  <c r="BJ2255" i="3"/>
  <c r="BK2255" i="3"/>
  <c r="BL2255" i="3"/>
  <c r="BM2255" i="3"/>
  <c r="BN2255" i="3"/>
  <c r="BO2255" i="3"/>
  <c r="BP2255" i="3"/>
  <c r="BQ2255" i="3"/>
  <c r="BD2256" i="3"/>
  <c r="BE2256" i="3"/>
  <c r="BF2256" i="3"/>
  <c r="BG2256" i="3"/>
  <c r="BH2256" i="3"/>
  <c r="BI2256" i="3"/>
  <c r="BJ2256" i="3"/>
  <c r="BK2256" i="3"/>
  <c r="BL2256" i="3"/>
  <c r="BM2256" i="3"/>
  <c r="BN2256" i="3"/>
  <c r="BO2256" i="3"/>
  <c r="BP2256" i="3"/>
  <c r="BQ2256" i="3"/>
  <c r="BD2257" i="3"/>
  <c r="BE2257" i="3"/>
  <c r="BF2257" i="3"/>
  <c r="BG2257" i="3"/>
  <c r="BH2257" i="3"/>
  <c r="BI2257" i="3"/>
  <c r="BJ2257" i="3"/>
  <c r="BK2257" i="3"/>
  <c r="BL2257" i="3"/>
  <c r="BM2257" i="3"/>
  <c r="BN2257" i="3"/>
  <c r="BO2257" i="3"/>
  <c r="BP2257" i="3"/>
  <c r="BQ2257" i="3"/>
  <c r="BD2258" i="3"/>
  <c r="BE2258" i="3"/>
  <c r="BF2258" i="3"/>
  <c r="BG2258" i="3"/>
  <c r="BH2258" i="3"/>
  <c r="BI2258" i="3"/>
  <c r="BJ2258" i="3"/>
  <c r="BK2258" i="3"/>
  <c r="BL2258" i="3"/>
  <c r="BM2258" i="3"/>
  <c r="BN2258" i="3"/>
  <c r="BO2258" i="3"/>
  <c r="BP2258" i="3"/>
  <c r="BQ2258" i="3"/>
  <c r="BD2259" i="3"/>
  <c r="BE2259" i="3"/>
  <c r="BF2259" i="3"/>
  <c r="BG2259" i="3"/>
  <c r="BH2259" i="3"/>
  <c r="BI2259" i="3"/>
  <c r="BJ2259" i="3"/>
  <c r="BK2259" i="3"/>
  <c r="BL2259" i="3"/>
  <c r="BM2259" i="3"/>
  <c r="BN2259" i="3"/>
  <c r="BO2259" i="3"/>
  <c r="BP2259" i="3"/>
  <c r="BQ2259" i="3"/>
  <c r="BD2260" i="3"/>
  <c r="BE2260" i="3"/>
  <c r="BF2260" i="3"/>
  <c r="BG2260" i="3"/>
  <c r="BH2260" i="3"/>
  <c r="BI2260" i="3"/>
  <c r="BJ2260" i="3"/>
  <c r="BK2260" i="3"/>
  <c r="BL2260" i="3"/>
  <c r="BM2260" i="3"/>
  <c r="BN2260" i="3"/>
  <c r="BO2260" i="3"/>
  <c r="BP2260" i="3"/>
  <c r="BQ2260" i="3"/>
  <c r="BD2261" i="3"/>
  <c r="BE2261" i="3"/>
  <c r="BF2261" i="3"/>
  <c r="BG2261" i="3"/>
  <c r="BH2261" i="3"/>
  <c r="BI2261" i="3"/>
  <c r="BJ2261" i="3"/>
  <c r="BK2261" i="3"/>
  <c r="BL2261" i="3"/>
  <c r="BM2261" i="3"/>
  <c r="BN2261" i="3"/>
  <c r="BO2261" i="3"/>
  <c r="BP2261" i="3"/>
  <c r="BQ2261" i="3"/>
  <c r="BD2262" i="3"/>
  <c r="BE2262" i="3"/>
  <c r="BF2262" i="3"/>
  <c r="BG2262" i="3"/>
  <c r="BH2262" i="3"/>
  <c r="BI2262" i="3"/>
  <c r="BJ2262" i="3"/>
  <c r="BK2262" i="3"/>
  <c r="BL2262" i="3"/>
  <c r="BM2262" i="3"/>
  <c r="BN2262" i="3"/>
  <c r="BO2262" i="3"/>
  <c r="BP2262" i="3"/>
  <c r="BQ2262" i="3"/>
  <c r="BD2263" i="3"/>
  <c r="BE2263" i="3"/>
  <c r="BF2263" i="3"/>
  <c r="BG2263" i="3"/>
  <c r="BH2263" i="3"/>
  <c r="BI2263" i="3"/>
  <c r="BJ2263" i="3"/>
  <c r="BK2263" i="3"/>
  <c r="BL2263" i="3"/>
  <c r="BM2263" i="3"/>
  <c r="BN2263" i="3"/>
  <c r="BO2263" i="3"/>
  <c r="BP2263" i="3"/>
  <c r="BQ2263" i="3"/>
  <c r="BD2264" i="3"/>
  <c r="BE2264" i="3"/>
  <c r="BF2264" i="3"/>
  <c r="BG2264" i="3"/>
  <c r="BH2264" i="3"/>
  <c r="BI2264" i="3"/>
  <c r="BJ2264" i="3"/>
  <c r="BK2264" i="3"/>
  <c r="BL2264" i="3"/>
  <c r="BM2264" i="3"/>
  <c r="BN2264" i="3"/>
  <c r="BO2264" i="3"/>
  <c r="BP2264" i="3"/>
  <c r="BQ2264" i="3"/>
  <c r="BD2265" i="3"/>
  <c r="BE2265" i="3"/>
  <c r="BF2265" i="3"/>
  <c r="BG2265" i="3"/>
  <c r="BH2265" i="3"/>
  <c r="BI2265" i="3"/>
  <c r="BJ2265" i="3"/>
  <c r="BK2265" i="3"/>
  <c r="BL2265" i="3"/>
  <c r="BM2265" i="3"/>
  <c r="BN2265" i="3"/>
  <c r="BO2265" i="3"/>
  <c r="BP2265" i="3"/>
  <c r="BQ2265" i="3"/>
  <c r="BD2266" i="3"/>
  <c r="BE2266" i="3"/>
  <c r="BF2266" i="3"/>
  <c r="BG2266" i="3"/>
  <c r="BH2266" i="3"/>
  <c r="BI2266" i="3"/>
  <c r="BJ2266" i="3"/>
  <c r="BK2266" i="3"/>
  <c r="BL2266" i="3"/>
  <c r="BM2266" i="3"/>
  <c r="BN2266" i="3"/>
  <c r="BO2266" i="3"/>
  <c r="BP2266" i="3"/>
  <c r="BQ2266" i="3"/>
  <c r="BD2267" i="3"/>
  <c r="BE2267" i="3"/>
  <c r="BF2267" i="3"/>
  <c r="BG2267" i="3"/>
  <c r="BH2267" i="3"/>
  <c r="BI2267" i="3"/>
  <c r="BJ2267" i="3"/>
  <c r="BK2267" i="3"/>
  <c r="BL2267" i="3"/>
  <c r="BM2267" i="3"/>
  <c r="BN2267" i="3"/>
  <c r="BO2267" i="3"/>
  <c r="BP2267" i="3"/>
  <c r="BQ2267" i="3"/>
  <c r="BD2268" i="3"/>
  <c r="BE2268" i="3"/>
  <c r="BF2268" i="3"/>
  <c r="BG2268" i="3"/>
  <c r="BH2268" i="3"/>
  <c r="BI2268" i="3"/>
  <c r="BJ2268" i="3"/>
  <c r="BK2268" i="3"/>
  <c r="BL2268" i="3"/>
  <c r="BM2268" i="3"/>
  <c r="BN2268" i="3"/>
  <c r="BO2268" i="3"/>
  <c r="BP2268" i="3"/>
  <c r="BQ2268" i="3"/>
  <c r="BD2269" i="3"/>
  <c r="BE2269" i="3"/>
  <c r="BF2269" i="3"/>
  <c r="BG2269" i="3"/>
  <c r="BH2269" i="3"/>
  <c r="BI2269" i="3"/>
  <c r="BJ2269" i="3"/>
  <c r="BK2269" i="3"/>
  <c r="BL2269" i="3"/>
  <c r="BM2269" i="3"/>
  <c r="BN2269" i="3"/>
  <c r="BO2269" i="3"/>
  <c r="BP2269" i="3"/>
  <c r="BQ2269" i="3"/>
  <c r="BD2270" i="3"/>
  <c r="BE2270" i="3"/>
  <c r="BF2270" i="3"/>
  <c r="BG2270" i="3"/>
  <c r="BH2270" i="3"/>
  <c r="BI2270" i="3"/>
  <c r="BJ2270" i="3"/>
  <c r="BK2270" i="3"/>
  <c r="BL2270" i="3"/>
  <c r="BM2270" i="3"/>
  <c r="BN2270" i="3"/>
  <c r="BO2270" i="3"/>
  <c r="BP2270" i="3"/>
  <c r="BQ2270" i="3"/>
  <c r="BD2271" i="3"/>
  <c r="BE2271" i="3"/>
  <c r="BF2271" i="3"/>
  <c r="BG2271" i="3"/>
  <c r="BH2271" i="3"/>
  <c r="BI2271" i="3"/>
  <c r="BJ2271" i="3"/>
  <c r="BK2271" i="3"/>
  <c r="BL2271" i="3"/>
  <c r="BM2271" i="3"/>
  <c r="BN2271" i="3"/>
  <c r="BO2271" i="3"/>
  <c r="BP2271" i="3"/>
  <c r="BQ2271" i="3"/>
  <c r="BD2272" i="3"/>
  <c r="BE2272" i="3"/>
  <c r="BF2272" i="3"/>
  <c r="BG2272" i="3"/>
  <c r="BH2272" i="3"/>
  <c r="BI2272" i="3"/>
  <c r="BJ2272" i="3"/>
  <c r="BK2272" i="3"/>
  <c r="BL2272" i="3"/>
  <c r="BM2272" i="3"/>
  <c r="BN2272" i="3"/>
  <c r="BO2272" i="3"/>
  <c r="BP2272" i="3"/>
  <c r="BQ2272" i="3"/>
  <c r="BD2273" i="3"/>
  <c r="BE2273" i="3"/>
  <c r="BF2273" i="3"/>
  <c r="BG2273" i="3"/>
  <c r="BH2273" i="3"/>
  <c r="BI2273" i="3"/>
  <c r="BJ2273" i="3"/>
  <c r="BK2273" i="3"/>
  <c r="BL2273" i="3"/>
  <c r="BM2273" i="3"/>
  <c r="BN2273" i="3"/>
  <c r="BO2273" i="3"/>
  <c r="BP2273" i="3"/>
  <c r="BQ2273" i="3"/>
  <c r="BD2274" i="3"/>
  <c r="BE2274" i="3"/>
  <c r="BF2274" i="3"/>
  <c r="BG2274" i="3"/>
  <c r="BH2274" i="3"/>
  <c r="BI2274" i="3"/>
  <c r="BJ2274" i="3"/>
  <c r="BK2274" i="3"/>
  <c r="BL2274" i="3"/>
  <c r="BM2274" i="3"/>
  <c r="BN2274" i="3"/>
  <c r="BO2274" i="3"/>
  <c r="BP2274" i="3"/>
  <c r="BQ2274" i="3"/>
  <c r="BD2275" i="3"/>
  <c r="BE2275" i="3"/>
  <c r="BF2275" i="3"/>
  <c r="BG2275" i="3"/>
  <c r="BH2275" i="3"/>
  <c r="BI2275" i="3"/>
  <c r="BJ2275" i="3"/>
  <c r="BK2275" i="3"/>
  <c r="BL2275" i="3"/>
  <c r="BM2275" i="3"/>
  <c r="BN2275" i="3"/>
  <c r="BO2275" i="3"/>
  <c r="BP2275" i="3"/>
  <c r="BQ2275" i="3"/>
  <c r="N117" i="2" l="1"/>
  <c r="D21" i="1" l="1"/>
  <c r="D22" i="1"/>
  <c r="B992" i="2"/>
  <c r="C992" i="2"/>
  <c r="D992" i="2"/>
  <c r="E992" i="2"/>
  <c r="F992" i="2"/>
  <c r="G992" i="2"/>
  <c r="H992" i="2"/>
  <c r="S992" i="2"/>
  <c r="B993" i="2"/>
  <c r="C993" i="2"/>
  <c r="D993" i="2"/>
  <c r="E993" i="2"/>
  <c r="F993" i="2"/>
  <c r="G993" i="2"/>
  <c r="H993" i="2"/>
  <c r="S993" i="2"/>
  <c r="B994" i="2"/>
  <c r="C994" i="2"/>
  <c r="D994" i="2"/>
  <c r="E994" i="2"/>
  <c r="F994" i="2"/>
  <c r="G994" i="2"/>
  <c r="H994" i="2"/>
  <c r="S994" i="2"/>
  <c r="B995" i="2"/>
  <c r="C995" i="2"/>
  <c r="D995" i="2"/>
  <c r="E995" i="2"/>
  <c r="F995" i="2"/>
  <c r="G995" i="2"/>
  <c r="H995" i="2"/>
  <c r="S995" i="2"/>
  <c r="B996" i="2"/>
  <c r="C996" i="2"/>
  <c r="D996" i="2"/>
  <c r="E996" i="2"/>
  <c r="F996" i="2"/>
  <c r="G996" i="2"/>
  <c r="H996" i="2"/>
  <c r="S996" i="2"/>
  <c r="B997" i="2"/>
  <c r="C997" i="2"/>
  <c r="D997" i="2"/>
  <c r="E997" i="2"/>
  <c r="F997" i="2"/>
  <c r="G997" i="2"/>
  <c r="H997" i="2"/>
  <c r="S997" i="2"/>
  <c r="B998" i="2"/>
  <c r="C998" i="2"/>
  <c r="D998" i="2"/>
  <c r="E998" i="2"/>
  <c r="F998" i="2"/>
  <c r="G998" i="2"/>
  <c r="H998" i="2"/>
  <c r="S998" i="2"/>
  <c r="B999" i="2"/>
  <c r="C999" i="2"/>
  <c r="D999" i="2"/>
  <c r="E999" i="2"/>
  <c r="F999" i="2"/>
  <c r="G999" i="2"/>
  <c r="H999" i="2"/>
  <c r="S999" i="2"/>
  <c r="B1000" i="2"/>
  <c r="C1000" i="2"/>
  <c r="D1000" i="2"/>
  <c r="E1000" i="2"/>
  <c r="F1000" i="2"/>
  <c r="G1000" i="2"/>
  <c r="H1000" i="2"/>
  <c r="S1000" i="2"/>
  <c r="B1001" i="2"/>
  <c r="C1001" i="2"/>
  <c r="D1001" i="2"/>
  <c r="E1001" i="2"/>
  <c r="F1001" i="2"/>
  <c r="G1001" i="2"/>
  <c r="H1001" i="2"/>
  <c r="S1001" i="2"/>
  <c r="B1002" i="2"/>
  <c r="C1002" i="2"/>
  <c r="D1002" i="2"/>
  <c r="E1002" i="2"/>
  <c r="F1002" i="2"/>
  <c r="G1002" i="2"/>
  <c r="H1002" i="2"/>
  <c r="S1002" i="2"/>
  <c r="B1003" i="2"/>
  <c r="C1003" i="2"/>
  <c r="D1003" i="2"/>
  <c r="E1003" i="2"/>
  <c r="F1003" i="2"/>
  <c r="G1003" i="2"/>
  <c r="H1003" i="2"/>
  <c r="S1003" i="2"/>
  <c r="B1004" i="2"/>
  <c r="C1004" i="2"/>
  <c r="D1004" i="2"/>
  <c r="E1004" i="2"/>
  <c r="F1004" i="2"/>
  <c r="G1004" i="2"/>
  <c r="H1004" i="2"/>
  <c r="S1004" i="2"/>
  <c r="B1005" i="2"/>
  <c r="C1005" i="2"/>
  <c r="D1005" i="2"/>
  <c r="E1005" i="2"/>
  <c r="F1005" i="2"/>
  <c r="G1005" i="2"/>
  <c r="H1005" i="2"/>
  <c r="S1005" i="2"/>
  <c r="B1006" i="2"/>
  <c r="C1006" i="2"/>
  <c r="D1006" i="2"/>
  <c r="E1006" i="2"/>
  <c r="F1006" i="2"/>
  <c r="G1006" i="2"/>
  <c r="H1006" i="2"/>
  <c r="S1006" i="2"/>
  <c r="B1007" i="2"/>
  <c r="C1007" i="2"/>
  <c r="D1007" i="2"/>
  <c r="E1007" i="2"/>
  <c r="F1007" i="2"/>
  <c r="G1007" i="2"/>
  <c r="H1007" i="2"/>
  <c r="S1007" i="2"/>
  <c r="B1008" i="2"/>
  <c r="C1008" i="2"/>
  <c r="D1008" i="2"/>
  <c r="E1008" i="2"/>
  <c r="F1008" i="2"/>
  <c r="G1008" i="2"/>
  <c r="H1008" i="2"/>
  <c r="S1008" i="2"/>
  <c r="B1009" i="2"/>
  <c r="C1009" i="2"/>
  <c r="D1009" i="2"/>
  <c r="E1009" i="2"/>
  <c r="F1009" i="2"/>
  <c r="G1009" i="2"/>
  <c r="H1009" i="2"/>
  <c r="S1009" i="2"/>
  <c r="B1010" i="2"/>
  <c r="C1010" i="2"/>
  <c r="D1010" i="2"/>
  <c r="E1010" i="2"/>
  <c r="F1010" i="2"/>
  <c r="G1010" i="2"/>
  <c r="H1010" i="2"/>
  <c r="S1010" i="2"/>
  <c r="B1011" i="2"/>
  <c r="C1011" i="2"/>
  <c r="D1011" i="2"/>
  <c r="E1011" i="2"/>
  <c r="F1011" i="2"/>
  <c r="G1011" i="2"/>
  <c r="H1011" i="2"/>
  <c r="S1011" i="2"/>
  <c r="B1012" i="2"/>
  <c r="C1012" i="2"/>
  <c r="D1012" i="2"/>
  <c r="E1012" i="2"/>
  <c r="F1012" i="2"/>
  <c r="G1012" i="2"/>
  <c r="H1012" i="2"/>
  <c r="S1012" i="2"/>
  <c r="B1013" i="2"/>
  <c r="C1013" i="2"/>
  <c r="D1013" i="2"/>
  <c r="E1013" i="2"/>
  <c r="F1013" i="2"/>
  <c r="G1013" i="2"/>
  <c r="H1013" i="2"/>
  <c r="S1013" i="2"/>
  <c r="B1014" i="2"/>
  <c r="C1014" i="2"/>
  <c r="D1014" i="2"/>
  <c r="E1014" i="2"/>
  <c r="F1014" i="2"/>
  <c r="G1014" i="2"/>
  <c r="H1014" i="2"/>
  <c r="S1014" i="2"/>
  <c r="B1015" i="2"/>
  <c r="C1015" i="2"/>
  <c r="D1015" i="2"/>
  <c r="E1015" i="2"/>
  <c r="F1015" i="2"/>
  <c r="G1015" i="2"/>
  <c r="H1015" i="2"/>
  <c r="S1015" i="2"/>
  <c r="B1016" i="2"/>
  <c r="C1016" i="2"/>
  <c r="D1016" i="2"/>
  <c r="E1016" i="2"/>
  <c r="F1016" i="2"/>
  <c r="G1016" i="2"/>
  <c r="H1016" i="2"/>
  <c r="S1016" i="2"/>
  <c r="B1017" i="2"/>
  <c r="C1017" i="2"/>
  <c r="D1017" i="2"/>
  <c r="E1017" i="2"/>
  <c r="F1017" i="2"/>
  <c r="G1017" i="2"/>
  <c r="H1017" i="2"/>
  <c r="S1017" i="2"/>
  <c r="B1018" i="2"/>
  <c r="C1018" i="2"/>
  <c r="D1018" i="2"/>
  <c r="E1018" i="2"/>
  <c r="F1018" i="2"/>
  <c r="G1018" i="2"/>
  <c r="H1018" i="2"/>
  <c r="S1018" i="2"/>
  <c r="B1019" i="2"/>
  <c r="C1019" i="2"/>
  <c r="D1019" i="2"/>
  <c r="E1019" i="2"/>
  <c r="F1019" i="2"/>
  <c r="G1019" i="2"/>
  <c r="H1019" i="2"/>
  <c r="S1019" i="2"/>
  <c r="B1020" i="2"/>
  <c r="C1020" i="2"/>
  <c r="D1020" i="2"/>
  <c r="E1020" i="2"/>
  <c r="F1020" i="2"/>
  <c r="G1020" i="2"/>
  <c r="H1020" i="2"/>
  <c r="S1020" i="2"/>
  <c r="B1021" i="2"/>
  <c r="C1021" i="2"/>
  <c r="D1021" i="2"/>
  <c r="E1021" i="2"/>
  <c r="F1021" i="2"/>
  <c r="G1021" i="2"/>
  <c r="H1021" i="2"/>
  <c r="S1021" i="2"/>
  <c r="B1022" i="2"/>
  <c r="C1022" i="2"/>
  <c r="D1022" i="2"/>
  <c r="E1022" i="2"/>
  <c r="F1022" i="2"/>
  <c r="G1022" i="2"/>
  <c r="H1022" i="2"/>
  <c r="S1022" i="2"/>
  <c r="B1023" i="2"/>
  <c r="C1023" i="2"/>
  <c r="D1023" i="2"/>
  <c r="E1023" i="2"/>
  <c r="F1023" i="2"/>
  <c r="G1023" i="2"/>
  <c r="S1023" i="2"/>
  <c r="B1024" i="2"/>
  <c r="C1024" i="2"/>
  <c r="D1024" i="2"/>
  <c r="E1024" i="2"/>
  <c r="F1024" i="2"/>
  <c r="G1024" i="2"/>
  <c r="H1024" i="2"/>
  <c r="S1024" i="2"/>
  <c r="B1025" i="2"/>
  <c r="C1025" i="2"/>
  <c r="D1025" i="2"/>
  <c r="E1025" i="2"/>
  <c r="F1025" i="2"/>
  <c r="G1025" i="2"/>
  <c r="H1025" i="2"/>
  <c r="S1025" i="2"/>
  <c r="B1026" i="2"/>
  <c r="C1026" i="2"/>
  <c r="D1026" i="2"/>
  <c r="E1026" i="2"/>
  <c r="F1026" i="2"/>
  <c r="G1026" i="2"/>
  <c r="H1026" i="2"/>
  <c r="S1026" i="2"/>
  <c r="B1027" i="2"/>
  <c r="C1027" i="2"/>
  <c r="D1027" i="2"/>
  <c r="E1027" i="2"/>
  <c r="F1027" i="2"/>
  <c r="G1027" i="2"/>
  <c r="H1027" i="2"/>
  <c r="S1027" i="2"/>
  <c r="B1028" i="2"/>
  <c r="C1028" i="2"/>
  <c r="D1028" i="2"/>
  <c r="E1028" i="2"/>
  <c r="F1028" i="2"/>
  <c r="G1028" i="2"/>
  <c r="H1028" i="2"/>
  <c r="S1028" i="2"/>
  <c r="B1029" i="2"/>
  <c r="C1029" i="2"/>
  <c r="D1029" i="2"/>
  <c r="E1029" i="2"/>
  <c r="F1029" i="2"/>
  <c r="G1029" i="2"/>
  <c r="H1029" i="2"/>
  <c r="S1029" i="2"/>
  <c r="B1030" i="2"/>
  <c r="C1030" i="2"/>
  <c r="D1030" i="2"/>
  <c r="E1030" i="2"/>
  <c r="F1030" i="2"/>
  <c r="G1030" i="2"/>
  <c r="H1030" i="2"/>
  <c r="S1030" i="2"/>
  <c r="B1031" i="2"/>
  <c r="C1031" i="2"/>
  <c r="D1031" i="2"/>
  <c r="E1031" i="2"/>
  <c r="F1031" i="2"/>
  <c r="G1031" i="2"/>
  <c r="H1031" i="2"/>
  <c r="S1031" i="2"/>
  <c r="A1068" i="2"/>
  <c r="A1069" i="2"/>
  <c r="A1070" i="2"/>
  <c r="A1071" i="2"/>
  <c r="A1072" i="2"/>
  <c r="A1073" i="2"/>
  <c r="A1074" i="2"/>
  <c r="A1075" i="2"/>
  <c r="A1076" i="2"/>
  <c r="A1077" i="2"/>
  <c r="A1078" i="2"/>
  <c r="A1079" i="2"/>
  <c r="A1080" i="2"/>
  <c r="A1081" i="2"/>
  <c r="A1082" i="2"/>
  <c r="A1083" i="2"/>
  <c r="A1084" i="2"/>
  <c r="A1085" i="2"/>
  <c r="A1086" i="2"/>
  <c r="A1087" i="2"/>
  <c r="A1025" i="2" l="1"/>
  <c r="A1022" i="2"/>
  <c r="A1020" i="2"/>
  <c r="A1018" i="2"/>
  <c r="A1017" i="2"/>
  <c r="A1012" i="2"/>
  <c r="A1021" i="2"/>
  <c r="A1016" i="2"/>
  <c r="A1014" i="2"/>
  <c r="A1013" i="2"/>
  <c r="A1010" i="2"/>
  <c r="A1009" i="2"/>
  <c r="A1008" i="2"/>
  <c r="A1006" i="2"/>
  <c r="A1005" i="2"/>
  <c r="A1004" i="2"/>
  <c r="A1002" i="2"/>
  <c r="A1001" i="2"/>
  <c r="A1000" i="2"/>
  <c r="A998" i="2"/>
  <c r="A997" i="2"/>
  <c r="A996" i="2"/>
  <c r="A992" i="2"/>
  <c r="A1030" i="2"/>
  <c r="A1029" i="2"/>
  <c r="A1024" i="2"/>
  <c r="A995" i="2"/>
  <c r="A1027" i="2"/>
  <c r="A1026" i="2"/>
  <c r="A1015" i="2"/>
  <c r="A1028" i="2"/>
  <c r="A1019" i="2"/>
  <c r="A1031" i="2"/>
  <c r="A1023" i="2"/>
  <c r="A1011" i="2"/>
  <c r="A1007" i="2"/>
  <c r="A1003" i="2"/>
  <c r="A999" i="2"/>
  <c r="A994" i="2"/>
  <c r="A993" i="2"/>
  <c r="BT941" i="3"/>
  <c r="BW941" i="3" s="1"/>
  <c r="BZ941" i="3" s="1"/>
  <c r="K3" i="2"/>
  <c r="S991" i="2" l="1"/>
  <c r="H991" i="2"/>
  <c r="G991" i="2"/>
  <c r="F991" i="2"/>
  <c r="E991" i="2"/>
  <c r="D991" i="2"/>
  <c r="C991" i="2"/>
  <c r="B991" i="2"/>
  <c r="S990" i="2"/>
  <c r="H990" i="2"/>
  <c r="G990" i="2"/>
  <c r="F990" i="2"/>
  <c r="E990" i="2"/>
  <c r="D990" i="2"/>
  <c r="C990" i="2"/>
  <c r="B990" i="2"/>
  <c r="S989" i="2"/>
  <c r="H989" i="2"/>
  <c r="G989" i="2"/>
  <c r="F989" i="2"/>
  <c r="E989" i="2"/>
  <c r="D989" i="2"/>
  <c r="C989" i="2"/>
  <c r="B989" i="2"/>
  <c r="S988" i="2"/>
  <c r="H988" i="2"/>
  <c r="G988" i="2"/>
  <c r="F988" i="2"/>
  <c r="E988" i="2"/>
  <c r="D988" i="2"/>
  <c r="C988" i="2"/>
  <c r="B988" i="2"/>
  <c r="S987" i="2"/>
  <c r="H987" i="2"/>
  <c r="G987" i="2"/>
  <c r="F987" i="2"/>
  <c r="E987" i="2"/>
  <c r="D987" i="2"/>
  <c r="C987" i="2"/>
  <c r="B987" i="2"/>
  <c r="S986" i="2"/>
  <c r="H986" i="2"/>
  <c r="G986" i="2"/>
  <c r="F986" i="2"/>
  <c r="E986" i="2"/>
  <c r="D986" i="2"/>
  <c r="C986" i="2"/>
  <c r="B986" i="2"/>
  <c r="S985" i="2"/>
  <c r="H985" i="2"/>
  <c r="G985" i="2"/>
  <c r="F985" i="2"/>
  <c r="E985" i="2"/>
  <c r="D985" i="2"/>
  <c r="C985" i="2"/>
  <c r="B985" i="2"/>
  <c r="S984" i="2"/>
  <c r="H984" i="2"/>
  <c r="G984" i="2"/>
  <c r="F984" i="2"/>
  <c r="E984" i="2"/>
  <c r="D984" i="2"/>
  <c r="C984" i="2"/>
  <c r="B984" i="2"/>
  <c r="S983" i="2"/>
  <c r="H983" i="2"/>
  <c r="G983" i="2"/>
  <c r="F983" i="2"/>
  <c r="E983" i="2"/>
  <c r="D983" i="2"/>
  <c r="C983" i="2"/>
  <c r="B983" i="2"/>
  <c r="S982" i="2"/>
  <c r="H982" i="2"/>
  <c r="G982" i="2"/>
  <c r="F982" i="2"/>
  <c r="E982" i="2"/>
  <c r="D982" i="2"/>
  <c r="C982" i="2"/>
  <c r="B982" i="2"/>
  <c r="S981" i="2"/>
  <c r="H981" i="2"/>
  <c r="G981" i="2"/>
  <c r="F981" i="2"/>
  <c r="E981" i="2"/>
  <c r="D981" i="2"/>
  <c r="C981" i="2"/>
  <c r="B981" i="2"/>
  <c r="S980" i="2"/>
  <c r="H980" i="2"/>
  <c r="G980" i="2"/>
  <c r="F980" i="2"/>
  <c r="E980" i="2"/>
  <c r="D980" i="2"/>
  <c r="C980" i="2"/>
  <c r="B980" i="2"/>
  <c r="S979" i="2"/>
  <c r="H979" i="2"/>
  <c r="G979" i="2"/>
  <c r="F979" i="2"/>
  <c r="E979" i="2"/>
  <c r="D979" i="2"/>
  <c r="C979" i="2"/>
  <c r="B979" i="2"/>
  <c r="S978" i="2"/>
  <c r="H978" i="2"/>
  <c r="G978" i="2"/>
  <c r="F978" i="2"/>
  <c r="E978" i="2"/>
  <c r="D978" i="2"/>
  <c r="C978" i="2"/>
  <c r="B978" i="2"/>
  <c r="S977" i="2"/>
  <c r="H977" i="2"/>
  <c r="G977" i="2"/>
  <c r="F977" i="2"/>
  <c r="E977" i="2"/>
  <c r="D977" i="2"/>
  <c r="C977" i="2"/>
  <c r="B977" i="2"/>
  <c r="S976" i="2"/>
  <c r="H976" i="2"/>
  <c r="G976" i="2"/>
  <c r="F976" i="2"/>
  <c r="E976" i="2"/>
  <c r="D976" i="2"/>
  <c r="C976" i="2"/>
  <c r="B976" i="2"/>
  <c r="S975" i="2"/>
  <c r="H975" i="2"/>
  <c r="G975" i="2"/>
  <c r="F975" i="2"/>
  <c r="E975" i="2"/>
  <c r="D975" i="2"/>
  <c r="C975" i="2"/>
  <c r="B975" i="2"/>
  <c r="S974" i="2"/>
  <c r="H974" i="2"/>
  <c r="G974" i="2"/>
  <c r="F974" i="2"/>
  <c r="E974" i="2"/>
  <c r="D974" i="2"/>
  <c r="C974" i="2"/>
  <c r="B974" i="2"/>
  <c r="S973" i="2"/>
  <c r="H973" i="2"/>
  <c r="G973" i="2"/>
  <c r="F973" i="2"/>
  <c r="E973" i="2"/>
  <c r="D973" i="2"/>
  <c r="C973" i="2"/>
  <c r="B973" i="2"/>
  <c r="S972" i="2"/>
  <c r="H972" i="2"/>
  <c r="G972" i="2"/>
  <c r="F972" i="2"/>
  <c r="E972" i="2"/>
  <c r="D972" i="2"/>
  <c r="C972" i="2"/>
  <c r="B972" i="2"/>
  <c r="S971" i="2"/>
  <c r="H971" i="2"/>
  <c r="G971" i="2"/>
  <c r="F971" i="2"/>
  <c r="E971" i="2"/>
  <c r="D971" i="2"/>
  <c r="C971" i="2"/>
  <c r="B971" i="2"/>
  <c r="S970" i="2"/>
  <c r="H970" i="2"/>
  <c r="G970" i="2"/>
  <c r="F970" i="2"/>
  <c r="E970" i="2"/>
  <c r="D970" i="2"/>
  <c r="C970" i="2"/>
  <c r="B970" i="2"/>
  <c r="S969" i="2"/>
  <c r="H969" i="2"/>
  <c r="G969" i="2"/>
  <c r="F969" i="2"/>
  <c r="E969" i="2"/>
  <c r="D969" i="2"/>
  <c r="C969" i="2"/>
  <c r="B969" i="2"/>
  <c r="S968" i="2"/>
  <c r="H968" i="2"/>
  <c r="G968" i="2"/>
  <c r="F968" i="2"/>
  <c r="E968" i="2"/>
  <c r="D968" i="2"/>
  <c r="C968" i="2"/>
  <c r="B968" i="2"/>
  <c r="S967" i="2"/>
  <c r="H967" i="2"/>
  <c r="G967" i="2"/>
  <c r="F967" i="2"/>
  <c r="E967" i="2"/>
  <c r="D967" i="2"/>
  <c r="C967" i="2"/>
  <c r="B967" i="2"/>
  <c r="S966" i="2"/>
  <c r="H966" i="2"/>
  <c r="G966" i="2"/>
  <c r="F966" i="2"/>
  <c r="E966" i="2"/>
  <c r="D966" i="2"/>
  <c r="C966" i="2"/>
  <c r="B966" i="2"/>
  <c r="S965" i="2"/>
  <c r="H965" i="2"/>
  <c r="G965" i="2"/>
  <c r="F965" i="2"/>
  <c r="E965" i="2"/>
  <c r="D965" i="2"/>
  <c r="C965" i="2"/>
  <c r="B965" i="2"/>
  <c r="S964" i="2"/>
  <c r="H964" i="2"/>
  <c r="G964" i="2"/>
  <c r="F964" i="2"/>
  <c r="E964" i="2"/>
  <c r="D964" i="2"/>
  <c r="C964" i="2"/>
  <c r="B964" i="2"/>
  <c r="S963" i="2"/>
  <c r="H963" i="2"/>
  <c r="G963" i="2"/>
  <c r="F963" i="2"/>
  <c r="E963" i="2"/>
  <c r="D963" i="2"/>
  <c r="C963" i="2"/>
  <c r="B963" i="2"/>
  <c r="S962" i="2"/>
  <c r="H962" i="2"/>
  <c r="G962" i="2"/>
  <c r="F962" i="2"/>
  <c r="E962" i="2"/>
  <c r="D962" i="2"/>
  <c r="C962" i="2"/>
  <c r="B962" i="2"/>
  <c r="S961" i="2"/>
  <c r="H961" i="2"/>
  <c r="G961" i="2"/>
  <c r="F961" i="2"/>
  <c r="E961" i="2"/>
  <c r="D961" i="2"/>
  <c r="C961" i="2"/>
  <c r="B961" i="2"/>
  <c r="S960" i="2"/>
  <c r="H960" i="2"/>
  <c r="G960" i="2"/>
  <c r="F960" i="2"/>
  <c r="E960" i="2"/>
  <c r="D960" i="2"/>
  <c r="C960" i="2"/>
  <c r="B960" i="2"/>
  <c r="S959" i="2"/>
  <c r="H959" i="2"/>
  <c r="G959" i="2"/>
  <c r="F959" i="2"/>
  <c r="E959" i="2"/>
  <c r="D959" i="2"/>
  <c r="C959" i="2"/>
  <c r="B959" i="2"/>
  <c r="S958" i="2"/>
  <c r="H958" i="2"/>
  <c r="G958" i="2"/>
  <c r="F958" i="2"/>
  <c r="E958" i="2"/>
  <c r="D958" i="2"/>
  <c r="C958" i="2"/>
  <c r="B958" i="2"/>
  <c r="S957" i="2"/>
  <c r="H957" i="2"/>
  <c r="G957" i="2"/>
  <c r="F957" i="2"/>
  <c r="E957" i="2"/>
  <c r="D957" i="2"/>
  <c r="C957" i="2"/>
  <c r="B957" i="2"/>
  <c r="S956" i="2"/>
  <c r="H956" i="2"/>
  <c r="G956" i="2"/>
  <c r="F956" i="2"/>
  <c r="E956" i="2"/>
  <c r="D956" i="2"/>
  <c r="C956" i="2"/>
  <c r="B956" i="2"/>
  <c r="S955" i="2"/>
  <c r="H955" i="2"/>
  <c r="G955" i="2"/>
  <c r="F955" i="2"/>
  <c r="E955" i="2"/>
  <c r="D955" i="2"/>
  <c r="C955" i="2"/>
  <c r="B955" i="2"/>
  <c r="S954" i="2"/>
  <c r="H954" i="2"/>
  <c r="G954" i="2"/>
  <c r="F954" i="2"/>
  <c r="E954" i="2"/>
  <c r="D954" i="2"/>
  <c r="C954" i="2"/>
  <c r="B954" i="2"/>
  <c r="S953" i="2"/>
  <c r="H953" i="2"/>
  <c r="G953" i="2"/>
  <c r="F953" i="2"/>
  <c r="E953" i="2"/>
  <c r="D953" i="2"/>
  <c r="C953" i="2"/>
  <c r="B953" i="2"/>
  <c r="S952" i="2"/>
  <c r="H952" i="2"/>
  <c r="G952" i="2"/>
  <c r="F952" i="2"/>
  <c r="E952" i="2"/>
  <c r="D952" i="2"/>
  <c r="C952" i="2"/>
  <c r="B952" i="2"/>
  <c r="S951" i="2"/>
  <c r="H951" i="2"/>
  <c r="G951" i="2"/>
  <c r="F951" i="2"/>
  <c r="E951" i="2"/>
  <c r="D951" i="2"/>
  <c r="C951" i="2"/>
  <c r="B951" i="2"/>
  <c r="S950" i="2"/>
  <c r="H950" i="2"/>
  <c r="G950" i="2"/>
  <c r="F950" i="2"/>
  <c r="E950" i="2"/>
  <c r="D950" i="2"/>
  <c r="C950" i="2"/>
  <c r="B950" i="2"/>
  <c r="S949" i="2"/>
  <c r="H949" i="2"/>
  <c r="G949" i="2"/>
  <c r="F949" i="2"/>
  <c r="E949" i="2"/>
  <c r="D949" i="2"/>
  <c r="C949" i="2"/>
  <c r="B949" i="2"/>
  <c r="S948" i="2"/>
  <c r="H948" i="2"/>
  <c r="G948" i="2"/>
  <c r="F948" i="2"/>
  <c r="E948" i="2"/>
  <c r="D948" i="2"/>
  <c r="C948" i="2"/>
  <c r="B948" i="2"/>
  <c r="S947" i="2"/>
  <c r="H947" i="2"/>
  <c r="G947" i="2"/>
  <c r="F947" i="2"/>
  <c r="E947" i="2"/>
  <c r="D947" i="2"/>
  <c r="C947" i="2"/>
  <c r="B947" i="2"/>
  <c r="S946" i="2"/>
  <c r="H946" i="2"/>
  <c r="G946" i="2"/>
  <c r="F946" i="2"/>
  <c r="E946" i="2"/>
  <c r="D946" i="2"/>
  <c r="C946" i="2"/>
  <c r="B946" i="2"/>
  <c r="S945" i="2"/>
  <c r="H945" i="2"/>
  <c r="G945" i="2"/>
  <c r="F945" i="2"/>
  <c r="E945" i="2"/>
  <c r="D945" i="2"/>
  <c r="C945" i="2"/>
  <c r="B945" i="2"/>
  <c r="S944" i="2"/>
  <c r="H944" i="2"/>
  <c r="G944" i="2"/>
  <c r="F944" i="2"/>
  <c r="E944" i="2"/>
  <c r="D944" i="2"/>
  <c r="C944" i="2"/>
  <c r="B944" i="2"/>
  <c r="S943" i="2"/>
  <c r="H943" i="2"/>
  <c r="G943" i="2"/>
  <c r="F943" i="2"/>
  <c r="E943" i="2"/>
  <c r="D943" i="2"/>
  <c r="C943" i="2"/>
  <c r="B943" i="2"/>
  <c r="S942" i="2"/>
  <c r="H942" i="2"/>
  <c r="G942" i="2"/>
  <c r="F942" i="2"/>
  <c r="E942" i="2"/>
  <c r="D942" i="2"/>
  <c r="C942" i="2"/>
  <c r="B942" i="2"/>
  <c r="S941" i="2"/>
  <c r="H941" i="2"/>
  <c r="G941" i="2"/>
  <c r="F941" i="2"/>
  <c r="E941" i="2"/>
  <c r="D941" i="2"/>
  <c r="C941" i="2"/>
  <c r="B941" i="2"/>
  <c r="S940" i="2"/>
  <c r="H940" i="2"/>
  <c r="G940" i="2"/>
  <c r="F940" i="2"/>
  <c r="E940" i="2"/>
  <c r="D940" i="2"/>
  <c r="C940" i="2"/>
  <c r="B940" i="2"/>
  <c r="S939" i="2"/>
  <c r="H939" i="2"/>
  <c r="G939" i="2"/>
  <c r="F939" i="2"/>
  <c r="E939" i="2"/>
  <c r="D939" i="2"/>
  <c r="C939" i="2"/>
  <c r="B939" i="2"/>
  <c r="S938" i="2"/>
  <c r="H938" i="2"/>
  <c r="G938" i="2"/>
  <c r="F938" i="2"/>
  <c r="E938" i="2"/>
  <c r="D938" i="2"/>
  <c r="C938" i="2"/>
  <c r="B938" i="2"/>
  <c r="S937" i="2"/>
  <c r="H937" i="2"/>
  <c r="G937" i="2"/>
  <c r="F937" i="2"/>
  <c r="E937" i="2"/>
  <c r="D937" i="2"/>
  <c r="C937" i="2"/>
  <c r="B937" i="2"/>
  <c r="S936" i="2"/>
  <c r="H936" i="2"/>
  <c r="G936" i="2"/>
  <c r="F936" i="2"/>
  <c r="E936" i="2"/>
  <c r="D936" i="2"/>
  <c r="C936" i="2"/>
  <c r="B936" i="2"/>
  <c r="S935" i="2"/>
  <c r="H935" i="2"/>
  <c r="G935" i="2"/>
  <c r="F935" i="2"/>
  <c r="E935" i="2"/>
  <c r="D935" i="2"/>
  <c r="C935" i="2"/>
  <c r="B935" i="2"/>
  <c r="S934" i="2"/>
  <c r="H934" i="2"/>
  <c r="G934" i="2"/>
  <c r="F934" i="2"/>
  <c r="E934" i="2"/>
  <c r="D934" i="2"/>
  <c r="C934" i="2"/>
  <c r="B934" i="2"/>
  <c r="S933" i="2"/>
  <c r="H933" i="2"/>
  <c r="G933" i="2"/>
  <c r="F933" i="2"/>
  <c r="E933" i="2"/>
  <c r="D933" i="2"/>
  <c r="C933" i="2"/>
  <c r="B933" i="2"/>
  <c r="S932" i="2"/>
  <c r="H932" i="2"/>
  <c r="G932" i="2"/>
  <c r="F932" i="2"/>
  <c r="E932" i="2"/>
  <c r="D932" i="2"/>
  <c r="C932" i="2"/>
  <c r="B932" i="2"/>
  <c r="S931" i="2"/>
  <c r="H931" i="2"/>
  <c r="G931" i="2"/>
  <c r="F931" i="2"/>
  <c r="E931" i="2"/>
  <c r="D931" i="2"/>
  <c r="C931" i="2"/>
  <c r="B931" i="2"/>
  <c r="S930" i="2"/>
  <c r="H930" i="2"/>
  <c r="G930" i="2"/>
  <c r="F930" i="2"/>
  <c r="E930" i="2"/>
  <c r="D930" i="2"/>
  <c r="C930" i="2"/>
  <c r="B930" i="2"/>
  <c r="S929" i="2"/>
  <c r="H929" i="2"/>
  <c r="G929" i="2"/>
  <c r="F929" i="2"/>
  <c r="E929" i="2"/>
  <c r="D929" i="2"/>
  <c r="C929" i="2"/>
  <c r="B929" i="2"/>
  <c r="S928" i="2"/>
  <c r="H928" i="2"/>
  <c r="G928" i="2"/>
  <c r="F928" i="2"/>
  <c r="E928" i="2"/>
  <c r="D928" i="2"/>
  <c r="C928" i="2"/>
  <c r="B928" i="2"/>
  <c r="S927" i="2"/>
  <c r="H927" i="2"/>
  <c r="G927" i="2"/>
  <c r="F927" i="2"/>
  <c r="E927" i="2"/>
  <c r="D927" i="2"/>
  <c r="C927" i="2"/>
  <c r="B927" i="2"/>
  <c r="S926" i="2"/>
  <c r="H926" i="2"/>
  <c r="G926" i="2"/>
  <c r="F926" i="2"/>
  <c r="E926" i="2"/>
  <c r="D926" i="2"/>
  <c r="C926" i="2"/>
  <c r="B926" i="2"/>
  <c r="S925" i="2"/>
  <c r="H925" i="2"/>
  <c r="G925" i="2"/>
  <c r="F925" i="2"/>
  <c r="E925" i="2"/>
  <c r="D925" i="2"/>
  <c r="C925" i="2"/>
  <c r="B925" i="2"/>
  <c r="S924" i="2"/>
  <c r="H924" i="2"/>
  <c r="G924" i="2"/>
  <c r="F924" i="2"/>
  <c r="E924" i="2"/>
  <c r="D924" i="2"/>
  <c r="C924" i="2"/>
  <c r="B924" i="2"/>
  <c r="S923" i="2"/>
  <c r="H923" i="2"/>
  <c r="G923" i="2"/>
  <c r="F923" i="2"/>
  <c r="E923" i="2"/>
  <c r="D923" i="2"/>
  <c r="C923" i="2"/>
  <c r="B923" i="2"/>
  <c r="S922" i="2"/>
  <c r="H922" i="2"/>
  <c r="G922" i="2"/>
  <c r="F922" i="2"/>
  <c r="E922" i="2"/>
  <c r="D922" i="2"/>
  <c r="C922" i="2"/>
  <c r="B922" i="2"/>
  <c r="S921" i="2"/>
  <c r="H921" i="2"/>
  <c r="G921" i="2"/>
  <c r="F921" i="2"/>
  <c r="E921" i="2"/>
  <c r="D921" i="2"/>
  <c r="C921" i="2"/>
  <c r="B921" i="2"/>
  <c r="S920" i="2"/>
  <c r="H920" i="2"/>
  <c r="G920" i="2"/>
  <c r="F920" i="2"/>
  <c r="E920" i="2"/>
  <c r="D920" i="2"/>
  <c r="C920" i="2"/>
  <c r="B920" i="2"/>
  <c r="S919" i="2"/>
  <c r="H919" i="2"/>
  <c r="G919" i="2"/>
  <c r="F919" i="2"/>
  <c r="E919" i="2"/>
  <c r="D919" i="2"/>
  <c r="C919" i="2"/>
  <c r="B919" i="2"/>
  <c r="S918" i="2"/>
  <c r="H918" i="2"/>
  <c r="G918" i="2"/>
  <c r="F918" i="2"/>
  <c r="E918" i="2"/>
  <c r="D918" i="2"/>
  <c r="C918" i="2"/>
  <c r="B918" i="2"/>
  <c r="S917" i="2"/>
  <c r="H917" i="2"/>
  <c r="G917" i="2"/>
  <c r="F917" i="2"/>
  <c r="E917" i="2"/>
  <c r="D917" i="2"/>
  <c r="C917" i="2"/>
  <c r="B917" i="2"/>
  <c r="S916" i="2"/>
  <c r="H916" i="2"/>
  <c r="G916" i="2"/>
  <c r="F916" i="2"/>
  <c r="E916" i="2"/>
  <c r="D916" i="2"/>
  <c r="C916" i="2"/>
  <c r="B916" i="2"/>
  <c r="S915" i="2"/>
  <c r="H915" i="2"/>
  <c r="G915" i="2"/>
  <c r="F915" i="2"/>
  <c r="E915" i="2"/>
  <c r="D915" i="2"/>
  <c r="C915" i="2"/>
  <c r="B915" i="2"/>
  <c r="S914" i="2"/>
  <c r="H914" i="2"/>
  <c r="G914" i="2"/>
  <c r="F914" i="2"/>
  <c r="E914" i="2"/>
  <c r="D914" i="2"/>
  <c r="C914" i="2"/>
  <c r="B914" i="2"/>
  <c r="S913" i="2"/>
  <c r="S912" i="2"/>
  <c r="S911" i="2"/>
  <c r="S910" i="2"/>
  <c r="S909" i="2"/>
  <c r="S908" i="2"/>
  <c r="S907" i="2"/>
  <c r="S906" i="2"/>
  <c r="S905" i="2"/>
  <c r="S904" i="2"/>
  <c r="S903" i="2"/>
  <c r="S902" i="2"/>
  <c r="S901" i="2"/>
  <c r="S900" i="2"/>
  <c r="S899" i="2"/>
  <c r="S898" i="2"/>
  <c r="S897" i="2"/>
  <c r="S896" i="2"/>
  <c r="S895" i="2"/>
  <c r="S894" i="2"/>
  <c r="S893" i="2"/>
  <c r="S892" i="2"/>
  <c r="S891" i="2"/>
  <c r="S890" i="2"/>
  <c r="S889" i="2"/>
  <c r="S888" i="2"/>
  <c r="S887" i="2"/>
  <c r="S886" i="2"/>
  <c r="S885" i="2"/>
  <c r="S884" i="2"/>
  <c r="S883" i="2"/>
  <c r="S882" i="2"/>
  <c r="S881" i="2"/>
  <c r="S880" i="2"/>
  <c r="S879" i="2"/>
  <c r="S878" i="2"/>
  <c r="S877" i="2"/>
  <c r="S876" i="2"/>
  <c r="S875" i="2"/>
  <c r="S874" i="2"/>
  <c r="S873" i="2"/>
  <c r="S872" i="2"/>
  <c r="S871" i="2"/>
  <c r="S870" i="2"/>
  <c r="S869" i="2"/>
  <c r="S868" i="2"/>
  <c r="S867" i="2"/>
  <c r="S866" i="2"/>
  <c r="S865" i="2"/>
  <c r="S864" i="2"/>
  <c r="S863" i="2"/>
  <c r="S862" i="2"/>
  <c r="S861" i="2"/>
  <c r="S860" i="2"/>
  <c r="S859" i="2"/>
  <c r="S858" i="2"/>
  <c r="S857" i="2"/>
  <c r="S856" i="2"/>
  <c r="S855" i="2"/>
  <c r="S854" i="2"/>
  <c r="S853" i="2"/>
  <c r="S852" i="2"/>
  <c r="S851" i="2"/>
  <c r="S850" i="2"/>
  <c r="S849" i="2"/>
  <c r="S848" i="2"/>
  <c r="S847" i="2"/>
  <c r="S846" i="2"/>
  <c r="S845" i="2"/>
  <c r="S844" i="2"/>
  <c r="S843" i="2"/>
  <c r="S842" i="2"/>
  <c r="S841" i="2"/>
  <c r="S840" i="2"/>
  <c r="S839" i="2"/>
  <c r="S838" i="2"/>
  <c r="S837" i="2"/>
  <c r="S836" i="2"/>
  <c r="S835" i="2"/>
  <c r="S834" i="2"/>
  <c r="S833" i="2"/>
  <c r="S832" i="2"/>
  <c r="S831" i="2"/>
  <c r="S830" i="2"/>
  <c r="S829" i="2"/>
  <c r="S828" i="2"/>
  <c r="S827" i="2"/>
  <c r="S826" i="2"/>
  <c r="S825" i="2"/>
  <c r="S824" i="2"/>
  <c r="S823" i="2"/>
  <c r="S822" i="2"/>
  <c r="S821" i="2"/>
  <c r="S820" i="2"/>
  <c r="S819" i="2"/>
  <c r="S818" i="2"/>
  <c r="S817" i="2"/>
  <c r="S816" i="2"/>
  <c r="I3" i="2"/>
  <c r="J3" i="2"/>
  <c r="D24" i="1"/>
  <c r="S24" i="1" s="1"/>
  <c r="D23" i="1"/>
  <c r="E23" i="1" s="1"/>
  <c r="T23" i="1" s="1"/>
  <c r="P21" i="1"/>
  <c r="D25" i="1"/>
  <c r="P25" i="1" s="1"/>
  <c r="BA2275" i="3"/>
  <c r="BA2274" i="3"/>
  <c r="BA2273" i="3"/>
  <c r="BA2272" i="3"/>
  <c r="BA2271" i="3"/>
  <c r="BA2270" i="3"/>
  <c r="BA2269" i="3"/>
  <c r="BA2268" i="3"/>
  <c r="BA2267" i="3"/>
  <c r="BA2266" i="3"/>
  <c r="BA2265" i="3"/>
  <c r="BA2264" i="3"/>
  <c r="BA2263" i="3"/>
  <c r="BA2262" i="3"/>
  <c r="BA2261" i="3"/>
  <c r="BA2260" i="3"/>
  <c r="BA2259" i="3"/>
  <c r="BA2258" i="3"/>
  <c r="BA2257" i="3"/>
  <c r="BA2256" i="3"/>
  <c r="BA2255" i="3"/>
  <c r="BA2254" i="3"/>
  <c r="BA2253" i="3"/>
  <c r="BA2252" i="3"/>
  <c r="BA2251" i="3"/>
  <c r="BA2250" i="3"/>
  <c r="BA2249" i="3"/>
  <c r="BA2248" i="3"/>
  <c r="BA2247" i="3"/>
  <c r="BA2246" i="3"/>
  <c r="BA2245" i="3"/>
  <c r="BA2244" i="3"/>
  <c r="BA2243" i="3"/>
  <c r="BA2242" i="3"/>
  <c r="BA2241" i="3"/>
  <c r="BA2240" i="3"/>
  <c r="BA2239" i="3"/>
  <c r="BA2238" i="3"/>
  <c r="BB2275" i="3"/>
  <c r="BB2274" i="3"/>
  <c r="BB2273" i="3"/>
  <c r="BB2272" i="3"/>
  <c r="BB2271" i="3"/>
  <c r="BB2270" i="3"/>
  <c r="BB2269" i="3"/>
  <c r="BB2268" i="3"/>
  <c r="BB2267" i="3"/>
  <c r="BB2266" i="3"/>
  <c r="BB2265" i="3"/>
  <c r="BB2264" i="3"/>
  <c r="BB2263" i="3"/>
  <c r="BB2262" i="3"/>
  <c r="BB2261" i="3"/>
  <c r="BB2260" i="3"/>
  <c r="BB2259" i="3"/>
  <c r="BB2258" i="3"/>
  <c r="BB2257" i="3"/>
  <c r="BB2256" i="3"/>
  <c r="BB2255" i="3"/>
  <c r="BB2254" i="3"/>
  <c r="BB2253" i="3"/>
  <c r="BB2252" i="3"/>
  <c r="BB2251" i="3"/>
  <c r="BB2250" i="3"/>
  <c r="BB2249" i="3"/>
  <c r="BB2248" i="3"/>
  <c r="BB2247" i="3"/>
  <c r="BB2246" i="3"/>
  <c r="BB2245" i="3"/>
  <c r="BB2244" i="3"/>
  <c r="BB2243" i="3"/>
  <c r="BB2242" i="3"/>
  <c r="BB2241" i="3"/>
  <c r="BB2240" i="3"/>
  <c r="BB2239" i="3"/>
  <c r="BB2238" i="3"/>
  <c r="AY2275" i="3"/>
  <c r="AY2274" i="3"/>
  <c r="AY2273" i="3"/>
  <c r="AY2272" i="3"/>
  <c r="AY2271" i="3"/>
  <c r="AY2270" i="3"/>
  <c r="AY2269" i="3"/>
  <c r="AY2268" i="3"/>
  <c r="AY2267" i="3"/>
  <c r="AY2266" i="3"/>
  <c r="AY2265" i="3"/>
  <c r="AY2264" i="3"/>
  <c r="AY2263" i="3"/>
  <c r="AY2262" i="3"/>
  <c r="AY2261" i="3"/>
  <c r="AY2260" i="3"/>
  <c r="AY2259" i="3"/>
  <c r="AY2258" i="3"/>
  <c r="AY2257" i="3"/>
  <c r="AY2256" i="3"/>
  <c r="AY2255" i="3"/>
  <c r="AY2254" i="3"/>
  <c r="AY2253" i="3"/>
  <c r="AY2252" i="3"/>
  <c r="AY2251" i="3"/>
  <c r="AY2250" i="3"/>
  <c r="AY2249" i="3"/>
  <c r="AY2248" i="3"/>
  <c r="AY2247" i="3"/>
  <c r="AY2246" i="3"/>
  <c r="AY2245" i="3"/>
  <c r="AY2244" i="3"/>
  <c r="AY2243" i="3"/>
  <c r="AY2242" i="3"/>
  <c r="AY2241" i="3"/>
  <c r="AY2240" i="3"/>
  <c r="AY2239" i="3"/>
  <c r="AY2238" i="3"/>
  <c r="K4" i="2"/>
  <c r="I5" i="2"/>
  <c r="I6" i="2"/>
  <c r="K7" i="2"/>
  <c r="J8" i="2"/>
  <c r="K9" i="2"/>
  <c r="K10" i="2"/>
  <c r="I12" i="2"/>
  <c r="K13" i="2"/>
  <c r="K15" i="2"/>
  <c r="K16" i="2"/>
  <c r="K17" i="2"/>
  <c r="K19" i="2"/>
  <c r="K20" i="2"/>
  <c r="K23" i="2"/>
  <c r="K24" i="2"/>
  <c r="K25" i="2"/>
  <c r="J26" i="2"/>
  <c r="K27" i="2"/>
  <c r="K29" i="2"/>
  <c r="J30" i="2"/>
  <c r="K31" i="2"/>
  <c r="K32" i="2"/>
  <c r="K33" i="2"/>
  <c r="J34" i="2"/>
  <c r="K35" i="2"/>
  <c r="J36" i="2"/>
  <c r="K37" i="2"/>
  <c r="I39" i="2"/>
  <c r="J40" i="2"/>
  <c r="K41" i="2"/>
  <c r="J42" i="2"/>
  <c r="K43" i="2"/>
  <c r="K44" i="2"/>
  <c r="K45" i="2"/>
  <c r="J46" i="2"/>
  <c r="I47" i="2"/>
  <c r="K48" i="2"/>
  <c r="J49" i="2"/>
  <c r="I50" i="2"/>
  <c r="K51" i="2"/>
  <c r="K52" i="2"/>
  <c r="K53" i="2"/>
  <c r="J54" i="2"/>
  <c r="I55" i="2"/>
  <c r="K56" i="2"/>
  <c r="K57" i="2"/>
  <c r="I60" i="2"/>
  <c r="K61" i="2"/>
  <c r="K63" i="2"/>
  <c r="K64" i="2"/>
  <c r="K65" i="2"/>
  <c r="J66" i="2"/>
  <c r="I67" i="2"/>
  <c r="K68" i="2"/>
  <c r="K69" i="2"/>
  <c r="J70" i="2"/>
  <c r="I71" i="2"/>
  <c r="K72" i="2"/>
  <c r="K73" i="2"/>
  <c r="K74" i="2"/>
  <c r="K75" i="2"/>
  <c r="K76" i="2"/>
  <c r="K77" i="2"/>
  <c r="K78" i="2"/>
  <c r="K79" i="2"/>
  <c r="K80" i="2"/>
  <c r="J81" i="2"/>
  <c r="K83" i="2"/>
  <c r="K84" i="2"/>
  <c r="I85" i="2"/>
  <c r="K87" i="2"/>
  <c r="K88" i="2"/>
  <c r="J89" i="2"/>
  <c r="I90" i="2"/>
  <c r="K91" i="2"/>
  <c r="K92" i="2"/>
  <c r="K95" i="2"/>
  <c r="I96" i="2"/>
  <c r="K99" i="2"/>
  <c r="K100" i="2"/>
  <c r="I102" i="2"/>
  <c r="K103" i="2"/>
  <c r="I104" i="2"/>
  <c r="K106" i="2"/>
  <c r="J107" i="2"/>
  <c r="J108" i="2"/>
  <c r="I109" i="2"/>
  <c r="K110" i="2"/>
  <c r="J111" i="2"/>
  <c r="K112" i="2"/>
  <c r="J114" i="2"/>
  <c r="J115" i="2"/>
  <c r="J116" i="2"/>
  <c r="J119" i="2"/>
  <c r="K120" i="2"/>
  <c r="K123" i="2"/>
  <c r="K124" i="2"/>
  <c r="K126" i="2"/>
  <c r="K127" i="2"/>
  <c r="K132" i="2"/>
  <c r="K134" i="2"/>
  <c r="K135" i="2"/>
  <c r="K136" i="2"/>
  <c r="K139" i="2"/>
  <c r="K140" i="2"/>
  <c r="I141" i="2"/>
  <c r="K142" i="2"/>
  <c r="K143" i="2"/>
  <c r="K144" i="2"/>
  <c r="K147" i="2"/>
  <c r="I148" i="2"/>
  <c r="K149" i="2"/>
  <c r="K150" i="2"/>
  <c r="K153" i="2"/>
  <c r="I155" i="2"/>
  <c r="K156" i="2"/>
  <c r="K157" i="2"/>
  <c r="K160" i="2"/>
  <c r="K161" i="2"/>
  <c r="J164" i="2"/>
  <c r="K165" i="2"/>
  <c r="I167" i="2"/>
  <c r="I168" i="2"/>
  <c r="K169" i="2"/>
  <c r="I170" i="2"/>
  <c r="K171" i="2"/>
  <c r="K172" i="2"/>
  <c r="K173" i="2"/>
  <c r="K175" i="2"/>
  <c r="J176" i="2"/>
  <c r="K177" i="2"/>
  <c r="I178" i="2"/>
  <c r="J180" i="2"/>
  <c r="K181" i="2"/>
  <c r="I182" i="2"/>
  <c r="K184" i="2"/>
  <c r="K185" i="2"/>
  <c r="J186" i="2"/>
  <c r="K188" i="2"/>
  <c r="K189" i="2"/>
  <c r="J190" i="2"/>
  <c r="J191" i="2"/>
  <c r="K192" i="2"/>
  <c r="K193" i="2"/>
  <c r="J195" i="2"/>
  <c r="K196" i="2"/>
  <c r="J197" i="2"/>
  <c r="K199" i="2"/>
  <c r="K200" i="2"/>
  <c r="K203" i="2"/>
  <c r="K204" i="2"/>
  <c r="K207" i="2"/>
  <c r="K208" i="2"/>
  <c r="K211" i="2"/>
  <c r="K212" i="2"/>
  <c r="J213" i="2"/>
  <c r="J214" i="2"/>
  <c r="K215" i="2"/>
  <c r="K216" i="2"/>
  <c r="J218" i="2"/>
  <c r="K220" i="2"/>
  <c r="K223" i="2"/>
  <c r="K226" i="2"/>
  <c r="K227" i="2"/>
  <c r="K228" i="2"/>
  <c r="J230" i="2"/>
  <c r="K231" i="2"/>
  <c r="K233" i="2"/>
  <c r="K234" i="2"/>
  <c r="K235" i="2"/>
  <c r="K236" i="2"/>
  <c r="K239" i="2"/>
  <c r="I240" i="2"/>
  <c r="J242" i="2"/>
  <c r="K243" i="2"/>
  <c r="K244" i="2"/>
  <c r="J246" i="2"/>
  <c r="K247" i="2"/>
  <c r="K248" i="2"/>
  <c r="I249" i="2"/>
  <c r="I250" i="2"/>
  <c r="I251" i="2"/>
  <c r="K252" i="2"/>
  <c r="K254" i="2"/>
  <c r="K255" i="2"/>
  <c r="K256" i="2"/>
  <c r="J258" i="2"/>
  <c r="K259" i="2"/>
  <c r="I260" i="2"/>
  <c r="K262" i="2"/>
  <c r="I263" i="2"/>
  <c r="I264" i="2"/>
  <c r="I266" i="2"/>
  <c r="K267" i="2"/>
  <c r="I268" i="2"/>
  <c r="K269" i="2"/>
  <c r="K270" i="2"/>
  <c r="K271" i="2"/>
  <c r="J272" i="2"/>
  <c r="I274" i="2"/>
  <c r="J275" i="2"/>
  <c r="K276" i="2"/>
  <c r="I277" i="2"/>
  <c r="I278" i="2"/>
  <c r="K279" i="2"/>
  <c r="I280" i="2"/>
  <c r="J281" i="2"/>
  <c r="K282" i="2"/>
  <c r="K283" i="2"/>
  <c r="K284" i="2"/>
  <c r="J285" i="2"/>
  <c r="J286" i="2"/>
  <c r="K287" i="2"/>
  <c r="K288" i="2"/>
  <c r="I290" i="2"/>
  <c r="I291" i="2"/>
  <c r="K292" i="2"/>
  <c r="I293" i="2"/>
  <c r="J295" i="2"/>
  <c r="K296" i="2"/>
  <c r="I298" i="2"/>
  <c r="K299" i="2"/>
  <c r="I300" i="2"/>
  <c r="K302" i="2"/>
  <c r="K303" i="2"/>
  <c r="K304" i="2"/>
  <c r="J305" i="2"/>
  <c r="I306" i="2"/>
  <c r="K307" i="2"/>
  <c r="K311" i="2"/>
  <c r="J313" i="2"/>
  <c r="K315" i="2"/>
  <c r="K316" i="2"/>
  <c r="K319" i="2"/>
  <c r="I320" i="2"/>
  <c r="J322" i="2"/>
  <c r="K324" i="2"/>
  <c r="K328" i="2"/>
  <c r="J330" i="2"/>
  <c r="K332" i="2"/>
  <c r="I335" i="2"/>
  <c r="K336" i="2"/>
  <c r="I338" i="2"/>
  <c r="K340" i="2"/>
  <c r="K341" i="2"/>
  <c r="I343" i="2"/>
  <c r="K344" i="2"/>
  <c r="K345" i="2"/>
  <c r="J346" i="2"/>
  <c r="K348" i="2"/>
  <c r="I349" i="2"/>
  <c r="I350" i="2"/>
  <c r="I351" i="2"/>
  <c r="K352" i="2"/>
  <c r="I353" i="2"/>
  <c r="I354" i="2"/>
  <c r="K355" i="2"/>
  <c r="K356" i="2"/>
  <c r="I357" i="2"/>
  <c r="J358" i="2"/>
  <c r="K359" i="2"/>
  <c r="J360" i="2"/>
  <c r="J361" i="2"/>
  <c r="J362" i="2"/>
  <c r="K363" i="2"/>
  <c r="K364" i="2"/>
  <c r="I365" i="2"/>
  <c r="K367" i="2"/>
  <c r="K368" i="2"/>
  <c r="I369" i="2"/>
  <c r="J370" i="2"/>
  <c r="K371" i="2"/>
  <c r="K373" i="2"/>
  <c r="I374" i="2"/>
  <c r="J375" i="2"/>
  <c r="I376" i="2"/>
  <c r="K377" i="2"/>
  <c r="J378" i="2"/>
  <c r="K379" i="2"/>
  <c r="K380" i="2"/>
  <c r="K381" i="2"/>
  <c r="K383" i="2"/>
  <c r="K384" i="2"/>
  <c r="K385" i="2"/>
  <c r="I386" i="2"/>
  <c r="K388" i="2"/>
  <c r="K389" i="2"/>
  <c r="I392" i="2"/>
  <c r="K393" i="2"/>
  <c r="I394" i="2"/>
  <c r="J395" i="2"/>
  <c r="I396" i="2"/>
  <c r="K397" i="2"/>
  <c r="K398" i="2"/>
  <c r="I399" i="2"/>
  <c r="J400" i="2"/>
  <c r="K401" i="2"/>
  <c r="I402" i="2"/>
  <c r="J404" i="2"/>
  <c r="K406" i="2"/>
  <c r="I407" i="2"/>
  <c r="J408" i="2"/>
  <c r="I409" i="2"/>
  <c r="J410" i="2"/>
  <c r="J411" i="2"/>
  <c r="K413" i="2"/>
  <c r="K414" i="2"/>
  <c r="I415" i="2"/>
  <c r="K417" i="2"/>
  <c r="J418" i="2"/>
  <c r="J419" i="2"/>
  <c r="K421" i="2"/>
  <c r="K422" i="2"/>
  <c r="J423" i="2"/>
  <c r="I424" i="2"/>
  <c r="I425" i="2"/>
  <c r="K426" i="2"/>
  <c r="K428" i="2"/>
  <c r="J429" i="2"/>
  <c r="K430" i="2"/>
  <c r="K431" i="2"/>
  <c r="K432" i="2"/>
  <c r="I433" i="2"/>
  <c r="I434" i="2"/>
  <c r="K436" i="2"/>
  <c r="I437" i="2"/>
  <c r="I438" i="2"/>
  <c r="J439" i="2"/>
  <c r="K440" i="2"/>
  <c r="K441" i="2"/>
  <c r="I442" i="2"/>
  <c r="I443" i="2"/>
  <c r="I444" i="2"/>
  <c r="K445" i="2"/>
  <c r="J446" i="2"/>
  <c r="J447" i="2"/>
  <c r="K448" i="2"/>
  <c r="K450" i="2"/>
  <c r="J451" i="2"/>
  <c r="J452" i="2"/>
  <c r="K453" i="2"/>
  <c r="K454" i="2"/>
  <c r="J456" i="2"/>
  <c r="J457" i="2"/>
  <c r="J459" i="2"/>
  <c r="I460" i="2"/>
  <c r="J461" i="2"/>
  <c r="J462" i="2"/>
  <c r="I463" i="2"/>
  <c r="J464" i="2"/>
  <c r="J465" i="2"/>
  <c r="I467" i="2"/>
  <c r="J468" i="2"/>
  <c r="K469" i="2"/>
  <c r="K472" i="2"/>
  <c r="J473" i="2"/>
  <c r="K474" i="2"/>
  <c r="J476" i="2"/>
  <c r="I477" i="2"/>
  <c r="K479" i="2"/>
  <c r="K480" i="2"/>
  <c r="I481" i="2"/>
  <c r="K482" i="2"/>
  <c r="I483" i="2"/>
  <c r="K484" i="2"/>
  <c r="K485" i="2"/>
  <c r="J488" i="2"/>
  <c r="K489" i="2"/>
  <c r="I491" i="2"/>
  <c r="K493" i="2"/>
  <c r="J497" i="2"/>
  <c r="I499" i="2"/>
  <c r="K500" i="2"/>
  <c r="K501" i="2"/>
  <c r="J502" i="2"/>
  <c r="K503" i="2"/>
  <c r="K504" i="2"/>
  <c r="K505" i="2"/>
  <c r="K507" i="2"/>
  <c r="K508" i="2"/>
  <c r="J509" i="2"/>
  <c r="J510" i="2"/>
  <c r="J511" i="2"/>
  <c r="K512" i="2"/>
  <c r="K513" i="2"/>
  <c r="I514" i="2"/>
  <c r="K515" i="2"/>
  <c r="J516" i="2"/>
  <c r="K517" i="2"/>
  <c r="J518" i="2"/>
  <c r="I519" i="2"/>
  <c r="J520" i="2"/>
  <c r="J521" i="2"/>
  <c r="J523" i="2"/>
  <c r="K524" i="2"/>
  <c r="K525" i="2"/>
  <c r="J526" i="2"/>
  <c r="I527" i="2"/>
  <c r="K528" i="2"/>
  <c r="I529" i="2"/>
  <c r="K530" i="2"/>
  <c r="I531" i="2"/>
  <c r="K533" i="2"/>
  <c r="I535" i="2"/>
  <c r="J536" i="2"/>
  <c r="I537" i="2"/>
  <c r="K539" i="2"/>
  <c r="K540" i="2"/>
  <c r="I541" i="2"/>
  <c r="J542" i="2"/>
  <c r="I543" i="2"/>
  <c r="I544" i="2"/>
  <c r="K545" i="2"/>
  <c r="J547" i="2"/>
  <c r="I548" i="2"/>
  <c r="K549" i="2"/>
  <c r="K550" i="2"/>
  <c r="K551" i="2"/>
  <c r="J552" i="2"/>
  <c r="I553" i="2"/>
  <c r="K554" i="2"/>
  <c r="I556" i="2"/>
  <c r="I557" i="2"/>
  <c r="K559" i="2"/>
  <c r="J560" i="2"/>
  <c r="K561" i="2"/>
  <c r="I564" i="2"/>
  <c r="K565" i="2"/>
  <c r="K566" i="2"/>
  <c r="I567" i="2"/>
  <c r="I568" i="2"/>
  <c r="I569" i="2"/>
  <c r="K570" i="2"/>
  <c r="K572" i="2"/>
  <c r="K573" i="2"/>
  <c r="K576" i="2"/>
  <c r="K577" i="2"/>
  <c r="K578" i="2"/>
  <c r="K580" i="2"/>
  <c r="K581" i="2"/>
  <c r="K582" i="2"/>
  <c r="K584" i="2"/>
  <c r="I585" i="2"/>
  <c r="K586" i="2"/>
  <c r="K587" i="2"/>
  <c r="K588" i="2"/>
  <c r="I589" i="2"/>
  <c r="K590" i="2"/>
  <c r="I591" i="2"/>
  <c r="K592" i="2"/>
  <c r="K593" i="2"/>
  <c r="I594" i="2"/>
  <c r="K595" i="2"/>
  <c r="I597" i="2"/>
  <c r="I600" i="2"/>
  <c r="I601" i="2"/>
  <c r="K605" i="2"/>
  <c r="K608" i="2"/>
  <c r="K609" i="2"/>
  <c r="I610" i="2"/>
  <c r="I611" i="2"/>
  <c r="I612" i="2"/>
  <c r="I613" i="2"/>
  <c r="J615" i="2"/>
  <c r="K616" i="2"/>
  <c r="I617" i="2"/>
  <c r="J618" i="2"/>
  <c r="I619" i="2"/>
  <c r="K620" i="2"/>
  <c r="K621" i="2"/>
  <c r="I622" i="2"/>
  <c r="K624" i="2"/>
  <c r="I625" i="2"/>
  <c r="J626" i="2"/>
  <c r="J627" i="2"/>
  <c r="K628" i="2"/>
  <c r="I629" i="2"/>
  <c r="K631" i="2"/>
  <c r="K632" i="2"/>
  <c r="J634" i="2"/>
  <c r="K635" i="2"/>
  <c r="J636" i="2"/>
  <c r="J637" i="2"/>
  <c r="I638" i="2"/>
  <c r="K639" i="2"/>
  <c r="K640" i="2"/>
  <c r="I641" i="2"/>
  <c r="I642" i="2"/>
  <c r="K643" i="2"/>
  <c r="K644" i="2"/>
  <c r="J646" i="2"/>
  <c r="K647" i="2"/>
  <c r="K648" i="2"/>
  <c r="I649" i="2"/>
  <c r="K650" i="2"/>
  <c r="K651" i="2"/>
  <c r="K652" i="2"/>
  <c r="K653" i="2"/>
  <c r="I654" i="2"/>
  <c r="K655" i="2"/>
  <c r="K656" i="2"/>
  <c r="K657" i="2"/>
  <c r="J658" i="2"/>
  <c r="K659" i="2"/>
  <c r="K660" i="2"/>
  <c r="K663" i="2"/>
  <c r="K664" i="2"/>
  <c r="I667" i="2"/>
  <c r="K668" i="2"/>
  <c r="K669" i="2"/>
  <c r="J670" i="2"/>
  <c r="K671" i="2"/>
  <c r="K672" i="2"/>
  <c r="K673" i="2"/>
  <c r="K675" i="2"/>
  <c r="K677" i="2"/>
  <c r="K679" i="2"/>
  <c r="K680" i="2"/>
  <c r="I681" i="2"/>
  <c r="K682" i="2"/>
  <c r="J683" i="2"/>
  <c r="K684" i="2"/>
  <c r="K686" i="2"/>
  <c r="I687" i="2"/>
  <c r="K688" i="2"/>
  <c r="J689" i="2"/>
  <c r="J690" i="2"/>
  <c r="K692" i="2"/>
  <c r="K694" i="2"/>
  <c r="J695" i="2"/>
  <c r="J696" i="2"/>
  <c r="K699" i="2"/>
  <c r="I700" i="2"/>
  <c r="I701" i="2"/>
  <c r="K702" i="2"/>
  <c r="K703" i="2"/>
  <c r="K704" i="2"/>
  <c r="K706" i="2"/>
  <c r="K707" i="2"/>
  <c r="K708" i="2"/>
  <c r="K709" i="2"/>
  <c r="J710" i="2"/>
  <c r="J711" i="2"/>
  <c r="J712" i="2"/>
  <c r="I714" i="2"/>
  <c r="I715" i="2"/>
  <c r="I716" i="2"/>
  <c r="K718" i="2"/>
  <c r="J719" i="2"/>
  <c r="K720" i="2"/>
  <c r="K722" i="2"/>
  <c r="I723" i="2"/>
  <c r="I724" i="2"/>
  <c r="I725" i="2"/>
  <c r="I726" i="2"/>
  <c r="I728" i="2"/>
  <c r="J729" i="2"/>
  <c r="J730" i="2"/>
  <c r="K731" i="2"/>
  <c r="J732" i="2"/>
  <c r="K734" i="2"/>
  <c r="I735" i="2"/>
  <c r="J736" i="2"/>
  <c r="K737" i="2"/>
  <c r="K738" i="2"/>
  <c r="K739" i="2"/>
  <c r="J741" i="2"/>
  <c r="J742" i="2"/>
  <c r="I743" i="2"/>
  <c r="K744" i="2"/>
  <c r="K746" i="2"/>
  <c r="K747" i="2"/>
  <c r="I750" i="2"/>
  <c r="I752" i="2"/>
  <c r="I754" i="2"/>
  <c r="J755" i="2"/>
  <c r="BT755" i="3"/>
  <c r="BT756" i="3"/>
  <c r="BW756" i="3" s="1"/>
  <c r="BZ756" i="3" s="1"/>
  <c r="K757" i="2" s="1"/>
  <c r="BT757" i="3"/>
  <c r="BW757" i="3" s="1"/>
  <c r="BZ757" i="3" s="1"/>
  <c r="K758" i="2" s="1"/>
  <c r="BT758" i="3"/>
  <c r="BU758" i="3" s="1"/>
  <c r="BX758" i="3" s="1"/>
  <c r="I759" i="2" s="1"/>
  <c r="BT759" i="3"/>
  <c r="BT760" i="3"/>
  <c r="BU760" i="3" s="1"/>
  <c r="BX760" i="3" s="1"/>
  <c r="I761" i="2" s="1"/>
  <c r="BT761" i="3"/>
  <c r="BW761" i="3" s="1"/>
  <c r="BZ761" i="3" s="1"/>
  <c r="K762" i="2" s="1"/>
  <c r="BT762" i="3"/>
  <c r="BW762" i="3" s="1"/>
  <c r="BZ762" i="3" s="1"/>
  <c r="K763" i="2" s="1"/>
  <c r="BT763" i="3"/>
  <c r="BT764" i="3"/>
  <c r="BT765" i="3"/>
  <c r="BW765" i="3" s="1"/>
  <c r="BZ765" i="3" s="1"/>
  <c r="K766" i="2" s="1"/>
  <c r="BT766" i="3"/>
  <c r="BW766" i="3" s="1"/>
  <c r="BZ766" i="3" s="1"/>
  <c r="K767" i="2" s="1"/>
  <c r="BT767" i="3"/>
  <c r="BW767" i="3" s="1"/>
  <c r="BZ767" i="3" s="1"/>
  <c r="K768" i="2" s="1"/>
  <c r="BT768" i="3"/>
  <c r="BV768" i="3" s="1"/>
  <c r="BY768" i="3" s="1"/>
  <c r="J769" i="2" s="1"/>
  <c r="BT769" i="3"/>
  <c r="BU769" i="3" s="1"/>
  <c r="BX769" i="3" s="1"/>
  <c r="I770" i="2" s="1"/>
  <c r="BT770" i="3"/>
  <c r="BW770" i="3" s="1"/>
  <c r="BZ770" i="3" s="1"/>
  <c r="K771" i="2" s="1"/>
  <c r="BT771" i="3"/>
  <c r="BU771" i="3" s="1"/>
  <c r="BX771" i="3" s="1"/>
  <c r="I772" i="2" s="1"/>
  <c r="BT772" i="3"/>
  <c r="BT773" i="3"/>
  <c r="BW773" i="3" s="1"/>
  <c r="BZ773" i="3" s="1"/>
  <c r="K774" i="2" s="1"/>
  <c r="BT774" i="3"/>
  <c r="BW774" i="3" s="1"/>
  <c r="BZ774" i="3" s="1"/>
  <c r="K775" i="2" s="1"/>
  <c r="BT775" i="3"/>
  <c r="BW775" i="3" s="1"/>
  <c r="BZ775" i="3" s="1"/>
  <c r="K776" i="2" s="1"/>
  <c r="BT776" i="3"/>
  <c r="BW776" i="3" s="1"/>
  <c r="BZ776" i="3" s="1"/>
  <c r="K777" i="2" s="1"/>
  <c r="BT777" i="3"/>
  <c r="BT778" i="3"/>
  <c r="BU778" i="3" s="1"/>
  <c r="BX778" i="3" s="1"/>
  <c r="I779" i="2" s="1"/>
  <c r="BT779" i="3"/>
  <c r="BT780" i="3"/>
  <c r="BT781" i="3"/>
  <c r="BW781" i="3" s="1"/>
  <c r="BZ781" i="3" s="1"/>
  <c r="K782" i="2" s="1"/>
  <c r="BT782" i="3"/>
  <c r="BW782" i="3" s="1"/>
  <c r="BZ782" i="3" s="1"/>
  <c r="K783" i="2" s="1"/>
  <c r="BT783" i="3"/>
  <c r="BV783" i="3" s="1"/>
  <c r="BY783" i="3" s="1"/>
  <c r="J784" i="2" s="1"/>
  <c r="BT784" i="3"/>
  <c r="BT785" i="3"/>
  <c r="BU785" i="3" s="1"/>
  <c r="BX785" i="3" s="1"/>
  <c r="I786" i="2" s="1"/>
  <c r="BT786" i="3"/>
  <c r="BT787" i="3"/>
  <c r="BU787" i="3" s="1"/>
  <c r="BX787" i="3" s="1"/>
  <c r="I788" i="2" s="1"/>
  <c r="BT788" i="3"/>
  <c r="BW788" i="3" s="1"/>
  <c r="BZ788" i="3" s="1"/>
  <c r="K789" i="2" s="1"/>
  <c r="BT789" i="3"/>
  <c r="BW789" i="3" s="1"/>
  <c r="BZ789" i="3" s="1"/>
  <c r="K790" i="2" s="1"/>
  <c r="BT790" i="3"/>
  <c r="BW790" i="3" s="1"/>
  <c r="BZ790" i="3" s="1"/>
  <c r="K791" i="2" s="1"/>
  <c r="BT791" i="3"/>
  <c r="BV791" i="3" s="1"/>
  <c r="BY791" i="3" s="1"/>
  <c r="J792" i="2" s="1"/>
  <c r="BT792" i="3"/>
  <c r="BW792" i="3" s="1"/>
  <c r="BZ792" i="3" s="1"/>
  <c r="K793" i="2" s="1"/>
  <c r="BT793" i="3"/>
  <c r="BW793" i="3" s="1"/>
  <c r="BZ793" i="3" s="1"/>
  <c r="K794" i="2" s="1"/>
  <c r="BT794" i="3"/>
  <c r="BV794" i="3" s="1"/>
  <c r="BY794" i="3" s="1"/>
  <c r="J795" i="2" s="1"/>
  <c r="BT795" i="3"/>
  <c r="BU795" i="3" s="1"/>
  <c r="BX795" i="3" s="1"/>
  <c r="I796" i="2" s="1"/>
  <c r="BT796" i="3"/>
  <c r="BU796" i="3" s="1"/>
  <c r="BX796" i="3" s="1"/>
  <c r="I797" i="2" s="1"/>
  <c r="BT797" i="3"/>
  <c r="BV797" i="3" s="1"/>
  <c r="BY797" i="3" s="1"/>
  <c r="J798" i="2" s="1"/>
  <c r="BT798" i="3"/>
  <c r="BT799" i="3"/>
  <c r="BT800" i="3"/>
  <c r="BV800" i="3" s="1"/>
  <c r="BY800" i="3" s="1"/>
  <c r="J801" i="2" s="1"/>
  <c r="BT801" i="3"/>
  <c r="BW801" i="3" s="1"/>
  <c r="BZ801" i="3" s="1"/>
  <c r="K802" i="2" s="1"/>
  <c r="BT802" i="3"/>
  <c r="BU802" i="3" s="1"/>
  <c r="BX802" i="3" s="1"/>
  <c r="I803" i="2" s="1"/>
  <c r="BT803" i="3"/>
  <c r="BT804" i="3"/>
  <c r="BW804" i="3" s="1"/>
  <c r="BZ804" i="3" s="1"/>
  <c r="K805" i="2" s="1"/>
  <c r="BT805" i="3"/>
  <c r="BW805" i="3" s="1"/>
  <c r="BZ805" i="3" s="1"/>
  <c r="K806" i="2" s="1"/>
  <c r="BT806" i="3"/>
  <c r="BV806" i="3" s="1"/>
  <c r="BY806" i="3" s="1"/>
  <c r="J807" i="2" s="1"/>
  <c r="BT807" i="3"/>
  <c r="BW807" i="3" s="1"/>
  <c r="BZ807" i="3" s="1"/>
  <c r="K808" i="2" s="1"/>
  <c r="BT808" i="3"/>
  <c r="BV808" i="3" s="1"/>
  <c r="BY808" i="3" s="1"/>
  <c r="J809" i="2" s="1"/>
  <c r="BT809" i="3"/>
  <c r="BV809" i="3" s="1"/>
  <c r="BY809" i="3" s="1"/>
  <c r="J810" i="2" s="1"/>
  <c r="BT810" i="3"/>
  <c r="BW810" i="3" s="1"/>
  <c r="BZ810" i="3" s="1"/>
  <c r="K811" i="2" s="1"/>
  <c r="BT811" i="3"/>
  <c r="BW811" i="3" s="1"/>
  <c r="BZ811" i="3" s="1"/>
  <c r="K812" i="2" s="1"/>
  <c r="BT812" i="3"/>
  <c r="BT813" i="3"/>
  <c r="BV813" i="3" s="1"/>
  <c r="BY813" i="3" s="1"/>
  <c r="J814" i="2" s="1"/>
  <c r="BT814" i="3"/>
  <c r="BW814" i="3" s="1"/>
  <c r="BZ814" i="3" s="1"/>
  <c r="K815" i="2" s="1"/>
  <c r="BT815" i="3"/>
  <c r="BV815" i="3" s="1"/>
  <c r="BY815" i="3" s="1"/>
  <c r="J816" i="2" s="1"/>
  <c r="BT816" i="3"/>
  <c r="BT817" i="3"/>
  <c r="BU817" i="3" s="1"/>
  <c r="BX817" i="3" s="1"/>
  <c r="I818" i="2" s="1"/>
  <c r="BT818" i="3"/>
  <c r="BW818" i="3" s="1"/>
  <c r="BZ818" i="3" s="1"/>
  <c r="K819" i="2" s="1"/>
  <c r="BT819" i="3"/>
  <c r="BT820" i="3"/>
  <c r="BT821" i="3"/>
  <c r="BU821" i="3" s="1"/>
  <c r="BX821" i="3" s="1"/>
  <c r="I822" i="2" s="1"/>
  <c r="BT822" i="3"/>
  <c r="BW822" i="3" s="1"/>
  <c r="BZ822" i="3" s="1"/>
  <c r="K823" i="2" s="1"/>
  <c r="BT823" i="3"/>
  <c r="BT824" i="3"/>
  <c r="BW824" i="3" s="1"/>
  <c r="BZ824" i="3" s="1"/>
  <c r="K825" i="2" s="1"/>
  <c r="BT825" i="3"/>
  <c r="BV825" i="3" s="1"/>
  <c r="BY825" i="3" s="1"/>
  <c r="J826" i="2" s="1"/>
  <c r="BT826" i="3"/>
  <c r="BW826" i="3" s="1"/>
  <c r="BZ826" i="3" s="1"/>
  <c r="K827" i="2" s="1"/>
  <c r="BT827" i="3"/>
  <c r="BU827" i="3" s="1"/>
  <c r="BX827" i="3" s="1"/>
  <c r="I828" i="2" s="1"/>
  <c r="BT828" i="3"/>
  <c r="BU828" i="3" s="1"/>
  <c r="BX828" i="3" s="1"/>
  <c r="I829" i="2" s="1"/>
  <c r="BT829" i="3"/>
  <c r="BU829" i="3" s="1"/>
  <c r="BX829" i="3" s="1"/>
  <c r="I830" i="2" s="1"/>
  <c r="BT830" i="3"/>
  <c r="BT831" i="3"/>
  <c r="BT832" i="3"/>
  <c r="BW832" i="3" s="1"/>
  <c r="BZ832" i="3" s="1"/>
  <c r="K833" i="2" s="1"/>
  <c r="BT833" i="3"/>
  <c r="BW833" i="3" s="1"/>
  <c r="BZ833" i="3" s="1"/>
  <c r="K834" i="2" s="1"/>
  <c r="BT834" i="3"/>
  <c r="BT835" i="3"/>
  <c r="BU835" i="3" s="1"/>
  <c r="BX835" i="3" s="1"/>
  <c r="I836" i="2" s="1"/>
  <c r="BT836" i="3"/>
  <c r="BT837" i="3"/>
  <c r="BW837" i="3" s="1"/>
  <c r="BZ837" i="3" s="1"/>
  <c r="K838" i="2" s="1"/>
  <c r="BT838" i="3"/>
  <c r="BV838" i="3" s="1"/>
  <c r="BY838" i="3" s="1"/>
  <c r="J839" i="2" s="1"/>
  <c r="BT839" i="3"/>
  <c r="BV839" i="3" s="1"/>
  <c r="BY839" i="3" s="1"/>
  <c r="J840" i="2" s="1"/>
  <c r="BT840" i="3"/>
  <c r="BT841" i="3"/>
  <c r="BU841" i="3" s="1"/>
  <c r="BX841" i="3" s="1"/>
  <c r="I842" i="2" s="1"/>
  <c r="BT842" i="3"/>
  <c r="BU842" i="3" s="1"/>
  <c r="BX842" i="3" s="1"/>
  <c r="I843" i="2" s="1"/>
  <c r="BT843" i="3"/>
  <c r="BW843" i="3" s="1"/>
  <c r="BZ843" i="3" s="1"/>
  <c r="K844" i="2" s="1"/>
  <c r="BT844" i="3"/>
  <c r="BW844" i="3" s="1"/>
  <c r="BZ844" i="3" s="1"/>
  <c r="K845" i="2" s="1"/>
  <c r="BT845" i="3"/>
  <c r="BW845" i="3" s="1"/>
  <c r="BZ845" i="3" s="1"/>
  <c r="K846" i="2" s="1"/>
  <c r="BT846" i="3"/>
  <c r="BT847" i="3"/>
  <c r="BW847" i="3" s="1"/>
  <c r="BZ847" i="3" s="1"/>
  <c r="K848" i="2" s="1"/>
  <c r="BT848" i="3"/>
  <c r="BU848" i="3" s="1"/>
  <c r="BX848" i="3" s="1"/>
  <c r="I849" i="2" s="1"/>
  <c r="BT849" i="3"/>
  <c r="BT850" i="3"/>
  <c r="BT851" i="3"/>
  <c r="BW851" i="3" s="1"/>
  <c r="BZ851" i="3" s="1"/>
  <c r="K852" i="2" s="1"/>
  <c r="BT852" i="3"/>
  <c r="BW852" i="3" s="1"/>
  <c r="BZ852" i="3" s="1"/>
  <c r="K853" i="2" s="1"/>
  <c r="BT853" i="3"/>
  <c r="BT854" i="3"/>
  <c r="BT855" i="3"/>
  <c r="BV855" i="3" s="1"/>
  <c r="BY855" i="3" s="1"/>
  <c r="J856" i="2" s="1"/>
  <c r="BT856" i="3"/>
  <c r="BV856" i="3" s="1"/>
  <c r="BY856" i="3" s="1"/>
  <c r="J857" i="2" s="1"/>
  <c r="BT857" i="3"/>
  <c r="BV857" i="3" s="1"/>
  <c r="BY857" i="3" s="1"/>
  <c r="J858" i="2" s="1"/>
  <c r="BT858" i="3"/>
  <c r="BT859" i="3"/>
  <c r="BW859" i="3" s="1"/>
  <c r="BZ859" i="3" s="1"/>
  <c r="K860" i="2" s="1"/>
  <c r="BT860" i="3"/>
  <c r="BV860" i="3" s="1"/>
  <c r="BY860" i="3" s="1"/>
  <c r="J861" i="2" s="1"/>
  <c r="BT861" i="3"/>
  <c r="BW861" i="3" s="1"/>
  <c r="BZ861" i="3" s="1"/>
  <c r="K862" i="2" s="1"/>
  <c r="BT862" i="3"/>
  <c r="BV862" i="3" s="1"/>
  <c r="BY862" i="3" s="1"/>
  <c r="J863" i="2" s="1"/>
  <c r="BT863" i="3"/>
  <c r="BW863" i="3" s="1"/>
  <c r="BZ863" i="3" s="1"/>
  <c r="K864" i="2" s="1"/>
  <c r="BT864" i="3"/>
  <c r="BW864" i="3" s="1"/>
  <c r="BZ864" i="3" s="1"/>
  <c r="K865" i="2" s="1"/>
  <c r="BT865" i="3"/>
  <c r="BW865" i="3" s="1"/>
  <c r="BZ865" i="3" s="1"/>
  <c r="K866" i="2" s="1"/>
  <c r="BT866" i="3"/>
  <c r="BU866" i="3" s="1"/>
  <c r="BX866" i="3" s="1"/>
  <c r="I867" i="2" s="1"/>
  <c r="BT867" i="3"/>
  <c r="BW867" i="3" s="1"/>
  <c r="BZ867" i="3" s="1"/>
  <c r="K868" i="2" s="1"/>
  <c r="BT868" i="3"/>
  <c r="BW868" i="3" s="1"/>
  <c r="BZ868" i="3" s="1"/>
  <c r="K869" i="2" s="1"/>
  <c r="BT869" i="3"/>
  <c r="BW869" i="3" s="1"/>
  <c r="BZ869" i="3" s="1"/>
  <c r="K870" i="2" s="1"/>
  <c r="BT870" i="3"/>
  <c r="BT871" i="3"/>
  <c r="BT872" i="3"/>
  <c r="BW872" i="3" s="1"/>
  <c r="BZ872" i="3" s="1"/>
  <c r="K873" i="2" s="1"/>
  <c r="BT873" i="3"/>
  <c r="BT874" i="3"/>
  <c r="BT875" i="3"/>
  <c r="BV875" i="3" s="1"/>
  <c r="BY875" i="3" s="1"/>
  <c r="J876" i="2" s="1"/>
  <c r="BT876" i="3"/>
  <c r="BT877" i="3"/>
  <c r="BV877" i="3" s="1"/>
  <c r="BY877" i="3" s="1"/>
  <c r="J878" i="2" s="1"/>
  <c r="BT878" i="3"/>
  <c r="BV878" i="3" s="1"/>
  <c r="BY878" i="3" s="1"/>
  <c r="J879" i="2" s="1"/>
  <c r="BT879" i="3"/>
  <c r="BV879" i="3" s="1"/>
  <c r="BY879" i="3" s="1"/>
  <c r="J880" i="2" s="1"/>
  <c r="BT880" i="3"/>
  <c r="BT881" i="3"/>
  <c r="BU881" i="3" s="1"/>
  <c r="BX881" i="3" s="1"/>
  <c r="I882" i="2" s="1"/>
  <c r="BT882" i="3"/>
  <c r="BT883" i="3"/>
  <c r="BT884" i="3"/>
  <c r="BT885" i="3"/>
  <c r="BV885" i="3" s="1"/>
  <c r="BY885" i="3" s="1"/>
  <c r="J886" i="2" s="1"/>
  <c r="BT886" i="3"/>
  <c r="BT887" i="3"/>
  <c r="BT888" i="3"/>
  <c r="BU888" i="3" s="1"/>
  <c r="BX888" i="3" s="1"/>
  <c r="I889" i="2" s="1"/>
  <c r="BT889" i="3"/>
  <c r="BV889" i="3" s="1"/>
  <c r="BY889" i="3" s="1"/>
  <c r="J890" i="2" s="1"/>
  <c r="BT890" i="3"/>
  <c r="BT891" i="3"/>
  <c r="BW891" i="3" s="1"/>
  <c r="BZ891" i="3" s="1"/>
  <c r="K892" i="2" s="1"/>
  <c r="BT892" i="3"/>
  <c r="BV892" i="3" s="1"/>
  <c r="BY892" i="3" s="1"/>
  <c r="J893" i="2" s="1"/>
  <c r="BT893" i="3"/>
  <c r="BW893" i="3" s="1"/>
  <c r="BZ893" i="3" s="1"/>
  <c r="K894" i="2" s="1"/>
  <c r="BT894" i="3"/>
  <c r="BT895" i="3"/>
  <c r="BW895" i="3" s="1"/>
  <c r="BZ895" i="3" s="1"/>
  <c r="K896" i="2" s="1"/>
  <c r="BT896" i="3"/>
  <c r="BW896" i="3" s="1"/>
  <c r="BZ896" i="3" s="1"/>
  <c r="K897" i="2" s="1"/>
  <c r="BT897" i="3"/>
  <c r="BW897" i="3" s="1"/>
  <c r="BZ897" i="3" s="1"/>
  <c r="K898" i="2" s="1"/>
  <c r="BT898" i="3"/>
  <c r="BT899" i="3"/>
  <c r="BW899" i="3" s="1"/>
  <c r="BZ899" i="3" s="1"/>
  <c r="K900" i="2" s="1"/>
  <c r="BT900" i="3"/>
  <c r="BU900" i="3" s="1"/>
  <c r="BX900" i="3" s="1"/>
  <c r="I901" i="2" s="1"/>
  <c r="BT901" i="3"/>
  <c r="BT902" i="3"/>
  <c r="BW902" i="3" s="1"/>
  <c r="BZ902" i="3" s="1"/>
  <c r="K903" i="2" s="1"/>
  <c r="BT903" i="3"/>
  <c r="BW903" i="3" s="1"/>
  <c r="BZ903" i="3" s="1"/>
  <c r="K904" i="2" s="1"/>
  <c r="BT904" i="3"/>
  <c r="BW904" i="3" s="1"/>
  <c r="BZ904" i="3" s="1"/>
  <c r="K905" i="2" s="1"/>
  <c r="BT905" i="3"/>
  <c r="BW905" i="3" s="1"/>
  <c r="BZ905" i="3" s="1"/>
  <c r="K906" i="2" s="1"/>
  <c r="BT906" i="3"/>
  <c r="BW906" i="3" s="1"/>
  <c r="BZ906" i="3" s="1"/>
  <c r="K907" i="2" s="1"/>
  <c r="BT907" i="3"/>
  <c r="BV907" i="3" s="1"/>
  <c r="BY907" i="3" s="1"/>
  <c r="J908" i="2" s="1"/>
  <c r="BT908" i="3"/>
  <c r="BV908" i="3" s="1"/>
  <c r="BY908" i="3" s="1"/>
  <c r="J909" i="2" s="1"/>
  <c r="BT909" i="3"/>
  <c r="BU909" i="3" s="1"/>
  <c r="BX909" i="3" s="1"/>
  <c r="I910" i="2" s="1"/>
  <c r="BT910" i="3"/>
  <c r="BU910" i="3" s="1"/>
  <c r="BX910" i="3" s="1"/>
  <c r="I911" i="2" s="1"/>
  <c r="BT911" i="3"/>
  <c r="BW911" i="3" s="1"/>
  <c r="BZ911" i="3" s="1"/>
  <c r="K912" i="2" s="1"/>
  <c r="BT912" i="3"/>
  <c r="BW912" i="3" s="1"/>
  <c r="BZ912" i="3" s="1"/>
  <c r="K913" i="2" s="1"/>
  <c r="BT913" i="3"/>
  <c r="BV913" i="3" s="1"/>
  <c r="BY913" i="3" s="1"/>
  <c r="BT914" i="3"/>
  <c r="BV914" i="3" s="1"/>
  <c r="BY914" i="3" s="1"/>
  <c r="BT915" i="3"/>
  <c r="BT916" i="3"/>
  <c r="BV916" i="3" s="1"/>
  <c r="BY916" i="3" s="1"/>
  <c r="BT917" i="3"/>
  <c r="BT918" i="3"/>
  <c r="BW918" i="3" s="1"/>
  <c r="BZ918" i="3" s="1"/>
  <c r="BT919" i="3"/>
  <c r="BT920" i="3"/>
  <c r="BW920" i="3" s="1"/>
  <c r="BZ920" i="3" s="1"/>
  <c r="K921" i="2" s="1"/>
  <c r="BT921" i="3"/>
  <c r="BU921" i="3" s="1"/>
  <c r="BX921" i="3" s="1"/>
  <c r="BT922" i="3"/>
  <c r="BW922" i="3" s="1"/>
  <c r="BZ922" i="3" s="1"/>
  <c r="BT923" i="3"/>
  <c r="BU923" i="3" s="1"/>
  <c r="BX923" i="3" s="1"/>
  <c r="BT924" i="3"/>
  <c r="BT925" i="3"/>
  <c r="BT926" i="3"/>
  <c r="BV926" i="3" s="1"/>
  <c r="BY926" i="3" s="1"/>
  <c r="BT927" i="3"/>
  <c r="BW927" i="3" s="1"/>
  <c r="BZ927" i="3" s="1"/>
  <c r="K928" i="2" s="1"/>
  <c r="BT928" i="3"/>
  <c r="BT929" i="3"/>
  <c r="BU929" i="3" s="1"/>
  <c r="BX929" i="3" s="1"/>
  <c r="I930" i="2" s="1"/>
  <c r="BT930" i="3"/>
  <c r="BU930" i="3" s="1"/>
  <c r="BX930" i="3" s="1"/>
  <c r="BT931" i="3"/>
  <c r="BW931" i="3" s="1"/>
  <c r="BZ931" i="3" s="1"/>
  <c r="BT932" i="3"/>
  <c r="BV932" i="3" s="1"/>
  <c r="BY932" i="3" s="1"/>
  <c r="BT933" i="3"/>
  <c r="BU933" i="3" s="1"/>
  <c r="BX933" i="3" s="1"/>
  <c r="BT934" i="3"/>
  <c r="BV934" i="3" s="1"/>
  <c r="BY934" i="3" s="1"/>
  <c r="BT935" i="3"/>
  <c r="BU935" i="3" s="1"/>
  <c r="BX935" i="3" s="1"/>
  <c r="BT936" i="3"/>
  <c r="BV936" i="3" s="1"/>
  <c r="BY936" i="3" s="1"/>
  <c r="J937" i="2" s="1"/>
  <c r="BT937" i="3"/>
  <c r="BT938" i="3"/>
  <c r="BV938" i="3" s="1"/>
  <c r="BY938" i="3" s="1"/>
  <c r="BT939" i="3"/>
  <c r="BT940" i="3"/>
  <c r="BV940" i="3" s="1"/>
  <c r="BY940" i="3" s="1"/>
  <c r="BU941" i="3"/>
  <c r="BX941" i="3" s="1"/>
  <c r="BT942" i="3"/>
  <c r="BV942" i="3" s="1"/>
  <c r="BY942" i="3" s="1"/>
  <c r="BT943" i="3"/>
  <c r="BT944" i="3"/>
  <c r="BV944" i="3" s="1"/>
  <c r="BY944" i="3" s="1"/>
  <c r="BT945" i="3"/>
  <c r="BU945" i="3" s="1"/>
  <c r="BX945" i="3" s="1"/>
  <c r="BT946" i="3"/>
  <c r="BU946" i="3" s="1"/>
  <c r="BX946" i="3" s="1"/>
  <c r="BT947" i="3"/>
  <c r="BT948" i="3"/>
  <c r="BT949" i="3"/>
  <c r="BT950" i="3"/>
  <c r="BW950" i="3" s="1"/>
  <c r="BZ950" i="3" s="1"/>
  <c r="K951" i="2" s="1"/>
  <c r="BT951" i="3"/>
  <c r="BW951" i="3" s="1"/>
  <c r="BZ951" i="3" s="1"/>
  <c r="K952" i="2" s="1"/>
  <c r="BT952" i="3"/>
  <c r="BU952" i="3" s="1"/>
  <c r="BX952" i="3" s="1"/>
  <c r="I953" i="2" s="1"/>
  <c r="BT953" i="3"/>
  <c r="BT954" i="3"/>
  <c r="BW954" i="3" s="1"/>
  <c r="BZ954" i="3" s="1"/>
  <c r="K955" i="2" s="1"/>
  <c r="BT955" i="3"/>
  <c r="BW955" i="3" s="1"/>
  <c r="BZ955" i="3" s="1"/>
  <c r="BT956" i="3"/>
  <c r="BV956" i="3" s="1"/>
  <c r="BY956" i="3" s="1"/>
  <c r="BT957" i="3"/>
  <c r="BT958" i="3"/>
  <c r="BV958" i="3" s="1"/>
  <c r="BY958" i="3" s="1"/>
  <c r="BT959" i="3"/>
  <c r="BW959" i="3" s="1"/>
  <c r="BZ959" i="3" s="1"/>
  <c r="K960" i="2" s="1"/>
  <c r="BT960" i="3"/>
  <c r="BT961" i="3"/>
  <c r="BT962" i="3"/>
  <c r="BW962" i="3" s="1"/>
  <c r="BZ962" i="3" s="1"/>
  <c r="K963" i="2" s="1"/>
  <c r="BT963" i="3"/>
  <c r="BW963" i="3" s="1"/>
  <c r="BZ963" i="3" s="1"/>
  <c r="BT964" i="3"/>
  <c r="BV964" i="3" s="1"/>
  <c r="BY964" i="3" s="1"/>
  <c r="BT965" i="3"/>
  <c r="BT966" i="3"/>
  <c r="BV966" i="3" s="1"/>
  <c r="BY966" i="3" s="1"/>
  <c r="BT967" i="3"/>
  <c r="BU967" i="3" s="1"/>
  <c r="BX967" i="3" s="1"/>
  <c r="BT968" i="3"/>
  <c r="BV968" i="3" s="1"/>
  <c r="BY968" i="3" s="1"/>
  <c r="J969" i="2" s="1"/>
  <c r="BT969" i="3"/>
  <c r="BT970" i="3"/>
  <c r="BW970" i="3" s="1"/>
  <c r="BZ970" i="3" s="1"/>
  <c r="K971" i="2" s="1"/>
  <c r="BT971" i="3"/>
  <c r="BW971" i="3" s="1"/>
  <c r="BZ971" i="3" s="1"/>
  <c r="K972" i="2" s="1"/>
  <c r="BT972" i="3"/>
  <c r="BW972" i="3" s="1"/>
  <c r="BZ972" i="3" s="1"/>
  <c r="K973" i="2" s="1"/>
  <c r="BT973" i="3"/>
  <c r="BT974" i="3"/>
  <c r="BV974" i="3" s="1"/>
  <c r="BY974" i="3" s="1"/>
  <c r="BT975" i="3"/>
  <c r="BU975" i="3" s="1"/>
  <c r="BX975" i="3" s="1"/>
  <c r="BT976" i="3"/>
  <c r="BW976" i="3" s="1"/>
  <c r="BZ976" i="3" s="1"/>
  <c r="BT977" i="3"/>
  <c r="BT978" i="3"/>
  <c r="BW978" i="3" s="1"/>
  <c r="BZ978" i="3" s="1"/>
  <c r="K979" i="2" s="1"/>
  <c r="BT979" i="3"/>
  <c r="BW979" i="3" s="1"/>
  <c r="BZ979" i="3" s="1"/>
  <c r="BT980" i="3"/>
  <c r="BV980" i="3" s="1"/>
  <c r="BY980" i="3" s="1"/>
  <c r="BT981" i="3"/>
  <c r="BT982" i="3"/>
  <c r="BV982" i="3" s="1"/>
  <c r="BY982" i="3" s="1"/>
  <c r="BT983" i="3"/>
  <c r="BW983" i="3" s="1"/>
  <c r="BZ983" i="3" s="1"/>
  <c r="K984" i="2" s="1"/>
  <c r="BT984" i="3"/>
  <c r="BT985" i="3"/>
  <c r="BT986" i="3"/>
  <c r="BV986" i="3" s="1"/>
  <c r="BY986" i="3" s="1"/>
  <c r="BT987" i="3"/>
  <c r="BV987" i="3" s="1"/>
  <c r="BY987" i="3" s="1"/>
  <c r="J988" i="2" s="1"/>
  <c r="BT988" i="3"/>
  <c r="BV988" i="3" s="1"/>
  <c r="BY988" i="3" s="1"/>
  <c r="BT989" i="3"/>
  <c r="BT990" i="3"/>
  <c r="BW990" i="3" s="1"/>
  <c r="BZ990" i="3" s="1"/>
  <c r="K991" i="2" s="1"/>
  <c r="BT991" i="3"/>
  <c r="BW991" i="3" s="1"/>
  <c r="BZ991" i="3" s="1"/>
  <c r="K992" i="2" s="1"/>
  <c r="BT992" i="3"/>
  <c r="BW992" i="3" s="1"/>
  <c r="BZ992" i="3" s="1"/>
  <c r="K993" i="2" s="1"/>
  <c r="BT993" i="3"/>
  <c r="BU993" i="3" s="1"/>
  <c r="BX993" i="3" s="1"/>
  <c r="I994" i="2" s="1"/>
  <c r="BT994" i="3"/>
  <c r="BV994" i="3" s="1"/>
  <c r="BY994" i="3" s="1"/>
  <c r="J995" i="2" s="1"/>
  <c r="BT995" i="3"/>
  <c r="BT996" i="3"/>
  <c r="BV996" i="3" s="1"/>
  <c r="BY996" i="3" s="1"/>
  <c r="J997" i="2" s="1"/>
  <c r="BT997" i="3"/>
  <c r="BU997" i="3" s="1"/>
  <c r="BX997" i="3" s="1"/>
  <c r="I998" i="2" s="1"/>
  <c r="BT998" i="3"/>
  <c r="BW998" i="3" s="1"/>
  <c r="BZ998" i="3" s="1"/>
  <c r="K999" i="2" s="1"/>
  <c r="BT999" i="3"/>
  <c r="BT1000" i="3"/>
  <c r="BV1000" i="3" s="1"/>
  <c r="BY1000" i="3" s="1"/>
  <c r="J1001" i="2" s="1"/>
  <c r="BT1001" i="3"/>
  <c r="BT1002" i="3"/>
  <c r="BW1002" i="3" s="1"/>
  <c r="BZ1002" i="3" s="1"/>
  <c r="K1003" i="2" s="1"/>
  <c r="BT1003" i="3"/>
  <c r="BT1004" i="3"/>
  <c r="BV1004" i="3" s="1"/>
  <c r="BY1004" i="3" s="1"/>
  <c r="J1005" i="2" s="1"/>
  <c r="BT1005" i="3"/>
  <c r="BU1005" i="3" s="1"/>
  <c r="BX1005" i="3" s="1"/>
  <c r="I1006" i="2" s="1"/>
  <c r="BT1006" i="3"/>
  <c r="BW1006" i="3" s="1"/>
  <c r="BZ1006" i="3" s="1"/>
  <c r="K1007" i="2" s="1"/>
  <c r="BT1007" i="3"/>
  <c r="BW1007" i="3" s="1"/>
  <c r="BZ1007" i="3" s="1"/>
  <c r="K1008" i="2" s="1"/>
  <c r="BT1008" i="3"/>
  <c r="BV1008" i="3" s="1"/>
  <c r="BY1008" i="3" s="1"/>
  <c r="J1009" i="2" s="1"/>
  <c r="BT1009" i="3"/>
  <c r="BT1010" i="3"/>
  <c r="BW1010" i="3" s="1"/>
  <c r="BZ1010" i="3" s="1"/>
  <c r="K1011" i="2" s="1"/>
  <c r="BT1011" i="3"/>
  <c r="BW1011" i="3" s="1"/>
  <c r="BZ1011" i="3" s="1"/>
  <c r="K1012" i="2" s="1"/>
  <c r="BT1012" i="3"/>
  <c r="BV1012" i="3" s="1"/>
  <c r="BY1012" i="3" s="1"/>
  <c r="J1013" i="2" s="1"/>
  <c r="BT1013" i="3"/>
  <c r="BT1014" i="3"/>
  <c r="BV1014" i="3" s="1"/>
  <c r="BY1014" i="3" s="1"/>
  <c r="J1015" i="2" s="1"/>
  <c r="BT1015" i="3"/>
  <c r="BW1015" i="3" s="1"/>
  <c r="BZ1015" i="3" s="1"/>
  <c r="K1016" i="2" s="1"/>
  <c r="BT1016" i="3"/>
  <c r="BT1017" i="3"/>
  <c r="BV1017" i="3" s="1"/>
  <c r="BY1017" i="3" s="1"/>
  <c r="J1018" i="2" s="1"/>
  <c r="BT1018" i="3"/>
  <c r="BW1018" i="3" s="1"/>
  <c r="BZ1018" i="3" s="1"/>
  <c r="K1019" i="2" s="1"/>
  <c r="BT1019" i="3"/>
  <c r="BT1020" i="3"/>
  <c r="BT1021" i="3"/>
  <c r="BV1021" i="3" s="1"/>
  <c r="BY1021" i="3" s="1"/>
  <c r="J1022" i="2" s="1"/>
  <c r="BT1022" i="3"/>
  <c r="BT1023" i="3"/>
  <c r="BW1023" i="3" s="1"/>
  <c r="BZ1023" i="3" s="1"/>
  <c r="K1024" i="2" s="1"/>
  <c r="BT1024" i="3"/>
  <c r="BT1025" i="3"/>
  <c r="BT1026" i="3"/>
  <c r="BV1026" i="3" s="1"/>
  <c r="BY1026" i="3" s="1"/>
  <c r="J1027" i="2" s="1"/>
  <c r="BT1027" i="3"/>
  <c r="BW1027" i="3" s="1"/>
  <c r="BZ1027" i="3" s="1"/>
  <c r="K1028" i="2" s="1"/>
  <c r="BT1028" i="3"/>
  <c r="BV1028" i="3" s="1"/>
  <c r="BY1028" i="3" s="1"/>
  <c r="J1029" i="2" s="1"/>
  <c r="BT1029" i="3"/>
  <c r="BW1029" i="3" s="1"/>
  <c r="BZ1029" i="3" s="1"/>
  <c r="K1030" i="2" s="1"/>
  <c r="BT1030" i="3"/>
  <c r="BU1030" i="3" s="1"/>
  <c r="BX1030" i="3" s="1"/>
  <c r="I1031" i="2" s="1"/>
  <c r="BT1031" i="3"/>
  <c r="BV1031" i="3" s="1"/>
  <c r="BY1031" i="3" s="1"/>
  <c r="BT1032" i="3"/>
  <c r="BT1033" i="3"/>
  <c r="BU1033" i="3" s="1"/>
  <c r="BX1033" i="3" s="1"/>
  <c r="BT1034" i="3"/>
  <c r="BU1034" i="3" s="1"/>
  <c r="BX1034" i="3" s="1"/>
  <c r="BT1035" i="3"/>
  <c r="BW1035" i="3" s="1"/>
  <c r="BZ1035" i="3" s="1"/>
  <c r="BT1036" i="3"/>
  <c r="BV1036" i="3" s="1"/>
  <c r="BY1036" i="3" s="1"/>
  <c r="BT1037" i="3"/>
  <c r="BT1038" i="3"/>
  <c r="BW1038" i="3" s="1"/>
  <c r="BZ1038" i="3" s="1"/>
  <c r="BT1039" i="3"/>
  <c r="BW1039" i="3" s="1"/>
  <c r="BZ1039" i="3" s="1"/>
  <c r="BT1040" i="3"/>
  <c r="BU1040" i="3" s="1"/>
  <c r="BX1040" i="3" s="1"/>
  <c r="BT1041" i="3"/>
  <c r="BV1041" i="3" s="1"/>
  <c r="BY1041" i="3" s="1"/>
  <c r="BT1042" i="3"/>
  <c r="BW1042" i="3" s="1"/>
  <c r="BZ1042" i="3" s="1"/>
  <c r="BT1043" i="3"/>
  <c r="BW1043" i="3" s="1"/>
  <c r="BZ1043" i="3" s="1"/>
  <c r="BT1044" i="3"/>
  <c r="BU1044" i="3" s="1"/>
  <c r="BX1044" i="3" s="1"/>
  <c r="BT1045" i="3"/>
  <c r="BT1046" i="3"/>
  <c r="BW1046" i="3" s="1"/>
  <c r="BZ1046" i="3" s="1"/>
  <c r="BT1047" i="3"/>
  <c r="BW1047" i="3" s="1"/>
  <c r="BZ1047" i="3" s="1"/>
  <c r="BT1048" i="3"/>
  <c r="BT1049" i="3"/>
  <c r="BV1049" i="3" s="1"/>
  <c r="BY1049" i="3" s="1"/>
  <c r="BT1050" i="3"/>
  <c r="BW1050" i="3" s="1"/>
  <c r="BZ1050" i="3" s="1"/>
  <c r="BT1051" i="3"/>
  <c r="BW1051" i="3" s="1"/>
  <c r="BZ1051" i="3" s="1"/>
  <c r="BT1052" i="3"/>
  <c r="BT1053" i="3"/>
  <c r="BU1053" i="3" s="1"/>
  <c r="BX1053" i="3" s="1"/>
  <c r="BT1054" i="3"/>
  <c r="BV1054" i="3" s="1"/>
  <c r="BY1054" i="3" s="1"/>
  <c r="BT1055" i="3"/>
  <c r="BV1055" i="3" s="1"/>
  <c r="BY1055" i="3" s="1"/>
  <c r="BT1056" i="3"/>
  <c r="BT1057" i="3"/>
  <c r="BT1058" i="3"/>
  <c r="BW1058" i="3" s="1"/>
  <c r="BZ1058" i="3" s="1"/>
  <c r="BT1059" i="3"/>
  <c r="BW1059" i="3" s="1"/>
  <c r="BZ1059" i="3" s="1"/>
  <c r="BT1060" i="3"/>
  <c r="BW1060" i="3" s="1"/>
  <c r="BZ1060" i="3" s="1"/>
  <c r="BT1061" i="3"/>
  <c r="BU1061" i="3" s="1"/>
  <c r="BX1061" i="3" s="1"/>
  <c r="BT1062" i="3"/>
  <c r="BT1063" i="3"/>
  <c r="BW1063" i="3" s="1"/>
  <c r="BZ1063" i="3" s="1"/>
  <c r="BT1064" i="3"/>
  <c r="BV1064" i="3" s="1"/>
  <c r="BY1064" i="3" s="1"/>
  <c r="BT1065" i="3"/>
  <c r="BT1066" i="3"/>
  <c r="BW1066" i="3" s="1"/>
  <c r="BZ1066" i="3" s="1"/>
  <c r="BT1067" i="3"/>
  <c r="BV1067" i="3" s="1"/>
  <c r="BY1067" i="3" s="1"/>
  <c r="BT1068" i="3"/>
  <c r="BT1069" i="3"/>
  <c r="BT1070" i="3"/>
  <c r="BW1070" i="3" s="1"/>
  <c r="BZ1070" i="3" s="1"/>
  <c r="BT1071" i="3"/>
  <c r="BW1071" i="3" s="1"/>
  <c r="BZ1071" i="3" s="1"/>
  <c r="BT1072" i="3"/>
  <c r="BT1073" i="3"/>
  <c r="BT1074" i="3"/>
  <c r="BV1074" i="3" s="1"/>
  <c r="BY1074" i="3" s="1"/>
  <c r="BT1075" i="3"/>
  <c r="BW1075" i="3" s="1"/>
  <c r="BZ1075" i="3" s="1"/>
  <c r="BT1076" i="3"/>
  <c r="BT1077" i="3"/>
  <c r="BV1077" i="3" s="1"/>
  <c r="BY1077" i="3" s="1"/>
  <c r="BT1078" i="3"/>
  <c r="BW1078" i="3" s="1"/>
  <c r="BZ1078" i="3" s="1"/>
  <c r="BT1079" i="3"/>
  <c r="BW1079" i="3" s="1"/>
  <c r="BZ1079" i="3" s="1"/>
  <c r="BT1080" i="3"/>
  <c r="BT1081" i="3"/>
  <c r="BT1082" i="3"/>
  <c r="BV1082" i="3" s="1"/>
  <c r="BY1082" i="3" s="1"/>
  <c r="BT1083" i="3"/>
  <c r="BW1083" i="3" s="1"/>
  <c r="BZ1083" i="3" s="1"/>
  <c r="BT1084" i="3"/>
  <c r="BT1085" i="3"/>
  <c r="BT1086" i="3"/>
  <c r="BT1087" i="3"/>
  <c r="BT1088" i="3"/>
  <c r="BV1088" i="3" s="1"/>
  <c r="BY1088" i="3" s="1"/>
  <c r="BT1089" i="3"/>
  <c r="BV1089" i="3" s="1"/>
  <c r="BY1089" i="3" s="1"/>
  <c r="BT1090" i="3"/>
  <c r="BV1090" i="3" s="1"/>
  <c r="BY1090" i="3" s="1"/>
  <c r="BT1091" i="3"/>
  <c r="BU1091" i="3" s="1"/>
  <c r="BX1091" i="3" s="1"/>
  <c r="BT1092" i="3"/>
  <c r="BV1092" i="3" s="1"/>
  <c r="BY1092" i="3" s="1"/>
  <c r="BT1093" i="3"/>
  <c r="BT1094" i="3"/>
  <c r="BT1095" i="3"/>
  <c r="BW1095" i="3" s="1"/>
  <c r="BZ1095" i="3" s="1"/>
  <c r="BT1096" i="3"/>
  <c r="BV1096" i="3" s="1"/>
  <c r="BY1096" i="3" s="1"/>
  <c r="BT1097" i="3"/>
  <c r="BT1098" i="3"/>
  <c r="BW1098" i="3" s="1"/>
  <c r="BZ1098" i="3" s="1"/>
  <c r="BT1099" i="3"/>
  <c r="BV1099" i="3" s="1"/>
  <c r="BY1099" i="3" s="1"/>
  <c r="BT1100" i="3"/>
  <c r="BU1100" i="3" s="1"/>
  <c r="BX1100" i="3" s="1"/>
  <c r="BT1101" i="3"/>
  <c r="BT1102" i="3"/>
  <c r="BW1102" i="3" s="1"/>
  <c r="BZ1102" i="3" s="1"/>
  <c r="BT1103" i="3"/>
  <c r="BW1103" i="3" s="1"/>
  <c r="BZ1103" i="3" s="1"/>
  <c r="J99" i="2"/>
  <c r="I99" i="2"/>
  <c r="BV941" i="3"/>
  <c r="BY941" i="3" s="1"/>
  <c r="J942" i="2" s="1"/>
  <c r="I160" i="2"/>
  <c r="I91" i="2"/>
  <c r="J91" i="2"/>
  <c r="I59" i="2"/>
  <c r="J75" i="2"/>
  <c r="I75" i="2"/>
  <c r="J83" i="2"/>
  <c r="I83" i="2"/>
  <c r="J51" i="2"/>
  <c r="I51" i="2"/>
  <c r="BT1104" i="3"/>
  <c r="BV1104" i="3" s="1"/>
  <c r="BY1104" i="3" s="1"/>
  <c r="BT1105" i="3"/>
  <c r="BU1105" i="3" s="1"/>
  <c r="BX1105" i="3" s="1"/>
  <c r="BT1106" i="3"/>
  <c r="BW1106" i="3" s="1"/>
  <c r="BZ1106" i="3" s="1"/>
  <c r="BT1107" i="3"/>
  <c r="BW1107" i="3" s="1"/>
  <c r="BZ1107" i="3" s="1"/>
  <c r="BT1108" i="3"/>
  <c r="BT1109" i="3"/>
  <c r="BW1109" i="3" s="1"/>
  <c r="BZ1109" i="3" s="1"/>
  <c r="BT1110" i="3"/>
  <c r="BW1110" i="3" s="1"/>
  <c r="BZ1110" i="3" s="1"/>
  <c r="BT1111" i="3"/>
  <c r="BW1111" i="3" s="1"/>
  <c r="BZ1111" i="3" s="1"/>
  <c r="BT1112" i="3"/>
  <c r="BT1113" i="3"/>
  <c r="BW1113" i="3" s="1"/>
  <c r="BZ1113" i="3" s="1"/>
  <c r="BT1114" i="3"/>
  <c r="BW1114" i="3" s="1"/>
  <c r="BZ1114" i="3" s="1"/>
  <c r="BT1115" i="3"/>
  <c r="BW1115" i="3" s="1"/>
  <c r="BZ1115" i="3" s="1"/>
  <c r="BT1116" i="3"/>
  <c r="BT1117" i="3"/>
  <c r="BV1117" i="3" s="1"/>
  <c r="BY1117" i="3" s="1"/>
  <c r="BT1118" i="3"/>
  <c r="BW1118" i="3" s="1"/>
  <c r="BZ1118" i="3" s="1"/>
  <c r="BT1119" i="3"/>
  <c r="BW1119" i="3" s="1"/>
  <c r="BZ1119" i="3" s="1"/>
  <c r="BT1120" i="3"/>
  <c r="BT1121" i="3"/>
  <c r="BU1121" i="3" s="1"/>
  <c r="BX1121" i="3" s="1"/>
  <c r="BT1122" i="3"/>
  <c r="BV1122" i="3" s="1"/>
  <c r="BY1122" i="3" s="1"/>
  <c r="BT1123" i="3"/>
  <c r="BW1123" i="3" s="1"/>
  <c r="BZ1123" i="3" s="1"/>
  <c r="BT1124" i="3"/>
  <c r="BU1124" i="3" s="1"/>
  <c r="BX1124" i="3" s="1"/>
  <c r="BT1125" i="3"/>
  <c r="BW1125" i="3" s="1"/>
  <c r="BZ1125" i="3" s="1"/>
  <c r="BT1126" i="3"/>
  <c r="BW1126" i="3" s="1"/>
  <c r="BZ1126" i="3" s="1"/>
  <c r="BT1127" i="3"/>
  <c r="BT1128" i="3"/>
  <c r="BT1129" i="3"/>
  <c r="BU1129" i="3" s="1"/>
  <c r="BX1129" i="3" s="1"/>
  <c r="BT1130" i="3"/>
  <c r="BV1130" i="3" s="1"/>
  <c r="BY1130" i="3" s="1"/>
  <c r="BT1131" i="3"/>
  <c r="BW1131" i="3" s="1"/>
  <c r="BZ1131" i="3" s="1"/>
  <c r="BT1132" i="3"/>
  <c r="BU1132" i="3" s="1"/>
  <c r="BX1132" i="3" s="1"/>
  <c r="BT1133" i="3"/>
  <c r="BV1133" i="3" s="1"/>
  <c r="BY1133" i="3" s="1"/>
  <c r="BT1134" i="3"/>
  <c r="BT1135" i="3"/>
  <c r="BT1136" i="3"/>
  <c r="BW1136" i="3" s="1"/>
  <c r="BZ1136" i="3" s="1"/>
  <c r="BT1137" i="3"/>
  <c r="BW1137" i="3" s="1"/>
  <c r="BZ1137" i="3" s="1"/>
  <c r="BT1138" i="3"/>
  <c r="BW1138" i="3" s="1"/>
  <c r="BZ1138" i="3" s="1"/>
  <c r="BT1139" i="3"/>
  <c r="BW1139" i="3" s="1"/>
  <c r="BZ1139" i="3" s="1"/>
  <c r="BT1140" i="3"/>
  <c r="BT1141" i="3"/>
  <c r="BW1141" i="3" s="1"/>
  <c r="BZ1141" i="3" s="1"/>
  <c r="BT1142" i="3"/>
  <c r="BW1142" i="3" s="1"/>
  <c r="BZ1142" i="3" s="1"/>
  <c r="BT1143" i="3"/>
  <c r="BW1143" i="3" s="1"/>
  <c r="BZ1143" i="3" s="1"/>
  <c r="BT1144" i="3"/>
  <c r="BW1144" i="3" s="1"/>
  <c r="BZ1144" i="3" s="1"/>
  <c r="BT1145" i="3"/>
  <c r="BW1145" i="3" s="1"/>
  <c r="BZ1145" i="3" s="1"/>
  <c r="BT1146" i="3"/>
  <c r="BW1146" i="3" s="1"/>
  <c r="BZ1146" i="3" s="1"/>
  <c r="BT1147" i="3"/>
  <c r="BW1147" i="3" s="1"/>
  <c r="BZ1147" i="3" s="1"/>
  <c r="BT1148" i="3"/>
  <c r="BU1148" i="3" s="1"/>
  <c r="BX1148" i="3" s="1"/>
  <c r="BT1149" i="3"/>
  <c r="BT1150" i="3"/>
  <c r="BT1151" i="3"/>
  <c r="BU1151" i="3" s="1"/>
  <c r="BX1151" i="3" s="1"/>
  <c r="BT1152" i="3"/>
  <c r="BT1153" i="3"/>
  <c r="BW1153" i="3" s="1"/>
  <c r="BZ1153" i="3" s="1"/>
  <c r="BT1154" i="3"/>
  <c r="BW1154" i="3" s="1"/>
  <c r="BZ1154" i="3" s="1"/>
  <c r="BT1155" i="3"/>
  <c r="BW1155" i="3" s="1"/>
  <c r="BZ1155" i="3" s="1"/>
  <c r="BT1156" i="3"/>
  <c r="BW1156" i="3" s="1"/>
  <c r="BZ1156" i="3" s="1"/>
  <c r="BT1157" i="3"/>
  <c r="BW1157" i="3" s="1"/>
  <c r="BZ1157" i="3" s="1"/>
  <c r="BT1158" i="3"/>
  <c r="BU1158" i="3" s="1"/>
  <c r="BX1158" i="3" s="1"/>
  <c r="BT1159" i="3"/>
  <c r="BW1159" i="3" s="1"/>
  <c r="BZ1159" i="3" s="1"/>
  <c r="BT1160" i="3"/>
  <c r="BT1161" i="3"/>
  <c r="BU1161" i="3" s="1"/>
  <c r="BX1161" i="3" s="1"/>
  <c r="BT1162" i="3"/>
  <c r="BW1162" i="3" s="1"/>
  <c r="BZ1162" i="3" s="1"/>
  <c r="BT1163" i="3"/>
  <c r="BU1163" i="3" s="1"/>
  <c r="BX1163" i="3" s="1"/>
  <c r="BT1164" i="3"/>
  <c r="BV1164" i="3" s="1"/>
  <c r="BY1164" i="3" s="1"/>
  <c r="BT1165" i="3"/>
  <c r="BV1165" i="3" s="1"/>
  <c r="BY1165" i="3" s="1"/>
  <c r="BT1166" i="3"/>
  <c r="BU1166" i="3" s="1"/>
  <c r="BX1166" i="3" s="1"/>
  <c r="BT1167" i="3"/>
  <c r="BW1167" i="3" s="1"/>
  <c r="BZ1167" i="3" s="1"/>
  <c r="BT1168" i="3"/>
  <c r="BT1169" i="3"/>
  <c r="BW1169" i="3" s="1"/>
  <c r="BZ1169" i="3" s="1"/>
  <c r="BT1170" i="3"/>
  <c r="BT1171" i="3"/>
  <c r="BW1171" i="3" s="1"/>
  <c r="BZ1171" i="3" s="1"/>
  <c r="BT1172" i="3"/>
  <c r="BT1173" i="3"/>
  <c r="BT1174" i="3"/>
  <c r="BT1175" i="3"/>
  <c r="BW1175" i="3" s="1"/>
  <c r="BZ1175" i="3" s="1"/>
  <c r="BT1176" i="3"/>
  <c r="BT1177" i="3"/>
  <c r="BW1177" i="3" s="1"/>
  <c r="BZ1177" i="3" s="1"/>
  <c r="BT1178" i="3"/>
  <c r="BU1178" i="3" s="1"/>
  <c r="BX1178" i="3" s="1"/>
  <c r="BT1179" i="3"/>
  <c r="BW1179" i="3" s="1"/>
  <c r="BZ1179" i="3" s="1"/>
  <c r="BT1180" i="3"/>
  <c r="BV1180" i="3" s="1"/>
  <c r="BY1180" i="3" s="1"/>
  <c r="BT1181" i="3"/>
  <c r="BV1181" i="3" s="1"/>
  <c r="BY1181" i="3" s="1"/>
  <c r="BT1182" i="3"/>
  <c r="BW1182" i="3" s="1"/>
  <c r="BZ1182" i="3" s="1"/>
  <c r="BT1183" i="3"/>
  <c r="BU1183" i="3" s="1"/>
  <c r="BX1183" i="3" s="1"/>
  <c r="BT1184" i="3"/>
  <c r="BT1185" i="3"/>
  <c r="BU1185" i="3" s="1"/>
  <c r="BX1185" i="3" s="1"/>
  <c r="BT1186" i="3"/>
  <c r="BT1187" i="3"/>
  <c r="BT1188" i="3"/>
  <c r="BT1189" i="3"/>
  <c r="BW1189" i="3" s="1"/>
  <c r="BZ1189" i="3" s="1"/>
  <c r="BT1190" i="3"/>
  <c r="BU1190" i="3" s="1"/>
  <c r="BX1190" i="3" s="1"/>
  <c r="BT1191" i="3"/>
  <c r="BW1191" i="3" s="1"/>
  <c r="BZ1191" i="3" s="1"/>
  <c r="BT1192" i="3"/>
  <c r="BV1192" i="3" s="1"/>
  <c r="BY1192" i="3" s="1"/>
  <c r="BT1193" i="3"/>
  <c r="BU1193" i="3" s="1"/>
  <c r="BX1193" i="3" s="1"/>
  <c r="BT1194" i="3"/>
  <c r="BW1194" i="3" s="1"/>
  <c r="BZ1194" i="3" s="1"/>
  <c r="BT1195" i="3"/>
  <c r="BW1195" i="3" s="1"/>
  <c r="BZ1195" i="3" s="1"/>
  <c r="BT1196" i="3"/>
  <c r="BT1197" i="3"/>
  <c r="BT1198" i="3"/>
  <c r="BU1198" i="3" s="1"/>
  <c r="BX1198" i="3" s="1"/>
  <c r="BT1199" i="3"/>
  <c r="BW1199" i="3" s="1"/>
  <c r="BZ1199" i="3" s="1"/>
  <c r="BT1200" i="3"/>
  <c r="BT1201" i="3"/>
  <c r="BU1201" i="3" s="1"/>
  <c r="BX1201" i="3" s="1"/>
  <c r="BT1202" i="3"/>
  <c r="BW1202" i="3" s="1"/>
  <c r="BZ1202" i="3" s="1"/>
  <c r="BT1203" i="3"/>
  <c r="BW1203" i="3" s="1"/>
  <c r="BZ1203" i="3" s="1"/>
  <c r="BT1204" i="3"/>
  <c r="BT1205" i="3"/>
  <c r="BW1205" i="3" s="1"/>
  <c r="BZ1205" i="3" s="1"/>
  <c r="BT1206" i="3"/>
  <c r="BT1207" i="3"/>
  <c r="BU1207" i="3" s="1"/>
  <c r="BX1207" i="3" s="1"/>
  <c r="BT1208" i="3"/>
  <c r="BV1208" i="3" s="1"/>
  <c r="BY1208" i="3" s="1"/>
  <c r="BT1209" i="3"/>
  <c r="BT1210" i="3"/>
  <c r="BV1210" i="3" s="1"/>
  <c r="BY1210" i="3" s="1"/>
  <c r="BT1211" i="3"/>
  <c r="BW1211" i="3" s="1"/>
  <c r="BZ1211" i="3" s="1"/>
  <c r="BT1212" i="3"/>
  <c r="BT1213" i="3"/>
  <c r="BT1214" i="3"/>
  <c r="BT1215" i="3"/>
  <c r="BU1215" i="3" s="1"/>
  <c r="BX1215" i="3" s="1"/>
  <c r="BT1216" i="3"/>
  <c r="BV1216" i="3" s="1"/>
  <c r="BY1216" i="3" s="1"/>
  <c r="BT1217" i="3"/>
  <c r="BW1217" i="3" s="1"/>
  <c r="BZ1217" i="3" s="1"/>
  <c r="BT1218" i="3"/>
  <c r="BV1218" i="3" s="1"/>
  <c r="BY1218" i="3" s="1"/>
  <c r="BT1219" i="3"/>
  <c r="BW1219" i="3" s="1"/>
  <c r="BZ1219" i="3" s="1"/>
  <c r="BT1220" i="3"/>
  <c r="BT1221" i="3"/>
  <c r="BW1221" i="3" s="1"/>
  <c r="BZ1221" i="3" s="1"/>
  <c r="BT1222" i="3"/>
  <c r="BV1222" i="3" s="1"/>
  <c r="BY1222" i="3" s="1"/>
  <c r="BT1223" i="3"/>
  <c r="BW1223" i="3" s="1"/>
  <c r="BZ1223" i="3" s="1"/>
  <c r="BT1224" i="3"/>
  <c r="BV1224" i="3" s="1"/>
  <c r="BY1224" i="3" s="1"/>
  <c r="BT1225" i="3"/>
  <c r="BU1225" i="3" s="1"/>
  <c r="BX1225" i="3" s="1"/>
  <c r="BT1226" i="3"/>
  <c r="BU1226" i="3" s="1"/>
  <c r="BX1226" i="3" s="1"/>
  <c r="BT1227" i="3"/>
  <c r="BW1227" i="3" s="1"/>
  <c r="BZ1227" i="3" s="1"/>
  <c r="BT1228" i="3"/>
  <c r="BV1228" i="3" s="1"/>
  <c r="BY1228" i="3" s="1"/>
  <c r="BT1229" i="3"/>
  <c r="BV1229" i="3" s="1"/>
  <c r="BY1229" i="3" s="1"/>
  <c r="BT1230" i="3"/>
  <c r="BV1230" i="3" s="1"/>
  <c r="BY1230" i="3" s="1"/>
  <c r="BT1231" i="3"/>
  <c r="BU1231" i="3" s="1"/>
  <c r="BX1231" i="3" s="1"/>
  <c r="BT1232" i="3"/>
  <c r="BU1232" i="3" s="1"/>
  <c r="BX1232" i="3" s="1"/>
  <c r="BT1233" i="3"/>
  <c r="BW1233" i="3" s="1"/>
  <c r="BZ1233" i="3" s="1"/>
  <c r="BT1234" i="3"/>
  <c r="BW1234" i="3" s="1"/>
  <c r="BZ1234" i="3" s="1"/>
  <c r="BT1235" i="3"/>
  <c r="BW1235" i="3" s="1"/>
  <c r="BZ1235" i="3" s="1"/>
  <c r="BT1236" i="3"/>
  <c r="BV1236" i="3" s="1"/>
  <c r="BY1236" i="3" s="1"/>
  <c r="BT1237" i="3"/>
  <c r="BW1237" i="3" s="1"/>
  <c r="BZ1237" i="3" s="1"/>
  <c r="BT1238" i="3"/>
  <c r="BV1238" i="3" s="1"/>
  <c r="BY1238" i="3" s="1"/>
  <c r="BT1239" i="3"/>
  <c r="BW1239" i="3" s="1"/>
  <c r="BZ1239" i="3" s="1"/>
  <c r="BT1240" i="3"/>
  <c r="BU1240" i="3" s="1"/>
  <c r="BX1240" i="3" s="1"/>
  <c r="BT1241" i="3"/>
  <c r="BU1241" i="3" s="1"/>
  <c r="BX1241" i="3" s="1"/>
  <c r="BT1242" i="3"/>
  <c r="BT1243" i="3"/>
  <c r="BV1243" i="3" s="1"/>
  <c r="BY1243" i="3" s="1"/>
  <c r="BT1244" i="3"/>
  <c r="BV1244" i="3" s="1"/>
  <c r="BY1244" i="3" s="1"/>
  <c r="BT1245" i="3"/>
  <c r="BV1245" i="3" s="1"/>
  <c r="BY1245" i="3" s="1"/>
  <c r="BT1246" i="3"/>
  <c r="BV1246" i="3" s="1"/>
  <c r="BY1246" i="3" s="1"/>
  <c r="BT1247" i="3"/>
  <c r="BT1248" i="3"/>
  <c r="BT1249" i="3"/>
  <c r="BU1249" i="3" s="1"/>
  <c r="BX1249" i="3" s="1"/>
  <c r="BT1250" i="3"/>
  <c r="BT1251" i="3"/>
  <c r="BW1251" i="3" s="1"/>
  <c r="BZ1251" i="3" s="1"/>
  <c r="BT1252" i="3"/>
  <c r="BV1252" i="3" s="1"/>
  <c r="BY1252" i="3" s="1"/>
  <c r="BT1253" i="3"/>
  <c r="BW1253" i="3" s="1"/>
  <c r="BZ1253" i="3" s="1"/>
  <c r="BT1254" i="3"/>
  <c r="BT1255" i="3"/>
  <c r="BU1255" i="3" s="1"/>
  <c r="BX1255" i="3" s="1"/>
  <c r="BT1256" i="3"/>
  <c r="BT1257" i="3"/>
  <c r="BU1257" i="3" s="1"/>
  <c r="BX1257" i="3" s="1"/>
  <c r="BT1258" i="3"/>
  <c r="BT1259" i="3"/>
  <c r="BT1260" i="3"/>
  <c r="BV1260" i="3" s="1"/>
  <c r="BY1260" i="3" s="1"/>
  <c r="BT1261" i="3"/>
  <c r="BV1261" i="3" s="1"/>
  <c r="BY1261" i="3" s="1"/>
  <c r="BT1262" i="3"/>
  <c r="BW1262" i="3" s="1"/>
  <c r="BZ1262" i="3" s="1"/>
  <c r="BT1263" i="3"/>
  <c r="BU1263" i="3" s="1"/>
  <c r="BX1263" i="3" s="1"/>
  <c r="BT1264" i="3"/>
  <c r="BV1264" i="3" s="1"/>
  <c r="BY1264" i="3" s="1"/>
  <c r="BT1265" i="3"/>
  <c r="BU1265" i="3" s="1"/>
  <c r="BX1265" i="3" s="1"/>
  <c r="BT1266" i="3"/>
  <c r="BW1266" i="3" s="1"/>
  <c r="BZ1266" i="3" s="1"/>
  <c r="BT1267" i="3"/>
  <c r="BT1268" i="3"/>
  <c r="BU1268" i="3" s="1"/>
  <c r="BX1268" i="3" s="1"/>
  <c r="BT1269" i="3"/>
  <c r="BU1269" i="3" s="1"/>
  <c r="BX1269" i="3" s="1"/>
  <c r="BT1270" i="3"/>
  <c r="BW1270" i="3" s="1"/>
  <c r="BZ1270" i="3" s="1"/>
  <c r="BT1271" i="3"/>
  <c r="BT1272" i="3"/>
  <c r="BT1273" i="3"/>
  <c r="BW1273" i="3" s="1"/>
  <c r="BZ1273" i="3" s="1"/>
  <c r="BT1274" i="3"/>
  <c r="BT1275" i="3"/>
  <c r="BW1275" i="3" s="1"/>
  <c r="BZ1275" i="3" s="1"/>
  <c r="BT1276" i="3"/>
  <c r="BV1276" i="3" s="1"/>
  <c r="BY1276" i="3" s="1"/>
  <c r="BT1277" i="3"/>
  <c r="BT1278" i="3"/>
  <c r="BT1279" i="3"/>
  <c r="BW1279" i="3" s="1"/>
  <c r="BZ1279" i="3" s="1"/>
  <c r="BT1280" i="3"/>
  <c r="BU1280" i="3" s="1"/>
  <c r="BX1280" i="3" s="1"/>
  <c r="BT1281" i="3"/>
  <c r="BT1282" i="3"/>
  <c r="BW1282" i="3" s="1"/>
  <c r="BZ1282" i="3" s="1"/>
  <c r="BT1283" i="3"/>
  <c r="BW1283" i="3" s="1"/>
  <c r="BZ1283" i="3" s="1"/>
  <c r="BT1284" i="3"/>
  <c r="BT1285" i="3"/>
  <c r="BW1285" i="3" s="1"/>
  <c r="BZ1285" i="3" s="1"/>
  <c r="BT1286" i="3"/>
  <c r="BT1287" i="3"/>
  <c r="BU1287" i="3" s="1"/>
  <c r="BX1287" i="3" s="1"/>
  <c r="BT1288" i="3"/>
  <c r="BU1288" i="3" s="1"/>
  <c r="BX1288" i="3" s="1"/>
  <c r="BT1289" i="3"/>
  <c r="BW1289" i="3" s="1"/>
  <c r="BZ1289" i="3" s="1"/>
  <c r="BT1290" i="3"/>
  <c r="BU1290" i="3" s="1"/>
  <c r="BX1290" i="3" s="1"/>
  <c r="BT1291" i="3"/>
  <c r="BW1291" i="3" s="1"/>
  <c r="BZ1291" i="3" s="1"/>
  <c r="BT1292" i="3"/>
  <c r="BW1292" i="3" s="1"/>
  <c r="BZ1292" i="3" s="1"/>
  <c r="BT1293" i="3"/>
  <c r="BV1293" i="3" s="1"/>
  <c r="BY1293" i="3" s="1"/>
  <c r="BT1294" i="3"/>
  <c r="BW1294" i="3" s="1"/>
  <c r="BZ1294" i="3" s="1"/>
  <c r="BT1295" i="3"/>
  <c r="BU1295" i="3" s="1"/>
  <c r="BX1295" i="3" s="1"/>
  <c r="BT1296" i="3"/>
  <c r="BU1296" i="3" s="1"/>
  <c r="BX1296" i="3" s="1"/>
  <c r="BT1297" i="3"/>
  <c r="BT1298" i="3"/>
  <c r="BV1298" i="3" s="1"/>
  <c r="BY1298" i="3" s="1"/>
  <c r="BT1299" i="3"/>
  <c r="BW1299" i="3" s="1"/>
  <c r="BZ1299" i="3" s="1"/>
  <c r="BT1300" i="3"/>
  <c r="BU1300" i="3" s="1"/>
  <c r="BX1300" i="3" s="1"/>
  <c r="BT1301" i="3"/>
  <c r="BW1301" i="3" s="1"/>
  <c r="BZ1301" i="3" s="1"/>
  <c r="BT1302" i="3"/>
  <c r="BW1302" i="3" s="1"/>
  <c r="BZ1302" i="3" s="1"/>
  <c r="BT1303" i="3"/>
  <c r="BT1304" i="3"/>
  <c r="BT1305" i="3"/>
  <c r="BW1305" i="3" s="1"/>
  <c r="BZ1305" i="3" s="1"/>
  <c r="BT1306" i="3"/>
  <c r="BV1306" i="3" s="1"/>
  <c r="BY1306" i="3" s="1"/>
  <c r="BT1307" i="3"/>
  <c r="BW1307" i="3" s="1"/>
  <c r="BZ1307" i="3" s="1"/>
  <c r="BT1308" i="3"/>
  <c r="BT1309" i="3"/>
  <c r="BV1309" i="3" s="1"/>
  <c r="BY1309" i="3" s="1"/>
  <c r="BT1310" i="3"/>
  <c r="BV1310" i="3" s="1"/>
  <c r="BY1310" i="3" s="1"/>
  <c r="BT1311" i="3"/>
  <c r="BU1311" i="3" s="1"/>
  <c r="BX1311" i="3" s="1"/>
  <c r="BT1312" i="3"/>
  <c r="BV1312" i="3" s="1"/>
  <c r="BY1312" i="3" s="1"/>
  <c r="BT1313" i="3"/>
  <c r="BU1313" i="3" s="1"/>
  <c r="BX1313" i="3" s="1"/>
  <c r="BT1314" i="3"/>
  <c r="BW1314" i="3" s="1"/>
  <c r="BZ1314" i="3" s="1"/>
  <c r="BT1315" i="3"/>
  <c r="BW1315" i="3" s="1"/>
  <c r="BZ1315" i="3" s="1"/>
  <c r="BT1316" i="3"/>
  <c r="BW1316" i="3" s="1"/>
  <c r="BZ1316" i="3" s="1"/>
  <c r="BT1317" i="3"/>
  <c r="BW1317" i="3" s="1"/>
  <c r="BZ1317" i="3" s="1"/>
  <c r="BT1318" i="3"/>
  <c r="BT1319" i="3"/>
  <c r="BU1319" i="3" s="1"/>
  <c r="BX1319" i="3" s="1"/>
  <c r="BT1320" i="3"/>
  <c r="BT1321" i="3"/>
  <c r="BU1321" i="3" s="1"/>
  <c r="BX1321" i="3" s="1"/>
  <c r="BT1322" i="3"/>
  <c r="BT1323" i="3"/>
  <c r="BW1323" i="3" s="1"/>
  <c r="BZ1323" i="3" s="1"/>
  <c r="BT1324" i="3"/>
  <c r="BT1325" i="3"/>
  <c r="BV1325" i="3" s="1"/>
  <c r="BY1325" i="3" s="1"/>
  <c r="BT1326" i="3"/>
  <c r="BV1326" i="3" s="1"/>
  <c r="BY1326" i="3" s="1"/>
  <c r="BT1327" i="3"/>
  <c r="BW1327" i="3" s="1"/>
  <c r="BZ1327" i="3" s="1"/>
  <c r="BT1328" i="3"/>
  <c r="BT1329" i="3"/>
  <c r="BT1330" i="3"/>
  <c r="BT1331" i="3"/>
  <c r="BW1331" i="3" s="1"/>
  <c r="BZ1331" i="3" s="1"/>
  <c r="BT1332" i="3"/>
  <c r="BT1333" i="3"/>
  <c r="BW1333" i="3" s="1"/>
  <c r="BZ1333" i="3" s="1"/>
  <c r="BT1334" i="3"/>
  <c r="BT1335" i="3"/>
  <c r="BU1335" i="3" s="1"/>
  <c r="BX1335" i="3" s="1"/>
  <c r="BT1336" i="3"/>
  <c r="BT1337" i="3"/>
  <c r="BU1337" i="3" s="1"/>
  <c r="BX1337" i="3" s="1"/>
  <c r="BT1338" i="3"/>
  <c r="BT1339" i="3"/>
  <c r="BW1339" i="3" s="1"/>
  <c r="BZ1339" i="3" s="1"/>
  <c r="BT1340" i="3"/>
  <c r="BV1340" i="3" s="1"/>
  <c r="BY1340" i="3" s="1"/>
  <c r="BT1341" i="3"/>
  <c r="BT1342" i="3"/>
  <c r="BU1342" i="3" s="1"/>
  <c r="BX1342" i="3" s="1"/>
  <c r="BT1343" i="3"/>
  <c r="BU1343" i="3" s="1"/>
  <c r="BX1343" i="3" s="1"/>
  <c r="BT1344" i="3"/>
  <c r="BV1344" i="3" s="1"/>
  <c r="BY1344" i="3" s="1"/>
  <c r="BT1345" i="3"/>
  <c r="BW1345" i="3" s="1"/>
  <c r="BZ1345" i="3" s="1"/>
  <c r="BT1346" i="3"/>
  <c r="BW1346" i="3" s="1"/>
  <c r="BZ1346" i="3" s="1"/>
  <c r="BT1347" i="3"/>
  <c r="BW1347" i="3" s="1"/>
  <c r="BZ1347" i="3" s="1"/>
  <c r="BT1348" i="3"/>
  <c r="BT1349" i="3"/>
  <c r="BW1349" i="3" s="1"/>
  <c r="BZ1349" i="3" s="1"/>
  <c r="BT1350" i="3"/>
  <c r="BW1350" i="3" s="1"/>
  <c r="BZ1350" i="3" s="1"/>
  <c r="BT1351" i="3"/>
  <c r="BU1351" i="3" s="1"/>
  <c r="BX1351" i="3" s="1"/>
  <c r="BT1352" i="3"/>
  <c r="BT1353" i="3"/>
  <c r="BU1353" i="3" s="1"/>
  <c r="BX1353" i="3" s="1"/>
  <c r="BT1354" i="3"/>
  <c r="BV1354" i="3" s="1"/>
  <c r="BY1354" i="3" s="1"/>
  <c r="BT1355" i="3"/>
  <c r="BW1355" i="3" s="1"/>
  <c r="BZ1355" i="3" s="1"/>
  <c r="BT1356" i="3"/>
  <c r="BV1356" i="3" s="1"/>
  <c r="BY1356" i="3" s="1"/>
  <c r="BT1357" i="3"/>
  <c r="BW1357" i="3" s="1"/>
  <c r="BZ1357" i="3" s="1"/>
  <c r="BT1358" i="3"/>
  <c r="BU1358" i="3" s="1"/>
  <c r="BX1358" i="3" s="1"/>
  <c r="BT1359" i="3"/>
  <c r="BW1359" i="3" s="1"/>
  <c r="BZ1359" i="3" s="1"/>
  <c r="BT1360" i="3"/>
  <c r="BT1361" i="3"/>
  <c r="BV1361" i="3" s="1"/>
  <c r="BY1361" i="3" s="1"/>
  <c r="BT1362" i="3"/>
  <c r="BV1362" i="3" s="1"/>
  <c r="BY1362" i="3" s="1"/>
  <c r="BT1363" i="3"/>
  <c r="BW1363" i="3" s="1"/>
  <c r="BZ1363" i="3" s="1"/>
  <c r="BT1364" i="3"/>
  <c r="BV1364" i="3" s="1"/>
  <c r="BY1364" i="3" s="1"/>
  <c r="BT1365" i="3"/>
  <c r="BU1365" i="3" s="1"/>
  <c r="BX1365" i="3" s="1"/>
  <c r="BT1366" i="3"/>
  <c r="BT1367" i="3"/>
  <c r="BW1367" i="3" s="1"/>
  <c r="BZ1367" i="3" s="1"/>
  <c r="BT1368" i="3"/>
  <c r="BT1369" i="3"/>
  <c r="BU1369" i="3" s="1"/>
  <c r="BX1369" i="3" s="1"/>
  <c r="BT1370" i="3"/>
  <c r="BT1371" i="3"/>
  <c r="BU1371" i="3" s="1"/>
  <c r="BX1371" i="3" s="1"/>
  <c r="BT1372" i="3"/>
  <c r="BT1373" i="3"/>
  <c r="BU1373" i="3" s="1"/>
  <c r="BX1373" i="3" s="1"/>
  <c r="BT1374" i="3"/>
  <c r="BT1375" i="3"/>
  <c r="BT1376" i="3"/>
  <c r="BT1377" i="3"/>
  <c r="BW1377" i="3" s="1"/>
  <c r="BZ1377" i="3" s="1"/>
  <c r="BT1378" i="3"/>
  <c r="BU1378" i="3" s="1"/>
  <c r="BX1378" i="3" s="1"/>
  <c r="BT1379" i="3"/>
  <c r="BU1379" i="3" s="1"/>
  <c r="BX1379" i="3" s="1"/>
  <c r="BT1380" i="3"/>
  <c r="BT1381" i="3"/>
  <c r="BT1382" i="3"/>
  <c r="BU1382" i="3" s="1"/>
  <c r="BX1382" i="3" s="1"/>
  <c r="BT1383" i="3"/>
  <c r="BW1383" i="3" s="1"/>
  <c r="BZ1383" i="3" s="1"/>
  <c r="BT1384" i="3"/>
  <c r="BU1384" i="3" s="1"/>
  <c r="BX1384" i="3" s="1"/>
  <c r="BT1385" i="3"/>
  <c r="BU1385" i="3" s="1"/>
  <c r="BX1385" i="3" s="1"/>
  <c r="BT1386" i="3"/>
  <c r="BU1386" i="3" s="1"/>
  <c r="BX1386" i="3" s="1"/>
  <c r="BT1387" i="3"/>
  <c r="BU1387" i="3" s="1"/>
  <c r="BX1387" i="3" s="1"/>
  <c r="BT1388" i="3"/>
  <c r="BU1388" i="3" s="1"/>
  <c r="BX1388" i="3" s="1"/>
  <c r="BT1389" i="3"/>
  <c r="BU1389" i="3" s="1"/>
  <c r="BX1389" i="3" s="1"/>
  <c r="BT1390" i="3"/>
  <c r="BU1390" i="3" s="1"/>
  <c r="BX1390" i="3" s="1"/>
  <c r="BT1391" i="3"/>
  <c r="BW1391" i="3" s="1"/>
  <c r="BZ1391" i="3" s="1"/>
  <c r="BT1392" i="3"/>
  <c r="BT1393" i="3"/>
  <c r="BW1393" i="3" s="1"/>
  <c r="BZ1393" i="3" s="1"/>
  <c r="BT1394" i="3"/>
  <c r="BU1394" i="3" s="1"/>
  <c r="BX1394" i="3" s="1"/>
  <c r="BT1395" i="3"/>
  <c r="BU1395" i="3" s="1"/>
  <c r="BX1395" i="3" s="1"/>
  <c r="BT1396" i="3"/>
  <c r="BT1397" i="3"/>
  <c r="BW1397" i="3" s="1"/>
  <c r="BZ1397" i="3" s="1"/>
  <c r="BT1398" i="3"/>
  <c r="BU1398" i="3" s="1"/>
  <c r="BX1398" i="3" s="1"/>
  <c r="BT1399" i="3"/>
  <c r="BV1399" i="3" s="1"/>
  <c r="BY1399" i="3" s="1"/>
  <c r="BT1400" i="3"/>
  <c r="BV1400" i="3" s="1"/>
  <c r="BY1400" i="3" s="1"/>
  <c r="BT1401" i="3"/>
  <c r="BV1401" i="3" s="1"/>
  <c r="BY1401" i="3" s="1"/>
  <c r="BT1402" i="3"/>
  <c r="BU1402" i="3" s="1"/>
  <c r="BX1402" i="3" s="1"/>
  <c r="BT1403" i="3"/>
  <c r="BU1403" i="3" s="1"/>
  <c r="BX1403" i="3" s="1"/>
  <c r="BT1404" i="3"/>
  <c r="BT1405" i="3"/>
  <c r="BU1405" i="3" s="1"/>
  <c r="BX1405" i="3" s="1"/>
  <c r="BT1406" i="3"/>
  <c r="BU1406" i="3" s="1"/>
  <c r="BX1406" i="3" s="1"/>
  <c r="BT1407" i="3"/>
  <c r="BW1407" i="3" s="1"/>
  <c r="BZ1407" i="3" s="1"/>
  <c r="BT1408" i="3"/>
  <c r="BT1409" i="3"/>
  <c r="BW1409" i="3" s="1"/>
  <c r="BZ1409" i="3" s="1"/>
  <c r="BT1410" i="3"/>
  <c r="BT1411" i="3"/>
  <c r="BW1411" i="3" s="1"/>
  <c r="BZ1411" i="3" s="1"/>
  <c r="BT1412" i="3"/>
  <c r="BT1413" i="3"/>
  <c r="BT1414" i="3"/>
  <c r="BU1414" i="3" s="1"/>
  <c r="BX1414" i="3" s="1"/>
  <c r="BT1415" i="3"/>
  <c r="BW1415" i="3" s="1"/>
  <c r="BZ1415" i="3" s="1"/>
  <c r="BT1416" i="3"/>
  <c r="BT1417" i="3"/>
  <c r="BW1417" i="3" s="1"/>
  <c r="BZ1417" i="3" s="1"/>
  <c r="BT1418" i="3"/>
  <c r="BT1419" i="3"/>
  <c r="BW1419" i="3" s="1"/>
  <c r="BZ1419" i="3" s="1"/>
  <c r="BT1420" i="3"/>
  <c r="BT1421" i="3"/>
  <c r="BT1422" i="3"/>
  <c r="BW1422" i="3" s="1"/>
  <c r="BZ1422" i="3" s="1"/>
  <c r="BT1423" i="3"/>
  <c r="BW1423" i="3" s="1"/>
  <c r="BZ1423" i="3" s="1"/>
  <c r="BT1424" i="3"/>
  <c r="BT1425" i="3"/>
  <c r="BU1425" i="3" s="1"/>
  <c r="BX1425" i="3" s="1"/>
  <c r="BT1426" i="3"/>
  <c r="BT1427" i="3"/>
  <c r="BV1427" i="3" s="1"/>
  <c r="BY1427" i="3" s="1"/>
  <c r="BT1428" i="3"/>
  <c r="BV1428" i="3" s="1"/>
  <c r="BY1428" i="3" s="1"/>
  <c r="BT1429" i="3"/>
  <c r="BV1429" i="3" s="1"/>
  <c r="BY1429" i="3" s="1"/>
  <c r="BT1430" i="3"/>
  <c r="BT1431" i="3"/>
  <c r="BW1431" i="3" s="1"/>
  <c r="BZ1431" i="3" s="1"/>
  <c r="BT1432" i="3"/>
  <c r="BW1432" i="3" s="1"/>
  <c r="BZ1432" i="3" s="1"/>
  <c r="BT1433" i="3"/>
  <c r="BU1433" i="3" s="1"/>
  <c r="BX1433" i="3" s="1"/>
  <c r="BT1434" i="3"/>
  <c r="BT1435" i="3"/>
  <c r="BW1435" i="3" s="1"/>
  <c r="BZ1435" i="3" s="1"/>
  <c r="BT1436" i="3"/>
  <c r="BV1436" i="3" s="1"/>
  <c r="BY1436" i="3" s="1"/>
  <c r="BT1437" i="3"/>
  <c r="BW1437" i="3" s="1"/>
  <c r="BZ1437" i="3" s="1"/>
  <c r="BT1438" i="3"/>
  <c r="BT1439" i="3"/>
  <c r="BV1439" i="3" s="1"/>
  <c r="BY1439" i="3" s="1"/>
  <c r="BT1440" i="3"/>
  <c r="BT1441" i="3"/>
  <c r="BW1441" i="3" s="1"/>
  <c r="BZ1441" i="3" s="1"/>
  <c r="BT1442" i="3"/>
  <c r="BU1442" i="3" s="1"/>
  <c r="BX1442" i="3" s="1"/>
  <c r="BT1443" i="3"/>
  <c r="BW1443" i="3" s="1"/>
  <c r="BZ1443" i="3" s="1"/>
  <c r="BT1444" i="3"/>
  <c r="BT1445" i="3"/>
  <c r="BW1445" i="3" s="1"/>
  <c r="BZ1445" i="3" s="1"/>
  <c r="BT1446" i="3"/>
  <c r="BU1446" i="3" s="1"/>
  <c r="BX1446" i="3" s="1"/>
  <c r="BT1447" i="3"/>
  <c r="BT1448" i="3"/>
  <c r="BV1448" i="3" s="1"/>
  <c r="BY1448" i="3" s="1"/>
  <c r="BT1449" i="3"/>
  <c r="BW1449" i="3" s="1"/>
  <c r="BZ1449" i="3" s="1"/>
  <c r="BT1450" i="3"/>
  <c r="BV1450" i="3" s="1"/>
  <c r="BY1450" i="3" s="1"/>
  <c r="BT1451" i="3"/>
  <c r="BV1451" i="3" s="1"/>
  <c r="BY1451" i="3" s="1"/>
  <c r="BT1452" i="3"/>
  <c r="BU1452" i="3" s="1"/>
  <c r="BX1452" i="3" s="1"/>
  <c r="BT1453" i="3"/>
  <c r="BT1454" i="3"/>
  <c r="BT1455" i="3"/>
  <c r="BW1455" i="3" s="1"/>
  <c r="BZ1455" i="3" s="1"/>
  <c r="BT1456" i="3"/>
  <c r="BT1457" i="3"/>
  <c r="BW1457" i="3" s="1"/>
  <c r="BZ1457" i="3" s="1"/>
  <c r="BT1458" i="3"/>
  <c r="BV1458" i="3" s="1"/>
  <c r="BY1458" i="3" s="1"/>
  <c r="BT1459" i="3"/>
  <c r="BW1459" i="3" s="1"/>
  <c r="BZ1459" i="3" s="1"/>
  <c r="BT1460" i="3"/>
  <c r="BW1460" i="3" s="1"/>
  <c r="BZ1460" i="3" s="1"/>
  <c r="BT1461" i="3"/>
  <c r="BT1462" i="3"/>
  <c r="BT1463" i="3"/>
  <c r="BT1464" i="3"/>
  <c r="BT1465" i="3"/>
  <c r="BT1466" i="3"/>
  <c r="BV1466" i="3" s="1"/>
  <c r="BY1466" i="3" s="1"/>
  <c r="BT1467" i="3"/>
  <c r="BW1467" i="3" s="1"/>
  <c r="BZ1467" i="3" s="1"/>
  <c r="BT1468" i="3"/>
  <c r="BT1469" i="3"/>
  <c r="BW1469" i="3" s="1"/>
  <c r="BZ1469" i="3" s="1"/>
  <c r="BT1470" i="3"/>
  <c r="BT1471" i="3"/>
  <c r="BT1472" i="3"/>
  <c r="BT1473" i="3"/>
  <c r="BT1474" i="3"/>
  <c r="BV1474" i="3" s="1"/>
  <c r="BY1474" i="3" s="1"/>
  <c r="BT1475" i="3"/>
  <c r="BT1476" i="3"/>
  <c r="BV1476" i="3" s="1"/>
  <c r="BY1476" i="3" s="1"/>
  <c r="BT1477" i="3"/>
  <c r="BT1478" i="3"/>
  <c r="BU1478" i="3" s="1"/>
  <c r="BX1478" i="3" s="1"/>
  <c r="BT1479" i="3"/>
  <c r="BV1479" i="3" s="1"/>
  <c r="BY1479" i="3" s="1"/>
  <c r="BT1480" i="3"/>
  <c r="BT1481" i="3"/>
  <c r="BW1481" i="3" s="1"/>
  <c r="BZ1481" i="3" s="1"/>
  <c r="BT1482" i="3"/>
  <c r="BT1483" i="3"/>
  <c r="BV1483" i="3" s="1"/>
  <c r="BY1483" i="3" s="1"/>
  <c r="BT1484" i="3"/>
  <c r="BT1485" i="3"/>
  <c r="BV1485" i="3" s="1"/>
  <c r="BY1485" i="3" s="1"/>
  <c r="BT1486" i="3"/>
  <c r="BW1486" i="3" s="1"/>
  <c r="BZ1486" i="3" s="1"/>
  <c r="BT1487" i="3"/>
  <c r="BV1487" i="3" s="1"/>
  <c r="BY1487" i="3" s="1"/>
  <c r="BT1488" i="3"/>
  <c r="BT1489" i="3"/>
  <c r="BT1490" i="3"/>
  <c r="BV1490" i="3" s="1"/>
  <c r="BY1490" i="3" s="1"/>
  <c r="BT1491" i="3"/>
  <c r="BV1491" i="3" s="1"/>
  <c r="BY1491" i="3" s="1"/>
  <c r="BT1492" i="3"/>
  <c r="BU1492" i="3" s="1"/>
  <c r="BX1492" i="3" s="1"/>
  <c r="BT1493" i="3"/>
  <c r="BV1493" i="3" s="1"/>
  <c r="BY1493" i="3" s="1"/>
  <c r="BT1494" i="3"/>
  <c r="BT1495" i="3"/>
  <c r="BT1496" i="3"/>
  <c r="BW1496" i="3" s="1"/>
  <c r="BZ1496" i="3" s="1"/>
  <c r="BT1497" i="3"/>
  <c r="BU1497" i="3" s="1"/>
  <c r="BX1497" i="3" s="1"/>
  <c r="BT1498" i="3"/>
  <c r="BW1498" i="3" s="1"/>
  <c r="BZ1498" i="3" s="1"/>
  <c r="BT1499" i="3"/>
  <c r="BV1499" i="3" s="1"/>
  <c r="BY1499" i="3" s="1"/>
  <c r="BT1500" i="3"/>
  <c r="BT1501" i="3"/>
  <c r="BT1502" i="3"/>
  <c r="BT1503" i="3"/>
  <c r="BV1503" i="3" s="1"/>
  <c r="BY1503" i="3" s="1"/>
  <c r="BT1504" i="3"/>
  <c r="BT1505" i="3"/>
  <c r="BW1505" i="3" s="1"/>
  <c r="BZ1505" i="3" s="1"/>
  <c r="BT1506" i="3"/>
  <c r="BT1507" i="3"/>
  <c r="BV1507" i="3" s="1"/>
  <c r="BY1507" i="3" s="1"/>
  <c r="BT1508" i="3"/>
  <c r="BT1509" i="3"/>
  <c r="BW1509" i="3" s="1"/>
  <c r="BZ1509" i="3" s="1"/>
  <c r="BT1510" i="3"/>
  <c r="BT1511" i="3"/>
  <c r="BT1512" i="3"/>
  <c r="BV1512" i="3" s="1"/>
  <c r="BY1512" i="3" s="1"/>
  <c r="BT1513" i="3"/>
  <c r="BW1513" i="3" s="1"/>
  <c r="BZ1513" i="3" s="1"/>
  <c r="BT1514" i="3"/>
  <c r="BW1514" i="3" s="1"/>
  <c r="BZ1514" i="3" s="1"/>
  <c r="BT1515" i="3"/>
  <c r="BV1515" i="3" s="1"/>
  <c r="BY1515" i="3" s="1"/>
  <c r="BT1516" i="3"/>
  <c r="BT1517" i="3"/>
  <c r="BV1517" i="3" s="1"/>
  <c r="BY1517" i="3" s="1"/>
  <c r="BT1518" i="3"/>
  <c r="BV1518" i="3" s="1"/>
  <c r="BY1518" i="3" s="1"/>
  <c r="BT1519" i="3"/>
  <c r="BV1519" i="3" s="1"/>
  <c r="BY1519" i="3" s="1"/>
  <c r="BT1520" i="3"/>
  <c r="BT1521" i="3"/>
  <c r="BT1522" i="3"/>
  <c r="BT1523" i="3"/>
  <c r="BW1523" i="3" s="1"/>
  <c r="BZ1523" i="3" s="1"/>
  <c r="BT1524" i="3"/>
  <c r="BV1524" i="3" s="1"/>
  <c r="BY1524" i="3" s="1"/>
  <c r="BT1525" i="3"/>
  <c r="BV1525" i="3" s="1"/>
  <c r="BY1525" i="3" s="1"/>
  <c r="BT1526" i="3"/>
  <c r="BT1527" i="3"/>
  <c r="BU1527" i="3" s="1"/>
  <c r="BX1527" i="3" s="1"/>
  <c r="BT1528" i="3"/>
  <c r="BT1529" i="3"/>
  <c r="BU1529" i="3" s="1"/>
  <c r="BX1529" i="3" s="1"/>
  <c r="BT1530" i="3"/>
  <c r="BU1530" i="3" s="1"/>
  <c r="BX1530" i="3" s="1"/>
  <c r="BT1531" i="3"/>
  <c r="BV1531" i="3" s="1"/>
  <c r="BY1531" i="3" s="1"/>
  <c r="BT1532" i="3"/>
  <c r="BU1532" i="3" s="1"/>
  <c r="BX1532" i="3" s="1"/>
  <c r="BT1533" i="3"/>
  <c r="BW1533" i="3" s="1"/>
  <c r="BZ1533" i="3" s="1"/>
  <c r="BT1534" i="3"/>
  <c r="BT1535" i="3"/>
  <c r="BW1535" i="3" s="1"/>
  <c r="BZ1535" i="3" s="1"/>
  <c r="BT1536" i="3"/>
  <c r="BT1537" i="3"/>
  <c r="BU1537" i="3" s="1"/>
  <c r="BX1537" i="3" s="1"/>
  <c r="BT1538" i="3"/>
  <c r="BV1538" i="3" s="1"/>
  <c r="BY1538" i="3" s="1"/>
  <c r="BT1539" i="3"/>
  <c r="BU1539" i="3" s="1"/>
  <c r="BX1539" i="3" s="1"/>
  <c r="BT1540" i="3"/>
  <c r="BV1540" i="3" s="1"/>
  <c r="BY1540" i="3" s="1"/>
  <c r="BT1541" i="3"/>
  <c r="BT1542" i="3"/>
  <c r="BU1542" i="3" s="1"/>
  <c r="BX1542" i="3" s="1"/>
  <c r="BT1543" i="3"/>
  <c r="BV1543" i="3" s="1"/>
  <c r="BY1543" i="3" s="1"/>
  <c r="BT1544" i="3"/>
  <c r="BT1545" i="3"/>
  <c r="BW1545" i="3" s="1"/>
  <c r="BZ1545" i="3" s="1"/>
  <c r="BT1546" i="3"/>
  <c r="BU1546" i="3" s="1"/>
  <c r="BX1546" i="3" s="1"/>
  <c r="BT1547" i="3"/>
  <c r="BV1547" i="3" s="1"/>
  <c r="BY1547" i="3" s="1"/>
  <c r="BT1548" i="3"/>
  <c r="BT1549" i="3"/>
  <c r="BV1549" i="3" s="1"/>
  <c r="BY1549" i="3" s="1"/>
  <c r="BT1550" i="3"/>
  <c r="BT1551" i="3"/>
  <c r="BW1551" i="3" s="1"/>
  <c r="BZ1551" i="3" s="1"/>
  <c r="BT1552" i="3"/>
  <c r="BT1553" i="3"/>
  <c r="BW1553" i="3" s="1"/>
  <c r="BZ1553" i="3" s="1"/>
  <c r="BT1554" i="3"/>
  <c r="BT1555" i="3"/>
  <c r="BW1555" i="3" s="1"/>
  <c r="BZ1555" i="3" s="1"/>
  <c r="BT1556" i="3"/>
  <c r="BT1557" i="3"/>
  <c r="BW1557" i="3" s="1"/>
  <c r="BZ1557" i="3" s="1"/>
  <c r="BT1558" i="3"/>
  <c r="BT1559" i="3"/>
  <c r="BV1559" i="3" s="1"/>
  <c r="BY1559" i="3" s="1"/>
  <c r="BT1560" i="3"/>
  <c r="BV1560" i="3" s="1"/>
  <c r="BY1560" i="3" s="1"/>
  <c r="BT1561" i="3"/>
  <c r="BU1561" i="3" s="1"/>
  <c r="BX1561" i="3" s="1"/>
  <c r="BT1562" i="3"/>
  <c r="BU1562" i="3" s="1"/>
  <c r="BX1562" i="3" s="1"/>
  <c r="BT1563" i="3"/>
  <c r="BW1563" i="3" s="1"/>
  <c r="BZ1563" i="3" s="1"/>
  <c r="BT1564" i="3"/>
  <c r="BV1564" i="3" s="1"/>
  <c r="BY1564" i="3" s="1"/>
  <c r="BT1565" i="3"/>
  <c r="BW1565" i="3" s="1"/>
  <c r="BZ1565" i="3" s="1"/>
  <c r="BT1566" i="3"/>
  <c r="BT1567" i="3"/>
  <c r="BV1567" i="3" s="1"/>
  <c r="BY1567" i="3" s="1"/>
  <c r="BT1568" i="3"/>
  <c r="BW1568" i="3" s="1"/>
  <c r="BZ1568" i="3" s="1"/>
  <c r="BT1569" i="3"/>
  <c r="BU1569" i="3" s="1"/>
  <c r="BX1569" i="3" s="1"/>
  <c r="BT1570" i="3"/>
  <c r="BV1570" i="3" s="1"/>
  <c r="BY1570" i="3" s="1"/>
  <c r="BT1571" i="3"/>
  <c r="BW1571" i="3" s="1"/>
  <c r="BZ1571" i="3" s="1"/>
  <c r="BT1572" i="3"/>
  <c r="BT1573" i="3"/>
  <c r="BU1573" i="3" s="1"/>
  <c r="BX1573" i="3" s="1"/>
  <c r="BT1574" i="3"/>
  <c r="BU1574" i="3" s="1"/>
  <c r="BX1574" i="3" s="1"/>
  <c r="BT1575" i="3"/>
  <c r="BW1575" i="3" s="1"/>
  <c r="BZ1575" i="3" s="1"/>
  <c r="BT1576" i="3"/>
  <c r="BT1577" i="3"/>
  <c r="BW1577" i="3" s="1"/>
  <c r="BZ1577" i="3" s="1"/>
  <c r="BT1578" i="3"/>
  <c r="BU1578" i="3" s="1"/>
  <c r="BX1578" i="3" s="1"/>
  <c r="BT1579" i="3"/>
  <c r="BV1579" i="3" s="1"/>
  <c r="BY1579" i="3" s="1"/>
  <c r="BT1580" i="3"/>
  <c r="BV1580" i="3" s="1"/>
  <c r="BY1580" i="3" s="1"/>
  <c r="BT1581" i="3"/>
  <c r="BT1582" i="3"/>
  <c r="BT1583" i="3"/>
  <c r="BW1583" i="3" s="1"/>
  <c r="BZ1583" i="3" s="1"/>
  <c r="BT1584" i="3"/>
  <c r="BT1585" i="3"/>
  <c r="BW1585" i="3" s="1"/>
  <c r="BZ1585" i="3" s="1"/>
  <c r="BT1586" i="3"/>
  <c r="BV1586" i="3" s="1"/>
  <c r="BY1586" i="3" s="1"/>
  <c r="BT1587" i="3"/>
  <c r="BW1587" i="3" s="1"/>
  <c r="BZ1587" i="3" s="1"/>
  <c r="BT1588" i="3"/>
  <c r="BV1588" i="3" s="1"/>
  <c r="BY1588" i="3" s="1"/>
  <c r="BT1589" i="3"/>
  <c r="BW1589" i="3" s="1"/>
  <c r="BZ1589" i="3" s="1"/>
  <c r="BT1590" i="3"/>
  <c r="BT1591" i="3"/>
  <c r="BW1591" i="3" s="1"/>
  <c r="BZ1591" i="3" s="1"/>
  <c r="BT1592" i="3"/>
  <c r="BT1593" i="3"/>
  <c r="BT1594" i="3"/>
  <c r="BT1595" i="3"/>
  <c r="BT1596" i="3"/>
  <c r="BW1596" i="3" s="1"/>
  <c r="BZ1596" i="3" s="1"/>
  <c r="BT1597" i="3"/>
  <c r="BW1597" i="3" s="1"/>
  <c r="BZ1597" i="3" s="1"/>
  <c r="BT1598" i="3"/>
  <c r="BV1598" i="3" s="1"/>
  <c r="BY1598" i="3" s="1"/>
  <c r="BT1599" i="3"/>
  <c r="BW1599" i="3" s="1"/>
  <c r="BZ1599" i="3" s="1"/>
  <c r="BT1600" i="3"/>
  <c r="BW1600" i="3" s="1"/>
  <c r="BZ1600" i="3" s="1"/>
  <c r="BT1601" i="3"/>
  <c r="BU1601" i="3" s="1"/>
  <c r="BX1601" i="3" s="1"/>
  <c r="BT1602" i="3"/>
  <c r="BV1602" i="3" s="1"/>
  <c r="BY1602" i="3" s="1"/>
  <c r="BT1603" i="3"/>
  <c r="BW1603" i="3" s="1"/>
  <c r="BZ1603" i="3" s="1"/>
  <c r="BT1604" i="3"/>
  <c r="BT1605" i="3"/>
  <c r="BT1606" i="3"/>
  <c r="BU1606" i="3" s="1"/>
  <c r="BX1606" i="3" s="1"/>
  <c r="BT1607" i="3"/>
  <c r="BU1607" i="3" s="1"/>
  <c r="BX1607" i="3" s="1"/>
  <c r="BT1608" i="3"/>
  <c r="BW1608" i="3" s="1"/>
  <c r="BZ1608" i="3" s="1"/>
  <c r="BT1609" i="3"/>
  <c r="BW1609" i="3" s="1"/>
  <c r="BZ1609" i="3" s="1"/>
  <c r="BT1610" i="3"/>
  <c r="BW1610" i="3" s="1"/>
  <c r="BZ1610" i="3" s="1"/>
  <c r="BT1611" i="3"/>
  <c r="BW1611" i="3" s="1"/>
  <c r="BZ1611" i="3" s="1"/>
  <c r="BT1612" i="3"/>
  <c r="BT1613" i="3"/>
  <c r="BV1613" i="3" s="1"/>
  <c r="BY1613" i="3" s="1"/>
  <c r="BT1614" i="3"/>
  <c r="BU1614" i="3" s="1"/>
  <c r="BX1614" i="3" s="1"/>
  <c r="BT1615" i="3"/>
  <c r="BU1615" i="3" s="1"/>
  <c r="BX1615" i="3" s="1"/>
  <c r="BT1616" i="3"/>
  <c r="BW1616" i="3" s="1"/>
  <c r="BZ1616" i="3" s="1"/>
  <c r="BT1617" i="3"/>
  <c r="BW1617" i="3" s="1"/>
  <c r="BZ1617" i="3" s="1"/>
  <c r="BT1618" i="3"/>
  <c r="BT1619" i="3"/>
  <c r="BT1620" i="3"/>
  <c r="BT1621" i="3"/>
  <c r="BT1622" i="3"/>
  <c r="BT1623" i="3"/>
  <c r="BW1623" i="3" s="1"/>
  <c r="BZ1623" i="3" s="1"/>
  <c r="BT1624" i="3"/>
  <c r="BU1624" i="3" s="1"/>
  <c r="BX1624" i="3" s="1"/>
  <c r="BT1625" i="3"/>
  <c r="BU1625" i="3" s="1"/>
  <c r="BX1625" i="3" s="1"/>
  <c r="BT1626" i="3"/>
  <c r="BT1627" i="3"/>
  <c r="BU1627" i="3" s="1"/>
  <c r="BX1627" i="3" s="1"/>
  <c r="BT1628" i="3"/>
  <c r="BT1629" i="3"/>
  <c r="BT1630" i="3"/>
  <c r="BT1631" i="3"/>
  <c r="BW1631" i="3" s="1"/>
  <c r="BZ1631" i="3" s="1"/>
  <c r="BT1632" i="3"/>
  <c r="BT1633" i="3"/>
  <c r="BT1634" i="3"/>
  <c r="BT1635" i="3"/>
  <c r="BW1635" i="3" s="1"/>
  <c r="BZ1635" i="3" s="1"/>
  <c r="BT1636" i="3"/>
  <c r="BT1637" i="3"/>
  <c r="BT1638" i="3"/>
  <c r="BT1639" i="3"/>
  <c r="BW1639" i="3" s="1"/>
  <c r="BZ1639" i="3" s="1"/>
  <c r="BT1640" i="3"/>
  <c r="BW1640" i="3" s="1"/>
  <c r="BZ1640" i="3" s="1"/>
  <c r="BT1641" i="3"/>
  <c r="BW1641" i="3" s="1"/>
  <c r="BZ1641" i="3" s="1"/>
  <c r="BT1642" i="3"/>
  <c r="BT1643" i="3"/>
  <c r="BW1643" i="3" s="1"/>
  <c r="BZ1643" i="3" s="1"/>
  <c r="BT1644" i="3"/>
  <c r="BT1645" i="3"/>
  <c r="BU1645" i="3" s="1"/>
  <c r="BX1645" i="3" s="1"/>
  <c r="BT1646" i="3"/>
  <c r="BT1647" i="3"/>
  <c r="BV1647" i="3" s="1"/>
  <c r="BY1647" i="3" s="1"/>
  <c r="BT1648" i="3"/>
  <c r="BT1649" i="3"/>
  <c r="BT1650" i="3"/>
  <c r="BV1650" i="3" s="1"/>
  <c r="BY1650" i="3" s="1"/>
  <c r="BT1651" i="3"/>
  <c r="BV1651" i="3" s="1"/>
  <c r="BY1651" i="3" s="1"/>
  <c r="BT1652" i="3"/>
  <c r="BT1653" i="3"/>
  <c r="BU1653" i="3" s="1"/>
  <c r="BX1653" i="3" s="1"/>
  <c r="BT1654" i="3"/>
  <c r="BT1655" i="3"/>
  <c r="BW1655" i="3" s="1"/>
  <c r="BZ1655" i="3" s="1"/>
  <c r="BT1656" i="3"/>
  <c r="BT1657" i="3"/>
  <c r="BT1658" i="3"/>
  <c r="BV1658" i="3" s="1"/>
  <c r="BY1658" i="3" s="1"/>
  <c r="BT1659" i="3"/>
  <c r="BV1659" i="3" s="1"/>
  <c r="BY1659" i="3" s="1"/>
  <c r="BT1660" i="3"/>
  <c r="BT1661" i="3"/>
  <c r="BV1661" i="3" s="1"/>
  <c r="BY1661" i="3" s="1"/>
  <c r="BT1662" i="3"/>
  <c r="BT1663" i="3"/>
  <c r="BV1663" i="3" s="1"/>
  <c r="BY1663" i="3" s="1"/>
  <c r="BT1664" i="3"/>
  <c r="BV1664" i="3" s="1"/>
  <c r="BY1664" i="3" s="1"/>
  <c r="BT1665" i="3"/>
  <c r="BT1666" i="3"/>
  <c r="BT1667" i="3"/>
  <c r="BW1667" i="3" s="1"/>
  <c r="BZ1667" i="3" s="1"/>
  <c r="BT1668" i="3"/>
  <c r="BT1669" i="3"/>
  <c r="BV1669" i="3" s="1"/>
  <c r="BY1669" i="3" s="1"/>
  <c r="BT1670" i="3"/>
  <c r="BU1670" i="3" s="1"/>
  <c r="BX1670" i="3" s="1"/>
  <c r="BT1671" i="3"/>
  <c r="BW1671" i="3" s="1"/>
  <c r="BZ1671" i="3" s="1"/>
  <c r="BT1672" i="3"/>
  <c r="BT1673" i="3"/>
  <c r="BU1673" i="3" s="1"/>
  <c r="BX1673" i="3" s="1"/>
  <c r="BT1674" i="3"/>
  <c r="BT1675" i="3"/>
  <c r="BU1675" i="3" s="1"/>
  <c r="BX1675" i="3" s="1"/>
  <c r="BT1676" i="3"/>
  <c r="BU1676" i="3" s="1"/>
  <c r="BX1676" i="3" s="1"/>
  <c r="BT1677" i="3"/>
  <c r="BV1677" i="3" s="1"/>
  <c r="BY1677" i="3" s="1"/>
  <c r="BT1678" i="3"/>
  <c r="BW1678" i="3" s="1"/>
  <c r="BZ1678" i="3" s="1"/>
  <c r="BT1679" i="3"/>
  <c r="BW1679" i="3" s="1"/>
  <c r="BZ1679" i="3" s="1"/>
  <c r="BT1680" i="3"/>
  <c r="BT1681" i="3"/>
  <c r="BT1682" i="3"/>
  <c r="BV1682" i="3" s="1"/>
  <c r="BY1682" i="3" s="1"/>
  <c r="BT1683" i="3"/>
  <c r="BW1683" i="3" s="1"/>
  <c r="BZ1683" i="3" s="1"/>
  <c r="BT1684" i="3"/>
  <c r="BV1684" i="3" s="1"/>
  <c r="BY1684" i="3" s="1"/>
  <c r="BT1685" i="3"/>
  <c r="BV1685" i="3" s="1"/>
  <c r="BY1685" i="3" s="1"/>
  <c r="BT1686" i="3"/>
  <c r="BT1687" i="3"/>
  <c r="BW1687" i="3" s="1"/>
  <c r="BZ1687" i="3" s="1"/>
  <c r="BT1688" i="3"/>
  <c r="BV1688" i="3" s="1"/>
  <c r="BY1688" i="3" s="1"/>
  <c r="BT1689" i="3"/>
  <c r="BT1690" i="3"/>
  <c r="BV1690" i="3" s="1"/>
  <c r="BY1690" i="3" s="1"/>
  <c r="BT1691" i="3"/>
  <c r="BW1691" i="3" s="1"/>
  <c r="BZ1691" i="3" s="1"/>
  <c r="BT1692" i="3"/>
  <c r="BT1693" i="3"/>
  <c r="BT1694" i="3"/>
  <c r="BT1695" i="3"/>
  <c r="BW1695" i="3" s="1"/>
  <c r="BZ1695" i="3" s="1"/>
  <c r="BT1696" i="3"/>
  <c r="BT1697" i="3"/>
  <c r="BW1697" i="3" s="1"/>
  <c r="BZ1697" i="3" s="1"/>
  <c r="BT1698" i="3"/>
  <c r="BV1698" i="3" s="1"/>
  <c r="BY1698" i="3" s="1"/>
  <c r="BT1699" i="3"/>
  <c r="BW1699" i="3" s="1"/>
  <c r="BZ1699" i="3" s="1"/>
  <c r="BT1700" i="3"/>
  <c r="BT1701" i="3"/>
  <c r="BT1702" i="3"/>
  <c r="BU1702" i="3" s="1"/>
  <c r="BX1702" i="3" s="1"/>
  <c r="BT1703" i="3"/>
  <c r="BU1703" i="3" s="1"/>
  <c r="BX1703" i="3" s="1"/>
  <c r="BT1704" i="3"/>
  <c r="BW1704" i="3" s="1"/>
  <c r="BZ1704" i="3" s="1"/>
  <c r="BT1705" i="3"/>
  <c r="BW1705" i="3" s="1"/>
  <c r="BZ1705" i="3" s="1"/>
  <c r="BT1706" i="3"/>
  <c r="BT1707" i="3"/>
  <c r="BW1707" i="3" s="1"/>
  <c r="BZ1707" i="3" s="1"/>
  <c r="BT1708" i="3"/>
  <c r="BU1708" i="3" s="1"/>
  <c r="BX1708" i="3" s="1"/>
  <c r="BT1709" i="3"/>
  <c r="BU1709" i="3" s="1"/>
  <c r="BX1709" i="3" s="1"/>
  <c r="BT1710" i="3"/>
  <c r="BT1711" i="3"/>
  <c r="BW1711" i="3" s="1"/>
  <c r="BZ1711" i="3" s="1"/>
  <c r="BT1712" i="3"/>
  <c r="BU1712" i="3" s="1"/>
  <c r="BX1712" i="3" s="1"/>
  <c r="BT1713" i="3"/>
  <c r="BV1713" i="3" s="1"/>
  <c r="BY1713" i="3" s="1"/>
  <c r="BT1714" i="3"/>
  <c r="BT1715" i="3"/>
  <c r="BU1715" i="3" s="1"/>
  <c r="BX1715" i="3" s="1"/>
  <c r="BT1716" i="3"/>
  <c r="BV1716" i="3" s="1"/>
  <c r="BY1716" i="3" s="1"/>
  <c r="BT1717" i="3"/>
  <c r="BU1717" i="3" s="1"/>
  <c r="BX1717" i="3" s="1"/>
  <c r="BT1718" i="3"/>
  <c r="BT1719" i="3"/>
  <c r="BW1719" i="3" s="1"/>
  <c r="BZ1719" i="3" s="1"/>
  <c r="BT1720" i="3"/>
  <c r="BW1720" i="3" s="1"/>
  <c r="BZ1720" i="3" s="1"/>
  <c r="BT1721" i="3"/>
  <c r="BT1722" i="3"/>
  <c r="BT1723" i="3"/>
  <c r="BW1723" i="3" s="1"/>
  <c r="BZ1723" i="3" s="1"/>
  <c r="BT1724" i="3"/>
  <c r="BT1725" i="3"/>
  <c r="BT1726" i="3"/>
  <c r="BU1726" i="3" s="1"/>
  <c r="BX1726" i="3" s="1"/>
  <c r="BT1727" i="3"/>
  <c r="BV1727" i="3" s="1"/>
  <c r="BY1727" i="3" s="1"/>
  <c r="BT1728" i="3"/>
  <c r="BW1728" i="3" s="1"/>
  <c r="BZ1728" i="3" s="1"/>
  <c r="BT1729" i="3"/>
  <c r="BU1729" i="3" s="1"/>
  <c r="BX1729" i="3" s="1"/>
  <c r="BT1730" i="3"/>
  <c r="BT1731" i="3"/>
  <c r="BW1731" i="3" s="1"/>
  <c r="BZ1731" i="3" s="1"/>
  <c r="BT1732" i="3"/>
  <c r="BT1733" i="3"/>
  <c r="BW1733" i="3" s="1"/>
  <c r="BZ1733" i="3" s="1"/>
  <c r="BT1734" i="3"/>
  <c r="BW1734" i="3" s="1"/>
  <c r="BZ1734" i="3" s="1"/>
  <c r="BT1735" i="3"/>
  <c r="BW1735" i="3" s="1"/>
  <c r="BZ1735" i="3" s="1"/>
  <c r="BT1736" i="3"/>
  <c r="BT1737" i="3"/>
  <c r="BU1737" i="3" s="1"/>
  <c r="BX1737" i="3" s="1"/>
  <c r="BT1738" i="3"/>
  <c r="BT1739" i="3"/>
  <c r="BW1739" i="3" s="1"/>
  <c r="BZ1739" i="3" s="1"/>
  <c r="BT1740" i="3"/>
  <c r="BU1740" i="3" s="1"/>
  <c r="BX1740" i="3" s="1"/>
  <c r="BT1741" i="3"/>
  <c r="BU1741" i="3" s="1"/>
  <c r="BX1741" i="3" s="1"/>
  <c r="BT1742" i="3"/>
  <c r="BT1743" i="3"/>
  <c r="BT1744" i="3"/>
  <c r="BW1744" i="3" s="1"/>
  <c r="BZ1744" i="3" s="1"/>
  <c r="BT1745" i="3"/>
  <c r="BW1745" i="3" s="1"/>
  <c r="BZ1745" i="3" s="1"/>
  <c r="BT1746" i="3"/>
  <c r="BT1747" i="3"/>
  <c r="BT1748" i="3"/>
  <c r="BU1748" i="3" s="1"/>
  <c r="BX1748" i="3" s="1"/>
  <c r="BT1749" i="3"/>
  <c r="BT1750" i="3"/>
  <c r="BT1751" i="3"/>
  <c r="BW1751" i="3" s="1"/>
  <c r="BZ1751" i="3" s="1"/>
  <c r="BT1752" i="3"/>
  <c r="BW1752" i="3" s="1"/>
  <c r="BZ1752" i="3" s="1"/>
  <c r="BT1753" i="3"/>
  <c r="BW1753" i="3" s="1"/>
  <c r="BZ1753" i="3" s="1"/>
  <c r="BT1754" i="3"/>
  <c r="BT1755" i="3"/>
  <c r="BT1756" i="3"/>
  <c r="BT1757" i="3"/>
  <c r="BV1757" i="3" s="1"/>
  <c r="BY1757" i="3" s="1"/>
  <c r="BT1758" i="3"/>
  <c r="BW1758" i="3" s="1"/>
  <c r="BZ1758" i="3" s="1"/>
  <c r="BT1759" i="3"/>
  <c r="BT1760" i="3"/>
  <c r="BV1760" i="3" s="1"/>
  <c r="BY1760" i="3" s="1"/>
  <c r="BT1761" i="3"/>
  <c r="BU1761" i="3" s="1"/>
  <c r="BX1761" i="3" s="1"/>
  <c r="BT1762" i="3"/>
  <c r="BT1763" i="3"/>
  <c r="BW1763" i="3" s="1"/>
  <c r="BZ1763" i="3" s="1"/>
  <c r="BT1764" i="3"/>
  <c r="BW1764" i="3" s="1"/>
  <c r="BZ1764" i="3" s="1"/>
  <c r="BT1765" i="3"/>
  <c r="BW1765" i="3" s="1"/>
  <c r="BZ1765" i="3" s="1"/>
  <c r="BT1766" i="3"/>
  <c r="BW1766" i="3" s="1"/>
  <c r="BZ1766" i="3" s="1"/>
  <c r="BT1767" i="3"/>
  <c r="BU1767" i="3" s="1"/>
  <c r="BX1767" i="3" s="1"/>
  <c r="BT1768" i="3"/>
  <c r="BT1769" i="3"/>
  <c r="BT1770" i="3"/>
  <c r="BW1770" i="3" s="1"/>
  <c r="BZ1770" i="3" s="1"/>
  <c r="BT1771" i="3"/>
  <c r="BW1771" i="3" s="1"/>
  <c r="BZ1771" i="3" s="1"/>
  <c r="BT1772" i="3"/>
  <c r="BV1772" i="3" s="1"/>
  <c r="BY1772" i="3" s="1"/>
  <c r="BT1773" i="3"/>
  <c r="BU1773" i="3" s="1"/>
  <c r="BX1773" i="3" s="1"/>
  <c r="BT1774" i="3"/>
  <c r="BT1775" i="3"/>
  <c r="BW1775" i="3" s="1"/>
  <c r="BZ1775" i="3" s="1"/>
  <c r="BT1776" i="3"/>
  <c r="BT1777" i="3"/>
  <c r="BW1777" i="3" s="1"/>
  <c r="BZ1777" i="3" s="1"/>
  <c r="BT1778" i="3"/>
  <c r="BW1778" i="3" s="1"/>
  <c r="BZ1778" i="3" s="1"/>
  <c r="BT1779" i="3"/>
  <c r="BU1779" i="3" s="1"/>
  <c r="BX1779" i="3" s="1"/>
  <c r="BT1780" i="3"/>
  <c r="BT1781" i="3"/>
  <c r="BV1781" i="3" s="1"/>
  <c r="BY1781" i="3" s="1"/>
  <c r="BT1782" i="3"/>
  <c r="BT1783" i="3"/>
  <c r="BT1784" i="3"/>
  <c r="BV1784" i="3" s="1"/>
  <c r="BY1784" i="3" s="1"/>
  <c r="BT1785" i="3"/>
  <c r="BW1785" i="3" s="1"/>
  <c r="BZ1785" i="3" s="1"/>
  <c r="BT1786" i="3"/>
  <c r="BU1786" i="3" s="1"/>
  <c r="BX1786" i="3" s="1"/>
  <c r="BT1787" i="3"/>
  <c r="BU1787" i="3" s="1"/>
  <c r="BX1787" i="3" s="1"/>
  <c r="BT1788" i="3"/>
  <c r="BT1789" i="3"/>
  <c r="BU1789" i="3" s="1"/>
  <c r="BX1789" i="3" s="1"/>
  <c r="BT1790" i="3"/>
  <c r="BW1790" i="3" s="1"/>
  <c r="BZ1790" i="3" s="1"/>
  <c r="BT1791" i="3"/>
  <c r="BW1791" i="3" s="1"/>
  <c r="BZ1791" i="3" s="1"/>
  <c r="BT1792" i="3"/>
  <c r="BT1793" i="3"/>
  <c r="BT1794" i="3"/>
  <c r="BV1794" i="3" s="1"/>
  <c r="BY1794" i="3" s="1"/>
  <c r="BT1795" i="3"/>
  <c r="BU1795" i="3" s="1"/>
  <c r="BX1795" i="3" s="1"/>
  <c r="BT1796" i="3"/>
  <c r="BV1796" i="3" s="1"/>
  <c r="BY1796" i="3" s="1"/>
  <c r="BT1797" i="3"/>
  <c r="BU1797" i="3" s="1"/>
  <c r="BX1797" i="3" s="1"/>
  <c r="BT1798" i="3"/>
  <c r="BW1798" i="3" s="1"/>
  <c r="BZ1798" i="3" s="1"/>
  <c r="BT1799" i="3"/>
  <c r="BU1799" i="3" s="1"/>
  <c r="BX1799" i="3" s="1"/>
  <c r="BT1800" i="3"/>
  <c r="BT1801" i="3"/>
  <c r="BU1801" i="3" s="1"/>
  <c r="BX1801" i="3" s="1"/>
  <c r="BT1802" i="3"/>
  <c r="BU1802" i="3" s="1"/>
  <c r="BX1802" i="3" s="1"/>
  <c r="BT1803" i="3"/>
  <c r="BT1804" i="3"/>
  <c r="BU1804" i="3" s="1"/>
  <c r="BX1804" i="3" s="1"/>
  <c r="BT1805" i="3"/>
  <c r="BV1805" i="3" s="1"/>
  <c r="BY1805" i="3" s="1"/>
  <c r="BT1806" i="3"/>
  <c r="BT1807" i="3"/>
  <c r="BT1808" i="3"/>
  <c r="BT1809" i="3"/>
  <c r="BV1809" i="3" s="1"/>
  <c r="BY1809" i="3" s="1"/>
  <c r="BT1810" i="3"/>
  <c r="BV1810" i="3" s="1"/>
  <c r="BY1810" i="3" s="1"/>
  <c r="BT1811" i="3"/>
  <c r="BU1811" i="3" s="1"/>
  <c r="BX1811" i="3" s="1"/>
  <c r="BT1812" i="3"/>
  <c r="BT1813" i="3"/>
  <c r="BU1813" i="3" s="1"/>
  <c r="BX1813" i="3" s="1"/>
  <c r="BT1814" i="3"/>
  <c r="BU1814" i="3" s="1"/>
  <c r="BX1814" i="3" s="1"/>
  <c r="BT1815" i="3"/>
  <c r="BU1815" i="3" s="1"/>
  <c r="BX1815" i="3" s="1"/>
  <c r="BT1816" i="3"/>
  <c r="BT1817" i="3"/>
  <c r="BV1817" i="3" s="1"/>
  <c r="BY1817" i="3" s="1"/>
  <c r="BT1818" i="3"/>
  <c r="BT1819" i="3"/>
  <c r="BT1820" i="3"/>
  <c r="BT1821" i="3"/>
  <c r="BU1821" i="3" s="1"/>
  <c r="BX1821" i="3" s="1"/>
  <c r="BT1822" i="3"/>
  <c r="BW1822" i="3" s="1"/>
  <c r="BZ1822" i="3" s="1"/>
  <c r="BT1823" i="3"/>
  <c r="BT1824" i="3"/>
  <c r="BT1825" i="3"/>
  <c r="BW1825" i="3" s="1"/>
  <c r="BZ1825" i="3" s="1"/>
  <c r="BT1826" i="3"/>
  <c r="BW1826" i="3" s="1"/>
  <c r="BZ1826" i="3" s="1"/>
  <c r="BT1827" i="3"/>
  <c r="BT1828" i="3"/>
  <c r="BT1829" i="3"/>
  <c r="BT1830" i="3"/>
  <c r="BV1830" i="3" s="1"/>
  <c r="BY1830" i="3" s="1"/>
  <c r="BT1831" i="3"/>
  <c r="BT1832" i="3"/>
  <c r="BU1832" i="3" s="1"/>
  <c r="BX1832" i="3" s="1"/>
  <c r="BT1833" i="3"/>
  <c r="BU1833" i="3" s="1"/>
  <c r="BX1833" i="3" s="1"/>
  <c r="BT1834" i="3"/>
  <c r="BU1834" i="3" s="1"/>
  <c r="BX1834" i="3" s="1"/>
  <c r="BT1835" i="3"/>
  <c r="BU1835" i="3" s="1"/>
  <c r="BX1835" i="3" s="1"/>
  <c r="BT1836" i="3"/>
  <c r="BV1836" i="3" s="1"/>
  <c r="BY1836" i="3" s="1"/>
  <c r="BT1837" i="3"/>
  <c r="BV1837" i="3" s="1"/>
  <c r="BY1837" i="3" s="1"/>
  <c r="BT1838" i="3"/>
  <c r="BU1838" i="3" s="1"/>
  <c r="BX1838" i="3" s="1"/>
  <c r="BT1839" i="3"/>
  <c r="BV1839" i="3" s="1"/>
  <c r="BY1839" i="3" s="1"/>
  <c r="BT1840" i="3"/>
  <c r="BT1841" i="3"/>
  <c r="BU1841" i="3" s="1"/>
  <c r="BX1841" i="3" s="1"/>
  <c r="BT1842" i="3"/>
  <c r="BT1843" i="3"/>
  <c r="BT1844" i="3"/>
  <c r="BT1845" i="3"/>
  <c r="BV1845" i="3" s="1"/>
  <c r="BY1845" i="3" s="1"/>
  <c r="BT1846" i="3"/>
  <c r="BU1846" i="3" s="1"/>
  <c r="BX1846" i="3" s="1"/>
  <c r="BT1847" i="3"/>
  <c r="BW1847" i="3" s="1"/>
  <c r="BZ1847" i="3" s="1"/>
  <c r="BT1848" i="3"/>
  <c r="BT1849" i="3"/>
  <c r="BU1849" i="3" s="1"/>
  <c r="BX1849" i="3" s="1"/>
  <c r="BT1850" i="3"/>
  <c r="BU1850" i="3" s="1"/>
  <c r="BX1850" i="3" s="1"/>
  <c r="BT1851" i="3"/>
  <c r="BW1851" i="3" s="1"/>
  <c r="BZ1851" i="3" s="1"/>
  <c r="BT1852" i="3"/>
  <c r="BV1852" i="3" s="1"/>
  <c r="BY1852" i="3" s="1"/>
  <c r="BT1853" i="3"/>
  <c r="BW1853" i="3" s="1"/>
  <c r="BZ1853" i="3" s="1"/>
  <c r="BT1854" i="3"/>
  <c r="BT1855" i="3"/>
  <c r="BV1855" i="3" s="1"/>
  <c r="BY1855" i="3" s="1"/>
  <c r="BT1856" i="3"/>
  <c r="BT1857" i="3"/>
  <c r="BV1857" i="3" s="1"/>
  <c r="BY1857" i="3" s="1"/>
  <c r="BT1858" i="3"/>
  <c r="BV1858" i="3" s="1"/>
  <c r="BY1858" i="3" s="1"/>
  <c r="BT1859" i="3"/>
  <c r="BW1859" i="3" s="1"/>
  <c r="BZ1859" i="3" s="1"/>
  <c r="BT1860" i="3"/>
  <c r="BT1861" i="3"/>
  <c r="BT1862" i="3"/>
  <c r="BV1862" i="3" s="1"/>
  <c r="BY1862" i="3" s="1"/>
  <c r="BT1863" i="3"/>
  <c r="BW1863" i="3" s="1"/>
  <c r="BZ1863" i="3" s="1"/>
  <c r="BT1864" i="3"/>
  <c r="BT1865" i="3"/>
  <c r="BU1865" i="3" s="1"/>
  <c r="BX1865" i="3" s="1"/>
  <c r="BT1866" i="3"/>
  <c r="BT1867" i="3"/>
  <c r="BU1867" i="3" s="1"/>
  <c r="BX1867" i="3" s="1"/>
  <c r="BT1868" i="3"/>
  <c r="BT1869" i="3"/>
  <c r="BT1870" i="3"/>
  <c r="BU1870" i="3" s="1"/>
  <c r="BX1870" i="3" s="1"/>
  <c r="BT1871" i="3"/>
  <c r="BW1871" i="3" s="1"/>
  <c r="BZ1871" i="3" s="1"/>
  <c r="BT1872" i="3"/>
  <c r="BT1873" i="3"/>
  <c r="BU1873" i="3" s="1"/>
  <c r="BX1873" i="3" s="1"/>
  <c r="BT1874" i="3"/>
  <c r="BU1874" i="3" s="1"/>
  <c r="BX1874" i="3" s="1"/>
  <c r="BT1875" i="3"/>
  <c r="BV1875" i="3" s="1"/>
  <c r="BY1875" i="3" s="1"/>
  <c r="BT1876" i="3"/>
  <c r="BW1876" i="3" s="1"/>
  <c r="BZ1876" i="3" s="1"/>
  <c r="BT1877" i="3"/>
  <c r="BV1877" i="3" s="1"/>
  <c r="BY1877" i="3" s="1"/>
  <c r="BT1878" i="3"/>
  <c r="BU1878" i="3" s="1"/>
  <c r="BX1878" i="3" s="1"/>
  <c r="BT1879" i="3"/>
  <c r="BW1879" i="3" s="1"/>
  <c r="BZ1879" i="3" s="1"/>
  <c r="BT1880" i="3"/>
  <c r="BT1881" i="3"/>
  <c r="BW1881" i="3" s="1"/>
  <c r="BZ1881" i="3" s="1"/>
  <c r="BT1882" i="3"/>
  <c r="BT1883" i="3"/>
  <c r="BW1883" i="3" s="1"/>
  <c r="BZ1883" i="3" s="1"/>
  <c r="BT1884" i="3"/>
  <c r="BT1885" i="3"/>
  <c r="BV1885" i="3" s="1"/>
  <c r="BY1885" i="3" s="1"/>
  <c r="BT1886" i="3"/>
  <c r="BU1886" i="3" s="1"/>
  <c r="BX1886" i="3" s="1"/>
  <c r="BT1887" i="3"/>
  <c r="BW1887" i="3" s="1"/>
  <c r="BZ1887" i="3" s="1"/>
  <c r="BT1888" i="3"/>
  <c r="BT1889" i="3"/>
  <c r="BW1889" i="3" s="1"/>
  <c r="BZ1889" i="3" s="1"/>
  <c r="BT1890" i="3"/>
  <c r="BV1890" i="3" s="1"/>
  <c r="BY1890" i="3" s="1"/>
  <c r="BT1891" i="3"/>
  <c r="BV1891" i="3" s="1"/>
  <c r="BY1891" i="3" s="1"/>
  <c r="BT1892" i="3"/>
  <c r="BT1893" i="3"/>
  <c r="BU1893" i="3" s="1"/>
  <c r="BX1893" i="3" s="1"/>
  <c r="BT1894" i="3"/>
  <c r="BV1894" i="3" s="1"/>
  <c r="BY1894" i="3" s="1"/>
  <c r="BT1895" i="3"/>
  <c r="BV1895" i="3" s="1"/>
  <c r="BY1895" i="3" s="1"/>
  <c r="BT1896" i="3"/>
  <c r="BU1896" i="3" s="1"/>
  <c r="BX1896" i="3" s="1"/>
  <c r="BT1897" i="3"/>
  <c r="BT1898" i="3"/>
  <c r="BT1899" i="3"/>
  <c r="BW1899" i="3" s="1"/>
  <c r="BZ1899" i="3" s="1"/>
  <c r="BT1900" i="3"/>
  <c r="BT1901" i="3"/>
  <c r="BU1901" i="3" s="1"/>
  <c r="BX1901" i="3" s="1"/>
  <c r="BT1902" i="3"/>
  <c r="BV1902" i="3" s="1"/>
  <c r="BY1902" i="3" s="1"/>
  <c r="BT1903" i="3"/>
  <c r="BV1903" i="3" s="1"/>
  <c r="BY1903" i="3" s="1"/>
  <c r="BT1904" i="3"/>
  <c r="BT1905" i="3"/>
  <c r="BV1905" i="3" s="1"/>
  <c r="BY1905" i="3" s="1"/>
  <c r="BT1906" i="3"/>
  <c r="BV1906" i="3" s="1"/>
  <c r="BY1906" i="3" s="1"/>
  <c r="BT1907" i="3"/>
  <c r="BW1907" i="3" s="1"/>
  <c r="BZ1907" i="3" s="1"/>
  <c r="BT1908" i="3"/>
  <c r="BT1909" i="3"/>
  <c r="BV1909" i="3" s="1"/>
  <c r="BY1909" i="3" s="1"/>
  <c r="BT1910" i="3"/>
  <c r="BU1910" i="3" s="1"/>
  <c r="BX1910" i="3" s="1"/>
  <c r="BT1911" i="3"/>
  <c r="BU1911" i="3" s="1"/>
  <c r="BX1911" i="3" s="1"/>
  <c r="BT1912" i="3"/>
  <c r="BU1912" i="3" s="1"/>
  <c r="BX1912" i="3" s="1"/>
  <c r="BT1913" i="3"/>
  <c r="BW1913" i="3" s="1"/>
  <c r="BZ1913" i="3" s="1"/>
  <c r="BT1914" i="3"/>
  <c r="BU1914" i="3" s="1"/>
  <c r="BX1914" i="3" s="1"/>
  <c r="BT1915" i="3"/>
  <c r="BW1915" i="3" s="1"/>
  <c r="BZ1915" i="3" s="1"/>
  <c r="BT1916" i="3"/>
  <c r="BV1916" i="3" s="1"/>
  <c r="BY1916" i="3" s="1"/>
  <c r="BT1917" i="3"/>
  <c r="BU1917" i="3" s="1"/>
  <c r="BX1917" i="3" s="1"/>
  <c r="BT1918" i="3"/>
  <c r="BU1918" i="3" s="1"/>
  <c r="BX1918" i="3" s="1"/>
  <c r="BT1919" i="3"/>
  <c r="BW1919" i="3" s="1"/>
  <c r="BZ1919" i="3" s="1"/>
  <c r="BT1920" i="3"/>
  <c r="BT1921" i="3"/>
  <c r="BV1921" i="3" s="1"/>
  <c r="BY1921" i="3" s="1"/>
  <c r="BT1922" i="3"/>
  <c r="BU1922" i="3" s="1"/>
  <c r="BX1922" i="3" s="1"/>
  <c r="BT1923" i="3"/>
  <c r="BW1923" i="3" s="1"/>
  <c r="BZ1923" i="3" s="1"/>
  <c r="BT1924" i="3"/>
  <c r="BT1925" i="3"/>
  <c r="BW1925" i="3" s="1"/>
  <c r="BZ1925" i="3" s="1"/>
  <c r="BT1926" i="3"/>
  <c r="BV1926" i="3" s="1"/>
  <c r="BY1926" i="3" s="1"/>
  <c r="BT1927" i="3"/>
  <c r="BW1927" i="3" s="1"/>
  <c r="BZ1927" i="3" s="1"/>
  <c r="BT1928" i="3"/>
  <c r="BT1929" i="3"/>
  <c r="BV1929" i="3" s="1"/>
  <c r="BY1929" i="3" s="1"/>
  <c r="BT1930" i="3"/>
  <c r="BV1930" i="3" s="1"/>
  <c r="BY1930" i="3" s="1"/>
  <c r="BT1931" i="3"/>
  <c r="BW1931" i="3" s="1"/>
  <c r="BZ1931" i="3" s="1"/>
  <c r="BT1932" i="3"/>
  <c r="BU1932" i="3" s="1"/>
  <c r="BX1932" i="3" s="1"/>
  <c r="BT1933" i="3"/>
  <c r="BV1933" i="3" s="1"/>
  <c r="BY1933" i="3" s="1"/>
  <c r="BT1934" i="3"/>
  <c r="BV1934" i="3" s="1"/>
  <c r="BY1934" i="3" s="1"/>
  <c r="BT1935" i="3"/>
  <c r="BW1935" i="3" s="1"/>
  <c r="BZ1935" i="3" s="1"/>
  <c r="BT1936" i="3"/>
  <c r="BT1937" i="3"/>
  <c r="BW1937" i="3" s="1"/>
  <c r="BZ1937" i="3" s="1"/>
  <c r="BT1938" i="3"/>
  <c r="BU1938" i="3" s="1"/>
  <c r="BX1938" i="3" s="1"/>
  <c r="BT1939" i="3"/>
  <c r="BV1939" i="3" s="1"/>
  <c r="BY1939" i="3" s="1"/>
  <c r="BT1940" i="3"/>
  <c r="BV1940" i="3" s="1"/>
  <c r="BY1940" i="3" s="1"/>
  <c r="BT1941" i="3"/>
  <c r="BT1942" i="3"/>
  <c r="BT1943" i="3"/>
  <c r="BW1943" i="3" s="1"/>
  <c r="BZ1943" i="3" s="1"/>
  <c r="BT1944" i="3"/>
  <c r="BT1945" i="3"/>
  <c r="BW1945" i="3" s="1"/>
  <c r="BZ1945" i="3" s="1"/>
  <c r="BT1946" i="3"/>
  <c r="BT1947" i="3"/>
  <c r="BW1947" i="3" s="1"/>
  <c r="BZ1947" i="3" s="1"/>
  <c r="BT1948" i="3"/>
  <c r="BV1948" i="3" s="1"/>
  <c r="BY1948" i="3" s="1"/>
  <c r="BT1949" i="3"/>
  <c r="BT1950" i="3"/>
  <c r="BU1950" i="3" s="1"/>
  <c r="BX1950" i="3" s="1"/>
  <c r="BT1951" i="3"/>
  <c r="BW1951" i="3" s="1"/>
  <c r="BZ1951" i="3" s="1"/>
  <c r="BT1952" i="3"/>
  <c r="BV1952" i="3" s="1"/>
  <c r="BY1952" i="3" s="1"/>
  <c r="BT1953" i="3"/>
  <c r="BW1953" i="3" s="1"/>
  <c r="BZ1953" i="3" s="1"/>
  <c r="BT1954" i="3"/>
  <c r="BT1955" i="3"/>
  <c r="BT1956" i="3"/>
  <c r="BV1956" i="3" s="1"/>
  <c r="BY1956" i="3" s="1"/>
  <c r="BT1957" i="3"/>
  <c r="BW1957" i="3" s="1"/>
  <c r="BZ1957" i="3" s="1"/>
  <c r="BT1958" i="3"/>
  <c r="BV1958" i="3" s="1"/>
  <c r="BY1958" i="3" s="1"/>
  <c r="BT1959" i="3"/>
  <c r="BU1959" i="3" s="1"/>
  <c r="BX1959" i="3" s="1"/>
  <c r="BT1960" i="3"/>
  <c r="BT1961" i="3"/>
  <c r="BV1961" i="3" s="1"/>
  <c r="BY1961" i="3" s="1"/>
  <c r="BT1962" i="3"/>
  <c r="BV1962" i="3" s="1"/>
  <c r="BY1962" i="3" s="1"/>
  <c r="BT1963" i="3"/>
  <c r="BU1963" i="3" s="1"/>
  <c r="BX1963" i="3" s="1"/>
  <c r="BT1964" i="3"/>
  <c r="BT1965" i="3"/>
  <c r="BW1965" i="3" s="1"/>
  <c r="BZ1965" i="3" s="1"/>
  <c r="BT1966" i="3"/>
  <c r="BV1966" i="3" s="1"/>
  <c r="BY1966" i="3" s="1"/>
  <c r="BT1967" i="3"/>
  <c r="BW1967" i="3" s="1"/>
  <c r="BZ1967" i="3" s="1"/>
  <c r="BT1968" i="3"/>
  <c r="BT1969" i="3"/>
  <c r="BW1969" i="3" s="1"/>
  <c r="BZ1969" i="3" s="1"/>
  <c r="BT1970" i="3"/>
  <c r="BV1970" i="3" s="1"/>
  <c r="BY1970" i="3" s="1"/>
  <c r="BT1971" i="3"/>
  <c r="BV1971" i="3" s="1"/>
  <c r="BY1971" i="3" s="1"/>
  <c r="BT1972" i="3"/>
  <c r="BV1972" i="3" s="1"/>
  <c r="BY1972" i="3" s="1"/>
  <c r="BT1973" i="3"/>
  <c r="BU1973" i="3" s="1"/>
  <c r="BX1973" i="3" s="1"/>
  <c r="BT1974" i="3"/>
  <c r="BV1974" i="3" s="1"/>
  <c r="BY1974" i="3" s="1"/>
  <c r="BT1975" i="3"/>
  <c r="BW1975" i="3" s="1"/>
  <c r="BZ1975" i="3" s="1"/>
  <c r="BT1976" i="3"/>
  <c r="BT1977" i="3"/>
  <c r="BW1977" i="3" s="1"/>
  <c r="BZ1977" i="3" s="1"/>
  <c r="BT1978" i="3"/>
  <c r="BV1978" i="3" s="1"/>
  <c r="BY1978" i="3" s="1"/>
  <c r="BT1979" i="3"/>
  <c r="BV1979" i="3" s="1"/>
  <c r="BY1979" i="3" s="1"/>
  <c r="BT1980" i="3"/>
  <c r="BV1980" i="3" s="1"/>
  <c r="BY1980" i="3" s="1"/>
  <c r="BT1981" i="3"/>
  <c r="BW1981" i="3" s="1"/>
  <c r="BZ1981" i="3" s="1"/>
  <c r="BT1982" i="3"/>
  <c r="BV1982" i="3" s="1"/>
  <c r="BY1982" i="3" s="1"/>
  <c r="BT1983" i="3"/>
  <c r="BU1983" i="3" s="1"/>
  <c r="BX1983" i="3" s="1"/>
  <c r="BT1984" i="3"/>
  <c r="BT1985" i="3"/>
  <c r="BT1986" i="3"/>
  <c r="BV1986" i="3" s="1"/>
  <c r="BY1986" i="3" s="1"/>
  <c r="BT1987" i="3"/>
  <c r="BV1987" i="3" s="1"/>
  <c r="BY1987" i="3" s="1"/>
  <c r="BT1988" i="3"/>
  <c r="BT1989" i="3"/>
  <c r="BV1989" i="3" s="1"/>
  <c r="BY1989" i="3" s="1"/>
  <c r="BT1990" i="3"/>
  <c r="BV1990" i="3" s="1"/>
  <c r="BY1990" i="3" s="1"/>
  <c r="BT1991" i="3"/>
  <c r="BW1991" i="3" s="1"/>
  <c r="BZ1991" i="3" s="1"/>
  <c r="BT1992" i="3"/>
  <c r="BV1992" i="3" s="1"/>
  <c r="BY1992" i="3" s="1"/>
  <c r="BT1993" i="3"/>
  <c r="BV1993" i="3" s="1"/>
  <c r="BY1993" i="3" s="1"/>
  <c r="BT1994" i="3"/>
  <c r="BU1994" i="3" s="1"/>
  <c r="BX1994" i="3" s="1"/>
  <c r="BT1995" i="3"/>
  <c r="BW1995" i="3" s="1"/>
  <c r="BZ1995" i="3" s="1"/>
  <c r="BT1996" i="3"/>
  <c r="BV1996" i="3" s="1"/>
  <c r="BY1996" i="3" s="1"/>
  <c r="BT1997" i="3"/>
  <c r="BW1997" i="3" s="1"/>
  <c r="BZ1997" i="3" s="1"/>
  <c r="BT1998" i="3"/>
  <c r="BU1998" i="3" s="1"/>
  <c r="BX1998" i="3" s="1"/>
  <c r="BT1999" i="3"/>
  <c r="BV1999" i="3" s="1"/>
  <c r="BY1999" i="3" s="1"/>
  <c r="BT2000" i="3"/>
  <c r="BT2001" i="3"/>
  <c r="BW2001" i="3" s="1"/>
  <c r="BZ2001" i="3" s="1"/>
  <c r="BT2002" i="3"/>
  <c r="BT2003" i="3"/>
  <c r="BT2004" i="3"/>
  <c r="BT2005" i="3"/>
  <c r="BV2005" i="3" s="1"/>
  <c r="BY2005" i="3" s="1"/>
  <c r="BT2006" i="3"/>
  <c r="BV2006" i="3" s="1"/>
  <c r="BY2006" i="3" s="1"/>
  <c r="BT2007" i="3"/>
  <c r="BW2007" i="3" s="1"/>
  <c r="BZ2007" i="3" s="1"/>
  <c r="BT2008" i="3"/>
  <c r="BT2009" i="3"/>
  <c r="BW2009" i="3" s="1"/>
  <c r="BZ2009" i="3" s="1"/>
  <c r="BT2010" i="3"/>
  <c r="BW2010" i="3" s="1"/>
  <c r="BZ2010" i="3" s="1"/>
  <c r="BT2011" i="3"/>
  <c r="BW2011" i="3" s="1"/>
  <c r="BZ2011" i="3" s="1"/>
  <c r="BT2012" i="3"/>
  <c r="BT2013" i="3"/>
  <c r="BU2013" i="3" s="1"/>
  <c r="BX2013" i="3" s="1"/>
  <c r="BT2014" i="3"/>
  <c r="BU2014" i="3" s="1"/>
  <c r="BX2014" i="3" s="1"/>
  <c r="BT2015" i="3"/>
  <c r="BW2015" i="3" s="1"/>
  <c r="BZ2015" i="3" s="1"/>
  <c r="BT2016" i="3"/>
  <c r="BW2016" i="3" s="1"/>
  <c r="BZ2016" i="3" s="1"/>
  <c r="BT2017" i="3"/>
  <c r="BT2018" i="3"/>
  <c r="BU2018" i="3" s="1"/>
  <c r="BX2018" i="3" s="1"/>
  <c r="BT2019" i="3"/>
  <c r="BU2019" i="3" s="1"/>
  <c r="BX2019" i="3" s="1"/>
  <c r="BT2020" i="3"/>
  <c r="BT2021" i="3"/>
  <c r="BV2021" i="3" s="1"/>
  <c r="BY2021" i="3" s="1"/>
  <c r="BT2022" i="3"/>
  <c r="BW2022" i="3" s="1"/>
  <c r="BZ2022" i="3" s="1"/>
  <c r="BT2023" i="3"/>
  <c r="BW2023" i="3" s="1"/>
  <c r="BZ2023" i="3" s="1"/>
  <c r="BT2024" i="3"/>
  <c r="BT2025" i="3"/>
  <c r="BU2025" i="3" s="1"/>
  <c r="BX2025" i="3" s="1"/>
  <c r="BT2026" i="3"/>
  <c r="BV2026" i="3" s="1"/>
  <c r="BY2026" i="3" s="1"/>
  <c r="BT2027" i="3"/>
  <c r="BW2027" i="3" s="1"/>
  <c r="BZ2027" i="3" s="1"/>
  <c r="BT2028" i="3"/>
  <c r="BT2029" i="3"/>
  <c r="BV2029" i="3" s="1"/>
  <c r="BY2029" i="3" s="1"/>
  <c r="BT2030" i="3"/>
  <c r="BT2031" i="3"/>
  <c r="BU2031" i="3" s="1"/>
  <c r="BX2031" i="3" s="1"/>
  <c r="BT2032" i="3"/>
  <c r="BT2033" i="3"/>
  <c r="BW2033" i="3" s="1"/>
  <c r="BZ2033" i="3" s="1"/>
  <c r="BT2034" i="3"/>
  <c r="BT2035" i="3"/>
  <c r="BU2035" i="3" s="1"/>
  <c r="BX2035" i="3" s="1"/>
  <c r="BT2036" i="3"/>
  <c r="BV2036" i="3" s="1"/>
  <c r="BY2036" i="3" s="1"/>
  <c r="BT2037" i="3"/>
  <c r="BU2037" i="3" s="1"/>
  <c r="BX2037" i="3" s="1"/>
  <c r="BT2038" i="3"/>
  <c r="BT2039" i="3"/>
  <c r="BW2039" i="3" s="1"/>
  <c r="BZ2039" i="3" s="1"/>
  <c r="BT2040" i="3"/>
  <c r="BT2041" i="3"/>
  <c r="BW2041" i="3" s="1"/>
  <c r="BZ2041" i="3" s="1"/>
  <c r="BT2042" i="3"/>
  <c r="BT2043" i="3"/>
  <c r="BW2043" i="3" s="1"/>
  <c r="BZ2043" i="3" s="1"/>
  <c r="BT2044" i="3"/>
  <c r="BT2045" i="3"/>
  <c r="BV2045" i="3" s="1"/>
  <c r="BY2045" i="3" s="1"/>
  <c r="BT2046" i="3"/>
  <c r="BU2046" i="3" s="1"/>
  <c r="BX2046" i="3" s="1"/>
  <c r="BT2047" i="3"/>
  <c r="BW2047" i="3" s="1"/>
  <c r="BZ2047" i="3" s="1"/>
  <c r="BT2048" i="3"/>
  <c r="BV2048" i="3" s="1"/>
  <c r="BY2048" i="3" s="1"/>
  <c r="BT2049" i="3"/>
  <c r="BV2049" i="3" s="1"/>
  <c r="BY2049" i="3" s="1"/>
  <c r="BT2050" i="3"/>
  <c r="BV2050" i="3" s="1"/>
  <c r="BY2050" i="3" s="1"/>
  <c r="BT2051" i="3"/>
  <c r="BT2052" i="3"/>
  <c r="BT2053" i="3"/>
  <c r="BW2053" i="3" s="1"/>
  <c r="BZ2053" i="3" s="1"/>
  <c r="BT2054" i="3"/>
  <c r="BW2054" i="3" s="1"/>
  <c r="BZ2054" i="3" s="1"/>
  <c r="BT2055" i="3"/>
  <c r="BW2055" i="3" s="1"/>
  <c r="BZ2055" i="3" s="1"/>
  <c r="BT2056" i="3"/>
  <c r="BT2057" i="3"/>
  <c r="BV2057" i="3" s="1"/>
  <c r="BY2057" i="3" s="1"/>
  <c r="BT2058" i="3"/>
  <c r="BT2059" i="3"/>
  <c r="BT2060" i="3"/>
  <c r="BV2060" i="3" s="1"/>
  <c r="BY2060" i="3" s="1"/>
  <c r="BT2061" i="3"/>
  <c r="BV2061" i="3" s="1"/>
  <c r="BY2061" i="3" s="1"/>
  <c r="BT2062" i="3"/>
  <c r="BT2063" i="3"/>
  <c r="BT2064" i="3"/>
  <c r="BT2065" i="3"/>
  <c r="BU2065" i="3" s="1"/>
  <c r="BX2065" i="3" s="1"/>
  <c r="BT2066" i="3"/>
  <c r="BV2066" i="3" s="1"/>
  <c r="BY2066" i="3" s="1"/>
  <c r="BT2067" i="3"/>
  <c r="BV2067" i="3" s="1"/>
  <c r="BY2067" i="3" s="1"/>
  <c r="BT2068" i="3"/>
  <c r="BT2069" i="3"/>
  <c r="BU2069" i="3" s="1"/>
  <c r="BX2069" i="3" s="1"/>
  <c r="BT2070" i="3"/>
  <c r="BV2070" i="3" s="1"/>
  <c r="BY2070" i="3" s="1"/>
  <c r="BT2071" i="3"/>
  <c r="BV2071" i="3" s="1"/>
  <c r="BY2071" i="3" s="1"/>
  <c r="BT2072" i="3"/>
  <c r="BT2073" i="3"/>
  <c r="BV2073" i="3" s="1"/>
  <c r="BY2073" i="3" s="1"/>
  <c r="BT2074" i="3"/>
  <c r="BW2074" i="3" s="1"/>
  <c r="BZ2074" i="3" s="1"/>
  <c r="BT2075" i="3"/>
  <c r="BW2075" i="3" s="1"/>
  <c r="BZ2075" i="3" s="1"/>
  <c r="BT2076" i="3"/>
  <c r="BT2077" i="3"/>
  <c r="BT2078" i="3"/>
  <c r="BW2078" i="3" s="1"/>
  <c r="BZ2078" i="3" s="1"/>
  <c r="BT2079" i="3"/>
  <c r="BW2079" i="3" s="1"/>
  <c r="BZ2079" i="3" s="1"/>
  <c r="BT2080" i="3"/>
  <c r="BW2080" i="3" s="1"/>
  <c r="BZ2080" i="3" s="1"/>
  <c r="BT2081" i="3"/>
  <c r="BW2081" i="3" s="1"/>
  <c r="BZ2081" i="3" s="1"/>
  <c r="BT2082" i="3"/>
  <c r="BW2082" i="3" s="1"/>
  <c r="BZ2082" i="3" s="1"/>
  <c r="BT2083" i="3"/>
  <c r="BV2083" i="3" s="1"/>
  <c r="BY2083" i="3" s="1"/>
  <c r="BT2084" i="3"/>
  <c r="BT2085" i="3"/>
  <c r="BV2085" i="3" s="1"/>
  <c r="BY2085" i="3" s="1"/>
  <c r="BT2086" i="3"/>
  <c r="BW2086" i="3" s="1"/>
  <c r="BZ2086" i="3" s="1"/>
  <c r="BT2087" i="3"/>
  <c r="BU2087" i="3" s="1"/>
  <c r="BX2087" i="3" s="1"/>
  <c r="BT2088" i="3"/>
  <c r="BT2089" i="3"/>
  <c r="BT2090" i="3"/>
  <c r="BW2090" i="3" s="1"/>
  <c r="BZ2090" i="3" s="1"/>
  <c r="BT2091" i="3"/>
  <c r="BU2091" i="3" s="1"/>
  <c r="BX2091" i="3" s="1"/>
  <c r="BT2092" i="3"/>
  <c r="BT2093" i="3"/>
  <c r="BV2093" i="3" s="1"/>
  <c r="BY2093" i="3" s="1"/>
  <c r="BT2094" i="3"/>
  <c r="BW2094" i="3" s="1"/>
  <c r="BZ2094" i="3" s="1"/>
  <c r="BT2095" i="3"/>
  <c r="BW2095" i="3" s="1"/>
  <c r="BZ2095" i="3" s="1"/>
  <c r="BT2096" i="3"/>
  <c r="BV2096" i="3" s="1"/>
  <c r="BY2096" i="3" s="1"/>
  <c r="BT2097" i="3"/>
  <c r="BW2097" i="3" s="1"/>
  <c r="BZ2097" i="3" s="1"/>
  <c r="BT2098" i="3"/>
  <c r="BT2099" i="3"/>
  <c r="BW2099" i="3" s="1"/>
  <c r="BZ2099" i="3" s="1"/>
  <c r="BT2100" i="3"/>
  <c r="BV2100" i="3" s="1"/>
  <c r="BY2100" i="3" s="1"/>
  <c r="BT2101" i="3"/>
  <c r="BW2101" i="3" s="1"/>
  <c r="BZ2101" i="3" s="1"/>
  <c r="BT2102" i="3"/>
  <c r="BW2102" i="3" s="1"/>
  <c r="BZ2102" i="3" s="1"/>
  <c r="BT2103" i="3"/>
  <c r="BV2103" i="3" s="1"/>
  <c r="BY2103" i="3" s="1"/>
  <c r="BT2104" i="3"/>
  <c r="BV2104" i="3" s="1"/>
  <c r="BY2104" i="3" s="1"/>
  <c r="BT2105" i="3"/>
  <c r="BV2105" i="3" s="1"/>
  <c r="BY2105" i="3" s="1"/>
  <c r="BT2106" i="3"/>
  <c r="BW2106" i="3" s="1"/>
  <c r="BZ2106" i="3" s="1"/>
  <c r="BT2107" i="3"/>
  <c r="BV2107" i="3" s="1"/>
  <c r="BY2107" i="3" s="1"/>
  <c r="BT2108" i="3"/>
  <c r="BU2108" i="3" s="1"/>
  <c r="BX2108" i="3" s="1"/>
  <c r="BT2109" i="3"/>
  <c r="BV2109" i="3" s="1"/>
  <c r="BY2109" i="3" s="1"/>
  <c r="BT2110" i="3"/>
  <c r="BW2110" i="3" s="1"/>
  <c r="BZ2110" i="3" s="1"/>
  <c r="BT2111" i="3"/>
  <c r="BV2111" i="3" s="1"/>
  <c r="BY2111" i="3" s="1"/>
  <c r="BT2112" i="3"/>
  <c r="BT2113" i="3"/>
  <c r="BU2113" i="3" s="1"/>
  <c r="BX2113" i="3" s="1"/>
  <c r="BT2114" i="3"/>
  <c r="BW2114" i="3" s="1"/>
  <c r="BZ2114" i="3" s="1"/>
  <c r="BT2115" i="3"/>
  <c r="BW2115" i="3" s="1"/>
  <c r="BZ2115" i="3" s="1"/>
  <c r="BT2116" i="3"/>
  <c r="BT2117" i="3"/>
  <c r="BV2117" i="3" s="1"/>
  <c r="BY2117" i="3" s="1"/>
  <c r="BT2118" i="3"/>
  <c r="BW2118" i="3" s="1"/>
  <c r="BZ2118" i="3" s="1"/>
  <c r="BT2119" i="3"/>
  <c r="BU2119" i="3" s="1"/>
  <c r="BX2119" i="3" s="1"/>
  <c r="BT2120" i="3"/>
  <c r="BT2121" i="3"/>
  <c r="BT2122" i="3"/>
  <c r="BW2122" i="3" s="1"/>
  <c r="BZ2122" i="3" s="1"/>
  <c r="BT2123" i="3"/>
  <c r="BV2123" i="3" s="1"/>
  <c r="BY2123" i="3" s="1"/>
  <c r="BT2124" i="3"/>
  <c r="BT2125" i="3"/>
  <c r="BV2125" i="3" s="1"/>
  <c r="BY2125" i="3" s="1"/>
  <c r="BT2126" i="3"/>
  <c r="BW2126" i="3" s="1"/>
  <c r="BZ2126" i="3" s="1"/>
  <c r="BT2127" i="3"/>
  <c r="BT2128" i="3"/>
  <c r="BT2129" i="3"/>
  <c r="BV2129" i="3" s="1"/>
  <c r="BY2129" i="3" s="1"/>
  <c r="BT2130" i="3"/>
  <c r="BV2130" i="3" s="1"/>
  <c r="BY2130" i="3" s="1"/>
  <c r="BT2131" i="3"/>
  <c r="BV2131" i="3" s="1"/>
  <c r="BY2131" i="3" s="1"/>
  <c r="BT2132" i="3"/>
  <c r="BT2133" i="3"/>
  <c r="BW2133" i="3" s="1"/>
  <c r="BZ2133" i="3" s="1"/>
  <c r="BT2134" i="3"/>
  <c r="BW2134" i="3" s="1"/>
  <c r="BZ2134" i="3" s="1"/>
  <c r="BT2135" i="3"/>
  <c r="BV2135" i="3" s="1"/>
  <c r="BY2135" i="3" s="1"/>
  <c r="BT2136" i="3"/>
  <c r="BV2136" i="3" s="1"/>
  <c r="BY2136" i="3" s="1"/>
  <c r="BT2137" i="3"/>
  <c r="BT2138" i="3"/>
  <c r="BV2138" i="3" s="1"/>
  <c r="BY2138" i="3" s="1"/>
  <c r="BT2139" i="3"/>
  <c r="BT2140" i="3"/>
  <c r="BT2141" i="3"/>
  <c r="BT2142" i="3"/>
  <c r="BW2142" i="3" s="1"/>
  <c r="BZ2142" i="3" s="1"/>
  <c r="BT2143" i="3"/>
  <c r="BW2143" i="3" s="1"/>
  <c r="BZ2143" i="3" s="1"/>
  <c r="BT2144" i="3"/>
  <c r="BT2145" i="3"/>
  <c r="BW2145" i="3" s="1"/>
  <c r="BZ2145" i="3" s="1"/>
  <c r="BT2146" i="3"/>
  <c r="BV2146" i="3" s="1"/>
  <c r="BY2146" i="3" s="1"/>
  <c r="BT2147" i="3"/>
  <c r="BW2147" i="3" s="1"/>
  <c r="BZ2147" i="3" s="1"/>
  <c r="BT2148" i="3"/>
  <c r="BT2149" i="3"/>
  <c r="BT2150" i="3"/>
  <c r="BW2150" i="3" s="1"/>
  <c r="BZ2150" i="3" s="1"/>
  <c r="BT2151" i="3"/>
  <c r="BW2151" i="3" s="1"/>
  <c r="BZ2151" i="3" s="1"/>
  <c r="BT2152" i="3"/>
  <c r="BV2152" i="3" s="1"/>
  <c r="BY2152" i="3" s="1"/>
  <c r="BT2153" i="3"/>
  <c r="BT2154" i="3"/>
  <c r="BV2154" i="3" s="1"/>
  <c r="BY2154" i="3" s="1"/>
  <c r="BT2155" i="3"/>
  <c r="BW2155" i="3" s="1"/>
  <c r="BZ2155" i="3" s="1"/>
  <c r="BT2156" i="3"/>
  <c r="BV2156" i="3" s="1"/>
  <c r="BY2156" i="3" s="1"/>
  <c r="BT2157" i="3"/>
  <c r="BV2157" i="3" s="1"/>
  <c r="BY2157" i="3" s="1"/>
  <c r="BT2158" i="3"/>
  <c r="BV2158" i="3" s="1"/>
  <c r="BY2158" i="3" s="1"/>
  <c r="BT2159" i="3"/>
  <c r="BV2159" i="3" s="1"/>
  <c r="BY2159" i="3" s="1"/>
  <c r="BT2160" i="3"/>
  <c r="BT2161" i="3"/>
  <c r="BT2162" i="3"/>
  <c r="BV2162" i="3" s="1"/>
  <c r="BY2162" i="3" s="1"/>
  <c r="BT2163" i="3"/>
  <c r="BV2163" i="3" s="1"/>
  <c r="BY2163" i="3" s="1"/>
  <c r="BT2164" i="3"/>
  <c r="BU2164" i="3" s="1"/>
  <c r="BX2164" i="3" s="1"/>
  <c r="BT2165" i="3"/>
  <c r="BU2165" i="3" s="1"/>
  <c r="BX2165" i="3" s="1"/>
  <c r="BT2166" i="3"/>
  <c r="BW2166" i="3" s="1"/>
  <c r="BZ2166" i="3" s="1"/>
  <c r="BT2167" i="3"/>
  <c r="BU2167" i="3" s="1"/>
  <c r="BX2167" i="3" s="1"/>
  <c r="BT2168" i="3"/>
  <c r="BT2169" i="3"/>
  <c r="BT2170" i="3"/>
  <c r="BW2170" i="3" s="1"/>
  <c r="BZ2170" i="3" s="1"/>
  <c r="BT2171" i="3"/>
  <c r="BV2171" i="3" s="1"/>
  <c r="BY2171" i="3" s="1"/>
  <c r="BT2172" i="3"/>
  <c r="BV2172" i="3" s="1"/>
  <c r="BY2172" i="3" s="1"/>
  <c r="BT2173" i="3"/>
  <c r="BW2173" i="3" s="1"/>
  <c r="BZ2173" i="3" s="1"/>
  <c r="BT2174" i="3"/>
  <c r="BW2174" i="3" s="1"/>
  <c r="BZ2174" i="3" s="1"/>
  <c r="BT2175" i="3"/>
  <c r="BV2175" i="3" s="1"/>
  <c r="BY2175" i="3" s="1"/>
  <c r="BT2176" i="3"/>
  <c r="BV2176" i="3" s="1"/>
  <c r="BY2176" i="3" s="1"/>
  <c r="BT2177" i="3"/>
  <c r="BU2177" i="3" s="1"/>
  <c r="BX2177" i="3" s="1"/>
  <c r="BT2178" i="3"/>
  <c r="BW2178" i="3" s="1"/>
  <c r="BZ2178" i="3" s="1"/>
  <c r="BT2179" i="3"/>
  <c r="BV2179" i="3" s="1"/>
  <c r="BY2179" i="3" s="1"/>
  <c r="BT2180" i="3"/>
  <c r="BV2180" i="3" s="1"/>
  <c r="BY2180" i="3" s="1"/>
  <c r="BT2181" i="3"/>
  <c r="BW2181" i="3" s="1"/>
  <c r="BZ2181" i="3" s="1"/>
  <c r="BT2182" i="3"/>
  <c r="BW2182" i="3" s="1"/>
  <c r="BZ2182" i="3" s="1"/>
  <c r="BT2183" i="3"/>
  <c r="BW2183" i="3" s="1"/>
  <c r="BZ2183" i="3" s="1"/>
  <c r="BT2184" i="3"/>
  <c r="BT2185" i="3"/>
  <c r="BT2186" i="3"/>
  <c r="BW2186" i="3" s="1"/>
  <c r="BZ2186" i="3" s="1"/>
  <c r="BT2187" i="3"/>
  <c r="BU2187" i="3" s="1"/>
  <c r="BX2187" i="3" s="1"/>
  <c r="BT2188" i="3"/>
  <c r="BT2189" i="3"/>
  <c r="BV2189" i="3" s="1"/>
  <c r="BY2189" i="3" s="1"/>
  <c r="BT2190" i="3"/>
  <c r="BV2190" i="3" s="1"/>
  <c r="BY2190" i="3" s="1"/>
  <c r="BT2191" i="3"/>
  <c r="BU2191" i="3" s="1"/>
  <c r="BX2191" i="3" s="1"/>
  <c r="BT2192" i="3"/>
  <c r="BV2192" i="3" s="1"/>
  <c r="BY2192" i="3" s="1"/>
  <c r="BT2193" i="3"/>
  <c r="BT2194" i="3"/>
  <c r="BV2194" i="3" s="1"/>
  <c r="BY2194" i="3" s="1"/>
  <c r="BT2195" i="3"/>
  <c r="BU2195" i="3" s="1"/>
  <c r="BX2195" i="3" s="1"/>
  <c r="BT2196" i="3"/>
  <c r="BT2197" i="3"/>
  <c r="BV2197" i="3" s="1"/>
  <c r="BY2197" i="3" s="1"/>
  <c r="BT2198" i="3"/>
  <c r="BW2198" i="3" s="1"/>
  <c r="BZ2198" i="3" s="1"/>
  <c r="BT2199" i="3"/>
  <c r="BT2200" i="3"/>
  <c r="BV2200" i="3" s="1"/>
  <c r="BY2200" i="3" s="1"/>
  <c r="BT2201" i="3"/>
  <c r="BW2201" i="3" s="1"/>
  <c r="BZ2201" i="3" s="1"/>
  <c r="BT2202" i="3"/>
  <c r="BW2202" i="3" s="1"/>
  <c r="BZ2202" i="3" s="1"/>
  <c r="BT2203" i="3"/>
  <c r="BT2204" i="3"/>
  <c r="BT2205" i="3"/>
  <c r="BT2206" i="3"/>
  <c r="BW2206" i="3" s="1"/>
  <c r="BZ2206" i="3" s="1"/>
  <c r="BT2207" i="3"/>
  <c r="BV2207" i="3" s="1"/>
  <c r="BY2207" i="3" s="1"/>
  <c r="BT2208" i="3"/>
  <c r="BT2209" i="3"/>
  <c r="BV2209" i="3" s="1"/>
  <c r="BY2209" i="3" s="1"/>
  <c r="BT2210" i="3"/>
  <c r="BV2210" i="3" s="1"/>
  <c r="BY2210" i="3" s="1"/>
  <c r="BT2211" i="3"/>
  <c r="BT2212" i="3"/>
  <c r="BU2212" i="3" s="1"/>
  <c r="BX2212" i="3" s="1"/>
  <c r="BT2213" i="3"/>
  <c r="BT2214" i="3"/>
  <c r="BW2214" i="3" s="1"/>
  <c r="BZ2214" i="3" s="1"/>
  <c r="BT2215" i="3"/>
  <c r="BT2216" i="3"/>
  <c r="BV2216" i="3" s="1"/>
  <c r="BY2216" i="3" s="1"/>
  <c r="BT2217" i="3"/>
  <c r="BU2217" i="3" s="1"/>
  <c r="BX2217" i="3" s="1"/>
  <c r="BT2218" i="3"/>
  <c r="BW2218" i="3" s="1"/>
  <c r="BZ2218" i="3" s="1"/>
  <c r="BT2219" i="3"/>
  <c r="BT2220" i="3"/>
  <c r="BV2220" i="3" s="1"/>
  <c r="BY2220" i="3" s="1"/>
  <c r="BT2221" i="3"/>
  <c r="BT2222" i="3"/>
  <c r="BW2222" i="3" s="1"/>
  <c r="BZ2222" i="3" s="1"/>
  <c r="BT2223" i="3"/>
  <c r="BU2223" i="3" s="1"/>
  <c r="BX2223" i="3" s="1"/>
  <c r="BT2224" i="3"/>
  <c r="BT2225" i="3"/>
  <c r="BV2225" i="3" s="1"/>
  <c r="BY2225" i="3" s="1"/>
  <c r="BT2226" i="3"/>
  <c r="BV2226" i="3" s="1"/>
  <c r="BY2226" i="3" s="1"/>
  <c r="BT2227" i="3"/>
  <c r="BT2228" i="3"/>
  <c r="BT2229" i="3"/>
  <c r="BV2229" i="3" s="1"/>
  <c r="BY2229" i="3" s="1"/>
  <c r="BT2230" i="3"/>
  <c r="BW2230" i="3" s="1"/>
  <c r="BZ2230" i="3" s="1"/>
  <c r="BT2231" i="3"/>
  <c r="BT2232" i="3"/>
  <c r="BU2232" i="3" s="1"/>
  <c r="BX2232" i="3" s="1"/>
  <c r="BT2233" i="3"/>
  <c r="BT2234" i="3"/>
  <c r="BW2234" i="3" s="1"/>
  <c r="BZ2234" i="3" s="1"/>
  <c r="BT2235" i="3"/>
  <c r="BT2236" i="3"/>
  <c r="BU2236" i="3" s="1"/>
  <c r="BX2236" i="3" s="1"/>
  <c r="BT2237" i="3"/>
  <c r="BW2237" i="3" s="1"/>
  <c r="BZ2237" i="3" s="1"/>
  <c r="AT2238" i="3"/>
  <c r="BC2238" i="3" s="1"/>
  <c r="AU2238" i="3"/>
  <c r="AV2238" i="3"/>
  <c r="AW2238" i="3"/>
  <c r="AX2238" i="3"/>
  <c r="AZ2238" i="3"/>
  <c r="AT2239" i="3"/>
  <c r="BC2239" i="3" s="1"/>
  <c r="AU2239" i="3"/>
  <c r="AV2239" i="3"/>
  <c r="AW2239" i="3"/>
  <c r="AX2239" i="3"/>
  <c r="AZ2239" i="3"/>
  <c r="AT2240" i="3"/>
  <c r="BC2240" i="3" s="1"/>
  <c r="AU2240" i="3"/>
  <c r="AV2240" i="3"/>
  <c r="AW2240" i="3"/>
  <c r="AX2240" i="3"/>
  <c r="AZ2240" i="3"/>
  <c r="AT2241" i="3"/>
  <c r="BC2241" i="3" s="1"/>
  <c r="AU2241" i="3"/>
  <c r="AV2241" i="3"/>
  <c r="AW2241" i="3"/>
  <c r="AX2241" i="3"/>
  <c r="AZ2241" i="3"/>
  <c r="AT2242" i="3"/>
  <c r="BC2242" i="3" s="1"/>
  <c r="AU2242" i="3"/>
  <c r="AV2242" i="3"/>
  <c r="AW2242" i="3"/>
  <c r="AX2242" i="3"/>
  <c r="AZ2242" i="3"/>
  <c r="AT2243" i="3"/>
  <c r="BC2243" i="3" s="1"/>
  <c r="AU2243" i="3"/>
  <c r="AV2243" i="3"/>
  <c r="AW2243" i="3"/>
  <c r="AX2243" i="3"/>
  <c r="AZ2243" i="3"/>
  <c r="AT2244" i="3"/>
  <c r="BC2244" i="3" s="1"/>
  <c r="AU2244" i="3"/>
  <c r="AV2244" i="3"/>
  <c r="AW2244" i="3"/>
  <c r="AX2244" i="3"/>
  <c r="AZ2244" i="3"/>
  <c r="AT2245" i="3"/>
  <c r="BC2245" i="3" s="1"/>
  <c r="AU2245" i="3"/>
  <c r="AV2245" i="3"/>
  <c r="AW2245" i="3"/>
  <c r="AX2245" i="3"/>
  <c r="AZ2245" i="3"/>
  <c r="AT2246" i="3"/>
  <c r="BC2246" i="3" s="1"/>
  <c r="AU2246" i="3"/>
  <c r="AV2246" i="3"/>
  <c r="AW2246" i="3"/>
  <c r="AX2246" i="3"/>
  <c r="AZ2246" i="3"/>
  <c r="AT2247" i="3"/>
  <c r="BC2247" i="3" s="1"/>
  <c r="AU2247" i="3"/>
  <c r="AV2247" i="3"/>
  <c r="AW2247" i="3"/>
  <c r="AX2247" i="3"/>
  <c r="AZ2247" i="3"/>
  <c r="AT2248" i="3"/>
  <c r="BC2248" i="3" s="1"/>
  <c r="AU2248" i="3"/>
  <c r="AV2248" i="3"/>
  <c r="AW2248" i="3"/>
  <c r="AX2248" i="3"/>
  <c r="AZ2248" i="3"/>
  <c r="AT2249" i="3"/>
  <c r="BC2249" i="3" s="1"/>
  <c r="AU2249" i="3"/>
  <c r="AV2249" i="3"/>
  <c r="AW2249" i="3"/>
  <c r="AX2249" i="3"/>
  <c r="AZ2249" i="3"/>
  <c r="AT2250" i="3"/>
  <c r="BC2250" i="3" s="1"/>
  <c r="AU2250" i="3"/>
  <c r="AV2250" i="3"/>
  <c r="AW2250" i="3"/>
  <c r="AX2250" i="3"/>
  <c r="AZ2250" i="3"/>
  <c r="AT2251" i="3"/>
  <c r="BC2251" i="3" s="1"/>
  <c r="AU2251" i="3"/>
  <c r="AV2251" i="3"/>
  <c r="AW2251" i="3"/>
  <c r="AX2251" i="3"/>
  <c r="AZ2251" i="3"/>
  <c r="AT2252" i="3"/>
  <c r="BC2252" i="3" s="1"/>
  <c r="AU2252" i="3"/>
  <c r="AV2252" i="3"/>
  <c r="AW2252" i="3"/>
  <c r="AX2252" i="3"/>
  <c r="AZ2252" i="3"/>
  <c r="AT2253" i="3"/>
  <c r="BC2253" i="3" s="1"/>
  <c r="AU2253" i="3"/>
  <c r="AV2253" i="3"/>
  <c r="AW2253" i="3"/>
  <c r="AX2253" i="3"/>
  <c r="AZ2253" i="3"/>
  <c r="AT2254" i="3"/>
  <c r="BC2254" i="3" s="1"/>
  <c r="AU2254" i="3"/>
  <c r="AV2254" i="3"/>
  <c r="AW2254" i="3"/>
  <c r="AX2254" i="3"/>
  <c r="AZ2254" i="3"/>
  <c r="AT2255" i="3"/>
  <c r="BC2255" i="3" s="1"/>
  <c r="AU2255" i="3"/>
  <c r="AV2255" i="3"/>
  <c r="AW2255" i="3"/>
  <c r="AX2255" i="3"/>
  <c r="AZ2255" i="3"/>
  <c r="AT2256" i="3"/>
  <c r="BC2256" i="3" s="1"/>
  <c r="AU2256" i="3"/>
  <c r="AV2256" i="3"/>
  <c r="AW2256" i="3"/>
  <c r="AX2256" i="3"/>
  <c r="AZ2256" i="3"/>
  <c r="AT2257" i="3"/>
  <c r="BC2257" i="3" s="1"/>
  <c r="AU2257" i="3"/>
  <c r="AV2257" i="3"/>
  <c r="AW2257" i="3"/>
  <c r="AX2257" i="3"/>
  <c r="AZ2257" i="3"/>
  <c r="AT2258" i="3"/>
  <c r="BC2258" i="3" s="1"/>
  <c r="AU2258" i="3"/>
  <c r="AV2258" i="3"/>
  <c r="AW2258" i="3"/>
  <c r="AX2258" i="3"/>
  <c r="AZ2258" i="3"/>
  <c r="AT2259" i="3"/>
  <c r="BC2259" i="3" s="1"/>
  <c r="AU2259" i="3"/>
  <c r="AV2259" i="3"/>
  <c r="AW2259" i="3"/>
  <c r="AX2259" i="3"/>
  <c r="AZ2259" i="3"/>
  <c r="AT2260" i="3"/>
  <c r="BC2260" i="3" s="1"/>
  <c r="AU2260" i="3"/>
  <c r="AV2260" i="3"/>
  <c r="AW2260" i="3"/>
  <c r="AX2260" i="3"/>
  <c r="AZ2260" i="3"/>
  <c r="AT2261" i="3"/>
  <c r="BC2261" i="3" s="1"/>
  <c r="AU2261" i="3"/>
  <c r="AV2261" i="3"/>
  <c r="AW2261" i="3"/>
  <c r="AX2261" i="3"/>
  <c r="AZ2261" i="3"/>
  <c r="AT2262" i="3"/>
  <c r="BC2262" i="3" s="1"/>
  <c r="AU2262" i="3"/>
  <c r="AV2262" i="3"/>
  <c r="AW2262" i="3"/>
  <c r="AX2262" i="3"/>
  <c r="AZ2262" i="3"/>
  <c r="AT2263" i="3"/>
  <c r="BC2263" i="3" s="1"/>
  <c r="AU2263" i="3"/>
  <c r="AV2263" i="3"/>
  <c r="AW2263" i="3"/>
  <c r="AX2263" i="3"/>
  <c r="AZ2263" i="3"/>
  <c r="AT2264" i="3"/>
  <c r="BC2264" i="3" s="1"/>
  <c r="AU2264" i="3"/>
  <c r="AV2264" i="3"/>
  <c r="AW2264" i="3"/>
  <c r="AX2264" i="3"/>
  <c r="AZ2264" i="3"/>
  <c r="AT2265" i="3"/>
  <c r="BC2265" i="3" s="1"/>
  <c r="AU2265" i="3"/>
  <c r="AV2265" i="3"/>
  <c r="AW2265" i="3"/>
  <c r="AX2265" i="3"/>
  <c r="AZ2265" i="3"/>
  <c r="AT2266" i="3"/>
  <c r="BC2266" i="3" s="1"/>
  <c r="AU2266" i="3"/>
  <c r="AV2266" i="3"/>
  <c r="AW2266" i="3"/>
  <c r="AX2266" i="3"/>
  <c r="AZ2266" i="3"/>
  <c r="AT2267" i="3"/>
  <c r="BC2267" i="3" s="1"/>
  <c r="AU2267" i="3"/>
  <c r="AV2267" i="3"/>
  <c r="AW2267" i="3"/>
  <c r="AX2267" i="3"/>
  <c r="AZ2267" i="3"/>
  <c r="AT2268" i="3"/>
  <c r="BC2268" i="3" s="1"/>
  <c r="AU2268" i="3"/>
  <c r="AV2268" i="3"/>
  <c r="AW2268" i="3"/>
  <c r="AX2268" i="3"/>
  <c r="AZ2268" i="3"/>
  <c r="AT2269" i="3"/>
  <c r="BC2269" i="3" s="1"/>
  <c r="AU2269" i="3"/>
  <c r="AV2269" i="3"/>
  <c r="AW2269" i="3"/>
  <c r="AX2269" i="3"/>
  <c r="AZ2269" i="3"/>
  <c r="AT2270" i="3"/>
  <c r="BC2270" i="3" s="1"/>
  <c r="AU2270" i="3"/>
  <c r="AV2270" i="3"/>
  <c r="AW2270" i="3"/>
  <c r="AX2270" i="3"/>
  <c r="AZ2270" i="3"/>
  <c r="AT2271" i="3"/>
  <c r="BC2271" i="3" s="1"/>
  <c r="AU2271" i="3"/>
  <c r="AV2271" i="3"/>
  <c r="AW2271" i="3"/>
  <c r="AX2271" i="3"/>
  <c r="AZ2271" i="3"/>
  <c r="AT2272" i="3"/>
  <c r="BC2272" i="3" s="1"/>
  <c r="AU2272" i="3"/>
  <c r="AV2272" i="3"/>
  <c r="AW2272" i="3"/>
  <c r="AX2272" i="3"/>
  <c r="AZ2272" i="3"/>
  <c r="AT2273" i="3"/>
  <c r="BC2273" i="3" s="1"/>
  <c r="AU2273" i="3"/>
  <c r="AV2273" i="3"/>
  <c r="AW2273" i="3"/>
  <c r="AX2273" i="3"/>
  <c r="AZ2273" i="3"/>
  <c r="AT2274" i="3"/>
  <c r="BC2274" i="3" s="1"/>
  <c r="AU2274" i="3"/>
  <c r="AV2274" i="3"/>
  <c r="AW2274" i="3"/>
  <c r="AX2274" i="3"/>
  <c r="AZ2274" i="3"/>
  <c r="AT2275" i="3"/>
  <c r="BC2275" i="3" s="1"/>
  <c r="AU2275" i="3"/>
  <c r="AV2275" i="3"/>
  <c r="AW2275" i="3"/>
  <c r="AX2275" i="3"/>
  <c r="AZ2275" i="3"/>
  <c r="S7" i="2"/>
  <c r="S6" i="2"/>
  <c r="S5" i="2"/>
  <c r="S4" i="2"/>
  <c r="S3"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399" i="2"/>
  <c r="S400" i="2"/>
  <c r="S401" i="2"/>
  <c r="S402" i="2"/>
  <c r="S403" i="2"/>
  <c r="S404" i="2"/>
  <c r="S405" i="2"/>
  <c r="S406" i="2"/>
  <c r="S407" i="2"/>
  <c r="S408" i="2"/>
  <c r="S409" i="2"/>
  <c r="S410" i="2"/>
  <c r="S411" i="2"/>
  <c r="S412" i="2"/>
  <c r="S413" i="2"/>
  <c r="S414" i="2"/>
  <c r="S415" i="2"/>
  <c r="S416" i="2"/>
  <c r="S417" i="2"/>
  <c r="S418" i="2"/>
  <c r="S419" i="2"/>
  <c r="S420" i="2"/>
  <c r="S421" i="2"/>
  <c r="S422" i="2"/>
  <c r="S423" i="2"/>
  <c r="S424" i="2"/>
  <c r="S425" i="2"/>
  <c r="S426" i="2"/>
  <c r="S427" i="2"/>
  <c r="S428"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75" i="2"/>
  <c r="S476" i="2"/>
  <c r="S477" i="2"/>
  <c r="S478" i="2"/>
  <c r="S479" i="2"/>
  <c r="S480" i="2"/>
  <c r="S481" i="2"/>
  <c r="S482" i="2"/>
  <c r="S483" i="2"/>
  <c r="S484" i="2"/>
  <c r="S485" i="2"/>
  <c r="S486" i="2"/>
  <c r="S487" i="2"/>
  <c r="S488" i="2"/>
  <c r="S489" i="2"/>
  <c r="S490" i="2"/>
  <c r="S491" i="2"/>
  <c r="S492" i="2"/>
  <c r="S493" i="2"/>
  <c r="S494" i="2"/>
  <c r="S495" i="2"/>
  <c r="S496" i="2"/>
  <c r="S497" i="2"/>
  <c r="S498" i="2"/>
  <c r="S499" i="2"/>
  <c r="S500" i="2"/>
  <c r="S501" i="2"/>
  <c r="S502" i="2"/>
  <c r="S503" i="2"/>
  <c r="S504" i="2"/>
  <c r="S505" i="2"/>
  <c r="S506" i="2"/>
  <c r="S507" i="2"/>
  <c r="S508" i="2"/>
  <c r="S509" i="2"/>
  <c r="S510" i="2"/>
  <c r="S511" i="2"/>
  <c r="S512" i="2"/>
  <c r="S513" i="2"/>
  <c r="S514" i="2"/>
  <c r="S515" i="2"/>
  <c r="S516" i="2"/>
  <c r="S517" i="2"/>
  <c r="S518" i="2"/>
  <c r="S519" i="2"/>
  <c r="S520" i="2"/>
  <c r="S521" i="2"/>
  <c r="S522" i="2"/>
  <c r="S523" i="2"/>
  <c r="S524" i="2"/>
  <c r="S525" i="2"/>
  <c r="S526" i="2"/>
  <c r="S527" i="2"/>
  <c r="S528" i="2"/>
  <c r="S529" i="2"/>
  <c r="S530" i="2"/>
  <c r="S531" i="2"/>
  <c r="S532" i="2"/>
  <c r="S533" i="2"/>
  <c r="S534" i="2"/>
  <c r="S535" i="2"/>
  <c r="S536" i="2"/>
  <c r="S537" i="2"/>
  <c r="S538" i="2"/>
  <c r="S539" i="2"/>
  <c r="S540" i="2"/>
  <c r="S541" i="2"/>
  <c r="S542" i="2"/>
  <c r="S543" i="2"/>
  <c r="S544" i="2"/>
  <c r="S545" i="2"/>
  <c r="S546" i="2"/>
  <c r="S547" i="2"/>
  <c r="S548" i="2"/>
  <c r="S549" i="2"/>
  <c r="S550" i="2"/>
  <c r="S551" i="2"/>
  <c r="S552" i="2"/>
  <c r="S553" i="2"/>
  <c r="S554" i="2"/>
  <c r="S555" i="2"/>
  <c r="S556" i="2"/>
  <c r="S557" i="2"/>
  <c r="S558" i="2"/>
  <c r="S559" i="2"/>
  <c r="S560" i="2"/>
  <c r="S561" i="2"/>
  <c r="S562" i="2"/>
  <c r="S563" i="2"/>
  <c r="S564" i="2"/>
  <c r="S565" i="2"/>
  <c r="S566" i="2"/>
  <c r="S567" i="2"/>
  <c r="S568" i="2"/>
  <c r="S569" i="2"/>
  <c r="S570" i="2"/>
  <c r="S571" i="2"/>
  <c r="S572" i="2"/>
  <c r="S573" i="2"/>
  <c r="S574" i="2"/>
  <c r="S575" i="2"/>
  <c r="S576" i="2"/>
  <c r="S577" i="2"/>
  <c r="S578" i="2"/>
  <c r="S579" i="2"/>
  <c r="S580" i="2"/>
  <c r="S581" i="2"/>
  <c r="S582" i="2"/>
  <c r="S583" i="2"/>
  <c r="S584" i="2"/>
  <c r="S585" i="2"/>
  <c r="S586" i="2"/>
  <c r="S587" i="2"/>
  <c r="S588" i="2"/>
  <c r="S589" i="2"/>
  <c r="S590" i="2"/>
  <c r="S591" i="2"/>
  <c r="S592" i="2"/>
  <c r="S593" i="2"/>
  <c r="S594" i="2"/>
  <c r="S595" i="2"/>
  <c r="S596" i="2"/>
  <c r="S597" i="2"/>
  <c r="S598" i="2"/>
  <c r="S599" i="2"/>
  <c r="S600" i="2"/>
  <c r="S601" i="2"/>
  <c r="S602" i="2"/>
  <c r="S603" i="2"/>
  <c r="S604" i="2"/>
  <c r="S605" i="2"/>
  <c r="S606" i="2"/>
  <c r="S607" i="2"/>
  <c r="S608" i="2"/>
  <c r="S609" i="2"/>
  <c r="S610" i="2"/>
  <c r="S611" i="2"/>
  <c r="S612" i="2"/>
  <c r="S613" i="2"/>
  <c r="S614" i="2"/>
  <c r="S615" i="2"/>
  <c r="S616" i="2"/>
  <c r="S617" i="2"/>
  <c r="S618" i="2"/>
  <c r="S619" i="2"/>
  <c r="S620" i="2"/>
  <c r="S621" i="2"/>
  <c r="S622" i="2"/>
  <c r="S623" i="2"/>
  <c r="S624" i="2"/>
  <c r="S625" i="2"/>
  <c r="S626" i="2"/>
  <c r="S627" i="2"/>
  <c r="S628" i="2"/>
  <c r="S629" i="2"/>
  <c r="S630" i="2"/>
  <c r="S631" i="2"/>
  <c r="S632" i="2"/>
  <c r="S633" i="2"/>
  <c r="S634" i="2"/>
  <c r="S635" i="2"/>
  <c r="S636" i="2"/>
  <c r="S637" i="2"/>
  <c r="S638" i="2"/>
  <c r="S639" i="2"/>
  <c r="S640" i="2"/>
  <c r="S641" i="2"/>
  <c r="S642" i="2"/>
  <c r="S643" i="2"/>
  <c r="S644" i="2"/>
  <c r="S645" i="2"/>
  <c r="S646" i="2"/>
  <c r="S647" i="2"/>
  <c r="S648" i="2"/>
  <c r="S649" i="2"/>
  <c r="S650" i="2"/>
  <c r="S651" i="2"/>
  <c r="S652" i="2"/>
  <c r="S653" i="2"/>
  <c r="S654" i="2"/>
  <c r="S655" i="2"/>
  <c r="S656" i="2"/>
  <c r="S657" i="2"/>
  <c r="S658" i="2"/>
  <c r="S659" i="2"/>
  <c r="S660" i="2"/>
  <c r="S661" i="2"/>
  <c r="S662" i="2"/>
  <c r="S663" i="2"/>
  <c r="S664" i="2"/>
  <c r="S665" i="2"/>
  <c r="S666" i="2"/>
  <c r="S667" i="2"/>
  <c r="S668" i="2"/>
  <c r="S669" i="2"/>
  <c r="S670" i="2"/>
  <c r="S671" i="2"/>
  <c r="S672" i="2"/>
  <c r="S673" i="2"/>
  <c r="S674" i="2"/>
  <c r="S675" i="2"/>
  <c r="S676" i="2"/>
  <c r="S677" i="2"/>
  <c r="S678" i="2"/>
  <c r="S679" i="2"/>
  <c r="S680" i="2"/>
  <c r="S681" i="2"/>
  <c r="S682" i="2"/>
  <c r="S683" i="2"/>
  <c r="S684" i="2"/>
  <c r="S685" i="2"/>
  <c r="S686" i="2"/>
  <c r="S687" i="2"/>
  <c r="S688" i="2"/>
  <c r="S689" i="2"/>
  <c r="S690" i="2"/>
  <c r="S691" i="2"/>
  <c r="S692" i="2"/>
  <c r="S693" i="2"/>
  <c r="S694" i="2"/>
  <c r="S695" i="2"/>
  <c r="S696" i="2"/>
  <c r="S697" i="2"/>
  <c r="S698" i="2"/>
  <c r="S699" i="2"/>
  <c r="S700" i="2"/>
  <c r="S701" i="2"/>
  <c r="S702" i="2"/>
  <c r="S703" i="2"/>
  <c r="S704" i="2"/>
  <c r="S705" i="2"/>
  <c r="S706" i="2"/>
  <c r="S707" i="2"/>
  <c r="S708" i="2"/>
  <c r="S709" i="2"/>
  <c r="S710" i="2"/>
  <c r="S711" i="2"/>
  <c r="S712" i="2"/>
  <c r="S713" i="2"/>
  <c r="S714" i="2"/>
  <c r="S715" i="2"/>
  <c r="S716" i="2"/>
  <c r="S717" i="2"/>
  <c r="S718" i="2"/>
  <c r="S719" i="2"/>
  <c r="S720" i="2"/>
  <c r="S721" i="2"/>
  <c r="S722" i="2"/>
  <c r="S723" i="2"/>
  <c r="S724" i="2"/>
  <c r="S725" i="2"/>
  <c r="S726" i="2"/>
  <c r="S727" i="2"/>
  <c r="S728" i="2"/>
  <c r="S729" i="2"/>
  <c r="S730" i="2"/>
  <c r="S731" i="2"/>
  <c r="S732" i="2"/>
  <c r="S733" i="2"/>
  <c r="S734" i="2"/>
  <c r="S735" i="2"/>
  <c r="S736" i="2"/>
  <c r="S737" i="2"/>
  <c r="S738" i="2"/>
  <c r="S739" i="2"/>
  <c r="S740" i="2"/>
  <c r="S741" i="2"/>
  <c r="S742" i="2"/>
  <c r="S743" i="2"/>
  <c r="S744" i="2"/>
  <c r="S745" i="2"/>
  <c r="S746" i="2"/>
  <c r="S747" i="2"/>
  <c r="S748" i="2"/>
  <c r="S749" i="2"/>
  <c r="S750" i="2"/>
  <c r="S751" i="2"/>
  <c r="S752" i="2"/>
  <c r="S753" i="2"/>
  <c r="S754" i="2"/>
  <c r="S755" i="2"/>
  <c r="S756" i="2"/>
  <c r="S757" i="2"/>
  <c r="S758" i="2"/>
  <c r="S759" i="2"/>
  <c r="S760" i="2"/>
  <c r="S761" i="2"/>
  <c r="S762" i="2"/>
  <c r="S763" i="2"/>
  <c r="S764" i="2"/>
  <c r="S765" i="2"/>
  <c r="S766" i="2"/>
  <c r="S767" i="2"/>
  <c r="S768" i="2"/>
  <c r="S769" i="2"/>
  <c r="S770" i="2"/>
  <c r="S771" i="2"/>
  <c r="S772" i="2"/>
  <c r="S773" i="2"/>
  <c r="S774" i="2"/>
  <c r="S775" i="2"/>
  <c r="S776" i="2"/>
  <c r="S777" i="2"/>
  <c r="S778" i="2"/>
  <c r="S779" i="2"/>
  <c r="S780" i="2"/>
  <c r="S781" i="2"/>
  <c r="S782" i="2"/>
  <c r="S783" i="2"/>
  <c r="S784" i="2"/>
  <c r="S785" i="2"/>
  <c r="S786" i="2"/>
  <c r="S787" i="2"/>
  <c r="S788" i="2"/>
  <c r="S789" i="2"/>
  <c r="S790" i="2"/>
  <c r="S791" i="2"/>
  <c r="S792" i="2"/>
  <c r="S793" i="2"/>
  <c r="S794" i="2"/>
  <c r="S795" i="2"/>
  <c r="S796" i="2"/>
  <c r="S797" i="2"/>
  <c r="S798" i="2"/>
  <c r="S799" i="2"/>
  <c r="S800" i="2"/>
  <c r="S801" i="2"/>
  <c r="S802" i="2"/>
  <c r="S803" i="2"/>
  <c r="S804" i="2"/>
  <c r="S805" i="2"/>
  <c r="S806" i="2"/>
  <c r="S807" i="2"/>
  <c r="S808" i="2"/>
  <c r="S809" i="2"/>
  <c r="S810" i="2"/>
  <c r="S811" i="2"/>
  <c r="S812" i="2"/>
  <c r="S813" i="2"/>
  <c r="S814" i="2"/>
  <c r="S815" i="2"/>
  <c r="BU1523" i="3"/>
  <c r="BX1523" i="3" s="1"/>
  <c r="BV1516" i="3"/>
  <c r="BY1516" i="3" s="1"/>
  <c r="BU1505" i="3"/>
  <c r="BX1505" i="3" s="1"/>
  <c r="BU1665" i="3"/>
  <c r="BX1665" i="3" s="1"/>
  <c r="BV1259" i="3"/>
  <c r="BY1259" i="3" s="1"/>
  <c r="BV1413" i="3"/>
  <c r="BY1413" i="3" s="1"/>
  <c r="BU1235" i="3"/>
  <c r="BX1235" i="3" s="1"/>
  <c r="BV1235" i="3"/>
  <c r="BY1235" i="3" s="1"/>
  <c r="BU1785" i="3"/>
  <c r="BX1785" i="3" s="1"/>
  <c r="BV1449" i="3"/>
  <c r="BY1449" i="3" s="1"/>
  <c r="BU1449" i="3"/>
  <c r="BX1449" i="3" s="1"/>
  <c r="BU1307" i="3"/>
  <c r="BX1307" i="3" s="1"/>
  <c r="BV1115" i="3"/>
  <c r="BY1115" i="3" s="1"/>
  <c r="BU1861" i="3"/>
  <c r="BX1861" i="3" s="1"/>
  <c r="BV1605" i="3"/>
  <c r="BY1605" i="3" s="1"/>
  <c r="BV1557" i="3"/>
  <c r="BY1557" i="3" s="1"/>
  <c r="BV1317" i="3"/>
  <c r="BY1317" i="3" s="1"/>
  <c r="BU1221" i="3"/>
  <c r="BX1221" i="3" s="1"/>
  <c r="BV1197" i="3"/>
  <c r="BY1197" i="3" s="1"/>
  <c r="BV1125" i="3"/>
  <c r="BY1125" i="3" s="1"/>
  <c r="BU1329" i="3"/>
  <c r="BX1329" i="3" s="1"/>
  <c r="BU1281" i="3"/>
  <c r="BX1281" i="3" s="1"/>
  <c r="BU1271" i="3"/>
  <c r="BX1271" i="3" s="1"/>
  <c r="BU1175" i="3"/>
  <c r="BX1175" i="3" s="1"/>
  <c r="BU1127" i="3"/>
  <c r="BX1127" i="3" s="1"/>
  <c r="BU1305" i="3"/>
  <c r="BX1305" i="3" s="1"/>
  <c r="BU1209" i="3"/>
  <c r="BX1209" i="3" s="1"/>
  <c r="BU1199" i="3"/>
  <c r="BX1199" i="3" s="1"/>
  <c r="BV1071" i="3"/>
  <c r="BY1071" i="3" s="1"/>
  <c r="J53" i="2"/>
  <c r="J231" i="2"/>
  <c r="I123" i="2"/>
  <c r="J123" i="2"/>
  <c r="I199" i="2"/>
  <c r="J199" i="2"/>
  <c r="I153" i="2"/>
  <c r="BU1555" i="3"/>
  <c r="BX1555" i="3" s="1"/>
  <c r="BU1583" i="3"/>
  <c r="BX1583" i="3" s="1"/>
  <c r="I131" i="2"/>
  <c r="BU1101" i="3"/>
  <c r="BX1101" i="3" s="1"/>
  <c r="BV893" i="3"/>
  <c r="BY893" i="3" s="1"/>
  <c r="J894" i="2" s="1"/>
  <c r="J77" i="2"/>
  <c r="I77" i="2"/>
  <c r="BV841" i="3"/>
  <c r="BY841" i="3" s="1"/>
  <c r="J842" i="2" s="1"/>
  <c r="J147" i="2"/>
  <c r="I147" i="2"/>
  <c r="I679" i="2"/>
  <c r="J223" i="2"/>
  <c r="I223" i="2"/>
  <c r="J255" i="2"/>
  <c r="BV1859" i="3"/>
  <c r="BY1859" i="3" s="1"/>
  <c r="BU1463" i="3"/>
  <c r="BX1463" i="3" s="1"/>
  <c r="J287" i="2"/>
  <c r="I287" i="2"/>
  <c r="BV873" i="3"/>
  <c r="BY873" i="3" s="1"/>
  <c r="J874" i="2" s="1"/>
  <c r="BV849" i="3"/>
  <c r="BY849" i="3" s="1"/>
  <c r="J850" i="2" s="1"/>
  <c r="J27" i="2"/>
  <c r="I27" i="2"/>
  <c r="I19" i="2"/>
  <c r="BV897" i="3"/>
  <c r="BY897" i="3" s="1"/>
  <c r="J898" i="2" s="1"/>
  <c r="BU897" i="3"/>
  <c r="BX897" i="3" s="1"/>
  <c r="I898" i="2" s="1"/>
  <c r="J307" i="2"/>
  <c r="I247" i="2"/>
  <c r="J247" i="2"/>
  <c r="I103" i="2"/>
  <c r="BV2017" i="3"/>
  <c r="BY2017" i="3" s="1"/>
  <c r="BU1945" i="3"/>
  <c r="BX1945" i="3" s="1"/>
  <c r="BV1965" i="3"/>
  <c r="BY1965" i="3" s="1"/>
  <c r="BU1029" i="3"/>
  <c r="BX1029" i="3" s="1"/>
  <c r="I1030" i="2" s="1"/>
  <c r="BU1283" i="3"/>
  <c r="BX1283" i="3" s="1"/>
  <c r="BV1283" i="3"/>
  <c r="BY1283" i="3" s="1"/>
  <c r="BU837" i="3"/>
  <c r="BX837" i="3" s="1"/>
  <c r="I838" i="2" s="1"/>
  <c r="BU1139" i="3"/>
  <c r="BX1139" i="3" s="1"/>
  <c r="BU1137" i="3"/>
  <c r="BX1137" i="3" s="1"/>
  <c r="BU1187" i="3"/>
  <c r="BX1187" i="3" s="1"/>
  <c r="I311" i="2"/>
  <c r="J29" i="2"/>
  <c r="I29" i="2"/>
  <c r="J7" i="2"/>
  <c r="J215" i="2"/>
  <c r="E21" i="1"/>
  <c r="Q21" i="1"/>
  <c r="I620" i="2"/>
  <c r="J436" i="2"/>
  <c r="I532" i="2"/>
  <c r="I592" i="2"/>
  <c r="J643" i="2"/>
  <c r="J364" i="2"/>
  <c r="I239" i="2"/>
  <c r="J139" i="2"/>
  <c r="BV891" i="3" l="1"/>
  <c r="BY891" i="3" s="1"/>
  <c r="J892" i="2" s="1"/>
  <c r="BU845" i="3"/>
  <c r="BX845" i="3" s="1"/>
  <c r="I846" i="2" s="1"/>
  <c r="BU1397" i="3"/>
  <c r="BX1397" i="3" s="1"/>
  <c r="BU793" i="3"/>
  <c r="BX793" i="3" s="1"/>
  <c r="I794" i="2" s="1"/>
  <c r="BU1059" i="3"/>
  <c r="BX1059" i="3" s="1"/>
  <c r="BV793" i="3"/>
  <c r="BY793" i="3" s="1"/>
  <c r="J794" i="2" s="1"/>
  <c r="BV1035" i="3"/>
  <c r="BY1035" i="3" s="1"/>
  <c r="BV1177" i="3"/>
  <c r="BY1177" i="3" s="1"/>
  <c r="BV869" i="3"/>
  <c r="BY869" i="3" s="1"/>
  <c r="J870" i="2" s="1"/>
  <c r="BV1597" i="3"/>
  <c r="BY1597" i="3" s="1"/>
  <c r="BV1253" i="3"/>
  <c r="BY1253" i="3" s="1"/>
  <c r="BU893" i="3"/>
  <c r="BX893" i="3" s="1"/>
  <c r="I894" i="2" s="1"/>
  <c r="BV1565" i="3"/>
  <c r="BY1565" i="3" s="1"/>
  <c r="BU903" i="3"/>
  <c r="BX903" i="3" s="1"/>
  <c r="I904" i="2" s="1"/>
  <c r="BV1157" i="3"/>
  <c r="BY1157" i="3" s="1"/>
  <c r="BV1251" i="3"/>
  <c r="BY1251" i="3" s="1"/>
  <c r="BV1853" i="3"/>
  <c r="BY1853" i="3" s="1"/>
  <c r="BU865" i="3"/>
  <c r="BX865" i="3" s="1"/>
  <c r="I866" i="2" s="1"/>
  <c r="BV951" i="3"/>
  <c r="BY951" i="3" s="1"/>
  <c r="J952" i="2" s="1"/>
  <c r="BV927" i="3"/>
  <c r="BY927" i="3" s="1"/>
  <c r="J928" i="2" s="1"/>
  <c r="BU1157" i="3"/>
  <c r="BX1157" i="3" s="1"/>
  <c r="BV1577" i="3"/>
  <c r="BY1577" i="3" s="1"/>
  <c r="BU1457" i="3"/>
  <c r="BX1457" i="3" s="1"/>
  <c r="BV805" i="3"/>
  <c r="BY805" i="3" s="1"/>
  <c r="J806" i="2" s="1"/>
  <c r="BU1153" i="3"/>
  <c r="BX1153" i="3" s="1"/>
  <c r="BV1205" i="3"/>
  <c r="BY1205" i="3" s="1"/>
  <c r="BU805" i="3"/>
  <c r="BX805" i="3" s="1"/>
  <c r="I806" i="2" s="1"/>
  <c r="BU1925" i="3"/>
  <c r="BX1925" i="3" s="1"/>
  <c r="BU1205" i="3"/>
  <c r="BX1205" i="3" s="1"/>
  <c r="BU2094" i="3"/>
  <c r="BX2094" i="3" s="1"/>
  <c r="BU1109" i="3"/>
  <c r="BX1109" i="3" s="1"/>
  <c r="BU1289" i="3"/>
  <c r="BX1289" i="3" s="1"/>
  <c r="BV1349" i="3"/>
  <c r="BY1349" i="3" s="1"/>
  <c r="BV963" i="3"/>
  <c r="BY963" i="3" s="1"/>
  <c r="J964" i="2" s="1"/>
  <c r="BV1422" i="3"/>
  <c r="BY1422" i="3" s="1"/>
  <c r="BV955" i="3"/>
  <c r="BY955" i="3" s="1"/>
  <c r="J956" i="2" s="1"/>
  <c r="BU1409" i="3"/>
  <c r="BX1409" i="3" s="1"/>
  <c r="BV1457" i="3"/>
  <c r="BY1457" i="3" s="1"/>
  <c r="BV1182" i="3"/>
  <c r="BY1182" i="3" s="1"/>
  <c r="BU869" i="3"/>
  <c r="BX869" i="3" s="1"/>
  <c r="I870" i="2" s="1"/>
  <c r="BV1011" i="3"/>
  <c r="BY1011" i="3" s="1"/>
  <c r="J1012" i="2" s="1"/>
  <c r="BV762" i="3"/>
  <c r="BY762" i="3" s="1"/>
  <c r="J763" i="2" s="1"/>
  <c r="I215" i="2"/>
  <c r="J153" i="2"/>
  <c r="J239" i="2"/>
  <c r="J620" i="2"/>
  <c r="I69" i="2"/>
  <c r="J635" i="2"/>
  <c r="J35" i="2"/>
  <c r="I37" i="2"/>
  <c r="J61" i="2"/>
  <c r="I608" i="2"/>
  <c r="I647" i="2"/>
  <c r="BU766" i="3"/>
  <c r="BX766" i="3" s="1"/>
  <c r="I767" i="2" s="1"/>
  <c r="I35" i="2"/>
  <c r="I737" i="2"/>
  <c r="BV766" i="3"/>
  <c r="BY766" i="3" s="1"/>
  <c r="J767" i="2" s="1"/>
  <c r="J37" i="2"/>
  <c r="J356" i="2"/>
  <c r="I271" i="2"/>
  <c r="I192" i="2"/>
  <c r="I57" i="2"/>
  <c r="BV845" i="3"/>
  <c r="BY845" i="3" s="1"/>
  <c r="J846" i="2" s="1"/>
  <c r="J332" i="2"/>
  <c r="J584" i="2"/>
  <c r="J512" i="2"/>
  <c r="BV782" i="3"/>
  <c r="BY782" i="3" s="1"/>
  <c r="J783" i="2" s="1"/>
  <c r="I643" i="2"/>
  <c r="I655" i="2"/>
  <c r="I139" i="2"/>
  <c r="BU789" i="3"/>
  <c r="BX789" i="3" s="1"/>
  <c r="I790" i="2" s="1"/>
  <c r="I43" i="2"/>
  <c r="BV837" i="3"/>
  <c r="BY837" i="3" s="1"/>
  <c r="J838" i="2" s="1"/>
  <c r="J69" i="2"/>
  <c r="BV801" i="3"/>
  <c r="BY801" i="3" s="1"/>
  <c r="J802" i="2" s="1"/>
  <c r="BV789" i="3"/>
  <c r="BY789" i="3" s="1"/>
  <c r="J790" i="2" s="1"/>
  <c r="J43" i="2"/>
  <c r="I235" i="2"/>
  <c r="BV756" i="3"/>
  <c r="BY756" i="3" s="1"/>
  <c r="J757" i="2" s="1"/>
  <c r="J19" i="2"/>
  <c r="BU774" i="3"/>
  <c r="BX774" i="3" s="1"/>
  <c r="I775" i="2" s="1"/>
  <c r="I616" i="2"/>
  <c r="J628" i="2"/>
  <c r="BU782" i="3"/>
  <c r="BX782" i="3" s="1"/>
  <c r="I783" i="2" s="1"/>
  <c r="J651" i="2"/>
  <c r="I651" i="2"/>
  <c r="I675" i="2"/>
  <c r="J624" i="2"/>
  <c r="BU983" i="3"/>
  <c r="BX983" i="3" s="1"/>
  <c r="BV983" i="3"/>
  <c r="BY983" i="3" s="1"/>
  <c r="J984" i="2" s="1"/>
  <c r="BV1575" i="3"/>
  <c r="BY1575" i="3" s="1"/>
  <c r="BV1154" i="3"/>
  <c r="BY1154" i="3" s="1"/>
  <c r="BV899" i="3"/>
  <c r="BY899" i="3" s="1"/>
  <c r="J900" i="2" s="1"/>
  <c r="BV2186" i="3"/>
  <c r="BY2186" i="3" s="1"/>
  <c r="J528" i="2"/>
  <c r="BU1106" i="3"/>
  <c r="BX1106" i="3" s="1"/>
  <c r="BU1043" i="3"/>
  <c r="BX1043" i="3" s="1"/>
  <c r="BV959" i="3"/>
  <c r="BY959" i="3" s="1"/>
  <c r="J960" i="2" s="1"/>
  <c r="BU1346" i="3"/>
  <c r="BX1346" i="3" s="1"/>
  <c r="BV911" i="3"/>
  <c r="BY911" i="3" s="1"/>
  <c r="J912" i="2" s="1"/>
  <c r="BV971" i="3"/>
  <c r="BY971" i="3" s="1"/>
  <c r="BU2090" i="3"/>
  <c r="BX2090" i="3" s="1"/>
  <c r="J192" i="2"/>
  <c r="BV2007" i="3"/>
  <c r="BY2007" i="3" s="1"/>
  <c r="BV1139" i="3"/>
  <c r="BY1139" i="3" s="1"/>
  <c r="BU1965" i="3"/>
  <c r="BX1965" i="3" s="1"/>
  <c r="BU1023" i="3"/>
  <c r="BX1023" i="3" s="1"/>
  <c r="I1024" i="2" s="1"/>
  <c r="BU1079" i="3"/>
  <c r="BX1079" i="3" s="1"/>
  <c r="BU1635" i="3"/>
  <c r="BX1635" i="3" s="1"/>
  <c r="BV1221" i="3"/>
  <c r="BY1221" i="3" s="1"/>
  <c r="BV1913" i="3"/>
  <c r="BY1913" i="3" s="1"/>
  <c r="BU1350" i="3"/>
  <c r="BX1350" i="3" s="1"/>
  <c r="BV1589" i="3"/>
  <c r="BY1589" i="3" s="1"/>
  <c r="BU1115" i="3"/>
  <c r="BX1115" i="3" s="1"/>
  <c r="BV1142" i="3"/>
  <c r="BY1142" i="3" s="1"/>
  <c r="BU1707" i="3"/>
  <c r="BX1707" i="3" s="1"/>
  <c r="BU1437" i="3"/>
  <c r="BX1437" i="3" s="1"/>
  <c r="BU1585" i="3"/>
  <c r="BX1585" i="3" s="1"/>
  <c r="BU2150" i="3"/>
  <c r="BX2150" i="3" s="1"/>
  <c r="BU1047" i="3"/>
  <c r="BX1047" i="3" s="1"/>
  <c r="BV1007" i="3"/>
  <c r="BY1007" i="3" s="1"/>
  <c r="J1008" i="2" s="1"/>
  <c r="BU1571" i="3"/>
  <c r="BX1571" i="3" s="1"/>
  <c r="BU1826" i="3"/>
  <c r="BX1826" i="3" s="1"/>
  <c r="BU1217" i="3"/>
  <c r="BX1217" i="3" s="1"/>
  <c r="BV1189" i="3"/>
  <c r="BY1189" i="3" s="1"/>
  <c r="BV1333" i="3"/>
  <c r="BY1333" i="3" s="1"/>
  <c r="BU1481" i="3"/>
  <c r="BX1481" i="3" s="1"/>
  <c r="BV1437" i="3"/>
  <c r="BY1437" i="3" s="1"/>
  <c r="BU1617" i="3"/>
  <c r="BX1617" i="3" s="1"/>
  <c r="BU955" i="3"/>
  <c r="BX955" i="3" s="1"/>
  <c r="BU1239" i="3"/>
  <c r="BX1239" i="3" s="1"/>
  <c r="BU1419" i="3"/>
  <c r="BX1419" i="3" s="1"/>
  <c r="BV1407" i="3"/>
  <c r="BY1407" i="3" s="1"/>
  <c r="BU1063" i="3"/>
  <c r="BX1063" i="3" s="1"/>
  <c r="BV1455" i="3"/>
  <c r="BY1455" i="3" s="1"/>
  <c r="BV1623" i="3"/>
  <c r="BY1623" i="3" s="1"/>
  <c r="BU1143" i="3"/>
  <c r="BX1143" i="3" s="1"/>
  <c r="BV1935" i="3"/>
  <c r="BY1935" i="3" s="1"/>
  <c r="BU1455" i="3"/>
  <c r="BX1455" i="3" s="1"/>
  <c r="BU1107" i="3"/>
  <c r="BX1107" i="3" s="1"/>
  <c r="BU1131" i="3"/>
  <c r="BX1131" i="3" s="1"/>
  <c r="BV1671" i="3"/>
  <c r="BY1671" i="3" s="1"/>
  <c r="BU1347" i="3"/>
  <c r="BX1347" i="3" s="1"/>
  <c r="BV1719" i="3"/>
  <c r="BY1719" i="3" s="1"/>
  <c r="BU1957" i="3"/>
  <c r="BX1957" i="3" s="1"/>
  <c r="BV1383" i="3"/>
  <c r="BY1383" i="3" s="1"/>
  <c r="BU1671" i="3"/>
  <c r="BX1671" i="3" s="1"/>
  <c r="BV1851" i="3"/>
  <c r="BY1851" i="3" s="1"/>
  <c r="BU1227" i="3"/>
  <c r="BX1227" i="3" s="1"/>
  <c r="BV1051" i="3"/>
  <c r="BY1051" i="3" s="1"/>
  <c r="BU1167" i="3"/>
  <c r="BX1167" i="3" s="1"/>
  <c r="BV1227" i="3"/>
  <c r="BY1227" i="3" s="1"/>
  <c r="BU1851" i="3"/>
  <c r="BX1851" i="3" s="1"/>
  <c r="BV1899" i="3"/>
  <c r="BY1899" i="3" s="1"/>
  <c r="BU1751" i="3"/>
  <c r="BX1751" i="3" s="1"/>
  <c r="BU1301" i="3"/>
  <c r="BX1301" i="3" s="1"/>
  <c r="BU1445" i="3"/>
  <c r="BX1445" i="3" s="1"/>
  <c r="BV2090" i="3"/>
  <c r="BY2090" i="3" s="1"/>
  <c r="BU1705" i="3"/>
  <c r="BX1705" i="3" s="1"/>
  <c r="BV1323" i="3"/>
  <c r="BY1323" i="3" s="1"/>
  <c r="BU1123" i="3"/>
  <c r="BX1123" i="3" s="1"/>
  <c r="BV1339" i="3"/>
  <c r="BY1339" i="3" s="1"/>
  <c r="BU1171" i="3"/>
  <c r="BX1171" i="3" s="1"/>
  <c r="BU1915" i="3"/>
  <c r="BX1915" i="3" s="1"/>
  <c r="BV1159" i="3"/>
  <c r="BY1159" i="3" s="1"/>
  <c r="BV2011" i="3"/>
  <c r="BY2011" i="3" s="1"/>
  <c r="BU2082" i="3"/>
  <c r="BX2082" i="3" s="1"/>
  <c r="BU2106" i="3"/>
  <c r="BX2106" i="3" s="1"/>
  <c r="BU1111" i="3"/>
  <c r="BX1111" i="3" s="1"/>
  <c r="BV1219" i="3"/>
  <c r="BY1219" i="3" s="1"/>
  <c r="BU1339" i="3"/>
  <c r="BX1339" i="3" s="1"/>
  <c r="BV1423" i="3"/>
  <c r="BY1423" i="3" s="1"/>
  <c r="BV1111" i="3"/>
  <c r="BY1111" i="3" s="1"/>
  <c r="BU1219" i="3"/>
  <c r="BX1219" i="3" s="1"/>
  <c r="BU1423" i="3"/>
  <c r="BX1423" i="3" s="1"/>
  <c r="BV1591" i="3"/>
  <c r="BY1591" i="3" s="1"/>
  <c r="BU1159" i="3"/>
  <c r="BX1159" i="3" s="1"/>
  <c r="BU1095" i="3"/>
  <c r="BX1095" i="3" s="1"/>
  <c r="BV1059" i="3"/>
  <c r="BY1059" i="3" s="1"/>
  <c r="BV1555" i="3"/>
  <c r="BY1555" i="3" s="1"/>
  <c r="BU1011" i="3"/>
  <c r="BX1011" i="3" s="1"/>
  <c r="I1012" i="2" s="1"/>
  <c r="BV2178" i="3"/>
  <c r="BY2178" i="3" s="1"/>
  <c r="BU1678" i="3"/>
  <c r="BX1678" i="3" s="1"/>
  <c r="BV2023" i="3"/>
  <c r="BY2023" i="3" s="1"/>
  <c r="BV1879" i="3"/>
  <c r="BY1879" i="3" s="1"/>
  <c r="BU1422" i="3"/>
  <c r="BX1422" i="3" s="1"/>
  <c r="BV1699" i="3"/>
  <c r="BY1699" i="3" s="1"/>
  <c r="BV1603" i="3"/>
  <c r="BY1603" i="3" s="1"/>
  <c r="BV1771" i="3"/>
  <c r="BY1771" i="3" s="1"/>
  <c r="BU1035" i="3"/>
  <c r="BX1035" i="3" s="1"/>
  <c r="BV1711" i="3"/>
  <c r="BY1711" i="3" s="1"/>
  <c r="BU963" i="3"/>
  <c r="BX963" i="3" s="1"/>
  <c r="BU1723" i="3"/>
  <c r="BX1723" i="3" s="1"/>
  <c r="BV1951" i="3"/>
  <c r="BY1951" i="3" s="1"/>
  <c r="BU1771" i="3"/>
  <c r="BX1771" i="3" s="1"/>
  <c r="BV1723" i="3"/>
  <c r="BY1723" i="3" s="1"/>
  <c r="BV2047" i="3"/>
  <c r="BY2047" i="3" s="1"/>
  <c r="BV1735" i="3"/>
  <c r="BY1735" i="3" s="1"/>
  <c r="BU1327" i="3"/>
  <c r="BX1327" i="3" s="1"/>
  <c r="BV1147" i="3"/>
  <c r="BY1147" i="3" s="1"/>
  <c r="BV1687" i="3"/>
  <c r="BY1687" i="3" s="1"/>
  <c r="BU2047" i="3"/>
  <c r="BX2047" i="3" s="1"/>
  <c r="BU1735" i="3"/>
  <c r="BX1735" i="3" s="1"/>
  <c r="BU1147" i="3"/>
  <c r="BX1147" i="3" s="1"/>
  <c r="BU1937" i="3"/>
  <c r="BX1937" i="3" s="1"/>
  <c r="BU1711" i="3"/>
  <c r="BX1711" i="3" s="1"/>
  <c r="BU2166" i="3"/>
  <c r="BX2166" i="3" s="1"/>
  <c r="BV1123" i="3"/>
  <c r="BY1123" i="3" s="1"/>
  <c r="BV2082" i="3"/>
  <c r="BY2082" i="3" s="1"/>
  <c r="BU2237" i="3"/>
  <c r="BX2237" i="3" s="1"/>
  <c r="BV1863" i="3"/>
  <c r="BY1863" i="3" s="1"/>
  <c r="BU991" i="3"/>
  <c r="BX991" i="3" s="1"/>
  <c r="I992" i="2" s="1"/>
  <c r="BU1407" i="3"/>
  <c r="BX1407" i="3" s="1"/>
  <c r="BU1191" i="3"/>
  <c r="BX1191" i="3" s="1"/>
  <c r="BV1143" i="3"/>
  <c r="BY1143" i="3" s="1"/>
  <c r="BV1075" i="3"/>
  <c r="BY1075" i="3" s="1"/>
  <c r="BV1822" i="3"/>
  <c r="BY1822" i="3" s="1"/>
  <c r="BV1775" i="3"/>
  <c r="BY1775" i="3" s="1"/>
  <c r="BU2186" i="3"/>
  <c r="BX2186" i="3" s="1"/>
  <c r="BV1791" i="3"/>
  <c r="BY1791" i="3" s="1"/>
  <c r="BV2114" i="3"/>
  <c r="BY2114" i="3" s="1"/>
  <c r="BU1203" i="3"/>
  <c r="BX1203" i="3" s="1"/>
  <c r="BU1469" i="3"/>
  <c r="BX1469" i="3" s="1"/>
  <c r="BV1777" i="3"/>
  <c r="BY1777" i="3" s="1"/>
  <c r="BU1683" i="3"/>
  <c r="BX1683" i="3" s="1"/>
  <c r="BV2101" i="3"/>
  <c r="BY2101" i="3" s="1"/>
  <c r="BU1775" i="3"/>
  <c r="BX1775" i="3" s="1"/>
  <c r="BV1039" i="3"/>
  <c r="BY1039" i="3" s="1"/>
  <c r="BV1203" i="3"/>
  <c r="BY1203" i="3" s="1"/>
  <c r="BV1191" i="3"/>
  <c r="BY1191" i="3" s="1"/>
  <c r="BU979" i="3"/>
  <c r="BX979" i="3" s="1"/>
  <c r="BV1923" i="3"/>
  <c r="BY1923" i="3" s="1"/>
  <c r="BV1431" i="3"/>
  <c r="BY1431" i="3" s="1"/>
  <c r="BV931" i="3"/>
  <c r="BY931" i="3" s="1"/>
  <c r="J932" i="2" s="1"/>
  <c r="BV1611" i="3"/>
  <c r="BY1611" i="3" s="1"/>
  <c r="BV1997" i="3"/>
  <c r="BY1997" i="3" s="1"/>
  <c r="BU1027" i="3"/>
  <c r="BX1027" i="3" s="1"/>
  <c r="I1028" i="2" s="1"/>
  <c r="BU1733" i="3"/>
  <c r="BX1733" i="3" s="1"/>
  <c r="BV2122" i="3"/>
  <c r="BY2122" i="3" s="1"/>
  <c r="BU1577" i="3"/>
  <c r="BX1577" i="3" s="1"/>
  <c r="BV1469" i="3"/>
  <c r="BY1469" i="3" s="1"/>
  <c r="BU1611" i="3"/>
  <c r="BX1611" i="3" s="1"/>
  <c r="BV895" i="3"/>
  <c r="BY895" i="3" s="1"/>
  <c r="J896" i="2" s="1"/>
  <c r="BV1027" i="3"/>
  <c r="BY1027" i="3" s="1"/>
  <c r="J1028" i="2" s="1"/>
  <c r="BV1733" i="3"/>
  <c r="BY1733" i="3" s="1"/>
  <c r="BV1179" i="3"/>
  <c r="BY1179" i="3" s="1"/>
  <c r="BU1853" i="3"/>
  <c r="BX1853" i="3" s="1"/>
  <c r="BU1697" i="3"/>
  <c r="BX1697" i="3" s="1"/>
  <c r="BV1889" i="3"/>
  <c r="BY1889" i="3" s="1"/>
  <c r="BV1991" i="3"/>
  <c r="BY1991" i="3" s="1"/>
  <c r="BV1443" i="3"/>
  <c r="BY1443" i="3" s="1"/>
  <c r="BV847" i="3"/>
  <c r="BY847" i="3" s="1"/>
  <c r="J848" i="2" s="1"/>
  <c r="BV1551" i="3"/>
  <c r="BY1551" i="3" s="1"/>
  <c r="BU1587" i="3"/>
  <c r="BX1587" i="3" s="1"/>
  <c r="BV1155" i="3"/>
  <c r="BY1155" i="3" s="1"/>
  <c r="BV2043" i="3"/>
  <c r="BY2043" i="3" s="1"/>
  <c r="BU931" i="3"/>
  <c r="BX931" i="3" s="1"/>
  <c r="BV1887" i="3"/>
  <c r="BY1887" i="3" s="1"/>
  <c r="BU1179" i="3"/>
  <c r="BX1179" i="3" s="1"/>
  <c r="BV1299" i="3"/>
  <c r="BY1299" i="3" s="1"/>
  <c r="BU1997" i="3"/>
  <c r="BX1997" i="3" s="1"/>
  <c r="BV1467" i="3"/>
  <c r="BY1467" i="3" s="1"/>
  <c r="BU1923" i="3"/>
  <c r="BX1923" i="3" s="1"/>
  <c r="BV1107" i="3"/>
  <c r="BY1107" i="3" s="1"/>
  <c r="BU1119" i="3"/>
  <c r="BX1119" i="3" s="1"/>
  <c r="BU1223" i="3"/>
  <c r="BX1223" i="3" s="1"/>
  <c r="BU1285" i="3"/>
  <c r="BX1285" i="3" s="1"/>
  <c r="BU1155" i="3"/>
  <c r="BX1155" i="3" s="1"/>
  <c r="BV1445" i="3"/>
  <c r="BY1445" i="3" s="1"/>
  <c r="BU1275" i="3"/>
  <c r="BX1275" i="3" s="1"/>
  <c r="BU1753" i="3"/>
  <c r="BX1753" i="3" s="1"/>
  <c r="BU1299" i="3"/>
  <c r="BX1299" i="3" s="1"/>
  <c r="BU1597" i="3"/>
  <c r="BX1597" i="3" s="1"/>
  <c r="BV1131" i="3"/>
  <c r="BY1131" i="3" s="1"/>
  <c r="BU1441" i="3"/>
  <c r="BX1441" i="3" s="1"/>
  <c r="BU1575" i="3"/>
  <c r="BX1575" i="3" s="1"/>
  <c r="BU2043" i="3"/>
  <c r="BX2043" i="3" s="1"/>
  <c r="BU1719" i="3"/>
  <c r="BX1719" i="3" s="1"/>
  <c r="BU1791" i="3"/>
  <c r="BX1791" i="3" s="1"/>
  <c r="BU1695" i="3"/>
  <c r="BX1695" i="3" s="1"/>
  <c r="BV1599" i="3"/>
  <c r="BY1599" i="3" s="1"/>
  <c r="BU2198" i="3"/>
  <c r="BX2198" i="3" s="1"/>
  <c r="BV1587" i="3"/>
  <c r="BY1587" i="3" s="1"/>
  <c r="BV1695" i="3"/>
  <c r="BY1695" i="3" s="1"/>
  <c r="BV1015" i="3"/>
  <c r="BY1015" i="3" s="1"/>
  <c r="J1016" i="2" s="1"/>
  <c r="BU1599" i="3"/>
  <c r="BX1599" i="3" s="1"/>
  <c r="BU1359" i="3"/>
  <c r="BX1359" i="3" s="1"/>
  <c r="BV1347" i="3"/>
  <c r="BY1347" i="3" s="1"/>
  <c r="BU1417" i="3"/>
  <c r="BX1417" i="3" s="1"/>
  <c r="BU1323" i="3"/>
  <c r="BX1323" i="3" s="1"/>
  <c r="BV1419" i="3"/>
  <c r="BY1419" i="3" s="1"/>
  <c r="BU1995" i="3"/>
  <c r="BX1995" i="3" s="1"/>
  <c r="BV1731" i="3"/>
  <c r="BY1731" i="3" s="1"/>
  <c r="BU1731" i="3"/>
  <c r="BX1731" i="3" s="1"/>
  <c r="J616" i="2"/>
  <c r="J655" i="2"/>
  <c r="I671" i="2"/>
  <c r="J592" i="2"/>
  <c r="I628" i="2"/>
  <c r="J271" i="2"/>
  <c r="I635" i="2"/>
  <c r="J647" i="2"/>
  <c r="J639" i="2"/>
  <c r="J428" i="2"/>
  <c r="I332" i="2"/>
  <c r="I440" i="2"/>
  <c r="I356" i="2"/>
  <c r="J311" i="2"/>
  <c r="I364" i="2"/>
  <c r="J380" i="2"/>
  <c r="I512" i="2"/>
  <c r="I428" i="2"/>
  <c r="I380" i="2"/>
  <c r="J440" i="2"/>
  <c r="BV1943" i="3"/>
  <c r="BY1943" i="3" s="1"/>
  <c r="BV1751" i="3"/>
  <c r="BY1751" i="3" s="1"/>
  <c r="BU1907" i="3"/>
  <c r="BX1907" i="3" s="1"/>
  <c r="BU1943" i="3"/>
  <c r="BX1943" i="3" s="1"/>
  <c r="BU2206" i="3"/>
  <c r="BX2206" i="3" s="1"/>
  <c r="BV2053" i="3"/>
  <c r="BY2053" i="3" s="1"/>
  <c r="BU2074" i="3"/>
  <c r="BX2074" i="3" s="1"/>
  <c r="BU1847" i="3"/>
  <c r="BX1847" i="3" s="1"/>
  <c r="BU2075" i="3"/>
  <c r="BX2075" i="3" s="1"/>
  <c r="BU2053" i="3"/>
  <c r="BX2053" i="3" s="1"/>
  <c r="BU1883" i="3"/>
  <c r="BX1883" i="3" s="1"/>
  <c r="BV2015" i="3"/>
  <c r="BY2015" i="3" s="1"/>
  <c r="BU2015" i="3"/>
  <c r="BX2015" i="3" s="1"/>
  <c r="BU2122" i="3"/>
  <c r="BX2122" i="3" s="1"/>
  <c r="BU2086" i="3"/>
  <c r="BX2086" i="3" s="1"/>
  <c r="BV2039" i="3"/>
  <c r="BY2039" i="3" s="1"/>
  <c r="BU1991" i="3"/>
  <c r="BX1991" i="3" s="1"/>
  <c r="BU2099" i="3"/>
  <c r="BX2099" i="3" s="1"/>
  <c r="BV1583" i="3"/>
  <c r="BY1583" i="3" s="1"/>
  <c r="BV1883" i="3"/>
  <c r="BY1883" i="3" s="1"/>
  <c r="BV2147" i="3"/>
  <c r="BY2147" i="3" s="1"/>
  <c r="BU2173" i="3"/>
  <c r="BX2173" i="3" s="1"/>
  <c r="I388" i="2"/>
  <c r="J388" i="2"/>
  <c r="J472" i="2"/>
  <c r="I436" i="2"/>
  <c r="J484" i="2"/>
  <c r="I528" i="2"/>
  <c r="I448" i="2"/>
  <c r="I484" i="2"/>
  <c r="I207" i="2"/>
  <c r="J348" i="2"/>
  <c r="I279" i="2"/>
  <c r="J184" i="2"/>
  <c r="I184" i="2"/>
  <c r="I336" i="2"/>
  <c r="I504" i="2"/>
  <c r="J303" i="2"/>
  <c r="I303" i="2"/>
  <c r="I255" i="2"/>
  <c r="I324" i="2"/>
  <c r="J480" i="2"/>
  <c r="I231" i="2"/>
  <c r="I480" i="2"/>
  <c r="J207" i="2"/>
  <c r="I348" i="2"/>
  <c r="I508" i="2"/>
  <c r="J279" i="2"/>
  <c r="I315" i="2"/>
  <c r="BU1411" i="3"/>
  <c r="BX1411" i="3" s="1"/>
  <c r="BU2011" i="3"/>
  <c r="BX2011" i="3" s="1"/>
  <c r="BU1655" i="3"/>
  <c r="BX1655" i="3" s="1"/>
  <c r="BU1699" i="3"/>
  <c r="BX1699" i="3" s="1"/>
  <c r="BV1919" i="3"/>
  <c r="BY1919" i="3" s="1"/>
  <c r="BU1415" i="3"/>
  <c r="BX1415" i="3" s="1"/>
  <c r="BU1927" i="3"/>
  <c r="BX1927" i="3" s="1"/>
  <c r="BU1363" i="3"/>
  <c r="BX1363" i="3" s="1"/>
  <c r="BV1355" i="3"/>
  <c r="BY1355" i="3" s="1"/>
  <c r="BU1315" i="3"/>
  <c r="BX1315" i="3" s="1"/>
  <c r="BV1509" i="3"/>
  <c r="BY1509" i="3" s="1"/>
  <c r="BV1357" i="3"/>
  <c r="BY1357" i="3" s="1"/>
  <c r="BV1195" i="3"/>
  <c r="BY1195" i="3" s="1"/>
  <c r="BV1391" i="3"/>
  <c r="BY1391" i="3" s="1"/>
  <c r="BU1459" i="3"/>
  <c r="BX1459" i="3" s="1"/>
  <c r="BU2027" i="3"/>
  <c r="BX2027" i="3" s="1"/>
  <c r="BV2075" i="3"/>
  <c r="BY2075" i="3" s="1"/>
  <c r="BU2101" i="3"/>
  <c r="BX2101" i="3" s="1"/>
  <c r="BU1919" i="3"/>
  <c r="BX1919" i="3" s="1"/>
  <c r="BU1739" i="3"/>
  <c r="BX1739" i="3" s="1"/>
  <c r="BV1435" i="3"/>
  <c r="BY1435" i="3" s="1"/>
  <c r="BV1931" i="3"/>
  <c r="BY1931" i="3" s="1"/>
  <c r="BU1273" i="3"/>
  <c r="BX1273" i="3" s="1"/>
  <c r="BU1355" i="3"/>
  <c r="BX1355" i="3" s="1"/>
  <c r="BU1765" i="3"/>
  <c r="BX1765" i="3" s="1"/>
  <c r="BV2074" i="3"/>
  <c r="BY2074" i="3" s="1"/>
  <c r="BU1357" i="3"/>
  <c r="BX1357" i="3" s="1"/>
  <c r="BU1533" i="3"/>
  <c r="BX1533" i="3" s="1"/>
  <c r="BU1195" i="3"/>
  <c r="BX1195" i="3" s="1"/>
  <c r="BU1391" i="3"/>
  <c r="BX1391" i="3" s="1"/>
  <c r="BU1951" i="3"/>
  <c r="BX1951" i="3" s="1"/>
  <c r="BV1907" i="3"/>
  <c r="BY1907" i="3" s="1"/>
  <c r="BV1967" i="3"/>
  <c r="BY1967" i="3" s="1"/>
  <c r="BV1571" i="3"/>
  <c r="BY1571" i="3" s="1"/>
  <c r="BU2133" i="3"/>
  <c r="BX2133" i="3" s="1"/>
  <c r="BV1953" i="3"/>
  <c r="BY1953" i="3" s="1"/>
  <c r="BV1079" i="3"/>
  <c r="BY1079" i="3" s="1"/>
  <c r="BU1687" i="3"/>
  <c r="BX1687" i="3" s="1"/>
  <c r="BV1739" i="3"/>
  <c r="BY1739" i="3" s="1"/>
  <c r="BU1435" i="3"/>
  <c r="BX1435" i="3" s="1"/>
  <c r="BU1931" i="3"/>
  <c r="BX1931" i="3" s="1"/>
  <c r="BU1279" i="3"/>
  <c r="BX1279" i="3" s="1"/>
  <c r="BV1285" i="3"/>
  <c r="BY1285" i="3" s="1"/>
  <c r="BU1367" i="3"/>
  <c r="BX1367" i="3" s="1"/>
  <c r="BV1765" i="3"/>
  <c r="BY1765" i="3" s="1"/>
  <c r="BV1307" i="3"/>
  <c r="BY1307" i="3" s="1"/>
  <c r="BV1609" i="3"/>
  <c r="BY1609" i="3" s="1"/>
  <c r="BV1171" i="3"/>
  <c r="BY1171" i="3" s="1"/>
  <c r="BV1981" i="3"/>
  <c r="BY1981" i="3" s="1"/>
  <c r="BV2133" i="3"/>
  <c r="BY2133" i="3" s="1"/>
  <c r="BU1557" i="3"/>
  <c r="BX1557" i="3" s="1"/>
  <c r="BV1641" i="3"/>
  <c r="BY1641" i="3" s="1"/>
  <c r="BW2017" i="3"/>
  <c r="BZ2017" i="3" s="1"/>
  <c r="BU2017" i="3"/>
  <c r="BX2017" i="3" s="1"/>
  <c r="BW1813" i="3"/>
  <c r="BZ1813" i="3" s="1"/>
  <c r="BV1813" i="3"/>
  <c r="BY1813" i="3" s="1"/>
  <c r="BW1669" i="3"/>
  <c r="BZ1669" i="3" s="1"/>
  <c r="BU1669" i="3"/>
  <c r="BX1669" i="3" s="1"/>
  <c r="BW1621" i="3"/>
  <c r="BZ1621" i="3" s="1"/>
  <c r="BV1621" i="3"/>
  <c r="BY1621" i="3" s="1"/>
  <c r="BW1501" i="3"/>
  <c r="BZ1501" i="3" s="1"/>
  <c r="BV1501" i="3"/>
  <c r="BY1501" i="3" s="1"/>
  <c r="BW1477" i="3"/>
  <c r="BZ1477" i="3" s="1"/>
  <c r="BU1477" i="3"/>
  <c r="BX1477" i="3" s="1"/>
  <c r="BW1381" i="3"/>
  <c r="BZ1381" i="3" s="1"/>
  <c r="BV1381" i="3"/>
  <c r="BY1381" i="3" s="1"/>
  <c r="BW1297" i="3"/>
  <c r="BZ1297" i="3" s="1"/>
  <c r="BU1297" i="3"/>
  <c r="BX1297" i="3" s="1"/>
  <c r="BW2051" i="3"/>
  <c r="BZ2051" i="3" s="1"/>
  <c r="BV2051" i="3"/>
  <c r="BY2051" i="3" s="1"/>
  <c r="BW2003" i="3"/>
  <c r="BZ2003" i="3" s="1"/>
  <c r="BU2003" i="3"/>
  <c r="BX2003" i="3" s="1"/>
  <c r="BV2003" i="3"/>
  <c r="BY2003" i="3" s="1"/>
  <c r="BW1955" i="3"/>
  <c r="BZ1955" i="3" s="1"/>
  <c r="BU1955" i="3"/>
  <c r="BX1955" i="3" s="1"/>
  <c r="BW1895" i="3"/>
  <c r="BZ1895" i="3" s="1"/>
  <c r="BU1895" i="3"/>
  <c r="BX1895" i="3" s="1"/>
  <c r="BW1823" i="3"/>
  <c r="BZ1823" i="3" s="1"/>
  <c r="BV1823" i="3"/>
  <c r="BY1823" i="3" s="1"/>
  <c r="BU1823" i="3"/>
  <c r="BX1823" i="3" s="1"/>
  <c r="BW1619" i="3"/>
  <c r="BZ1619" i="3" s="1"/>
  <c r="BV1619" i="3"/>
  <c r="BY1619" i="3" s="1"/>
  <c r="BW1259" i="3"/>
  <c r="BZ1259" i="3" s="1"/>
  <c r="BU1259" i="3"/>
  <c r="BX1259" i="3" s="1"/>
  <c r="BW1247" i="3"/>
  <c r="BZ1247" i="3" s="1"/>
  <c r="BU1247" i="3"/>
  <c r="BX1247" i="3" s="1"/>
  <c r="BW1187" i="3"/>
  <c r="BZ1187" i="3" s="1"/>
  <c r="BV1187" i="3"/>
  <c r="BY1187" i="3" s="1"/>
  <c r="BW1163" i="3"/>
  <c r="BZ1163" i="3" s="1"/>
  <c r="BV1163" i="3"/>
  <c r="BY1163" i="3" s="1"/>
  <c r="BW2098" i="3"/>
  <c r="BZ2098" i="3" s="1"/>
  <c r="BV2098" i="3"/>
  <c r="BY2098" i="3" s="1"/>
  <c r="BW2229" i="3"/>
  <c r="BZ2229" i="3" s="1"/>
  <c r="BU2229" i="3"/>
  <c r="BX2229" i="3" s="1"/>
  <c r="BW1845" i="3"/>
  <c r="BZ1845" i="3" s="1"/>
  <c r="BU1845" i="3"/>
  <c r="BX1845" i="3" s="1"/>
  <c r="BW1725" i="3"/>
  <c r="BZ1725" i="3" s="1"/>
  <c r="BV1725" i="3"/>
  <c r="BY1725" i="3" s="1"/>
  <c r="BW1521" i="3"/>
  <c r="BZ1521" i="3" s="1"/>
  <c r="BV1521" i="3"/>
  <c r="BY1521" i="3" s="1"/>
  <c r="BW1413" i="3"/>
  <c r="BZ1413" i="3" s="1"/>
  <c r="BU1413" i="3"/>
  <c r="BX1413" i="3" s="1"/>
  <c r="BW1269" i="3"/>
  <c r="BZ1269" i="3" s="1"/>
  <c r="BV1269" i="3"/>
  <c r="BY1269" i="3" s="1"/>
  <c r="BW1173" i="3"/>
  <c r="BZ1173" i="3" s="1"/>
  <c r="BU1173" i="3"/>
  <c r="BX1173" i="3" s="1"/>
  <c r="BW1031" i="3"/>
  <c r="BZ1031" i="3" s="1"/>
  <c r="BU1031" i="3"/>
  <c r="BX1031" i="3" s="1"/>
  <c r="BW1019" i="3"/>
  <c r="BZ1019" i="3" s="1"/>
  <c r="K1020" i="2" s="1"/>
  <c r="BU1019" i="3"/>
  <c r="BX1019" i="3" s="1"/>
  <c r="I1020" i="2" s="1"/>
  <c r="BV1019" i="3"/>
  <c r="BY1019" i="3" s="1"/>
  <c r="J1020" i="2" s="1"/>
  <c r="BW887" i="3"/>
  <c r="BZ887" i="3" s="1"/>
  <c r="K888" i="2" s="1"/>
  <c r="BU887" i="3"/>
  <c r="BX887" i="3" s="1"/>
  <c r="I888" i="2" s="1"/>
  <c r="BW2059" i="3"/>
  <c r="BZ2059" i="3" s="1"/>
  <c r="BU2059" i="3"/>
  <c r="BX2059" i="3" s="1"/>
  <c r="BW1843" i="3"/>
  <c r="BZ1843" i="3" s="1"/>
  <c r="BV1843" i="3"/>
  <c r="BY1843" i="3" s="1"/>
  <c r="BU1843" i="3"/>
  <c r="BX1843" i="3" s="1"/>
  <c r="BW1507" i="3"/>
  <c r="BZ1507" i="3" s="1"/>
  <c r="BU1507" i="3"/>
  <c r="BX1507" i="3" s="1"/>
  <c r="BW1495" i="3"/>
  <c r="BZ1495" i="3" s="1"/>
  <c r="BV1495" i="3"/>
  <c r="BY1495" i="3" s="1"/>
  <c r="BW1375" i="3"/>
  <c r="BZ1375" i="3" s="1"/>
  <c r="BU1375" i="3"/>
  <c r="BX1375" i="3" s="1"/>
  <c r="BV1375" i="3"/>
  <c r="BY1375" i="3" s="1"/>
  <c r="BW1303" i="3"/>
  <c r="BZ1303" i="3" s="1"/>
  <c r="BU1303" i="3"/>
  <c r="BX1303" i="3" s="1"/>
  <c r="BW1267" i="3"/>
  <c r="BZ1267" i="3" s="1"/>
  <c r="BU1267" i="3"/>
  <c r="BX1267" i="3" s="1"/>
  <c r="BV1267" i="3"/>
  <c r="BY1267" i="3" s="1"/>
  <c r="BW1243" i="3"/>
  <c r="BZ1243" i="3" s="1"/>
  <c r="BU1243" i="3"/>
  <c r="BX1243" i="3" s="1"/>
  <c r="BW1135" i="3"/>
  <c r="BZ1135" i="3" s="1"/>
  <c r="BU1135" i="3"/>
  <c r="BX1135" i="3" s="1"/>
  <c r="BW2035" i="3"/>
  <c r="BZ2035" i="3" s="1"/>
  <c r="BV2035" i="3"/>
  <c r="BY2035" i="3" s="1"/>
  <c r="BV1763" i="3"/>
  <c r="BY1763" i="3" s="1"/>
  <c r="BV1043" i="3"/>
  <c r="BY1043" i="3" s="1"/>
  <c r="BV2001" i="3"/>
  <c r="BY2001" i="3" s="1"/>
  <c r="BU1871" i="3"/>
  <c r="BX1871" i="3" s="1"/>
  <c r="BV1415" i="3"/>
  <c r="BY1415" i="3" s="1"/>
  <c r="BV2041" i="3"/>
  <c r="BY2041" i="3" s="1"/>
  <c r="BU1879" i="3"/>
  <c r="BX1879" i="3" s="1"/>
  <c r="BU1233" i="3"/>
  <c r="BX1233" i="3" s="1"/>
  <c r="BU1345" i="3"/>
  <c r="BX1345" i="3" s="1"/>
  <c r="BV1141" i="3"/>
  <c r="BY1141" i="3" s="1"/>
  <c r="BU1237" i="3"/>
  <c r="BX1237" i="3" s="1"/>
  <c r="BU1333" i="3"/>
  <c r="BX1333" i="3" s="1"/>
  <c r="BV1477" i="3"/>
  <c r="BY1477" i="3" s="1"/>
  <c r="BV1211" i="3"/>
  <c r="BY1211" i="3" s="1"/>
  <c r="BV1881" i="3"/>
  <c r="BY1881" i="3" s="1"/>
  <c r="BV1331" i="3"/>
  <c r="BY1331" i="3" s="1"/>
  <c r="BU1725" i="3"/>
  <c r="BX1725" i="3" s="1"/>
  <c r="BV1291" i="3"/>
  <c r="BY1291" i="3" s="1"/>
  <c r="BV1825" i="3"/>
  <c r="BY1825" i="3" s="1"/>
  <c r="BV1535" i="3"/>
  <c r="BY1535" i="3" s="1"/>
  <c r="BV1691" i="3"/>
  <c r="BY1691" i="3" s="1"/>
  <c r="BV2181" i="3"/>
  <c r="BY2181" i="3" s="1"/>
  <c r="BV1847" i="3"/>
  <c r="BY1847" i="3" s="1"/>
  <c r="BU2041" i="3"/>
  <c r="BX2041" i="3" s="1"/>
  <c r="BV1957" i="3"/>
  <c r="BY1957" i="3" s="1"/>
  <c r="BV1103" i="3"/>
  <c r="BY1103" i="3" s="1"/>
  <c r="BV1969" i="3"/>
  <c r="BY1969" i="3" s="1"/>
  <c r="BV1655" i="3"/>
  <c r="BY1655" i="3" s="1"/>
  <c r="BV1871" i="3"/>
  <c r="BY1871" i="3" s="1"/>
  <c r="BV1927" i="3"/>
  <c r="BY1927" i="3" s="1"/>
  <c r="BU2039" i="3"/>
  <c r="BX2039" i="3" s="1"/>
  <c r="BU1141" i="3"/>
  <c r="BX1141" i="3" s="1"/>
  <c r="BV1315" i="3"/>
  <c r="BY1315" i="3" s="1"/>
  <c r="BV2170" i="3"/>
  <c r="BY2170" i="3" s="1"/>
  <c r="BU1211" i="3"/>
  <c r="BX1211" i="3" s="1"/>
  <c r="BU1331" i="3"/>
  <c r="BX1331" i="3" s="1"/>
  <c r="BU1291" i="3"/>
  <c r="BX1291" i="3" s="1"/>
  <c r="BU1535" i="3"/>
  <c r="BX1535" i="3" s="1"/>
  <c r="BV1459" i="3"/>
  <c r="BY1459" i="3" s="1"/>
  <c r="J324" i="2"/>
  <c r="I472" i="2"/>
  <c r="J675" i="2"/>
  <c r="BV865" i="3"/>
  <c r="BY865" i="3" s="1"/>
  <c r="J866" i="2" s="1"/>
  <c r="BU1075" i="3"/>
  <c r="BX1075" i="3" s="1"/>
  <c r="BV979" i="3"/>
  <c r="BY979" i="3" s="1"/>
  <c r="J980" i="2" s="1"/>
  <c r="BU2033" i="3"/>
  <c r="BX2033" i="3" s="1"/>
  <c r="BU1051" i="3"/>
  <c r="BX1051" i="3" s="1"/>
  <c r="BV1925" i="3"/>
  <c r="BY1925" i="3" s="1"/>
  <c r="BU2009" i="3"/>
  <c r="BX2009" i="3" s="1"/>
  <c r="BV774" i="3"/>
  <c r="BY774" i="3" s="1"/>
  <c r="J775" i="2" s="1"/>
  <c r="BU1935" i="3"/>
  <c r="BX1935" i="3" s="1"/>
  <c r="BV1635" i="3"/>
  <c r="BY1635" i="3" s="1"/>
  <c r="BU1863" i="3"/>
  <c r="BX1863" i="3" s="1"/>
  <c r="BU1349" i="3"/>
  <c r="BX1349" i="3" s="1"/>
  <c r="BU1251" i="3"/>
  <c r="BX1251" i="3" s="1"/>
  <c r="BV2106" i="3"/>
  <c r="BY2106" i="3" s="1"/>
  <c r="BV1275" i="3"/>
  <c r="BY1275" i="3" s="1"/>
  <c r="BU1565" i="3"/>
  <c r="BX1565" i="3" s="1"/>
  <c r="BV1553" i="3"/>
  <c r="BY1553" i="3" s="1"/>
  <c r="BU2055" i="3"/>
  <c r="BX2055" i="3" s="1"/>
  <c r="J608" i="2"/>
  <c r="I576" i="2"/>
  <c r="J631" i="2"/>
  <c r="I631" i="2"/>
  <c r="J340" i="2"/>
  <c r="BU1177" i="3"/>
  <c r="BX1177" i="3" s="1"/>
  <c r="BV1023" i="3"/>
  <c r="BY1023" i="3" s="1"/>
  <c r="J1024" i="2" s="1"/>
  <c r="BV1063" i="3"/>
  <c r="BY1063" i="3" s="1"/>
  <c r="BU1103" i="3"/>
  <c r="BX1103" i="3" s="1"/>
  <c r="BU927" i="3"/>
  <c r="BX927" i="3" s="1"/>
  <c r="BU2001" i="3"/>
  <c r="BX2001" i="3" s="1"/>
  <c r="BU1953" i="3"/>
  <c r="BX1953" i="3" s="1"/>
  <c r="BU1015" i="3"/>
  <c r="BX1015" i="3" s="1"/>
  <c r="I1016" i="2" s="1"/>
  <c r="BV991" i="3"/>
  <c r="BY991" i="3" s="1"/>
  <c r="J992" i="2" s="1"/>
  <c r="BV2033" i="3"/>
  <c r="BY2033" i="3" s="1"/>
  <c r="BU1545" i="3"/>
  <c r="BX1545" i="3" s="1"/>
  <c r="BU1825" i="3"/>
  <c r="BX1825" i="3" s="1"/>
  <c r="I15" i="2"/>
  <c r="BV1945" i="3"/>
  <c r="BY1945" i="3" s="1"/>
  <c r="BU911" i="3"/>
  <c r="BX911" i="3" s="1"/>
  <c r="I912" i="2" s="1"/>
  <c r="BU1007" i="3"/>
  <c r="BX1007" i="3" s="1"/>
  <c r="I1008" i="2" s="1"/>
  <c r="BV1937" i="3"/>
  <c r="BY1937" i="3" s="1"/>
  <c r="BV2009" i="3"/>
  <c r="BY2009" i="3" s="1"/>
  <c r="BU1039" i="3"/>
  <c r="BX1039" i="3" s="1"/>
  <c r="BV1377" i="3"/>
  <c r="BY1377" i="3" s="1"/>
  <c r="BV1481" i="3"/>
  <c r="BY1481" i="3" s="1"/>
  <c r="BU1609" i="3"/>
  <c r="BX1609" i="3" s="1"/>
  <c r="BV1753" i="3"/>
  <c r="BY1753" i="3" s="1"/>
  <c r="BU1881" i="3"/>
  <c r="BX1881" i="3" s="1"/>
  <c r="BU1521" i="3"/>
  <c r="BX1521" i="3" s="1"/>
  <c r="BV1617" i="3"/>
  <c r="BY1617" i="3" s="1"/>
  <c r="BU1745" i="3"/>
  <c r="BX1745" i="3" s="1"/>
  <c r="BV1441" i="3"/>
  <c r="BY1441" i="3" s="1"/>
  <c r="BV1977" i="3"/>
  <c r="BY1977" i="3" s="1"/>
  <c r="BV2081" i="3"/>
  <c r="BY2081" i="3" s="1"/>
  <c r="J31" i="2"/>
  <c r="BV1137" i="3"/>
  <c r="BY1137" i="3" s="1"/>
  <c r="BV1047" i="3"/>
  <c r="BY1047" i="3" s="1"/>
  <c r="BU847" i="3"/>
  <c r="BX847" i="3" s="1"/>
  <c r="I848" i="2" s="1"/>
  <c r="BV1095" i="3"/>
  <c r="BY1095" i="3" s="1"/>
  <c r="BV2097" i="3"/>
  <c r="BY2097" i="3" s="1"/>
  <c r="BV2201" i="3"/>
  <c r="BY2201" i="3" s="1"/>
  <c r="BU951" i="3"/>
  <c r="BX951" i="3" s="1"/>
  <c r="I952" i="2" s="1"/>
  <c r="BU1969" i="3"/>
  <c r="BX1969" i="3" s="1"/>
  <c r="BV903" i="3"/>
  <c r="BY903" i="3" s="1"/>
  <c r="J904" i="2" s="1"/>
  <c r="BU959" i="3"/>
  <c r="BX959" i="3" s="1"/>
  <c r="BU1071" i="3"/>
  <c r="BX1071" i="3" s="1"/>
  <c r="BU1393" i="3"/>
  <c r="BX1393" i="3" s="1"/>
  <c r="BV1513" i="3"/>
  <c r="BY1513" i="3" s="1"/>
  <c r="BV1785" i="3"/>
  <c r="BY1785" i="3" s="1"/>
  <c r="BU1913" i="3"/>
  <c r="BX1913" i="3" s="1"/>
  <c r="BV1697" i="3"/>
  <c r="BY1697" i="3" s="1"/>
  <c r="BU1777" i="3"/>
  <c r="BX1777" i="3" s="1"/>
  <c r="BV1505" i="3"/>
  <c r="BY1505" i="3" s="1"/>
  <c r="I7" i="2"/>
  <c r="J150" i="2"/>
  <c r="I328" i="2"/>
  <c r="I368" i="2"/>
  <c r="J243" i="2"/>
  <c r="J267" i="2"/>
  <c r="J259" i="2"/>
  <c r="J432" i="2"/>
  <c r="J352" i="2"/>
  <c r="I127" i="2"/>
  <c r="J344" i="2"/>
  <c r="J196" i="2"/>
  <c r="I79" i="2"/>
  <c r="I172" i="2"/>
  <c r="I31" i="2"/>
  <c r="J315" i="2"/>
  <c r="J235" i="2"/>
  <c r="J336" i="2"/>
  <c r="I243" i="2"/>
  <c r="I307" i="2"/>
  <c r="I259" i="2"/>
  <c r="I432" i="2"/>
  <c r="J127" i="2"/>
  <c r="I344" i="2"/>
  <c r="J15" i="2"/>
  <c r="I63" i="2"/>
  <c r="I283" i="2"/>
  <c r="J95" i="2"/>
  <c r="J299" i="2"/>
  <c r="J135" i="2"/>
  <c r="J283" i="2"/>
  <c r="I143" i="2"/>
  <c r="J87" i="2"/>
  <c r="I87" i="2"/>
  <c r="I95" i="2"/>
  <c r="I299" i="2"/>
  <c r="I211" i="2"/>
  <c r="I23" i="2"/>
  <c r="J103" i="2"/>
  <c r="I227" i="2"/>
  <c r="J188" i="2"/>
  <c r="J211" i="2"/>
  <c r="I203" i="2"/>
  <c r="J23" i="2"/>
  <c r="I150" i="2"/>
  <c r="J328" i="2"/>
  <c r="J368" i="2"/>
  <c r="J227" i="2"/>
  <c r="J384" i="2"/>
  <c r="I267" i="2"/>
  <c r="I352" i="2"/>
  <c r="I188" i="2"/>
  <c r="I196" i="2"/>
  <c r="J203" i="2"/>
  <c r="I156" i="2"/>
  <c r="I25" i="2"/>
  <c r="J33" i="2"/>
  <c r="I33" i="2"/>
  <c r="I65" i="2"/>
  <c r="J73" i="2"/>
  <c r="J41" i="2"/>
  <c r="I73" i="2"/>
  <c r="J57" i="2"/>
  <c r="BU770" i="3"/>
  <c r="BX770" i="3" s="1"/>
  <c r="I771" i="2" s="1"/>
  <c r="BV770" i="3"/>
  <c r="BY770" i="3" s="1"/>
  <c r="J771" i="2" s="1"/>
  <c r="BU762" i="3"/>
  <c r="BX762" i="3" s="1"/>
  <c r="I763" i="2" s="1"/>
  <c r="BU2102" i="3"/>
  <c r="BX2102" i="3" s="1"/>
  <c r="BU2178" i="3"/>
  <c r="BX2178" i="3" s="1"/>
  <c r="BU2182" i="3"/>
  <c r="BX2182" i="3" s="1"/>
  <c r="BU2134" i="3"/>
  <c r="BX2134" i="3" s="1"/>
  <c r="BU2114" i="3"/>
  <c r="BX2114" i="3" s="1"/>
  <c r="BV2078" i="3"/>
  <c r="BY2078" i="3" s="1"/>
  <c r="BV2094" i="3"/>
  <c r="BY2094" i="3" s="1"/>
  <c r="BV2110" i="3"/>
  <c r="BY2110" i="3" s="1"/>
  <c r="BV2126" i="3"/>
  <c r="BY2126" i="3" s="1"/>
  <c r="BV2142" i="3"/>
  <c r="BY2142" i="3" s="1"/>
  <c r="BV2174" i="3"/>
  <c r="BY2174" i="3" s="1"/>
  <c r="BV2214" i="3"/>
  <c r="BY2214" i="3" s="1"/>
  <c r="BU1790" i="3"/>
  <c r="BX1790" i="3" s="1"/>
  <c r="BU2126" i="3"/>
  <c r="BX2126" i="3" s="1"/>
  <c r="BU2098" i="3"/>
  <c r="BX2098" i="3" s="1"/>
  <c r="BU2110" i="3"/>
  <c r="BX2110" i="3" s="1"/>
  <c r="BU2202" i="3"/>
  <c r="BX2202" i="3" s="1"/>
  <c r="BU2142" i="3"/>
  <c r="BX2142" i="3" s="1"/>
  <c r="BU2230" i="3"/>
  <c r="BX2230" i="3" s="1"/>
  <c r="BU2078" i="3"/>
  <c r="BX2078" i="3" s="1"/>
  <c r="BV2086" i="3"/>
  <c r="BY2086" i="3" s="1"/>
  <c r="BV2102" i="3"/>
  <c r="BY2102" i="3" s="1"/>
  <c r="BV2118" i="3"/>
  <c r="BY2118" i="3" s="1"/>
  <c r="BV2134" i="3"/>
  <c r="BY2134" i="3" s="1"/>
  <c r="BV2150" i="3"/>
  <c r="BY2150" i="3" s="1"/>
  <c r="BV2166" i="3"/>
  <c r="BY2166" i="3" s="1"/>
  <c r="BV2182" i="3"/>
  <c r="BY2182" i="3" s="1"/>
  <c r="BV2198" i="3"/>
  <c r="BY2198" i="3" s="1"/>
  <c r="J65" i="2"/>
  <c r="J25" i="2"/>
  <c r="I41" i="2"/>
  <c r="I61" i="2"/>
  <c r="I53" i="2"/>
  <c r="BW2225" i="3"/>
  <c r="BZ2225" i="3" s="1"/>
  <c r="BU2225" i="3"/>
  <c r="BX2225" i="3" s="1"/>
  <c r="BW2213" i="3"/>
  <c r="BZ2213" i="3" s="1"/>
  <c r="BV2213" i="3"/>
  <c r="BY2213" i="3" s="1"/>
  <c r="BU2213" i="3"/>
  <c r="BX2213" i="3" s="1"/>
  <c r="BW2209" i="3"/>
  <c r="BZ2209" i="3" s="1"/>
  <c r="BU2209" i="3"/>
  <c r="BX2209" i="3" s="1"/>
  <c r="BW2197" i="3"/>
  <c r="BZ2197" i="3" s="1"/>
  <c r="BU2197" i="3"/>
  <c r="BX2197" i="3" s="1"/>
  <c r="BW2193" i="3"/>
  <c r="BZ2193" i="3" s="1"/>
  <c r="BV2193" i="3"/>
  <c r="BY2193" i="3" s="1"/>
  <c r="BW2185" i="3"/>
  <c r="BZ2185" i="3" s="1"/>
  <c r="BV2185" i="3"/>
  <c r="BY2185" i="3" s="1"/>
  <c r="BW2157" i="3"/>
  <c r="BZ2157" i="3" s="1"/>
  <c r="BU2157" i="3"/>
  <c r="BX2157" i="3" s="1"/>
  <c r="BW2129" i="3"/>
  <c r="BZ2129" i="3" s="1"/>
  <c r="BU2129" i="3"/>
  <c r="BX2129" i="3" s="1"/>
  <c r="BW2121" i="3"/>
  <c r="BZ2121" i="3" s="1"/>
  <c r="BV2121" i="3"/>
  <c r="BY2121" i="3" s="1"/>
  <c r="BU2121" i="3"/>
  <c r="BX2121" i="3" s="1"/>
  <c r="BW2117" i="3"/>
  <c r="BZ2117" i="3" s="1"/>
  <c r="BU2117" i="3"/>
  <c r="BX2117" i="3" s="1"/>
  <c r="BW2089" i="3"/>
  <c r="BZ2089" i="3" s="1"/>
  <c r="BU2089" i="3"/>
  <c r="BX2089" i="3" s="1"/>
  <c r="BV2089" i="3"/>
  <c r="BY2089" i="3" s="1"/>
  <c r="BW2085" i="3"/>
  <c r="BZ2085" i="3" s="1"/>
  <c r="BU2085" i="3"/>
  <c r="BX2085" i="3" s="1"/>
  <c r="BW2069" i="3"/>
  <c r="BZ2069" i="3" s="1"/>
  <c r="BV2069" i="3"/>
  <c r="BY2069" i="3" s="1"/>
  <c r="BW2061" i="3"/>
  <c r="BZ2061" i="3" s="1"/>
  <c r="BU2061" i="3"/>
  <c r="BX2061" i="3" s="1"/>
  <c r="BW2037" i="3"/>
  <c r="BZ2037" i="3" s="1"/>
  <c r="BV2037" i="3"/>
  <c r="BY2037" i="3" s="1"/>
  <c r="BW1961" i="3"/>
  <c r="BZ1961" i="3" s="1"/>
  <c r="BU1961" i="3"/>
  <c r="BX1961" i="3" s="1"/>
  <c r="BW1949" i="3"/>
  <c r="BZ1949" i="3" s="1"/>
  <c r="BV1949" i="3"/>
  <c r="BY1949" i="3" s="1"/>
  <c r="BW1933" i="3"/>
  <c r="BZ1933" i="3" s="1"/>
  <c r="BU1933" i="3"/>
  <c r="BX1933" i="3" s="1"/>
  <c r="BW1929" i="3"/>
  <c r="BZ1929" i="3" s="1"/>
  <c r="BU1929" i="3"/>
  <c r="BX1929" i="3" s="1"/>
  <c r="BW1921" i="3"/>
  <c r="BZ1921" i="3" s="1"/>
  <c r="BU1921" i="3"/>
  <c r="BX1921" i="3" s="1"/>
  <c r="BW1917" i="3"/>
  <c r="BZ1917" i="3" s="1"/>
  <c r="BV1917" i="3"/>
  <c r="BY1917" i="3" s="1"/>
  <c r="BW1909" i="3"/>
  <c r="BZ1909" i="3" s="1"/>
  <c r="BU1909" i="3"/>
  <c r="BX1909" i="3" s="1"/>
  <c r="BW1905" i="3"/>
  <c r="BZ1905" i="3" s="1"/>
  <c r="BU1905" i="3"/>
  <c r="BX1905" i="3" s="1"/>
  <c r="BW1901" i="3"/>
  <c r="BZ1901" i="3" s="1"/>
  <c r="BV1901" i="3"/>
  <c r="BY1901" i="3" s="1"/>
  <c r="BW1897" i="3"/>
  <c r="BZ1897" i="3" s="1"/>
  <c r="BV1897" i="3"/>
  <c r="BY1897" i="3" s="1"/>
  <c r="BU1897" i="3"/>
  <c r="BX1897" i="3" s="1"/>
  <c r="BW1893" i="3"/>
  <c r="BZ1893" i="3" s="1"/>
  <c r="BV1893" i="3"/>
  <c r="BY1893" i="3" s="1"/>
  <c r="BW1885" i="3"/>
  <c r="BZ1885" i="3" s="1"/>
  <c r="BU1885" i="3"/>
  <c r="BX1885" i="3" s="1"/>
  <c r="BW1877" i="3"/>
  <c r="BZ1877" i="3" s="1"/>
  <c r="BU1877" i="3"/>
  <c r="BX1877" i="3" s="1"/>
  <c r="BW1873" i="3"/>
  <c r="BZ1873" i="3" s="1"/>
  <c r="BV1873" i="3"/>
  <c r="BY1873" i="3" s="1"/>
  <c r="BW1869" i="3"/>
  <c r="BZ1869" i="3" s="1"/>
  <c r="BU1869" i="3"/>
  <c r="BX1869" i="3" s="1"/>
  <c r="BW1865" i="3"/>
  <c r="BZ1865" i="3" s="1"/>
  <c r="BV1865" i="3"/>
  <c r="BY1865" i="3" s="1"/>
  <c r="BW1861" i="3"/>
  <c r="BZ1861" i="3" s="1"/>
  <c r="BV1861" i="3"/>
  <c r="BY1861" i="3" s="1"/>
  <c r="BW1857" i="3"/>
  <c r="BZ1857" i="3" s="1"/>
  <c r="BU1857" i="3"/>
  <c r="BX1857" i="3" s="1"/>
  <c r="BW1849" i="3"/>
  <c r="BZ1849" i="3" s="1"/>
  <c r="BV1849" i="3"/>
  <c r="BY1849" i="3" s="1"/>
  <c r="BW1841" i="3"/>
  <c r="BZ1841" i="3" s="1"/>
  <c r="BV1841" i="3"/>
  <c r="BY1841" i="3" s="1"/>
  <c r="BW1837" i="3"/>
  <c r="BZ1837" i="3" s="1"/>
  <c r="BU1837" i="3"/>
  <c r="BX1837" i="3" s="1"/>
  <c r="BW1833" i="3"/>
  <c r="BZ1833" i="3" s="1"/>
  <c r="BV1833" i="3"/>
  <c r="BY1833" i="3" s="1"/>
  <c r="BW1829" i="3"/>
  <c r="BZ1829" i="3" s="1"/>
  <c r="BV1829" i="3"/>
  <c r="BY1829" i="3" s="1"/>
  <c r="BU1829" i="3"/>
  <c r="BX1829" i="3" s="1"/>
  <c r="BW1821" i="3"/>
  <c r="BZ1821" i="3" s="1"/>
  <c r="BV1821" i="3"/>
  <c r="BY1821" i="3" s="1"/>
  <c r="BW1817" i="3"/>
  <c r="BZ1817" i="3" s="1"/>
  <c r="BU1817" i="3"/>
  <c r="BX1817" i="3" s="1"/>
  <c r="BW1809" i="3"/>
  <c r="BZ1809" i="3" s="1"/>
  <c r="BU1809" i="3"/>
  <c r="BX1809" i="3" s="1"/>
  <c r="BW1805" i="3"/>
  <c r="BZ1805" i="3" s="1"/>
  <c r="BU1805" i="3"/>
  <c r="BX1805" i="3" s="1"/>
  <c r="BW1801" i="3"/>
  <c r="BZ1801" i="3" s="1"/>
  <c r="BV1801" i="3"/>
  <c r="BY1801" i="3" s="1"/>
  <c r="BW1797" i="3"/>
  <c r="BZ1797" i="3" s="1"/>
  <c r="BV1797" i="3"/>
  <c r="BY1797" i="3" s="1"/>
  <c r="BW1793" i="3"/>
  <c r="BZ1793" i="3" s="1"/>
  <c r="BV1793" i="3"/>
  <c r="BY1793" i="3" s="1"/>
  <c r="BU1793" i="3"/>
  <c r="BX1793" i="3" s="1"/>
  <c r="BW1789" i="3"/>
  <c r="BZ1789" i="3" s="1"/>
  <c r="BV1789" i="3"/>
  <c r="BY1789" i="3" s="1"/>
  <c r="BW1781" i="3"/>
  <c r="BZ1781" i="3" s="1"/>
  <c r="BU1781" i="3"/>
  <c r="BX1781" i="3" s="1"/>
  <c r="BW1773" i="3"/>
  <c r="BZ1773" i="3" s="1"/>
  <c r="BV1773" i="3"/>
  <c r="BY1773" i="3" s="1"/>
  <c r="BW1769" i="3"/>
  <c r="BZ1769" i="3" s="1"/>
  <c r="BV1769" i="3"/>
  <c r="BY1769" i="3" s="1"/>
  <c r="BU1769" i="3"/>
  <c r="BX1769" i="3" s="1"/>
  <c r="BW1761" i="3"/>
  <c r="BZ1761" i="3" s="1"/>
  <c r="BV1761" i="3"/>
  <c r="BY1761" i="3" s="1"/>
  <c r="BW1757" i="3"/>
  <c r="BZ1757" i="3" s="1"/>
  <c r="BU1757" i="3"/>
  <c r="BX1757" i="3" s="1"/>
  <c r="K28" i="2"/>
  <c r="I28" i="2"/>
  <c r="I668" i="2"/>
  <c r="BU1078" i="3"/>
  <c r="BX1078" i="3" s="1"/>
  <c r="J393" i="2"/>
  <c r="I489" i="2"/>
  <c r="BW1749" i="3"/>
  <c r="BZ1749" i="3" s="1"/>
  <c r="BU1749" i="3"/>
  <c r="BX1749" i="3" s="1"/>
  <c r="BW1741" i="3"/>
  <c r="BZ1741" i="3" s="1"/>
  <c r="BV1741" i="3"/>
  <c r="BY1741" i="3" s="1"/>
  <c r="BW1737" i="3"/>
  <c r="BZ1737" i="3" s="1"/>
  <c r="BV1737" i="3"/>
  <c r="BY1737" i="3" s="1"/>
  <c r="BW1729" i="3"/>
  <c r="BZ1729" i="3" s="1"/>
  <c r="BV1729" i="3"/>
  <c r="BY1729" i="3" s="1"/>
  <c r="BW1673" i="3"/>
  <c r="BZ1673" i="3" s="1"/>
  <c r="BV1673" i="3"/>
  <c r="BY1673" i="3" s="1"/>
  <c r="BW1661" i="3"/>
  <c r="BZ1661" i="3" s="1"/>
  <c r="BU1661" i="3"/>
  <c r="BX1661" i="3" s="1"/>
  <c r="BW1649" i="3"/>
  <c r="BZ1649" i="3" s="1"/>
  <c r="BV1649" i="3"/>
  <c r="BY1649" i="3" s="1"/>
  <c r="BW1625" i="3"/>
  <c r="BZ1625" i="3" s="1"/>
  <c r="BV1625" i="3"/>
  <c r="BY1625" i="3" s="1"/>
  <c r="BW1613" i="3"/>
  <c r="BZ1613" i="3" s="1"/>
  <c r="BU1613" i="3"/>
  <c r="BX1613" i="3" s="1"/>
  <c r="BW1605" i="3"/>
  <c r="BZ1605" i="3" s="1"/>
  <c r="BU1605" i="3"/>
  <c r="BX1605" i="3" s="1"/>
  <c r="BW1601" i="3"/>
  <c r="BZ1601" i="3" s="1"/>
  <c r="BV1601" i="3"/>
  <c r="BY1601" i="3" s="1"/>
  <c r="BW1593" i="3"/>
  <c r="BZ1593" i="3" s="1"/>
  <c r="BV1593" i="3"/>
  <c r="BY1593" i="3" s="1"/>
  <c r="BW1581" i="3"/>
  <c r="BZ1581" i="3" s="1"/>
  <c r="BU1581" i="3"/>
  <c r="BX1581" i="3" s="1"/>
  <c r="BW1573" i="3"/>
  <c r="BZ1573" i="3" s="1"/>
  <c r="BV1573" i="3"/>
  <c r="BY1573" i="3" s="1"/>
  <c r="BW1569" i="3"/>
  <c r="BZ1569" i="3" s="1"/>
  <c r="BV1569" i="3"/>
  <c r="BY1569" i="3" s="1"/>
  <c r="BW1561" i="3"/>
  <c r="BZ1561" i="3" s="1"/>
  <c r="BV1561" i="3"/>
  <c r="BY1561" i="3" s="1"/>
  <c r="BW1549" i="3"/>
  <c r="BZ1549" i="3" s="1"/>
  <c r="BU1549" i="3"/>
  <c r="BX1549" i="3" s="1"/>
  <c r="BW1541" i="3"/>
  <c r="BZ1541" i="3" s="1"/>
  <c r="BV1541" i="3"/>
  <c r="BY1541" i="3" s="1"/>
  <c r="BW1537" i="3"/>
  <c r="BZ1537" i="3" s="1"/>
  <c r="BV1537" i="3"/>
  <c r="BY1537" i="3" s="1"/>
  <c r="BW1529" i="3"/>
  <c r="BZ1529" i="3" s="1"/>
  <c r="BV1529" i="3"/>
  <c r="BY1529" i="3" s="1"/>
  <c r="BW1525" i="3"/>
  <c r="BZ1525" i="3" s="1"/>
  <c r="BU1525" i="3"/>
  <c r="BX1525" i="3" s="1"/>
  <c r="BW1517" i="3"/>
  <c r="BZ1517" i="3" s="1"/>
  <c r="BU1517" i="3"/>
  <c r="BX1517" i="3" s="1"/>
  <c r="BW1497" i="3"/>
  <c r="BZ1497" i="3" s="1"/>
  <c r="BV1497" i="3"/>
  <c r="BY1497" i="3" s="1"/>
  <c r="BW1493" i="3"/>
  <c r="BZ1493" i="3" s="1"/>
  <c r="BU1493" i="3"/>
  <c r="BX1493" i="3" s="1"/>
  <c r="BW1489" i="3"/>
  <c r="BZ1489" i="3" s="1"/>
  <c r="BV1489" i="3"/>
  <c r="BY1489" i="3" s="1"/>
  <c r="BW1485" i="3"/>
  <c r="BZ1485" i="3" s="1"/>
  <c r="BU1485" i="3"/>
  <c r="BX1485" i="3" s="1"/>
  <c r="BW1473" i="3"/>
  <c r="BZ1473" i="3" s="1"/>
  <c r="BV1473" i="3"/>
  <c r="BY1473" i="3" s="1"/>
  <c r="BW1465" i="3"/>
  <c r="BZ1465" i="3" s="1"/>
  <c r="BV1465" i="3"/>
  <c r="BY1465" i="3" s="1"/>
  <c r="BW1461" i="3"/>
  <c r="BZ1461" i="3" s="1"/>
  <c r="BU1461" i="3"/>
  <c r="BX1461" i="3" s="1"/>
  <c r="BW1453" i="3"/>
  <c r="BZ1453" i="3" s="1"/>
  <c r="BU1453" i="3"/>
  <c r="BX1453" i="3" s="1"/>
  <c r="BW1433" i="3"/>
  <c r="BZ1433" i="3" s="1"/>
  <c r="BV1433" i="3"/>
  <c r="BY1433" i="3" s="1"/>
  <c r="BW1429" i="3"/>
  <c r="BZ1429" i="3" s="1"/>
  <c r="BU1429" i="3"/>
  <c r="BX1429" i="3" s="1"/>
  <c r="BW1425" i="3"/>
  <c r="BZ1425" i="3" s="1"/>
  <c r="BV1425" i="3"/>
  <c r="BY1425" i="3" s="1"/>
  <c r="BW1421" i="3"/>
  <c r="BZ1421" i="3" s="1"/>
  <c r="BV1421" i="3"/>
  <c r="BY1421" i="3" s="1"/>
  <c r="BW1405" i="3"/>
  <c r="BZ1405" i="3" s="1"/>
  <c r="BV1405" i="3"/>
  <c r="BY1405" i="3" s="1"/>
  <c r="BW1401" i="3"/>
  <c r="BZ1401" i="3" s="1"/>
  <c r="BU1401" i="3"/>
  <c r="BX1401" i="3" s="1"/>
  <c r="BW1389" i="3"/>
  <c r="BZ1389" i="3" s="1"/>
  <c r="BV1389" i="3"/>
  <c r="BY1389" i="3" s="1"/>
  <c r="BW1385" i="3"/>
  <c r="BZ1385" i="3" s="1"/>
  <c r="BV1385" i="3"/>
  <c r="BY1385" i="3" s="1"/>
  <c r="BW1373" i="3"/>
  <c r="BZ1373" i="3" s="1"/>
  <c r="BV1373" i="3"/>
  <c r="BY1373" i="3" s="1"/>
  <c r="BW1361" i="3"/>
  <c r="BZ1361" i="3" s="1"/>
  <c r="BU1361" i="3"/>
  <c r="BX1361" i="3" s="1"/>
  <c r="BW1341" i="3"/>
  <c r="BZ1341" i="3" s="1"/>
  <c r="BU1341" i="3"/>
  <c r="BX1341" i="3" s="1"/>
  <c r="BW1325" i="3"/>
  <c r="BZ1325" i="3" s="1"/>
  <c r="BU1325" i="3"/>
  <c r="BX1325" i="3" s="1"/>
  <c r="BW1309" i="3"/>
  <c r="BZ1309" i="3" s="1"/>
  <c r="BU1309" i="3"/>
  <c r="BX1309" i="3" s="1"/>
  <c r="BW1293" i="3"/>
  <c r="BZ1293" i="3" s="1"/>
  <c r="BU1293" i="3"/>
  <c r="BX1293" i="3" s="1"/>
  <c r="BW1277" i="3"/>
  <c r="BZ1277" i="3" s="1"/>
  <c r="BU1277" i="3"/>
  <c r="BX1277" i="3" s="1"/>
  <c r="BW1261" i="3"/>
  <c r="BZ1261" i="3" s="1"/>
  <c r="BU1261" i="3"/>
  <c r="BX1261" i="3" s="1"/>
  <c r="BW1245" i="3"/>
  <c r="BZ1245" i="3" s="1"/>
  <c r="BU1245" i="3"/>
  <c r="BX1245" i="3" s="1"/>
  <c r="BW1229" i="3"/>
  <c r="BZ1229" i="3" s="1"/>
  <c r="BU1229" i="3"/>
  <c r="BX1229" i="3" s="1"/>
  <c r="BW1213" i="3"/>
  <c r="BZ1213" i="3" s="1"/>
  <c r="BU1213" i="3"/>
  <c r="BX1213" i="3" s="1"/>
  <c r="BW1197" i="3"/>
  <c r="BZ1197" i="3" s="1"/>
  <c r="BU1197" i="3"/>
  <c r="BX1197" i="3" s="1"/>
  <c r="BW1181" i="3"/>
  <c r="BZ1181" i="3" s="1"/>
  <c r="BU1181" i="3"/>
  <c r="BX1181" i="3" s="1"/>
  <c r="BW1165" i="3"/>
  <c r="BZ1165" i="3" s="1"/>
  <c r="BU1165" i="3"/>
  <c r="BX1165" i="3" s="1"/>
  <c r="BW1149" i="3"/>
  <c r="BZ1149" i="3" s="1"/>
  <c r="BU1149" i="3"/>
  <c r="BX1149" i="3" s="1"/>
  <c r="BW1133" i="3"/>
  <c r="BZ1133" i="3" s="1"/>
  <c r="BU1133" i="3"/>
  <c r="BX1133" i="3" s="1"/>
  <c r="BW1117" i="3"/>
  <c r="BZ1117" i="3" s="1"/>
  <c r="BU1117" i="3"/>
  <c r="BX1117" i="3" s="1"/>
  <c r="BU1113" i="3"/>
  <c r="BX1113" i="3" s="1"/>
  <c r="BU1145" i="3"/>
  <c r="BX1145" i="3" s="1"/>
  <c r="BU1169" i="3"/>
  <c r="BX1169" i="3" s="1"/>
  <c r="BV1109" i="3"/>
  <c r="BY1109" i="3" s="1"/>
  <c r="BU1125" i="3"/>
  <c r="BX1125" i="3" s="1"/>
  <c r="BV1149" i="3"/>
  <c r="BY1149" i="3" s="1"/>
  <c r="BV1173" i="3"/>
  <c r="BY1173" i="3" s="1"/>
  <c r="BU1189" i="3"/>
  <c r="BX1189" i="3" s="1"/>
  <c r="BV1213" i="3"/>
  <c r="BY1213" i="3" s="1"/>
  <c r="BV1237" i="3"/>
  <c r="BY1237" i="3" s="1"/>
  <c r="BU1253" i="3"/>
  <c r="BX1253" i="3" s="1"/>
  <c r="BV1277" i="3"/>
  <c r="BY1277" i="3" s="1"/>
  <c r="BV1301" i="3"/>
  <c r="BY1301" i="3" s="1"/>
  <c r="BU1317" i="3"/>
  <c r="BX1317" i="3" s="1"/>
  <c r="BV1341" i="3"/>
  <c r="BY1341" i="3" s="1"/>
  <c r="BU1377" i="3"/>
  <c r="BX1377" i="3" s="1"/>
  <c r="BV1393" i="3"/>
  <c r="BY1393" i="3" s="1"/>
  <c r="BV1409" i="3"/>
  <c r="BY1409" i="3" s="1"/>
  <c r="BV1461" i="3"/>
  <c r="BY1461" i="3" s="1"/>
  <c r="BU1509" i="3"/>
  <c r="BX1509" i="3" s="1"/>
  <c r="BU1541" i="3"/>
  <c r="BX1541" i="3" s="1"/>
  <c r="BU1589" i="3"/>
  <c r="BX1589" i="3" s="1"/>
  <c r="BU1621" i="3"/>
  <c r="BX1621" i="3" s="1"/>
  <c r="BV1749" i="3"/>
  <c r="BY1749" i="3" s="1"/>
  <c r="BV1417" i="3"/>
  <c r="BY1417" i="3" s="1"/>
  <c r="BU1465" i="3"/>
  <c r="BX1465" i="3" s="1"/>
  <c r="BU1513" i="3"/>
  <c r="BX1513" i="3" s="1"/>
  <c r="BV1545" i="3"/>
  <c r="BY1545" i="3" s="1"/>
  <c r="BU1593" i="3"/>
  <c r="BX1593" i="3" s="1"/>
  <c r="BU1641" i="3"/>
  <c r="BX1641" i="3" s="1"/>
  <c r="BV1705" i="3"/>
  <c r="BY1705" i="3" s="1"/>
  <c r="BU1381" i="3"/>
  <c r="BX1381" i="3" s="1"/>
  <c r="BV1397" i="3"/>
  <c r="BY1397" i="3" s="1"/>
  <c r="BU1421" i="3"/>
  <c r="BX1421" i="3" s="1"/>
  <c r="BV1453" i="3"/>
  <c r="BY1453" i="3" s="1"/>
  <c r="BU1501" i="3"/>
  <c r="BX1501" i="3" s="1"/>
  <c r="BV1533" i="3"/>
  <c r="BY1533" i="3" s="1"/>
  <c r="BV1581" i="3"/>
  <c r="BY1581" i="3" s="1"/>
  <c r="BU1473" i="3"/>
  <c r="BX1473" i="3" s="1"/>
  <c r="BU1553" i="3"/>
  <c r="BX1553" i="3" s="1"/>
  <c r="BV1585" i="3"/>
  <c r="BY1585" i="3" s="1"/>
  <c r="BU1649" i="3"/>
  <c r="BX1649" i="3" s="1"/>
  <c r="BV1745" i="3"/>
  <c r="BY1745" i="3" s="1"/>
  <c r="BU1489" i="3"/>
  <c r="BX1489" i="3" s="1"/>
  <c r="J513" i="2"/>
  <c r="I648" i="2"/>
  <c r="J88" i="2"/>
  <c r="I505" i="2"/>
  <c r="BU1070" i="3"/>
  <c r="BX1070" i="3" s="1"/>
  <c r="J684" i="2"/>
  <c r="BV810" i="3"/>
  <c r="BY810" i="3" s="1"/>
  <c r="J811" i="2" s="1"/>
  <c r="I680" i="2"/>
  <c r="J204" i="2"/>
  <c r="J441" i="2"/>
  <c r="I593" i="2"/>
  <c r="J417" i="2"/>
  <c r="I660" i="2"/>
  <c r="I656" i="2"/>
  <c r="I652" i="2"/>
  <c r="I284" i="2"/>
  <c r="J609" i="2"/>
  <c r="J24" i="2"/>
  <c r="J561" i="2"/>
  <c r="J621" i="2"/>
  <c r="I319" i="2"/>
  <c r="J72" i="2"/>
  <c r="I581" i="2"/>
  <c r="J144" i="2"/>
  <c r="I525" i="2"/>
  <c r="I288" i="2"/>
  <c r="J485" i="2"/>
  <c r="J377" i="2"/>
  <c r="J68" i="2"/>
  <c r="J549" i="2"/>
  <c r="J304" i="2"/>
  <c r="J64" i="2"/>
  <c r="BV790" i="3"/>
  <c r="BY790" i="3" s="1"/>
  <c r="J791" i="2" s="1"/>
  <c r="BV767" i="3"/>
  <c r="BY767" i="3" s="1"/>
  <c r="J768" i="2" s="1"/>
  <c r="BU818" i="3"/>
  <c r="BX818" i="3" s="1"/>
  <c r="I819" i="2" s="1"/>
  <c r="BU1102" i="3"/>
  <c r="BX1102" i="3" s="1"/>
  <c r="BU1038" i="3"/>
  <c r="BX1038" i="3" s="1"/>
  <c r="BU826" i="3"/>
  <c r="BX826" i="3" s="1"/>
  <c r="I827" i="2" s="1"/>
  <c r="BU1066" i="3"/>
  <c r="BX1066" i="3" s="1"/>
  <c r="BU806" i="3"/>
  <c r="BX806" i="3" s="1"/>
  <c r="I807" i="2" s="1"/>
  <c r="J652" i="2"/>
  <c r="I644" i="2"/>
  <c r="I493" i="2"/>
  <c r="I688" i="2"/>
  <c r="I605" i="2"/>
  <c r="J32" i="2"/>
  <c r="I92" i="2"/>
  <c r="BU767" i="3"/>
  <c r="BX767" i="3" s="1"/>
  <c r="I768" i="2" s="1"/>
  <c r="I24" i="2"/>
  <c r="J668" i="2"/>
  <c r="I513" i="2"/>
  <c r="J533" i="2"/>
  <c r="BU814" i="3"/>
  <c r="BX814" i="3" s="1"/>
  <c r="I815" i="2" s="1"/>
  <c r="BU822" i="3"/>
  <c r="BX822" i="3" s="1"/>
  <c r="I823" i="2" s="1"/>
  <c r="I304" i="2"/>
  <c r="I708" i="2"/>
  <c r="I124" i="2"/>
  <c r="BV1058" i="3"/>
  <c r="BY1058" i="3" s="1"/>
  <c r="J16" i="2"/>
  <c r="BV1098" i="3"/>
  <c r="BY1098" i="3" s="1"/>
  <c r="J680" i="2"/>
  <c r="I621" i="2"/>
  <c r="J319" i="2"/>
  <c r="I632" i="2"/>
  <c r="J20" i="2"/>
  <c r="I4" i="2"/>
  <c r="I84" i="2"/>
  <c r="I204" i="2"/>
  <c r="I72" i="2"/>
  <c r="I316" i="2"/>
  <c r="J56" i="2"/>
  <c r="I88" i="2"/>
  <c r="I44" i="2"/>
  <c r="J52" i="2"/>
  <c r="J252" i="2"/>
  <c r="J296" i="2"/>
  <c r="I413" i="2"/>
  <c r="I421" i="2"/>
  <c r="I744" i="2"/>
  <c r="I672" i="2"/>
  <c r="BU1156" i="3"/>
  <c r="BX1156" i="3" s="1"/>
  <c r="BU790" i="3"/>
  <c r="BX790" i="3" s="1"/>
  <c r="I791" i="2" s="1"/>
  <c r="J573" i="2"/>
  <c r="BV1744" i="3"/>
  <c r="BY1744" i="3" s="1"/>
  <c r="I68" i="2"/>
  <c r="I252" i="2"/>
  <c r="I296" i="2"/>
  <c r="J413" i="2"/>
  <c r="J421" i="2"/>
  <c r="J744" i="2"/>
  <c r="J672" i="2"/>
  <c r="J373" i="2"/>
  <c r="J381" i="2"/>
  <c r="J445" i="2"/>
  <c r="I692" i="2"/>
  <c r="I573" i="2"/>
  <c r="J664" i="2"/>
  <c r="J256" i="2"/>
  <c r="I545" i="2"/>
  <c r="I640" i="2"/>
  <c r="I704" i="2"/>
  <c r="J112" i="2"/>
  <c r="J644" i="2"/>
  <c r="J493" i="2"/>
  <c r="J688" i="2"/>
  <c r="J605" i="2"/>
  <c r="I32" i="2"/>
  <c r="BV1050" i="3"/>
  <c r="BY1050" i="3" s="1"/>
  <c r="I76" i="2"/>
  <c r="J525" i="2"/>
  <c r="I517" i="2"/>
  <c r="I533" i="2"/>
  <c r="BV814" i="3"/>
  <c r="BY814" i="3" s="1"/>
  <c r="J815" i="2" s="1"/>
  <c r="BV822" i="3"/>
  <c r="BY822" i="3" s="1"/>
  <c r="J823" i="2" s="1"/>
  <c r="J501" i="2"/>
  <c r="J708" i="2"/>
  <c r="J124" i="2"/>
  <c r="BU1058" i="3"/>
  <c r="BX1058" i="3" s="1"/>
  <c r="I16" i="2"/>
  <c r="BU1098" i="3"/>
  <c r="BX1098" i="3" s="1"/>
  <c r="BU775" i="3"/>
  <c r="BX775" i="3" s="1"/>
  <c r="I776" i="2" s="1"/>
  <c r="I276" i="2"/>
  <c r="J632" i="2"/>
  <c r="I20" i="2"/>
  <c r="J84" i="2"/>
  <c r="I228" i="2"/>
  <c r="I48" i="2"/>
  <c r="J80" i="2"/>
  <c r="I56" i="2"/>
  <c r="J44" i="2"/>
  <c r="J660" i="2"/>
  <c r="I377" i="2"/>
  <c r="I393" i="2"/>
  <c r="I441" i="2"/>
  <c r="J489" i="2"/>
  <c r="I684" i="2"/>
  <c r="BU990" i="3"/>
  <c r="BX990" i="3" s="1"/>
  <c r="I991" i="2" s="1"/>
  <c r="J288" i="2"/>
  <c r="I417" i="2"/>
  <c r="I485" i="2"/>
  <c r="BU1144" i="3"/>
  <c r="BX1144" i="3" s="1"/>
  <c r="I373" i="2"/>
  <c r="I381" i="2"/>
  <c r="I445" i="2"/>
  <c r="J581" i="2"/>
  <c r="J656" i="2"/>
  <c r="I256" i="2"/>
  <c r="BV922" i="3"/>
  <c r="BY922" i="3" s="1"/>
  <c r="J469" i="2"/>
  <c r="J545" i="2"/>
  <c r="J640" i="2"/>
  <c r="J704" i="2"/>
  <c r="I112" i="2"/>
  <c r="J284" i="2"/>
  <c r="I549" i="2"/>
  <c r="I609" i="2"/>
  <c r="I144" i="2"/>
  <c r="J505" i="2"/>
  <c r="BU1050" i="3"/>
  <c r="BX1050" i="3" s="1"/>
  <c r="J76" i="2"/>
  <c r="J517" i="2"/>
  <c r="J593" i="2"/>
  <c r="BU810" i="3"/>
  <c r="BX810" i="3" s="1"/>
  <c r="I811" i="2" s="1"/>
  <c r="BV818" i="3"/>
  <c r="BY818" i="3" s="1"/>
  <c r="J819" i="2" s="1"/>
  <c r="BV826" i="3"/>
  <c r="BY826" i="3" s="1"/>
  <c r="J827" i="2" s="1"/>
  <c r="J648" i="2"/>
  <c r="BV1070" i="3"/>
  <c r="BY1070" i="3" s="1"/>
  <c r="I561" i="2"/>
  <c r="BV1078" i="3"/>
  <c r="BY1078" i="3" s="1"/>
  <c r="BV1102" i="3"/>
  <c r="BY1102" i="3" s="1"/>
  <c r="J692" i="2"/>
  <c r="BV775" i="3"/>
  <c r="BY775" i="3" s="1"/>
  <c r="J776" i="2" s="1"/>
  <c r="J276" i="2"/>
  <c r="BV1066" i="3"/>
  <c r="BY1066" i="3" s="1"/>
  <c r="BU1002" i="3"/>
  <c r="BX1002" i="3" s="1"/>
  <c r="I1003" i="2" s="1"/>
  <c r="BV970" i="3"/>
  <c r="BY970" i="3" s="1"/>
  <c r="J28" i="2"/>
  <c r="J173" i="2"/>
  <c r="J236" i="2"/>
  <c r="J48" i="2"/>
  <c r="I169" i="2"/>
  <c r="I80" i="2"/>
  <c r="BU1975" i="3"/>
  <c r="BX1975" i="3" s="1"/>
  <c r="BV2079" i="3"/>
  <c r="BY2079" i="3" s="1"/>
  <c r="BV2055" i="3"/>
  <c r="BY2055" i="3" s="1"/>
  <c r="BV2027" i="3"/>
  <c r="BY2027" i="3" s="1"/>
  <c r="BV1955" i="3"/>
  <c r="BY1955" i="3" s="1"/>
  <c r="BU2023" i="3"/>
  <c r="BX2023" i="3" s="1"/>
  <c r="BV1947" i="3"/>
  <c r="BY1947" i="3" s="1"/>
  <c r="BV1995" i="3"/>
  <c r="BY1995" i="3" s="1"/>
  <c r="BV2059" i="3"/>
  <c r="BY2059" i="3" s="1"/>
  <c r="BW2208" i="3"/>
  <c r="BZ2208" i="3" s="1"/>
  <c r="BU2208" i="3"/>
  <c r="BX2208" i="3" s="1"/>
  <c r="BV2208" i="3"/>
  <c r="BY2208" i="3" s="1"/>
  <c r="BW2188" i="3"/>
  <c r="BZ2188" i="3" s="1"/>
  <c r="BV2188" i="3"/>
  <c r="BY2188" i="3" s="1"/>
  <c r="BW2168" i="3"/>
  <c r="BZ2168" i="3" s="1"/>
  <c r="BV2168" i="3"/>
  <c r="BY2168" i="3" s="1"/>
  <c r="BW2160" i="3"/>
  <c r="BZ2160" i="3" s="1"/>
  <c r="BU2160" i="3"/>
  <c r="BX2160" i="3" s="1"/>
  <c r="BV2160" i="3"/>
  <c r="BY2160" i="3" s="1"/>
  <c r="BW2148" i="3"/>
  <c r="BZ2148" i="3" s="1"/>
  <c r="BU2148" i="3"/>
  <c r="BX2148" i="3" s="1"/>
  <c r="BV2148" i="3"/>
  <c r="BY2148" i="3" s="1"/>
  <c r="BW2124" i="3"/>
  <c r="BZ2124" i="3" s="1"/>
  <c r="BV2124" i="3"/>
  <c r="BY2124" i="3" s="1"/>
  <c r="BU2124" i="3"/>
  <c r="BX2124" i="3" s="1"/>
  <c r="BW2076" i="3"/>
  <c r="BZ2076" i="3" s="1"/>
  <c r="BV2076" i="3"/>
  <c r="BY2076" i="3" s="1"/>
  <c r="BU2076" i="3"/>
  <c r="BX2076" i="3" s="1"/>
  <c r="BW2072" i="3"/>
  <c r="BZ2072" i="3" s="1"/>
  <c r="BV2072" i="3"/>
  <c r="BY2072" i="3" s="1"/>
  <c r="BW2064" i="3"/>
  <c r="BZ2064" i="3" s="1"/>
  <c r="BV2064" i="3"/>
  <c r="BY2064" i="3" s="1"/>
  <c r="BU2064" i="3"/>
  <c r="BX2064" i="3" s="1"/>
  <c r="BW2056" i="3"/>
  <c r="BZ2056" i="3" s="1"/>
  <c r="BU2056" i="3"/>
  <c r="BX2056" i="3" s="1"/>
  <c r="BW2044" i="3"/>
  <c r="BZ2044" i="3" s="1"/>
  <c r="BV2044" i="3"/>
  <c r="BY2044" i="3" s="1"/>
  <c r="BU2044" i="3"/>
  <c r="BX2044" i="3" s="1"/>
  <c r="BW2036" i="3"/>
  <c r="BZ2036" i="3" s="1"/>
  <c r="BU2036" i="3"/>
  <c r="BX2036" i="3" s="1"/>
  <c r="BW2032" i="3"/>
  <c r="BZ2032" i="3" s="1"/>
  <c r="BU2032" i="3"/>
  <c r="BX2032" i="3" s="1"/>
  <c r="BV2032" i="3"/>
  <c r="BY2032" i="3" s="1"/>
  <c r="BW2028" i="3"/>
  <c r="BZ2028" i="3" s="1"/>
  <c r="BV2028" i="3"/>
  <c r="BY2028" i="3" s="1"/>
  <c r="BW2020" i="3"/>
  <c r="BZ2020" i="3" s="1"/>
  <c r="BV2020" i="3"/>
  <c r="BY2020" i="3" s="1"/>
  <c r="BU2020" i="3"/>
  <c r="BX2020" i="3" s="1"/>
  <c r="BW2012" i="3"/>
  <c r="BZ2012" i="3" s="1"/>
  <c r="BV2012" i="3"/>
  <c r="BY2012" i="3" s="1"/>
  <c r="BU2012" i="3"/>
  <c r="BX2012" i="3" s="1"/>
  <c r="BW2004" i="3"/>
  <c r="BZ2004" i="3" s="1"/>
  <c r="BU2004" i="3"/>
  <c r="BX2004" i="3" s="1"/>
  <c r="BV2004" i="3"/>
  <c r="BY2004" i="3" s="1"/>
  <c r="BW1988" i="3"/>
  <c r="BZ1988" i="3" s="1"/>
  <c r="BV1988" i="3"/>
  <c r="BY1988" i="3" s="1"/>
  <c r="BU1988" i="3"/>
  <c r="BX1988" i="3" s="1"/>
  <c r="BW1976" i="3"/>
  <c r="BZ1976" i="3" s="1"/>
  <c r="BU1976" i="3"/>
  <c r="BX1976" i="3" s="1"/>
  <c r="BV1976" i="3"/>
  <c r="BY1976" i="3" s="1"/>
  <c r="BW1968" i="3"/>
  <c r="BZ1968" i="3" s="1"/>
  <c r="BV1968" i="3"/>
  <c r="BY1968" i="3" s="1"/>
  <c r="BW1960" i="3"/>
  <c r="BZ1960" i="3" s="1"/>
  <c r="BU1960" i="3"/>
  <c r="BX1960" i="3" s="1"/>
  <c r="BV1960" i="3"/>
  <c r="BY1960" i="3" s="1"/>
  <c r="BW1944" i="3"/>
  <c r="BZ1944" i="3" s="1"/>
  <c r="BV1944" i="3"/>
  <c r="BY1944" i="3" s="1"/>
  <c r="BU1944" i="3"/>
  <c r="BX1944" i="3" s="1"/>
  <c r="BW1920" i="3"/>
  <c r="BZ1920" i="3" s="1"/>
  <c r="BV1920" i="3"/>
  <c r="BY1920" i="3" s="1"/>
  <c r="BW1888" i="3"/>
  <c r="BZ1888" i="3" s="1"/>
  <c r="BU1888" i="3"/>
  <c r="BX1888" i="3" s="1"/>
  <c r="BW1880" i="3"/>
  <c r="BZ1880" i="3" s="1"/>
  <c r="BV1880" i="3"/>
  <c r="BY1880" i="3" s="1"/>
  <c r="BU1880" i="3"/>
  <c r="BX1880" i="3" s="1"/>
  <c r="BW1872" i="3"/>
  <c r="BZ1872" i="3" s="1"/>
  <c r="BV1872" i="3"/>
  <c r="BY1872" i="3" s="1"/>
  <c r="BW1860" i="3"/>
  <c r="BZ1860" i="3" s="1"/>
  <c r="BU1860" i="3"/>
  <c r="BX1860" i="3" s="1"/>
  <c r="BV1860" i="3"/>
  <c r="BY1860" i="3" s="1"/>
  <c r="BW1848" i="3"/>
  <c r="BZ1848" i="3" s="1"/>
  <c r="BU1848" i="3"/>
  <c r="BX1848" i="3" s="1"/>
  <c r="BW1828" i="3"/>
  <c r="BZ1828" i="3" s="1"/>
  <c r="BV1828" i="3"/>
  <c r="BY1828" i="3" s="1"/>
  <c r="BW1820" i="3"/>
  <c r="BZ1820" i="3" s="1"/>
  <c r="BV1820" i="3"/>
  <c r="BY1820" i="3" s="1"/>
  <c r="BU1820" i="3"/>
  <c r="BX1820" i="3" s="1"/>
  <c r="BW1812" i="3"/>
  <c r="BZ1812" i="3" s="1"/>
  <c r="BV1812" i="3"/>
  <c r="BY1812" i="3" s="1"/>
  <c r="BU1812" i="3"/>
  <c r="BX1812" i="3" s="1"/>
  <c r="BW1788" i="3"/>
  <c r="BZ1788" i="3" s="1"/>
  <c r="BV1788" i="3"/>
  <c r="BY1788" i="3" s="1"/>
  <c r="BW1700" i="3"/>
  <c r="BZ1700" i="3" s="1"/>
  <c r="BV1700" i="3"/>
  <c r="BY1700" i="3" s="1"/>
  <c r="BU1700" i="3"/>
  <c r="BX1700" i="3" s="1"/>
  <c r="BW1648" i="3"/>
  <c r="BZ1648" i="3" s="1"/>
  <c r="BU1648" i="3"/>
  <c r="BX1648" i="3" s="1"/>
  <c r="BV1648" i="3"/>
  <c r="BY1648" i="3" s="1"/>
  <c r="BW1548" i="3"/>
  <c r="BZ1548" i="3" s="1"/>
  <c r="BV1548" i="3"/>
  <c r="BY1548" i="3" s="1"/>
  <c r="BW1540" i="3"/>
  <c r="BZ1540" i="3" s="1"/>
  <c r="BU1540" i="3"/>
  <c r="BX1540" i="3" s="1"/>
  <c r="BW1536" i="3"/>
  <c r="BZ1536" i="3" s="1"/>
  <c r="BU1536" i="3"/>
  <c r="BX1536" i="3" s="1"/>
  <c r="BV1536" i="3"/>
  <c r="BY1536" i="3" s="1"/>
  <c r="BW1528" i="3"/>
  <c r="BZ1528" i="3" s="1"/>
  <c r="BU1528" i="3"/>
  <c r="BX1528" i="3" s="1"/>
  <c r="BV1528" i="3"/>
  <c r="BY1528" i="3" s="1"/>
  <c r="BW1520" i="3"/>
  <c r="BZ1520" i="3" s="1"/>
  <c r="BU1520" i="3"/>
  <c r="BX1520" i="3" s="1"/>
  <c r="BW1516" i="3"/>
  <c r="BZ1516" i="3" s="1"/>
  <c r="BU1516" i="3"/>
  <c r="BX1516" i="3" s="1"/>
  <c r="BW1508" i="3"/>
  <c r="BZ1508" i="3" s="1"/>
  <c r="BU1508" i="3"/>
  <c r="BX1508" i="3" s="1"/>
  <c r="BV1508" i="3"/>
  <c r="BY1508" i="3" s="1"/>
  <c r="BW1440" i="3"/>
  <c r="BZ1440" i="3" s="1"/>
  <c r="BV1440" i="3"/>
  <c r="BY1440" i="3" s="1"/>
  <c r="BW1416" i="3"/>
  <c r="BZ1416" i="3" s="1"/>
  <c r="BU1416" i="3"/>
  <c r="BX1416" i="3" s="1"/>
  <c r="BV1416" i="3"/>
  <c r="BY1416" i="3" s="1"/>
  <c r="BW1404" i="3"/>
  <c r="BZ1404" i="3" s="1"/>
  <c r="BV1404" i="3"/>
  <c r="BY1404" i="3" s="1"/>
  <c r="BW1372" i="3"/>
  <c r="BZ1372" i="3" s="1"/>
  <c r="BU1372" i="3"/>
  <c r="BX1372" i="3" s="1"/>
  <c r="BW1272" i="3"/>
  <c r="BZ1272" i="3" s="1"/>
  <c r="BV1272" i="3"/>
  <c r="BY1272" i="3" s="1"/>
  <c r="BU1272" i="3"/>
  <c r="BX1272" i="3" s="1"/>
  <c r="BW1200" i="3"/>
  <c r="BZ1200" i="3" s="1"/>
  <c r="BV1200" i="3"/>
  <c r="BY1200" i="3" s="1"/>
  <c r="BW1196" i="3"/>
  <c r="BZ1196" i="3" s="1"/>
  <c r="BU1196" i="3"/>
  <c r="BX1196" i="3" s="1"/>
  <c r="BV1196" i="3"/>
  <c r="BY1196" i="3" s="1"/>
  <c r="BW1188" i="3"/>
  <c r="BZ1188" i="3" s="1"/>
  <c r="BU1188" i="3"/>
  <c r="BX1188" i="3" s="1"/>
  <c r="BV1188" i="3"/>
  <c r="BY1188" i="3" s="1"/>
  <c r="BW1176" i="3"/>
  <c r="BZ1176" i="3" s="1"/>
  <c r="BU1176" i="3"/>
  <c r="BX1176" i="3" s="1"/>
  <c r="BW1172" i="3"/>
  <c r="BZ1172" i="3" s="1"/>
  <c r="BU1172" i="3"/>
  <c r="BX1172" i="3" s="1"/>
  <c r="BV1172" i="3"/>
  <c r="BY1172" i="3" s="1"/>
  <c r="BW1168" i="3"/>
  <c r="BZ1168" i="3" s="1"/>
  <c r="BU1168" i="3"/>
  <c r="BX1168" i="3" s="1"/>
  <c r="BV1168" i="3"/>
  <c r="BY1168" i="3" s="1"/>
  <c r="BW1160" i="3"/>
  <c r="BZ1160" i="3" s="1"/>
  <c r="BV1160" i="3"/>
  <c r="BY1160" i="3" s="1"/>
  <c r="BU1160" i="3"/>
  <c r="BX1160" i="3" s="1"/>
  <c r="BW1128" i="3"/>
  <c r="BZ1128" i="3" s="1"/>
  <c r="BV1128" i="3"/>
  <c r="BY1128" i="3" s="1"/>
  <c r="BW1120" i="3"/>
  <c r="BZ1120" i="3" s="1"/>
  <c r="BU1120" i="3"/>
  <c r="BX1120" i="3" s="1"/>
  <c r="BW1056" i="3"/>
  <c r="BZ1056" i="3" s="1"/>
  <c r="BU1056" i="3"/>
  <c r="BX1056" i="3" s="1"/>
  <c r="BV1176" i="3"/>
  <c r="BY1176" i="3" s="1"/>
  <c r="BV1764" i="3"/>
  <c r="BY1764" i="3" s="1"/>
  <c r="BU896" i="3"/>
  <c r="BX896" i="3" s="1"/>
  <c r="I897" i="2" s="1"/>
  <c r="BV1596" i="3"/>
  <c r="BY1596" i="3" s="1"/>
  <c r="BU1404" i="3"/>
  <c r="BX1404" i="3" s="1"/>
  <c r="BV2056" i="3"/>
  <c r="BY2056" i="3" s="1"/>
  <c r="BW2236" i="3"/>
  <c r="BZ2236" i="3" s="1"/>
  <c r="BV2236" i="3"/>
  <c r="BY2236" i="3" s="1"/>
  <c r="BW2204" i="3"/>
  <c r="BZ2204" i="3" s="1"/>
  <c r="BU2204" i="3"/>
  <c r="BX2204" i="3" s="1"/>
  <c r="BW2196" i="3"/>
  <c r="BZ2196" i="3" s="1"/>
  <c r="BU2196" i="3"/>
  <c r="BX2196" i="3" s="1"/>
  <c r="BV2196" i="3"/>
  <c r="BY2196" i="3" s="1"/>
  <c r="BW2184" i="3"/>
  <c r="BZ2184" i="3" s="1"/>
  <c r="BV2184" i="3"/>
  <c r="BY2184" i="3" s="1"/>
  <c r="BU2184" i="3"/>
  <c r="BX2184" i="3" s="1"/>
  <c r="BW2164" i="3"/>
  <c r="BZ2164" i="3" s="1"/>
  <c r="BV2164" i="3"/>
  <c r="BY2164" i="3" s="1"/>
  <c r="BW2144" i="3"/>
  <c r="BZ2144" i="3" s="1"/>
  <c r="BV2144" i="3"/>
  <c r="BY2144" i="3" s="1"/>
  <c r="BW2132" i="3"/>
  <c r="BZ2132" i="3" s="1"/>
  <c r="BV2132" i="3"/>
  <c r="BY2132" i="3" s="1"/>
  <c r="BU2132" i="3"/>
  <c r="BX2132" i="3" s="1"/>
  <c r="BW2052" i="3"/>
  <c r="BZ2052" i="3" s="1"/>
  <c r="BV2052" i="3"/>
  <c r="BY2052" i="3" s="1"/>
  <c r="BU2052" i="3"/>
  <c r="BX2052" i="3" s="1"/>
  <c r="BW2008" i="3"/>
  <c r="BZ2008" i="3" s="1"/>
  <c r="BV2008" i="3"/>
  <c r="BY2008" i="3" s="1"/>
  <c r="BW2000" i="3"/>
  <c r="BZ2000" i="3" s="1"/>
  <c r="BU2000" i="3"/>
  <c r="BX2000" i="3" s="1"/>
  <c r="BV2000" i="3"/>
  <c r="BY2000" i="3" s="1"/>
  <c r="BW1964" i="3"/>
  <c r="BZ1964" i="3" s="1"/>
  <c r="BV1964" i="3"/>
  <c r="BY1964" i="3" s="1"/>
  <c r="BU1964" i="3"/>
  <c r="BX1964" i="3" s="1"/>
  <c r="BW1936" i="3"/>
  <c r="BZ1936" i="3" s="1"/>
  <c r="BU1936" i="3"/>
  <c r="BX1936" i="3" s="1"/>
  <c r="BV1936" i="3"/>
  <c r="BY1936" i="3" s="1"/>
  <c r="BW1868" i="3"/>
  <c r="BZ1868" i="3" s="1"/>
  <c r="BU1868" i="3"/>
  <c r="BX1868" i="3" s="1"/>
  <c r="BV1868" i="3"/>
  <c r="BY1868" i="3" s="1"/>
  <c r="BW1856" i="3"/>
  <c r="BZ1856" i="3" s="1"/>
  <c r="BU1856" i="3"/>
  <c r="BX1856" i="3" s="1"/>
  <c r="BV1856" i="3"/>
  <c r="BY1856" i="3" s="1"/>
  <c r="BW1844" i="3"/>
  <c r="BZ1844" i="3" s="1"/>
  <c r="BV1844" i="3"/>
  <c r="BY1844" i="3" s="1"/>
  <c r="BU1844" i="3"/>
  <c r="BX1844" i="3" s="1"/>
  <c r="BW1816" i="3"/>
  <c r="BZ1816" i="3" s="1"/>
  <c r="BV1816" i="3"/>
  <c r="BY1816" i="3" s="1"/>
  <c r="BU1816" i="3"/>
  <c r="BX1816" i="3" s="1"/>
  <c r="BW1808" i="3"/>
  <c r="BZ1808" i="3" s="1"/>
  <c r="BV1808" i="3"/>
  <c r="BY1808" i="3" s="1"/>
  <c r="BU1808" i="3"/>
  <c r="BX1808" i="3" s="1"/>
  <c r="BW1800" i="3"/>
  <c r="BZ1800" i="3" s="1"/>
  <c r="BU1800" i="3"/>
  <c r="BX1800" i="3" s="1"/>
  <c r="BW1792" i="3"/>
  <c r="BZ1792" i="3" s="1"/>
  <c r="BU1792" i="3"/>
  <c r="BX1792" i="3" s="1"/>
  <c r="BV1792" i="3"/>
  <c r="BY1792" i="3" s="1"/>
  <c r="BW1776" i="3"/>
  <c r="BZ1776" i="3" s="1"/>
  <c r="BU1776" i="3"/>
  <c r="BX1776" i="3" s="1"/>
  <c r="BW1768" i="3"/>
  <c r="BZ1768" i="3" s="1"/>
  <c r="BU1768" i="3"/>
  <c r="BX1768" i="3" s="1"/>
  <c r="BW1756" i="3"/>
  <c r="BZ1756" i="3" s="1"/>
  <c r="BU1756" i="3"/>
  <c r="BX1756" i="3" s="1"/>
  <c r="BW1692" i="3"/>
  <c r="BZ1692" i="3" s="1"/>
  <c r="BU1692" i="3"/>
  <c r="BX1692" i="3" s="1"/>
  <c r="BW1672" i="3"/>
  <c r="BZ1672" i="3" s="1"/>
  <c r="BU1672" i="3"/>
  <c r="BX1672" i="3" s="1"/>
  <c r="BV1672" i="3"/>
  <c r="BY1672" i="3" s="1"/>
  <c r="BW1632" i="3"/>
  <c r="BZ1632" i="3" s="1"/>
  <c r="BU1632" i="3"/>
  <c r="BX1632" i="3" s="1"/>
  <c r="BV1632" i="3"/>
  <c r="BY1632" i="3" s="1"/>
  <c r="BW1628" i="3"/>
  <c r="BZ1628" i="3" s="1"/>
  <c r="BV1628" i="3"/>
  <c r="BY1628" i="3" s="1"/>
  <c r="BW1624" i="3"/>
  <c r="BZ1624" i="3" s="1"/>
  <c r="BV1624" i="3"/>
  <c r="BY1624" i="3" s="1"/>
  <c r="BW1620" i="3"/>
  <c r="BZ1620" i="3" s="1"/>
  <c r="BU1620" i="3"/>
  <c r="BX1620" i="3" s="1"/>
  <c r="BV1620" i="3"/>
  <c r="BY1620" i="3" s="1"/>
  <c r="BW1612" i="3"/>
  <c r="BZ1612" i="3" s="1"/>
  <c r="BU1612" i="3"/>
  <c r="BX1612" i="3" s="1"/>
  <c r="BV1612" i="3"/>
  <c r="BY1612" i="3" s="1"/>
  <c r="BW1592" i="3"/>
  <c r="BZ1592" i="3" s="1"/>
  <c r="BV1592" i="3"/>
  <c r="BY1592" i="3" s="1"/>
  <c r="BU1592" i="3"/>
  <c r="BX1592" i="3" s="1"/>
  <c r="BW1584" i="3"/>
  <c r="BZ1584" i="3" s="1"/>
  <c r="BV1584" i="3"/>
  <c r="BY1584" i="3" s="1"/>
  <c r="BU1584" i="3"/>
  <c r="BX1584" i="3" s="1"/>
  <c r="BW1576" i="3"/>
  <c r="BZ1576" i="3" s="1"/>
  <c r="BV1576" i="3"/>
  <c r="BY1576" i="3" s="1"/>
  <c r="BU1576" i="3"/>
  <c r="BX1576" i="3" s="1"/>
  <c r="BW1572" i="3"/>
  <c r="BZ1572" i="3" s="1"/>
  <c r="BU1572" i="3"/>
  <c r="BX1572" i="3" s="1"/>
  <c r="BV1572" i="3"/>
  <c r="BY1572" i="3" s="1"/>
  <c r="BW1556" i="3"/>
  <c r="BZ1556" i="3" s="1"/>
  <c r="BV1556" i="3"/>
  <c r="BY1556" i="3" s="1"/>
  <c r="BU1556" i="3"/>
  <c r="BX1556" i="3" s="1"/>
  <c r="BW1544" i="3"/>
  <c r="BZ1544" i="3" s="1"/>
  <c r="BU1544" i="3"/>
  <c r="BX1544" i="3" s="1"/>
  <c r="BW1500" i="3"/>
  <c r="BZ1500" i="3" s="1"/>
  <c r="BU1500" i="3"/>
  <c r="BX1500" i="3" s="1"/>
  <c r="BV1500" i="3"/>
  <c r="BY1500" i="3" s="1"/>
  <c r="BW1488" i="3"/>
  <c r="BZ1488" i="3" s="1"/>
  <c r="BU1488" i="3"/>
  <c r="BX1488" i="3" s="1"/>
  <c r="BV1488" i="3"/>
  <c r="BY1488" i="3" s="1"/>
  <c r="BW1468" i="3"/>
  <c r="BZ1468" i="3" s="1"/>
  <c r="BV1468" i="3"/>
  <c r="BY1468" i="3" s="1"/>
  <c r="BW1456" i="3"/>
  <c r="BZ1456" i="3" s="1"/>
  <c r="BV1456" i="3"/>
  <c r="BY1456" i="3" s="1"/>
  <c r="BW1424" i="3"/>
  <c r="BZ1424" i="3" s="1"/>
  <c r="BU1424" i="3"/>
  <c r="BX1424" i="3" s="1"/>
  <c r="BV1424" i="3"/>
  <c r="BY1424" i="3" s="1"/>
  <c r="BW1368" i="3"/>
  <c r="BZ1368" i="3" s="1"/>
  <c r="BV1368" i="3"/>
  <c r="BY1368" i="3" s="1"/>
  <c r="BU1368" i="3"/>
  <c r="BX1368" i="3" s="1"/>
  <c r="BW1360" i="3"/>
  <c r="BZ1360" i="3" s="1"/>
  <c r="BU1360" i="3"/>
  <c r="BX1360" i="3" s="1"/>
  <c r="BV1360" i="3"/>
  <c r="BY1360" i="3" s="1"/>
  <c r="BW1336" i="3"/>
  <c r="BZ1336" i="3" s="1"/>
  <c r="BV1336" i="3"/>
  <c r="BY1336" i="3" s="1"/>
  <c r="BW1324" i="3"/>
  <c r="BZ1324" i="3" s="1"/>
  <c r="BV1324" i="3"/>
  <c r="BY1324" i="3" s="1"/>
  <c r="BU1324" i="3"/>
  <c r="BX1324" i="3" s="1"/>
  <c r="BW1304" i="3"/>
  <c r="BZ1304" i="3" s="1"/>
  <c r="BV1304" i="3"/>
  <c r="BY1304" i="3" s="1"/>
  <c r="BW1212" i="3"/>
  <c r="BZ1212" i="3" s="1"/>
  <c r="BU1212" i="3"/>
  <c r="BX1212" i="3" s="1"/>
  <c r="BV1212" i="3"/>
  <c r="BY1212" i="3" s="1"/>
  <c r="BW1184" i="3"/>
  <c r="BZ1184" i="3" s="1"/>
  <c r="BU1184" i="3"/>
  <c r="BX1184" i="3" s="1"/>
  <c r="BV1184" i="3"/>
  <c r="BY1184" i="3" s="1"/>
  <c r="BW1148" i="3"/>
  <c r="BZ1148" i="3" s="1"/>
  <c r="BV1148" i="3"/>
  <c r="BY1148" i="3" s="1"/>
  <c r="BW1140" i="3"/>
  <c r="BZ1140" i="3" s="1"/>
  <c r="BV1140" i="3"/>
  <c r="BY1140" i="3" s="1"/>
  <c r="BU1140" i="3"/>
  <c r="BX1140" i="3" s="1"/>
  <c r="BW1112" i="3"/>
  <c r="BZ1112" i="3" s="1"/>
  <c r="BV1112" i="3"/>
  <c r="BY1112" i="3" s="1"/>
  <c r="BW1080" i="3"/>
  <c r="BZ1080" i="3" s="1"/>
  <c r="BU1080" i="3"/>
  <c r="BX1080" i="3" s="1"/>
  <c r="BW996" i="3"/>
  <c r="BZ996" i="3" s="1"/>
  <c r="K997" i="2" s="1"/>
  <c r="BU996" i="3"/>
  <c r="BX996" i="3" s="1"/>
  <c r="I997" i="2" s="1"/>
  <c r="BW936" i="3"/>
  <c r="BZ936" i="3" s="1"/>
  <c r="K937" i="2" s="1"/>
  <c r="BU936" i="3"/>
  <c r="BX936" i="3" s="1"/>
  <c r="I937" i="2" s="1"/>
  <c r="BW928" i="3"/>
  <c r="BZ928" i="3" s="1"/>
  <c r="BV928" i="3"/>
  <c r="BY928" i="3" s="1"/>
  <c r="BU1128" i="3"/>
  <c r="BX1128" i="3" s="1"/>
  <c r="BU1292" i="3"/>
  <c r="BX1292" i="3" s="1"/>
  <c r="BV904" i="3"/>
  <c r="BY904" i="3" s="1"/>
  <c r="J905" i="2" s="1"/>
  <c r="BV1432" i="3"/>
  <c r="BY1432" i="3" s="1"/>
  <c r="BU1616" i="3"/>
  <c r="BX1616" i="3" s="1"/>
  <c r="BU1704" i="3"/>
  <c r="BX1704" i="3" s="1"/>
  <c r="BV1608" i="3"/>
  <c r="BY1608" i="3" s="1"/>
  <c r="BV1136" i="3"/>
  <c r="BY1136" i="3" s="1"/>
  <c r="BU1568" i="3"/>
  <c r="BX1568" i="3" s="1"/>
  <c r="BW2228" i="3"/>
  <c r="BZ2228" i="3" s="1"/>
  <c r="BU2228" i="3"/>
  <c r="BX2228" i="3" s="1"/>
  <c r="BW2224" i="3"/>
  <c r="BZ2224" i="3" s="1"/>
  <c r="BV2224" i="3"/>
  <c r="BY2224" i="3" s="1"/>
  <c r="BU2224" i="3"/>
  <c r="BX2224" i="3" s="1"/>
  <c r="BW2212" i="3"/>
  <c r="BZ2212" i="3" s="1"/>
  <c r="BV2212" i="3"/>
  <c r="BY2212" i="3" s="1"/>
  <c r="BW2140" i="3"/>
  <c r="BZ2140" i="3" s="1"/>
  <c r="BV2140" i="3"/>
  <c r="BY2140" i="3" s="1"/>
  <c r="BW2128" i="3"/>
  <c r="BZ2128" i="3" s="1"/>
  <c r="BV2128" i="3"/>
  <c r="BY2128" i="3" s="1"/>
  <c r="BU2128" i="3"/>
  <c r="BX2128" i="3" s="1"/>
  <c r="BW2120" i="3"/>
  <c r="BZ2120" i="3" s="1"/>
  <c r="BU2120" i="3"/>
  <c r="BX2120" i="3" s="1"/>
  <c r="BV2120" i="3"/>
  <c r="BY2120" i="3" s="1"/>
  <c r="BW2116" i="3"/>
  <c r="BZ2116" i="3" s="1"/>
  <c r="BU2116" i="3"/>
  <c r="BX2116" i="3" s="1"/>
  <c r="BW2068" i="3"/>
  <c r="BZ2068" i="3" s="1"/>
  <c r="BU2068" i="3"/>
  <c r="BX2068" i="3" s="1"/>
  <c r="BV2068" i="3"/>
  <c r="BY2068" i="3" s="1"/>
  <c r="BW2040" i="3"/>
  <c r="BZ2040" i="3" s="1"/>
  <c r="BU2040" i="3"/>
  <c r="BX2040" i="3" s="1"/>
  <c r="BV2040" i="3"/>
  <c r="BY2040" i="3" s="1"/>
  <c r="BW2024" i="3"/>
  <c r="BZ2024" i="3" s="1"/>
  <c r="BU2024" i="3"/>
  <c r="BX2024" i="3" s="1"/>
  <c r="BV2024" i="3"/>
  <c r="BY2024" i="3" s="1"/>
  <c r="BW1984" i="3"/>
  <c r="BZ1984" i="3" s="1"/>
  <c r="BV1984" i="3"/>
  <c r="BY1984" i="3" s="1"/>
  <c r="BW1928" i="3"/>
  <c r="BZ1928" i="3" s="1"/>
  <c r="BU1928" i="3"/>
  <c r="BX1928" i="3" s="1"/>
  <c r="BV1928" i="3"/>
  <c r="BY1928" i="3" s="1"/>
  <c r="BW1924" i="3"/>
  <c r="BZ1924" i="3" s="1"/>
  <c r="BV1924" i="3"/>
  <c r="BY1924" i="3" s="1"/>
  <c r="BU1924" i="3"/>
  <c r="BX1924" i="3" s="1"/>
  <c r="BW1916" i="3"/>
  <c r="BZ1916" i="3" s="1"/>
  <c r="BU1916" i="3"/>
  <c r="BX1916" i="3" s="1"/>
  <c r="BW1904" i="3"/>
  <c r="BZ1904" i="3" s="1"/>
  <c r="BU1904" i="3"/>
  <c r="BX1904" i="3" s="1"/>
  <c r="BV1904" i="3"/>
  <c r="BY1904" i="3" s="1"/>
  <c r="BW1900" i="3"/>
  <c r="BZ1900" i="3" s="1"/>
  <c r="BU1900" i="3"/>
  <c r="BX1900" i="3" s="1"/>
  <c r="BW1892" i="3"/>
  <c r="BZ1892" i="3" s="1"/>
  <c r="BV1892" i="3"/>
  <c r="BY1892" i="3" s="1"/>
  <c r="BU1892" i="3"/>
  <c r="BX1892" i="3" s="1"/>
  <c r="BW1884" i="3"/>
  <c r="BZ1884" i="3" s="1"/>
  <c r="BV1884" i="3"/>
  <c r="BY1884" i="3" s="1"/>
  <c r="BW1864" i="3"/>
  <c r="BZ1864" i="3" s="1"/>
  <c r="BU1864" i="3"/>
  <c r="BX1864" i="3" s="1"/>
  <c r="BV1864" i="3"/>
  <c r="BY1864" i="3" s="1"/>
  <c r="BW1852" i="3"/>
  <c r="BZ1852" i="3" s="1"/>
  <c r="BU1852" i="3"/>
  <c r="BX1852" i="3" s="1"/>
  <c r="BW1840" i="3"/>
  <c r="BZ1840" i="3" s="1"/>
  <c r="BU1840" i="3"/>
  <c r="BX1840" i="3" s="1"/>
  <c r="BV1840" i="3"/>
  <c r="BY1840" i="3" s="1"/>
  <c r="BW1824" i="3"/>
  <c r="BZ1824" i="3" s="1"/>
  <c r="BU1824" i="3"/>
  <c r="BX1824" i="3" s="1"/>
  <c r="BV1824" i="3"/>
  <c r="BY1824" i="3" s="1"/>
  <c r="BW1732" i="3"/>
  <c r="BZ1732" i="3" s="1"/>
  <c r="BU1732" i="3"/>
  <c r="BX1732" i="3" s="1"/>
  <c r="BW1724" i="3"/>
  <c r="BZ1724" i="3" s="1"/>
  <c r="BV1724" i="3"/>
  <c r="BY1724" i="3" s="1"/>
  <c r="BU1724" i="3"/>
  <c r="BX1724" i="3" s="1"/>
  <c r="BW1716" i="3"/>
  <c r="BZ1716" i="3" s="1"/>
  <c r="BU1716" i="3"/>
  <c r="BX1716" i="3" s="1"/>
  <c r="BW1696" i="3"/>
  <c r="BZ1696" i="3" s="1"/>
  <c r="BU1696" i="3"/>
  <c r="BX1696" i="3" s="1"/>
  <c r="BV1696" i="3"/>
  <c r="BY1696" i="3" s="1"/>
  <c r="BW1688" i="3"/>
  <c r="BZ1688" i="3" s="1"/>
  <c r="BU1688" i="3"/>
  <c r="BX1688" i="3" s="1"/>
  <c r="BW1680" i="3"/>
  <c r="BZ1680" i="3" s="1"/>
  <c r="BU1680" i="3"/>
  <c r="BX1680" i="3" s="1"/>
  <c r="BV1680" i="3"/>
  <c r="BY1680" i="3" s="1"/>
  <c r="BW1668" i="3"/>
  <c r="BZ1668" i="3" s="1"/>
  <c r="BU1668" i="3"/>
  <c r="BX1668" i="3" s="1"/>
  <c r="BW1660" i="3"/>
  <c r="BZ1660" i="3" s="1"/>
  <c r="BU1660" i="3"/>
  <c r="BX1660" i="3" s="1"/>
  <c r="BV1660" i="3"/>
  <c r="BY1660" i="3" s="1"/>
  <c r="BW1652" i="3"/>
  <c r="BZ1652" i="3" s="1"/>
  <c r="BV1652" i="3"/>
  <c r="BY1652" i="3" s="1"/>
  <c r="BW1636" i="3"/>
  <c r="BZ1636" i="3" s="1"/>
  <c r="BU1636" i="3"/>
  <c r="BX1636" i="3" s="1"/>
  <c r="BW1604" i="3"/>
  <c r="BZ1604" i="3" s="1"/>
  <c r="BU1604" i="3"/>
  <c r="BX1604" i="3" s="1"/>
  <c r="BV1604" i="3"/>
  <c r="BY1604" i="3" s="1"/>
  <c r="BW1552" i="3"/>
  <c r="BZ1552" i="3" s="1"/>
  <c r="BV1552" i="3"/>
  <c r="BY1552" i="3" s="1"/>
  <c r="BU1552" i="3"/>
  <c r="BX1552" i="3" s="1"/>
  <c r="BW1532" i="3"/>
  <c r="BZ1532" i="3" s="1"/>
  <c r="BV1532" i="3"/>
  <c r="BY1532" i="3" s="1"/>
  <c r="BW1484" i="3"/>
  <c r="BZ1484" i="3" s="1"/>
  <c r="BU1484" i="3"/>
  <c r="BX1484" i="3" s="1"/>
  <c r="BW1480" i="3"/>
  <c r="BZ1480" i="3" s="1"/>
  <c r="BU1480" i="3"/>
  <c r="BX1480" i="3" s="1"/>
  <c r="BW1472" i="3"/>
  <c r="BZ1472" i="3" s="1"/>
  <c r="BU1472" i="3"/>
  <c r="BX1472" i="3" s="1"/>
  <c r="BV1472" i="3"/>
  <c r="BY1472" i="3" s="1"/>
  <c r="BW1464" i="3"/>
  <c r="BZ1464" i="3" s="1"/>
  <c r="BU1464" i="3"/>
  <c r="BX1464" i="3" s="1"/>
  <c r="BV1464" i="3"/>
  <c r="BY1464" i="3" s="1"/>
  <c r="BW1420" i="3"/>
  <c r="BZ1420" i="3" s="1"/>
  <c r="BU1420" i="3"/>
  <c r="BX1420" i="3" s="1"/>
  <c r="BW1396" i="3"/>
  <c r="BZ1396" i="3" s="1"/>
  <c r="BU1396" i="3"/>
  <c r="BX1396" i="3" s="1"/>
  <c r="BV1396" i="3"/>
  <c r="BY1396" i="3" s="1"/>
  <c r="BW1364" i="3"/>
  <c r="BZ1364" i="3" s="1"/>
  <c r="BU1364" i="3"/>
  <c r="BX1364" i="3" s="1"/>
  <c r="BW1340" i="3"/>
  <c r="BZ1340" i="3" s="1"/>
  <c r="BU1340" i="3"/>
  <c r="BX1340" i="3" s="1"/>
  <c r="BW1284" i="3"/>
  <c r="BZ1284" i="3" s="1"/>
  <c r="BU1284" i="3"/>
  <c r="BX1284" i="3" s="1"/>
  <c r="BV1284" i="3"/>
  <c r="BY1284" i="3" s="1"/>
  <c r="BW1256" i="3"/>
  <c r="BZ1256" i="3" s="1"/>
  <c r="BV1256" i="3"/>
  <c r="BY1256" i="3" s="1"/>
  <c r="BU1256" i="3"/>
  <c r="BX1256" i="3" s="1"/>
  <c r="BW1244" i="3"/>
  <c r="BZ1244" i="3" s="1"/>
  <c r="BU1244" i="3"/>
  <c r="BX1244" i="3" s="1"/>
  <c r="BW1216" i="3"/>
  <c r="BZ1216" i="3" s="1"/>
  <c r="BU1216" i="3"/>
  <c r="BX1216" i="3" s="1"/>
  <c r="BW1204" i="3"/>
  <c r="BZ1204" i="3" s="1"/>
  <c r="BV1204" i="3"/>
  <c r="BY1204" i="3" s="1"/>
  <c r="BU1204" i="3"/>
  <c r="BX1204" i="3" s="1"/>
  <c r="BW1132" i="3"/>
  <c r="BZ1132" i="3" s="1"/>
  <c r="BV1132" i="3"/>
  <c r="BY1132" i="3" s="1"/>
  <c r="BW1116" i="3"/>
  <c r="BZ1116" i="3" s="1"/>
  <c r="BV1116" i="3"/>
  <c r="BY1116" i="3" s="1"/>
  <c r="BU1116" i="3"/>
  <c r="BX1116" i="3" s="1"/>
  <c r="BW1104" i="3"/>
  <c r="BZ1104" i="3" s="1"/>
  <c r="BU1104" i="3"/>
  <c r="BX1104" i="3" s="1"/>
  <c r="BV1156" i="3"/>
  <c r="BY1156" i="3" s="1"/>
  <c r="BV1144" i="3"/>
  <c r="BY1144" i="3" s="1"/>
  <c r="BU1496" i="3"/>
  <c r="BX1496" i="3" s="1"/>
  <c r="BU904" i="3"/>
  <c r="BX904" i="3" s="1"/>
  <c r="I905" i="2" s="1"/>
  <c r="BV1316" i="3"/>
  <c r="BY1316" i="3" s="1"/>
  <c r="BV1460" i="3"/>
  <c r="BY1460" i="3" s="1"/>
  <c r="BV1480" i="3"/>
  <c r="BY1480" i="3" s="1"/>
  <c r="BV1080" i="3"/>
  <c r="BY1080" i="3" s="1"/>
  <c r="BU1304" i="3"/>
  <c r="BX1304" i="3" s="1"/>
  <c r="BV1636" i="3"/>
  <c r="BY1636" i="3" s="1"/>
  <c r="BU1548" i="3"/>
  <c r="BX1548" i="3" s="1"/>
  <c r="BU1440" i="3"/>
  <c r="BX1440" i="3" s="1"/>
  <c r="BU1112" i="3"/>
  <c r="BX1112" i="3" s="1"/>
  <c r="BV1484" i="3"/>
  <c r="BY1484" i="3" s="1"/>
  <c r="BU1628" i="3"/>
  <c r="BX1628" i="3" s="1"/>
  <c r="BU2188" i="3"/>
  <c r="BX2188" i="3" s="1"/>
  <c r="BV1372" i="3"/>
  <c r="BY1372" i="3" s="1"/>
  <c r="BV2016" i="3"/>
  <c r="BY2016" i="3" s="1"/>
  <c r="BV2228" i="3"/>
  <c r="BY2228" i="3" s="1"/>
  <c r="J747" i="2"/>
  <c r="J659" i="2"/>
  <c r="BW2070" i="3"/>
  <c r="BZ2070" i="3" s="1"/>
  <c r="BU2070" i="3"/>
  <c r="BX2070" i="3" s="1"/>
  <c r="BW2038" i="3"/>
  <c r="BZ2038" i="3" s="1"/>
  <c r="BV2038" i="3"/>
  <c r="BY2038" i="3" s="1"/>
  <c r="BW1942" i="3"/>
  <c r="BZ1942" i="3" s="1"/>
  <c r="BU1942" i="3"/>
  <c r="BX1942" i="3" s="1"/>
  <c r="BW1882" i="3"/>
  <c r="BZ1882" i="3" s="1"/>
  <c r="BU1882" i="3"/>
  <c r="BX1882" i="3" s="1"/>
  <c r="BV1882" i="3"/>
  <c r="BY1882" i="3" s="1"/>
  <c r="BW1842" i="3"/>
  <c r="BZ1842" i="3" s="1"/>
  <c r="BU1842" i="3"/>
  <c r="BX1842" i="3" s="1"/>
  <c r="BW1818" i="3"/>
  <c r="BZ1818" i="3" s="1"/>
  <c r="BU1818" i="3"/>
  <c r="BX1818" i="3" s="1"/>
  <c r="BV1818" i="3"/>
  <c r="BY1818" i="3" s="1"/>
  <c r="BW1774" i="3"/>
  <c r="BZ1774" i="3" s="1"/>
  <c r="BV1774" i="3"/>
  <c r="BY1774" i="3" s="1"/>
  <c r="BW1762" i="3"/>
  <c r="BZ1762" i="3" s="1"/>
  <c r="BV1762" i="3"/>
  <c r="BY1762" i="3" s="1"/>
  <c r="BU1762" i="3"/>
  <c r="BX1762" i="3" s="1"/>
  <c r="BW1754" i="3"/>
  <c r="BZ1754" i="3" s="1"/>
  <c r="BV1754" i="3"/>
  <c r="BY1754" i="3" s="1"/>
  <c r="BW1750" i="3"/>
  <c r="BZ1750" i="3" s="1"/>
  <c r="BV1750" i="3"/>
  <c r="BY1750" i="3" s="1"/>
  <c r="BW1746" i="3"/>
  <c r="BZ1746" i="3" s="1"/>
  <c r="BU1746" i="3"/>
  <c r="BX1746" i="3" s="1"/>
  <c r="BW1742" i="3"/>
  <c r="BZ1742" i="3" s="1"/>
  <c r="BU1742" i="3"/>
  <c r="BX1742" i="3" s="1"/>
  <c r="BW1738" i="3"/>
  <c r="BZ1738" i="3" s="1"/>
  <c r="BU1738" i="3"/>
  <c r="BX1738" i="3" s="1"/>
  <c r="BW1730" i="3"/>
  <c r="BZ1730" i="3" s="1"/>
  <c r="BU1730" i="3"/>
  <c r="BX1730" i="3" s="1"/>
  <c r="BV1730" i="3"/>
  <c r="BY1730" i="3" s="1"/>
  <c r="BW1722" i="3"/>
  <c r="BZ1722" i="3" s="1"/>
  <c r="BV1722" i="3"/>
  <c r="BY1722" i="3" s="1"/>
  <c r="BW1714" i="3"/>
  <c r="BZ1714" i="3" s="1"/>
  <c r="BV1714" i="3"/>
  <c r="BY1714" i="3" s="1"/>
  <c r="BW1686" i="3"/>
  <c r="BZ1686" i="3" s="1"/>
  <c r="BU1686" i="3"/>
  <c r="BX1686" i="3" s="1"/>
  <c r="BV1686" i="3"/>
  <c r="BY1686" i="3" s="1"/>
  <c r="BW1682" i="3"/>
  <c r="BZ1682" i="3" s="1"/>
  <c r="BU1682" i="3"/>
  <c r="BX1682" i="3" s="1"/>
  <c r="BW1674" i="3"/>
  <c r="BZ1674" i="3" s="1"/>
  <c r="BV1674" i="3"/>
  <c r="BY1674" i="3" s="1"/>
  <c r="BW1666" i="3"/>
  <c r="BZ1666" i="3" s="1"/>
  <c r="BV1666" i="3"/>
  <c r="BY1666" i="3" s="1"/>
  <c r="BU1666" i="3"/>
  <c r="BX1666" i="3" s="1"/>
  <c r="BW1662" i="3"/>
  <c r="BZ1662" i="3" s="1"/>
  <c r="BU1662" i="3"/>
  <c r="BX1662" i="3" s="1"/>
  <c r="BV1662" i="3"/>
  <c r="BY1662" i="3" s="1"/>
  <c r="BW1634" i="3"/>
  <c r="BZ1634" i="3" s="1"/>
  <c r="BU1634" i="3"/>
  <c r="BX1634" i="3" s="1"/>
  <c r="BV1634" i="3"/>
  <c r="BY1634" i="3" s="1"/>
  <c r="BW1602" i="3"/>
  <c r="BZ1602" i="3" s="1"/>
  <c r="BU1602" i="3"/>
  <c r="BX1602" i="3" s="1"/>
  <c r="BW1598" i="3"/>
  <c r="BZ1598" i="3" s="1"/>
  <c r="BU1598" i="3"/>
  <c r="BX1598" i="3" s="1"/>
  <c r="BW1582" i="3"/>
  <c r="BZ1582" i="3" s="1"/>
  <c r="BU1582" i="3"/>
  <c r="BX1582" i="3" s="1"/>
  <c r="BV1582" i="3"/>
  <c r="BY1582" i="3" s="1"/>
  <c r="BW1566" i="3"/>
  <c r="BZ1566" i="3" s="1"/>
  <c r="BU1566" i="3"/>
  <c r="BX1566" i="3" s="1"/>
  <c r="BW1558" i="3"/>
  <c r="BZ1558" i="3" s="1"/>
  <c r="BU1558" i="3"/>
  <c r="BX1558" i="3" s="1"/>
  <c r="BV1558" i="3"/>
  <c r="BY1558" i="3" s="1"/>
  <c r="BW1538" i="3"/>
  <c r="BZ1538" i="3" s="1"/>
  <c r="BU1538" i="3"/>
  <c r="BX1538" i="3" s="1"/>
  <c r="BW1526" i="3"/>
  <c r="BZ1526" i="3" s="1"/>
  <c r="BU1526" i="3"/>
  <c r="BX1526" i="3" s="1"/>
  <c r="BV1526" i="3"/>
  <c r="BY1526" i="3" s="1"/>
  <c r="BW1522" i="3"/>
  <c r="BZ1522" i="3" s="1"/>
  <c r="BV1522" i="3"/>
  <c r="BY1522" i="3" s="1"/>
  <c r="BW1518" i="3"/>
  <c r="BZ1518" i="3" s="1"/>
  <c r="BU1518" i="3"/>
  <c r="BX1518" i="3" s="1"/>
  <c r="BW1494" i="3"/>
  <c r="BZ1494" i="3" s="1"/>
  <c r="BU1494" i="3"/>
  <c r="BX1494" i="3" s="1"/>
  <c r="BV1494" i="3"/>
  <c r="BY1494" i="3" s="1"/>
  <c r="BW1482" i="3"/>
  <c r="BZ1482" i="3" s="1"/>
  <c r="BU1482" i="3"/>
  <c r="BX1482" i="3" s="1"/>
  <c r="BW1462" i="3"/>
  <c r="BZ1462" i="3" s="1"/>
  <c r="BU1462" i="3"/>
  <c r="BX1462" i="3" s="1"/>
  <c r="BV1462" i="3"/>
  <c r="BY1462" i="3" s="1"/>
  <c r="BW1454" i="3"/>
  <c r="BZ1454" i="3" s="1"/>
  <c r="BU1454" i="3"/>
  <c r="BX1454" i="3" s="1"/>
  <c r="BV1454" i="3"/>
  <c r="BY1454" i="3" s="1"/>
  <c r="BW1446" i="3"/>
  <c r="BZ1446" i="3" s="1"/>
  <c r="BV1446" i="3"/>
  <c r="BY1446" i="3" s="1"/>
  <c r="BW1414" i="3"/>
  <c r="BZ1414" i="3" s="1"/>
  <c r="BV1414" i="3"/>
  <c r="BY1414" i="3" s="1"/>
  <c r="BW1370" i="3"/>
  <c r="BZ1370" i="3" s="1"/>
  <c r="BU1370" i="3"/>
  <c r="BX1370" i="3" s="1"/>
  <c r="BV1370" i="3"/>
  <c r="BY1370" i="3" s="1"/>
  <c r="BW1354" i="3"/>
  <c r="BZ1354" i="3" s="1"/>
  <c r="BU1354" i="3"/>
  <c r="BX1354" i="3" s="1"/>
  <c r="BW1338" i="3"/>
  <c r="BZ1338" i="3" s="1"/>
  <c r="BU1338" i="3"/>
  <c r="BX1338" i="3" s="1"/>
  <c r="BV1338" i="3"/>
  <c r="BY1338" i="3" s="1"/>
  <c r="BW1298" i="3"/>
  <c r="BZ1298" i="3" s="1"/>
  <c r="BU1298" i="3"/>
  <c r="BX1298" i="3" s="1"/>
  <c r="BW1278" i="3"/>
  <c r="BZ1278" i="3" s="1"/>
  <c r="BU1278" i="3"/>
  <c r="BX1278" i="3" s="1"/>
  <c r="BV1278" i="3"/>
  <c r="BY1278" i="3" s="1"/>
  <c r="BW1274" i="3"/>
  <c r="BZ1274" i="3" s="1"/>
  <c r="BV1274" i="3"/>
  <c r="BY1274" i="3" s="1"/>
  <c r="BW1258" i="3"/>
  <c r="BZ1258" i="3" s="1"/>
  <c r="BU1258" i="3"/>
  <c r="BX1258" i="3" s="1"/>
  <c r="BW1250" i="3"/>
  <c r="BZ1250" i="3" s="1"/>
  <c r="BU1250" i="3"/>
  <c r="BX1250" i="3" s="1"/>
  <c r="BW1230" i="3"/>
  <c r="BZ1230" i="3" s="1"/>
  <c r="BU1230" i="3"/>
  <c r="BX1230" i="3" s="1"/>
  <c r="BW1214" i="3"/>
  <c r="BZ1214" i="3" s="1"/>
  <c r="BV1214" i="3"/>
  <c r="BY1214" i="3" s="1"/>
  <c r="BU1214" i="3"/>
  <c r="BX1214" i="3" s="1"/>
  <c r="BW1186" i="3"/>
  <c r="BZ1186" i="3" s="1"/>
  <c r="BV1186" i="3"/>
  <c r="BY1186" i="3" s="1"/>
  <c r="BW1174" i="3"/>
  <c r="BZ1174" i="3" s="1"/>
  <c r="BU1174" i="3"/>
  <c r="BX1174" i="3" s="1"/>
  <c r="BV1174" i="3"/>
  <c r="BY1174" i="3" s="1"/>
  <c r="BW1076" i="3"/>
  <c r="BZ1076" i="3" s="1"/>
  <c r="BU1076" i="3"/>
  <c r="BX1076" i="3" s="1"/>
  <c r="BV1076" i="3"/>
  <c r="BY1076" i="3" s="1"/>
  <c r="BW1048" i="3"/>
  <c r="BZ1048" i="3" s="1"/>
  <c r="BU1048" i="3"/>
  <c r="BX1048" i="3" s="1"/>
  <c r="BV1048" i="3"/>
  <c r="BY1048" i="3" s="1"/>
  <c r="BW1016" i="3"/>
  <c r="BZ1016" i="3" s="1"/>
  <c r="K1017" i="2" s="1"/>
  <c r="BV1016" i="3"/>
  <c r="BY1016" i="3" s="1"/>
  <c r="J1017" i="2" s="1"/>
  <c r="BU1016" i="3"/>
  <c r="BX1016" i="3" s="1"/>
  <c r="I1017" i="2" s="1"/>
  <c r="BW960" i="3"/>
  <c r="BZ960" i="3" s="1"/>
  <c r="BV960" i="3"/>
  <c r="BY960" i="3" s="1"/>
  <c r="J961" i="2" s="1"/>
  <c r="BW952" i="3"/>
  <c r="BZ952" i="3" s="1"/>
  <c r="K953" i="2" s="1"/>
  <c r="BV952" i="3"/>
  <c r="BY952" i="3" s="1"/>
  <c r="J953" i="2" s="1"/>
  <c r="BW948" i="3"/>
  <c r="BZ948" i="3" s="1"/>
  <c r="K949" i="2" s="1"/>
  <c r="BU948" i="3"/>
  <c r="BX948" i="3" s="1"/>
  <c r="I949" i="2" s="1"/>
  <c r="BV948" i="3"/>
  <c r="BY948" i="3" s="1"/>
  <c r="J949" i="2" s="1"/>
  <c r="BW944" i="3"/>
  <c r="BZ944" i="3" s="1"/>
  <c r="BU944" i="3"/>
  <c r="BX944" i="3" s="1"/>
  <c r="I945" i="2" s="1"/>
  <c r="BW880" i="3"/>
  <c r="BZ880" i="3" s="1"/>
  <c r="K881" i="2" s="1"/>
  <c r="BV880" i="3"/>
  <c r="BY880" i="3" s="1"/>
  <c r="J881" i="2" s="1"/>
  <c r="K698" i="2"/>
  <c r="I698" i="2"/>
  <c r="BV1302" i="3"/>
  <c r="BY1302" i="3" s="1"/>
  <c r="BV1610" i="3"/>
  <c r="BY1610" i="3" s="1"/>
  <c r="BV912" i="3"/>
  <c r="BY912" i="3" s="1"/>
  <c r="J913" i="2" s="1"/>
  <c r="BV1060" i="3"/>
  <c r="BY1060" i="3" s="1"/>
  <c r="BV1350" i="3"/>
  <c r="BY1350" i="3" s="1"/>
  <c r="BV1738" i="3"/>
  <c r="BY1738" i="3" s="1"/>
  <c r="BU1514" i="3"/>
  <c r="BX1514" i="3" s="1"/>
  <c r="BV1746" i="3"/>
  <c r="BY1746" i="3" s="1"/>
  <c r="BU1486" i="3"/>
  <c r="BX1486" i="3" s="1"/>
  <c r="BU1750" i="3"/>
  <c r="BX1750" i="3" s="1"/>
  <c r="BV1162" i="3"/>
  <c r="BY1162" i="3" s="1"/>
  <c r="BU1202" i="3"/>
  <c r="BX1202" i="3" s="1"/>
  <c r="BV1482" i="3"/>
  <c r="BY1482" i="3" s="1"/>
  <c r="BW2077" i="3"/>
  <c r="BZ2077" i="3" s="1"/>
  <c r="BV2077" i="3"/>
  <c r="BY2077" i="3" s="1"/>
  <c r="BW2058" i="3"/>
  <c r="BZ2058" i="3" s="1"/>
  <c r="BV2058" i="3"/>
  <c r="BY2058" i="3" s="1"/>
  <c r="BU2058" i="3"/>
  <c r="BX2058" i="3" s="1"/>
  <c r="BW2042" i="3"/>
  <c r="BZ2042" i="3" s="1"/>
  <c r="BU2042" i="3"/>
  <c r="BX2042" i="3" s="1"/>
  <c r="BW1994" i="3"/>
  <c r="BZ1994" i="3" s="1"/>
  <c r="BV1994" i="3"/>
  <c r="BY1994" i="3" s="1"/>
  <c r="BW1946" i="3"/>
  <c r="BZ1946" i="3" s="1"/>
  <c r="BU1946" i="3"/>
  <c r="BX1946" i="3" s="1"/>
  <c r="BW1806" i="3"/>
  <c r="BZ1806" i="3" s="1"/>
  <c r="BV1806" i="3"/>
  <c r="BY1806" i="3" s="1"/>
  <c r="BU1806" i="3"/>
  <c r="BX1806" i="3" s="1"/>
  <c r="BW1794" i="3"/>
  <c r="BZ1794" i="3" s="1"/>
  <c r="BU1794" i="3"/>
  <c r="BX1794" i="3" s="1"/>
  <c r="BW1782" i="3"/>
  <c r="BZ1782" i="3" s="1"/>
  <c r="BU1782" i="3"/>
  <c r="BX1782" i="3" s="1"/>
  <c r="BV1782" i="3"/>
  <c r="BY1782" i="3" s="1"/>
  <c r="BW1718" i="3"/>
  <c r="BZ1718" i="3" s="1"/>
  <c r="BU1718" i="3"/>
  <c r="BX1718" i="3" s="1"/>
  <c r="BV1718" i="3"/>
  <c r="BY1718" i="3" s="1"/>
  <c r="BW1710" i="3"/>
  <c r="BZ1710" i="3" s="1"/>
  <c r="BU1710" i="3"/>
  <c r="BX1710" i="3" s="1"/>
  <c r="BW1702" i="3"/>
  <c r="BZ1702" i="3" s="1"/>
  <c r="BV1702" i="3"/>
  <c r="BY1702" i="3" s="1"/>
  <c r="BW1694" i="3"/>
  <c r="BZ1694" i="3" s="1"/>
  <c r="BV1694" i="3"/>
  <c r="BY1694" i="3" s="1"/>
  <c r="BU1694" i="3"/>
  <c r="BX1694" i="3" s="1"/>
  <c r="BW1670" i="3"/>
  <c r="BZ1670" i="3" s="1"/>
  <c r="BV1670" i="3"/>
  <c r="BY1670" i="3" s="1"/>
  <c r="BW1654" i="3"/>
  <c r="BZ1654" i="3" s="1"/>
  <c r="BU1654" i="3"/>
  <c r="BX1654" i="3" s="1"/>
  <c r="BV1654" i="3"/>
  <c r="BY1654" i="3" s="1"/>
  <c r="BW1646" i="3"/>
  <c r="BZ1646" i="3" s="1"/>
  <c r="BU1646" i="3"/>
  <c r="BX1646" i="3" s="1"/>
  <c r="BW1638" i="3"/>
  <c r="BZ1638" i="3" s="1"/>
  <c r="BV1638" i="3"/>
  <c r="BY1638" i="3" s="1"/>
  <c r="BW1630" i="3"/>
  <c r="BZ1630" i="3" s="1"/>
  <c r="BU1630" i="3"/>
  <c r="BX1630" i="3" s="1"/>
  <c r="BW1626" i="3"/>
  <c r="BZ1626" i="3" s="1"/>
  <c r="BU1626" i="3"/>
  <c r="BX1626" i="3" s="1"/>
  <c r="BV1626" i="3"/>
  <c r="BY1626" i="3" s="1"/>
  <c r="BW1622" i="3"/>
  <c r="BZ1622" i="3" s="1"/>
  <c r="BU1622" i="3"/>
  <c r="BX1622" i="3" s="1"/>
  <c r="BV1622" i="3"/>
  <c r="BY1622" i="3" s="1"/>
  <c r="BW1618" i="3"/>
  <c r="BZ1618" i="3" s="1"/>
  <c r="BV1618" i="3"/>
  <c r="BY1618" i="3" s="1"/>
  <c r="BW1614" i="3"/>
  <c r="BZ1614" i="3" s="1"/>
  <c r="BV1614" i="3"/>
  <c r="BY1614" i="3" s="1"/>
  <c r="BW1606" i="3"/>
  <c r="BZ1606" i="3" s="1"/>
  <c r="BV1606" i="3"/>
  <c r="BY1606" i="3" s="1"/>
  <c r="BW1594" i="3"/>
  <c r="BZ1594" i="3" s="1"/>
  <c r="BV1594" i="3"/>
  <c r="BY1594" i="3" s="1"/>
  <c r="BU1594" i="3"/>
  <c r="BX1594" i="3" s="1"/>
  <c r="BW1590" i="3"/>
  <c r="BZ1590" i="3" s="1"/>
  <c r="BU1590" i="3"/>
  <c r="BX1590" i="3" s="1"/>
  <c r="BV1590" i="3"/>
  <c r="BY1590" i="3" s="1"/>
  <c r="BW1574" i="3"/>
  <c r="BZ1574" i="3" s="1"/>
  <c r="BV1574" i="3"/>
  <c r="BY1574" i="3" s="1"/>
  <c r="BW1554" i="3"/>
  <c r="BZ1554" i="3" s="1"/>
  <c r="BV1554" i="3"/>
  <c r="BY1554" i="3" s="1"/>
  <c r="BU1554" i="3"/>
  <c r="BX1554" i="3" s="1"/>
  <c r="BW1550" i="3"/>
  <c r="BZ1550" i="3" s="1"/>
  <c r="BV1550" i="3"/>
  <c r="BY1550" i="3" s="1"/>
  <c r="BW1542" i="3"/>
  <c r="BZ1542" i="3" s="1"/>
  <c r="BV1542" i="3"/>
  <c r="BY1542" i="3" s="1"/>
  <c r="BW1534" i="3"/>
  <c r="BZ1534" i="3" s="1"/>
  <c r="BV1534" i="3"/>
  <c r="BY1534" i="3" s="1"/>
  <c r="BU1534" i="3"/>
  <c r="BX1534" i="3" s="1"/>
  <c r="BW1510" i="3"/>
  <c r="BZ1510" i="3" s="1"/>
  <c r="BV1510" i="3"/>
  <c r="BY1510" i="3" s="1"/>
  <c r="BW1506" i="3"/>
  <c r="BZ1506" i="3" s="1"/>
  <c r="BU1506" i="3"/>
  <c r="BX1506" i="3" s="1"/>
  <c r="BV1506" i="3"/>
  <c r="BY1506" i="3" s="1"/>
  <c r="BW1502" i="3"/>
  <c r="BZ1502" i="3" s="1"/>
  <c r="BU1502" i="3"/>
  <c r="BX1502" i="3" s="1"/>
  <c r="BV1502" i="3"/>
  <c r="BY1502" i="3" s="1"/>
  <c r="BW1478" i="3"/>
  <c r="BZ1478" i="3" s="1"/>
  <c r="BV1478" i="3"/>
  <c r="BY1478" i="3" s="1"/>
  <c r="BW1470" i="3"/>
  <c r="BZ1470" i="3" s="1"/>
  <c r="BU1470" i="3"/>
  <c r="BX1470" i="3" s="1"/>
  <c r="BW1442" i="3"/>
  <c r="BZ1442" i="3" s="1"/>
  <c r="BV1442" i="3"/>
  <c r="BY1442" i="3" s="1"/>
  <c r="BW1438" i="3"/>
  <c r="BZ1438" i="3" s="1"/>
  <c r="BU1438" i="3"/>
  <c r="BX1438" i="3" s="1"/>
  <c r="BW1434" i="3"/>
  <c r="BZ1434" i="3" s="1"/>
  <c r="BV1434" i="3"/>
  <c r="BY1434" i="3" s="1"/>
  <c r="BU1434" i="3"/>
  <c r="BX1434" i="3" s="1"/>
  <c r="BW1430" i="3"/>
  <c r="BZ1430" i="3" s="1"/>
  <c r="BU1430" i="3"/>
  <c r="BX1430" i="3" s="1"/>
  <c r="BV1430" i="3"/>
  <c r="BY1430" i="3" s="1"/>
  <c r="BW1426" i="3"/>
  <c r="BZ1426" i="3" s="1"/>
  <c r="BV1426" i="3"/>
  <c r="BY1426" i="3" s="1"/>
  <c r="BW1418" i="3"/>
  <c r="BZ1418" i="3" s="1"/>
  <c r="BU1418" i="3"/>
  <c r="BX1418" i="3" s="1"/>
  <c r="BV1418" i="3"/>
  <c r="BY1418" i="3" s="1"/>
  <c r="BW1410" i="3"/>
  <c r="BZ1410" i="3" s="1"/>
  <c r="BU1410" i="3"/>
  <c r="BX1410" i="3" s="1"/>
  <c r="BW1374" i="3"/>
  <c r="BZ1374" i="3" s="1"/>
  <c r="BU1374" i="3"/>
  <c r="BX1374" i="3" s="1"/>
  <c r="BW1366" i="3"/>
  <c r="BZ1366" i="3" s="1"/>
  <c r="BU1366" i="3"/>
  <c r="BX1366" i="3" s="1"/>
  <c r="BV1366" i="3"/>
  <c r="BY1366" i="3" s="1"/>
  <c r="BW1358" i="3"/>
  <c r="BZ1358" i="3" s="1"/>
  <c r="BV1358" i="3"/>
  <c r="BY1358" i="3" s="1"/>
  <c r="BW1342" i="3"/>
  <c r="BZ1342" i="3" s="1"/>
  <c r="BV1342" i="3"/>
  <c r="BY1342" i="3" s="1"/>
  <c r="BW1334" i="3"/>
  <c r="BZ1334" i="3" s="1"/>
  <c r="BV1334" i="3"/>
  <c r="BY1334" i="3" s="1"/>
  <c r="BU1334" i="3"/>
  <c r="BX1334" i="3" s="1"/>
  <c r="BW1330" i="3"/>
  <c r="BZ1330" i="3" s="1"/>
  <c r="BU1330" i="3"/>
  <c r="BX1330" i="3" s="1"/>
  <c r="BV1330" i="3"/>
  <c r="BY1330" i="3" s="1"/>
  <c r="BW1318" i="3"/>
  <c r="BZ1318" i="3" s="1"/>
  <c r="BV1318" i="3"/>
  <c r="BY1318" i="3" s="1"/>
  <c r="BU1318" i="3"/>
  <c r="BX1318" i="3" s="1"/>
  <c r="BW1306" i="3"/>
  <c r="BZ1306" i="3" s="1"/>
  <c r="BU1306" i="3"/>
  <c r="BX1306" i="3" s="1"/>
  <c r="BW1254" i="3"/>
  <c r="BZ1254" i="3" s="1"/>
  <c r="BV1254" i="3"/>
  <c r="BY1254" i="3" s="1"/>
  <c r="BU1254" i="3"/>
  <c r="BX1254" i="3" s="1"/>
  <c r="BW1242" i="3"/>
  <c r="BZ1242" i="3" s="1"/>
  <c r="BV1242" i="3"/>
  <c r="BY1242" i="3" s="1"/>
  <c r="BW1170" i="3"/>
  <c r="BZ1170" i="3" s="1"/>
  <c r="BV1170" i="3"/>
  <c r="BY1170" i="3" s="1"/>
  <c r="BW1150" i="3"/>
  <c r="BZ1150" i="3" s="1"/>
  <c r="BV1150" i="3"/>
  <c r="BY1150" i="3" s="1"/>
  <c r="BU1150" i="3"/>
  <c r="BX1150" i="3" s="1"/>
  <c r="BW1134" i="3"/>
  <c r="BZ1134" i="3" s="1"/>
  <c r="BU1134" i="3"/>
  <c r="BX1134" i="3" s="1"/>
  <c r="BV1134" i="3"/>
  <c r="BY1134" i="3" s="1"/>
  <c r="BW1096" i="3"/>
  <c r="BZ1096" i="3" s="1"/>
  <c r="BU1096" i="3"/>
  <c r="BX1096" i="3" s="1"/>
  <c r="BW1072" i="3"/>
  <c r="BZ1072" i="3" s="1"/>
  <c r="BV1072" i="3"/>
  <c r="BY1072" i="3" s="1"/>
  <c r="BU1072" i="3"/>
  <c r="BX1072" i="3" s="1"/>
  <c r="BW1064" i="3"/>
  <c r="BZ1064" i="3" s="1"/>
  <c r="BU1064" i="3"/>
  <c r="BX1064" i="3" s="1"/>
  <c r="BW1052" i="3"/>
  <c r="BZ1052" i="3" s="1"/>
  <c r="BV1052" i="3"/>
  <c r="BY1052" i="3" s="1"/>
  <c r="BU1052" i="3"/>
  <c r="BX1052" i="3" s="1"/>
  <c r="BW1040" i="3"/>
  <c r="BZ1040" i="3" s="1"/>
  <c r="BV1040" i="3"/>
  <c r="BY1040" i="3" s="1"/>
  <c r="BW1032" i="3"/>
  <c r="BZ1032" i="3" s="1"/>
  <c r="BU1032" i="3"/>
  <c r="BX1032" i="3" s="1"/>
  <c r="BV1032" i="3"/>
  <c r="BY1032" i="3" s="1"/>
  <c r="BW968" i="3"/>
  <c r="BZ968" i="3" s="1"/>
  <c r="K969" i="2" s="1"/>
  <c r="BU968" i="3"/>
  <c r="BX968" i="3" s="1"/>
  <c r="I969" i="2" s="1"/>
  <c r="BV1106" i="3"/>
  <c r="BY1106" i="3" s="1"/>
  <c r="BU1610" i="3"/>
  <c r="BX1610" i="3" s="1"/>
  <c r="BU912" i="3"/>
  <c r="BX912" i="3" s="1"/>
  <c r="I913" i="2" s="1"/>
  <c r="BU1060" i="3"/>
  <c r="BX1060" i="3" s="1"/>
  <c r="BU1302" i="3"/>
  <c r="BX1302" i="3" s="1"/>
  <c r="BU928" i="3"/>
  <c r="BX928" i="3" s="1"/>
  <c r="I929" i="2" s="1"/>
  <c r="BV1056" i="3"/>
  <c r="BY1056" i="3" s="1"/>
  <c r="BU1146" i="3"/>
  <c r="BX1146" i="3" s="1"/>
  <c r="BU1274" i="3"/>
  <c r="BX1274" i="3" s="1"/>
  <c r="BU1722" i="3"/>
  <c r="BX1722" i="3" s="1"/>
  <c r="BU1186" i="3"/>
  <c r="BX1186" i="3" s="1"/>
  <c r="BU2038" i="3"/>
  <c r="BX2038" i="3" s="1"/>
  <c r="BV1942" i="3"/>
  <c r="BY1942" i="3" s="1"/>
  <c r="BU1550" i="3"/>
  <c r="BX1550" i="3" s="1"/>
  <c r="BU1510" i="3"/>
  <c r="BX1510" i="3" s="1"/>
  <c r="BU1638" i="3"/>
  <c r="BX1638" i="3" s="1"/>
  <c r="BU1118" i="3"/>
  <c r="BX1118" i="3" s="1"/>
  <c r="BV1498" i="3"/>
  <c r="BY1498" i="3" s="1"/>
  <c r="BV1770" i="3"/>
  <c r="BY1770" i="3" s="1"/>
  <c r="BW2112" i="3"/>
  <c r="BZ2112" i="3" s="1"/>
  <c r="BU2112" i="3"/>
  <c r="BX2112" i="3" s="1"/>
  <c r="BW2084" i="3"/>
  <c r="BZ2084" i="3" s="1"/>
  <c r="BU2084" i="3"/>
  <c r="BX2084" i="3" s="1"/>
  <c r="BW2235" i="3"/>
  <c r="BZ2235" i="3" s="1"/>
  <c r="BV2235" i="3"/>
  <c r="BY2235" i="3" s="1"/>
  <c r="BU2235" i="3"/>
  <c r="BX2235" i="3" s="1"/>
  <c r="BW2227" i="3"/>
  <c r="BZ2227" i="3" s="1"/>
  <c r="BU2227" i="3"/>
  <c r="BX2227" i="3" s="1"/>
  <c r="BV2227" i="3"/>
  <c r="BY2227" i="3" s="1"/>
  <c r="BW2223" i="3"/>
  <c r="BZ2223" i="3" s="1"/>
  <c r="BV2223" i="3"/>
  <c r="BY2223" i="3" s="1"/>
  <c r="BW2219" i="3"/>
  <c r="BZ2219" i="3" s="1"/>
  <c r="BU2219" i="3"/>
  <c r="BX2219" i="3" s="1"/>
  <c r="BV2219" i="3"/>
  <c r="BY2219" i="3" s="1"/>
  <c r="BW2215" i="3"/>
  <c r="BZ2215" i="3" s="1"/>
  <c r="BU2215" i="3"/>
  <c r="BX2215" i="3" s="1"/>
  <c r="BW2211" i="3"/>
  <c r="BZ2211" i="3" s="1"/>
  <c r="BU2211" i="3"/>
  <c r="BX2211" i="3" s="1"/>
  <c r="BV2211" i="3"/>
  <c r="BY2211" i="3" s="1"/>
  <c r="BW2203" i="3"/>
  <c r="BZ2203" i="3" s="1"/>
  <c r="BV2203" i="3"/>
  <c r="BY2203" i="3" s="1"/>
  <c r="BW2199" i="3"/>
  <c r="BZ2199" i="3" s="1"/>
  <c r="BV2199" i="3"/>
  <c r="BY2199" i="3" s="1"/>
  <c r="BW2187" i="3"/>
  <c r="BZ2187" i="3" s="1"/>
  <c r="BV2187" i="3"/>
  <c r="BY2187" i="3" s="1"/>
  <c r="BW2175" i="3"/>
  <c r="BZ2175" i="3" s="1"/>
  <c r="BU2175" i="3"/>
  <c r="BX2175" i="3" s="1"/>
  <c r="BW2167" i="3"/>
  <c r="BZ2167" i="3" s="1"/>
  <c r="BV2167" i="3"/>
  <c r="BY2167" i="3" s="1"/>
  <c r="BW2163" i="3"/>
  <c r="BZ2163" i="3" s="1"/>
  <c r="BU2163" i="3"/>
  <c r="BX2163" i="3" s="1"/>
  <c r="BW2139" i="3"/>
  <c r="BZ2139" i="3" s="1"/>
  <c r="BV2139" i="3"/>
  <c r="BY2139" i="3" s="1"/>
  <c r="BU2139" i="3"/>
  <c r="BX2139" i="3" s="1"/>
  <c r="BW2131" i="3"/>
  <c r="BZ2131" i="3" s="1"/>
  <c r="BU2131" i="3"/>
  <c r="BX2131" i="3" s="1"/>
  <c r="BU2118" i="3"/>
  <c r="BX2118" i="3" s="1"/>
  <c r="BU2079" i="3"/>
  <c r="BX2079" i="3" s="1"/>
  <c r="BU2072" i="3"/>
  <c r="BX2072" i="3" s="1"/>
  <c r="I9" i="2"/>
  <c r="L25" i="1"/>
  <c r="O25" i="1"/>
  <c r="I734" i="2"/>
  <c r="BV765" i="3"/>
  <c r="BY765" i="3" s="1"/>
  <c r="J766" i="2" s="1"/>
  <c r="BV781" i="3"/>
  <c r="BY781" i="3" s="1"/>
  <c r="J782" i="2" s="1"/>
  <c r="BU880" i="3"/>
  <c r="BX880" i="3" s="1"/>
  <c r="I881" i="2" s="1"/>
  <c r="BU824" i="3"/>
  <c r="BX824" i="3" s="1"/>
  <c r="I825" i="2" s="1"/>
  <c r="BV872" i="3"/>
  <c r="BY872" i="3" s="1"/>
  <c r="J873" i="2" s="1"/>
  <c r="BV844" i="3"/>
  <c r="BY844" i="3" s="1"/>
  <c r="J845" i="2" s="1"/>
  <c r="BU872" i="3"/>
  <c r="BX872" i="3" s="1"/>
  <c r="I873" i="2" s="1"/>
  <c r="BV864" i="3"/>
  <c r="BY864" i="3" s="1"/>
  <c r="J865" i="2" s="1"/>
  <c r="J754" i="2"/>
  <c r="J17" i="2"/>
  <c r="BV757" i="3"/>
  <c r="BY757" i="3" s="1"/>
  <c r="J758" i="2" s="1"/>
  <c r="I650" i="2"/>
  <c r="BU844" i="3"/>
  <c r="BX844" i="3" s="1"/>
  <c r="I845" i="2" s="1"/>
  <c r="I367" i="2"/>
  <c r="I706" i="2"/>
  <c r="I686" i="2"/>
  <c r="J270" i="2"/>
  <c r="J702" i="2"/>
  <c r="BU765" i="3"/>
  <c r="BX765" i="3" s="1"/>
  <c r="I766" i="2" s="1"/>
  <c r="I479" i="2"/>
  <c r="BU781" i="3"/>
  <c r="BX781" i="3" s="1"/>
  <c r="I782" i="2" s="1"/>
  <c r="J718" i="2"/>
  <c r="BV918" i="3"/>
  <c r="BY918" i="3" s="1"/>
  <c r="BV867" i="3"/>
  <c r="BY867" i="3" s="1"/>
  <c r="J868" i="2" s="1"/>
  <c r="BU891" i="3"/>
  <c r="BX891" i="3" s="1"/>
  <c r="I892" i="2" s="1"/>
  <c r="BV954" i="3"/>
  <c r="BY954" i="3" s="1"/>
  <c r="J955" i="2" s="1"/>
  <c r="BV773" i="3"/>
  <c r="BY773" i="3" s="1"/>
  <c r="J774" i="2" s="1"/>
  <c r="BU804" i="3"/>
  <c r="BX804" i="3" s="1"/>
  <c r="I805" i="2" s="1"/>
  <c r="I722" i="2"/>
  <c r="BU978" i="3"/>
  <c r="BX978" i="3" s="1"/>
  <c r="I979" i="2" s="1"/>
  <c r="BV1046" i="3"/>
  <c r="BY1046" i="3" s="1"/>
  <c r="BV998" i="3"/>
  <c r="BY998" i="3" s="1"/>
  <c r="J999" i="2" s="1"/>
  <c r="I694" i="2"/>
  <c r="J698" i="2"/>
  <c r="BU899" i="3"/>
  <c r="BX899" i="3" s="1"/>
  <c r="I900" i="2" s="1"/>
  <c r="BV887" i="3"/>
  <c r="BY887" i="3" s="1"/>
  <c r="J888" i="2" s="1"/>
  <c r="BV859" i="3"/>
  <c r="BY859" i="3" s="1"/>
  <c r="J860" i="2" s="1"/>
  <c r="BV1002" i="3"/>
  <c r="BY1002" i="3" s="1"/>
  <c r="J1003" i="2" s="1"/>
  <c r="BV1038" i="3"/>
  <c r="BY1038" i="3" s="1"/>
  <c r="BU970" i="3"/>
  <c r="BX970" i="3" s="1"/>
  <c r="I746" i="2"/>
  <c r="I718" i="2"/>
  <c r="BU918" i="3"/>
  <c r="BX918" i="3" s="1"/>
  <c r="BV1018" i="3"/>
  <c r="BY1018" i="3" s="1"/>
  <c r="J1019" i="2" s="1"/>
  <c r="BU773" i="3"/>
  <c r="BX773" i="3" s="1"/>
  <c r="I774" i="2" s="1"/>
  <c r="BV1042" i="3"/>
  <c r="BY1042" i="3" s="1"/>
  <c r="BV804" i="3"/>
  <c r="BY804" i="3" s="1"/>
  <c r="J805" i="2" s="1"/>
  <c r="J722" i="2"/>
  <c r="BU1046" i="3"/>
  <c r="BX1046" i="3" s="1"/>
  <c r="BU998" i="3"/>
  <c r="BX998" i="3" s="1"/>
  <c r="I999" i="2" s="1"/>
  <c r="J694" i="2"/>
  <c r="BV863" i="3"/>
  <c r="BY863" i="3" s="1"/>
  <c r="J864" i="2" s="1"/>
  <c r="BV833" i="3"/>
  <c r="BY833" i="3" s="1"/>
  <c r="J834" i="2" s="1"/>
  <c r="BV761" i="3"/>
  <c r="BY761" i="3" s="1"/>
  <c r="J762" i="2" s="1"/>
  <c r="BV792" i="3"/>
  <c r="BY792" i="3" s="1"/>
  <c r="J793" i="2" s="1"/>
  <c r="BV788" i="3"/>
  <c r="BY788" i="3" s="1"/>
  <c r="J789" i="2" s="1"/>
  <c r="BV962" i="3"/>
  <c r="BY962" i="3" s="1"/>
  <c r="J963" i="2" s="1"/>
  <c r="BU867" i="3"/>
  <c r="BX867" i="3" s="1"/>
  <c r="I868" i="2" s="1"/>
  <c r="BU954" i="3"/>
  <c r="BX954" i="3" s="1"/>
  <c r="I955" i="2" s="1"/>
  <c r="BV978" i="3"/>
  <c r="BY978" i="3" s="1"/>
  <c r="J979" i="2" s="1"/>
  <c r="BU859" i="3"/>
  <c r="BX859" i="3" s="1"/>
  <c r="I860" i="2" s="1"/>
  <c r="J738" i="2"/>
  <c r="BV1006" i="3"/>
  <c r="BY1006" i="3" s="1"/>
  <c r="J1007" i="2" s="1"/>
  <c r="J746" i="2"/>
  <c r="J234" i="2"/>
  <c r="BU761" i="3"/>
  <c r="BX761" i="3" s="1"/>
  <c r="I762" i="2" s="1"/>
  <c r="J734" i="2"/>
  <c r="BU792" i="3"/>
  <c r="BX792" i="3" s="1"/>
  <c r="I793" i="2" s="1"/>
  <c r="BU788" i="3"/>
  <c r="BX788" i="3" s="1"/>
  <c r="I789" i="2" s="1"/>
  <c r="BV990" i="3"/>
  <c r="BY990" i="3" s="1"/>
  <c r="J991" i="2" s="1"/>
  <c r="BU1010" i="3"/>
  <c r="BX1010" i="3" s="1"/>
  <c r="I1011" i="2" s="1"/>
  <c r="BV824" i="3"/>
  <c r="BY824" i="3" s="1"/>
  <c r="J825" i="2" s="1"/>
  <c r="BU922" i="3"/>
  <c r="BX922" i="3" s="1"/>
  <c r="I923" i="2" s="1"/>
  <c r="BU757" i="3"/>
  <c r="BX757" i="3" s="1"/>
  <c r="I758" i="2" s="1"/>
  <c r="BU962" i="3"/>
  <c r="BX962" i="3" s="1"/>
  <c r="I963" i="2" s="1"/>
  <c r="BU1018" i="3"/>
  <c r="BX1018" i="3" s="1"/>
  <c r="I1019" i="2" s="1"/>
  <c r="I702" i="2"/>
  <c r="BU843" i="3"/>
  <c r="BX843" i="3" s="1"/>
  <c r="I844" i="2" s="1"/>
  <c r="BU1042" i="3"/>
  <c r="BX1042" i="3" s="1"/>
  <c r="J686" i="2"/>
  <c r="I503" i="2"/>
  <c r="J706" i="2"/>
  <c r="BU863" i="3"/>
  <c r="BX863" i="3" s="1"/>
  <c r="I864" i="2" s="1"/>
  <c r="I738" i="2"/>
  <c r="BU1006" i="3"/>
  <c r="BX1006" i="3" s="1"/>
  <c r="I1007" i="2" s="1"/>
  <c r="J650" i="2"/>
  <c r="J367" i="2"/>
  <c r="J503" i="2"/>
  <c r="I539" i="2"/>
  <c r="I175" i="2"/>
  <c r="J551" i="2"/>
  <c r="I595" i="2"/>
  <c r="J682" i="2"/>
  <c r="I431" i="2"/>
  <c r="J539" i="2"/>
  <c r="J371" i="2"/>
  <c r="J175" i="2"/>
  <c r="J126" i="2"/>
  <c r="J254" i="2"/>
  <c r="J595" i="2"/>
  <c r="I682" i="2"/>
  <c r="I379" i="2"/>
  <c r="I134" i="2"/>
  <c r="K674" i="2"/>
  <c r="J674" i="2"/>
  <c r="I674" i="2"/>
  <c r="K666" i="2"/>
  <c r="J666" i="2"/>
  <c r="I666" i="2"/>
  <c r="K630" i="2"/>
  <c r="J630" i="2"/>
  <c r="I630" i="2"/>
  <c r="K623" i="2"/>
  <c r="I623" i="2"/>
  <c r="K607" i="2"/>
  <c r="J607" i="2"/>
  <c r="I607" i="2"/>
  <c r="K603" i="2"/>
  <c r="J603" i="2"/>
  <c r="K599" i="2"/>
  <c r="I599" i="2"/>
  <c r="J599" i="2"/>
  <c r="K575" i="2"/>
  <c r="I575" i="2"/>
  <c r="K567" i="2"/>
  <c r="J567" i="2"/>
  <c r="K555" i="2"/>
  <c r="I555" i="2"/>
  <c r="K347" i="2"/>
  <c r="I347" i="2"/>
  <c r="K335" i="2"/>
  <c r="J335" i="2"/>
  <c r="K327" i="2"/>
  <c r="I327" i="2"/>
  <c r="K318" i="2"/>
  <c r="J318" i="2"/>
  <c r="K314" i="2"/>
  <c r="J314" i="2"/>
  <c r="K310" i="2"/>
  <c r="J310" i="2"/>
  <c r="K258" i="2"/>
  <c r="I258" i="2"/>
  <c r="K250" i="2"/>
  <c r="J250" i="2"/>
  <c r="K246" i="2"/>
  <c r="I246" i="2"/>
  <c r="K238" i="2"/>
  <c r="J238" i="2"/>
  <c r="I238" i="2"/>
  <c r="K222" i="2"/>
  <c r="I222" i="2"/>
  <c r="K206" i="2"/>
  <c r="J206" i="2"/>
  <c r="I206" i="2"/>
  <c r="K179" i="2"/>
  <c r="J179" i="2"/>
  <c r="I179" i="2"/>
  <c r="K163" i="2"/>
  <c r="J163" i="2"/>
  <c r="K152" i="2"/>
  <c r="J152" i="2"/>
  <c r="K138" i="2"/>
  <c r="J138" i="2"/>
  <c r="K118" i="2"/>
  <c r="J118" i="2"/>
  <c r="I118" i="2"/>
  <c r="K98" i="2"/>
  <c r="J98" i="2"/>
  <c r="K94" i="2"/>
  <c r="J94" i="2"/>
  <c r="I171" i="2"/>
  <c r="J226" i="2"/>
  <c r="J479" i="2"/>
  <c r="I163" i="2"/>
  <c r="I314" i="2"/>
  <c r="I507" i="2"/>
  <c r="J142" i="2"/>
  <c r="J575" i="2"/>
  <c r="J555" i="2"/>
  <c r="I282" i="2"/>
  <c r="J355" i="2"/>
  <c r="J383" i="2"/>
  <c r="K678" i="2"/>
  <c r="I678" i="2"/>
  <c r="J678" i="2"/>
  <c r="K670" i="2"/>
  <c r="I670" i="2"/>
  <c r="K638" i="2"/>
  <c r="J638" i="2"/>
  <c r="K583" i="2"/>
  <c r="J583" i="2"/>
  <c r="I583" i="2"/>
  <c r="K579" i="2"/>
  <c r="I579" i="2"/>
  <c r="J579" i="2"/>
  <c r="K571" i="2"/>
  <c r="I571" i="2"/>
  <c r="J571" i="2"/>
  <c r="K547" i="2"/>
  <c r="I547" i="2"/>
  <c r="K543" i="2"/>
  <c r="J543" i="2"/>
  <c r="K523" i="2"/>
  <c r="I523" i="2"/>
  <c r="K519" i="2"/>
  <c r="J519" i="2"/>
  <c r="K487" i="2"/>
  <c r="I487" i="2"/>
  <c r="J487" i="2"/>
  <c r="K471" i="2"/>
  <c r="J471" i="2"/>
  <c r="K455" i="2"/>
  <c r="I455" i="2"/>
  <c r="K435" i="2"/>
  <c r="I435" i="2"/>
  <c r="K427" i="2"/>
  <c r="I427" i="2"/>
  <c r="K407" i="2"/>
  <c r="J407" i="2"/>
  <c r="K403" i="2"/>
  <c r="I403" i="2"/>
  <c r="K391" i="2"/>
  <c r="J391" i="2"/>
  <c r="K339" i="2"/>
  <c r="J339" i="2"/>
  <c r="K331" i="2"/>
  <c r="I331" i="2"/>
  <c r="K323" i="2"/>
  <c r="J323" i="2"/>
  <c r="K294" i="2"/>
  <c r="J294" i="2"/>
  <c r="K230" i="2"/>
  <c r="I230" i="2"/>
  <c r="K210" i="2"/>
  <c r="J210" i="2"/>
  <c r="I210" i="2"/>
  <c r="K187" i="2"/>
  <c r="J187" i="2"/>
  <c r="I187" i="2"/>
  <c r="K159" i="2"/>
  <c r="I159" i="2"/>
  <c r="K155" i="2"/>
  <c r="J155" i="2"/>
  <c r="K146" i="2"/>
  <c r="I146" i="2"/>
  <c r="J146" i="2"/>
  <c r="K130" i="2"/>
  <c r="J130" i="2"/>
  <c r="I130" i="2"/>
  <c r="K122" i="2"/>
  <c r="T21" i="1" s="1"/>
  <c r="J122" i="2"/>
  <c r="I126" i="2"/>
  <c r="I234" i="2"/>
  <c r="J515" i="2"/>
  <c r="I559" i="2"/>
  <c r="J106" i="2"/>
  <c r="I122" i="2"/>
  <c r="R21" i="1" s="1"/>
  <c r="J110" i="2"/>
  <c r="J587" i="2"/>
  <c r="I98" i="2"/>
  <c r="J171" i="2"/>
  <c r="I226" i="2"/>
  <c r="J427" i="2"/>
  <c r="I515" i="2"/>
  <c r="I603" i="2"/>
  <c r="I254" i="2"/>
  <c r="I551" i="2"/>
  <c r="J559" i="2"/>
  <c r="J159" i="2"/>
  <c r="I106" i="2"/>
  <c r="J507" i="2"/>
  <c r="I142" i="2"/>
  <c r="I152" i="2"/>
  <c r="I110" i="2"/>
  <c r="J282" i="2"/>
  <c r="I587" i="2"/>
  <c r="I149" i="2"/>
  <c r="J623" i="2"/>
  <c r="J302" i="2"/>
  <c r="I363" i="2"/>
  <c r="I262" i="2"/>
  <c r="I584" i="2"/>
  <c r="J504" i="2"/>
  <c r="J448" i="2"/>
  <c r="I624" i="2"/>
  <c r="J508" i="2"/>
  <c r="J671" i="2"/>
  <c r="J576" i="2"/>
  <c r="J679" i="2"/>
  <c r="I639" i="2"/>
  <c r="J540" i="2"/>
  <c r="I339" i="2"/>
  <c r="I323" i="2"/>
  <c r="I302" i="2"/>
  <c r="J363" i="2"/>
  <c r="J455" i="2"/>
  <c r="J435" i="2"/>
  <c r="I310" i="2"/>
  <c r="I371" i="2"/>
  <c r="I318" i="2"/>
  <c r="I294" i="2"/>
  <c r="I355" i="2"/>
  <c r="J331" i="2"/>
  <c r="J379" i="2"/>
  <c r="I94" i="2"/>
  <c r="J327" i="2"/>
  <c r="I383" i="2"/>
  <c r="J262" i="2"/>
  <c r="I391" i="2"/>
  <c r="J359" i="2"/>
  <c r="J554" i="2"/>
  <c r="J92" i="2"/>
  <c r="J422" i="2"/>
  <c r="J530" i="2"/>
  <c r="J578" i="2"/>
  <c r="J586" i="2"/>
  <c r="J450" i="2"/>
  <c r="I193" i="2"/>
  <c r="I212" i="2"/>
  <c r="I244" i="2"/>
  <c r="J161" i="2"/>
  <c r="J177" i="2"/>
  <c r="J9" i="2"/>
  <c r="I100" i="2"/>
  <c r="J120" i="2"/>
  <c r="J132" i="2"/>
  <c r="F23" i="1"/>
  <c r="I13" i="2"/>
  <c r="I157" i="2"/>
  <c r="J181" i="2"/>
  <c r="I216" i="2"/>
  <c r="J248" i="2"/>
  <c r="J185" i="2"/>
  <c r="BU1138" i="3"/>
  <c r="BX1138" i="3" s="1"/>
  <c r="BU1162" i="3"/>
  <c r="BX1162" i="3" s="1"/>
  <c r="BU1194" i="3"/>
  <c r="BX1194" i="3" s="1"/>
  <c r="BU1242" i="3"/>
  <c r="BX1242" i="3" s="1"/>
  <c r="BV1270" i="3"/>
  <c r="BY1270" i="3" s="1"/>
  <c r="BV1110" i="3"/>
  <c r="BY1110" i="3" s="1"/>
  <c r="BV1262" i="3"/>
  <c r="BY1262" i="3" s="1"/>
  <c r="BU1142" i="3"/>
  <c r="BX1142" i="3" s="1"/>
  <c r="BV1114" i="3"/>
  <c r="BY1114" i="3" s="1"/>
  <c r="BU1170" i="3"/>
  <c r="BX1170" i="3" s="1"/>
  <c r="BV1194" i="3"/>
  <c r="BY1194" i="3" s="1"/>
  <c r="BU1234" i="3"/>
  <c r="BX1234" i="3" s="1"/>
  <c r="BV1282" i="3"/>
  <c r="BY1282" i="3" s="1"/>
  <c r="BU1270" i="3"/>
  <c r="BX1270" i="3" s="1"/>
  <c r="BU1182" i="3"/>
  <c r="BX1182" i="3" s="1"/>
  <c r="BV1294" i="3"/>
  <c r="BY1294" i="3" s="1"/>
  <c r="BV1266" i="3"/>
  <c r="BY1266" i="3" s="1"/>
  <c r="BV1314" i="3"/>
  <c r="BY1314" i="3" s="1"/>
  <c r="BU1114" i="3"/>
  <c r="BX1114" i="3" s="1"/>
  <c r="BU1126" i="3"/>
  <c r="BX1126" i="3" s="1"/>
  <c r="BV1126" i="3"/>
  <c r="BY1126" i="3" s="1"/>
  <c r="BV1202" i="3"/>
  <c r="BY1202" i="3" s="1"/>
  <c r="BV1234" i="3"/>
  <c r="BY1234" i="3" s="1"/>
  <c r="BV1250" i="3"/>
  <c r="BY1250" i="3" s="1"/>
  <c r="BU1294" i="3"/>
  <c r="BX1294" i="3" s="1"/>
  <c r="BU1266" i="3"/>
  <c r="BX1266" i="3" s="1"/>
  <c r="BU1314" i="3"/>
  <c r="BX1314" i="3" s="1"/>
  <c r="A914" i="2"/>
  <c r="A918" i="2"/>
  <c r="A937" i="2"/>
  <c r="A938" i="2"/>
  <c r="A942" i="2"/>
  <c r="A945" i="2"/>
  <c r="A948" i="2"/>
  <c r="A949" i="2"/>
  <c r="A950" i="2"/>
  <c r="A953" i="2"/>
  <c r="A954" i="2"/>
  <c r="A957" i="2"/>
  <c r="A961" i="2"/>
  <c r="A963" i="2"/>
  <c r="A966" i="2"/>
  <c r="A969" i="2"/>
  <c r="A970" i="2"/>
  <c r="A971" i="2"/>
  <c r="A973" i="2"/>
  <c r="A981" i="2"/>
  <c r="A985" i="2"/>
  <c r="A989" i="2"/>
  <c r="BV1842" i="3"/>
  <c r="BY1842" i="3" s="1"/>
  <c r="BV1946" i="3"/>
  <c r="BY1946" i="3" s="1"/>
  <c r="BV2010" i="3"/>
  <c r="BY2010" i="3" s="1"/>
  <c r="BV2042" i="3"/>
  <c r="BY2042" i="3" s="1"/>
  <c r="BV2202" i="3"/>
  <c r="BY2202" i="3" s="1"/>
  <c r="BV2218" i="3"/>
  <c r="BY2218" i="3" s="1"/>
  <c r="BV2230" i="3"/>
  <c r="BY2230" i="3" s="1"/>
  <c r="BU1774" i="3"/>
  <c r="BX1774" i="3" s="1"/>
  <c r="BV2080" i="3"/>
  <c r="BY2080" i="3" s="1"/>
  <c r="BV2112" i="3"/>
  <c r="BY2112" i="3" s="1"/>
  <c r="BV1734" i="3"/>
  <c r="BY1734" i="3" s="1"/>
  <c r="BV1766" i="3"/>
  <c r="BY1766" i="3" s="1"/>
  <c r="BV1798" i="3"/>
  <c r="BY1798" i="3" s="1"/>
  <c r="BU1619" i="3"/>
  <c r="BX1619" i="3" s="1"/>
  <c r="BV1667" i="3"/>
  <c r="BY1667" i="3" s="1"/>
  <c r="BU1691" i="3"/>
  <c r="BX1691" i="3" s="1"/>
  <c r="BU1551" i="3"/>
  <c r="BX1551" i="3" s="1"/>
  <c r="BV1631" i="3"/>
  <c r="BY1631" i="3" s="1"/>
  <c r="BV1679" i="3"/>
  <c r="BY1679" i="3" s="1"/>
  <c r="BU1770" i="3"/>
  <c r="BX1770" i="3" s="1"/>
  <c r="BV2143" i="3"/>
  <c r="BY2143" i="3" s="1"/>
  <c r="BU2218" i="3"/>
  <c r="BX2218" i="3" s="1"/>
  <c r="BV2183" i="3"/>
  <c r="BY2183" i="3" s="1"/>
  <c r="BV2155" i="3"/>
  <c r="BY2155" i="3" s="1"/>
  <c r="BU1754" i="3"/>
  <c r="BX1754" i="3" s="1"/>
  <c r="BV2151" i="3"/>
  <c r="BY2151" i="3" s="1"/>
  <c r="BU2080" i="3"/>
  <c r="BX2080" i="3" s="1"/>
  <c r="BV1778" i="3"/>
  <c r="BY1778" i="3" s="1"/>
  <c r="BV1826" i="3"/>
  <c r="BY1826" i="3" s="1"/>
  <c r="BV2022" i="3"/>
  <c r="BY2022" i="3" s="1"/>
  <c r="BV2054" i="3"/>
  <c r="BY2054" i="3" s="1"/>
  <c r="BV2206" i="3"/>
  <c r="BY2206" i="3" s="1"/>
  <c r="BV2222" i="3"/>
  <c r="BY2222" i="3" s="1"/>
  <c r="BV2234" i="3"/>
  <c r="BY2234" i="3" s="1"/>
  <c r="BU1758" i="3"/>
  <c r="BX1758" i="3" s="1"/>
  <c r="BU1822" i="3"/>
  <c r="BX1822" i="3" s="1"/>
  <c r="BV2084" i="3"/>
  <c r="BY2084" i="3" s="1"/>
  <c r="BV2116" i="3"/>
  <c r="BY2116" i="3" s="1"/>
  <c r="BU1734" i="3"/>
  <c r="BX1734" i="3" s="1"/>
  <c r="BU1766" i="3"/>
  <c r="BX1766" i="3" s="1"/>
  <c r="BU1798" i="3"/>
  <c r="BX1798" i="3" s="1"/>
  <c r="BV1563" i="3"/>
  <c r="BY1563" i="3" s="1"/>
  <c r="BV1523" i="3"/>
  <c r="BY1523" i="3" s="1"/>
  <c r="BV1643" i="3"/>
  <c r="BY1643" i="3" s="1"/>
  <c r="BU1667" i="3"/>
  <c r="BX1667" i="3" s="1"/>
  <c r="BU1631" i="3"/>
  <c r="BX1631" i="3" s="1"/>
  <c r="BU1679" i="3"/>
  <c r="BX1679" i="3" s="1"/>
  <c r="BV1790" i="3"/>
  <c r="BY1790" i="3" s="1"/>
  <c r="BU2147" i="3"/>
  <c r="BX2147" i="3" s="1"/>
  <c r="BU2183" i="3"/>
  <c r="BX2183" i="3" s="1"/>
  <c r="BU2155" i="3"/>
  <c r="BX2155" i="3" s="1"/>
  <c r="BU2151" i="3"/>
  <c r="BX2151" i="3" s="1"/>
  <c r="BV1728" i="3"/>
  <c r="BY1728" i="3" s="1"/>
  <c r="BU2199" i="3"/>
  <c r="BX2199" i="3" s="1"/>
  <c r="BW1101" i="3"/>
  <c r="BZ1101" i="3" s="1"/>
  <c r="BV1101" i="3"/>
  <c r="BY1101" i="3" s="1"/>
  <c r="BW1097" i="3"/>
  <c r="BZ1097" i="3" s="1"/>
  <c r="BU1097" i="3"/>
  <c r="BX1097" i="3" s="1"/>
  <c r="BW1085" i="3"/>
  <c r="BZ1085" i="3" s="1"/>
  <c r="BU1085" i="3"/>
  <c r="BX1085" i="3" s="1"/>
  <c r="BV1085" i="3"/>
  <c r="BY1085" i="3" s="1"/>
  <c r="BW1073" i="3"/>
  <c r="BZ1073" i="3" s="1"/>
  <c r="BV1073" i="3"/>
  <c r="BY1073" i="3" s="1"/>
  <c r="BW1065" i="3"/>
  <c r="BZ1065" i="3" s="1"/>
  <c r="BU1065" i="3"/>
  <c r="BX1065" i="3" s="1"/>
  <c r="BV1065" i="3"/>
  <c r="BY1065" i="3" s="1"/>
  <c r="BW1057" i="3"/>
  <c r="BZ1057" i="3" s="1"/>
  <c r="BU1057" i="3"/>
  <c r="BX1057" i="3" s="1"/>
  <c r="BW1045" i="3"/>
  <c r="BZ1045" i="3" s="1"/>
  <c r="BV1045" i="3"/>
  <c r="BY1045" i="3" s="1"/>
  <c r="BU1045" i="3"/>
  <c r="BX1045" i="3" s="1"/>
  <c r="BW973" i="3"/>
  <c r="BZ973" i="3" s="1"/>
  <c r="BV973" i="3"/>
  <c r="BY973" i="3" s="1"/>
  <c r="J974" i="2" s="1"/>
  <c r="BW961" i="3"/>
  <c r="BZ961" i="3" s="1"/>
  <c r="K962" i="2" s="1"/>
  <c r="BV961" i="3"/>
  <c r="BY961" i="3" s="1"/>
  <c r="J962" i="2" s="1"/>
  <c r="BW953" i="3"/>
  <c r="BZ953" i="3" s="1"/>
  <c r="K954" i="2" s="1"/>
  <c r="BU953" i="3"/>
  <c r="BX953" i="3" s="1"/>
  <c r="I954" i="2" s="1"/>
  <c r="BV953" i="3"/>
  <c r="BY953" i="3" s="1"/>
  <c r="J954" i="2" s="1"/>
  <c r="BW949" i="3"/>
  <c r="BZ949" i="3" s="1"/>
  <c r="K950" i="2" s="1"/>
  <c r="BV949" i="3"/>
  <c r="BY949" i="3" s="1"/>
  <c r="J950" i="2" s="1"/>
  <c r="BU949" i="3"/>
  <c r="BX949" i="3" s="1"/>
  <c r="BW937" i="3"/>
  <c r="BZ937" i="3" s="1"/>
  <c r="BU937" i="3"/>
  <c r="BX937" i="3" s="1"/>
  <c r="BW898" i="3"/>
  <c r="BZ898" i="3" s="1"/>
  <c r="K899" i="2" s="1"/>
  <c r="BU898" i="3"/>
  <c r="BX898" i="3" s="1"/>
  <c r="I899" i="2" s="1"/>
  <c r="BV898" i="3"/>
  <c r="BY898" i="3" s="1"/>
  <c r="J899" i="2" s="1"/>
  <c r="BW890" i="3"/>
  <c r="BZ890" i="3" s="1"/>
  <c r="K891" i="2" s="1"/>
  <c r="BV890" i="3"/>
  <c r="BY890" i="3" s="1"/>
  <c r="J891" i="2" s="1"/>
  <c r="BW854" i="3"/>
  <c r="BZ854" i="3" s="1"/>
  <c r="K855" i="2" s="1"/>
  <c r="BU854" i="3"/>
  <c r="BX854" i="3" s="1"/>
  <c r="I855" i="2" s="1"/>
  <c r="BV854" i="3"/>
  <c r="BY854" i="3" s="1"/>
  <c r="J855" i="2" s="1"/>
  <c r="BW831" i="3"/>
  <c r="BZ831" i="3" s="1"/>
  <c r="K832" i="2" s="1"/>
  <c r="BU831" i="3"/>
  <c r="BX831" i="3" s="1"/>
  <c r="I832" i="2" s="1"/>
  <c r="BW823" i="3"/>
  <c r="BZ823" i="3" s="1"/>
  <c r="K824" i="2" s="1"/>
  <c r="BV823" i="3"/>
  <c r="BY823" i="3" s="1"/>
  <c r="J824" i="2" s="1"/>
  <c r="BW799" i="3"/>
  <c r="BZ799" i="3" s="1"/>
  <c r="K800" i="2" s="1"/>
  <c r="BV799" i="3"/>
  <c r="BY799" i="3" s="1"/>
  <c r="J800" i="2" s="1"/>
  <c r="BW780" i="3"/>
  <c r="BZ780" i="3" s="1"/>
  <c r="K781" i="2" s="1"/>
  <c r="BU780" i="3"/>
  <c r="BX780" i="3" s="1"/>
  <c r="I781" i="2" s="1"/>
  <c r="BW772" i="3"/>
  <c r="BZ772" i="3" s="1"/>
  <c r="K773" i="2" s="1"/>
  <c r="BU772" i="3"/>
  <c r="BX772" i="3" s="1"/>
  <c r="I773" i="2" s="1"/>
  <c r="BV772" i="3"/>
  <c r="BY772" i="3" s="1"/>
  <c r="J773" i="2" s="1"/>
  <c r="BW764" i="3"/>
  <c r="BZ764" i="3" s="1"/>
  <c r="K765" i="2" s="1"/>
  <c r="BV764" i="3"/>
  <c r="BY764" i="3" s="1"/>
  <c r="J765" i="2" s="1"/>
  <c r="BU764" i="3"/>
  <c r="BX764" i="3" s="1"/>
  <c r="I765" i="2" s="1"/>
  <c r="K753" i="2"/>
  <c r="J753" i="2"/>
  <c r="I753" i="2"/>
  <c r="K733" i="2"/>
  <c r="I733" i="2"/>
  <c r="K721" i="2"/>
  <c r="J721" i="2"/>
  <c r="K713" i="2"/>
  <c r="I713" i="2"/>
  <c r="K705" i="2"/>
  <c r="I705" i="2"/>
  <c r="K697" i="2"/>
  <c r="I697" i="2"/>
  <c r="K633" i="2"/>
  <c r="J633" i="2"/>
  <c r="K606" i="2"/>
  <c r="I606" i="2"/>
  <c r="K574" i="2"/>
  <c r="I574" i="2"/>
  <c r="J574" i="2"/>
  <c r="K494" i="2"/>
  <c r="J494" i="2"/>
  <c r="K470" i="2"/>
  <c r="J470" i="2"/>
  <c r="K466" i="2"/>
  <c r="I466" i="2"/>
  <c r="J466" i="2"/>
  <c r="K458" i="2"/>
  <c r="I458" i="2"/>
  <c r="J458" i="2"/>
  <c r="K354" i="2"/>
  <c r="J354" i="2"/>
  <c r="K317" i="2"/>
  <c r="I317" i="2"/>
  <c r="J317" i="2"/>
  <c r="K309" i="2"/>
  <c r="J309" i="2"/>
  <c r="K86" i="2"/>
  <c r="J86" i="2"/>
  <c r="I530" i="2"/>
  <c r="I586" i="2"/>
  <c r="J406" i="2"/>
  <c r="BV807" i="3"/>
  <c r="BY807" i="3" s="1"/>
  <c r="J808" i="2" s="1"/>
  <c r="I450" i="2"/>
  <c r="I550" i="2"/>
  <c r="I566" i="2"/>
  <c r="J737" i="2"/>
  <c r="J657" i="2"/>
  <c r="I721" i="2"/>
  <c r="I309" i="2"/>
  <c r="BU1073" i="3"/>
  <c r="BX1073" i="3" s="1"/>
  <c r="BV1057" i="3"/>
  <c r="BY1057" i="3" s="1"/>
  <c r="BV780" i="3"/>
  <c r="BY780" i="3" s="1"/>
  <c r="J781" i="2" s="1"/>
  <c r="I633" i="2"/>
  <c r="BW1081" i="3"/>
  <c r="BZ1081" i="3" s="1"/>
  <c r="BU1081" i="3"/>
  <c r="BX1081" i="3" s="1"/>
  <c r="BV1081" i="3"/>
  <c r="BY1081" i="3" s="1"/>
  <c r="BW1069" i="3"/>
  <c r="BZ1069" i="3" s="1"/>
  <c r="BV1069" i="3"/>
  <c r="BY1069" i="3" s="1"/>
  <c r="BU1069" i="3"/>
  <c r="BX1069" i="3" s="1"/>
  <c r="BW1041" i="3"/>
  <c r="BZ1041" i="3" s="1"/>
  <c r="BU1041" i="3"/>
  <c r="BX1041" i="3" s="1"/>
  <c r="BW1025" i="3"/>
  <c r="BZ1025" i="3" s="1"/>
  <c r="K1026" i="2" s="1"/>
  <c r="BV1025" i="3"/>
  <c r="BY1025" i="3" s="1"/>
  <c r="J1026" i="2" s="1"/>
  <c r="BU1025" i="3"/>
  <c r="BX1025" i="3" s="1"/>
  <c r="I1026" i="2" s="1"/>
  <c r="BW1013" i="3"/>
  <c r="BZ1013" i="3" s="1"/>
  <c r="K1014" i="2" s="1"/>
  <c r="BV1013" i="3"/>
  <c r="BY1013" i="3" s="1"/>
  <c r="J1014" i="2" s="1"/>
  <c r="BU1013" i="3"/>
  <c r="BX1013" i="3" s="1"/>
  <c r="I1014" i="2" s="1"/>
  <c r="BW1005" i="3"/>
  <c r="BZ1005" i="3" s="1"/>
  <c r="K1006" i="2" s="1"/>
  <c r="BV1005" i="3"/>
  <c r="BY1005" i="3" s="1"/>
  <c r="J1006" i="2" s="1"/>
  <c r="BW1001" i="3"/>
  <c r="BZ1001" i="3" s="1"/>
  <c r="K1002" i="2" s="1"/>
  <c r="BV1001" i="3"/>
  <c r="BY1001" i="3" s="1"/>
  <c r="J1002" i="2" s="1"/>
  <c r="BW989" i="3"/>
  <c r="BZ989" i="3" s="1"/>
  <c r="K990" i="2" s="1"/>
  <c r="BV989" i="3"/>
  <c r="BY989" i="3" s="1"/>
  <c r="J990" i="2" s="1"/>
  <c r="BU989" i="3"/>
  <c r="BX989" i="3" s="1"/>
  <c r="I990" i="2" s="1"/>
  <c r="BW977" i="3"/>
  <c r="BZ977" i="3" s="1"/>
  <c r="K978" i="2" s="1"/>
  <c r="BV977" i="3"/>
  <c r="BY977" i="3" s="1"/>
  <c r="J978" i="2" s="1"/>
  <c r="BW969" i="3"/>
  <c r="BZ969" i="3" s="1"/>
  <c r="K970" i="2" s="1"/>
  <c r="BV969" i="3"/>
  <c r="BY969" i="3" s="1"/>
  <c r="J970" i="2" s="1"/>
  <c r="BU969" i="3"/>
  <c r="BX969" i="3" s="1"/>
  <c r="I970" i="2" s="1"/>
  <c r="BW925" i="3"/>
  <c r="BZ925" i="3" s="1"/>
  <c r="BV925" i="3"/>
  <c r="BY925" i="3" s="1"/>
  <c r="J926" i="2" s="1"/>
  <c r="BU925" i="3"/>
  <c r="BX925" i="3" s="1"/>
  <c r="BW870" i="3"/>
  <c r="BZ870" i="3" s="1"/>
  <c r="K871" i="2" s="1"/>
  <c r="BU870" i="3"/>
  <c r="BX870" i="3" s="1"/>
  <c r="I871" i="2" s="1"/>
  <c r="BW858" i="3"/>
  <c r="BZ858" i="3" s="1"/>
  <c r="K859" i="2" s="1"/>
  <c r="BU858" i="3"/>
  <c r="BX858" i="3" s="1"/>
  <c r="I859" i="2" s="1"/>
  <c r="BW846" i="3"/>
  <c r="BZ846" i="3" s="1"/>
  <c r="K847" i="2" s="1"/>
  <c r="BU846" i="3"/>
  <c r="BX846" i="3" s="1"/>
  <c r="I847" i="2" s="1"/>
  <c r="BV846" i="3"/>
  <c r="BY846" i="3" s="1"/>
  <c r="J847" i="2" s="1"/>
  <c r="BW834" i="3"/>
  <c r="BZ834" i="3" s="1"/>
  <c r="K835" i="2" s="1"/>
  <c r="BU834" i="3"/>
  <c r="BX834" i="3" s="1"/>
  <c r="I835" i="2" s="1"/>
  <c r="K749" i="2"/>
  <c r="J749" i="2"/>
  <c r="K745" i="2"/>
  <c r="I745" i="2"/>
  <c r="J745" i="2"/>
  <c r="K717" i="2"/>
  <c r="I717" i="2"/>
  <c r="J717" i="2"/>
  <c r="K665" i="2"/>
  <c r="I665" i="2"/>
  <c r="K661" i="2"/>
  <c r="J661" i="2"/>
  <c r="K598" i="2"/>
  <c r="I598" i="2"/>
  <c r="K538" i="2"/>
  <c r="I538" i="2"/>
  <c r="K522" i="2"/>
  <c r="J522" i="2"/>
  <c r="I522" i="2"/>
  <c r="K506" i="2"/>
  <c r="I506" i="2"/>
  <c r="J506" i="2"/>
  <c r="K498" i="2"/>
  <c r="I498" i="2"/>
  <c r="J498" i="2"/>
  <c r="K490" i="2"/>
  <c r="J490" i="2"/>
  <c r="K486" i="2"/>
  <c r="I486" i="2"/>
  <c r="K478" i="2"/>
  <c r="J478" i="2"/>
  <c r="K410" i="2"/>
  <c r="I410" i="2"/>
  <c r="K390" i="2"/>
  <c r="J390" i="2"/>
  <c r="K334" i="2"/>
  <c r="J334" i="2"/>
  <c r="I334" i="2"/>
  <c r="K26" i="2"/>
  <c r="I26" i="2"/>
  <c r="K18" i="2"/>
  <c r="I18" i="2"/>
  <c r="BU811" i="3"/>
  <c r="BX811" i="3" s="1"/>
  <c r="I812" i="2" s="1"/>
  <c r="BV811" i="3"/>
  <c r="BY811" i="3" s="1"/>
  <c r="J812" i="2" s="1"/>
  <c r="J673" i="2"/>
  <c r="Q23" i="1"/>
  <c r="I406" i="2"/>
  <c r="BU807" i="3"/>
  <c r="BX807" i="3" s="1"/>
  <c r="I808" i="2" s="1"/>
  <c r="I454" i="2"/>
  <c r="J550" i="2"/>
  <c r="J566" i="2"/>
  <c r="BU776" i="3"/>
  <c r="BX776" i="3" s="1"/>
  <c r="I777" i="2" s="1"/>
  <c r="I657" i="2"/>
  <c r="BU823" i="3"/>
  <c r="BX823" i="3" s="1"/>
  <c r="I824" i="2" s="1"/>
  <c r="J713" i="2"/>
  <c r="J705" i="2"/>
  <c r="BV937" i="3"/>
  <c r="BY937" i="3" s="1"/>
  <c r="J938" i="2" s="1"/>
  <c r="I494" i="2"/>
  <c r="J538" i="2"/>
  <c r="BV870" i="3"/>
  <c r="BY870" i="3" s="1"/>
  <c r="J871" i="2" s="1"/>
  <c r="J570" i="2"/>
  <c r="BW1093" i="3"/>
  <c r="BZ1093" i="3" s="1"/>
  <c r="BU1093" i="3"/>
  <c r="BX1093" i="3" s="1"/>
  <c r="BW1077" i="3"/>
  <c r="BZ1077" i="3" s="1"/>
  <c r="BU1077" i="3"/>
  <c r="BX1077" i="3" s="1"/>
  <c r="BW1049" i="3"/>
  <c r="BZ1049" i="3" s="1"/>
  <c r="BU1049" i="3"/>
  <c r="BX1049" i="3" s="1"/>
  <c r="BW965" i="3"/>
  <c r="BZ965" i="3" s="1"/>
  <c r="BV965" i="3"/>
  <c r="BY965" i="3" s="1"/>
  <c r="J966" i="2" s="1"/>
  <c r="BU965" i="3"/>
  <c r="BX965" i="3" s="1"/>
  <c r="BW894" i="3"/>
  <c r="BZ894" i="3" s="1"/>
  <c r="K895" i="2" s="1"/>
  <c r="BU894" i="3"/>
  <c r="BX894" i="3" s="1"/>
  <c r="I895" i="2" s="1"/>
  <c r="BV894" i="3"/>
  <c r="BY894" i="3" s="1"/>
  <c r="J895" i="2" s="1"/>
  <c r="BW874" i="3"/>
  <c r="BZ874" i="3" s="1"/>
  <c r="K875" i="2" s="1"/>
  <c r="BU874" i="3"/>
  <c r="BX874" i="3" s="1"/>
  <c r="I875" i="2" s="1"/>
  <c r="BV874" i="3"/>
  <c r="BY874" i="3" s="1"/>
  <c r="J875" i="2" s="1"/>
  <c r="BW866" i="3"/>
  <c r="BZ866" i="3" s="1"/>
  <c r="K867" i="2" s="1"/>
  <c r="BV866" i="3"/>
  <c r="BY866" i="3" s="1"/>
  <c r="J867" i="2" s="1"/>
  <c r="BW850" i="3"/>
  <c r="BZ850" i="3" s="1"/>
  <c r="K851" i="2" s="1"/>
  <c r="BU850" i="3"/>
  <c r="BX850" i="3" s="1"/>
  <c r="I851" i="2" s="1"/>
  <c r="BV850" i="3"/>
  <c r="BY850" i="3" s="1"/>
  <c r="J851" i="2" s="1"/>
  <c r="BW791" i="3"/>
  <c r="BZ791" i="3" s="1"/>
  <c r="K792" i="2" s="1"/>
  <c r="BU791" i="3"/>
  <c r="BX791" i="3" s="1"/>
  <c r="I792" i="2" s="1"/>
  <c r="K562" i="2"/>
  <c r="J562" i="2"/>
  <c r="K558" i="2"/>
  <c r="I558" i="2"/>
  <c r="J558" i="2"/>
  <c r="K546" i="2"/>
  <c r="I546" i="2"/>
  <c r="K366" i="2"/>
  <c r="I366" i="2"/>
  <c r="J366" i="2"/>
  <c r="K320" i="2"/>
  <c r="J320" i="2"/>
  <c r="K301" i="2"/>
  <c r="J301" i="2"/>
  <c r="I301" i="2"/>
  <c r="K293" i="2"/>
  <c r="J293" i="2"/>
  <c r="K137" i="2"/>
  <c r="I137" i="2"/>
  <c r="J137" i="2"/>
  <c r="K70" i="2"/>
  <c r="I70" i="2"/>
  <c r="K34" i="2"/>
  <c r="I34" i="2"/>
  <c r="I673" i="2"/>
  <c r="R23" i="1"/>
  <c r="I422" i="2"/>
  <c r="BU756" i="3"/>
  <c r="BX756" i="3" s="1"/>
  <c r="I757" i="2" s="1"/>
  <c r="J454" i="2"/>
  <c r="I554" i="2"/>
  <c r="I578" i="2"/>
  <c r="BV776" i="3"/>
  <c r="BY776" i="3" s="1"/>
  <c r="J777" i="2" s="1"/>
  <c r="BU1001" i="3"/>
  <c r="BX1001" i="3" s="1"/>
  <c r="I1002" i="2" s="1"/>
  <c r="BV1029" i="3"/>
  <c r="BY1029" i="3" s="1"/>
  <c r="J1030" i="2" s="1"/>
  <c r="BU973" i="3"/>
  <c r="BX973" i="3" s="1"/>
  <c r="BV858" i="3"/>
  <c r="BY858" i="3" s="1"/>
  <c r="J859" i="2" s="1"/>
  <c r="BU799" i="3"/>
  <c r="BX799" i="3" s="1"/>
  <c r="I800" i="2" s="1"/>
  <c r="I86" i="2"/>
  <c r="I562" i="2"/>
  <c r="BV831" i="3"/>
  <c r="BY831" i="3" s="1"/>
  <c r="J832" i="2" s="1"/>
  <c r="BU890" i="3"/>
  <c r="BX890" i="3" s="1"/>
  <c r="I891" i="2" s="1"/>
  <c r="BV1097" i="3"/>
  <c r="BY1097" i="3" s="1"/>
  <c r="BV1093" i="3"/>
  <c r="BY1093" i="3" s="1"/>
  <c r="BW1740" i="3"/>
  <c r="BZ1740" i="3" s="1"/>
  <c r="BV1740" i="3"/>
  <c r="BY1740" i="3" s="1"/>
  <c r="BW1736" i="3"/>
  <c r="BZ1736" i="3" s="1"/>
  <c r="BV1736" i="3"/>
  <c r="BY1736" i="3" s="1"/>
  <c r="BU1736" i="3"/>
  <c r="BX1736" i="3" s="1"/>
  <c r="BW1721" i="3"/>
  <c r="BZ1721" i="3" s="1"/>
  <c r="BV1721" i="3"/>
  <c r="BY1721" i="3" s="1"/>
  <c r="BU1721" i="3"/>
  <c r="BX1721" i="3" s="1"/>
  <c r="BW1717" i="3"/>
  <c r="BZ1717" i="3" s="1"/>
  <c r="BV1717" i="3"/>
  <c r="BY1717" i="3" s="1"/>
  <c r="BW1713" i="3"/>
  <c r="BZ1713" i="3" s="1"/>
  <c r="BU1713" i="3"/>
  <c r="BX1713" i="3" s="1"/>
  <c r="BW1709" i="3"/>
  <c r="BZ1709" i="3" s="1"/>
  <c r="BV1709" i="3"/>
  <c r="BY1709" i="3" s="1"/>
  <c r="BW1701" i="3"/>
  <c r="BZ1701" i="3" s="1"/>
  <c r="BV1701" i="3"/>
  <c r="BY1701" i="3" s="1"/>
  <c r="BU1701" i="3"/>
  <c r="BX1701" i="3" s="1"/>
  <c r="BW1693" i="3"/>
  <c r="BZ1693" i="3" s="1"/>
  <c r="BV1693" i="3"/>
  <c r="BY1693" i="3" s="1"/>
  <c r="BU1693" i="3"/>
  <c r="BX1693" i="3" s="1"/>
  <c r="BW1689" i="3"/>
  <c r="BZ1689" i="3" s="1"/>
  <c r="BV1689" i="3"/>
  <c r="BY1689" i="3" s="1"/>
  <c r="BU1689" i="3"/>
  <c r="BX1689" i="3" s="1"/>
  <c r="BW1685" i="3"/>
  <c r="BZ1685" i="3" s="1"/>
  <c r="BU1685" i="3"/>
  <c r="BX1685" i="3" s="1"/>
  <c r="BW1681" i="3"/>
  <c r="BZ1681" i="3" s="1"/>
  <c r="BV1681" i="3"/>
  <c r="BY1681" i="3" s="1"/>
  <c r="BU1681" i="3"/>
  <c r="BX1681" i="3" s="1"/>
  <c r="BW1677" i="3"/>
  <c r="BZ1677" i="3" s="1"/>
  <c r="BU1677" i="3"/>
  <c r="BX1677" i="3" s="1"/>
  <c r="BW1665" i="3"/>
  <c r="BZ1665" i="3" s="1"/>
  <c r="BV1665" i="3"/>
  <c r="BY1665" i="3" s="1"/>
  <c r="BW1657" i="3"/>
  <c r="BZ1657" i="3" s="1"/>
  <c r="BV1657" i="3"/>
  <c r="BY1657" i="3" s="1"/>
  <c r="BU1657" i="3"/>
  <c r="BX1657" i="3" s="1"/>
  <c r="BW1653" i="3"/>
  <c r="BZ1653" i="3" s="1"/>
  <c r="BV1653" i="3"/>
  <c r="BY1653" i="3" s="1"/>
  <c r="BW1645" i="3"/>
  <c r="BZ1645" i="3" s="1"/>
  <c r="BV1645" i="3"/>
  <c r="BY1645" i="3" s="1"/>
  <c r="BW1637" i="3"/>
  <c r="BZ1637" i="3" s="1"/>
  <c r="BV1637" i="3"/>
  <c r="BY1637" i="3" s="1"/>
  <c r="BU1637" i="3"/>
  <c r="BX1637" i="3" s="1"/>
  <c r="BW1633" i="3"/>
  <c r="BZ1633" i="3" s="1"/>
  <c r="BV1633" i="3"/>
  <c r="BY1633" i="3" s="1"/>
  <c r="BU1633" i="3"/>
  <c r="BX1633" i="3" s="1"/>
  <c r="BW1629" i="3"/>
  <c r="BZ1629" i="3" s="1"/>
  <c r="BV1629" i="3"/>
  <c r="BY1629" i="3" s="1"/>
  <c r="BU1629" i="3"/>
  <c r="BX1629" i="3" s="1"/>
  <c r="BW1807" i="3"/>
  <c r="BZ1807" i="3" s="1"/>
  <c r="BV1807" i="3"/>
  <c r="BY1807" i="3" s="1"/>
  <c r="BW1803" i="3"/>
  <c r="BZ1803" i="3" s="1"/>
  <c r="BU1803" i="3"/>
  <c r="BX1803" i="3" s="1"/>
  <c r="BV1803" i="3"/>
  <c r="BY1803" i="3" s="1"/>
  <c r="BW1783" i="3"/>
  <c r="BZ1783" i="3" s="1"/>
  <c r="BU1783" i="3"/>
  <c r="BX1783" i="3" s="1"/>
  <c r="BV1783" i="3"/>
  <c r="BY1783" i="3" s="1"/>
  <c r="BW1779" i="3"/>
  <c r="BZ1779" i="3" s="1"/>
  <c r="BV1779" i="3"/>
  <c r="BY1779" i="3" s="1"/>
  <c r="BW1755" i="3"/>
  <c r="BZ1755" i="3" s="1"/>
  <c r="BU1755" i="3"/>
  <c r="BX1755" i="3" s="1"/>
  <c r="BV1755" i="3"/>
  <c r="BY1755" i="3" s="1"/>
  <c r="BW1743" i="3"/>
  <c r="BZ1743" i="3" s="1"/>
  <c r="BU1743" i="3"/>
  <c r="BX1743" i="3" s="1"/>
  <c r="BV1743" i="3"/>
  <c r="BY1743" i="3" s="1"/>
  <c r="BW2123" i="3"/>
  <c r="BZ2123" i="3" s="1"/>
  <c r="BU2123" i="3"/>
  <c r="BX2123" i="3" s="1"/>
  <c r="BW2119" i="3"/>
  <c r="BZ2119" i="3" s="1"/>
  <c r="BV2119" i="3"/>
  <c r="BY2119" i="3" s="1"/>
  <c r="BW2108" i="3"/>
  <c r="BZ2108" i="3" s="1"/>
  <c r="BV2108" i="3"/>
  <c r="BY2108" i="3" s="1"/>
  <c r="BW2100" i="3"/>
  <c r="BZ2100" i="3" s="1"/>
  <c r="BU2100" i="3"/>
  <c r="BX2100" i="3" s="1"/>
  <c r="BW2096" i="3"/>
  <c r="BZ2096" i="3" s="1"/>
  <c r="BU2096" i="3"/>
  <c r="BX2096" i="3" s="1"/>
  <c r="BW2092" i="3"/>
  <c r="BZ2092" i="3" s="1"/>
  <c r="BV2092" i="3"/>
  <c r="BY2092" i="3" s="1"/>
  <c r="BW2088" i="3"/>
  <c r="BZ2088" i="3" s="1"/>
  <c r="BV2088" i="3"/>
  <c r="BY2088" i="3" s="1"/>
  <c r="BW2062" i="3"/>
  <c r="BZ2062" i="3" s="1"/>
  <c r="BV2062" i="3"/>
  <c r="BY2062" i="3" s="1"/>
  <c r="BW2046" i="3"/>
  <c r="BZ2046" i="3" s="1"/>
  <c r="BV2046" i="3"/>
  <c r="BY2046" i="3" s="1"/>
  <c r="BW2034" i="3"/>
  <c r="BZ2034" i="3" s="1"/>
  <c r="BV2034" i="3"/>
  <c r="BY2034" i="3" s="1"/>
  <c r="BW2030" i="3"/>
  <c r="BZ2030" i="3" s="1"/>
  <c r="BV2030" i="3"/>
  <c r="BY2030" i="3" s="1"/>
  <c r="BW2018" i="3"/>
  <c r="BZ2018" i="3" s="1"/>
  <c r="BV2018" i="3"/>
  <c r="BY2018" i="3" s="1"/>
  <c r="BW2014" i="3"/>
  <c r="BZ2014" i="3" s="1"/>
  <c r="BV2014" i="3"/>
  <c r="BY2014" i="3" s="1"/>
  <c r="BW2002" i="3"/>
  <c r="BZ2002" i="3" s="1"/>
  <c r="BU2002" i="3"/>
  <c r="BX2002" i="3" s="1"/>
  <c r="BV2002" i="3"/>
  <c r="BY2002" i="3" s="1"/>
  <c r="BW1998" i="3"/>
  <c r="BZ1998" i="3" s="1"/>
  <c r="BV1998" i="3"/>
  <c r="BY1998" i="3" s="1"/>
  <c r="BW1990" i="3"/>
  <c r="BZ1990" i="3" s="1"/>
  <c r="BU1990" i="3"/>
  <c r="BX1990" i="3" s="1"/>
  <c r="BW1962" i="3"/>
  <c r="BZ1962" i="3" s="1"/>
  <c r="BU1962" i="3"/>
  <c r="BX1962" i="3" s="1"/>
  <c r="BW1958" i="3"/>
  <c r="BZ1958" i="3" s="1"/>
  <c r="BU1958" i="3"/>
  <c r="BX1958" i="3" s="1"/>
  <c r="BW1954" i="3"/>
  <c r="BZ1954" i="3" s="1"/>
  <c r="BU1954" i="3"/>
  <c r="BX1954" i="3" s="1"/>
  <c r="BV1954" i="3"/>
  <c r="BY1954" i="3" s="1"/>
  <c r="BW1950" i="3"/>
  <c r="BZ1950" i="3" s="1"/>
  <c r="BV1950" i="3"/>
  <c r="BY1950" i="3" s="1"/>
  <c r="BW1938" i="3"/>
  <c r="BZ1938" i="3" s="1"/>
  <c r="BV1938" i="3"/>
  <c r="BY1938" i="3" s="1"/>
  <c r="BW1926" i="3"/>
  <c r="BZ1926" i="3" s="1"/>
  <c r="BU1926" i="3"/>
  <c r="BX1926" i="3" s="1"/>
  <c r="BW1922" i="3"/>
  <c r="BZ1922" i="3" s="1"/>
  <c r="BV1922" i="3"/>
  <c r="BY1922" i="3" s="1"/>
  <c r="BW1914" i="3"/>
  <c r="BZ1914" i="3" s="1"/>
  <c r="BV1914" i="3"/>
  <c r="BY1914" i="3" s="1"/>
  <c r="BW1910" i="3"/>
  <c r="BZ1910" i="3" s="1"/>
  <c r="BV1910" i="3"/>
  <c r="BY1910" i="3" s="1"/>
  <c r="BW1902" i="3"/>
  <c r="BZ1902" i="3" s="1"/>
  <c r="BU1902" i="3"/>
  <c r="BX1902" i="3" s="1"/>
  <c r="BW1898" i="3"/>
  <c r="BZ1898" i="3" s="1"/>
  <c r="BU1898" i="3"/>
  <c r="BX1898" i="3" s="1"/>
  <c r="BV1898" i="3"/>
  <c r="BY1898" i="3" s="1"/>
  <c r="BW1894" i="3"/>
  <c r="BZ1894" i="3" s="1"/>
  <c r="BU1894" i="3"/>
  <c r="BX1894" i="3" s="1"/>
  <c r="BW1878" i="3"/>
  <c r="BZ1878" i="3" s="1"/>
  <c r="BV1878" i="3"/>
  <c r="BY1878" i="3" s="1"/>
  <c r="BW1874" i="3"/>
  <c r="BZ1874" i="3" s="1"/>
  <c r="BV1874" i="3"/>
  <c r="BY1874" i="3" s="1"/>
  <c r="BW1866" i="3"/>
  <c r="BZ1866" i="3" s="1"/>
  <c r="BU1866" i="3"/>
  <c r="BX1866" i="3" s="1"/>
  <c r="BV1866" i="3"/>
  <c r="BY1866" i="3" s="1"/>
  <c r="BW1862" i="3"/>
  <c r="BZ1862" i="3" s="1"/>
  <c r="BU1862" i="3"/>
  <c r="BX1862" i="3" s="1"/>
  <c r="BW1854" i="3"/>
  <c r="BZ1854" i="3" s="1"/>
  <c r="BV1854" i="3"/>
  <c r="BY1854" i="3" s="1"/>
  <c r="BU1854" i="3"/>
  <c r="BX1854" i="3" s="1"/>
  <c r="BW1846" i="3"/>
  <c r="BZ1846" i="3" s="1"/>
  <c r="BV1846" i="3"/>
  <c r="BY1846" i="3" s="1"/>
  <c r="BW1830" i="3"/>
  <c r="BZ1830" i="3" s="1"/>
  <c r="BU1830" i="3"/>
  <c r="BX1830" i="3" s="1"/>
  <c r="BW1814" i="3"/>
  <c r="BZ1814" i="3" s="1"/>
  <c r="BV1814" i="3"/>
  <c r="BY1814" i="3" s="1"/>
  <c r="BW2205" i="3"/>
  <c r="BZ2205" i="3" s="1"/>
  <c r="BV2205" i="3"/>
  <c r="BY2205" i="3" s="1"/>
  <c r="BW2194" i="3"/>
  <c r="BZ2194" i="3" s="1"/>
  <c r="BU2194" i="3"/>
  <c r="BX2194" i="3" s="1"/>
  <c r="BW2190" i="3"/>
  <c r="BZ2190" i="3" s="1"/>
  <c r="BU2190" i="3"/>
  <c r="BX2190" i="3" s="1"/>
  <c r="BW2162" i="3"/>
  <c r="BZ2162" i="3" s="1"/>
  <c r="BU2162" i="3"/>
  <c r="BX2162" i="3" s="1"/>
  <c r="BW2158" i="3"/>
  <c r="BZ2158" i="3" s="1"/>
  <c r="BU2158" i="3"/>
  <c r="BX2158" i="3" s="1"/>
  <c r="BW2013" i="3"/>
  <c r="BZ2013" i="3" s="1"/>
  <c r="BV2013" i="3"/>
  <c r="BY2013" i="3" s="1"/>
  <c r="BW1989" i="3"/>
  <c r="BZ1989" i="3" s="1"/>
  <c r="BU1989" i="3"/>
  <c r="BX1989" i="3" s="1"/>
  <c r="BW1985" i="3"/>
  <c r="BZ1985" i="3" s="1"/>
  <c r="BV1985" i="3"/>
  <c r="BY1985" i="3" s="1"/>
  <c r="BU1985" i="3"/>
  <c r="BX1985" i="3" s="1"/>
  <c r="BW1973" i="3"/>
  <c r="BZ1973" i="3" s="1"/>
  <c r="BV1973" i="3"/>
  <c r="BY1973" i="3" s="1"/>
  <c r="BW1941" i="3"/>
  <c r="BZ1941" i="3" s="1"/>
  <c r="BV1941" i="3"/>
  <c r="BY1941" i="3" s="1"/>
  <c r="BU1941" i="3"/>
  <c r="BX1941" i="3" s="1"/>
  <c r="BW1504" i="3"/>
  <c r="BZ1504" i="3" s="1"/>
  <c r="BU1504" i="3"/>
  <c r="BX1504" i="3" s="1"/>
  <c r="BW1452" i="3"/>
  <c r="BZ1452" i="3" s="1"/>
  <c r="BV1452" i="3"/>
  <c r="BY1452" i="3" s="1"/>
  <c r="BW1444" i="3"/>
  <c r="BZ1444" i="3" s="1"/>
  <c r="BU1444" i="3"/>
  <c r="BX1444" i="3" s="1"/>
  <c r="BV1444" i="3"/>
  <c r="BY1444" i="3" s="1"/>
  <c r="BW1412" i="3"/>
  <c r="BZ1412" i="3" s="1"/>
  <c r="BU1412" i="3"/>
  <c r="BX1412" i="3" s="1"/>
  <c r="BV1412" i="3"/>
  <c r="BY1412" i="3" s="1"/>
  <c r="BW1408" i="3"/>
  <c r="BZ1408" i="3" s="1"/>
  <c r="BU1408" i="3"/>
  <c r="BX1408" i="3" s="1"/>
  <c r="BV1408" i="3"/>
  <c r="BY1408" i="3" s="1"/>
  <c r="BW1392" i="3"/>
  <c r="BZ1392" i="3" s="1"/>
  <c r="BU1392" i="3"/>
  <c r="BX1392" i="3" s="1"/>
  <c r="BV1392" i="3"/>
  <c r="BY1392" i="3" s="1"/>
  <c r="BW1380" i="3"/>
  <c r="BZ1380" i="3" s="1"/>
  <c r="BU1380" i="3"/>
  <c r="BX1380" i="3" s="1"/>
  <c r="BV1380" i="3"/>
  <c r="BY1380" i="3" s="1"/>
  <c r="BW1376" i="3"/>
  <c r="BZ1376" i="3" s="1"/>
  <c r="BU1376" i="3"/>
  <c r="BX1376" i="3" s="1"/>
  <c r="BV1376" i="3"/>
  <c r="BY1376" i="3" s="1"/>
  <c r="BW1356" i="3"/>
  <c r="BZ1356" i="3" s="1"/>
  <c r="BU1356" i="3"/>
  <c r="BX1356" i="3" s="1"/>
  <c r="BW1352" i="3"/>
  <c r="BZ1352" i="3" s="1"/>
  <c r="BV1352" i="3"/>
  <c r="BY1352" i="3" s="1"/>
  <c r="BU1352" i="3"/>
  <c r="BX1352" i="3" s="1"/>
  <c r="BW1348" i="3"/>
  <c r="BZ1348" i="3" s="1"/>
  <c r="BV1348" i="3"/>
  <c r="BY1348" i="3" s="1"/>
  <c r="BW1332" i="3"/>
  <c r="BZ1332" i="3" s="1"/>
  <c r="BV1332" i="3"/>
  <c r="BY1332" i="3" s="1"/>
  <c r="BU1332" i="3"/>
  <c r="BX1332" i="3" s="1"/>
  <c r="BW1328" i="3"/>
  <c r="BZ1328" i="3" s="1"/>
  <c r="BV1328" i="3"/>
  <c r="BY1328" i="3" s="1"/>
  <c r="BW1320" i="3"/>
  <c r="BZ1320" i="3" s="1"/>
  <c r="BV1320" i="3"/>
  <c r="BY1320" i="3" s="1"/>
  <c r="BW1308" i="3"/>
  <c r="BZ1308" i="3" s="1"/>
  <c r="BV1308" i="3"/>
  <c r="BY1308" i="3" s="1"/>
  <c r="BU1308" i="3"/>
  <c r="BX1308" i="3" s="1"/>
  <c r="BW1280" i="3"/>
  <c r="BZ1280" i="3" s="1"/>
  <c r="BV1280" i="3"/>
  <c r="BY1280" i="3" s="1"/>
  <c r="BW1268" i="3"/>
  <c r="BZ1268" i="3" s="1"/>
  <c r="BV1268" i="3"/>
  <c r="BY1268" i="3" s="1"/>
  <c r="BW1260" i="3"/>
  <c r="BZ1260" i="3" s="1"/>
  <c r="BU1260" i="3"/>
  <c r="BX1260" i="3" s="1"/>
  <c r="BW1252" i="3"/>
  <c r="BZ1252" i="3" s="1"/>
  <c r="BU1252" i="3"/>
  <c r="BX1252" i="3" s="1"/>
  <c r="BW1248" i="3"/>
  <c r="BZ1248" i="3" s="1"/>
  <c r="BV1248" i="3"/>
  <c r="BY1248" i="3" s="1"/>
  <c r="BW1240" i="3"/>
  <c r="BZ1240" i="3" s="1"/>
  <c r="BV1240" i="3"/>
  <c r="BY1240" i="3" s="1"/>
  <c r="BW1232" i="3"/>
  <c r="BZ1232" i="3" s="1"/>
  <c r="BV1232" i="3"/>
  <c r="BY1232" i="3" s="1"/>
  <c r="BW1224" i="3"/>
  <c r="BZ1224" i="3" s="1"/>
  <c r="BU1224" i="3"/>
  <c r="BX1224" i="3" s="1"/>
  <c r="BW1220" i="3"/>
  <c r="BZ1220" i="3" s="1"/>
  <c r="BV1220" i="3"/>
  <c r="BY1220" i="3" s="1"/>
  <c r="BU1220" i="3"/>
  <c r="BX1220" i="3" s="1"/>
  <c r="BW1180" i="3"/>
  <c r="BZ1180" i="3" s="1"/>
  <c r="BU1180" i="3"/>
  <c r="BX1180" i="3" s="1"/>
  <c r="BW1152" i="3"/>
  <c r="BZ1152" i="3" s="1"/>
  <c r="BV1152" i="3"/>
  <c r="BY1152" i="3" s="1"/>
  <c r="BU1152" i="3"/>
  <c r="BX1152" i="3" s="1"/>
  <c r="BW1124" i="3"/>
  <c r="BZ1124" i="3" s="1"/>
  <c r="BV1124" i="3"/>
  <c r="BY1124" i="3" s="1"/>
  <c r="BW1108" i="3"/>
  <c r="BZ1108" i="3" s="1"/>
  <c r="BV1108" i="3"/>
  <c r="BY1108" i="3" s="1"/>
  <c r="BU1108" i="3"/>
  <c r="BX1108" i="3" s="1"/>
  <c r="BW2153" i="3"/>
  <c r="BZ2153" i="3" s="1"/>
  <c r="BU2153" i="3"/>
  <c r="BX2153" i="3" s="1"/>
  <c r="BW2149" i="3"/>
  <c r="BZ2149" i="3" s="1"/>
  <c r="BV2149" i="3"/>
  <c r="BY2149" i="3" s="1"/>
  <c r="BW1627" i="3"/>
  <c r="BZ1627" i="3" s="1"/>
  <c r="BV1627" i="3"/>
  <c r="BY1627" i="3" s="1"/>
  <c r="BW1607" i="3"/>
  <c r="BZ1607" i="3" s="1"/>
  <c r="BV1607" i="3"/>
  <c r="BY1607" i="3" s="1"/>
  <c r="BW1579" i="3"/>
  <c r="BZ1579" i="3" s="1"/>
  <c r="BU1579" i="3"/>
  <c r="BX1579" i="3" s="1"/>
  <c r="BW1547" i="3"/>
  <c r="BZ1547" i="3" s="1"/>
  <c r="BU1547" i="3"/>
  <c r="BX1547" i="3" s="1"/>
  <c r="BW1539" i="3"/>
  <c r="BZ1539" i="3" s="1"/>
  <c r="BV1539" i="3"/>
  <c r="BY1539" i="3" s="1"/>
  <c r="BW1511" i="3"/>
  <c r="BZ1511" i="3" s="1"/>
  <c r="BU1511" i="3"/>
  <c r="BX1511" i="3" s="1"/>
  <c r="BV1511" i="3"/>
  <c r="BY1511" i="3" s="1"/>
  <c r="BW1483" i="3"/>
  <c r="BZ1483" i="3" s="1"/>
  <c r="BU1483" i="3"/>
  <c r="BX1483" i="3" s="1"/>
  <c r="BW1471" i="3"/>
  <c r="BZ1471" i="3" s="1"/>
  <c r="BU1471" i="3"/>
  <c r="BX1471" i="3" s="1"/>
  <c r="BV1471" i="3"/>
  <c r="BY1471" i="3" s="1"/>
  <c r="BW1447" i="3"/>
  <c r="BZ1447" i="3" s="1"/>
  <c r="BU1447" i="3"/>
  <c r="BX1447" i="3" s="1"/>
  <c r="BV1447" i="3"/>
  <c r="BY1447" i="3" s="1"/>
  <c r="BW1891" i="3"/>
  <c r="BZ1891" i="3" s="1"/>
  <c r="BU1891" i="3"/>
  <c r="BX1891" i="3" s="1"/>
  <c r="BW1867" i="3"/>
  <c r="BZ1867" i="3" s="1"/>
  <c r="BV1867" i="3"/>
  <c r="BY1867" i="3" s="1"/>
  <c r="BW1839" i="3"/>
  <c r="BZ1839" i="3" s="1"/>
  <c r="BU1839" i="3"/>
  <c r="BX1839" i="3" s="1"/>
  <c r="BW1835" i="3"/>
  <c r="BZ1835" i="3" s="1"/>
  <c r="BV1835" i="3"/>
  <c r="BY1835" i="3" s="1"/>
  <c r="BW1827" i="3"/>
  <c r="BZ1827" i="3" s="1"/>
  <c r="BV1827" i="3"/>
  <c r="BY1827" i="3" s="1"/>
  <c r="BW1815" i="3"/>
  <c r="BZ1815" i="3" s="1"/>
  <c r="BV1815" i="3"/>
  <c r="BY1815" i="3" s="1"/>
  <c r="BW1804" i="3"/>
  <c r="BZ1804" i="3" s="1"/>
  <c r="BV1804" i="3"/>
  <c r="BY1804" i="3" s="1"/>
  <c r="BW1796" i="3"/>
  <c r="BZ1796" i="3" s="1"/>
  <c r="BU1796" i="3"/>
  <c r="BX1796" i="3" s="1"/>
  <c r="BW1780" i="3"/>
  <c r="BZ1780" i="3" s="1"/>
  <c r="BV1780" i="3"/>
  <c r="BY1780" i="3" s="1"/>
  <c r="BW1772" i="3"/>
  <c r="BZ1772" i="3" s="1"/>
  <c r="BU1772" i="3"/>
  <c r="BX1772" i="3" s="1"/>
  <c r="BW1760" i="3"/>
  <c r="BZ1760" i="3" s="1"/>
  <c r="BU1760" i="3"/>
  <c r="BX1760" i="3" s="1"/>
  <c r="BW1726" i="3"/>
  <c r="BZ1726" i="3" s="1"/>
  <c r="BV1726" i="3"/>
  <c r="BY1726" i="3" s="1"/>
  <c r="BW1706" i="3"/>
  <c r="BZ1706" i="3" s="1"/>
  <c r="BV1706" i="3"/>
  <c r="BY1706" i="3" s="1"/>
  <c r="BW1690" i="3"/>
  <c r="BZ1690" i="3" s="1"/>
  <c r="BU1690" i="3"/>
  <c r="BX1690" i="3" s="1"/>
  <c r="BW1642" i="3"/>
  <c r="BZ1642" i="3" s="1"/>
  <c r="BU1642" i="3"/>
  <c r="BX1642" i="3" s="1"/>
  <c r="BV1642" i="3"/>
  <c r="BY1642" i="3" s="1"/>
  <c r="BW1578" i="3"/>
  <c r="BZ1578" i="3" s="1"/>
  <c r="BV1578" i="3"/>
  <c r="BY1578" i="3" s="1"/>
  <c r="BW1570" i="3"/>
  <c r="BZ1570" i="3" s="1"/>
  <c r="BU1570" i="3"/>
  <c r="BX1570" i="3" s="1"/>
  <c r="BW1562" i="3"/>
  <c r="BZ1562" i="3" s="1"/>
  <c r="BV1562" i="3"/>
  <c r="BY1562" i="3" s="1"/>
  <c r="BW1546" i="3"/>
  <c r="BZ1546" i="3" s="1"/>
  <c r="BV1546" i="3"/>
  <c r="BY1546" i="3" s="1"/>
  <c r="BU2140" i="3"/>
  <c r="BX2140" i="3" s="1"/>
  <c r="J13" i="2"/>
  <c r="J189" i="2"/>
  <c r="J165" i="2"/>
  <c r="I208" i="2"/>
  <c r="J220" i="2"/>
  <c r="I236" i="2"/>
  <c r="I185" i="2"/>
  <c r="I292" i="2"/>
  <c r="J45" i="2"/>
  <c r="I120" i="2"/>
  <c r="J140" i="2"/>
  <c r="I132" i="2"/>
  <c r="I17" i="2"/>
  <c r="J157" i="2"/>
  <c r="I189" i="2"/>
  <c r="I165" i="2"/>
  <c r="I200" i="2"/>
  <c r="J212" i="2"/>
  <c r="I220" i="2"/>
  <c r="J244" i="2"/>
  <c r="I45" i="2"/>
  <c r="I140" i="2"/>
  <c r="J577" i="2"/>
  <c r="S23" i="1"/>
  <c r="I23" i="1"/>
  <c r="N23" i="1"/>
  <c r="H23" i="1"/>
  <c r="K23" i="1"/>
  <c r="M23" i="1"/>
  <c r="J23" i="1"/>
  <c r="O23" i="1"/>
  <c r="G23" i="1"/>
  <c r="L23" i="1"/>
  <c r="P23" i="1"/>
  <c r="BW2232" i="3"/>
  <c r="BZ2232" i="3" s="1"/>
  <c r="BV2232" i="3"/>
  <c r="BY2232" i="3" s="1"/>
  <c r="BW2141" i="3"/>
  <c r="BZ2141" i="3" s="1"/>
  <c r="BV2141" i="3"/>
  <c r="BY2141" i="3" s="1"/>
  <c r="BW2091" i="3"/>
  <c r="BZ2091" i="3" s="1"/>
  <c r="BV2091" i="3"/>
  <c r="BY2091" i="3" s="1"/>
  <c r="BW2087" i="3"/>
  <c r="BZ2087" i="3" s="1"/>
  <c r="BV2087" i="3"/>
  <c r="BY2087" i="3" s="1"/>
  <c r="BW2083" i="3"/>
  <c r="BZ2083" i="3" s="1"/>
  <c r="BU2083" i="3"/>
  <c r="BX2083" i="3" s="1"/>
  <c r="BW2057" i="3"/>
  <c r="BZ2057" i="3" s="1"/>
  <c r="BU2057" i="3"/>
  <c r="BX2057" i="3" s="1"/>
  <c r="BW2049" i="3"/>
  <c r="BZ2049" i="3" s="1"/>
  <c r="BU2049" i="3"/>
  <c r="BX2049" i="3" s="1"/>
  <c r="BW2025" i="3"/>
  <c r="BZ2025" i="3" s="1"/>
  <c r="BV2025" i="3"/>
  <c r="BY2025" i="3" s="1"/>
  <c r="BW2021" i="3"/>
  <c r="BZ2021" i="3" s="1"/>
  <c r="BU2021" i="3"/>
  <c r="BX2021" i="3" s="1"/>
  <c r="BW1940" i="3"/>
  <c r="BZ1940" i="3" s="1"/>
  <c r="BU1940" i="3"/>
  <c r="BX1940" i="3" s="1"/>
  <c r="BW1932" i="3"/>
  <c r="BZ1932" i="3" s="1"/>
  <c r="BV1932" i="3"/>
  <c r="BY1932" i="3" s="1"/>
  <c r="BW1983" i="3"/>
  <c r="BZ1983" i="3" s="1"/>
  <c r="BV1983" i="3"/>
  <c r="BY1983" i="3" s="1"/>
  <c r="I470" i="2"/>
  <c r="J430" i="2"/>
  <c r="I478" i="2"/>
  <c r="J414" i="2"/>
  <c r="I490" i="2"/>
  <c r="J565" i="2"/>
  <c r="BV920" i="3"/>
  <c r="BY920" i="3" s="1"/>
  <c r="J921" i="2" s="1"/>
  <c r="BV1869" i="3"/>
  <c r="BY1869" i="3" s="1"/>
  <c r="BU1889" i="3"/>
  <c r="BX1889" i="3" s="1"/>
  <c r="BU1643" i="3"/>
  <c r="BX1643" i="3" s="1"/>
  <c r="BU1780" i="3"/>
  <c r="BX1780" i="3" s="1"/>
  <c r="BU1788" i="3"/>
  <c r="BX1788" i="3" s="1"/>
  <c r="BU1714" i="3"/>
  <c r="BX1714" i="3" s="1"/>
  <c r="BV1776" i="3"/>
  <c r="BY1776" i="3" s="1"/>
  <c r="BU1827" i="3"/>
  <c r="BX1827" i="3" s="1"/>
  <c r="BU1920" i="3"/>
  <c r="BX1920" i="3" s="1"/>
  <c r="BU1984" i="3"/>
  <c r="BX1984" i="3" s="1"/>
  <c r="BU1859" i="3"/>
  <c r="BX1859" i="3" s="1"/>
  <c r="BV1848" i="3"/>
  <c r="BY1848" i="3" s="1"/>
  <c r="BU1432" i="3"/>
  <c r="BX1432" i="3" s="1"/>
  <c r="I173" i="2"/>
  <c r="I181" i="2"/>
  <c r="J193" i="2"/>
  <c r="J200" i="2"/>
  <c r="J208" i="2"/>
  <c r="J216" i="2"/>
  <c r="J228" i="2"/>
  <c r="I248" i="2"/>
  <c r="I161" i="2"/>
  <c r="J169" i="2"/>
  <c r="I177" i="2"/>
  <c r="R22" i="1" s="1"/>
  <c r="I430" i="2"/>
  <c r="I414" i="2"/>
  <c r="J720" i="2"/>
  <c r="J100" i="2"/>
  <c r="J136" i="2"/>
  <c r="J482" i="2"/>
  <c r="BU1083" i="3"/>
  <c r="BX1083" i="3" s="1"/>
  <c r="BU861" i="3"/>
  <c r="BX861" i="3" s="1"/>
  <c r="I862" i="2" s="1"/>
  <c r="BV852" i="3"/>
  <c r="BY852" i="3" s="1"/>
  <c r="J853" i="2" s="1"/>
  <c r="BU1640" i="3"/>
  <c r="BX1640" i="3" s="1"/>
  <c r="I269" i="2"/>
  <c r="J486" i="2"/>
  <c r="J707" i="2"/>
  <c r="BV868" i="3"/>
  <c r="BY868" i="3" s="1"/>
  <c r="J869" i="2" s="1"/>
  <c r="J426" i="2"/>
  <c r="I577" i="2"/>
  <c r="I482" i="2"/>
  <c r="BV1083" i="3"/>
  <c r="BY1083" i="3" s="1"/>
  <c r="BU833" i="3"/>
  <c r="BX833" i="3" s="1"/>
  <c r="I834" i="2" s="1"/>
  <c r="J474" i="2"/>
  <c r="J546" i="2"/>
  <c r="BV2204" i="3"/>
  <c r="BY2204" i="3" s="1"/>
  <c r="BU2022" i="3"/>
  <c r="BX2022" i="3" s="1"/>
  <c r="BV2173" i="3"/>
  <c r="BY2173" i="3" s="1"/>
  <c r="BU2062" i="3"/>
  <c r="BX2062" i="3" s="1"/>
  <c r="BV2115" i="3"/>
  <c r="BY2115" i="3" s="1"/>
  <c r="BV2145" i="3"/>
  <c r="BY2145" i="3" s="1"/>
  <c r="BU1949" i="3"/>
  <c r="BX1949" i="3" s="1"/>
  <c r="BU2030" i="3"/>
  <c r="BX2030" i="3" s="1"/>
  <c r="BU2185" i="3"/>
  <c r="BX2185" i="3" s="1"/>
  <c r="J572" i="2"/>
  <c r="J588" i="2"/>
  <c r="I707" i="2"/>
  <c r="J739" i="2"/>
  <c r="I747" i="2"/>
  <c r="J580" i="2"/>
  <c r="I659" i="2"/>
  <c r="I703" i="2"/>
  <c r="BU2205" i="3"/>
  <c r="BX2205" i="3" s="1"/>
  <c r="BU2016" i="3"/>
  <c r="BX2016" i="3" s="1"/>
  <c r="BU1947" i="3"/>
  <c r="BX1947" i="3" s="1"/>
  <c r="BV1303" i="3"/>
  <c r="BY1303" i="3" s="1"/>
  <c r="BU1248" i="3"/>
  <c r="BX1248" i="3" s="1"/>
  <c r="BV1145" i="3"/>
  <c r="BY1145" i="3" s="1"/>
  <c r="J233" i="2"/>
  <c r="I572" i="2"/>
  <c r="J699" i="2"/>
  <c r="I588" i="2"/>
  <c r="J731" i="2"/>
  <c r="I739" i="2"/>
  <c r="I580" i="2"/>
  <c r="J403" i="2"/>
  <c r="BV1888" i="3"/>
  <c r="BY1888" i="3" s="1"/>
  <c r="BU2181" i="3"/>
  <c r="BX2181" i="3" s="1"/>
  <c r="BU1981" i="3"/>
  <c r="BX1981" i="3" s="1"/>
  <c r="BV2153" i="3"/>
  <c r="BY2153" i="3" s="1"/>
  <c r="BV1915" i="3"/>
  <c r="BY1915" i="3" s="1"/>
  <c r="BU2054" i="3"/>
  <c r="BX2054" i="3" s="1"/>
  <c r="BU2149" i="3"/>
  <c r="BX2149" i="3" s="1"/>
  <c r="BU1899" i="3"/>
  <c r="BX1899" i="3" s="1"/>
  <c r="BU2034" i="3"/>
  <c r="BX2034" i="3" s="1"/>
  <c r="BU1807" i="3"/>
  <c r="BX1807" i="3" s="1"/>
  <c r="BV1683" i="3"/>
  <c r="BY1683" i="3" s="1"/>
  <c r="BU1623" i="3"/>
  <c r="BX1623" i="3" s="1"/>
  <c r="BV1616" i="3"/>
  <c r="BY1616" i="3" s="1"/>
  <c r="BV1470" i="3"/>
  <c r="BY1470" i="3" s="1"/>
  <c r="BU1467" i="3"/>
  <c r="BX1467" i="3" s="1"/>
  <c r="BU1460" i="3"/>
  <c r="BX1460" i="3" s="1"/>
  <c r="BV1374" i="3"/>
  <c r="BY1374" i="3" s="1"/>
  <c r="BV1367" i="3"/>
  <c r="BY1367" i="3" s="1"/>
  <c r="BU1328" i="3"/>
  <c r="BX1328" i="3" s="1"/>
  <c r="BV1305" i="3"/>
  <c r="BY1305" i="3" s="1"/>
  <c r="BV1113" i="3"/>
  <c r="BY1113" i="3" s="1"/>
  <c r="I699" i="2"/>
  <c r="I731" i="2"/>
  <c r="J663" i="2"/>
  <c r="BV834" i="3"/>
  <c r="BY834" i="3" s="1"/>
  <c r="J835" i="2" s="1"/>
  <c r="BU905" i="3"/>
  <c r="BX905" i="3" s="1"/>
  <c r="I906" i="2" s="1"/>
  <c r="BU801" i="3"/>
  <c r="BX801" i="3" s="1"/>
  <c r="I802" i="2" s="1"/>
  <c r="H25" i="1"/>
  <c r="R25" i="1"/>
  <c r="Q25" i="1"/>
  <c r="S25" i="1"/>
  <c r="F25" i="1"/>
  <c r="E25" i="1"/>
  <c r="G25" i="1" s="1"/>
  <c r="P24" i="1"/>
  <c r="K25" i="1"/>
  <c r="N25" i="1"/>
  <c r="N21" i="1"/>
  <c r="M25" i="1"/>
  <c r="S21" i="1"/>
  <c r="J25" i="1"/>
  <c r="I25" i="1"/>
  <c r="J24" i="1"/>
  <c r="I24" i="1"/>
  <c r="L24" i="1"/>
  <c r="BW2217" i="3"/>
  <c r="BZ2217" i="3" s="1"/>
  <c r="BV2217" i="3"/>
  <c r="BY2217" i="3" s="1"/>
  <c r="BW1963" i="3"/>
  <c r="BZ1963" i="3" s="1"/>
  <c r="BV1963" i="3"/>
  <c r="BY1963" i="3" s="1"/>
  <c r="BW1802" i="3"/>
  <c r="BZ1802" i="3" s="1"/>
  <c r="BV1802" i="3"/>
  <c r="BY1802" i="3" s="1"/>
  <c r="BW1712" i="3"/>
  <c r="BZ1712" i="3" s="1"/>
  <c r="BV1712" i="3"/>
  <c r="BY1712" i="3" s="1"/>
  <c r="BW1475" i="3"/>
  <c r="BZ1475" i="3" s="1"/>
  <c r="BU1475" i="3"/>
  <c r="BX1475" i="3" s="1"/>
  <c r="BV1475" i="3"/>
  <c r="BY1475" i="3" s="1"/>
  <c r="BW1281" i="3"/>
  <c r="BZ1281" i="3" s="1"/>
  <c r="BV1281" i="3"/>
  <c r="BY1281" i="3" s="1"/>
  <c r="BW820" i="3"/>
  <c r="BZ820" i="3" s="1"/>
  <c r="K821" i="2" s="1"/>
  <c r="BV820" i="3"/>
  <c r="BY820" i="3" s="1"/>
  <c r="J821" i="2" s="1"/>
  <c r="BU820" i="3"/>
  <c r="BX820" i="3" s="1"/>
  <c r="I821" i="2" s="1"/>
  <c r="K449" i="2"/>
  <c r="I449" i="2"/>
  <c r="K405" i="2"/>
  <c r="J405" i="2"/>
  <c r="I405" i="2"/>
  <c r="K382" i="2"/>
  <c r="J382" i="2"/>
  <c r="K326" i="2"/>
  <c r="I326" i="2"/>
  <c r="K305" i="2"/>
  <c r="I305" i="2"/>
  <c r="K297" i="2"/>
  <c r="I297" i="2"/>
  <c r="K289" i="2"/>
  <c r="I289" i="2"/>
  <c r="J289" i="2"/>
  <c r="K273" i="2"/>
  <c r="J273" i="2"/>
  <c r="K265" i="2"/>
  <c r="I265" i="2"/>
  <c r="K261" i="2"/>
  <c r="J261" i="2"/>
  <c r="I261" i="2"/>
  <c r="K257" i="2"/>
  <c r="I257" i="2"/>
  <c r="J257" i="2"/>
  <c r="K253" i="2"/>
  <c r="J253" i="2"/>
  <c r="K241" i="2"/>
  <c r="I241" i="2"/>
  <c r="K237" i="2"/>
  <c r="I237" i="2"/>
  <c r="J237" i="2"/>
  <c r="K229" i="2"/>
  <c r="I229" i="2"/>
  <c r="J229" i="2"/>
  <c r="K225" i="2"/>
  <c r="J225" i="2"/>
  <c r="K221" i="2"/>
  <c r="I221" i="2"/>
  <c r="K217" i="2"/>
  <c r="J217" i="2"/>
  <c r="I217" i="2"/>
  <c r="K213" i="2"/>
  <c r="I213" i="2"/>
  <c r="K209" i="2"/>
  <c r="I209" i="2"/>
  <c r="K205" i="2"/>
  <c r="I205" i="2"/>
  <c r="J205" i="2"/>
  <c r="K194" i="2"/>
  <c r="I194" i="2"/>
  <c r="K174" i="2"/>
  <c r="I174" i="2"/>
  <c r="K154" i="2"/>
  <c r="I154" i="2"/>
  <c r="K151" i="2"/>
  <c r="J151" i="2"/>
  <c r="I151" i="2"/>
  <c r="K145" i="2"/>
  <c r="J145" i="2"/>
  <c r="K125" i="2"/>
  <c r="J125" i="2"/>
  <c r="I125" i="2"/>
  <c r="K121" i="2"/>
  <c r="J121" i="2"/>
  <c r="K117" i="2"/>
  <c r="I117" i="2"/>
  <c r="K113" i="2"/>
  <c r="J113" i="2"/>
  <c r="I113" i="2"/>
  <c r="K109" i="2"/>
  <c r="J109" i="2"/>
  <c r="K105" i="2"/>
  <c r="J105" i="2"/>
  <c r="I105" i="2"/>
  <c r="K101" i="2"/>
  <c r="J101" i="2"/>
  <c r="I101" i="2"/>
  <c r="K97" i="2"/>
  <c r="J97" i="2"/>
  <c r="K93" i="2"/>
  <c r="I93" i="2"/>
  <c r="K82" i="2"/>
  <c r="I82" i="2"/>
  <c r="K62" i="2"/>
  <c r="J62" i="2"/>
  <c r="K58" i="2"/>
  <c r="J58" i="2"/>
  <c r="K22" i="2"/>
  <c r="J22" i="2"/>
  <c r="BW2220" i="3"/>
  <c r="BZ2220" i="3" s="1"/>
  <c r="BU2220" i="3"/>
  <c r="BX2220" i="3" s="1"/>
  <c r="BW2176" i="3"/>
  <c r="BZ2176" i="3" s="1"/>
  <c r="BU2176" i="3"/>
  <c r="BX2176" i="3" s="1"/>
  <c r="BW2111" i="3"/>
  <c r="BZ2111" i="3" s="1"/>
  <c r="BU2111" i="3"/>
  <c r="BX2111" i="3" s="1"/>
  <c r="BW1387" i="3"/>
  <c r="BZ1387" i="3" s="1"/>
  <c r="BV1387" i="3"/>
  <c r="BY1387" i="3" s="1"/>
  <c r="J194" i="2"/>
  <c r="J221" i="2"/>
  <c r="J241" i="2"/>
  <c r="I97" i="2"/>
  <c r="J269" i="2"/>
  <c r="I121" i="2"/>
  <c r="I398" i="2"/>
  <c r="BV832" i="3"/>
  <c r="BY832" i="3" s="1"/>
  <c r="J833" i="2" s="1"/>
  <c r="J74" i="2"/>
  <c r="I382" i="2"/>
  <c r="BV851" i="3"/>
  <c r="BY851" i="3" s="1"/>
  <c r="J852" i="2" s="1"/>
  <c r="BW1021" i="3"/>
  <c r="BZ1021" i="3" s="1"/>
  <c r="K1022" i="2" s="1"/>
  <c r="BU1021" i="3"/>
  <c r="BX1021" i="3" s="1"/>
  <c r="I1022" i="2" s="1"/>
  <c r="BW917" i="3"/>
  <c r="BZ917" i="3" s="1"/>
  <c r="K918" i="2" s="1"/>
  <c r="BU917" i="3"/>
  <c r="BX917" i="3" s="1"/>
  <c r="I918" i="2" s="1"/>
  <c r="BW2231" i="3"/>
  <c r="BZ2231" i="3" s="1"/>
  <c r="BU2231" i="3"/>
  <c r="BX2231" i="3" s="1"/>
  <c r="BW2179" i="3"/>
  <c r="BZ2179" i="3" s="1"/>
  <c r="BU2179" i="3"/>
  <c r="BX2179" i="3" s="1"/>
  <c r="BW1979" i="3"/>
  <c r="BZ1979" i="3" s="1"/>
  <c r="BU1979" i="3"/>
  <c r="BX1979" i="3" s="1"/>
  <c r="BV1975" i="3"/>
  <c r="BY1975" i="3" s="1"/>
  <c r="BU1968" i="3"/>
  <c r="BX1968" i="3" s="1"/>
  <c r="BW1748" i="3"/>
  <c r="BZ1748" i="3" s="1"/>
  <c r="BV1748" i="3"/>
  <c r="BY1748" i="3" s="1"/>
  <c r="BW1656" i="3"/>
  <c r="BZ1656" i="3" s="1"/>
  <c r="BU1656" i="3"/>
  <c r="BX1656" i="3" s="1"/>
  <c r="BV1656" i="3"/>
  <c r="BY1656" i="3" s="1"/>
  <c r="BW1588" i="3"/>
  <c r="BZ1588" i="3" s="1"/>
  <c r="BU1588" i="3"/>
  <c r="BX1588" i="3" s="1"/>
  <c r="BW1524" i="3"/>
  <c r="BZ1524" i="3" s="1"/>
  <c r="BU1524" i="3"/>
  <c r="BX1524" i="3" s="1"/>
  <c r="J82" i="2"/>
  <c r="I225" i="2"/>
  <c r="I22" i="2"/>
  <c r="J117" i="2"/>
  <c r="J154" i="2"/>
  <c r="I145" i="2"/>
  <c r="I273" i="2"/>
  <c r="J265" i="2"/>
  <c r="J398" i="2"/>
  <c r="BU832" i="3"/>
  <c r="BX832" i="3" s="1"/>
  <c r="I833" i="2" s="1"/>
  <c r="J78" i="2"/>
  <c r="J326" i="2"/>
  <c r="J449" i="2"/>
  <c r="I453" i="2"/>
  <c r="BW1084" i="3"/>
  <c r="BZ1084" i="3" s="1"/>
  <c r="BU1084" i="3"/>
  <c r="BX1084" i="3" s="1"/>
  <c r="BW1068" i="3"/>
  <c r="BZ1068" i="3" s="1"/>
  <c r="BU1068" i="3"/>
  <c r="BX1068" i="3" s="1"/>
  <c r="BW1036" i="3"/>
  <c r="BZ1036" i="3" s="1"/>
  <c r="BU1036" i="3"/>
  <c r="BX1036" i="3" s="1"/>
  <c r="BV2237" i="3"/>
  <c r="BY2237" i="3" s="1"/>
  <c r="BU2203" i="3"/>
  <c r="BX2203" i="3" s="1"/>
  <c r="BU2193" i="3"/>
  <c r="BX2193" i="3" s="1"/>
  <c r="BW2135" i="3"/>
  <c r="BZ2135" i="3" s="1"/>
  <c r="BU2135" i="3"/>
  <c r="BX2135" i="3" s="1"/>
  <c r="BW2105" i="3"/>
  <c r="BZ2105" i="3" s="1"/>
  <c r="BU2105" i="3"/>
  <c r="BX2105" i="3" s="1"/>
  <c r="BW2048" i="3"/>
  <c r="BZ2048" i="3" s="1"/>
  <c r="BU2048" i="3"/>
  <c r="BX2048" i="3" s="1"/>
  <c r="BU2028" i="3"/>
  <c r="BX2028" i="3" s="1"/>
  <c r="BU2010" i="3"/>
  <c r="BX2010" i="3" s="1"/>
  <c r="BU2007" i="3"/>
  <c r="BX2007" i="3" s="1"/>
  <c r="BW1930" i="3"/>
  <c r="BZ1930" i="3" s="1"/>
  <c r="BU1930" i="3"/>
  <c r="BX1930" i="3" s="1"/>
  <c r="BW1531" i="3"/>
  <c r="BZ1531" i="3" s="1"/>
  <c r="BU1531" i="3"/>
  <c r="BX1531" i="3" s="1"/>
  <c r="BW1492" i="3"/>
  <c r="BZ1492" i="3" s="1"/>
  <c r="BV1492" i="3"/>
  <c r="BY1492" i="3" s="1"/>
  <c r="BU1443" i="3"/>
  <c r="BX1443" i="3" s="1"/>
  <c r="BW1215" i="3"/>
  <c r="BZ1215" i="3" s="1"/>
  <c r="BV1215" i="3"/>
  <c r="BY1215" i="3" s="1"/>
  <c r="BV1167" i="3"/>
  <c r="BY1167" i="3" s="1"/>
  <c r="I58" i="2"/>
  <c r="J209" i="2"/>
  <c r="I233" i="2"/>
  <c r="J93" i="2"/>
  <c r="I253" i="2"/>
  <c r="J174" i="2"/>
  <c r="J297" i="2"/>
  <c r="J453" i="2"/>
  <c r="BW1000" i="3"/>
  <c r="BZ1000" i="3" s="1"/>
  <c r="K1001" i="2" s="1"/>
  <c r="BU1000" i="3"/>
  <c r="BX1000" i="3" s="1"/>
  <c r="I1001" i="2" s="1"/>
  <c r="BW984" i="3"/>
  <c r="BZ984" i="3" s="1"/>
  <c r="K985" i="2" s="1"/>
  <c r="BV984" i="3"/>
  <c r="BY984" i="3" s="1"/>
  <c r="BW924" i="3"/>
  <c r="BZ924" i="3" s="1"/>
  <c r="K925" i="2" s="1"/>
  <c r="BV924" i="3"/>
  <c r="BY924" i="3" s="1"/>
  <c r="J925" i="2" s="1"/>
  <c r="BW803" i="3"/>
  <c r="BZ803" i="3" s="1"/>
  <c r="K804" i="2" s="1"/>
  <c r="BU803" i="3"/>
  <c r="BX803" i="3" s="1"/>
  <c r="I804" i="2" s="1"/>
  <c r="BV803" i="3"/>
  <c r="BY803" i="3" s="1"/>
  <c r="J804" i="2" s="1"/>
  <c r="K642" i="2"/>
  <c r="J642" i="2"/>
  <c r="K496" i="2"/>
  <c r="J496" i="2"/>
  <c r="K420" i="2"/>
  <c r="I420" i="2"/>
  <c r="K416" i="2"/>
  <c r="I416" i="2"/>
  <c r="K412" i="2"/>
  <c r="J412" i="2"/>
  <c r="K308" i="2"/>
  <c r="I308" i="2"/>
  <c r="BV2215" i="3"/>
  <c r="BY2215" i="3" s="1"/>
  <c r="BU2170" i="3"/>
  <c r="BX2170" i="3" s="1"/>
  <c r="BU2115" i="3"/>
  <c r="BX2115" i="3" s="1"/>
  <c r="BV2099" i="3"/>
  <c r="BY2099" i="3" s="1"/>
  <c r="BU2081" i="3"/>
  <c r="BX2081" i="3" s="1"/>
  <c r="BU1967" i="3"/>
  <c r="BX1967" i="3" s="1"/>
  <c r="BV1900" i="3"/>
  <c r="BY1900" i="3" s="1"/>
  <c r="BU1764" i="3"/>
  <c r="BX1764" i="3" s="1"/>
  <c r="BV1710" i="3"/>
  <c r="BY1710" i="3" s="1"/>
  <c r="BV1707" i="3"/>
  <c r="BY1707" i="3" s="1"/>
  <c r="BV1704" i="3"/>
  <c r="BY1704" i="3" s="1"/>
  <c r="BV1646" i="3"/>
  <c r="BY1646" i="3" s="1"/>
  <c r="BV1640" i="3"/>
  <c r="BY1640" i="3" s="1"/>
  <c r="BU1596" i="3"/>
  <c r="BX1596" i="3" s="1"/>
  <c r="BV1566" i="3"/>
  <c r="BY1566" i="3" s="1"/>
  <c r="BU1563" i="3"/>
  <c r="BX1563" i="3" s="1"/>
  <c r="BV1514" i="3"/>
  <c r="BY1514" i="3" s="1"/>
  <c r="BV1496" i="3"/>
  <c r="BY1496" i="3" s="1"/>
  <c r="BV1486" i="3"/>
  <c r="BY1486" i="3" s="1"/>
  <c r="BU1456" i="3"/>
  <c r="BX1456" i="3" s="1"/>
  <c r="BV1438" i="3"/>
  <c r="BY1438" i="3" s="1"/>
  <c r="BU1154" i="3"/>
  <c r="BX1154" i="3" s="1"/>
  <c r="I412" i="2"/>
  <c r="J500" i="2"/>
  <c r="J420" i="2"/>
  <c r="I540" i="2"/>
  <c r="BV992" i="3"/>
  <c r="BY992" i="3" s="1"/>
  <c r="J993" i="2" s="1"/>
  <c r="BU920" i="3"/>
  <c r="BX920" i="3" s="1"/>
  <c r="I921" i="2" s="1"/>
  <c r="BW908" i="3"/>
  <c r="BZ908" i="3" s="1"/>
  <c r="K909" i="2" s="1"/>
  <c r="BU908" i="3"/>
  <c r="BX908" i="3" s="1"/>
  <c r="I909" i="2" s="1"/>
  <c r="K495" i="2"/>
  <c r="J495" i="2"/>
  <c r="K396" i="2"/>
  <c r="J396" i="2"/>
  <c r="K372" i="2"/>
  <c r="J372" i="2"/>
  <c r="J308" i="2"/>
  <c r="J316" i="2"/>
  <c r="J292" i="2"/>
  <c r="I500" i="2"/>
  <c r="I524" i="2"/>
  <c r="J416" i="2"/>
  <c r="BW900" i="3"/>
  <c r="BZ900" i="3" s="1"/>
  <c r="K901" i="2" s="1"/>
  <c r="BV900" i="3"/>
  <c r="BY900" i="3" s="1"/>
  <c r="J901" i="2" s="1"/>
  <c r="BW848" i="3"/>
  <c r="BZ848" i="3" s="1"/>
  <c r="K849" i="2" s="1"/>
  <c r="BV848" i="3"/>
  <c r="BY848" i="3" s="1"/>
  <c r="J849" i="2" s="1"/>
  <c r="BW813" i="3"/>
  <c r="BZ813" i="3" s="1"/>
  <c r="K814" i="2" s="1"/>
  <c r="BU813" i="3"/>
  <c r="BX813" i="3" s="1"/>
  <c r="I814" i="2" s="1"/>
  <c r="K732" i="2"/>
  <c r="I732" i="2"/>
  <c r="K716" i="2"/>
  <c r="J716" i="2"/>
  <c r="K510" i="2"/>
  <c r="I510" i="2"/>
  <c r="K502" i="2"/>
  <c r="I502" i="2"/>
  <c r="K286" i="2"/>
  <c r="I286" i="2"/>
  <c r="K266" i="2"/>
  <c r="J266" i="2"/>
  <c r="J79" i="2"/>
  <c r="BW2233" i="3"/>
  <c r="BZ2233" i="3" s="1"/>
  <c r="BV2233" i="3"/>
  <c r="BY2233" i="3" s="1"/>
  <c r="BU2233" i="3"/>
  <c r="BX2233" i="3" s="1"/>
  <c r="BW2156" i="3"/>
  <c r="BZ2156" i="3" s="1"/>
  <c r="BU2156" i="3"/>
  <c r="BX2156" i="3" s="1"/>
  <c r="BW2130" i="3"/>
  <c r="BZ2130" i="3" s="1"/>
  <c r="BU2130" i="3"/>
  <c r="BX2130" i="3" s="1"/>
  <c r="BW2113" i="3"/>
  <c r="BZ2113" i="3" s="1"/>
  <c r="BV2113" i="3"/>
  <c r="BY2113" i="3" s="1"/>
  <c r="BW2066" i="3"/>
  <c r="BZ2066" i="3" s="1"/>
  <c r="BU2066" i="3"/>
  <c r="BX2066" i="3" s="1"/>
  <c r="BW2195" i="3"/>
  <c r="BZ2195" i="3" s="1"/>
  <c r="BV2195" i="3"/>
  <c r="BY2195" i="3" s="1"/>
  <c r="BW2192" i="3"/>
  <c r="BZ2192" i="3" s="1"/>
  <c r="BU2192" i="3"/>
  <c r="BX2192" i="3" s="1"/>
  <c r="BW2177" i="3"/>
  <c r="BZ2177" i="3" s="1"/>
  <c r="BV2177" i="3"/>
  <c r="BY2177" i="3" s="1"/>
  <c r="BW2159" i="3"/>
  <c r="BZ2159" i="3" s="1"/>
  <c r="BU2159" i="3"/>
  <c r="BX2159" i="3" s="1"/>
  <c r="BW2207" i="3"/>
  <c r="BZ2207" i="3" s="1"/>
  <c r="BU2207" i="3"/>
  <c r="BX2207" i="3" s="1"/>
  <c r="BW2060" i="3"/>
  <c r="BZ2060" i="3" s="1"/>
  <c r="BU2060" i="3"/>
  <c r="BX2060" i="3" s="1"/>
  <c r="BW2165" i="3"/>
  <c r="BZ2165" i="3" s="1"/>
  <c r="BV2165" i="3"/>
  <c r="BY2165" i="3" s="1"/>
  <c r="BW2063" i="3"/>
  <c r="BZ2063" i="3" s="1"/>
  <c r="BU2063" i="3"/>
  <c r="BX2063" i="3" s="1"/>
  <c r="BW1067" i="3"/>
  <c r="BZ1067" i="3" s="1"/>
  <c r="BU1067" i="3"/>
  <c r="BX1067" i="3" s="1"/>
  <c r="BW915" i="3"/>
  <c r="BZ915" i="3" s="1"/>
  <c r="BV915" i="3"/>
  <c r="BY915" i="3" s="1"/>
  <c r="J916" i="2" s="1"/>
  <c r="BW812" i="3"/>
  <c r="BZ812" i="3" s="1"/>
  <c r="K813" i="2" s="1"/>
  <c r="BU812" i="3"/>
  <c r="BX812" i="3" s="1"/>
  <c r="I813" i="2" s="1"/>
  <c r="BV812" i="3"/>
  <c r="BY812" i="3" s="1"/>
  <c r="J813" i="2" s="1"/>
  <c r="BW779" i="3"/>
  <c r="BZ779" i="3" s="1"/>
  <c r="K780" i="2" s="1"/>
  <c r="BV779" i="3"/>
  <c r="BY779" i="3" s="1"/>
  <c r="J780" i="2" s="1"/>
  <c r="K693" i="2"/>
  <c r="J693" i="2"/>
  <c r="K685" i="2"/>
  <c r="J685" i="2"/>
  <c r="K618" i="2"/>
  <c r="I618" i="2"/>
  <c r="K404" i="2"/>
  <c r="I404" i="2"/>
  <c r="K14" i="2"/>
  <c r="J14" i="2"/>
  <c r="I14" i="2"/>
  <c r="BV1411" i="3"/>
  <c r="BY1411" i="3" s="1"/>
  <c r="BV1346" i="3"/>
  <c r="BY1346" i="3" s="1"/>
  <c r="BU1316" i="3"/>
  <c r="BX1316" i="3" s="1"/>
  <c r="BV1297" i="3"/>
  <c r="BY1297" i="3" s="1"/>
  <c r="BV1279" i="3"/>
  <c r="BY1279" i="3" s="1"/>
  <c r="BV1273" i="3"/>
  <c r="BY1273" i="3" s="1"/>
  <c r="BU1262" i="3"/>
  <c r="BX1262" i="3" s="1"/>
  <c r="BV1217" i="3"/>
  <c r="BY1217" i="3" s="1"/>
  <c r="BV1199" i="3"/>
  <c r="BY1199" i="3" s="1"/>
  <c r="BV1135" i="3"/>
  <c r="BY1135" i="3" s="1"/>
  <c r="J397" i="2"/>
  <c r="J401" i="2"/>
  <c r="J582" i="2"/>
  <c r="J653" i="2"/>
  <c r="BV905" i="3"/>
  <c r="BY905" i="3" s="1"/>
  <c r="J906" i="2" s="1"/>
  <c r="BW901" i="3"/>
  <c r="BZ901" i="3" s="1"/>
  <c r="K902" i="2" s="1"/>
  <c r="BU901" i="3"/>
  <c r="BX901" i="3" s="1"/>
  <c r="I902" i="2" s="1"/>
  <c r="BW886" i="3"/>
  <c r="BZ886" i="3" s="1"/>
  <c r="K887" i="2" s="1"/>
  <c r="BV886" i="3"/>
  <c r="BY886" i="3" s="1"/>
  <c r="J887" i="2" s="1"/>
  <c r="BW786" i="3"/>
  <c r="BZ786" i="3" s="1"/>
  <c r="K787" i="2" s="1"/>
  <c r="BU786" i="3"/>
  <c r="BX786" i="3" s="1"/>
  <c r="I787" i="2" s="1"/>
  <c r="K415" i="2"/>
  <c r="J415" i="2"/>
  <c r="K411" i="2"/>
  <c r="I411" i="2"/>
  <c r="K291" i="2"/>
  <c r="J291" i="2"/>
  <c r="K280" i="2"/>
  <c r="J280" i="2"/>
  <c r="K268" i="2"/>
  <c r="J268" i="2"/>
  <c r="K264" i="2"/>
  <c r="J264" i="2"/>
  <c r="K148" i="2"/>
  <c r="J148" i="2"/>
  <c r="K104" i="2"/>
  <c r="J104" i="2"/>
  <c r="K96" i="2"/>
  <c r="J96" i="2"/>
  <c r="K49" i="2"/>
  <c r="I49" i="2"/>
  <c r="BU1752" i="3"/>
  <c r="BX1752" i="3" s="1"/>
  <c r="J10" i="2"/>
  <c r="J389" i="2"/>
  <c r="J385" i="2"/>
  <c r="I397" i="2"/>
  <c r="I401" i="2"/>
  <c r="J345" i="2"/>
  <c r="J590" i="2"/>
  <c r="J669" i="2"/>
  <c r="J677" i="2"/>
  <c r="J709" i="2"/>
  <c r="I582" i="2"/>
  <c r="I685" i="2"/>
  <c r="BU915" i="3"/>
  <c r="BX915" i="3" s="1"/>
  <c r="J341" i="2"/>
  <c r="BW985" i="3"/>
  <c r="BZ985" i="3" s="1"/>
  <c r="BU985" i="3"/>
  <c r="BX985" i="3" s="1"/>
  <c r="BW921" i="3"/>
  <c r="BZ921" i="3" s="1"/>
  <c r="K922" i="2" s="1"/>
  <c r="BV921" i="3"/>
  <c r="BY921" i="3" s="1"/>
  <c r="J922" i="2" s="1"/>
  <c r="BW910" i="3"/>
  <c r="BZ910" i="3" s="1"/>
  <c r="K911" i="2" s="1"/>
  <c r="BV910" i="3"/>
  <c r="BY910" i="3" s="1"/>
  <c r="J911" i="2" s="1"/>
  <c r="BW907" i="3"/>
  <c r="BZ907" i="3" s="1"/>
  <c r="K908" i="2" s="1"/>
  <c r="BU907" i="3"/>
  <c r="BX907" i="3" s="1"/>
  <c r="I908" i="2" s="1"/>
  <c r="K750" i="2"/>
  <c r="J750" i="2"/>
  <c r="K743" i="2"/>
  <c r="J743" i="2"/>
  <c r="K735" i="2"/>
  <c r="J735" i="2"/>
  <c r="K723" i="2"/>
  <c r="J723" i="2"/>
  <c r="K691" i="2"/>
  <c r="J691" i="2"/>
  <c r="K556" i="2"/>
  <c r="J556" i="2"/>
  <c r="K541" i="2"/>
  <c r="J541" i="2"/>
  <c r="K537" i="2"/>
  <c r="J537" i="2"/>
  <c r="K509" i="2"/>
  <c r="I509" i="2"/>
  <c r="K497" i="2"/>
  <c r="I497" i="2"/>
  <c r="K446" i="2"/>
  <c r="I446" i="2"/>
  <c r="K434" i="2"/>
  <c r="J434" i="2"/>
  <c r="K298" i="2"/>
  <c r="J298" i="2"/>
  <c r="K176" i="2"/>
  <c r="I176" i="2"/>
  <c r="K60" i="2"/>
  <c r="J60" i="2"/>
  <c r="BU1977" i="3"/>
  <c r="BX1977" i="3" s="1"/>
  <c r="BU1887" i="3"/>
  <c r="BX1887" i="3" s="1"/>
  <c r="BU1872" i="3"/>
  <c r="BX1872" i="3" s="1"/>
  <c r="BU1828" i="3"/>
  <c r="BX1828" i="3" s="1"/>
  <c r="BV1800" i="3"/>
  <c r="BY1800" i="3" s="1"/>
  <c r="BV1758" i="3"/>
  <c r="BY1758" i="3" s="1"/>
  <c r="BV1752" i="3"/>
  <c r="BY1752" i="3" s="1"/>
  <c r="BV1742" i="3"/>
  <c r="BY1742" i="3" s="1"/>
  <c r="BU1728" i="3"/>
  <c r="BX1728" i="3" s="1"/>
  <c r="BU1706" i="3"/>
  <c r="BX1706" i="3" s="1"/>
  <c r="BV1692" i="3"/>
  <c r="BY1692" i="3" s="1"/>
  <c r="BV1678" i="3"/>
  <c r="BY1678" i="3" s="1"/>
  <c r="BU1652" i="3"/>
  <c r="BX1652" i="3" s="1"/>
  <c r="BU1618" i="3"/>
  <c r="BX1618" i="3" s="1"/>
  <c r="BU1608" i="3"/>
  <c r="BX1608" i="3" s="1"/>
  <c r="BV1504" i="3"/>
  <c r="BY1504" i="3" s="1"/>
  <c r="BU1468" i="3"/>
  <c r="BX1468" i="3" s="1"/>
  <c r="BU1431" i="3"/>
  <c r="BX1431" i="3" s="1"/>
  <c r="BV1420" i="3"/>
  <c r="BY1420" i="3" s="1"/>
  <c r="BV1410" i="3"/>
  <c r="BY1410" i="3" s="1"/>
  <c r="BV1359" i="3"/>
  <c r="BY1359" i="3" s="1"/>
  <c r="BV1292" i="3"/>
  <c r="BY1292" i="3" s="1"/>
  <c r="BV1289" i="3"/>
  <c r="BY1289" i="3" s="1"/>
  <c r="BU1282" i="3"/>
  <c r="BX1282" i="3" s="1"/>
  <c r="I10" i="2"/>
  <c r="I389" i="2"/>
  <c r="I385" i="2"/>
  <c r="I345" i="2"/>
  <c r="J606" i="2"/>
  <c r="I590" i="2"/>
  <c r="I669" i="2"/>
  <c r="I677" i="2"/>
  <c r="I709" i="2"/>
  <c r="I693" i="2"/>
  <c r="J598" i="2"/>
  <c r="BU779" i="3"/>
  <c r="BX779" i="3" s="1"/>
  <c r="I780" i="2" s="1"/>
  <c r="BV902" i="3"/>
  <c r="BY902" i="3" s="1"/>
  <c r="J903" i="2" s="1"/>
  <c r="BV950" i="3"/>
  <c r="BY950" i="3" s="1"/>
  <c r="J951" i="2" s="1"/>
  <c r="J665" i="2"/>
  <c r="BV917" i="3"/>
  <c r="BY917" i="3" s="1"/>
  <c r="J918" i="2" s="1"/>
  <c r="BV901" i="3"/>
  <c r="BY901" i="3" s="1"/>
  <c r="J902" i="2" s="1"/>
  <c r="BV861" i="3"/>
  <c r="BY861" i="3" s="1"/>
  <c r="J862" i="2" s="1"/>
  <c r="I341" i="2"/>
  <c r="BW909" i="3"/>
  <c r="BZ909" i="3" s="1"/>
  <c r="K910" i="2" s="1"/>
  <c r="BV909" i="3"/>
  <c r="BY909" i="3" s="1"/>
  <c r="J910" i="2" s="1"/>
  <c r="BU902" i="3"/>
  <c r="BX902" i="3" s="1"/>
  <c r="I903" i="2" s="1"/>
  <c r="BW888" i="3"/>
  <c r="BZ888" i="3" s="1"/>
  <c r="K889" i="2" s="1"/>
  <c r="BV888" i="3"/>
  <c r="BY888" i="3" s="1"/>
  <c r="J889" i="2" s="1"/>
  <c r="BW829" i="3"/>
  <c r="BZ829" i="3" s="1"/>
  <c r="K830" i="2" s="1"/>
  <c r="BV829" i="3"/>
  <c r="BY829" i="3" s="1"/>
  <c r="J830" i="2" s="1"/>
  <c r="BW802" i="3"/>
  <c r="BZ802" i="3" s="1"/>
  <c r="K803" i="2" s="1"/>
  <c r="BV802" i="3"/>
  <c r="BY802" i="3" s="1"/>
  <c r="J803" i="2" s="1"/>
  <c r="I749" i="2"/>
  <c r="K516" i="2"/>
  <c r="I516" i="2"/>
  <c r="K481" i="2"/>
  <c r="J481" i="2"/>
  <c r="K473" i="2"/>
  <c r="I473" i="2"/>
  <c r="K402" i="2"/>
  <c r="J402" i="2"/>
  <c r="K362" i="2"/>
  <c r="I362" i="2"/>
  <c r="K358" i="2"/>
  <c r="I358" i="2"/>
  <c r="K346" i="2"/>
  <c r="I346" i="2"/>
  <c r="K330" i="2"/>
  <c r="I330" i="2"/>
  <c r="K322" i="2"/>
  <c r="I322" i="2"/>
  <c r="I474" i="2"/>
  <c r="I359" i="2"/>
  <c r="I471" i="2"/>
  <c r="I340" i="2"/>
  <c r="I936" i="2"/>
  <c r="J971" i="2"/>
  <c r="I968" i="2"/>
  <c r="I928" i="2"/>
  <c r="J917" i="2"/>
  <c r="BV2221" i="3"/>
  <c r="BY2221" i="3" s="1"/>
  <c r="BW2221" i="3"/>
  <c r="BZ2221" i="3" s="1"/>
  <c r="BU2171" i="3"/>
  <c r="BX2171" i="3" s="1"/>
  <c r="BW2171" i="3"/>
  <c r="BZ2171" i="3" s="1"/>
  <c r="BU2152" i="3"/>
  <c r="BX2152" i="3" s="1"/>
  <c r="BW2152" i="3"/>
  <c r="BZ2152" i="3" s="1"/>
  <c r="BU2136" i="3"/>
  <c r="BX2136" i="3" s="1"/>
  <c r="BW2136" i="3"/>
  <c r="BZ2136" i="3" s="1"/>
  <c r="BV2127" i="3"/>
  <c r="BY2127" i="3" s="1"/>
  <c r="BW2127" i="3"/>
  <c r="BZ2127" i="3" s="1"/>
  <c r="BU2104" i="3"/>
  <c r="BX2104" i="3" s="1"/>
  <c r="BW2104" i="3"/>
  <c r="BZ2104" i="3" s="1"/>
  <c r="BU2067" i="3"/>
  <c r="BX2067" i="3" s="1"/>
  <c r="BW2067" i="3"/>
  <c r="BZ2067" i="3" s="1"/>
  <c r="BV2031" i="3"/>
  <c r="BY2031" i="3" s="1"/>
  <c r="BW2031" i="3"/>
  <c r="BZ2031" i="3" s="1"/>
  <c r="BW2026" i="3"/>
  <c r="BZ2026" i="3" s="1"/>
  <c r="BU2026" i="3"/>
  <c r="BX2026" i="3" s="1"/>
  <c r="BU1996" i="3"/>
  <c r="BX1996" i="3" s="1"/>
  <c r="BW1996" i="3"/>
  <c r="BZ1996" i="3" s="1"/>
  <c r="BW1908" i="3"/>
  <c r="BZ1908" i="3" s="1"/>
  <c r="BU1908" i="3"/>
  <c r="BX1908" i="3" s="1"/>
  <c r="BV1908" i="3"/>
  <c r="BY1908" i="3" s="1"/>
  <c r="BU1906" i="3"/>
  <c r="BX1906" i="3" s="1"/>
  <c r="BW1906" i="3"/>
  <c r="BZ1906" i="3" s="1"/>
  <c r="BW1838" i="3"/>
  <c r="BZ1838" i="3" s="1"/>
  <c r="BV1838" i="3"/>
  <c r="BY1838" i="3" s="1"/>
  <c r="BW1786" i="3"/>
  <c r="BZ1786" i="3" s="1"/>
  <c r="BV1786" i="3"/>
  <c r="BY1786" i="3" s="1"/>
  <c r="BW1708" i="3"/>
  <c r="BZ1708" i="3" s="1"/>
  <c r="BV1708" i="3"/>
  <c r="BY1708" i="3" s="1"/>
  <c r="BU1595" i="3"/>
  <c r="BX1595" i="3" s="1"/>
  <c r="BW1595" i="3"/>
  <c r="BZ1595" i="3" s="1"/>
  <c r="BV1595" i="3"/>
  <c r="BY1595" i="3" s="1"/>
  <c r="BW1586" i="3"/>
  <c r="BZ1586" i="3" s="1"/>
  <c r="BU1586" i="3"/>
  <c r="BX1586" i="3" s="1"/>
  <c r="BW1560" i="3"/>
  <c r="BZ1560" i="3" s="1"/>
  <c r="BU1560" i="3"/>
  <c r="BX1560" i="3" s="1"/>
  <c r="BW1530" i="3"/>
  <c r="BZ1530" i="3" s="1"/>
  <c r="BV1530" i="3"/>
  <c r="BY1530" i="3" s="1"/>
  <c r="BU1491" i="3"/>
  <c r="BX1491" i="3" s="1"/>
  <c r="BW1491" i="3"/>
  <c r="BZ1491" i="3" s="1"/>
  <c r="BV1403" i="3"/>
  <c r="BY1403" i="3" s="1"/>
  <c r="BW1403" i="3"/>
  <c r="BZ1403" i="3" s="1"/>
  <c r="BW1388" i="3"/>
  <c r="BZ1388" i="3" s="1"/>
  <c r="BV1388" i="3"/>
  <c r="BY1388" i="3" s="1"/>
  <c r="BV1295" i="3"/>
  <c r="BY1295" i="3" s="1"/>
  <c r="BW1295" i="3"/>
  <c r="BZ1295" i="3" s="1"/>
  <c r="BW1290" i="3"/>
  <c r="BZ1290" i="3" s="1"/>
  <c r="BV1290" i="3"/>
  <c r="BY1290" i="3" s="1"/>
  <c r="I922" i="2"/>
  <c r="BU2201" i="3"/>
  <c r="BX2201" i="3" s="1"/>
  <c r="BU2200" i="3"/>
  <c r="BX2200" i="3" s="1"/>
  <c r="BW2200" i="3"/>
  <c r="BZ2200" i="3" s="1"/>
  <c r="BV2191" i="3"/>
  <c r="BY2191" i="3" s="1"/>
  <c r="BW2191" i="3"/>
  <c r="BZ2191" i="3" s="1"/>
  <c r="BU2172" i="3"/>
  <c r="BX2172" i="3" s="1"/>
  <c r="BW2172" i="3"/>
  <c r="BZ2172" i="3" s="1"/>
  <c r="BU2137" i="3"/>
  <c r="BX2137" i="3" s="1"/>
  <c r="BW2137" i="3"/>
  <c r="BZ2137" i="3" s="1"/>
  <c r="BU2107" i="3"/>
  <c r="BX2107" i="3" s="1"/>
  <c r="BW2107" i="3"/>
  <c r="BZ2107" i="3" s="1"/>
  <c r="BU2095" i="3"/>
  <c r="BX2095" i="3" s="1"/>
  <c r="BV2063" i="3"/>
  <c r="BY2063" i="3" s="1"/>
  <c r="BW1986" i="3"/>
  <c r="BZ1986" i="3" s="1"/>
  <c r="BU1986" i="3"/>
  <c r="BX1986" i="3" s="1"/>
  <c r="BU1974" i="3"/>
  <c r="BX1974" i="3" s="1"/>
  <c r="BW1974" i="3"/>
  <c r="BZ1974" i="3" s="1"/>
  <c r="BU1972" i="3"/>
  <c r="BX1972" i="3" s="1"/>
  <c r="BW1972" i="3"/>
  <c r="BZ1972" i="3" s="1"/>
  <c r="BW1956" i="3"/>
  <c r="BZ1956" i="3" s="1"/>
  <c r="BU1956" i="3"/>
  <c r="BX1956" i="3" s="1"/>
  <c r="BW1911" i="3"/>
  <c r="BZ1911" i="3" s="1"/>
  <c r="BV1911" i="3"/>
  <c r="BY1911" i="3" s="1"/>
  <c r="BW1896" i="3"/>
  <c r="BZ1896" i="3" s="1"/>
  <c r="BV1896" i="3"/>
  <c r="BY1896" i="3" s="1"/>
  <c r="BW1875" i="3"/>
  <c r="BZ1875" i="3" s="1"/>
  <c r="BU1875" i="3"/>
  <c r="BX1875" i="3" s="1"/>
  <c r="BW1834" i="3"/>
  <c r="BZ1834" i="3" s="1"/>
  <c r="BV1834" i="3"/>
  <c r="BY1834" i="3" s="1"/>
  <c r="BV1819" i="3"/>
  <c r="BY1819" i="3" s="1"/>
  <c r="BW1819" i="3"/>
  <c r="BZ1819" i="3" s="1"/>
  <c r="BV1811" i="3"/>
  <c r="BY1811" i="3" s="1"/>
  <c r="BW1811" i="3"/>
  <c r="BZ1811" i="3" s="1"/>
  <c r="BV1799" i="3"/>
  <c r="BY1799" i="3" s="1"/>
  <c r="BW1799" i="3"/>
  <c r="BZ1799" i="3" s="1"/>
  <c r="BW1784" i="3"/>
  <c r="BZ1784" i="3" s="1"/>
  <c r="BU1784" i="3"/>
  <c r="BX1784" i="3" s="1"/>
  <c r="BV1747" i="3"/>
  <c r="BY1747" i="3" s="1"/>
  <c r="BW1747" i="3"/>
  <c r="BZ1747" i="3" s="1"/>
  <c r="BU1747" i="3"/>
  <c r="BX1747" i="3" s="1"/>
  <c r="BW1658" i="3"/>
  <c r="BZ1658" i="3" s="1"/>
  <c r="BU1658" i="3"/>
  <c r="BX1658" i="3" s="1"/>
  <c r="BW1651" i="3"/>
  <c r="BZ1651" i="3" s="1"/>
  <c r="BU1651" i="3"/>
  <c r="BX1651" i="3" s="1"/>
  <c r="BU1644" i="3"/>
  <c r="BX1644" i="3" s="1"/>
  <c r="BW1644" i="3"/>
  <c r="BZ1644" i="3" s="1"/>
  <c r="BV1644" i="3"/>
  <c r="BY1644" i="3" s="1"/>
  <c r="BW1580" i="3"/>
  <c r="BZ1580" i="3" s="1"/>
  <c r="BU1580" i="3"/>
  <c r="BX1580" i="3" s="1"/>
  <c r="BU1427" i="3"/>
  <c r="BX1427" i="3" s="1"/>
  <c r="BW1427" i="3"/>
  <c r="BZ1427" i="3" s="1"/>
  <c r="BW1319" i="3"/>
  <c r="BZ1319" i="3" s="1"/>
  <c r="BV1319" i="3"/>
  <c r="BY1319" i="3" s="1"/>
  <c r="BW1218" i="3"/>
  <c r="BZ1218" i="3" s="1"/>
  <c r="BU1218" i="3"/>
  <c r="BX1218" i="3" s="1"/>
  <c r="BW1207" i="3"/>
  <c r="BZ1207" i="3" s="1"/>
  <c r="BV1207" i="3"/>
  <c r="BY1207" i="3" s="1"/>
  <c r="J941" i="2"/>
  <c r="I931" i="2"/>
  <c r="BV2231" i="3"/>
  <c r="BY2231" i="3" s="1"/>
  <c r="BU2226" i="3"/>
  <c r="BX2226" i="3" s="1"/>
  <c r="BW2226" i="3"/>
  <c r="BZ2226" i="3" s="1"/>
  <c r="BU2210" i="3"/>
  <c r="BX2210" i="3" s="1"/>
  <c r="BW2210" i="3"/>
  <c r="BZ2210" i="3" s="1"/>
  <c r="BU2180" i="3"/>
  <c r="BX2180" i="3" s="1"/>
  <c r="BW2180" i="3"/>
  <c r="BZ2180" i="3" s="1"/>
  <c r="BU2174" i="3"/>
  <c r="BX2174" i="3" s="1"/>
  <c r="BU2168" i="3"/>
  <c r="BX2168" i="3" s="1"/>
  <c r="BV2161" i="3"/>
  <c r="BY2161" i="3" s="1"/>
  <c r="BW2161" i="3"/>
  <c r="BZ2161" i="3" s="1"/>
  <c r="BU2154" i="3"/>
  <c r="BX2154" i="3" s="1"/>
  <c r="BW2154" i="3"/>
  <c r="BZ2154" i="3" s="1"/>
  <c r="BU2146" i="3"/>
  <c r="BX2146" i="3" s="1"/>
  <c r="BW2146" i="3"/>
  <c r="BZ2146" i="3" s="1"/>
  <c r="BU2145" i="3"/>
  <c r="BX2145" i="3" s="1"/>
  <c r="BU2144" i="3"/>
  <c r="BX2144" i="3" s="1"/>
  <c r="BU2138" i="3"/>
  <c r="BX2138" i="3" s="1"/>
  <c r="BW2138" i="3"/>
  <c r="BZ2138" i="3" s="1"/>
  <c r="BU2125" i="3"/>
  <c r="BX2125" i="3" s="1"/>
  <c r="BW2125" i="3"/>
  <c r="BZ2125" i="3" s="1"/>
  <c r="BU2097" i="3"/>
  <c r="BX2097" i="3" s="1"/>
  <c r="BV2095" i="3"/>
  <c r="BY2095" i="3" s="1"/>
  <c r="BU2093" i="3"/>
  <c r="BX2093" i="3" s="1"/>
  <c r="BW2093" i="3"/>
  <c r="BZ2093" i="3" s="1"/>
  <c r="BU2092" i="3"/>
  <c r="BX2092" i="3" s="1"/>
  <c r="BU2077" i="3"/>
  <c r="BX2077" i="3" s="1"/>
  <c r="BU2051" i="3"/>
  <c r="BX2051" i="3" s="1"/>
  <c r="BU2050" i="3"/>
  <c r="BX2050" i="3" s="1"/>
  <c r="BW2050" i="3"/>
  <c r="BZ2050" i="3" s="1"/>
  <c r="BU2045" i="3"/>
  <c r="BX2045" i="3" s="1"/>
  <c r="BW2045" i="3"/>
  <c r="BZ2045" i="3" s="1"/>
  <c r="BW2019" i="3"/>
  <c r="BZ2019" i="3" s="1"/>
  <c r="BV2019" i="3"/>
  <c r="BY2019" i="3" s="1"/>
  <c r="BW1999" i="3"/>
  <c r="BZ1999" i="3" s="1"/>
  <c r="BU1999" i="3"/>
  <c r="BX1999" i="3" s="1"/>
  <c r="BW1982" i="3"/>
  <c r="BZ1982" i="3" s="1"/>
  <c r="BU1982" i="3"/>
  <c r="BX1982" i="3" s="1"/>
  <c r="BU1980" i="3"/>
  <c r="BX1980" i="3" s="1"/>
  <c r="BW1980" i="3"/>
  <c r="BZ1980" i="3" s="1"/>
  <c r="BW1952" i="3"/>
  <c r="BZ1952" i="3" s="1"/>
  <c r="BU1952" i="3"/>
  <c r="BX1952" i="3" s="1"/>
  <c r="BU1948" i="3"/>
  <c r="BX1948" i="3" s="1"/>
  <c r="BW1948" i="3"/>
  <c r="BZ1948" i="3" s="1"/>
  <c r="BW1934" i="3"/>
  <c r="BZ1934" i="3" s="1"/>
  <c r="BU1934" i="3"/>
  <c r="BX1934" i="3" s="1"/>
  <c r="BU1890" i="3"/>
  <c r="BX1890" i="3" s="1"/>
  <c r="BW1890" i="3"/>
  <c r="BZ1890" i="3" s="1"/>
  <c r="BW1858" i="3"/>
  <c r="BZ1858" i="3" s="1"/>
  <c r="BU1858" i="3"/>
  <c r="BX1858" i="3" s="1"/>
  <c r="BW1832" i="3"/>
  <c r="BZ1832" i="3" s="1"/>
  <c r="BV1832" i="3"/>
  <c r="BY1832" i="3" s="1"/>
  <c r="BW1795" i="3"/>
  <c r="BZ1795" i="3" s="1"/>
  <c r="BV1795" i="3"/>
  <c r="BY1795" i="3" s="1"/>
  <c r="BV1787" i="3"/>
  <c r="BY1787" i="3" s="1"/>
  <c r="BW1787" i="3"/>
  <c r="BZ1787" i="3" s="1"/>
  <c r="BV1703" i="3"/>
  <c r="BY1703" i="3" s="1"/>
  <c r="BW1703" i="3"/>
  <c r="BZ1703" i="3" s="1"/>
  <c r="BW1684" i="3"/>
  <c r="BZ1684" i="3" s="1"/>
  <c r="BU1684" i="3"/>
  <c r="BX1684" i="3" s="1"/>
  <c r="BW1676" i="3"/>
  <c r="BZ1676" i="3" s="1"/>
  <c r="BV1676" i="3"/>
  <c r="BY1676" i="3" s="1"/>
  <c r="BW1664" i="3"/>
  <c r="BZ1664" i="3" s="1"/>
  <c r="BU1664" i="3"/>
  <c r="BX1664" i="3" s="1"/>
  <c r="BW1564" i="3"/>
  <c r="BZ1564" i="3" s="1"/>
  <c r="BU1564" i="3"/>
  <c r="BX1564" i="3" s="1"/>
  <c r="BW1512" i="3"/>
  <c r="BZ1512" i="3" s="1"/>
  <c r="BU1512" i="3"/>
  <c r="BX1512" i="3" s="1"/>
  <c r="BW1479" i="3"/>
  <c r="BZ1479" i="3" s="1"/>
  <c r="BU1479" i="3"/>
  <c r="BX1479" i="3" s="1"/>
  <c r="BW1450" i="3"/>
  <c r="BZ1450" i="3" s="1"/>
  <c r="BU1450" i="3"/>
  <c r="BX1450" i="3" s="1"/>
  <c r="BW1436" i="3"/>
  <c r="BZ1436" i="3" s="1"/>
  <c r="BU1436" i="3"/>
  <c r="BX1436" i="3" s="1"/>
  <c r="BV1322" i="3"/>
  <c r="BY1322" i="3" s="1"/>
  <c r="BW1322" i="3"/>
  <c r="BZ1322" i="3" s="1"/>
  <c r="BU1322" i="3"/>
  <c r="BX1322" i="3" s="1"/>
  <c r="BW1310" i="3"/>
  <c r="BZ1310" i="3" s="1"/>
  <c r="BU1310" i="3"/>
  <c r="BX1310" i="3" s="1"/>
  <c r="BV1286" i="3"/>
  <c r="BY1286" i="3" s="1"/>
  <c r="BW1286" i="3"/>
  <c r="BZ1286" i="3" s="1"/>
  <c r="BU1286" i="3"/>
  <c r="BX1286" i="3" s="1"/>
  <c r="BU2234" i="3"/>
  <c r="BX2234" i="3" s="1"/>
  <c r="BU2222" i="3"/>
  <c r="BX2222" i="3" s="1"/>
  <c r="BU2221" i="3"/>
  <c r="BX2221" i="3" s="1"/>
  <c r="BU2216" i="3"/>
  <c r="BX2216" i="3" s="1"/>
  <c r="BW2216" i="3"/>
  <c r="BZ2216" i="3" s="1"/>
  <c r="BU2189" i="3"/>
  <c r="BX2189" i="3" s="1"/>
  <c r="BW2189" i="3"/>
  <c r="BZ2189" i="3" s="1"/>
  <c r="BU2169" i="3"/>
  <c r="BX2169" i="3" s="1"/>
  <c r="BW2169" i="3"/>
  <c r="BZ2169" i="3" s="1"/>
  <c r="BU2143" i="3"/>
  <c r="BX2143" i="3" s="1"/>
  <c r="BU2141" i="3"/>
  <c r="BX2141" i="3" s="1"/>
  <c r="BU2109" i="3"/>
  <c r="BX2109" i="3" s="1"/>
  <c r="BW2109" i="3"/>
  <c r="BZ2109" i="3" s="1"/>
  <c r="BU2103" i="3"/>
  <c r="BX2103" i="3" s="1"/>
  <c r="BW2103" i="3"/>
  <c r="BZ2103" i="3" s="1"/>
  <c r="BU2073" i="3"/>
  <c r="BX2073" i="3" s="1"/>
  <c r="BW2073" i="3"/>
  <c r="BZ2073" i="3" s="1"/>
  <c r="BU2071" i="3"/>
  <c r="BX2071" i="3" s="1"/>
  <c r="BW2071" i="3"/>
  <c r="BZ2071" i="3" s="1"/>
  <c r="BV2065" i="3"/>
  <c r="BY2065" i="3" s="1"/>
  <c r="BW2065" i="3"/>
  <c r="BZ2065" i="3" s="1"/>
  <c r="BU2006" i="3"/>
  <c r="BX2006" i="3" s="1"/>
  <c r="BW2006" i="3"/>
  <c r="BZ2006" i="3" s="1"/>
  <c r="BU1987" i="3"/>
  <c r="BX1987" i="3" s="1"/>
  <c r="BW1987" i="3"/>
  <c r="BZ1987" i="3" s="1"/>
  <c r="BU1978" i="3"/>
  <c r="BX1978" i="3" s="1"/>
  <c r="BW1978" i="3"/>
  <c r="BZ1978" i="3" s="1"/>
  <c r="BW1971" i="3"/>
  <c r="BZ1971" i="3" s="1"/>
  <c r="BU1971" i="3"/>
  <c r="BX1971" i="3" s="1"/>
  <c r="BU1966" i="3"/>
  <c r="BX1966" i="3" s="1"/>
  <c r="BW1966" i="3"/>
  <c r="BZ1966" i="3" s="1"/>
  <c r="BW1918" i="3"/>
  <c r="BZ1918" i="3" s="1"/>
  <c r="BV1918" i="3"/>
  <c r="BY1918" i="3" s="1"/>
  <c r="BV1912" i="3"/>
  <c r="BY1912" i="3" s="1"/>
  <c r="BW1912" i="3"/>
  <c r="BZ1912" i="3" s="1"/>
  <c r="BV1886" i="3"/>
  <c r="BY1886" i="3" s="1"/>
  <c r="BW1886" i="3"/>
  <c r="BZ1886" i="3" s="1"/>
  <c r="BW1850" i="3"/>
  <c r="BZ1850" i="3" s="1"/>
  <c r="BV1850" i="3"/>
  <c r="BY1850" i="3" s="1"/>
  <c r="BW1810" i="3"/>
  <c r="BZ1810" i="3" s="1"/>
  <c r="BU1810" i="3"/>
  <c r="BX1810" i="3" s="1"/>
  <c r="BU1647" i="3"/>
  <c r="BX1647" i="3" s="1"/>
  <c r="BW1647" i="3"/>
  <c r="BZ1647" i="3" s="1"/>
  <c r="BW1490" i="3"/>
  <c r="BZ1490" i="3" s="1"/>
  <c r="BU1490" i="3"/>
  <c r="BX1490" i="3" s="1"/>
  <c r="BW1458" i="3"/>
  <c r="BZ1458" i="3" s="1"/>
  <c r="BU1458" i="3"/>
  <c r="BX1458" i="3" s="1"/>
  <c r="BW1428" i="3"/>
  <c r="BZ1428" i="3" s="1"/>
  <c r="BU1428" i="3"/>
  <c r="BX1428" i="3" s="1"/>
  <c r="BW1398" i="3"/>
  <c r="BZ1398" i="3" s="1"/>
  <c r="BV1398" i="3"/>
  <c r="BY1398" i="3" s="1"/>
  <c r="BW1378" i="3"/>
  <c r="BZ1378" i="3" s="1"/>
  <c r="BV1378" i="3"/>
  <c r="BY1378" i="3" s="1"/>
  <c r="BV1959" i="3"/>
  <c r="BY1959" i="3" s="1"/>
  <c r="BW1959" i="3"/>
  <c r="BZ1959" i="3" s="1"/>
  <c r="BU1939" i="3"/>
  <c r="BX1939" i="3" s="1"/>
  <c r="BW1939" i="3"/>
  <c r="BZ1939" i="3" s="1"/>
  <c r="BU1903" i="3"/>
  <c r="BX1903" i="3" s="1"/>
  <c r="BW1903" i="3"/>
  <c r="BZ1903" i="3" s="1"/>
  <c r="BV1870" i="3"/>
  <c r="BY1870" i="3" s="1"/>
  <c r="BW1870" i="3"/>
  <c r="BZ1870" i="3" s="1"/>
  <c r="BU1855" i="3"/>
  <c r="BX1855" i="3" s="1"/>
  <c r="BW1855" i="3"/>
  <c r="BZ1855" i="3" s="1"/>
  <c r="BU1831" i="3"/>
  <c r="BX1831" i="3" s="1"/>
  <c r="BW1831" i="3"/>
  <c r="BZ1831" i="3" s="1"/>
  <c r="BU1720" i="3"/>
  <c r="BX1720" i="3" s="1"/>
  <c r="BV1715" i="3"/>
  <c r="BY1715" i="3" s="1"/>
  <c r="BW1715" i="3"/>
  <c r="BZ1715" i="3" s="1"/>
  <c r="BU1698" i="3"/>
  <c r="BX1698" i="3" s="1"/>
  <c r="BW1698" i="3"/>
  <c r="BZ1698" i="3" s="1"/>
  <c r="BU1659" i="3"/>
  <c r="BX1659" i="3" s="1"/>
  <c r="BW1659" i="3"/>
  <c r="BZ1659" i="3" s="1"/>
  <c r="BU1650" i="3"/>
  <c r="BX1650" i="3" s="1"/>
  <c r="BW1650" i="3"/>
  <c r="BZ1650" i="3" s="1"/>
  <c r="BU1600" i="3"/>
  <c r="BX1600" i="3" s="1"/>
  <c r="BU1559" i="3"/>
  <c r="BX1559" i="3" s="1"/>
  <c r="BW1559" i="3"/>
  <c r="BZ1559" i="3" s="1"/>
  <c r="BV1463" i="3"/>
  <c r="BY1463" i="3" s="1"/>
  <c r="BW1463" i="3"/>
  <c r="BZ1463" i="3" s="1"/>
  <c r="BU1451" i="3"/>
  <c r="BX1451" i="3" s="1"/>
  <c r="BW1451" i="3"/>
  <c r="BZ1451" i="3" s="1"/>
  <c r="BW1448" i="3"/>
  <c r="BZ1448" i="3" s="1"/>
  <c r="BU1448" i="3"/>
  <c r="BX1448" i="3" s="1"/>
  <c r="BU1400" i="3"/>
  <c r="BX1400" i="3" s="1"/>
  <c r="BW1400" i="3"/>
  <c r="BZ1400" i="3" s="1"/>
  <c r="BU1399" i="3"/>
  <c r="BX1399" i="3" s="1"/>
  <c r="BW1399" i="3"/>
  <c r="BZ1399" i="3" s="1"/>
  <c r="BW1395" i="3"/>
  <c r="BZ1395" i="3" s="1"/>
  <c r="BV1395" i="3"/>
  <c r="BY1395" i="3" s="1"/>
  <c r="BV1386" i="3"/>
  <c r="BY1386" i="3" s="1"/>
  <c r="BW1386" i="3"/>
  <c r="BZ1386" i="3" s="1"/>
  <c r="BW1384" i="3"/>
  <c r="BZ1384" i="3" s="1"/>
  <c r="BV1384" i="3"/>
  <c r="BY1384" i="3" s="1"/>
  <c r="BV1382" i="3"/>
  <c r="BY1382" i="3" s="1"/>
  <c r="BW1382" i="3"/>
  <c r="BZ1382" i="3" s="1"/>
  <c r="BV1369" i="3"/>
  <c r="BY1369" i="3" s="1"/>
  <c r="BW1369" i="3"/>
  <c r="BZ1369" i="3" s="1"/>
  <c r="BV1296" i="3"/>
  <c r="BY1296" i="3" s="1"/>
  <c r="BW1296" i="3"/>
  <c r="BZ1296" i="3" s="1"/>
  <c r="BU1238" i="3"/>
  <c r="BX1238" i="3" s="1"/>
  <c r="BW1238" i="3"/>
  <c r="BZ1238" i="3" s="1"/>
  <c r="BU1228" i="3"/>
  <c r="BX1228" i="3" s="1"/>
  <c r="BW1228" i="3"/>
  <c r="BZ1228" i="3" s="1"/>
  <c r="BU1222" i="3"/>
  <c r="BX1222" i="3" s="1"/>
  <c r="BW1222" i="3"/>
  <c r="BZ1222" i="3" s="1"/>
  <c r="BV1209" i="3"/>
  <c r="BY1209" i="3" s="1"/>
  <c r="BW1209" i="3"/>
  <c r="BZ1209" i="3" s="1"/>
  <c r="J987" i="2"/>
  <c r="BW853" i="3"/>
  <c r="BZ853" i="3" s="1"/>
  <c r="K854" i="2" s="1"/>
  <c r="BU853" i="3"/>
  <c r="BX853" i="3" s="1"/>
  <c r="I854" i="2" s="1"/>
  <c r="BW755" i="3"/>
  <c r="BZ755" i="3" s="1"/>
  <c r="K756" i="2" s="1"/>
  <c r="BV755" i="3"/>
  <c r="BY755" i="3" s="1"/>
  <c r="J756" i="2" s="1"/>
  <c r="BU755" i="3"/>
  <c r="BX755" i="3" s="1"/>
  <c r="I756" i="2" s="1"/>
  <c r="K752" i="2"/>
  <c r="J752" i="2"/>
  <c r="BU2029" i="3"/>
  <c r="BX2029" i="3" s="1"/>
  <c r="BW2029" i="3"/>
  <c r="BZ2029" i="3" s="1"/>
  <c r="BU2005" i="3"/>
  <c r="BX2005" i="3" s="1"/>
  <c r="BW2005" i="3"/>
  <c r="BZ2005" i="3" s="1"/>
  <c r="BU1993" i="3"/>
  <c r="BX1993" i="3" s="1"/>
  <c r="BW1993" i="3"/>
  <c r="BZ1993" i="3" s="1"/>
  <c r="BU1992" i="3"/>
  <c r="BX1992" i="3" s="1"/>
  <c r="BW1992" i="3"/>
  <c r="BZ1992" i="3" s="1"/>
  <c r="BU1970" i="3"/>
  <c r="BX1970" i="3" s="1"/>
  <c r="BW1970" i="3"/>
  <c r="BZ1970" i="3" s="1"/>
  <c r="BU1836" i="3"/>
  <c r="BX1836" i="3" s="1"/>
  <c r="BW1836" i="3"/>
  <c r="BZ1836" i="3" s="1"/>
  <c r="BU1778" i="3"/>
  <c r="BX1778" i="3" s="1"/>
  <c r="BV1768" i="3"/>
  <c r="BY1768" i="3" s="1"/>
  <c r="BV1767" i="3"/>
  <c r="BY1767" i="3" s="1"/>
  <c r="BW1767" i="3"/>
  <c r="BZ1767" i="3" s="1"/>
  <c r="BV1756" i="3"/>
  <c r="BY1756" i="3" s="1"/>
  <c r="BU1744" i="3"/>
  <c r="BX1744" i="3" s="1"/>
  <c r="BV1732" i="3"/>
  <c r="BY1732" i="3" s="1"/>
  <c r="BV1720" i="3"/>
  <c r="BY1720" i="3" s="1"/>
  <c r="BV1675" i="3"/>
  <c r="BY1675" i="3" s="1"/>
  <c r="BW1675" i="3"/>
  <c r="BZ1675" i="3" s="1"/>
  <c r="BU1674" i="3"/>
  <c r="BX1674" i="3" s="1"/>
  <c r="BV1668" i="3"/>
  <c r="BY1668" i="3" s="1"/>
  <c r="BU1663" i="3"/>
  <c r="BX1663" i="3" s="1"/>
  <c r="BW1663" i="3"/>
  <c r="BZ1663" i="3" s="1"/>
  <c r="BV1630" i="3"/>
  <c r="BY1630" i="3" s="1"/>
  <c r="BU1603" i="3"/>
  <c r="BX1603" i="3" s="1"/>
  <c r="BV1600" i="3"/>
  <c r="BY1600" i="3" s="1"/>
  <c r="BU1591" i="3"/>
  <c r="BX1591" i="3" s="1"/>
  <c r="BV1568" i="3"/>
  <c r="BY1568" i="3" s="1"/>
  <c r="BU1567" i="3"/>
  <c r="BX1567" i="3" s="1"/>
  <c r="BW1567" i="3"/>
  <c r="BZ1567" i="3" s="1"/>
  <c r="BV1544" i="3"/>
  <c r="BY1544" i="3" s="1"/>
  <c r="BU1543" i="3"/>
  <c r="BX1543" i="3" s="1"/>
  <c r="BW1543" i="3"/>
  <c r="BZ1543" i="3" s="1"/>
  <c r="BV1527" i="3"/>
  <c r="BY1527" i="3" s="1"/>
  <c r="BW1527" i="3"/>
  <c r="BZ1527" i="3" s="1"/>
  <c r="BU1522" i="3"/>
  <c r="BX1522" i="3" s="1"/>
  <c r="BV1520" i="3"/>
  <c r="BY1520" i="3" s="1"/>
  <c r="BU1519" i="3"/>
  <c r="BX1519" i="3" s="1"/>
  <c r="BW1519" i="3"/>
  <c r="BZ1519" i="3" s="1"/>
  <c r="BU1515" i="3"/>
  <c r="BX1515" i="3" s="1"/>
  <c r="BW1515" i="3"/>
  <c r="BZ1515" i="3" s="1"/>
  <c r="BU1498" i="3"/>
  <c r="BX1498" i="3" s="1"/>
  <c r="BU1495" i="3"/>
  <c r="BX1495" i="3" s="1"/>
  <c r="BU1487" i="3"/>
  <c r="BX1487" i="3" s="1"/>
  <c r="BW1487" i="3"/>
  <c r="BZ1487" i="3" s="1"/>
  <c r="BU1476" i="3"/>
  <c r="BX1476" i="3" s="1"/>
  <c r="BW1476" i="3"/>
  <c r="BZ1476" i="3" s="1"/>
  <c r="BW1466" i="3"/>
  <c r="BZ1466" i="3" s="1"/>
  <c r="BU1466" i="3"/>
  <c r="BX1466" i="3" s="1"/>
  <c r="BU1439" i="3"/>
  <c r="BX1439" i="3" s="1"/>
  <c r="BW1439" i="3"/>
  <c r="BZ1439" i="3" s="1"/>
  <c r="BU1426" i="3"/>
  <c r="BX1426" i="3" s="1"/>
  <c r="BW1402" i="3"/>
  <c r="BZ1402" i="3" s="1"/>
  <c r="BV1402" i="3"/>
  <c r="BY1402" i="3" s="1"/>
  <c r="BU1383" i="3"/>
  <c r="BX1383" i="3" s="1"/>
  <c r="BV1351" i="3"/>
  <c r="BY1351" i="3" s="1"/>
  <c r="BW1351" i="3"/>
  <c r="BZ1351" i="3" s="1"/>
  <c r="BV1343" i="3"/>
  <c r="BY1343" i="3" s="1"/>
  <c r="BW1343" i="3"/>
  <c r="BZ1343" i="3" s="1"/>
  <c r="BV1288" i="3"/>
  <c r="BY1288" i="3" s="1"/>
  <c r="BW1288" i="3"/>
  <c r="BZ1288" i="3" s="1"/>
  <c r="BV1271" i="3"/>
  <c r="BY1271" i="3" s="1"/>
  <c r="BW1271" i="3"/>
  <c r="BZ1271" i="3" s="1"/>
  <c r="BW1257" i="3"/>
  <c r="BZ1257" i="3" s="1"/>
  <c r="BV1257" i="3"/>
  <c r="BY1257" i="3" s="1"/>
  <c r="BV1239" i="3"/>
  <c r="BY1239" i="3" s="1"/>
  <c r="BV1233" i="3"/>
  <c r="BY1233" i="3" s="1"/>
  <c r="BV1223" i="3"/>
  <c r="BY1223" i="3" s="1"/>
  <c r="BW1208" i="3"/>
  <c r="BZ1208" i="3" s="1"/>
  <c r="BU1208" i="3"/>
  <c r="BX1208" i="3" s="1"/>
  <c r="BU1206" i="3"/>
  <c r="BX1206" i="3" s="1"/>
  <c r="BW1206" i="3"/>
  <c r="BZ1206" i="3" s="1"/>
  <c r="BW1193" i="3"/>
  <c r="BZ1193" i="3" s="1"/>
  <c r="BV1193" i="3"/>
  <c r="BY1193" i="3" s="1"/>
  <c r="J959" i="2"/>
  <c r="BW1055" i="3"/>
  <c r="BZ1055" i="3" s="1"/>
  <c r="BU1055" i="3"/>
  <c r="BX1055" i="3" s="1"/>
  <c r="BW946" i="3"/>
  <c r="BZ946" i="3" s="1"/>
  <c r="BV946" i="3"/>
  <c r="BY946" i="3" s="1"/>
  <c r="J915" i="2"/>
  <c r="BW836" i="3"/>
  <c r="BZ836" i="3" s="1"/>
  <c r="K837" i="2" s="1"/>
  <c r="BV836" i="3"/>
  <c r="BY836" i="3" s="1"/>
  <c r="J837" i="2" s="1"/>
  <c r="BW777" i="3"/>
  <c r="BZ777" i="3" s="1"/>
  <c r="K778" i="2" s="1"/>
  <c r="BU777" i="3"/>
  <c r="BX777" i="3" s="1"/>
  <c r="I778" i="2" s="1"/>
  <c r="BV777" i="3"/>
  <c r="BY777" i="3" s="1"/>
  <c r="J778" i="2" s="1"/>
  <c r="BV1759" i="3"/>
  <c r="BY1759" i="3" s="1"/>
  <c r="BW1759" i="3"/>
  <c r="BZ1759" i="3" s="1"/>
  <c r="BU1727" i="3"/>
  <c r="BX1727" i="3" s="1"/>
  <c r="BW1727" i="3"/>
  <c r="BZ1727" i="3" s="1"/>
  <c r="BV1615" i="3"/>
  <c r="BY1615" i="3" s="1"/>
  <c r="BW1615" i="3"/>
  <c r="BZ1615" i="3" s="1"/>
  <c r="BU1503" i="3"/>
  <c r="BX1503" i="3" s="1"/>
  <c r="BW1503" i="3"/>
  <c r="BZ1503" i="3" s="1"/>
  <c r="BU1499" i="3"/>
  <c r="BX1499" i="3" s="1"/>
  <c r="BW1499" i="3"/>
  <c r="BZ1499" i="3" s="1"/>
  <c r="BU1474" i="3"/>
  <c r="BX1474" i="3" s="1"/>
  <c r="BW1474" i="3"/>
  <c r="BZ1474" i="3" s="1"/>
  <c r="BV1379" i="3"/>
  <c r="BY1379" i="3" s="1"/>
  <c r="BW1379" i="3"/>
  <c r="BZ1379" i="3" s="1"/>
  <c r="BW1335" i="3"/>
  <c r="BZ1335" i="3" s="1"/>
  <c r="BV1335" i="3"/>
  <c r="BY1335" i="3" s="1"/>
  <c r="BV1311" i="3"/>
  <c r="BY1311" i="3" s="1"/>
  <c r="BW1311" i="3"/>
  <c r="BZ1311" i="3" s="1"/>
  <c r="BV1287" i="3"/>
  <c r="BY1287" i="3" s="1"/>
  <c r="BW1287" i="3"/>
  <c r="BZ1287" i="3" s="1"/>
  <c r="BW1265" i="3"/>
  <c r="BZ1265" i="3" s="1"/>
  <c r="BV1265" i="3"/>
  <c r="BY1265" i="3" s="1"/>
  <c r="BW1255" i="3"/>
  <c r="BZ1255" i="3" s="1"/>
  <c r="BV1255" i="3"/>
  <c r="BY1255" i="3" s="1"/>
  <c r="BV1241" i="3"/>
  <c r="BY1241" i="3" s="1"/>
  <c r="BW1241" i="3"/>
  <c r="BZ1241" i="3" s="1"/>
  <c r="BV1225" i="3"/>
  <c r="BY1225" i="3" s="1"/>
  <c r="BW1225" i="3"/>
  <c r="BZ1225" i="3" s="1"/>
  <c r="BU1210" i="3"/>
  <c r="BX1210" i="3" s="1"/>
  <c r="BW1210" i="3"/>
  <c r="BZ1210" i="3" s="1"/>
  <c r="BV1406" i="3"/>
  <c r="BY1406" i="3" s="1"/>
  <c r="BW1406" i="3"/>
  <c r="BZ1406" i="3" s="1"/>
  <c r="BV1394" i="3"/>
  <c r="BY1394" i="3" s="1"/>
  <c r="BW1394" i="3"/>
  <c r="BZ1394" i="3" s="1"/>
  <c r="BV1390" i="3"/>
  <c r="BY1390" i="3" s="1"/>
  <c r="BW1390" i="3"/>
  <c r="BZ1390" i="3" s="1"/>
  <c r="BV1363" i="3"/>
  <c r="BY1363" i="3" s="1"/>
  <c r="BU1362" i="3"/>
  <c r="BX1362" i="3" s="1"/>
  <c r="BW1362" i="3"/>
  <c r="BZ1362" i="3" s="1"/>
  <c r="BU1348" i="3"/>
  <c r="BX1348" i="3" s="1"/>
  <c r="BV1345" i="3"/>
  <c r="BY1345" i="3" s="1"/>
  <c r="BU1344" i="3"/>
  <c r="BX1344" i="3" s="1"/>
  <c r="BW1344" i="3"/>
  <c r="BZ1344" i="3" s="1"/>
  <c r="BU1336" i="3"/>
  <c r="BX1336" i="3" s="1"/>
  <c r="BV1329" i="3"/>
  <c r="BY1329" i="3" s="1"/>
  <c r="BW1329" i="3"/>
  <c r="BZ1329" i="3" s="1"/>
  <c r="BV1327" i="3"/>
  <c r="BY1327" i="3" s="1"/>
  <c r="BU1320" i="3"/>
  <c r="BX1320" i="3" s="1"/>
  <c r="BU1312" i="3"/>
  <c r="BX1312" i="3" s="1"/>
  <c r="BW1312" i="3"/>
  <c r="BZ1312" i="3" s="1"/>
  <c r="BV1263" i="3"/>
  <c r="BY1263" i="3" s="1"/>
  <c r="BW1263" i="3"/>
  <c r="BZ1263" i="3" s="1"/>
  <c r="BV1258" i="3"/>
  <c r="BY1258" i="3" s="1"/>
  <c r="BV1249" i="3"/>
  <c r="BY1249" i="3" s="1"/>
  <c r="BW1249" i="3"/>
  <c r="BZ1249" i="3" s="1"/>
  <c r="BV1247" i="3"/>
  <c r="BY1247" i="3" s="1"/>
  <c r="BU1246" i="3"/>
  <c r="BX1246" i="3" s="1"/>
  <c r="BW1246" i="3"/>
  <c r="BZ1246" i="3" s="1"/>
  <c r="BU1236" i="3"/>
  <c r="BX1236" i="3" s="1"/>
  <c r="BW1236" i="3"/>
  <c r="BZ1236" i="3" s="1"/>
  <c r="BV1226" i="3"/>
  <c r="BY1226" i="3" s="1"/>
  <c r="BW1226" i="3"/>
  <c r="BZ1226" i="3" s="1"/>
  <c r="BV1169" i="3"/>
  <c r="BY1169" i="3" s="1"/>
  <c r="J965" i="2"/>
  <c r="I946" i="2"/>
  <c r="J914" i="2"/>
  <c r="BW862" i="3"/>
  <c r="BZ862" i="3" s="1"/>
  <c r="K863" i="2" s="1"/>
  <c r="BU862" i="3"/>
  <c r="BX862" i="3" s="1"/>
  <c r="I863" i="2" s="1"/>
  <c r="BV1371" i="3"/>
  <c r="BY1371" i="3" s="1"/>
  <c r="BW1371" i="3"/>
  <c r="BZ1371" i="3" s="1"/>
  <c r="BV1365" i="3"/>
  <c r="BY1365" i="3" s="1"/>
  <c r="BW1365" i="3"/>
  <c r="BZ1365" i="3" s="1"/>
  <c r="BV1353" i="3"/>
  <c r="BY1353" i="3" s="1"/>
  <c r="BW1353" i="3"/>
  <c r="BZ1353" i="3" s="1"/>
  <c r="BV1337" i="3"/>
  <c r="BY1337" i="3" s="1"/>
  <c r="BW1337" i="3"/>
  <c r="BZ1337" i="3" s="1"/>
  <c r="BU1326" i="3"/>
  <c r="BX1326" i="3" s="1"/>
  <c r="BW1326" i="3"/>
  <c r="BZ1326" i="3" s="1"/>
  <c r="BV1321" i="3"/>
  <c r="BY1321" i="3" s="1"/>
  <c r="BW1321" i="3"/>
  <c r="BZ1321" i="3" s="1"/>
  <c r="BV1313" i="3"/>
  <c r="BY1313" i="3" s="1"/>
  <c r="BW1313" i="3"/>
  <c r="BZ1313" i="3" s="1"/>
  <c r="BV1300" i="3"/>
  <c r="BY1300" i="3" s="1"/>
  <c r="BW1300" i="3"/>
  <c r="BZ1300" i="3" s="1"/>
  <c r="BU1276" i="3"/>
  <c r="BX1276" i="3" s="1"/>
  <c r="BW1276" i="3"/>
  <c r="BZ1276" i="3" s="1"/>
  <c r="BU1264" i="3"/>
  <c r="BX1264" i="3" s="1"/>
  <c r="BW1264" i="3"/>
  <c r="BZ1264" i="3" s="1"/>
  <c r="BV1231" i="3"/>
  <c r="BY1231" i="3" s="1"/>
  <c r="BW1231" i="3"/>
  <c r="BZ1231" i="3" s="1"/>
  <c r="BV1175" i="3"/>
  <c r="BY1175" i="3" s="1"/>
  <c r="BV1138" i="3"/>
  <c r="BY1138" i="3" s="1"/>
  <c r="BV1120" i="3"/>
  <c r="BY1120" i="3" s="1"/>
  <c r="BU1110" i="3"/>
  <c r="BX1110" i="3" s="1"/>
  <c r="J927" i="2"/>
  <c r="J983" i="2"/>
  <c r="BW1034" i="3"/>
  <c r="BZ1034" i="3" s="1"/>
  <c r="BV1034" i="3"/>
  <c r="BY1034" i="3" s="1"/>
  <c r="BW1014" i="3"/>
  <c r="BZ1014" i="3" s="1"/>
  <c r="K1015" i="2" s="1"/>
  <c r="BU1014" i="3"/>
  <c r="BX1014" i="3" s="1"/>
  <c r="I1015" i="2" s="1"/>
  <c r="BW857" i="3"/>
  <c r="BZ857" i="3" s="1"/>
  <c r="K858" i="2" s="1"/>
  <c r="BU857" i="3"/>
  <c r="BX857" i="3" s="1"/>
  <c r="I858" i="2" s="1"/>
  <c r="J989" i="2"/>
  <c r="BW1082" i="3"/>
  <c r="BZ1082" i="3" s="1"/>
  <c r="BU1082" i="3"/>
  <c r="BX1082" i="3" s="1"/>
  <c r="BV1068" i="3"/>
  <c r="BY1068" i="3" s="1"/>
  <c r="K977" i="2"/>
  <c r="K961" i="2"/>
  <c r="BU851" i="3"/>
  <c r="BX851" i="3" s="1"/>
  <c r="I852" i="2" s="1"/>
  <c r="BV786" i="3"/>
  <c r="BY786" i="3" s="1"/>
  <c r="J787" i="2" s="1"/>
  <c r="I469" i="2"/>
  <c r="I384" i="2"/>
  <c r="K260" i="2"/>
  <c r="J260" i="2"/>
  <c r="K242" i="2"/>
  <c r="I242" i="2"/>
  <c r="J697" i="2"/>
  <c r="I664" i="2"/>
  <c r="I663" i="2"/>
  <c r="K251" i="2"/>
  <c r="J251" i="2"/>
  <c r="I136" i="2"/>
  <c r="I135" i="2"/>
  <c r="J134" i="2"/>
  <c r="K36" i="2"/>
  <c r="I36" i="2"/>
  <c r="J172" i="2"/>
  <c r="I74" i="2"/>
  <c r="A920" i="2"/>
  <c r="A923" i="2"/>
  <c r="BW871" i="3"/>
  <c r="BZ871" i="3" s="1"/>
  <c r="K872" i="2" s="1"/>
  <c r="BV871" i="3"/>
  <c r="BY871" i="3" s="1"/>
  <c r="J872" i="2" s="1"/>
  <c r="BW819" i="3"/>
  <c r="BZ819" i="3" s="1"/>
  <c r="K820" i="2" s="1"/>
  <c r="BV819" i="3"/>
  <c r="BY819" i="3" s="1"/>
  <c r="J820" i="2" s="1"/>
  <c r="BU819" i="3"/>
  <c r="BX819" i="3" s="1"/>
  <c r="I820" i="2" s="1"/>
  <c r="BW787" i="3"/>
  <c r="BZ787" i="3" s="1"/>
  <c r="K788" i="2" s="1"/>
  <c r="BV787" i="3"/>
  <c r="BY787" i="3" s="1"/>
  <c r="J788" i="2" s="1"/>
  <c r="K526" i="2"/>
  <c r="I526" i="2"/>
  <c r="K409" i="2"/>
  <c r="J409" i="2"/>
  <c r="K361" i="2"/>
  <c r="I361" i="2"/>
  <c r="K202" i="2"/>
  <c r="I202" i="2"/>
  <c r="J202" i="2"/>
  <c r="K198" i="2"/>
  <c r="I198" i="2"/>
  <c r="J198" i="2"/>
  <c r="K195" i="2"/>
  <c r="I195" i="2"/>
  <c r="K191" i="2"/>
  <c r="I191" i="2"/>
  <c r="K183" i="2"/>
  <c r="J183" i="2"/>
  <c r="I183" i="2"/>
  <c r="K170" i="2"/>
  <c r="J170" i="2"/>
  <c r="K166" i="2"/>
  <c r="J166" i="2"/>
  <c r="I166" i="2"/>
  <c r="K162" i="2"/>
  <c r="J162" i="2"/>
  <c r="I162" i="2"/>
  <c r="BW1003" i="3"/>
  <c r="BZ1003" i="3" s="1"/>
  <c r="K1004" i="2" s="1"/>
  <c r="BU1003" i="3"/>
  <c r="BX1003" i="3" s="1"/>
  <c r="I1004" i="2" s="1"/>
  <c r="BV1003" i="3"/>
  <c r="BY1003" i="3" s="1"/>
  <c r="J1004" i="2" s="1"/>
  <c r="BW999" i="3"/>
  <c r="BZ999" i="3" s="1"/>
  <c r="K1000" i="2" s="1"/>
  <c r="BU999" i="3"/>
  <c r="BX999" i="3" s="1"/>
  <c r="I1000" i="2" s="1"/>
  <c r="BW995" i="3"/>
  <c r="BZ995" i="3" s="1"/>
  <c r="K996" i="2" s="1"/>
  <c r="BV995" i="3"/>
  <c r="BY995" i="3" s="1"/>
  <c r="J996" i="2" s="1"/>
  <c r="BU995" i="3"/>
  <c r="BX995" i="3" s="1"/>
  <c r="I996" i="2" s="1"/>
  <c r="BW1004" i="3"/>
  <c r="BZ1004" i="3" s="1"/>
  <c r="K1005" i="2" s="1"/>
  <c r="BU1004" i="3"/>
  <c r="BX1004" i="3" s="1"/>
  <c r="I1005" i="2" s="1"/>
  <c r="BW964" i="3"/>
  <c r="BZ964" i="3" s="1"/>
  <c r="BU964" i="3"/>
  <c r="BX964" i="3" s="1"/>
  <c r="I965" i="2" s="1"/>
  <c r="BW1022" i="3"/>
  <c r="BZ1022" i="3" s="1"/>
  <c r="K1023" i="2" s="1"/>
  <c r="BV1022" i="3"/>
  <c r="BY1022" i="3" s="1"/>
  <c r="J1023" i="2" s="1"/>
  <c r="BW1009" i="3"/>
  <c r="BZ1009" i="3" s="1"/>
  <c r="K1010" i="2" s="1"/>
  <c r="BV1009" i="3"/>
  <c r="BY1009" i="3" s="1"/>
  <c r="J1010" i="2" s="1"/>
  <c r="BU1009" i="3"/>
  <c r="BX1009" i="3" s="1"/>
  <c r="I1010" i="2" s="1"/>
  <c r="I661" i="2"/>
  <c r="I653" i="2"/>
  <c r="BV972" i="3"/>
  <c r="BY972" i="3" s="1"/>
  <c r="J973" i="2" s="1"/>
  <c r="I691" i="2"/>
  <c r="BV976" i="3"/>
  <c r="BY976" i="3" s="1"/>
  <c r="J977" i="2" s="1"/>
  <c r="BU906" i="3"/>
  <c r="BX906" i="3" s="1"/>
  <c r="I907" i="2" s="1"/>
  <c r="BW916" i="3"/>
  <c r="BZ916" i="3" s="1"/>
  <c r="BU916" i="3"/>
  <c r="BX916" i="3" s="1"/>
  <c r="I917" i="2" s="1"/>
  <c r="BW892" i="3"/>
  <c r="BZ892" i="3" s="1"/>
  <c r="K893" i="2" s="1"/>
  <c r="BU892" i="3"/>
  <c r="BX892" i="3" s="1"/>
  <c r="I893" i="2" s="1"/>
  <c r="BW849" i="3"/>
  <c r="BZ849" i="3" s="1"/>
  <c r="K850" i="2" s="1"/>
  <c r="BU849" i="3"/>
  <c r="BX849" i="3" s="1"/>
  <c r="I850" i="2" s="1"/>
  <c r="BW828" i="3"/>
  <c r="BZ828" i="3" s="1"/>
  <c r="K829" i="2" s="1"/>
  <c r="BV828" i="3"/>
  <c r="BY828" i="3" s="1"/>
  <c r="J829" i="2" s="1"/>
  <c r="K710" i="2"/>
  <c r="I710" i="2"/>
  <c r="K527" i="2"/>
  <c r="J527" i="2"/>
  <c r="K511" i="2"/>
  <c r="I511" i="2"/>
  <c r="K419" i="2"/>
  <c r="I419" i="2"/>
  <c r="K378" i="2"/>
  <c r="I378" i="2"/>
  <c r="K111" i="2"/>
  <c r="I111" i="2"/>
  <c r="K90" i="2"/>
  <c r="J90" i="2"/>
  <c r="BW997" i="3"/>
  <c r="BZ997" i="3" s="1"/>
  <c r="K998" i="2" s="1"/>
  <c r="BV997" i="3"/>
  <c r="BY997" i="3" s="1"/>
  <c r="J998" i="2" s="1"/>
  <c r="BU977" i="3"/>
  <c r="BX977" i="3" s="1"/>
  <c r="I978" i="2" s="1"/>
  <c r="BU976" i="3"/>
  <c r="BX976" i="3" s="1"/>
  <c r="I977" i="2" s="1"/>
  <c r="BU950" i="3"/>
  <c r="BX950" i="3" s="1"/>
  <c r="I951" i="2" s="1"/>
  <c r="BW945" i="3"/>
  <c r="BZ945" i="3" s="1"/>
  <c r="BV945" i="3"/>
  <c r="BY945" i="3" s="1"/>
  <c r="J946" i="2" s="1"/>
  <c r="BW842" i="3"/>
  <c r="BZ842" i="3" s="1"/>
  <c r="K843" i="2" s="1"/>
  <c r="BV842" i="3"/>
  <c r="BY842" i="3" s="1"/>
  <c r="J843" i="2" s="1"/>
  <c r="K711" i="2"/>
  <c r="I711" i="2"/>
  <c r="K601" i="2"/>
  <c r="J601" i="2"/>
  <c r="K585" i="2"/>
  <c r="J585" i="2"/>
  <c r="K557" i="2"/>
  <c r="J557" i="2"/>
  <c r="K544" i="2"/>
  <c r="J544" i="2"/>
  <c r="K536" i="2"/>
  <c r="I536" i="2"/>
  <c r="K400" i="2"/>
  <c r="I400" i="2"/>
  <c r="BW986" i="3"/>
  <c r="BZ986" i="3" s="1"/>
  <c r="BU986" i="3"/>
  <c r="BX986" i="3" s="1"/>
  <c r="BW930" i="3"/>
  <c r="BZ930" i="3" s="1"/>
  <c r="K931" i="2" s="1"/>
  <c r="BV930" i="3"/>
  <c r="BY930" i="3" s="1"/>
  <c r="J931" i="2" s="1"/>
  <c r="K712" i="2"/>
  <c r="I712" i="2"/>
  <c r="K700" i="2"/>
  <c r="J700" i="2"/>
  <c r="K602" i="2"/>
  <c r="J602" i="2"/>
  <c r="K408" i="2"/>
  <c r="I408" i="2"/>
  <c r="K47" i="2"/>
  <c r="J47" i="2"/>
  <c r="K30" i="2"/>
  <c r="I30" i="2"/>
  <c r="A979" i="2"/>
  <c r="A980" i="2"/>
  <c r="A982" i="2"/>
  <c r="A988" i="2"/>
  <c r="BU886" i="3"/>
  <c r="BX886" i="3" s="1"/>
  <c r="I887" i="2" s="1"/>
  <c r="BU868" i="3"/>
  <c r="BX868" i="3" s="1"/>
  <c r="I869" i="2" s="1"/>
  <c r="BV843" i="3"/>
  <c r="BY843" i="3" s="1"/>
  <c r="J844" i="2" s="1"/>
  <c r="BU836" i="3"/>
  <c r="BX836" i="3" s="1"/>
  <c r="I837" i="2" s="1"/>
  <c r="J733" i="2"/>
  <c r="I720" i="2"/>
  <c r="J703" i="2"/>
  <c r="I570" i="2"/>
  <c r="I565" i="2"/>
  <c r="J524" i="2"/>
  <c r="I501" i="2"/>
  <c r="I496" i="2"/>
  <c r="I495" i="2"/>
  <c r="I390" i="2"/>
  <c r="I372" i="2"/>
  <c r="J347" i="2"/>
  <c r="I270" i="2"/>
  <c r="J222" i="2"/>
  <c r="J156" i="2"/>
  <c r="J149" i="2"/>
  <c r="J63" i="2"/>
  <c r="I62" i="2"/>
  <c r="A919" i="2"/>
  <c r="A955" i="2"/>
  <c r="A956" i="2"/>
  <c r="A972" i="2"/>
  <c r="A916" i="2"/>
  <c r="A922" i="2"/>
  <c r="A924" i="2"/>
  <c r="A925" i="2"/>
  <c r="A926" i="2"/>
  <c r="A927" i="2"/>
  <c r="A929" i="2"/>
  <c r="BV1190" i="3"/>
  <c r="BY1190" i="3" s="1"/>
  <c r="BW1190" i="3"/>
  <c r="BZ1190" i="3" s="1"/>
  <c r="BV1178" i="3"/>
  <c r="BY1178" i="3" s="1"/>
  <c r="BW1178" i="3"/>
  <c r="BZ1178" i="3" s="1"/>
  <c r="BU1164" i="3"/>
  <c r="BX1164" i="3" s="1"/>
  <c r="BW1164" i="3"/>
  <c r="BZ1164" i="3" s="1"/>
  <c r="BU1130" i="3"/>
  <c r="BX1130" i="3" s="1"/>
  <c r="BW1130" i="3"/>
  <c r="BZ1130" i="3" s="1"/>
  <c r="BU1122" i="3"/>
  <c r="BX1122" i="3" s="1"/>
  <c r="BW1122" i="3"/>
  <c r="BZ1122" i="3" s="1"/>
  <c r="BW1087" i="3"/>
  <c r="BZ1087" i="3" s="1"/>
  <c r="BV1087" i="3"/>
  <c r="BY1087" i="3" s="1"/>
  <c r="BU1087" i="3"/>
  <c r="BX1087" i="3" s="1"/>
  <c r="D20" i="1"/>
  <c r="BU1200" i="3"/>
  <c r="BX1200" i="3" s="1"/>
  <c r="BV1183" i="3"/>
  <c r="BY1183" i="3" s="1"/>
  <c r="BW1183" i="3"/>
  <c r="BZ1183" i="3" s="1"/>
  <c r="BV1161" i="3"/>
  <c r="BY1161" i="3" s="1"/>
  <c r="BW1161" i="3"/>
  <c r="BZ1161" i="3" s="1"/>
  <c r="BV1146" i="3"/>
  <c r="BY1146" i="3" s="1"/>
  <c r="BV1127" i="3"/>
  <c r="BY1127" i="3" s="1"/>
  <c r="BW1127" i="3"/>
  <c r="BZ1127" i="3" s="1"/>
  <c r="BW947" i="3"/>
  <c r="BZ947" i="3" s="1"/>
  <c r="BU947" i="3"/>
  <c r="BX947" i="3" s="1"/>
  <c r="I948" i="2" s="1"/>
  <c r="BV947" i="3"/>
  <c r="BY947" i="3" s="1"/>
  <c r="J948" i="2" s="1"/>
  <c r="BU943" i="3"/>
  <c r="BX943" i="3" s="1"/>
  <c r="I944" i="2" s="1"/>
  <c r="BW943" i="3"/>
  <c r="BZ943" i="3" s="1"/>
  <c r="K944" i="2" s="1"/>
  <c r="BV943" i="3"/>
  <c r="BY943" i="3" s="1"/>
  <c r="J944" i="2" s="1"/>
  <c r="BU939" i="3"/>
  <c r="BX939" i="3" s="1"/>
  <c r="BW939" i="3"/>
  <c r="BZ939" i="3" s="1"/>
  <c r="BV939" i="3"/>
  <c r="BY939" i="3" s="1"/>
  <c r="J940" i="2" s="1"/>
  <c r="BV935" i="3"/>
  <c r="BY935" i="3" s="1"/>
  <c r="J936" i="2" s="1"/>
  <c r="BW935" i="3"/>
  <c r="BZ935" i="3" s="1"/>
  <c r="K936" i="2" s="1"/>
  <c r="BW923" i="3"/>
  <c r="BZ923" i="3" s="1"/>
  <c r="BV923" i="3"/>
  <c r="BY923" i="3" s="1"/>
  <c r="J924" i="2" s="1"/>
  <c r="BV919" i="3"/>
  <c r="BY919" i="3" s="1"/>
  <c r="J920" i="2" s="1"/>
  <c r="BW919" i="3"/>
  <c r="BZ919" i="3" s="1"/>
  <c r="BU919" i="3"/>
  <c r="BX919" i="3" s="1"/>
  <c r="I920" i="2" s="1"/>
  <c r="BW914" i="3"/>
  <c r="BZ914" i="3" s="1"/>
  <c r="K915" i="2" s="1"/>
  <c r="BU914" i="3"/>
  <c r="BX914" i="3" s="1"/>
  <c r="I915" i="2" s="1"/>
  <c r="BV1201" i="3"/>
  <c r="BY1201" i="3" s="1"/>
  <c r="BW1201" i="3"/>
  <c r="BZ1201" i="3" s="1"/>
  <c r="BV1198" i="3"/>
  <c r="BY1198" i="3" s="1"/>
  <c r="BW1198" i="3"/>
  <c r="BZ1198" i="3" s="1"/>
  <c r="BU1192" i="3"/>
  <c r="BX1192" i="3" s="1"/>
  <c r="BW1192" i="3"/>
  <c r="BZ1192" i="3" s="1"/>
  <c r="BV1166" i="3"/>
  <c r="BY1166" i="3" s="1"/>
  <c r="BW1166" i="3"/>
  <c r="BZ1166" i="3" s="1"/>
  <c r="BV1158" i="3"/>
  <c r="BY1158" i="3" s="1"/>
  <c r="BW1158" i="3"/>
  <c r="BZ1158" i="3" s="1"/>
  <c r="BV1151" i="3"/>
  <c r="BY1151" i="3" s="1"/>
  <c r="BW1151" i="3"/>
  <c r="BZ1151" i="3" s="1"/>
  <c r="BV1105" i="3"/>
  <c r="BY1105" i="3" s="1"/>
  <c r="BW1105" i="3"/>
  <c r="BZ1105" i="3" s="1"/>
  <c r="BU1089" i="3"/>
  <c r="BX1089" i="3" s="1"/>
  <c r="BW1089" i="3"/>
  <c r="BZ1089" i="3" s="1"/>
  <c r="BU1062" i="3"/>
  <c r="BX1062" i="3" s="1"/>
  <c r="BW1062" i="3"/>
  <c r="BZ1062" i="3" s="1"/>
  <c r="BV1062" i="3"/>
  <c r="BY1062" i="3" s="1"/>
  <c r="BV1053" i="3"/>
  <c r="BY1053" i="3" s="1"/>
  <c r="BW1053" i="3"/>
  <c r="BZ1053" i="3" s="1"/>
  <c r="BU1037" i="3"/>
  <c r="BX1037" i="3" s="1"/>
  <c r="BW1037" i="3"/>
  <c r="BZ1037" i="3" s="1"/>
  <c r="BV1037" i="3"/>
  <c r="BY1037" i="3" s="1"/>
  <c r="BU1028" i="3"/>
  <c r="BX1028" i="3" s="1"/>
  <c r="I1029" i="2" s="1"/>
  <c r="BW1028" i="3"/>
  <c r="BZ1028" i="3" s="1"/>
  <c r="K1029" i="2" s="1"/>
  <c r="BU1024" i="3"/>
  <c r="BX1024" i="3" s="1"/>
  <c r="I1025" i="2" s="1"/>
  <c r="BW1024" i="3"/>
  <c r="BZ1024" i="3" s="1"/>
  <c r="K1025" i="2" s="1"/>
  <c r="BV1024" i="3"/>
  <c r="BY1024" i="3" s="1"/>
  <c r="J1025" i="2" s="1"/>
  <c r="K612" i="2"/>
  <c r="J612" i="2"/>
  <c r="K604" i="2"/>
  <c r="I604" i="2"/>
  <c r="J604" i="2"/>
  <c r="K591" i="2"/>
  <c r="J591" i="2"/>
  <c r="K569" i="2"/>
  <c r="J569" i="2"/>
  <c r="BV1185" i="3"/>
  <c r="BY1185" i="3" s="1"/>
  <c r="BW1185" i="3"/>
  <c r="BZ1185" i="3" s="1"/>
  <c r="BV1153" i="3"/>
  <c r="BY1153" i="3" s="1"/>
  <c r="BU1136" i="3"/>
  <c r="BX1136" i="3" s="1"/>
  <c r="BV1129" i="3"/>
  <c r="BY1129" i="3" s="1"/>
  <c r="BW1129" i="3"/>
  <c r="BZ1129" i="3" s="1"/>
  <c r="BV1121" i="3"/>
  <c r="BY1121" i="3" s="1"/>
  <c r="BW1121" i="3"/>
  <c r="BZ1121" i="3" s="1"/>
  <c r="BV1119" i="3"/>
  <c r="BY1119" i="3" s="1"/>
  <c r="BV1118" i="3"/>
  <c r="BY1118" i="3" s="1"/>
  <c r="BW882" i="3"/>
  <c r="BZ882" i="3" s="1"/>
  <c r="K883" i="2" s="1"/>
  <c r="BU882" i="3"/>
  <c r="BX882" i="3" s="1"/>
  <c r="I883" i="2" s="1"/>
  <c r="BV882" i="3"/>
  <c r="BY882" i="3" s="1"/>
  <c r="J883" i="2" s="1"/>
  <c r="BW798" i="3"/>
  <c r="BZ798" i="3" s="1"/>
  <c r="K799" i="2" s="1"/>
  <c r="BU798" i="3"/>
  <c r="BX798" i="3" s="1"/>
  <c r="I799" i="2" s="1"/>
  <c r="BV798" i="3"/>
  <c r="BY798" i="3" s="1"/>
  <c r="J799" i="2" s="1"/>
  <c r="BW794" i="3"/>
  <c r="BZ794" i="3" s="1"/>
  <c r="K795" i="2" s="1"/>
  <c r="BU794" i="3"/>
  <c r="BX794" i="3" s="1"/>
  <c r="I795" i="2" s="1"/>
  <c r="BV784" i="3"/>
  <c r="BY784" i="3" s="1"/>
  <c r="J785" i="2" s="1"/>
  <c r="BW784" i="3"/>
  <c r="BZ784" i="3" s="1"/>
  <c r="K785" i="2" s="1"/>
  <c r="BU784" i="3"/>
  <c r="BX784" i="3" s="1"/>
  <c r="I785" i="2" s="1"/>
  <c r="BV771" i="3"/>
  <c r="BY771" i="3" s="1"/>
  <c r="J772" i="2" s="1"/>
  <c r="BW771" i="3"/>
  <c r="BZ771" i="3" s="1"/>
  <c r="K772" i="2" s="1"/>
  <c r="BW763" i="3"/>
  <c r="BZ763" i="3" s="1"/>
  <c r="K764" i="2" s="1"/>
  <c r="BU763" i="3"/>
  <c r="BX763" i="3" s="1"/>
  <c r="I764" i="2" s="1"/>
  <c r="BV763" i="3"/>
  <c r="BY763" i="3" s="1"/>
  <c r="J764" i="2" s="1"/>
  <c r="BW759" i="3"/>
  <c r="BZ759" i="3" s="1"/>
  <c r="K760" i="2" s="1"/>
  <c r="BV759" i="3"/>
  <c r="BY759" i="3" s="1"/>
  <c r="J760" i="2" s="1"/>
  <c r="BU759" i="3"/>
  <c r="BX759" i="3" s="1"/>
  <c r="I760" i="2" s="1"/>
  <c r="K725" i="2"/>
  <c r="J725" i="2"/>
  <c r="BV906" i="3"/>
  <c r="BY906" i="3" s="1"/>
  <c r="J907" i="2" s="1"/>
  <c r="BW1086" i="3"/>
  <c r="BZ1086" i="3" s="1"/>
  <c r="BU1086" i="3"/>
  <c r="BX1086" i="3" s="1"/>
  <c r="BV1086" i="3"/>
  <c r="BY1086" i="3" s="1"/>
  <c r="BW1012" i="3"/>
  <c r="BZ1012" i="3" s="1"/>
  <c r="K1013" i="2" s="1"/>
  <c r="BU1012" i="3"/>
  <c r="BX1012" i="3" s="1"/>
  <c r="I1013" i="2" s="1"/>
  <c r="BV981" i="3"/>
  <c r="BY981" i="3" s="1"/>
  <c r="J982" i="2" s="1"/>
  <c r="BW981" i="3"/>
  <c r="BZ981" i="3" s="1"/>
  <c r="BU981" i="3"/>
  <c r="BX981" i="3" s="1"/>
  <c r="BU974" i="3"/>
  <c r="BX974" i="3" s="1"/>
  <c r="I975" i="2" s="1"/>
  <c r="BW974" i="3"/>
  <c r="BZ974" i="3" s="1"/>
  <c r="BU957" i="3"/>
  <c r="BX957" i="3" s="1"/>
  <c r="BW957" i="3"/>
  <c r="BZ957" i="3" s="1"/>
  <c r="BV957" i="3"/>
  <c r="BY957" i="3" s="1"/>
  <c r="J958" i="2" s="1"/>
  <c r="BW885" i="3"/>
  <c r="BZ885" i="3" s="1"/>
  <c r="K886" i="2" s="1"/>
  <c r="BU885" i="3"/>
  <c r="BX885" i="3" s="1"/>
  <c r="I886" i="2" s="1"/>
  <c r="BW881" i="3"/>
  <c r="BZ881" i="3" s="1"/>
  <c r="K882" i="2" s="1"/>
  <c r="BV881" i="3"/>
  <c r="BY881" i="3" s="1"/>
  <c r="J882" i="2" s="1"/>
  <c r="BU877" i="3"/>
  <c r="BX877" i="3" s="1"/>
  <c r="I878" i="2" s="1"/>
  <c r="BW877" i="3"/>
  <c r="BZ877" i="3" s="1"/>
  <c r="K878" i="2" s="1"/>
  <c r="BW873" i="3"/>
  <c r="BZ873" i="3" s="1"/>
  <c r="K874" i="2" s="1"/>
  <c r="BU873" i="3"/>
  <c r="BX873" i="3" s="1"/>
  <c r="I874" i="2" s="1"/>
  <c r="BU840" i="3"/>
  <c r="BX840" i="3" s="1"/>
  <c r="I841" i="2" s="1"/>
  <c r="BW840" i="3"/>
  <c r="BZ840" i="3" s="1"/>
  <c r="K841" i="2" s="1"/>
  <c r="BV840" i="3"/>
  <c r="BY840" i="3" s="1"/>
  <c r="J841" i="2" s="1"/>
  <c r="BV835" i="3"/>
  <c r="BY835" i="3" s="1"/>
  <c r="J836" i="2" s="1"/>
  <c r="BW835" i="3"/>
  <c r="BZ835" i="3" s="1"/>
  <c r="K836" i="2" s="1"/>
  <c r="BV830" i="3"/>
  <c r="BY830" i="3" s="1"/>
  <c r="J831" i="2" s="1"/>
  <c r="BW830" i="3"/>
  <c r="BZ830" i="3" s="1"/>
  <c r="K831" i="2" s="1"/>
  <c r="BU830" i="3"/>
  <c r="BX830" i="3" s="1"/>
  <c r="I831" i="2" s="1"/>
  <c r="BW758" i="3"/>
  <c r="BZ758" i="3" s="1"/>
  <c r="K759" i="2" s="1"/>
  <c r="BV758" i="3"/>
  <c r="BY758" i="3" s="1"/>
  <c r="J759" i="2" s="1"/>
  <c r="K755" i="2"/>
  <c r="I755" i="2"/>
  <c r="K751" i="2"/>
  <c r="I751" i="2"/>
  <c r="J751" i="2"/>
  <c r="K724" i="2"/>
  <c r="J724" i="2"/>
  <c r="K719" i="2"/>
  <c r="I719" i="2"/>
  <c r="K715" i="2"/>
  <c r="J715" i="2"/>
  <c r="K563" i="2"/>
  <c r="J563" i="2"/>
  <c r="I563" i="2"/>
  <c r="K518" i="2"/>
  <c r="I518" i="2"/>
  <c r="K514" i="2"/>
  <c r="J514" i="2"/>
  <c r="J499" i="2"/>
  <c r="K499" i="2"/>
  <c r="K492" i="2"/>
  <c r="I492" i="2"/>
  <c r="J492" i="2"/>
  <c r="K437" i="2"/>
  <c r="J437" i="2"/>
  <c r="K433" i="2"/>
  <c r="J433" i="2"/>
  <c r="K375" i="2"/>
  <c r="I375" i="2"/>
  <c r="K295" i="2"/>
  <c r="I295" i="2"/>
  <c r="K290" i="2"/>
  <c r="J290" i="2"/>
  <c r="K285" i="2"/>
  <c r="I285" i="2"/>
  <c r="K281" i="2"/>
  <c r="I281" i="2"/>
  <c r="K277" i="2"/>
  <c r="J277" i="2"/>
  <c r="K167" i="2"/>
  <c r="J167" i="2"/>
  <c r="K128" i="2"/>
  <c r="I128" i="2"/>
  <c r="J128" i="2"/>
  <c r="K59" i="2"/>
  <c r="J59" i="2"/>
  <c r="K55" i="2"/>
  <c r="J55" i="2"/>
  <c r="K564" i="2"/>
  <c r="J564" i="2"/>
  <c r="K542" i="2"/>
  <c r="I542" i="2"/>
  <c r="J534" i="2"/>
  <c r="K534" i="2"/>
  <c r="I534" i="2"/>
  <c r="K442" i="2"/>
  <c r="J442" i="2"/>
  <c r="K438" i="2"/>
  <c r="J438" i="2"/>
  <c r="K394" i="2"/>
  <c r="J394" i="2"/>
  <c r="K376" i="2"/>
  <c r="J376" i="2"/>
  <c r="K342" i="2"/>
  <c r="I342" i="2"/>
  <c r="K337" i="2"/>
  <c r="I337" i="2"/>
  <c r="J337" i="2"/>
  <c r="K333" i="2"/>
  <c r="I333" i="2"/>
  <c r="J333" i="2"/>
  <c r="K329" i="2"/>
  <c r="I329" i="2"/>
  <c r="J329" i="2"/>
  <c r="K325" i="2"/>
  <c r="I325" i="2"/>
  <c r="J325" i="2"/>
  <c r="K321" i="2"/>
  <c r="I321" i="2"/>
  <c r="J321" i="2"/>
  <c r="J312" i="2"/>
  <c r="K312" i="2"/>
  <c r="I312" i="2"/>
  <c r="K300" i="2"/>
  <c r="J300" i="2"/>
  <c r="K168" i="2"/>
  <c r="J168" i="2"/>
  <c r="K133" i="2"/>
  <c r="J133" i="2"/>
  <c r="I133" i="2"/>
  <c r="K129" i="2"/>
  <c r="J129" i="2"/>
  <c r="I129" i="2"/>
  <c r="J342" i="2"/>
  <c r="BW1088" i="3"/>
  <c r="BZ1088" i="3" s="1"/>
  <c r="BU1088" i="3"/>
  <c r="BX1088" i="3" s="1"/>
  <c r="BU987" i="3"/>
  <c r="BX987" i="3" s="1"/>
  <c r="BW987" i="3"/>
  <c r="BZ987" i="3" s="1"/>
  <c r="BW926" i="3"/>
  <c r="BZ926" i="3" s="1"/>
  <c r="BU926" i="3"/>
  <c r="BX926" i="3" s="1"/>
  <c r="I927" i="2" s="1"/>
  <c r="BW883" i="3"/>
  <c r="BZ883" i="3" s="1"/>
  <c r="K884" i="2" s="1"/>
  <c r="BV883" i="3"/>
  <c r="BY883" i="3" s="1"/>
  <c r="J884" i="2" s="1"/>
  <c r="BU883" i="3"/>
  <c r="BX883" i="3" s="1"/>
  <c r="I884" i="2" s="1"/>
  <c r="BW875" i="3"/>
  <c r="BZ875" i="3" s="1"/>
  <c r="K876" i="2" s="1"/>
  <c r="BU875" i="3"/>
  <c r="BX875" i="3" s="1"/>
  <c r="I876" i="2" s="1"/>
  <c r="BU860" i="3"/>
  <c r="BX860" i="3" s="1"/>
  <c r="I861" i="2" s="1"/>
  <c r="BW860" i="3"/>
  <c r="BZ860" i="3" s="1"/>
  <c r="K861" i="2" s="1"/>
  <c r="BU855" i="3"/>
  <c r="BX855" i="3" s="1"/>
  <c r="I856" i="2" s="1"/>
  <c r="BW855" i="3"/>
  <c r="BZ855" i="3" s="1"/>
  <c r="K856" i="2" s="1"/>
  <c r="K726" i="2"/>
  <c r="J726" i="2"/>
  <c r="K613" i="2"/>
  <c r="J613" i="2"/>
  <c r="K600" i="2"/>
  <c r="J600" i="2"/>
  <c r="J596" i="2"/>
  <c r="K596" i="2"/>
  <c r="I596" i="2"/>
  <c r="K552" i="2"/>
  <c r="I552" i="2"/>
  <c r="K548" i="2"/>
  <c r="J548" i="2"/>
  <c r="K443" i="2"/>
  <c r="J443" i="2"/>
  <c r="I423" i="2"/>
  <c r="K423" i="2"/>
  <c r="K418" i="2"/>
  <c r="I418" i="2"/>
  <c r="K399" i="2"/>
  <c r="J399" i="2"/>
  <c r="K395" i="2"/>
  <c r="I395" i="2"/>
  <c r="K386" i="2"/>
  <c r="J386" i="2"/>
  <c r="K343" i="2"/>
  <c r="J343" i="2"/>
  <c r="K214" i="2"/>
  <c r="I214" i="2"/>
  <c r="K201" i="2"/>
  <c r="J201" i="2"/>
  <c r="I201" i="2"/>
  <c r="K197" i="2"/>
  <c r="I197" i="2"/>
  <c r="K190" i="2"/>
  <c r="I190" i="2"/>
  <c r="K186" i="2"/>
  <c r="I186" i="2"/>
  <c r="K182" i="2"/>
  <c r="J182" i="2"/>
  <c r="K178" i="2"/>
  <c r="J178" i="2"/>
  <c r="K141" i="2"/>
  <c r="J141" i="2"/>
  <c r="J71" i="2"/>
  <c r="K71" i="2"/>
  <c r="K67" i="2"/>
  <c r="J67" i="2"/>
  <c r="K11" i="2"/>
  <c r="J11" i="2"/>
  <c r="I11" i="2"/>
  <c r="BW884" i="3"/>
  <c r="BZ884" i="3" s="1"/>
  <c r="K885" i="2" s="1"/>
  <c r="BU884" i="3"/>
  <c r="BX884" i="3" s="1"/>
  <c r="I885" i="2" s="1"/>
  <c r="BV884" i="3"/>
  <c r="BY884" i="3" s="1"/>
  <c r="J885" i="2" s="1"/>
  <c r="BW876" i="3"/>
  <c r="BZ876" i="3" s="1"/>
  <c r="K877" i="2" s="1"/>
  <c r="BU876" i="3"/>
  <c r="BX876" i="3" s="1"/>
  <c r="I877" i="2" s="1"/>
  <c r="BV876" i="3"/>
  <c r="BY876" i="3" s="1"/>
  <c r="J877" i="2" s="1"/>
  <c r="BW825" i="3"/>
  <c r="BZ825" i="3" s="1"/>
  <c r="K826" i="2" s="1"/>
  <c r="BU825" i="3"/>
  <c r="BX825" i="3" s="1"/>
  <c r="I826" i="2" s="1"/>
  <c r="BW821" i="3"/>
  <c r="BZ821" i="3" s="1"/>
  <c r="K822" i="2" s="1"/>
  <c r="BV821" i="3"/>
  <c r="BY821" i="3" s="1"/>
  <c r="J822" i="2" s="1"/>
  <c r="BW816" i="3"/>
  <c r="BZ816" i="3" s="1"/>
  <c r="K817" i="2" s="1"/>
  <c r="BU816" i="3"/>
  <c r="BX816" i="3" s="1"/>
  <c r="I817" i="2" s="1"/>
  <c r="BV816" i="3"/>
  <c r="BY816" i="3" s="1"/>
  <c r="J817" i="2" s="1"/>
  <c r="BW800" i="3"/>
  <c r="BZ800" i="3" s="1"/>
  <c r="K801" i="2" s="1"/>
  <c r="BU800" i="3"/>
  <c r="BX800" i="3" s="1"/>
  <c r="I801" i="2" s="1"/>
  <c r="K748" i="2"/>
  <c r="J748" i="2"/>
  <c r="I748" i="2"/>
  <c r="K740" i="2"/>
  <c r="J740" i="2"/>
  <c r="I740" i="2"/>
  <c r="K736" i="2"/>
  <c r="I736" i="2"/>
  <c r="K727" i="2"/>
  <c r="I727" i="2"/>
  <c r="J727" i="2"/>
  <c r="K701" i="2"/>
  <c r="J701" i="2"/>
  <c r="I696" i="2"/>
  <c r="K696" i="2"/>
  <c r="J676" i="2"/>
  <c r="K676" i="2"/>
  <c r="I676" i="2"/>
  <c r="I662" i="2"/>
  <c r="K662" i="2"/>
  <c r="J662" i="2"/>
  <c r="I658" i="2"/>
  <c r="K658" i="2"/>
  <c r="J654" i="2"/>
  <c r="K654" i="2"/>
  <c r="K645" i="2"/>
  <c r="I645" i="2"/>
  <c r="J645" i="2"/>
  <c r="J641" i="2"/>
  <c r="K641" i="2"/>
  <c r="K637" i="2"/>
  <c r="I637" i="2"/>
  <c r="I626" i="2"/>
  <c r="K626" i="2"/>
  <c r="K622" i="2"/>
  <c r="J622" i="2"/>
  <c r="K614" i="2"/>
  <c r="I614" i="2"/>
  <c r="J614" i="2"/>
  <c r="K553" i="2"/>
  <c r="J553" i="2"/>
  <c r="K491" i="2"/>
  <c r="J491" i="2"/>
  <c r="J483" i="2"/>
  <c r="K483" i="2"/>
  <c r="I475" i="2"/>
  <c r="K475" i="2"/>
  <c r="J475" i="2"/>
  <c r="K468" i="2"/>
  <c r="I468" i="2"/>
  <c r="I464" i="2"/>
  <c r="K464" i="2"/>
  <c r="K460" i="2"/>
  <c r="J460" i="2"/>
  <c r="I456" i="2"/>
  <c r="K456" i="2"/>
  <c r="K452" i="2"/>
  <c r="I452" i="2"/>
  <c r="K444" i="2"/>
  <c r="J444" i="2"/>
  <c r="K392" i="2"/>
  <c r="J392" i="2"/>
  <c r="K387" i="2"/>
  <c r="I387" i="2"/>
  <c r="J387" i="2"/>
  <c r="K374" i="2"/>
  <c r="J374" i="2"/>
  <c r="K369" i="2"/>
  <c r="J369" i="2"/>
  <c r="K365" i="2"/>
  <c r="J365" i="2"/>
  <c r="K357" i="2"/>
  <c r="J357" i="2"/>
  <c r="K353" i="2"/>
  <c r="J353" i="2"/>
  <c r="K349" i="2"/>
  <c r="J349" i="2"/>
  <c r="K272" i="2"/>
  <c r="I272" i="2"/>
  <c r="J263" i="2"/>
  <c r="K263" i="2"/>
  <c r="K249" i="2"/>
  <c r="J249" i="2"/>
  <c r="K245" i="2"/>
  <c r="J245" i="2"/>
  <c r="I245" i="2"/>
  <c r="K240" i="2"/>
  <c r="J240" i="2"/>
  <c r="K232" i="2"/>
  <c r="I232" i="2"/>
  <c r="J232" i="2"/>
  <c r="K224" i="2"/>
  <c r="I224" i="2"/>
  <c r="J224" i="2"/>
  <c r="J219" i="2"/>
  <c r="K219" i="2"/>
  <c r="I219" i="2"/>
  <c r="K158" i="2"/>
  <c r="J158" i="2"/>
  <c r="I158" i="2"/>
  <c r="K119" i="2"/>
  <c r="I119" i="2"/>
  <c r="I115" i="2"/>
  <c r="K115" i="2"/>
  <c r="K102" i="2"/>
  <c r="J102" i="2"/>
  <c r="K89" i="2"/>
  <c r="I89" i="2"/>
  <c r="K85" i="2"/>
  <c r="J85" i="2"/>
  <c r="I81" i="2"/>
  <c r="K81" i="2"/>
  <c r="K50" i="2"/>
  <c r="J50" i="2"/>
  <c r="K46" i="2"/>
  <c r="I46" i="2"/>
  <c r="K42" i="2"/>
  <c r="I42" i="2"/>
  <c r="I38" i="2"/>
  <c r="K38" i="2"/>
  <c r="J38" i="2"/>
  <c r="K21" i="2"/>
  <c r="J21" i="2"/>
  <c r="I21" i="2"/>
  <c r="A990" i="2"/>
  <c r="A991" i="2"/>
  <c r="BU1094" i="3"/>
  <c r="BX1094" i="3" s="1"/>
  <c r="BW1094" i="3"/>
  <c r="BZ1094" i="3" s="1"/>
  <c r="BU1090" i="3"/>
  <c r="BX1090" i="3" s="1"/>
  <c r="BW1090" i="3"/>
  <c r="BZ1090" i="3" s="1"/>
  <c r="BU1054" i="3"/>
  <c r="BX1054" i="3" s="1"/>
  <c r="BW1054" i="3"/>
  <c r="BZ1054" i="3" s="1"/>
  <c r="BV1033" i="3"/>
  <c r="BY1033" i="3" s="1"/>
  <c r="BW1033" i="3"/>
  <c r="BZ1033" i="3" s="1"/>
  <c r="BU1020" i="3"/>
  <c r="BX1020" i="3" s="1"/>
  <c r="I1021" i="2" s="1"/>
  <c r="BW1020" i="3"/>
  <c r="BZ1020" i="3" s="1"/>
  <c r="K1021" i="2" s="1"/>
  <c r="BU1008" i="3"/>
  <c r="BX1008" i="3" s="1"/>
  <c r="I1009" i="2" s="1"/>
  <c r="BW1008" i="3"/>
  <c r="BZ1008" i="3" s="1"/>
  <c r="K1009" i="2" s="1"/>
  <c r="BU988" i="3"/>
  <c r="BX988" i="3" s="1"/>
  <c r="I989" i="2" s="1"/>
  <c r="BW988" i="3"/>
  <c r="BZ988" i="3" s="1"/>
  <c r="K989" i="2" s="1"/>
  <c r="BU982" i="3"/>
  <c r="BX982" i="3" s="1"/>
  <c r="I983" i="2" s="1"/>
  <c r="BW982" i="3"/>
  <c r="BZ982" i="3" s="1"/>
  <c r="K983" i="2" s="1"/>
  <c r="BV975" i="3"/>
  <c r="BY975" i="3" s="1"/>
  <c r="J976" i="2" s="1"/>
  <c r="BW975" i="3"/>
  <c r="BZ975" i="3" s="1"/>
  <c r="K976" i="2" s="1"/>
  <c r="BU958" i="3"/>
  <c r="BX958" i="3" s="1"/>
  <c r="I959" i="2" s="1"/>
  <c r="BW958" i="3"/>
  <c r="BZ958" i="3" s="1"/>
  <c r="K959" i="2" s="1"/>
  <c r="BU940" i="3"/>
  <c r="BX940" i="3" s="1"/>
  <c r="I941" i="2" s="1"/>
  <c r="BW940" i="3"/>
  <c r="BZ940" i="3" s="1"/>
  <c r="K941" i="2" s="1"/>
  <c r="BU932" i="3"/>
  <c r="BX932" i="3" s="1"/>
  <c r="I933" i="2" s="1"/>
  <c r="BW932" i="3"/>
  <c r="BZ932" i="3" s="1"/>
  <c r="BU878" i="3"/>
  <c r="BX878" i="3" s="1"/>
  <c r="I879" i="2" s="1"/>
  <c r="BW878" i="3"/>
  <c r="BZ878" i="3" s="1"/>
  <c r="K879" i="2" s="1"/>
  <c r="BU856" i="3"/>
  <c r="BX856" i="3" s="1"/>
  <c r="I857" i="2" s="1"/>
  <c r="BW856" i="3"/>
  <c r="BZ856" i="3" s="1"/>
  <c r="K857" i="2" s="1"/>
  <c r="BW841" i="3"/>
  <c r="BZ841" i="3" s="1"/>
  <c r="K842" i="2" s="1"/>
  <c r="BV827" i="3"/>
  <c r="BY827" i="3" s="1"/>
  <c r="J828" i="2" s="1"/>
  <c r="BW827" i="3"/>
  <c r="BZ827" i="3" s="1"/>
  <c r="K828" i="2" s="1"/>
  <c r="BV817" i="3"/>
  <c r="BY817" i="3" s="1"/>
  <c r="J818" i="2" s="1"/>
  <c r="BW817" i="3"/>
  <c r="BZ817" i="3" s="1"/>
  <c r="K818" i="2" s="1"/>
  <c r="BU808" i="3"/>
  <c r="BX808" i="3" s="1"/>
  <c r="I809" i="2" s="1"/>
  <c r="BW808" i="3"/>
  <c r="BZ808" i="3" s="1"/>
  <c r="K809" i="2" s="1"/>
  <c r="BV795" i="3"/>
  <c r="BY795" i="3" s="1"/>
  <c r="J796" i="2" s="1"/>
  <c r="BW795" i="3"/>
  <c r="BZ795" i="3" s="1"/>
  <c r="K796" i="2" s="1"/>
  <c r="BV785" i="3"/>
  <c r="BY785" i="3" s="1"/>
  <c r="J786" i="2" s="1"/>
  <c r="BW785" i="3"/>
  <c r="BZ785" i="3" s="1"/>
  <c r="K786" i="2" s="1"/>
  <c r="BU768" i="3"/>
  <c r="BX768" i="3" s="1"/>
  <c r="I769" i="2" s="1"/>
  <c r="BW768" i="3"/>
  <c r="BZ768" i="3" s="1"/>
  <c r="K769" i="2" s="1"/>
  <c r="BV760" i="3"/>
  <c r="BY760" i="3" s="1"/>
  <c r="J761" i="2" s="1"/>
  <c r="BW760" i="3"/>
  <c r="BZ760" i="3" s="1"/>
  <c r="K761" i="2" s="1"/>
  <c r="I741" i="2"/>
  <c r="K741" i="2"/>
  <c r="J728" i="2"/>
  <c r="K728" i="2"/>
  <c r="I689" i="2"/>
  <c r="K689" i="2"/>
  <c r="J681" i="2"/>
  <c r="K681" i="2"/>
  <c r="I646" i="2"/>
  <c r="K646" i="2"/>
  <c r="I634" i="2"/>
  <c r="K634" i="2"/>
  <c r="I627" i="2"/>
  <c r="K627" i="2"/>
  <c r="J619" i="2"/>
  <c r="K619" i="2"/>
  <c r="I615" i="2"/>
  <c r="K615" i="2"/>
  <c r="J597" i="2"/>
  <c r="K597" i="2"/>
  <c r="I560" i="2"/>
  <c r="K560" i="2"/>
  <c r="J535" i="2"/>
  <c r="K535" i="2"/>
  <c r="J531" i="2"/>
  <c r="K531" i="2"/>
  <c r="I520" i="2"/>
  <c r="K520" i="2"/>
  <c r="I488" i="2"/>
  <c r="K488" i="2"/>
  <c r="I476" i="2"/>
  <c r="K476" i="2"/>
  <c r="I465" i="2"/>
  <c r="K465" i="2"/>
  <c r="I461" i="2"/>
  <c r="K461" i="2"/>
  <c r="I457" i="2"/>
  <c r="K457" i="2"/>
  <c r="I439" i="2"/>
  <c r="K439" i="2"/>
  <c r="I429" i="2"/>
  <c r="K429" i="2"/>
  <c r="J424" i="2"/>
  <c r="K424" i="2"/>
  <c r="I370" i="2"/>
  <c r="K370" i="2"/>
  <c r="J350" i="2"/>
  <c r="K350" i="2"/>
  <c r="J338" i="2"/>
  <c r="K338" i="2"/>
  <c r="I313" i="2"/>
  <c r="K313" i="2"/>
  <c r="J278" i="2"/>
  <c r="K278" i="2"/>
  <c r="J274" i="2"/>
  <c r="K274" i="2"/>
  <c r="I164" i="2"/>
  <c r="K164" i="2"/>
  <c r="J160" i="2"/>
  <c r="J143" i="2"/>
  <c r="I138" i="2"/>
  <c r="I116" i="2"/>
  <c r="K116" i="2"/>
  <c r="I107" i="2"/>
  <c r="K107" i="2"/>
  <c r="I78" i="2"/>
  <c r="I64" i="2"/>
  <c r="I52" i="2"/>
  <c r="J39" i="2"/>
  <c r="K39" i="2"/>
  <c r="J18" i="2"/>
  <c r="J12" i="2"/>
  <c r="K12" i="2"/>
  <c r="I8" i="2"/>
  <c r="K8" i="2"/>
  <c r="J4" i="2"/>
  <c r="A964" i="2"/>
  <c r="A965" i="2"/>
  <c r="A968" i="2"/>
  <c r="BU1099" i="3"/>
  <c r="BX1099" i="3" s="1"/>
  <c r="BW1099" i="3"/>
  <c r="BZ1099" i="3" s="1"/>
  <c r="BV1091" i="3"/>
  <c r="BY1091" i="3" s="1"/>
  <c r="BW1091" i="3"/>
  <c r="BZ1091" i="3" s="1"/>
  <c r="BV1084" i="3"/>
  <c r="BY1084" i="3" s="1"/>
  <c r="BU1074" i="3"/>
  <c r="BX1074" i="3" s="1"/>
  <c r="BW1074" i="3"/>
  <c r="BZ1074" i="3" s="1"/>
  <c r="BV1030" i="3"/>
  <c r="BY1030" i="3" s="1"/>
  <c r="J1031" i="2" s="1"/>
  <c r="BW1030" i="3"/>
  <c r="BZ1030" i="3" s="1"/>
  <c r="K1031" i="2" s="1"/>
  <c r="BU1026" i="3"/>
  <c r="BX1026" i="3" s="1"/>
  <c r="I1027" i="2" s="1"/>
  <c r="BW1026" i="3"/>
  <c r="BZ1026" i="3" s="1"/>
  <c r="K1027" i="2" s="1"/>
  <c r="BU1022" i="3"/>
  <c r="BX1022" i="3" s="1"/>
  <c r="I1023" i="2" s="1"/>
  <c r="BU1017" i="3"/>
  <c r="BX1017" i="3" s="1"/>
  <c r="I1018" i="2" s="1"/>
  <c r="BW1017" i="3"/>
  <c r="BZ1017" i="3" s="1"/>
  <c r="K1018" i="2" s="1"/>
  <c r="BV1010" i="3"/>
  <c r="BY1010" i="3" s="1"/>
  <c r="J1011" i="2" s="1"/>
  <c r="BV999" i="3"/>
  <c r="BY999" i="3" s="1"/>
  <c r="J1000" i="2" s="1"/>
  <c r="BV993" i="3"/>
  <c r="BY993" i="3" s="1"/>
  <c r="J994" i="2" s="1"/>
  <c r="BW993" i="3"/>
  <c r="BZ993" i="3" s="1"/>
  <c r="K994" i="2" s="1"/>
  <c r="BV985" i="3"/>
  <c r="BY985" i="3" s="1"/>
  <c r="J986" i="2" s="1"/>
  <c r="BU984" i="3"/>
  <c r="BX984" i="3" s="1"/>
  <c r="I985" i="2" s="1"/>
  <c r="BU972" i="3"/>
  <c r="BX972" i="3" s="1"/>
  <c r="I973" i="2" s="1"/>
  <c r="BU971" i="3"/>
  <c r="BX971" i="3" s="1"/>
  <c r="I972" i="2" s="1"/>
  <c r="BU966" i="3"/>
  <c r="BX966" i="3" s="1"/>
  <c r="I967" i="2" s="1"/>
  <c r="BW966" i="3"/>
  <c r="BZ966" i="3" s="1"/>
  <c r="BU961" i="3"/>
  <c r="BX961" i="3" s="1"/>
  <c r="I962" i="2" s="1"/>
  <c r="BU960" i="3"/>
  <c r="BX960" i="3" s="1"/>
  <c r="BV933" i="3"/>
  <c r="BY933" i="3" s="1"/>
  <c r="J934" i="2" s="1"/>
  <c r="BW933" i="3"/>
  <c r="BZ933" i="3" s="1"/>
  <c r="BV929" i="3"/>
  <c r="BY929" i="3" s="1"/>
  <c r="J930" i="2" s="1"/>
  <c r="BW929" i="3"/>
  <c r="BZ929" i="3" s="1"/>
  <c r="BU924" i="3"/>
  <c r="BX924" i="3" s="1"/>
  <c r="I925" i="2" s="1"/>
  <c r="BV896" i="3"/>
  <c r="BY896" i="3" s="1"/>
  <c r="J897" i="2" s="1"/>
  <c r="BU895" i="3"/>
  <c r="BX895" i="3" s="1"/>
  <c r="I896" i="2" s="1"/>
  <c r="BU879" i="3"/>
  <c r="BX879" i="3" s="1"/>
  <c r="I880" i="2" s="1"/>
  <c r="BW879" i="3"/>
  <c r="BZ879" i="3" s="1"/>
  <c r="K880" i="2" s="1"/>
  <c r="BU871" i="3"/>
  <c r="BX871" i="3" s="1"/>
  <c r="I872" i="2" s="1"/>
  <c r="BU864" i="3"/>
  <c r="BX864" i="3" s="1"/>
  <c r="I865" i="2" s="1"/>
  <c r="BV853" i="3"/>
  <c r="BY853" i="3" s="1"/>
  <c r="J854" i="2" s="1"/>
  <c r="BU852" i="3"/>
  <c r="BX852" i="3" s="1"/>
  <c r="I853" i="2" s="1"/>
  <c r="BU838" i="3"/>
  <c r="BX838" i="3" s="1"/>
  <c r="I839" i="2" s="1"/>
  <c r="BW838" i="3"/>
  <c r="BZ838" i="3" s="1"/>
  <c r="K839" i="2" s="1"/>
  <c r="BU809" i="3"/>
  <c r="BX809" i="3" s="1"/>
  <c r="I810" i="2" s="1"/>
  <c r="BW809" i="3"/>
  <c r="BZ809" i="3" s="1"/>
  <c r="K810" i="2" s="1"/>
  <c r="BV796" i="3"/>
  <c r="BY796" i="3" s="1"/>
  <c r="J797" i="2" s="1"/>
  <c r="BW796" i="3"/>
  <c r="BZ796" i="3" s="1"/>
  <c r="K797" i="2" s="1"/>
  <c r="BV778" i="3"/>
  <c r="BY778" i="3" s="1"/>
  <c r="J779" i="2" s="1"/>
  <c r="BW778" i="3"/>
  <c r="BZ778" i="3" s="1"/>
  <c r="K779" i="2" s="1"/>
  <c r="BV769" i="3"/>
  <c r="BY769" i="3" s="1"/>
  <c r="J770" i="2" s="1"/>
  <c r="BW769" i="3"/>
  <c r="BZ769" i="3" s="1"/>
  <c r="K770" i="2" s="1"/>
  <c r="I742" i="2"/>
  <c r="K742" i="2"/>
  <c r="I729" i="2"/>
  <c r="K729" i="2"/>
  <c r="I690" i="2"/>
  <c r="K690" i="2"/>
  <c r="J610" i="2"/>
  <c r="K610" i="2"/>
  <c r="I602" i="2"/>
  <c r="J594" i="2"/>
  <c r="K594" i="2"/>
  <c r="J589" i="2"/>
  <c r="K589" i="2"/>
  <c r="J532" i="2"/>
  <c r="K532" i="2"/>
  <c r="I521" i="2"/>
  <c r="K521" i="2"/>
  <c r="J477" i="2"/>
  <c r="K477" i="2"/>
  <c r="I462" i="2"/>
  <c r="K462" i="2"/>
  <c r="J431" i="2"/>
  <c r="I426" i="2"/>
  <c r="J425" i="2"/>
  <c r="K425" i="2"/>
  <c r="J351" i="2"/>
  <c r="K351" i="2"/>
  <c r="J306" i="2"/>
  <c r="K306" i="2"/>
  <c r="I275" i="2"/>
  <c r="K275" i="2"/>
  <c r="I180" i="2"/>
  <c r="K180" i="2"/>
  <c r="J131" i="2"/>
  <c r="K131" i="2"/>
  <c r="I108" i="2"/>
  <c r="K108" i="2"/>
  <c r="I40" i="2"/>
  <c r="K40" i="2"/>
  <c r="J5" i="2"/>
  <c r="K5" i="2"/>
  <c r="A915" i="2"/>
  <c r="A921" i="2"/>
  <c r="A928" i="2"/>
  <c r="A941" i="2"/>
  <c r="A947" i="2"/>
  <c r="A975" i="2"/>
  <c r="A977" i="2"/>
  <c r="A978" i="2"/>
  <c r="BV1094" i="3"/>
  <c r="BY1094" i="3" s="1"/>
  <c r="BV1020" i="3"/>
  <c r="BY1020" i="3" s="1"/>
  <c r="J1021" i="2" s="1"/>
  <c r="BU992" i="3"/>
  <c r="BX992" i="3" s="1"/>
  <c r="I993" i="2" s="1"/>
  <c r="BV1100" i="3"/>
  <c r="BY1100" i="3" s="1"/>
  <c r="BW1100" i="3"/>
  <c r="BZ1100" i="3" s="1"/>
  <c r="BU1092" i="3"/>
  <c r="BX1092" i="3" s="1"/>
  <c r="BW1092" i="3"/>
  <c r="BZ1092" i="3" s="1"/>
  <c r="BV1061" i="3"/>
  <c r="BY1061" i="3" s="1"/>
  <c r="BW1061" i="3"/>
  <c r="BZ1061" i="3" s="1"/>
  <c r="BV1044" i="3"/>
  <c r="BY1044" i="3" s="1"/>
  <c r="BW1044" i="3"/>
  <c r="BZ1044" i="3" s="1"/>
  <c r="BU994" i="3"/>
  <c r="BX994" i="3" s="1"/>
  <c r="I995" i="2" s="1"/>
  <c r="BW994" i="3"/>
  <c r="BZ994" i="3" s="1"/>
  <c r="K995" i="2" s="1"/>
  <c r="BU980" i="3"/>
  <c r="BX980" i="3" s="1"/>
  <c r="I981" i="2" s="1"/>
  <c r="BW980" i="3"/>
  <c r="BZ980" i="3" s="1"/>
  <c r="BV967" i="3"/>
  <c r="BY967" i="3" s="1"/>
  <c r="J968" i="2" s="1"/>
  <c r="BW967" i="3"/>
  <c r="BZ967" i="3" s="1"/>
  <c r="K968" i="2" s="1"/>
  <c r="BU956" i="3"/>
  <c r="BX956" i="3" s="1"/>
  <c r="I957" i="2" s="1"/>
  <c r="BW956" i="3"/>
  <c r="BZ956" i="3" s="1"/>
  <c r="BU942" i="3"/>
  <c r="BX942" i="3" s="1"/>
  <c r="I943" i="2" s="1"/>
  <c r="BW942" i="3"/>
  <c r="BZ942" i="3" s="1"/>
  <c r="BU938" i="3"/>
  <c r="BX938" i="3" s="1"/>
  <c r="I939" i="2" s="1"/>
  <c r="BW938" i="3"/>
  <c r="BZ938" i="3" s="1"/>
  <c r="BU934" i="3"/>
  <c r="BX934" i="3" s="1"/>
  <c r="I935" i="2" s="1"/>
  <c r="BW934" i="3"/>
  <c r="BZ934" i="3" s="1"/>
  <c r="K935" i="2" s="1"/>
  <c r="BU913" i="3"/>
  <c r="BX913" i="3" s="1"/>
  <c r="I914" i="2" s="1"/>
  <c r="BW913" i="3"/>
  <c r="BZ913" i="3" s="1"/>
  <c r="BU889" i="3"/>
  <c r="BX889" i="3" s="1"/>
  <c r="I890" i="2" s="1"/>
  <c r="BW889" i="3"/>
  <c r="BZ889" i="3" s="1"/>
  <c r="K890" i="2" s="1"/>
  <c r="BU839" i="3"/>
  <c r="BX839" i="3" s="1"/>
  <c r="I840" i="2" s="1"/>
  <c r="BW839" i="3"/>
  <c r="BZ839" i="3" s="1"/>
  <c r="K840" i="2" s="1"/>
  <c r="BU815" i="3"/>
  <c r="BX815" i="3" s="1"/>
  <c r="I816" i="2" s="1"/>
  <c r="BW815" i="3"/>
  <c r="BZ815" i="3" s="1"/>
  <c r="K816" i="2" s="1"/>
  <c r="BW806" i="3"/>
  <c r="BZ806" i="3" s="1"/>
  <c r="K807" i="2" s="1"/>
  <c r="BU797" i="3"/>
  <c r="BX797" i="3" s="1"/>
  <c r="I798" i="2" s="1"/>
  <c r="BW797" i="3"/>
  <c r="BZ797" i="3" s="1"/>
  <c r="K798" i="2" s="1"/>
  <c r="BU783" i="3"/>
  <c r="BX783" i="3" s="1"/>
  <c r="I784" i="2" s="1"/>
  <c r="BW783" i="3"/>
  <c r="BZ783" i="3" s="1"/>
  <c r="K784" i="2" s="1"/>
  <c r="K754" i="2"/>
  <c r="I730" i="2"/>
  <c r="K730" i="2"/>
  <c r="J714" i="2"/>
  <c r="K714" i="2"/>
  <c r="I695" i="2"/>
  <c r="K695" i="2"/>
  <c r="J687" i="2"/>
  <c r="K687" i="2"/>
  <c r="I683" i="2"/>
  <c r="K683" i="2"/>
  <c r="J667" i="2"/>
  <c r="K667" i="2"/>
  <c r="J649" i="2"/>
  <c r="K649" i="2"/>
  <c r="I636" i="2"/>
  <c r="K636" i="2"/>
  <c r="J629" i="2"/>
  <c r="K629" i="2"/>
  <c r="J625" i="2"/>
  <c r="K625" i="2"/>
  <c r="J617" i="2"/>
  <c r="K617" i="2"/>
  <c r="J611" i="2"/>
  <c r="K611" i="2"/>
  <c r="J568" i="2"/>
  <c r="K568" i="2"/>
  <c r="J529" i="2"/>
  <c r="K529" i="2"/>
  <c r="J467" i="2"/>
  <c r="K467" i="2"/>
  <c r="J463" i="2"/>
  <c r="K463" i="2"/>
  <c r="I459" i="2"/>
  <c r="K459" i="2"/>
  <c r="I451" i="2"/>
  <c r="K451" i="2"/>
  <c r="I447" i="2"/>
  <c r="K447" i="2"/>
  <c r="I360" i="2"/>
  <c r="K360" i="2"/>
  <c r="I218" i="2"/>
  <c r="K218" i="2"/>
  <c r="I114" i="2"/>
  <c r="K114" i="2"/>
  <c r="I66" i="2"/>
  <c r="K66" i="2"/>
  <c r="I54" i="2"/>
  <c r="K54" i="2"/>
  <c r="J6" i="2"/>
  <c r="K6" i="2"/>
  <c r="A939" i="2"/>
  <c r="A943" i="2"/>
  <c r="A944" i="2"/>
  <c r="A983" i="2"/>
  <c r="A984" i="2"/>
  <c r="F24" i="1"/>
  <c r="H24" i="1"/>
  <c r="O24" i="1"/>
  <c r="R24" i="1"/>
  <c r="Q24" i="1"/>
  <c r="E24" i="1"/>
  <c r="K24" i="1"/>
  <c r="N24" i="1"/>
  <c r="M24" i="1"/>
  <c r="S22" i="1"/>
  <c r="E22" i="1"/>
  <c r="N22" i="1"/>
  <c r="Q22" i="1"/>
  <c r="P22" i="1"/>
  <c r="BV2169" i="3"/>
  <c r="BY2169" i="3" s="1"/>
  <c r="BU2161" i="3"/>
  <c r="BX2161" i="3" s="1"/>
  <c r="BV2137" i="3"/>
  <c r="BY2137" i="3" s="1"/>
  <c r="BU2127" i="3"/>
  <c r="BX2127" i="3" s="1"/>
  <c r="BU2214" i="3"/>
  <c r="BX2214" i="3" s="1"/>
  <c r="BU2088" i="3"/>
  <c r="BX2088" i="3" s="1"/>
  <c r="BU2008" i="3"/>
  <c r="BX2008" i="3" s="1"/>
  <c r="BU1884" i="3"/>
  <c r="BX1884" i="3" s="1"/>
  <c r="BV1876" i="3"/>
  <c r="BY1876" i="3" s="1"/>
  <c r="BU1876" i="3"/>
  <c r="BX1876" i="3" s="1"/>
  <c r="BU1819" i="3"/>
  <c r="BX1819" i="3" s="1"/>
  <c r="BU1763" i="3"/>
  <c r="BX1763" i="3" s="1"/>
  <c r="BU1759" i="3"/>
  <c r="BX1759" i="3" s="1"/>
  <c r="BU1639" i="3"/>
  <c r="BX1639" i="3" s="1"/>
  <c r="BV1206" i="3"/>
  <c r="BY1206" i="3" s="1"/>
  <c r="BV1831" i="3"/>
  <c r="BY1831" i="3" s="1"/>
  <c r="BV1639" i="3"/>
  <c r="BY1639" i="3" s="1"/>
  <c r="A930" i="2"/>
  <c r="A933" i="2"/>
  <c r="A936" i="2"/>
  <c r="A952" i="2"/>
  <c r="A917" i="2"/>
  <c r="A932" i="2"/>
  <c r="A931" i="2"/>
  <c r="A935" i="2"/>
  <c r="A940" i="2"/>
  <c r="A946" i="2"/>
  <c r="A960" i="2"/>
  <c r="A934" i="2"/>
  <c r="A951" i="2"/>
  <c r="A959" i="2"/>
  <c r="A958" i="2"/>
  <c r="A962" i="2"/>
  <c r="A967" i="2"/>
  <c r="A974" i="2"/>
  <c r="A976" i="2"/>
  <c r="A986" i="2"/>
  <c r="A987" i="2"/>
  <c r="I986" i="2" l="1"/>
  <c r="E20" i="1"/>
  <c r="N20" i="1"/>
  <c r="Q20" i="1"/>
  <c r="P20" i="1"/>
  <c r="D17" i="1"/>
  <c r="D19" i="1"/>
  <c r="D18" i="1"/>
  <c r="T25" i="1"/>
  <c r="K914" i="2"/>
  <c r="K939" i="2"/>
  <c r="K938" i="2"/>
  <c r="K957" i="2"/>
  <c r="K956" i="2"/>
  <c r="K981" i="2"/>
  <c r="K980" i="2"/>
  <c r="K930" i="2"/>
  <c r="K929" i="2"/>
  <c r="I961" i="2"/>
  <c r="I958" i="2"/>
  <c r="I982" i="2"/>
  <c r="K920" i="2"/>
  <c r="K919" i="2"/>
  <c r="K948" i="2"/>
  <c r="K947" i="2"/>
  <c r="K987" i="2"/>
  <c r="K986" i="2"/>
  <c r="K965" i="2"/>
  <c r="K964" i="2"/>
  <c r="J981" i="2"/>
  <c r="J967" i="2"/>
  <c r="J933" i="2"/>
  <c r="I947" i="2"/>
  <c r="I966" i="2"/>
  <c r="I956" i="2"/>
  <c r="I964" i="2"/>
  <c r="I938" i="2"/>
  <c r="J923" i="2"/>
  <c r="K988" i="2"/>
  <c r="K982" i="2"/>
  <c r="K940" i="2"/>
  <c r="J957" i="2"/>
  <c r="J935" i="2"/>
  <c r="J939" i="2"/>
  <c r="I984" i="2"/>
  <c r="J929" i="2"/>
  <c r="K943" i="2"/>
  <c r="K942" i="2"/>
  <c r="K934" i="2"/>
  <c r="K967" i="2"/>
  <c r="K966" i="2"/>
  <c r="K933" i="2"/>
  <c r="K932" i="2"/>
  <c r="K927" i="2"/>
  <c r="K926" i="2"/>
  <c r="I988" i="2"/>
  <c r="K975" i="2"/>
  <c r="K974" i="2"/>
  <c r="I940" i="2"/>
  <c r="J943" i="2"/>
  <c r="J985" i="2"/>
  <c r="I916" i="2"/>
  <c r="I924" i="2"/>
  <c r="I971" i="2"/>
  <c r="I980" i="2"/>
  <c r="I950" i="2"/>
  <c r="J975" i="2"/>
  <c r="J919" i="2"/>
  <c r="I976" i="2"/>
  <c r="I926" i="2"/>
  <c r="I919" i="2"/>
  <c r="K958" i="2"/>
  <c r="K924" i="2"/>
  <c r="K923" i="2"/>
  <c r="I987" i="2"/>
  <c r="K946" i="2"/>
  <c r="K945" i="2"/>
  <c r="K917" i="2"/>
  <c r="K916" i="2"/>
  <c r="J947" i="2"/>
  <c r="I942" i="2"/>
  <c r="R20" i="1"/>
  <c r="I934" i="2"/>
  <c r="J945" i="2"/>
  <c r="I960" i="2"/>
  <c r="I932" i="2"/>
  <c r="S20" i="1"/>
  <c r="J972" i="2"/>
  <c r="I974" i="2"/>
  <c r="G24" i="1"/>
  <c r="T24" i="1"/>
  <c r="T22" i="1"/>
  <c r="P18" i="1" l="1"/>
  <c r="R18" i="1"/>
  <c r="E18" i="1"/>
  <c r="Q18" i="1"/>
  <c r="S18" i="1"/>
  <c r="N18" i="1"/>
  <c r="Q19" i="1"/>
  <c r="S19" i="1"/>
  <c r="N19" i="1"/>
  <c r="P19" i="1"/>
  <c r="E19" i="1"/>
  <c r="R19" i="1"/>
  <c r="Q17" i="1"/>
  <c r="E17" i="1"/>
  <c r="P17" i="1"/>
  <c r="N17" i="1"/>
  <c r="S17" i="1"/>
  <c r="R17" i="1"/>
  <c r="T20" i="1"/>
  <c r="BS2138" i="3"/>
  <c r="AY2138" i="3" s="1"/>
  <c r="BS2121" i="3"/>
  <c r="AY2121" i="3" s="1"/>
  <c r="BQ2289" i="3"/>
  <c r="BQ2305" i="3"/>
  <c r="BQ2321" i="3"/>
  <c r="BQ2337" i="3"/>
  <c r="BQ2353" i="3"/>
  <c r="BQ2369" i="3"/>
  <c r="BQ2385" i="3"/>
  <c r="BQ2401" i="3"/>
  <c r="BQ2417" i="3"/>
  <c r="BQ2433" i="3"/>
  <c r="BQ2449" i="3"/>
  <c r="BQ2465" i="3"/>
  <c r="BQ2481" i="3"/>
  <c r="BQ2497" i="3"/>
  <c r="BQ2513" i="3"/>
  <c r="BQ2529" i="3"/>
  <c r="BQ2545" i="3"/>
  <c r="BQ2561" i="3"/>
  <c r="BQ2577" i="3"/>
  <c r="BQ2593" i="3"/>
  <c r="BQ2609" i="3"/>
  <c r="BQ2625" i="3"/>
  <c r="BQ2278" i="3"/>
  <c r="BQ2294" i="3"/>
  <c r="BQ2310" i="3"/>
  <c r="BQ2326" i="3"/>
  <c r="BQ2342" i="3"/>
  <c r="BQ2358" i="3"/>
  <c r="BQ2374" i="3"/>
  <c r="BQ2390" i="3"/>
  <c r="BQ2406" i="3"/>
  <c r="BQ2422" i="3"/>
  <c r="BQ2438" i="3"/>
  <c r="BQ2454" i="3"/>
  <c r="BQ2470" i="3"/>
  <c r="BQ2486" i="3"/>
  <c r="BQ2502" i="3"/>
  <c r="BQ2518" i="3"/>
  <c r="BQ2534" i="3"/>
  <c r="BQ2550" i="3"/>
  <c r="BQ2566" i="3"/>
  <c r="BQ2582" i="3"/>
  <c r="BQ2598" i="3"/>
  <c r="BQ2614" i="3"/>
  <c r="BQ2630" i="3"/>
  <c r="BQ2283" i="3"/>
  <c r="BQ2299" i="3"/>
  <c r="BQ2315" i="3"/>
  <c r="BQ2331" i="3"/>
  <c r="BQ2347" i="3"/>
  <c r="BQ2363" i="3"/>
  <c r="BQ2379" i="3"/>
  <c r="BQ2395" i="3"/>
  <c r="BQ2411" i="3"/>
  <c r="BQ2427" i="3"/>
  <c r="BQ2443" i="3"/>
  <c r="BQ2459" i="3"/>
  <c r="BQ2475" i="3"/>
  <c r="BQ2491" i="3"/>
  <c r="BQ2507" i="3"/>
  <c r="BQ2523" i="3"/>
  <c r="BQ2539" i="3"/>
  <c r="BQ2555" i="3"/>
  <c r="BQ2571" i="3"/>
  <c r="BQ2587" i="3"/>
  <c r="BQ2603" i="3"/>
  <c r="BQ2619" i="3"/>
  <c r="BQ2635" i="3"/>
  <c r="BQ2280" i="3"/>
  <c r="BQ2296" i="3"/>
  <c r="BQ2312" i="3"/>
  <c r="BQ2328" i="3"/>
  <c r="BQ2344" i="3"/>
  <c r="BQ2360" i="3"/>
  <c r="BQ2376" i="3"/>
  <c r="BQ2392" i="3"/>
  <c r="BQ2408" i="3"/>
  <c r="BQ2424" i="3"/>
  <c r="BQ2440" i="3"/>
  <c r="BQ2456" i="3"/>
  <c r="BQ2472" i="3"/>
  <c r="BQ2488" i="3"/>
  <c r="BQ2504" i="3"/>
  <c r="BQ2520" i="3"/>
  <c r="BQ2536" i="3"/>
  <c r="BQ2552" i="3"/>
  <c r="BQ2568" i="3"/>
  <c r="BQ2584" i="3"/>
  <c r="BQ2600" i="3"/>
  <c r="BQ2616" i="3"/>
  <c r="BQ2632" i="3"/>
  <c r="BQ2277" i="3"/>
  <c r="BQ2293" i="3"/>
  <c r="BQ2309" i="3"/>
  <c r="BQ2325" i="3"/>
  <c r="BQ2341" i="3"/>
  <c r="BQ2357" i="3"/>
  <c r="BQ2373" i="3"/>
  <c r="BQ2389" i="3"/>
  <c r="BQ2405" i="3"/>
  <c r="BQ2421" i="3"/>
  <c r="BQ2437" i="3"/>
  <c r="BQ2453" i="3"/>
  <c r="BQ2469" i="3"/>
  <c r="BQ2485" i="3"/>
  <c r="BQ2501" i="3"/>
  <c r="BQ2517" i="3"/>
  <c r="BQ2533" i="3"/>
  <c r="BQ2549" i="3"/>
  <c r="BQ2565" i="3"/>
  <c r="BQ2581" i="3"/>
  <c r="BQ2597" i="3"/>
  <c r="BQ2613" i="3"/>
  <c r="BQ2629" i="3"/>
  <c r="BQ2282" i="3"/>
  <c r="BQ2298" i="3"/>
  <c r="BQ2314" i="3"/>
  <c r="BQ2330" i="3"/>
  <c r="BQ2346" i="3"/>
  <c r="BQ2362" i="3"/>
  <c r="BQ2378" i="3"/>
  <c r="BQ2394" i="3"/>
  <c r="BQ2410" i="3"/>
  <c r="BQ2426" i="3"/>
  <c r="BQ2442" i="3"/>
  <c r="BQ2458" i="3"/>
  <c r="BQ2474" i="3"/>
  <c r="BQ2490" i="3"/>
  <c r="BQ2506" i="3"/>
  <c r="BQ2522" i="3"/>
  <c r="BQ2538" i="3"/>
  <c r="BQ2554" i="3"/>
  <c r="BQ2570" i="3"/>
  <c r="BQ2586" i="3"/>
  <c r="BQ2602" i="3"/>
  <c r="BQ2618" i="3"/>
  <c r="BQ2634" i="3"/>
  <c r="BQ2287" i="3"/>
  <c r="BQ2303" i="3"/>
  <c r="BQ2319" i="3"/>
  <c r="BQ2335" i="3"/>
  <c r="BQ2351" i="3"/>
  <c r="BQ2367" i="3"/>
  <c r="BQ2383" i="3"/>
  <c r="BQ2399" i="3"/>
  <c r="BQ2415" i="3"/>
  <c r="BQ2431" i="3"/>
  <c r="BQ2447" i="3"/>
  <c r="BQ2463" i="3"/>
  <c r="BQ2479" i="3"/>
  <c r="BQ2495" i="3"/>
  <c r="BQ2511" i="3"/>
  <c r="BQ2527" i="3"/>
  <c r="BQ2543" i="3"/>
  <c r="BQ2559" i="3"/>
  <c r="BQ2575" i="3"/>
  <c r="BQ2591" i="3"/>
  <c r="BQ2607" i="3"/>
  <c r="BQ2623" i="3"/>
  <c r="BQ2284" i="3"/>
  <c r="BQ2300" i="3"/>
  <c r="BQ2316" i="3"/>
  <c r="BQ2332" i="3"/>
  <c r="BQ2348" i="3"/>
  <c r="BQ2364" i="3"/>
  <c r="BQ2380" i="3"/>
  <c r="BQ2396" i="3"/>
  <c r="BQ2412" i="3"/>
  <c r="BQ2428" i="3"/>
  <c r="BQ2444" i="3"/>
  <c r="BQ2460" i="3"/>
  <c r="BQ2476" i="3"/>
  <c r="BQ2492" i="3"/>
  <c r="BQ2508" i="3"/>
  <c r="BQ2524" i="3"/>
  <c r="BQ2540" i="3"/>
  <c r="BQ2556" i="3"/>
  <c r="BQ2572" i="3"/>
  <c r="BQ2588" i="3"/>
  <c r="BQ2604" i="3"/>
  <c r="BQ2620" i="3"/>
  <c r="BQ2281" i="3"/>
  <c r="BQ2297" i="3"/>
  <c r="BQ2313" i="3"/>
  <c r="BQ2329" i="3"/>
  <c r="BQ2345" i="3"/>
  <c r="BQ2361" i="3"/>
  <c r="BQ2377" i="3"/>
  <c r="BQ2393" i="3"/>
  <c r="BQ2409" i="3"/>
  <c r="BQ2425" i="3"/>
  <c r="BQ2441" i="3"/>
  <c r="BQ2457" i="3"/>
  <c r="BQ2473" i="3"/>
  <c r="BQ2489" i="3"/>
  <c r="BQ2505" i="3"/>
  <c r="BQ2521" i="3"/>
  <c r="BQ2537" i="3"/>
  <c r="BQ2553" i="3"/>
  <c r="BQ2569" i="3"/>
  <c r="BQ2585" i="3"/>
  <c r="BQ2601" i="3"/>
  <c r="BQ2617" i="3"/>
  <c r="BQ2633" i="3"/>
  <c r="BQ2286" i="3"/>
  <c r="BQ2302" i="3"/>
  <c r="BQ2318" i="3"/>
  <c r="BQ2334" i="3"/>
  <c r="BQ2350" i="3"/>
  <c r="BQ2366" i="3"/>
  <c r="BQ2382" i="3"/>
  <c r="BQ2398" i="3"/>
  <c r="BQ2414" i="3"/>
  <c r="BQ2430" i="3"/>
  <c r="BQ2446" i="3"/>
  <c r="BQ2462" i="3"/>
  <c r="BQ2478" i="3"/>
  <c r="BQ2494" i="3"/>
  <c r="BQ2510" i="3"/>
  <c r="BQ2526" i="3"/>
  <c r="BQ2542" i="3"/>
  <c r="BQ2558" i="3"/>
  <c r="BQ2574" i="3"/>
  <c r="BQ2590" i="3"/>
  <c r="BQ2606" i="3"/>
  <c r="BQ2622" i="3"/>
  <c r="BQ2638" i="3"/>
  <c r="BQ2291" i="3"/>
  <c r="BQ2307" i="3"/>
  <c r="BQ2323" i="3"/>
  <c r="BQ2339" i="3"/>
  <c r="BQ2355" i="3"/>
  <c r="BQ2371" i="3"/>
  <c r="BQ2387" i="3"/>
  <c r="BQ2403" i="3"/>
  <c r="BQ2419" i="3"/>
  <c r="BQ2435" i="3"/>
  <c r="BQ2451" i="3"/>
  <c r="BQ2467" i="3"/>
  <c r="BQ2483" i="3"/>
  <c r="BQ2499" i="3"/>
  <c r="BQ2515" i="3"/>
  <c r="BQ2531" i="3"/>
  <c r="BQ2547" i="3"/>
  <c r="BQ2563" i="3"/>
  <c r="BQ2579" i="3"/>
  <c r="BQ2595" i="3"/>
  <c r="BQ2611" i="3"/>
  <c r="BQ2627" i="3"/>
  <c r="BQ2288" i="3"/>
  <c r="BQ2304" i="3"/>
  <c r="BQ2320" i="3"/>
  <c r="BQ2336" i="3"/>
  <c r="BQ2352" i="3"/>
  <c r="BQ2368" i="3"/>
  <c r="BQ2384" i="3"/>
  <c r="BQ2400" i="3"/>
  <c r="BQ2416" i="3"/>
  <c r="BQ2432" i="3"/>
  <c r="BQ2448" i="3"/>
  <c r="BQ2464" i="3"/>
  <c r="BQ2480" i="3"/>
  <c r="BQ2496" i="3"/>
  <c r="BQ2512" i="3"/>
  <c r="BQ2528" i="3"/>
  <c r="BQ2544" i="3"/>
  <c r="BQ2560" i="3"/>
  <c r="BQ2576" i="3"/>
  <c r="BQ2592" i="3"/>
  <c r="BQ2608" i="3"/>
  <c r="BQ2624" i="3"/>
  <c r="BQ2636" i="3"/>
  <c r="BQ2285" i="3"/>
  <c r="BQ2301" i="3"/>
  <c r="BQ2317" i="3"/>
  <c r="BQ2333" i="3"/>
  <c r="BQ2349" i="3"/>
  <c r="BQ2365" i="3"/>
  <c r="BQ2381" i="3"/>
  <c r="BQ2397" i="3"/>
  <c r="BQ2413" i="3"/>
  <c r="BQ2429" i="3"/>
  <c r="BQ2445" i="3"/>
  <c r="BQ2461" i="3"/>
  <c r="BQ2477" i="3"/>
  <c r="BQ2493" i="3"/>
  <c r="BQ2509" i="3"/>
  <c r="BQ2525" i="3"/>
  <c r="BQ2541" i="3"/>
  <c r="BQ2557" i="3"/>
  <c r="BQ2573" i="3"/>
  <c r="BQ2589" i="3"/>
  <c r="BQ2605" i="3"/>
  <c r="BQ2621" i="3"/>
  <c r="BQ2637" i="3"/>
  <c r="BQ2290" i="3"/>
  <c r="BQ2306" i="3"/>
  <c r="BQ2322" i="3"/>
  <c r="BQ2338" i="3"/>
  <c r="BQ2354" i="3"/>
  <c r="BQ2370" i="3"/>
  <c r="BQ2386" i="3"/>
  <c r="BQ2402" i="3"/>
  <c r="BQ2418" i="3"/>
  <c r="BQ2434" i="3"/>
  <c r="BQ2450" i="3"/>
  <c r="BQ2466" i="3"/>
  <c r="BQ2482" i="3"/>
  <c r="BQ2498" i="3"/>
  <c r="BQ2514" i="3"/>
  <c r="BQ2530" i="3"/>
  <c r="BQ2546" i="3"/>
  <c r="BQ2562" i="3"/>
  <c r="BQ2578" i="3"/>
  <c r="BQ2594" i="3"/>
  <c r="BQ2610" i="3"/>
  <c r="BQ2626" i="3"/>
  <c r="BQ2279" i="3"/>
  <c r="BQ2295" i="3"/>
  <c r="BQ2311" i="3"/>
  <c r="BQ2327" i="3"/>
  <c r="BQ2343" i="3"/>
  <c r="BQ2359" i="3"/>
  <c r="BQ2375" i="3"/>
  <c r="BQ2391" i="3"/>
  <c r="BQ2407" i="3"/>
  <c r="BQ2423" i="3"/>
  <c r="BQ2439" i="3"/>
  <c r="BQ2455" i="3"/>
  <c r="BQ2471" i="3"/>
  <c r="BQ2487" i="3"/>
  <c r="BQ2503" i="3"/>
  <c r="BQ2519" i="3"/>
  <c r="BQ2535" i="3"/>
  <c r="BQ2551" i="3"/>
  <c r="BQ2567" i="3"/>
  <c r="BQ2583" i="3"/>
  <c r="BQ2599" i="3"/>
  <c r="BQ2615" i="3"/>
  <c r="BQ2631" i="3"/>
  <c r="BQ2276" i="3"/>
  <c r="BQ2292" i="3"/>
  <c r="BQ2308" i="3"/>
  <c r="BQ2324" i="3"/>
  <c r="BQ2340" i="3"/>
  <c r="BQ2356" i="3"/>
  <c r="BQ2372" i="3"/>
  <c r="BQ2388" i="3"/>
  <c r="BQ2404" i="3"/>
  <c r="BQ2420" i="3"/>
  <c r="BQ2436" i="3"/>
  <c r="BQ2452" i="3"/>
  <c r="BQ2468" i="3"/>
  <c r="BQ2484" i="3"/>
  <c r="BQ2500" i="3"/>
  <c r="BQ2516" i="3"/>
  <c r="BQ2532" i="3"/>
  <c r="BQ2548" i="3"/>
  <c r="BQ2564" i="3"/>
  <c r="BQ2580" i="3"/>
  <c r="BQ2596" i="3"/>
  <c r="BQ2612" i="3"/>
  <c r="BQ2628" i="3"/>
  <c r="BS2066" i="3"/>
  <c r="AY2066" i="3" s="1"/>
  <c r="BS2130" i="3"/>
  <c r="AY2130" i="3" s="1"/>
  <c r="BS2107" i="3"/>
  <c r="AY2107" i="3" s="1"/>
  <c r="BS2083" i="3"/>
  <c r="AY2083" i="3" s="1"/>
  <c r="BS2089" i="3"/>
  <c r="AY2089" i="3" s="1"/>
  <c r="BS2038" i="3"/>
  <c r="AY2038" i="3" s="1"/>
  <c r="BS1051" i="3"/>
  <c r="AY1051" i="3" s="1"/>
  <c r="BS1318" i="3"/>
  <c r="AY1318" i="3" s="1"/>
  <c r="BS2080" i="3"/>
  <c r="AY2080" i="3" s="1"/>
  <c r="BS2017" i="3"/>
  <c r="AY2017" i="3" s="1"/>
  <c r="BS1510" i="3"/>
  <c r="AY1510" i="3" s="1"/>
  <c r="BS1542" i="3"/>
  <c r="AY1542" i="3" s="1"/>
  <c r="BS1684" i="3"/>
  <c r="AY1684" i="3" s="1"/>
  <c r="BS1845" i="3"/>
  <c r="AY1845" i="3" s="1"/>
  <c r="BS1861" i="3"/>
  <c r="AY1861" i="3" s="1"/>
  <c r="BS1877" i="3"/>
  <c r="AY1877" i="3" s="1"/>
  <c r="BS1902" i="3"/>
  <c r="AY1902" i="3" s="1"/>
  <c r="BS1918" i="3"/>
  <c r="AY1918" i="3" s="1"/>
  <c r="BS1934" i="3"/>
  <c r="AY1934" i="3" s="1"/>
  <c r="BS1966" i="3"/>
  <c r="AY1966" i="3" s="1"/>
  <c r="BS1717" i="3"/>
  <c r="AY1717" i="3" s="1"/>
  <c r="BS1083" i="3"/>
  <c r="AY1083" i="3" s="1"/>
  <c r="BS1400" i="3"/>
  <c r="AY1400" i="3" s="1"/>
  <c r="BS1943" i="3"/>
  <c r="AY1943" i="3" s="1"/>
  <c r="BS2123" i="3"/>
  <c r="AY2123" i="3" s="1"/>
  <c r="BS1913" i="3"/>
  <c r="AY1913" i="3" s="1"/>
  <c r="BS1945" i="3"/>
  <c r="AY1945" i="3" s="1"/>
  <c r="BS1831" i="3"/>
  <c r="AY1831" i="3" s="1"/>
  <c r="BS2099" i="3"/>
  <c r="AY2099" i="3" s="1"/>
  <c r="BS1037" i="3"/>
  <c r="AY1037" i="3" s="1"/>
  <c r="BS1044" i="3"/>
  <c r="AY1044" i="3" s="1"/>
  <c r="BS1067" i="3"/>
  <c r="AY1067" i="3" s="1"/>
  <c r="BS1101" i="3"/>
  <c r="AY1101" i="3" s="1"/>
  <c r="BS1116" i="3"/>
  <c r="AY1116" i="3" s="1"/>
  <c r="BS1132" i="3"/>
  <c r="AY1132" i="3" s="1"/>
  <c r="BS1150" i="3"/>
  <c r="AY1150" i="3" s="1"/>
  <c r="BS1188" i="3"/>
  <c r="AY1188" i="3" s="1"/>
  <c r="BS1214" i="3"/>
  <c r="AY1214" i="3" s="1"/>
  <c r="BS1221" i="3"/>
  <c r="AY1221" i="3" s="1"/>
  <c r="BS1247" i="3"/>
  <c r="AY1247" i="3" s="1"/>
  <c r="BS1272" i="3"/>
  <c r="AY1272" i="3" s="1"/>
  <c r="BS1279" i="3"/>
  <c r="AY1279" i="3" s="1"/>
  <c r="BS1286" i="3"/>
  <c r="AY1286" i="3" s="1"/>
  <c r="BS1437" i="3"/>
  <c r="AY1437" i="3" s="1"/>
  <c r="BS1304" i="3"/>
  <c r="AY1304" i="3" s="1"/>
  <c r="BS1311" i="3"/>
  <c r="AY1311" i="3" s="1"/>
  <c r="BS1369" i="3"/>
  <c r="AY1369" i="3" s="1"/>
  <c r="BS1460" i="3"/>
  <c r="AY1460" i="3" s="1"/>
  <c r="BS1467" i="3"/>
  <c r="AY1467" i="3" s="1"/>
  <c r="BS1492" i="3"/>
  <c r="AY1492" i="3" s="1"/>
  <c r="BS1499" i="3"/>
  <c r="AY1499" i="3" s="1"/>
  <c r="BS1507" i="3"/>
  <c r="AY1507" i="3" s="1"/>
  <c r="BS1517" i="3"/>
  <c r="AY1517" i="3" s="1"/>
  <c r="BS1533" i="3"/>
  <c r="AY1533" i="3" s="1"/>
  <c r="BS1539" i="3"/>
  <c r="AY1539" i="3" s="1"/>
  <c r="BS1549" i="3"/>
  <c r="AY1549" i="3" s="1"/>
  <c r="BS1566" i="3"/>
  <c r="AY1566" i="3" s="1"/>
  <c r="BS1582" i="3"/>
  <c r="AY1582" i="3" s="1"/>
  <c r="BS1598" i="3"/>
  <c r="AY1598" i="3" s="1"/>
  <c r="BS1614" i="3"/>
  <c r="AY1614" i="3" s="1"/>
  <c r="BS1620" i="3"/>
  <c r="AY1620" i="3" s="1"/>
  <c r="BS1631" i="3"/>
  <c r="AY1631" i="3" s="1"/>
  <c r="BS1637" i="3"/>
  <c r="AY1637" i="3" s="1"/>
  <c r="BS1653" i="3"/>
  <c r="AY1653" i="3" s="1"/>
  <c r="BS1663" i="3"/>
  <c r="AY1663" i="3" s="1"/>
  <c r="BS1669" i="3"/>
  <c r="AY1669" i="3" s="1"/>
  <c r="BS1685" i="3"/>
  <c r="AY1685" i="3" s="1"/>
  <c r="BS1702" i="3"/>
  <c r="AY1702" i="3" s="1"/>
  <c r="BS1712" i="3"/>
  <c r="AY1712" i="3" s="1"/>
  <c r="BS1718" i="3"/>
  <c r="AY1718" i="3" s="1"/>
  <c r="BS1744" i="3"/>
  <c r="AY1744" i="3" s="1"/>
  <c r="BS1761" i="3"/>
  <c r="AY1761" i="3" s="1"/>
  <c r="BS1783" i="3"/>
  <c r="AY1783" i="3" s="1"/>
  <c r="BS1793" i="3"/>
  <c r="AY1793" i="3" s="1"/>
  <c r="BS1799" i="3"/>
  <c r="AY1799" i="3" s="1"/>
  <c r="BS1815" i="3"/>
  <c r="AY1815" i="3" s="1"/>
  <c r="BS987" i="3"/>
  <c r="AY987" i="3" s="1"/>
  <c r="Q988" i="2" s="1"/>
  <c r="BS1003" i="3"/>
  <c r="AY1003" i="3" s="1"/>
  <c r="Q1004" i="2" s="1"/>
  <c r="BS1030" i="3"/>
  <c r="AY1030" i="3" s="1"/>
  <c r="Q1031" i="2" s="1"/>
  <c r="BS1060" i="3"/>
  <c r="AY1060" i="3" s="1"/>
  <c r="BS1068" i="3"/>
  <c r="AY1068" i="3" s="1"/>
  <c r="BS1117" i="3"/>
  <c r="AY1117" i="3" s="1"/>
  <c r="BS1133" i="3"/>
  <c r="AY1133" i="3" s="1"/>
  <c r="BS1151" i="3"/>
  <c r="AY1151" i="3" s="1"/>
  <c r="BS1181" i="3"/>
  <c r="AY1181" i="3" s="1"/>
  <c r="BS1197" i="3"/>
  <c r="AY1197" i="3" s="1"/>
  <c r="BS1215" i="3"/>
  <c r="AY1215" i="3" s="1"/>
  <c r="BS1229" i="3"/>
  <c r="AY1229" i="3" s="1"/>
  <c r="BS1262" i="3"/>
  <c r="AY1262" i="3" s="1"/>
  <c r="BS1287" i="3"/>
  <c r="AY1287" i="3" s="1"/>
  <c r="BS1294" i="3"/>
  <c r="AY1294" i="3" s="1"/>
  <c r="BS1312" i="3"/>
  <c r="AY1312" i="3" s="1"/>
  <c r="BS1403" i="3"/>
  <c r="AY1403" i="3" s="1"/>
  <c r="BS1435" i="3"/>
  <c r="AY1435" i="3" s="1"/>
  <c r="BS1475" i="3"/>
  <c r="AY1475" i="3" s="1"/>
  <c r="BS1500" i="3"/>
  <c r="AY1500" i="3" s="1"/>
  <c r="BS1556" i="3"/>
  <c r="AY1556" i="3" s="1"/>
  <c r="BS1573" i="3"/>
  <c r="AY1573" i="3" s="1"/>
  <c r="BS1589" i="3"/>
  <c r="AY1589" i="3" s="1"/>
  <c r="BS1605" i="3"/>
  <c r="AY1605" i="3" s="1"/>
  <c r="BS1621" i="3"/>
  <c r="AY1621" i="3" s="1"/>
  <c r="BS1638" i="3"/>
  <c r="AY1638" i="3" s="1"/>
  <c r="BS1654" i="3"/>
  <c r="AY1654" i="3" s="1"/>
  <c r="BS1670" i="3"/>
  <c r="AY1670" i="3" s="1"/>
  <c r="BS1676" i="3"/>
  <c r="AY1676" i="3" s="1"/>
  <c r="BS1686" i="3"/>
  <c r="AY1686" i="3" s="1"/>
  <c r="BS1692" i="3"/>
  <c r="AY1692" i="3" s="1"/>
  <c r="BS1709" i="3"/>
  <c r="AY1709" i="3" s="1"/>
  <c r="BS1719" i="3"/>
  <c r="AY1719" i="3" s="1"/>
  <c r="BS1725" i="3"/>
  <c r="AY1725" i="3" s="1"/>
  <c r="BS1735" i="3"/>
  <c r="AY1735" i="3" s="1"/>
  <c r="BS1751" i="3"/>
  <c r="AY1751" i="3" s="1"/>
  <c r="BS1774" i="3"/>
  <c r="AY1774" i="3" s="1"/>
  <c r="BS1784" i="3"/>
  <c r="AY1784" i="3" s="1"/>
  <c r="BS1790" i="3"/>
  <c r="AY1790" i="3" s="1"/>
  <c r="BS1806" i="3"/>
  <c r="AY1806" i="3" s="1"/>
  <c r="BS1816" i="3"/>
  <c r="AY1816" i="3" s="1"/>
  <c r="BS1001" i="3"/>
  <c r="AY1001" i="3" s="1"/>
  <c r="Q1002" i="2" s="1"/>
  <c r="BS1047" i="3"/>
  <c r="AY1047" i="3" s="1"/>
  <c r="BS1092" i="3"/>
  <c r="AY1092" i="3" s="1"/>
  <c r="BS1131" i="3"/>
  <c r="AY1131" i="3" s="1"/>
  <c r="BS1176" i="3"/>
  <c r="AY1176" i="3" s="1"/>
  <c r="BS1243" i="3"/>
  <c r="AY1243" i="3" s="1"/>
  <c r="BS1293" i="3"/>
  <c r="AY1293" i="3" s="1"/>
  <c r="BS1693" i="3"/>
  <c r="AY1693" i="3" s="1"/>
  <c r="BS1328" i="3"/>
  <c r="AY1328" i="3" s="1"/>
  <c r="BS1365" i="3"/>
  <c r="AY1365" i="3" s="1"/>
  <c r="BS1416" i="3"/>
  <c r="AY1416" i="3" s="1"/>
  <c r="BS1430" i="3"/>
  <c r="AY1430" i="3" s="1"/>
  <c r="BS1548" i="3"/>
  <c r="AY1548" i="3" s="1"/>
  <c r="BS1581" i="3"/>
  <c r="AY1581" i="3" s="1"/>
  <c r="BS1613" i="3"/>
  <c r="AY1613" i="3" s="1"/>
  <c r="BS1646" i="3"/>
  <c r="AY1646" i="3" s="1"/>
  <c r="BS1678" i="3"/>
  <c r="AY1678" i="3" s="1"/>
  <c r="BS1776" i="3"/>
  <c r="AY1776" i="3" s="1"/>
  <c r="BS1004" i="3"/>
  <c r="AY1004" i="3" s="1"/>
  <c r="Q1005" i="2" s="1"/>
  <c r="BS1019" i="3"/>
  <c r="AY1019" i="3" s="1"/>
  <c r="Q1020" i="2" s="1"/>
  <c r="BS1035" i="3"/>
  <c r="AY1035" i="3" s="1"/>
  <c r="BS1057" i="3"/>
  <c r="AY1057" i="3" s="1"/>
  <c r="BS1073" i="3"/>
  <c r="AY1073" i="3" s="1"/>
  <c r="BS1186" i="3"/>
  <c r="AY1186" i="3" s="1"/>
  <c r="BS1202" i="3"/>
  <c r="AY1202" i="3" s="1"/>
  <c r="BS1230" i="3"/>
  <c r="AY1230" i="3" s="1"/>
  <c r="BS1339" i="3"/>
  <c r="AY1339" i="3" s="1"/>
  <c r="BS1390" i="3"/>
  <c r="AY1390" i="3" s="1"/>
  <c r="BS1455" i="3"/>
  <c r="AY1455" i="3" s="1"/>
  <c r="BS1469" i="3"/>
  <c r="AY1469" i="3" s="1"/>
  <c r="BS1518" i="3"/>
  <c r="AY1518" i="3" s="1"/>
  <c r="BS1550" i="3"/>
  <c r="AY1550" i="3" s="1"/>
  <c r="BS1628" i="3"/>
  <c r="AY1628" i="3" s="1"/>
  <c r="BS1661" i="3"/>
  <c r="AY1661" i="3" s="1"/>
  <c r="BS1694" i="3"/>
  <c r="AY1694" i="3" s="1"/>
  <c r="BS1726" i="3"/>
  <c r="AY1726" i="3" s="1"/>
  <c r="BS1778" i="3"/>
  <c r="AY1778" i="3" s="1"/>
  <c r="BS1791" i="3"/>
  <c r="AY1791" i="3" s="1"/>
  <c r="BS1810" i="3"/>
  <c r="AY1810" i="3" s="1"/>
  <c r="BS1833" i="3"/>
  <c r="AY1833" i="3" s="1"/>
  <c r="BS1843" i="3"/>
  <c r="AY1843" i="3" s="1"/>
  <c r="BS1851" i="3"/>
  <c r="AY1851" i="3" s="1"/>
  <c r="BS1859" i="3"/>
  <c r="AY1859" i="3" s="1"/>
  <c r="BS1883" i="3"/>
  <c r="AY1883" i="3" s="1"/>
  <c r="BS1892" i="3"/>
  <c r="AY1892" i="3" s="1"/>
  <c r="BS1900" i="3"/>
  <c r="AY1900" i="3" s="1"/>
  <c r="BS1908" i="3"/>
  <c r="AY1908" i="3" s="1"/>
  <c r="BS1924" i="3"/>
  <c r="AY1924" i="3" s="1"/>
  <c r="BS1940" i="3"/>
  <c r="AY1940" i="3" s="1"/>
  <c r="BS1956" i="3"/>
  <c r="AY1956" i="3" s="1"/>
  <c r="BS1964" i="3"/>
  <c r="AY1964" i="3" s="1"/>
  <c r="BS2003" i="3"/>
  <c r="AY2003" i="3" s="1"/>
  <c r="BS896" i="3"/>
  <c r="AY896" i="3" s="1"/>
  <c r="Q897" i="2" s="1"/>
  <c r="BS1012" i="3"/>
  <c r="AY1012" i="3" s="1"/>
  <c r="Q1013" i="2" s="1"/>
  <c r="BS1028" i="3"/>
  <c r="AY1028" i="3" s="1"/>
  <c r="Q1029" i="2" s="1"/>
  <c r="BS1081" i="3"/>
  <c r="AY1081" i="3" s="1"/>
  <c r="BS1195" i="3"/>
  <c r="AY1195" i="3" s="1"/>
  <c r="BS1224" i="3"/>
  <c r="AY1224" i="3" s="1"/>
  <c r="BS1261" i="3"/>
  <c r="AY1261" i="3" s="1"/>
  <c r="BS1275" i="3"/>
  <c r="AY1275" i="3" s="1"/>
  <c r="BS1310" i="3"/>
  <c r="AY1310" i="3" s="1"/>
  <c r="BS1333" i="3"/>
  <c r="AY1333" i="3" s="1"/>
  <c r="BS1384" i="3"/>
  <c r="AY1384" i="3" s="1"/>
  <c r="BS1398" i="3"/>
  <c r="AY1398" i="3" s="1"/>
  <c r="BS1412" i="3"/>
  <c r="AY1412" i="3" s="1"/>
  <c r="BS1477" i="3"/>
  <c r="AY1477" i="3" s="1"/>
  <c r="BS1584" i="3"/>
  <c r="AY1584" i="3" s="1"/>
  <c r="BS1603" i="3"/>
  <c r="AY1603" i="3" s="1"/>
  <c r="BS1733" i="3"/>
  <c r="AY1733" i="3" s="1"/>
  <c r="BS1746" i="3"/>
  <c r="AY1746" i="3" s="1"/>
  <c r="BS1779" i="3"/>
  <c r="AY1779" i="3" s="1"/>
  <c r="BS1811" i="3"/>
  <c r="AY1811" i="3" s="1"/>
  <c r="BS1076" i="3"/>
  <c r="AY1076" i="3" s="1"/>
  <c r="BS1108" i="3"/>
  <c r="AY1108" i="3" s="1"/>
  <c r="BS1227" i="3"/>
  <c r="AY1227" i="3" s="1"/>
  <c r="BS1364" i="3"/>
  <c r="AY1364" i="3" s="1"/>
  <c r="BS1422" i="3"/>
  <c r="AY1422" i="3" s="1"/>
  <c r="BS1480" i="3"/>
  <c r="AY1480" i="3" s="1"/>
  <c r="BS1534" i="3"/>
  <c r="AY1534" i="3" s="1"/>
  <c r="BS1612" i="3"/>
  <c r="AY1612" i="3" s="1"/>
  <c r="BS1742" i="3"/>
  <c r="AY1742" i="3" s="1"/>
  <c r="BS1794" i="3"/>
  <c r="AY1794" i="3" s="1"/>
  <c r="BS1876" i="3"/>
  <c r="AY1876" i="3" s="1"/>
  <c r="BS1909" i="3"/>
  <c r="AY1909" i="3" s="1"/>
  <c r="BS1941" i="3"/>
  <c r="AY1941" i="3" s="1"/>
  <c r="BS2029" i="3"/>
  <c r="AY2029" i="3" s="1"/>
  <c r="BS928" i="3"/>
  <c r="AY928" i="3" s="1"/>
  <c r="Q929" i="2" s="1"/>
  <c r="BS961" i="3"/>
  <c r="AY961" i="3" s="1"/>
  <c r="Q962" i="2" s="1"/>
  <c r="BS992" i="3"/>
  <c r="AY992" i="3" s="1"/>
  <c r="Q993" i="2" s="1"/>
  <c r="BS1053" i="3"/>
  <c r="AY1053" i="3" s="1"/>
  <c r="BS1115" i="3"/>
  <c r="AY1115" i="3" s="1"/>
  <c r="BS1234" i="3"/>
  <c r="AY1234" i="3" s="1"/>
  <c r="BS1371" i="3"/>
  <c r="AY1371" i="3" s="1"/>
  <c r="BS1429" i="3"/>
  <c r="AY1429" i="3" s="1"/>
  <c r="BS1541" i="3"/>
  <c r="AY1541" i="3" s="1"/>
  <c r="BS1838" i="3"/>
  <c r="AY1838" i="3" s="1"/>
  <c r="BS1870" i="3"/>
  <c r="AY1870" i="3" s="1"/>
  <c r="BS1599" i="3"/>
  <c r="AY1599" i="3" s="1"/>
  <c r="BS1677" i="3"/>
  <c r="AY1677" i="3" s="1"/>
  <c r="BS1840" i="3"/>
  <c r="AY1840" i="3" s="1"/>
  <c r="BS1872" i="3"/>
  <c r="AY1872" i="3" s="1"/>
  <c r="BS944" i="3"/>
  <c r="AY944" i="3" s="1"/>
  <c r="Q945" i="2" s="1"/>
  <c r="BS1008" i="3"/>
  <c r="AY1008" i="3" s="1"/>
  <c r="Q1009" i="2" s="1"/>
  <c r="BS1069" i="3"/>
  <c r="AY1069" i="3" s="1"/>
  <c r="BS1277" i="3"/>
  <c r="AY1277" i="3" s="1"/>
  <c r="BS1327" i="3"/>
  <c r="AY1327" i="3" s="1"/>
  <c r="BS1473" i="3"/>
  <c r="AY1473" i="3" s="1"/>
  <c r="BS1528" i="3"/>
  <c r="AY1528" i="3" s="1"/>
  <c r="BS1606" i="3"/>
  <c r="AY1606" i="3" s="1"/>
  <c r="BS1858" i="3"/>
  <c r="AY1858" i="3" s="1"/>
  <c r="BS1923" i="3"/>
  <c r="AY1923" i="3" s="1"/>
  <c r="Q629" i="2"/>
  <c r="BS2113" i="3"/>
  <c r="AY2113" i="3" s="1"/>
  <c r="BS2064" i="3"/>
  <c r="AY2064" i="3" s="1"/>
  <c r="BS2115" i="3"/>
  <c r="AY2115" i="3" s="1"/>
  <c r="BS994" i="3"/>
  <c r="AY994" i="3" s="1"/>
  <c r="Q995" i="2" s="1"/>
  <c r="BS1010" i="3"/>
  <c r="AY1010" i="3" s="1"/>
  <c r="Q1011" i="2" s="1"/>
  <c r="BS1017" i="3"/>
  <c r="AY1017" i="3" s="1"/>
  <c r="Q1018" i="2" s="1"/>
  <c r="BS1025" i="3"/>
  <c r="AY1025" i="3" s="1"/>
  <c r="Q1026" i="2" s="1"/>
  <c r="BS1089" i="3"/>
  <c r="AY1089" i="3" s="1"/>
  <c r="BS1113" i="3"/>
  <c r="AY1113" i="3" s="1"/>
  <c r="BS1120" i="3"/>
  <c r="AY1120" i="3" s="1"/>
  <c r="BS1136" i="3"/>
  <c r="AY1136" i="3" s="1"/>
  <c r="BS1147" i="3"/>
  <c r="AY1147" i="3" s="1"/>
  <c r="BS1154" i="3"/>
  <c r="AY1154" i="3" s="1"/>
  <c r="BS1192" i="3"/>
  <c r="AY1192" i="3" s="1"/>
  <c r="BS1200" i="3"/>
  <c r="AY1200" i="3" s="1"/>
  <c r="BS1218" i="3"/>
  <c r="AY1218" i="3" s="1"/>
  <c r="BS1334" i="3"/>
  <c r="AY1334" i="3" s="1"/>
  <c r="BS1341" i="3"/>
  <c r="AY1341" i="3" s="1"/>
  <c r="BS1348" i="3"/>
  <c r="AY1348" i="3" s="1"/>
  <c r="BS1355" i="3"/>
  <c r="AY1355" i="3" s="1"/>
  <c r="BS1366" i="3"/>
  <c r="AY1366" i="3" s="1"/>
  <c r="BS1374" i="3"/>
  <c r="AY1374" i="3" s="1"/>
  <c r="BS1406" i="3"/>
  <c r="AY1406" i="3" s="1"/>
  <c r="BS1413" i="3"/>
  <c r="AY1413" i="3" s="1"/>
  <c r="BS1439" i="3"/>
  <c r="AY1439" i="3" s="1"/>
  <c r="BS1446" i="3"/>
  <c r="AY1446" i="3" s="1"/>
  <c r="BS1471" i="3"/>
  <c r="AY1471" i="3" s="1"/>
  <c r="BS1478" i="3"/>
  <c r="AY1478" i="3" s="1"/>
  <c r="BS1485" i="3"/>
  <c r="AY1485" i="3" s="1"/>
  <c r="BS1520" i="3"/>
  <c r="AY1520" i="3" s="1"/>
  <c r="BS1526" i="3"/>
  <c r="AY1526" i="3" s="1"/>
  <c r="BS1558" i="3"/>
  <c r="AY1558" i="3" s="1"/>
  <c r="BS1656" i="3"/>
  <c r="AY1656" i="3" s="1"/>
  <c r="BS1688" i="3"/>
  <c r="AY1688" i="3" s="1"/>
  <c r="BS1699" i="3"/>
  <c r="AY1699" i="3" s="1"/>
  <c r="BS1747" i="3"/>
  <c r="AY1747" i="3" s="1"/>
  <c r="BS1753" i="3"/>
  <c r="AY1753" i="3" s="1"/>
  <c r="BS1764" i="3"/>
  <c r="AY1764" i="3" s="1"/>
  <c r="BS1780" i="3"/>
  <c r="AY1780" i="3" s="1"/>
  <c r="BS1796" i="3"/>
  <c r="AY1796" i="3" s="1"/>
  <c r="BS897" i="3"/>
  <c r="AY897" i="3" s="1"/>
  <c r="Q898" i="2" s="1"/>
  <c r="BS909" i="3"/>
  <c r="AY909" i="3" s="1"/>
  <c r="Q910" i="2" s="1"/>
  <c r="BS916" i="3"/>
  <c r="AY916" i="3" s="1"/>
  <c r="Q917" i="2" s="1"/>
  <c r="BS923" i="3"/>
  <c r="AY923" i="3" s="1"/>
  <c r="Q924" i="2" s="1"/>
  <c r="BS939" i="3"/>
  <c r="AY939" i="3" s="1"/>
  <c r="Q940" i="2" s="1"/>
  <c r="BS955" i="3"/>
  <c r="AY955" i="3" s="1"/>
  <c r="Q956" i="2" s="1"/>
  <c r="BS971" i="3"/>
  <c r="AY971" i="3" s="1"/>
  <c r="Q972" i="2" s="1"/>
  <c r="BS1026" i="3"/>
  <c r="AY1026" i="3" s="1"/>
  <c r="Q1027" i="2" s="1"/>
  <c r="BS1042" i="3"/>
  <c r="AY1042" i="3" s="1"/>
  <c r="BS1049" i="3"/>
  <c r="AY1049" i="3" s="1"/>
  <c r="BS1056" i="3"/>
  <c r="AY1056" i="3" s="1"/>
  <c r="BS1072" i="3"/>
  <c r="AY1072" i="3" s="1"/>
  <c r="BS1090" i="3"/>
  <c r="AY1090" i="3" s="1"/>
  <c r="BS1106" i="3"/>
  <c r="AY1106" i="3" s="1"/>
  <c r="BS1121" i="3"/>
  <c r="AY1121" i="3" s="1"/>
  <c r="BS1129" i="3"/>
  <c r="AY1129" i="3" s="1"/>
  <c r="BS1137" i="3"/>
  <c r="AY1137" i="3" s="1"/>
  <c r="BS1140" i="3"/>
  <c r="AY1140" i="3" s="1"/>
  <c r="BS1144" i="3"/>
  <c r="AY1144" i="3" s="1"/>
  <c r="BS1185" i="3"/>
  <c r="AY1185" i="3" s="1"/>
  <c r="BS1204" i="3"/>
  <c r="AY1204" i="3" s="1"/>
  <c r="BS1208" i="3"/>
  <c r="AY1208" i="3" s="1"/>
  <c r="BS1259" i="3"/>
  <c r="AY1259" i="3" s="1"/>
  <c r="BS1266" i="3"/>
  <c r="AY1266" i="3" s="1"/>
  <c r="BS1301" i="3"/>
  <c r="AY1301" i="3" s="1"/>
  <c r="BS1501" i="3"/>
  <c r="AY1501" i="3" s="1"/>
  <c r="BS1309" i="3"/>
  <c r="AY1309" i="3" s="1"/>
  <c r="BS1323" i="3"/>
  <c r="AY1323" i="3" s="1"/>
  <c r="BS1326" i="3"/>
  <c r="AY1326" i="3" s="1"/>
  <c r="BS1342" i="3"/>
  <c r="AY1342" i="3" s="1"/>
  <c r="BS1349" i="3"/>
  <c r="AY1349" i="3" s="1"/>
  <c r="BS1359" i="3"/>
  <c r="AY1359" i="3" s="1"/>
  <c r="BS1375" i="3"/>
  <c r="AY1375" i="3" s="1"/>
  <c r="BS1382" i="3"/>
  <c r="AY1382" i="3" s="1"/>
  <c r="BS1392" i="3"/>
  <c r="AY1392" i="3" s="1"/>
  <c r="BS1396" i="3"/>
  <c r="AY1396" i="3" s="1"/>
  <c r="BS1407" i="3"/>
  <c r="AY1407" i="3" s="1"/>
  <c r="BS1414" i="3"/>
  <c r="AY1414" i="3" s="1"/>
  <c r="BS1421" i="3"/>
  <c r="AY1421" i="3" s="1"/>
  <c r="BS1424" i="3"/>
  <c r="AY1424" i="3" s="1"/>
  <c r="BS1428" i="3"/>
  <c r="AY1428" i="3" s="1"/>
  <c r="BS1440" i="3"/>
  <c r="AY1440" i="3" s="1"/>
  <c r="BS1454" i="3"/>
  <c r="AY1454" i="3" s="1"/>
  <c r="BS1457" i="3"/>
  <c r="AY1457" i="3" s="1"/>
  <c r="BS1461" i="3"/>
  <c r="AY1461" i="3" s="1"/>
  <c r="BS1486" i="3"/>
  <c r="AY1486" i="3" s="1"/>
  <c r="BS1493" i="3"/>
  <c r="AY1493" i="3" s="1"/>
  <c r="BS1592" i="3"/>
  <c r="AY1592" i="3" s="1"/>
  <c r="BS1608" i="3"/>
  <c r="AY1608" i="3" s="1"/>
  <c r="BS1624" i="3"/>
  <c r="AY1624" i="3" s="1"/>
  <c r="BS1635" i="3"/>
  <c r="AY1635" i="3" s="1"/>
  <c r="BS1667" i="3"/>
  <c r="AY1667" i="3" s="1"/>
  <c r="BS1732" i="3"/>
  <c r="AY1732" i="3" s="1"/>
  <c r="BS1748" i="3"/>
  <c r="AY1748" i="3" s="1"/>
  <c r="BS1765" i="3"/>
  <c r="AY1765" i="3" s="1"/>
  <c r="BS1781" i="3"/>
  <c r="AY1781" i="3" s="1"/>
  <c r="BS1787" i="3"/>
  <c r="AY1787" i="3" s="1"/>
  <c r="BS1813" i="3"/>
  <c r="AY1813" i="3" s="1"/>
  <c r="BS1819" i="3"/>
  <c r="AY1819" i="3" s="1"/>
  <c r="BS892" i="3"/>
  <c r="AY892" i="3" s="1"/>
  <c r="Q893" i="2" s="1"/>
  <c r="BS900" i="3"/>
  <c r="AY900" i="3" s="1"/>
  <c r="Q901" i="2" s="1"/>
  <c r="BS908" i="3"/>
  <c r="AY908" i="3" s="1"/>
  <c r="Q909" i="2" s="1"/>
  <c r="BS930" i="3"/>
  <c r="AY930" i="3" s="1"/>
  <c r="Q931" i="2" s="1"/>
  <c r="BS946" i="3"/>
  <c r="AY946" i="3" s="1"/>
  <c r="Q947" i="2" s="1"/>
  <c r="BS962" i="3"/>
  <c r="AY962" i="3" s="1"/>
  <c r="Q963" i="2" s="1"/>
  <c r="BS978" i="3"/>
  <c r="AY978" i="3" s="1"/>
  <c r="Q979" i="2" s="1"/>
  <c r="BS993" i="3"/>
  <c r="AY993" i="3" s="1"/>
  <c r="Q994" i="2" s="1"/>
  <c r="BS1009" i="3"/>
  <c r="AY1009" i="3" s="1"/>
  <c r="Q1010" i="2" s="1"/>
  <c r="BS1024" i="3"/>
  <c r="AY1024" i="3" s="1"/>
  <c r="Q1025" i="2" s="1"/>
  <c r="BS1084" i="3"/>
  <c r="AY1084" i="3" s="1"/>
  <c r="BS1100" i="3"/>
  <c r="AY1100" i="3" s="1"/>
  <c r="BS1153" i="3"/>
  <c r="AY1153" i="3" s="1"/>
  <c r="BS1169" i="3"/>
  <c r="AY1169" i="3" s="1"/>
  <c r="BS1183" i="3"/>
  <c r="AY1183" i="3" s="1"/>
  <c r="BS1213" i="3"/>
  <c r="AY1213" i="3" s="1"/>
  <c r="BS1236" i="3"/>
  <c r="AY1236" i="3" s="1"/>
  <c r="BS1250" i="3"/>
  <c r="AY1250" i="3" s="1"/>
  <c r="BS1264" i="3"/>
  <c r="AY1264" i="3" s="1"/>
  <c r="BS1278" i="3"/>
  <c r="AY1278" i="3" s="1"/>
  <c r="BS1300" i="3"/>
  <c r="AY1300" i="3" s="1"/>
  <c r="BS1307" i="3"/>
  <c r="AY1307" i="3" s="1"/>
  <c r="BS1336" i="3"/>
  <c r="AY1336" i="3" s="1"/>
  <c r="BS1358" i="3"/>
  <c r="AY1358" i="3" s="1"/>
  <c r="BS1387" i="3"/>
  <c r="AY1387" i="3" s="1"/>
  <c r="BS1423" i="3"/>
  <c r="AY1423" i="3" s="1"/>
  <c r="BS1438" i="3"/>
  <c r="AY1438" i="3" s="1"/>
  <c r="BS1503" i="3"/>
  <c r="AY1503" i="3" s="1"/>
  <c r="BS1535" i="3"/>
  <c r="AY1535" i="3" s="1"/>
  <c r="BS1795" i="3"/>
  <c r="AY1795" i="3" s="1"/>
  <c r="BS940" i="3"/>
  <c r="AY940" i="3" s="1"/>
  <c r="Q941" i="2" s="1"/>
  <c r="BS948" i="3"/>
  <c r="AY948" i="3" s="1"/>
  <c r="Q949" i="2" s="1"/>
  <c r="BS956" i="3"/>
  <c r="AY956" i="3" s="1"/>
  <c r="Q957" i="2" s="1"/>
  <c r="BS964" i="3"/>
  <c r="AY964" i="3" s="1"/>
  <c r="Q965" i="2" s="1"/>
  <c r="BS972" i="3"/>
  <c r="AY972" i="3" s="1"/>
  <c r="Q973" i="2" s="1"/>
  <c r="BS1065" i="3"/>
  <c r="AY1065" i="3" s="1"/>
  <c r="BS1126" i="3"/>
  <c r="AY1126" i="3" s="1"/>
  <c r="BS1179" i="3"/>
  <c r="AY1179" i="3" s="1"/>
  <c r="BS1238" i="3"/>
  <c r="AY1238" i="3" s="1"/>
  <c r="BS1245" i="3"/>
  <c r="AY1245" i="3" s="1"/>
  <c r="BS1288" i="3"/>
  <c r="AY1288" i="3" s="1"/>
  <c r="BS1302" i="3"/>
  <c r="AY1302" i="3" s="1"/>
  <c r="BS1317" i="3"/>
  <c r="AY1317" i="3" s="1"/>
  <c r="BS1332" i="3"/>
  <c r="AY1332" i="3" s="1"/>
  <c r="BS1360" i="3"/>
  <c r="AY1360" i="3" s="1"/>
  <c r="BS1367" i="3"/>
  <c r="AY1367" i="3" s="1"/>
  <c r="BS1397" i="3"/>
  <c r="AY1397" i="3" s="1"/>
  <c r="BS1432" i="3"/>
  <c r="AY1432" i="3" s="1"/>
  <c r="BS1448" i="3"/>
  <c r="AY1448" i="3" s="1"/>
  <c r="BS1462" i="3"/>
  <c r="AY1462" i="3" s="1"/>
  <c r="BS1525" i="3"/>
  <c r="AY1525" i="3" s="1"/>
  <c r="BS1544" i="3"/>
  <c r="AY1544" i="3" s="1"/>
  <c r="BS1557" i="3"/>
  <c r="AY1557" i="3" s="1"/>
  <c r="BS1590" i="3"/>
  <c r="AY1590" i="3" s="1"/>
  <c r="BS1622" i="3"/>
  <c r="AY1622" i="3" s="1"/>
  <c r="BS1707" i="3"/>
  <c r="AY1707" i="3" s="1"/>
  <c r="BS1772" i="3"/>
  <c r="AY1772" i="3" s="1"/>
  <c r="BS1785" i="3"/>
  <c r="AY1785" i="3" s="1"/>
  <c r="BS1804" i="3"/>
  <c r="AY1804" i="3" s="1"/>
  <c r="BS1817" i="3"/>
  <c r="AY1817" i="3" s="1"/>
  <c r="BS1836" i="3"/>
  <c r="AY1836" i="3" s="1"/>
  <c r="BS1847" i="3"/>
  <c r="AY1847" i="3" s="1"/>
  <c r="BS1849" i="3"/>
  <c r="AY1849" i="3" s="1"/>
  <c r="BS1855" i="3"/>
  <c r="AY1855" i="3" s="1"/>
  <c r="BS1863" i="3"/>
  <c r="AY1863" i="3" s="1"/>
  <c r="BS1881" i="3"/>
  <c r="AY1881" i="3" s="1"/>
  <c r="BS1904" i="3"/>
  <c r="AY1904" i="3" s="1"/>
  <c r="BS1906" i="3"/>
  <c r="AY1906" i="3" s="1"/>
  <c r="BS1922" i="3"/>
  <c r="AY1922" i="3" s="1"/>
  <c r="BS1936" i="3"/>
  <c r="AY1936" i="3" s="1"/>
  <c r="BS1938" i="3"/>
  <c r="AY1938" i="3" s="1"/>
  <c r="BS1968" i="3"/>
  <c r="AY1968" i="3" s="1"/>
  <c r="BS1970" i="3"/>
  <c r="AY1970" i="3" s="1"/>
  <c r="BS2210" i="3"/>
  <c r="AY2210" i="3" s="1"/>
  <c r="BS912" i="3"/>
  <c r="AY912" i="3" s="1"/>
  <c r="Q913" i="2" s="1"/>
  <c r="BS925" i="3"/>
  <c r="AY925" i="3" s="1"/>
  <c r="Q926" i="2" s="1"/>
  <c r="BS934" i="3"/>
  <c r="AY934" i="3" s="1"/>
  <c r="Q935" i="2" s="1"/>
  <c r="BS941" i="3"/>
  <c r="AY941" i="3" s="1"/>
  <c r="Q942" i="2" s="1"/>
  <c r="BS973" i="3"/>
  <c r="AY973" i="3" s="1"/>
  <c r="Q974" i="2" s="1"/>
  <c r="BS989" i="3"/>
  <c r="AY989" i="3" s="1"/>
  <c r="Q990" i="2" s="1"/>
  <c r="BS1005" i="3"/>
  <c r="AY1005" i="3" s="1"/>
  <c r="Q1006" i="2" s="1"/>
  <c r="BS1020" i="3"/>
  <c r="AY1020" i="3" s="1"/>
  <c r="Q1021" i="2" s="1"/>
  <c r="BS1036" i="3"/>
  <c r="AY1036" i="3" s="1"/>
  <c r="BS1058" i="3"/>
  <c r="AY1058" i="3" s="1"/>
  <c r="BS1074" i="3"/>
  <c r="AY1074" i="3" s="1"/>
  <c r="BS1088" i="3"/>
  <c r="AY1088" i="3" s="1"/>
  <c r="BS1149" i="3"/>
  <c r="AY1149" i="3" s="1"/>
  <c r="BS1165" i="3"/>
  <c r="AY1165" i="3" s="1"/>
  <c r="BS1172" i="3"/>
  <c r="AY1172" i="3" s="1"/>
  <c r="BS1246" i="3"/>
  <c r="AY1246" i="3" s="1"/>
  <c r="BS1268" i="3"/>
  <c r="AY1268" i="3" s="1"/>
  <c r="BS1296" i="3"/>
  <c r="AY1296" i="3" s="1"/>
  <c r="BS1303" i="3"/>
  <c r="AY1303" i="3" s="1"/>
  <c r="BS1325" i="3"/>
  <c r="AY1325" i="3" s="1"/>
  <c r="BS1376" i="3"/>
  <c r="AY1376" i="3" s="1"/>
  <c r="BS1391" i="3"/>
  <c r="AY1391" i="3" s="1"/>
  <c r="BS1405" i="3"/>
  <c r="AY1405" i="3" s="1"/>
  <c r="BS1419" i="3"/>
  <c r="AY1419" i="3" s="1"/>
  <c r="BS1456" i="3"/>
  <c r="AY1456" i="3" s="1"/>
  <c r="BS1470" i="3"/>
  <c r="AY1470" i="3" s="1"/>
  <c r="BS1484" i="3"/>
  <c r="AY1484" i="3" s="1"/>
  <c r="BS1564" i="3"/>
  <c r="AY1564" i="3" s="1"/>
  <c r="BS1571" i="3"/>
  <c r="AY1571" i="3" s="1"/>
  <c r="BS1597" i="3"/>
  <c r="AY1597" i="3" s="1"/>
  <c r="BS1630" i="3"/>
  <c r="AY1630" i="3" s="1"/>
  <c r="BS1662" i="3"/>
  <c r="AY1662" i="3" s="1"/>
  <c r="BS1695" i="3"/>
  <c r="AY1695" i="3" s="1"/>
  <c r="BS1701" i="3"/>
  <c r="AY1701" i="3" s="1"/>
  <c r="BS1727" i="3"/>
  <c r="AY1727" i="3" s="1"/>
  <c r="BS1740" i="3"/>
  <c r="AY1740" i="3" s="1"/>
  <c r="BS2190" i="3"/>
  <c r="AY2190" i="3" s="1"/>
  <c r="BS891" i="3"/>
  <c r="AY891" i="3" s="1"/>
  <c r="Q892" i="2" s="1"/>
  <c r="BS921" i="3"/>
  <c r="AY921" i="3" s="1"/>
  <c r="Q922" i="2" s="1"/>
  <c r="BS953" i="3"/>
  <c r="AY953" i="3" s="1"/>
  <c r="Q954" i="2" s="1"/>
  <c r="BS985" i="3"/>
  <c r="AY985" i="3" s="1"/>
  <c r="Q986" i="2" s="1"/>
  <c r="BS1138" i="3"/>
  <c r="AY1138" i="3" s="1"/>
  <c r="BS1198" i="3"/>
  <c r="AY1198" i="3" s="1"/>
  <c r="BS1256" i="3"/>
  <c r="AY1256" i="3" s="1"/>
  <c r="BS1285" i="3"/>
  <c r="AY1285" i="3" s="1"/>
  <c r="BS1451" i="3"/>
  <c r="AY1451" i="3" s="1"/>
  <c r="BS1509" i="3"/>
  <c r="AY1509" i="3" s="1"/>
  <c r="BS1560" i="3"/>
  <c r="AY1560" i="3" s="1"/>
  <c r="BS1769" i="3"/>
  <c r="AY1769" i="3" s="1"/>
  <c r="BS1860" i="3"/>
  <c r="AY1860" i="3" s="1"/>
  <c r="BS1868" i="3"/>
  <c r="AY1868" i="3" s="1"/>
  <c r="BS1893" i="3"/>
  <c r="AY1893" i="3" s="1"/>
  <c r="BS1925" i="3"/>
  <c r="AY1925" i="3" s="1"/>
  <c r="BS1957" i="3"/>
  <c r="AY1957" i="3" s="1"/>
  <c r="BS898" i="3"/>
  <c r="AY898" i="3" s="1"/>
  <c r="Q899" i="2" s="1"/>
  <c r="BS929" i="3"/>
  <c r="AY929" i="3" s="1"/>
  <c r="Q930" i="2" s="1"/>
  <c r="BS960" i="3"/>
  <c r="AY960" i="3" s="1"/>
  <c r="Q961" i="2" s="1"/>
  <c r="BS1023" i="3"/>
  <c r="AY1023" i="3" s="1"/>
  <c r="Q1024" i="2" s="1"/>
  <c r="BS1343" i="3"/>
  <c r="AY1343" i="3" s="1"/>
  <c r="BS1567" i="3"/>
  <c r="AY1567" i="3" s="1"/>
  <c r="BS1645" i="3"/>
  <c r="AY1645" i="3" s="1"/>
  <c r="BS1854" i="3"/>
  <c r="AY1854" i="3" s="1"/>
  <c r="BS1919" i="3"/>
  <c r="AY1919" i="3" s="1"/>
  <c r="BS907" i="3"/>
  <c r="AY907" i="3" s="1"/>
  <c r="Q908" i="2" s="1"/>
  <c r="BS937" i="3"/>
  <c r="AY937" i="3" s="1"/>
  <c r="Q938" i="2" s="1"/>
  <c r="BS1122" i="3"/>
  <c r="AY1122" i="3" s="1"/>
  <c r="BS1182" i="3"/>
  <c r="AY1182" i="3" s="1"/>
  <c r="BS1350" i="3"/>
  <c r="AY1350" i="3" s="1"/>
  <c r="BS1465" i="3"/>
  <c r="AY1465" i="3" s="1"/>
  <c r="BS1494" i="3"/>
  <c r="AY1494" i="3" s="1"/>
  <c r="BS1574" i="3"/>
  <c r="AY1574" i="3" s="1"/>
  <c r="BS1652" i="3"/>
  <c r="AY1652" i="3" s="1"/>
  <c r="BS1755" i="3"/>
  <c r="AY1755" i="3" s="1"/>
  <c r="BS1828" i="3"/>
  <c r="AY1828" i="3" s="1"/>
  <c r="BS1889" i="3"/>
  <c r="AY1889" i="3" s="1"/>
  <c r="BS1897" i="3"/>
  <c r="AY1897" i="3" s="1"/>
  <c r="BS1953" i="3"/>
  <c r="AY1953" i="3" s="1"/>
  <c r="BS1961" i="3"/>
  <c r="AY1961" i="3" s="1"/>
  <c r="BS2195" i="3"/>
  <c r="AY2195" i="3" s="1"/>
  <c r="BS914" i="3"/>
  <c r="AY914" i="3" s="1"/>
  <c r="Q915" i="2" s="1"/>
  <c r="BS945" i="3"/>
  <c r="AY945" i="3" s="1"/>
  <c r="Q946" i="2" s="1"/>
  <c r="BS1099" i="3"/>
  <c r="AY1099" i="3" s="1"/>
  <c r="BS1160" i="3"/>
  <c r="AY1160" i="3" s="1"/>
  <c r="BS1565" i="3"/>
  <c r="AY1565" i="3" s="1"/>
  <c r="BS1357" i="3"/>
  <c r="AY1357" i="3" s="1"/>
  <c r="BS1502" i="3"/>
  <c r="AY1502" i="3" s="1"/>
  <c r="BS1710" i="3"/>
  <c r="AY1710" i="3" s="1"/>
  <c r="BS1842" i="3"/>
  <c r="AY1842" i="3" s="1"/>
  <c r="BS1874" i="3"/>
  <c r="AY1874" i="3" s="1"/>
  <c r="BS1915" i="3"/>
  <c r="AY1915" i="3" s="1"/>
  <c r="BS1939" i="3"/>
  <c r="AY1939" i="3" s="1"/>
  <c r="BS1947" i="3"/>
  <c r="AY1947" i="3" s="1"/>
  <c r="BS1977" i="3"/>
  <c r="AY1977" i="3" s="1"/>
  <c r="BR1388" i="3"/>
  <c r="BR1315" i="3"/>
  <c r="BR1577" i="3"/>
  <c r="Q587" i="2"/>
  <c r="Q622" i="2"/>
  <c r="Q675" i="2"/>
  <c r="Q635" i="2"/>
  <c r="BS1972" i="3"/>
  <c r="AY1972" i="3" s="1"/>
  <c r="BS2149" i="3"/>
  <c r="AY2149" i="3" s="1"/>
  <c r="BS2157" i="3"/>
  <c r="AY2157" i="3" s="1"/>
  <c r="BS2174" i="3"/>
  <c r="AY2174" i="3" s="1"/>
  <c r="BS2191" i="3"/>
  <c r="AY2191" i="3" s="1"/>
  <c r="BS2209" i="3"/>
  <c r="AY2209" i="3" s="1"/>
  <c r="BS2220" i="3"/>
  <c r="AY2220" i="3" s="1"/>
  <c r="Q550" i="2"/>
  <c r="BR1741" i="3"/>
  <c r="AT1741" i="3" s="1"/>
  <c r="Q177" i="2"/>
  <c r="L22" i="1" s="1"/>
  <c r="Q263" i="2"/>
  <c r="Q323" i="2"/>
  <c r="Q409" i="2"/>
  <c r="BS1975" i="3"/>
  <c r="AY1975" i="3" s="1"/>
  <c r="BS2161" i="3"/>
  <c r="AY2161" i="3" s="1"/>
  <c r="BS2177" i="3"/>
  <c r="AY2177" i="3" s="1"/>
  <c r="BS2194" i="3"/>
  <c r="AY2194" i="3" s="1"/>
  <c r="BR2207" i="3"/>
  <c r="BS2214" i="3"/>
  <c r="AY2214" i="3" s="1"/>
  <c r="BS2235" i="3"/>
  <c r="AY2235" i="3" s="1"/>
  <c r="Q677" i="2"/>
  <c r="Q233" i="2"/>
  <c r="BS2057" i="3"/>
  <c r="AY2057" i="3" s="1"/>
  <c r="BR1371" i="3"/>
  <c r="BR1600" i="3"/>
  <c r="AT1600" i="3" s="1"/>
  <c r="BR1652" i="3"/>
  <c r="AT1652" i="3" s="1"/>
  <c r="BR1856" i="3"/>
  <c r="Q651" i="2"/>
  <c r="Q670" i="2"/>
  <c r="BR1077" i="3"/>
  <c r="Q289" i="2"/>
  <c r="Q295" i="2"/>
  <c r="Q320" i="2"/>
  <c r="Q348" i="2"/>
  <c r="Q351" i="2"/>
  <c r="Q369" i="2"/>
  <c r="BR2213" i="3"/>
  <c r="Q734" i="2"/>
  <c r="BS757" i="3"/>
  <c r="AY757" i="3" s="1"/>
  <c r="Q758" i="2" s="1"/>
  <c r="Q661" i="2"/>
  <c r="Q181" i="2"/>
  <c r="Q257" i="2"/>
  <c r="Q390" i="2"/>
  <c r="Q593" i="2"/>
  <c r="Q628" i="2"/>
  <c r="BR2182" i="3"/>
  <c r="BR2191" i="3"/>
  <c r="BR2076" i="3"/>
  <c r="AT2076" i="3" s="1"/>
  <c r="BR1755" i="3"/>
  <c r="AT1755" i="3" s="1"/>
  <c r="BR2128" i="3"/>
  <c r="AT2128" i="3" s="1"/>
  <c r="Q529" i="2"/>
  <c r="Q623" i="2"/>
  <c r="BS761" i="3"/>
  <c r="AY761" i="3" s="1"/>
  <c r="Q762" i="2" s="1"/>
  <c r="Q607" i="2"/>
  <c r="Q640" i="2"/>
  <c r="Q686" i="2"/>
  <c r="Q685" i="2"/>
  <c r="BS792" i="3"/>
  <c r="AY792" i="3" s="1"/>
  <c r="Q793" i="2" s="1"/>
  <c r="Q207" i="2"/>
  <c r="Q225" i="2"/>
  <c r="Q258" i="2"/>
  <c r="Q306" i="2"/>
  <c r="Q350" i="2"/>
  <c r="Q388" i="2"/>
  <c r="Q431" i="2"/>
  <c r="Q510" i="2"/>
  <c r="Q559" i="2"/>
  <c r="Q575" i="2"/>
  <c r="BS1979" i="3"/>
  <c r="AY1979" i="3" s="1"/>
  <c r="BS2000" i="3"/>
  <c r="AY2000" i="3" s="1"/>
  <c r="BS2155" i="3"/>
  <c r="AY2155" i="3" s="1"/>
  <c r="BS2172" i="3"/>
  <c r="AY2172" i="3" s="1"/>
  <c r="BS2180" i="3"/>
  <c r="AY2180" i="3" s="1"/>
  <c r="BS2188" i="3"/>
  <c r="AY2188" i="3" s="1"/>
  <c r="BS2198" i="3"/>
  <c r="AY2198" i="3" s="1"/>
  <c r="BS2204" i="3"/>
  <c r="AY2204" i="3" s="1"/>
  <c r="BS2207" i="3"/>
  <c r="AY2207" i="3" s="1"/>
  <c r="BS2218" i="3"/>
  <c r="AY2218" i="3" s="1"/>
  <c r="BS2228" i="3"/>
  <c r="AY2228" i="3" s="1"/>
  <c r="Q4" i="2"/>
  <c r="Q7" i="2"/>
  <c r="BS980" i="3"/>
  <c r="AY980" i="3" s="1"/>
  <c r="Q981" i="2" s="1"/>
  <c r="Q620" i="2"/>
  <c r="Q656" i="2"/>
  <c r="BS782" i="3"/>
  <c r="AY782" i="3" s="1"/>
  <c r="Q783" i="2" s="1"/>
  <c r="Q638" i="2"/>
  <c r="Q246" i="2"/>
  <c r="Q262" i="2"/>
  <c r="Q334" i="2"/>
  <c r="Q380" i="2"/>
  <c r="Q349" i="2"/>
  <c r="Q265" i="2"/>
  <c r="Q304" i="2"/>
  <c r="BS1988" i="3"/>
  <c r="AY1988" i="3" s="1"/>
  <c r="BS1996" i="3"/>
  <c r="AY1996" i="3" s="1"/>
  <c r="BS1629" i="3"/>
  <c r="AY1629" i="3" s="1"/>
  <c r="BS2148" i="3"/>
  <c r="AY2148" i="3" s="1"/>
  <c r="BS2156" i="3"/>
  <c r="AY2156" i="3" s="1"/>
  <c r="BS2181" i="3"/>
  <c r="AY2181" i="3" s="1"/>
  <c r="BS2189" i="3"/>
  <c r="AY2189" i="3" s="1"/>
  <c r="BS2219" i="3"/>
  <c r="AY2219" i="3" s="1"/>
  <c r="BS2230" i="3"/>
  <c r="AY2230" i="3" s="1"/>
  <c r="Q468" i="2"/>
  <c r="BS1982" i="3"/>
  <c r="AY1982" i="3" s="1"/>
  <c r="BS1998" i="3"/>
  <c r="AY1998" i="3" s="1"/>
  <c r="BS2150" i="3"/>
  <c r="AY2150" i="3" s="1"/>
  <c r="BS2202" i="3"/>
  <c r="AY2202" i="3" s="1"/>
  <c r="Q114" i="2"/>
  <c r="Q121" i="2"/>
  <c r="BR1253" i="3"/>
  <c r="Q217" i="2"/>
  <c r="Q232" i="2"/>
  <c r="Q255" i="2"/>
  <c r="Q281" i="2"/>
  <c r="Q308" i="2"/>
  <c r="Q333" i="2"/>
  <c r="Q355" i="2"/>
  <c r="Q382" i="2"/>
  <c r="Q411" i="2"/>
  <c r="Q460" i="2"/>
  <c r="Q479" i="2"/>
  <c r="Q561" i="2"/>
  <c r="Q724" i="2"/>
  <c r="BS1983" i="3"/>
  <c r="AY1983" i="3" s="1"/>
  <c r="BS1986" i="3"/>
  <c r="AY1986" i="3" s="1"/>
  <c r="BS1991" i="3"/>
  <c r="AY1991" i="3" s="1"/>
  <c r="BS2002" i="3"/>
  <c r="AY2002" i="3" s="1"/>
  <c r="BS2146" i="3"/>
  <c r="AY2146" i="3" s="1"/>
  <c r="BS2163" i="3"/>
  <c r="AY2163" i="3" s="1"/>
  <c r="BS2168" i="3"/>
  <c r="AY2168" i="3" s="1"/>
  <c r="BS2184" i="3"/>
  <c r="AY2184" i="3" s="1"/>
  <c r="BS2187" i="3"/>
  <c r="AY2187" i="3" s="1"/>
  <c r="BS2193" i="3"/>
  <c r="AY2193" i="3" s="1"/>
  <c r="BS2197" i="3"/>
  <c r="AY2197" i="3" s="1"/>
  <c r="BS2203" i="3"/>
  <c r="AY2203" i="3" s="1"/>
  <c r="BS2212" i="3"/>
  <c r="AY2212" i="3" s="1"/>
  <c r="BS2226" i="3"/>
  <c r="AY2226" i="3" s="1"/>
  <c r="BS2237" i="3"/>
  <c r="AY2237" i="3" s="1"/>
  <c r="Q35" i="2"/>
  <c r="Q141" i="2"/>
  <c r="Q147" i="2"/>
  <c r="Q68" i="2"/>
  <c r="BS2227" i="3"/>
  <c r="AY2227" i="3" s="1"/>
  <c r="BS1373" i="3"/>
  <c r="AY1373" i="3" s="1"/>
  <c r="BR1384" i="3"/>
  <c r="BR2127" i="3"/>
  <c r="BR1542" i="3"/>
  <c r="BR2202" i="3"/>
  <c r="BR1789" i="3"/>
  <c r="BR1404" i="3"/>
  <c r="AT1404" i="3" s="1"/>
  <c r="BR1847" i="3"/>
  <c r="AT1847" i="3" s="1"/>
  <c r="BR1692" i="3"/>
  <c r="AT1692" i="3" s="1"/>
  <c r="BR1980" i="3"/>
  <c r="AT1980" i="3" s="1"/>
  <c r="BR1641" i="3"/>
  <c r="AT1641" i="3" s="1"/>
  <c r="BR1400" i="3"/>
  <c r="AT1400" i="3" s="1"/>
  <c r="BR1021" i="3"/>
  <c r="Q543" i="2"/>
  <c r="Q676" i="2"/>
  <c r="Q372" i="2"/>
  <c r="Q371" i="2"/>
  <c r="Q614" i="2"/>
  <c r="Q108" i="2"/>
  <c r="BR1883" i="3"/>
  <c r="BR1442" i="3"/>
  <c r="Q527" i="2"/>
  <c r="Q581" i="2"/>
  <c r="Q465" i="2"/>
  <c r="Q76" i="2"/>
  <c r="Q75" i="2"/>
  <c r="BR1290" i="3"/>
  <c r="Q591" i="2"/>
  <c r="BR1004" i="3"/>
  <c r="AT1004" i="3" s="1"/>
  <c r="L1005" i="2" s="1"/>
  <c r="BR1994" i="3"/>
  <c r="BR1824" i="3"/>
  <c r="BR1212" i="3"/>
  <c r="Q558" i="2"/>
  <c r="BR1081" i="3"/>
  <c r="AT1081" i="3" s="1"/>
  <c r="Q5" i="2"/>
  <c r="Q116" i="2"/>
  <c r="Q44" i="2"/>
  <c r="Q67" i="2"/>
  <c r="Q170" i="2"/>
  <c r="Q391" i="2"/>
  <c r="Q420" i="2"/>
  <c r="Q478" i="2"/>
  <c r="Q498" i="2"/>
  <c r="Q524" i="2"/>
  <c r="Q560" i="2"/>
  <c r="Q596" i="2"/>
  <c r="Q720" i="2"/>
  <c r="BS1973" i="3"/>
  <c r="AY1973" i="3" s="1"/>
  <c r="BS1993" i="3"/>
  <c r="AY1993" i="3" s="1"/>
  <c r="BS2153" i="3"/>
  <c r="AY2153" i="3" s="1"/>
  <c r="BS2186" i="3"/>
  <c r="AY2186" i="3" s="1"/>
  <c r="BS2196" i="3"/>
  <c r="AY2196" i="3" s="1"/>
  <c r="BS2225" i="3"/>
  <c r="AY2225" i="3" s="1"/>
  <c r="BS2236" i="3"/>
  <c r="AY2236" i="3" s="1"/>
  <c r="Q12" i="2"/>
  <c r="Q115" i="2"/>
  <c r="Q122" i="2"/>
  <c r="L21" i="1" s="1"/>
  <c r="BS1971" i="3"/>
  <c r="AY1971" i="3" s="1"/>
  <c r="Q89" i="2"/>
  <c r="Q358" i="2"/>
  <c r="Q486" i="2"/>
  <c r="Q485" i="2"/>
  <c r="Q702" i="2"/>
  <c r="Q511" i="2"/>
  <c r="Q644" i="2"/>
  <c r="Q645" i="2"/>
  <c r="Q175" i="2"/>
  <c r="Q194" i="2"/>
  <c r="Q198" i="2"/>
  <c r="Q201" i="2"/>
  <c r="Q209" i="2"/>
  <c r="Q212" i="2"/>
  <c r="Q238" i="2"/>
  <c r="Q242" i="2"/>
  <c r="Q244" i="2"/>
  <c r="Q273" i="2"/>
  <c r="Q290" i="2"/>
  <c r="Q294" i="2"/>
  <c r="Q296" i="2"/>
  <c r="Q300" i="2"/>
  <c r="Q302" i="2"/>
  <c r="Q310" i="2"/>
  <c r="Q326" i="2"/>
  <c r="Q332" i="2"/>
  <c r="Q342" i="2"/>
  <c r="Q363" i="2"/>
  <c r="Q367" i="2"/>
  <c r="Q383" i="2"/>
  <c r="Q398" i="2"/>
  <c r="Q406" i="2"/>
  <c r="Q412" i="2"/>
  <c r="Q414" i="2"/>
  <c r="Q473" i="2"/>
  <c r="Q532" i="2"/>
  <c r="Q542" i="2"/>
  <c r="Q549" i="2"/>
  <c r="Q606" i="2"/>
  <c r="Q659" i="2"/>
  <c r="Q723" i="2"/>
  <c r="Q9" i="2"/>
  <c r="Q39" i="2"/>
  <c r="Q43" i="2"/>
  <c r="Q42" i="2"/>
  <c r="Q58" i="2"/>
  <c r="Q57" i="2"/>
  <c r="Q71" i="2"/>
  <c r="Q131" i="2"/>
  <c r="Q133" i="2"/>
  <c r="Q297" i="2"/>
  <c r="Q90" i="2"/>
  <c r="BR1850" i="3"/>
  <c r="BR1818" i="3"/>
  <c r="Q544" i="2"/>
  <c r="Q437" i="2"/>
  <c r="Q436" i="2"/>
  <c r="Q643" i="2"/>
  <c r="Q139" i="2"/>
  <c r="Q138" i="2"/>
  <c r="Q99" i="2"/>
  <c r="Q19" i="2"/>
  <c r="Q18" i="2"/>
  <c r="Q69" i="2"/>
  <c r="Q168" i="2"/>
  <c r="Q107" i="2"/>
  <c r="Q223" i="2"/>
  <c r="Q153" i="2"/>
  <c r="Q52" i="2"/>
  <c r="Q598" i="2"/>
  <c r="Q84" i="2"/>
  <c r="BR1082" i="3"/>
  <c r="BR1109" i="3"/>
  <c r="BR1359" i="3"/>
  <c r="BR2007" i="3"/>
  <c r="BR1515" i="3"/>
  <c r="AT1515" i="3" s="1"/>
  <c r="BR1628" i="3"/>
  <c r="BR2230" i="3"/>
  <c r="AT2230" i="3" s="1"/>
  <c r="BR1528" i="3"/>
  <c r="BR1902" i="3"/>
  <c r="AT1902" i="3" s="1"/>
  <c r="BR1360" i="3"/>
  <c r="AT1360" i="3" s="1"/>
  <c r="BR1366" i="3"/>
  <c r="BR1722" i="3"/>
  <c r="AT1722" i="3" s="1"/>
  <c r="BR1446" i="3"/>
  <c r="AT1446" i="3" s="1"/>
  <c r="BR1668" i="3"/>
  <c r="AT1668" i="3" s="1"/>
  <c r="BR2206" i="3"/>
  <c r="AT2206" i="3" s="1"/>
  <c r="Q452" i="2"/>
  <c r="Q441" i="2"/>
  <c r="Q492" i="2"/>
  <c r="Q526" i="2"/>
  <c r="Q554" i="2"/>
  <c r="Q572" i="2"/>
  <c r="Q582" i="2"/>
  <c r="Q688" i="2"/>
  <c r="Q654" i="2"/>
  <c r="Q653" i="2"/>
  <c r="Q163" i="2"/>
  <c r="Q167" i="2"/>
  <c r="Q21" i="2"/>
  <c r="Q20" i="2"/>
  <c r="Q148" i="2"/>
  <c r="Q625" i="2"/>
  <c r="Q590" i="2"/>
  <c r="Q101" i="2"/>
  <c r="Q51" i="2"/>
  <c r="Q50" i="2"/>
  <c r="BR2068" i="3"/>
  <c r="BR2146" i="3"/>
  <c r="BR2113" i="3"/>
  <c r="BR1767" i="3"/>
  <c r="BR1654" i="3"/>
  <c r="BR1251" i="3"/>
  <c r="BR1598" i="3"/>
  <c r="BR1207" i="3"/>
  <c r="BR1246" i="3"/>
  <c r="Q495" i="2"/>
  <c r="Q513" i="2"/>
  <c r="Q97" i="2"/>
  <c r="Q134" i="2"/>
  <c r="Q29" i="2"/>
  <c r="Q106" i="2"/>
  <c r="Q105" i="2"/>
  <c r="Q23" i="2"/>
  <c r="Q672" i="2"/>
  <c r="Q534" i="2"/>
  <c r="Q669" i="2"/>
  <c r="BR2049" i="3"/>
  <c r="BR1182" i="3"/>
  <c r="AT1182" i="3" s="1"/>
  <c r="BR1454" i="3"/>
  <c r="AT1454" i="3" s="1"/>
  <c r="BR1370" i="3"/>
  <c r="AT1370" i="3" s="1"/>
  <c r="BR1764" i="3"/>
  <c r="AT1764" i="3" s="1"/>
  <c r="BR1458" i="3"/>
  <c r="BR1582" i="3"/>
  <c r="BR1663" i="3"/>
  <c r="BR1734" i="3"/>
  <c r="AT1734" i="3" s="1"/>
  <c r="BR1954" i="3"/>
  <c r="AT1954" i="3" s="1"/>
  <c r="BR1501" i="3"/>
  <c r="BR1588" i="3"/>
  <c r="AT1588" i="3" s="1"/>
  <c r="BR1758" i="3"/>
  <c r="AT1758" i="3" s="1"/>
  <c r="BR1942" i="3"/>
  <c r="BR1431" i="3"/>
  <c r="Q449" i="2"/>
  <c r="Q613" i="2"/>
  <c r="Q100" i="2"/>
  <c r="Q566" i="2"/>
  <c r="Q565" i="2"/>
  <c r="Q31" i="2"/>
  <c r="BR1866" i="3"/>
  <c r="BR1322" i="3"/>
  <c r="AT1322" i="3" s="1"/>
  <c r="BR1178" i="3"/>
  <c r="AT1178" i="3" s="1"/>
  <c r="Q725" i="2"/>
  <c r="Q742" i="2"/>
  <c r="BS756" i="3"/>
  <c r="AY756" i="3" s="1"/>
  <c r="Q757" i="2" s="1"/>
  <c r="BS802" i="3"/>
  <c r="AY802" i="3" s="1"/>
  <c r="Q803" i="2" s="1"/>
  <c r="Q396" i="2"/>
  <c r="Q231" i="2"/>
  <c r="Q230" i="2"/>
  <c r="Q275" i="2"/>
  <c r="Q357" i="2"/>
  <c r="Q162" i="2"/>
  <c r="BS2011" i="3"/>
  <c r="AY2011" i="3" s="1"/>
  <c r="BS2073" i="3"/>
  <c r="AY2073" i="3" s="1"/>
  <c r="BS2075" i="3"/>
  <c r="AY2075" i="3" s="1"/>
  <c r="BS2137" i="3"/>
  <c r="AY2137" i="3" s="1"/>
  <c r="Q433" i="2"/>
  <c r="Q462" i="2"/>
  <c r="Q546" i="2"/>
  <c r="Q717" i="2"/>
  <c r="Q751" i="2"/>
  <c r="BS787" i="3"/>
  <c r="AY787" i="3" s="1"/>
  <c r="Q788" i="2" s="1"/>
  <c r="BS887" i="3"/>
  <c r="AY887" i="3" s="1"/>
  <c r="Q888" i="2" s="1"/>
  <c r="Q279" i="2"/>
  <c r="Q195" i="2"/>
  <c r="Q288" i="2"/>
  <c r="BS2114" i="3"/>
  <c r="AY2114" i="3" s="1"/>
  <c r="BS2084" i="3"/>
  <c r="AY2084" i="3" s="1"/>
  <c r="Q11" i="2"/>
  <c r="Q443" i="2"/>
  <c r="Q707" i="2"/>
  <c r="Q730" i="2"/>
  <c r="Q746" i="2"/>
  <c r="BS774" i="3"/>
  <c r="AY774" i="3" s="1"/>
  <c r="Q775" i="2" s="1"/>
  <c r="BS2090" i="3"/>
  <c r="AY2090" i="3" s="1"/>
  <c r="BR2059" i="3"/>
  <c r="AT2059" i="3" s="1"/>
  <c r="BS2092" i="3"/>
  <c r="AY2092" i="3" s="1"/>
  <c r="Q710" i="2"/>
  <c r="Q755" i="2"/>
  <c r="BS799" i="3"/>
  <c r="AY799" i="3" s="1"/>
  <c r="Q800" i="2" s="1"/>
  <c r="BS834" i="3"/>
  <c r="AY834" i="3" s="1"/>
  <c r="Q835" i="2" s="1"/>
  <c r="BS2013" i="3"/>
  <c r="AY2013" i="3" s="1"/>
  <c r="BR2063" i="3"/>
  <c r="Q151" i="2"/>
  <c r="Q47" i="2"/>
  <c r="Q160" i="2"/>
  <c r="Q37" i="2"/>
  <c r="Q36" i="2"/>
  <c r="BR1320" i="3"/>
  <c r="BR1953" i="3"/>
  <c r="BR1069" i="3"/>
  <c r="BR1648" i="3"/>
  <c r="BR1044" i="3"/>
  <c r="BR1878" i="3"/>
  <c r="BR2161" i="3"/>
  <c r="BR1784" i="3"/>
  <c r="BR1256" i="3"/>
  <c r="BR1362" i="3"/>
  <c r="BR1729" i="3"/>
  <c r="BR1555" i="3"/>
  <c r="BR1239" i="3"/>
  <c r="Q470" i="2"/>
  <c r="Q502" i="2"/>
  <c r="Q588" i="2"/>
  <c r="Q637" i="2"/>
  <c r="Q715" i="2"/>
  <c r="Q429" i="2"/>
  <c r="Q729" i="2"/>
  <c r="Q103" i="2"/>
  <c r="Q126" i="2"/>
  <c r="Q25" i="2"/>
  <c r="Q78" i="2"/>
  <c r="Q27" i="2"/>
  <c r="Q26" i="2"/>
  <c r="Q552" i="2"/>
  <c r="Q91" i="2"/>
  <c r="Q155" i="2"/>
  <c r="Q154" i="2"/>
  <c r="Q87" i="2"/>
  <c r="Q85" i="2"/>
  <c r="Q161" i="2"/>
  <c r="Q150" i="2"/>
  <c r="Q149" i="2"/>
  <c r="BR2085" i="3"/>
  <c r="BR2093" i="3"/>
  <c r="BR1327" i="3"/>
  <c r="BR1222" i="3"/>
  <c r="Q454" i="2"/>
  <c r="Q494" i="2"/>
  <c r="Q713" i="2"/>
  <c r="BS778" i="3"/>
  <c r="AY778" i="3" s="1"/>
  <c r="Q779" i="2" s="1"/>
  <c r="BS793" i="3"/>
  <c r="AY793" i="3" s="1"/>
  <c r="Q794" i="2" s="1"/>
  <c r="BS812" i="3"/>
  <c r="AY812" i="3" s="1"/>
  <c r="Q813" i="2" s="1"/>
  <c r="BS886" i="3"/>
  <c r="AY886" i="3" s="1"/>
  <c r="Q887" i="2" s="1"/>
  <c r="Q110" i="2"/>
  <c r="Q276" i="2"/>
  <c r="Q199" i="2"/>
  <c r="BS2021" i="3"/>
  <c r="AY2021" i="3" s="1"/>
  <c r="BS2036" i="3"/>
  <c r="AY2036" i="3" s="1"/>
  <c r="BS2104" i="3"/>
  <c r="AY2104" i="3" s="1"/>
  <c r="Q422" i="2"/>
  <c r="Q421" i="2"/>
  <c r="Q499" i="2"/>
  <c r="Q718" i="2"/>
  <c r="Q736" i="2"/>
  <c r="Q744" i="2"/>
  <c r="BS814" i="3"/>
  <c r="AY814" i="3" s="1"/>
  <c r="Q815" i="2" s="1"/>
  <c r="BS871" i="3"/>
  <c r="AY871" i="3" s="1"/>
  <c r="Q872" i="2" s="1"/>
  <c r="BR793" i="3"/>
  <c r="Q427" i="2"/>
  <c r="Q184" i="2"/>
  <c r="Q183" i="2"/>
  <c r="Q287" i="2"/>
  <c r="Q240" i="2"/>
  <c r="Q239" i="2"/>
  <c r="Q236" i="2"/>
  <c r="Q235" i="2"/>
  <c r="BS2019" i="3"/>
  <c r="AY2019" i="3" s="1"/>
  <c r="BS2081" i="3"/>
  <c r="AY2081" i="3" s="1"/>
  <c r="BS2045" i="3"/>
  <c r="AY2045" i="3" s="1"/>
  <c r="BS2112" i="3"/>
  <c r="AY2112" i="3" s="1"/>
  <c r="Q574" i="2"/>
  <c r="Q10" i="2"/>
  <c r="Q601" i="2"/>
  <c r="Q82" i="2"/>
  <c r="Q337" i="2"/>
  <c r="Q447" i="2"/>
  <c r="Q248" i="2"/>
  <c r="Q247" i="2"/>
  <c r="Q496" i="2"/>
  <c r="Q271" i="2"/>
  <c r="BS781" i="3"/>
  <c r="AY781" i="3" s="1"/>
  <c r="Q782" i="2" s="1"/>
  <c r="Q683" i="2"/>
  <c r="Q193" i="2"/>
  <c r="BS777" i="3"/>
  <c r="AY777" i="3" s="1"/>
  <c r="Q778" i="2" s="1"/>
  <c r="Q179" i="2"/>
  <c r="Q227" i="2"/>
  <c r="Q691" i="2"/>
  <c r="BS2129" i="3"/>
  <c r="AY2129" i="3" s="1"/>
  <c r="BS869" i="3"/>
  <c r="AY869" i="3" s="1"/>
  <c r="Q870" i="2" s="1"/>
  <c r="Q509" i="2"/>
  <c r="BS874" i="3"/>
  <c r="AY874" i="3" s="1"/>
  <c r="Q875" i="2" s="1"/>
  <c r="Q577" i="2"/>
  <c r="BR839" i="3"/>
  <c r="BS821" i="3"/>
  <c r="AY821" i="3" s="1"/>
  <c r="Q822" i="2" s="1"/>
  <c r="Q753" i="2"/>
  <c r="Q259" i="2"/>
  <c r="Q216" i="2"/>
  <c r="Q192" i="2"/>
  <c r="Q284" i="2"/>
  <c r="BS2120" i="3"/>
  <c r="AY2120" i="3" s="1"/>
  <c r="Q516" i="2"/>
  <c r="Q747" i="2"/>
  <c r="Q226" i="2"/>
  <c r="BS2067" i="3"/>
  <c r="AY2067" i="3" s="1"/>
  <c r="BS2063" i="3"/>
  <c r="AY2063" i="3" s="1"/>
  <c r="BR920" i="3"/>
  <c r="AT920" i="3" s="1"/>
  <c r="BS882" i="3"/>
  <c r="AY882" i="3" s="1"/>
  <c r="Q883" i="2" s="1"/>
  <c r="BS829" i="3"/>
  <c r="AY829" i="3" s="1"/>
  <c r="Q830" i="2" s="1"/>
  <c r="BS779" i="3"/>
  <c r="AY779" i="3" s="1"/>
  <c r="Q780" i="2" s="1"/>
  <c r="BS884" i="3"/>
  <c r="AY884" i="3" s="1"/>
  <c r="Q885" i="2" s="1"/>
  <c r="BS820" i="3"/>
  <c r="AY820" i="3" s="1"/>
  <c r="Q821" i="2" s="1"/>
  <c r="BS801" i="3"/>
  <c r="AY801" i="3" s="1"/>
  <c r="Q802" i="2" s="1"/>
  <c r="BS755" i="3"/>
  <c r="AY755" i="3" s="1"/>
  <c r="Q756" i="2" s="1"/>
  <c r="Q732" i="2"/>
  <c r="BS866" i="3"/>
  <c r="AY866" i="3" s="1"/>
  <c r="Q867" i="2" s="1"/>
  <c r="BS816" i="3"/>
  <c r="AY816" i="3" s="1"/>
  <c r="Q817" i="2" s="1"/>
  <c r="BS817" i="3"/>
  <c r="AY817" i="3" s="1"/>
  <c r="Q818" i="2" s="1"/>
  <c r="Q754" i="2"/>
  <c r="BS872" i="3"/>
  <c r="AY872" i="3" s="1"/>
  <c r="Q873" i="2" s="1"/>
  <c r="BS855" i="3"/>
  <c r="AY855" i="3" s="1"/>
  <c r="Q856" i="2" s="1"/>
  <c r="BS806" i="3"/>
  <c r="AY806" i="3" s="1"/>
  <c r="Q807" i="2" s="1"/>
  <c r="Q518" i="2"/>
  <c r="BR797" i="3"/>
  <c r="AX797" i="3" s="1"/>
  <c r="P798" i="2" s="1"/>
  <c r="BR888" i="3"/>
  <c r="BS862" i="3"/>
  <c r="AY862" i="3" s="1"/>
  <c r="Q863" i="2" s="1"/>
  <c r="Q404" i="2"/>
  <c r="Q173" i="2"/>
  <c r="BS2122" i="3"/>
  <c r="AY2122" i="3" s="1"/>
  <c r="BS2059" i="3"/>
  <c r="AY2059" i="3" s="1"/>
  <c r="Q401" i="2"/>
  <c r="Q697" i="2"/>
  <c r="Q313" i="2"/>
  <c r="Q74" i="2"/>
  <c r="BR913" i="3"/>
  <c r="BR2096" i="3"/>
  <c r="N36" i="2"/>
  <c r="BS870" i="3"/>
  <c r="AY870" i="3" s="1"/>
  <c r="Q871" i="2" s="1"/>
  <c r="BS813" i="3"/>
  <c r="AY813" i="3" s="1"/>
  <c r="Q814" i="2" s="1"/>
  <c r="BS780" i="3"/>
  <c r="AY780" i="3" s="1"/>
  <c r="Q781" i="2" s="1"/>
  <c r="Q701" i="2"/>
  <c r="BS851" i="3"/>
  <c r="AY851" i="3" s="1"/>
  <c r="Q852" i="2" s="1"/>
  <c r="BS864" i="3"/>
  <c r="AY864" i="3" s="1"/>
  <c r="Q865" i="2" s="1"/>
  <c r="Q564" i="2"/>
  <c r="BS858" i="3"/>
  <c r="AY858" i="3" s="1"/>
  <c r="Q859" i="2" s="1"/>
  <c r="BS889" i="3"/>
  <c r="AY889" i="3" s="1"/>
  <c r="Q890" i="2" s="1"/>
  <c r="BS873" i="3"/>
  <c r="AY873" i="3" s="1"/>
  <c r="Q874" i="2" s="1"/>
  <c r="BS823" i="3"/>
  <c r="AY823" i="3" s="1"/>
  <c r="Q824" i="2" s="1"/>
  <c r="BS759" i="3"/>
  <c r="AY759" i="3" s="1"/>
  <c r="Q760" i="2" s="1"/>
  <c r="BS767" i="3"/>
  <c r="AY767" i="3" s="1"/>
  <c r="Q768" i="2" s="1"/>
  <c r="BR873" i="3"/>
  <c r="BS845" i="3"/>
  <c r="AY845" i="3" s="1"/>
  <c r="Q846" i="2" s="1"/>
  <c r="BS804" i="3"/>
  <c r="AY804" i="3" s="1"/>
  <c r="Q805" i="2" s="1"/>
  <c r="BS786" i="3"/>
  <c r="AY786" i="3" s="1"/>
  <c r="Q787" i="2" s="1"/>
  <c r="BS773" i="3"/>
  <c r="AY773" i="3" s="1"/>
  <c r="Q774" i="2" s="1"/>
  <c r="BS860" i="3"/>
  <c r="AY860" i="3" s="1"/>
  <c r="Q861" i="2" s="1"/>
  <c r="BS811" i="3"/>
  <c r="AY811" i="3" s="1"/>
  <c r="Q812" i="2" s="1"/>
  <c r="Q548" i="2"/>
  <c r="BS769" i="3"/>
  <c r="AY769" i="3" s="1"/>
  <c r="Q770" i="2" s="1"/>
  <c r="Q484" i="2"/>
  <c r="BR965" i="3"/>
  <c r="AV965" i="3" s="1"/>
  <c r="N966" i="2" s="1"/>
  <c r="BR1094" i="3"/>
  <c r="BR885" i="3"/>
  <c r="AT885" i="3" s="1"/>
  <c r="BR956" i="3"/>
  <c r="BB956" i="3" s="1"/>
  <c r="Q475" i="2"/>
  <c r="Q344" i="2"/>
  <c r="BS2056" i="3"/>
  <c r="AY2056" i="3" s="1"/>
  <c r="BR2005" i="3"/>
  <c r="Q446" i="2"/>
  <c r="BS762" i="3"/>
  <c r="AY762" i="3" s="1"/>
  <c r="Q763" i="2" s="1"/>
  <c r="Q415" i="2"/>
  <c r="Q497" i="2"/>
  <c r="BR836" i="3"/>
  <c r="BS2065" i="3"/>
  <c r="AY2065" i="3" s="1"/>
  <c r="BS2131" i="3"/>
  <c r="AY2131" i="3" s="1"/>
  <c r="BS883" i="3"/>
  <c r="AY883" i="3" s="1"/>
  <c r="Q884" i="2" s="1"/>
  <c r="BR846" i="3"/>
  <c r="BS830" i="3"/>
  <c r="AY830" i="3" s="1"/>
  <c r="Q831" i="2" s="1"/>
  <c r="BS766" i="3"/>
  <c r="AY766" i="3" s="1"/>
  <c r="Q767" i="2" s="1"/>
  <c r="Q508" i="2"/>
  <c r="Q444" i="2"/>
  <c r="R54" i="2"/>
  <c r="BS885" i="3"/>
  <c r="AY885" i="3" s="1"/>
  <c r="Q886" i="2" s="1"/>
  <c r="Q699" i="2"/>
  <c r="Q501" i="2"/>
  <c r="BS826" i="3"/>
  <c r="AY826" i="3" s="1"/>
  <c r="Q827" i="2" s="1"/>
  <c r="BS790" i="3"/>
  <c r="AY790" i="3" s="1"/>
  <c r="Q791" i="2" s="1"/>
  <c r="Q731" i="2"/>
  <c r="BS863" i="3"/>
  <c r="AY863" i="3" s="1"/>
  <c r="Q864" i="2" s="1"/>
  <c r="BS815" i="3"/>
  <c r="AY815" i="3" s="1"/>
  <c r="Q816" i="2" s="1"/>
  <c r="BS818" i="3"/>
  <c r="AY818" i="3" s="1"/>
  <c r="Q819" i="2" s="1"/>
  <c r="BS776" i="3"/>
  <c r="AY776" i="3" s="1"/>
  <c r="Q777" i="2" s="1"/>
  <c r="BS775" i="3"/>
  <c r="AY775" i="3" s="1"/>
  <c r="Q776" i="2" s="1"/>
  <c r="Q709" i="2"/>
  <c r="Q708" i="2"/>
  <c r="BS788" i="3"/>
  <c r="AY788" i="3" s="1"/>
  <c r="Q789" i="2" s="1"/>
  <c r="Q704" i="2"/>
  <c r="Q517" i="2"/>
  <c r="BS822" i="3"/>
  <c r="AY822" i="3" s="1"/>
  <c r="Q823" i="2" s="1"/>
  <c r="BS803" i="3"/>
  <c r="AY803" i="3" s="1"/>
  <c r="Q804" i="2" s="1"/>
  <c r="BS772" i="3"/>
  <c r="AY772" i="3" s="1"/>
  <c r="Q773" i="2" s="1"/>
  <c r="Q556" i="2"/>
  <c r="Q476" i="2"/>
  <c r="BS877" i="3"/>
  <c r="AY877" i="3" s="1"/>
  <c r="Q878" i="2" s="1"/>
  <c r="BR859" i="3"/>
  <c r="BS859" i="3"/>
  <c r="AY859" i="3" s="1"/>
  <c r="Q860" i="2" s="1"/>
  <c r="BS844" i="3"/>
  <c r="AY844" i="3" s="1"/>
  <c r="Q845" i="2" s="1"/>
  <c r="BS843" i="3"/>
  <c r="AY843" i="3" s="1"/>
  <c r="Q844" i="2" s="1"/>
  <c r="BS828" i="3"/>
  <c r="AY828" i="3" s="1"/>
  <c r="Q829" i="2" s="1"/>
  <c r="BS827" i="3"/>
  <c r="AY827" i="3" s="1"/>
  <c r="Q828" i="2" s="1"/>
  <c r="BS763" i="3"/>
  <c r="AY763" i="3" s="1"/>
  <c r="Q764" i="2" s="1"/>
  <c r="BS899" i="3"/>
  <c r="AY899" i="3" s="1"/>
  <c r="Q900" i="2" s="1"/>
  <c r="Q693" i="2"/>
  <c r="Q692" i="2"/>
  <c r="BS850" i="3"/>
  <c r="AY850" i="3" s="1"/>
  <c r="Q851" i="2" s="1"/>
  <c r="BS849" i="3"/>
  <c r="AY849" i="3" s="1"/>
  <c r="Q850" i="2" s="1"/>
  <c r="BS809" i="3"/>
  <c r="AY809" i="3" s="1"/>
  <c r="Q810" i="2" s="1"/>
  <c r="BS808" i="3"/>
  <c r="AY808" i="3" s="1"/>
  <c r="Q809" i="2" s="1"/>
  <c r="BS881" i="3"/>
  <c r="AY881" i="3" s="1"/>
  <c r="Q882" i="2" s="1"/>
  <c r="BS880" i="3"/>
  <c r="AY880" i="3" s="1"/>
  <c r="Q881" i="2" s="1"/>
  <c r="BS832" i="3"/>
  <c r="AY832" i="3" s="1"/>
  <c r="Q833" i="2" s="1"/>
  <c r="BS796" i="3"/>
  <c r="AY796" i="3" s="1"/>
  <c r="Q797" i="2" s="1"/>
  <c r="Q3" i="2"/>
  <c r="Q728" i="2"/>
  <c r="BR922" i="3"/>
  <c r="BR978" i="3"/>
  <c r="AV978" i="3" s="1"/>
  <c r="N979" i="2" s="1"/>
  <c r="BR973" i="3"/>
  <c r="BB973" i="3" s="1"/>
  <c r="BR882" i="3"/>
  <c r="AT882" i="3" s="1"/>
  <c r="BR1002" i="3"/>
  <c r="P181" i="2"/>
  <c r="P79" i="2"/>
  <c r="BR1018" i="3"/>
  <c r="BR977" i="3"/>
  <c r="BR992" i="3"/>
  <c r="BR906" i="3" l="1"/>
  <c r="BR813" i="3"/>
  <c r="AT813" i="3" s="1"/>
  <c r="BR842" i="3"/>
  <c r="AT842" i="3" s="1"/>
  <c r="BR905" i="3"/>
  <c r="BR963" i="3"/>
  <c r="BR961" i="3"/>
  <c r="AW961" i="3" s="1"/>
  <c r="O962" i="2" s="1"/>
  <c r="BR869" i="3"/>
  <c r="BA869" i="3" s="1"/>
  <c r="BR900" i="3"/>
  <c r="M724" i="2"/>
  <c r="BR769" i="3"/>
  <c r="BA769" i="3" s="1"/>
  <c r="P701" i="2"/>
  <c r="R311" i="2"/>
  <c r="BR777" i="3"/>
  <c r="BR766" i="3"/>
  <c r="R179" i="2"/>
  <c r="BR778" i="3"/>
  <c r="BR1040" i="3"/>
  <c r="AW1040" i="3" s="1"/>
  <c r="O216" i="2"/>
  <c r="L499" i="2"/>
  <c r="O412" i="2"/>
  <c r="P295" i="2"/>
  <c r="N58" i="2"/>
  <c r="N178" i="2"/>
  <c r="L348" i="2"/>
  <c r="R227" i="2"/>
  <c r="E26" i="1"/>
  <c r="N26" i="1"/>
  <c r="BR1210" i="3"/>
  <c r="BR1441" i="3"/>
  <c r="BR2135" i="3"/>
  <c r="BR1463" i="3"/>
  <c r="BR967" i="3"/>
  <c r="BR1334" i="3"/>
  <c r="BR1350" i="3"/>
  <c r="AV1350" i="3" s="1"/>
  <c r="BR1194" i="3"/>
  <c r="BR2152" i="3"/>
  <c r="BR949" i="3"/>
  <c r="AT949" i="3" s="1"/>
  <c r="BR2177" i="3"/>
  <c r="BR818" i="3"/>
  <c r="BR1949" i="3"/>
  <c r="AT1949" i="3" s="1"/>
  <c r="BR2208" i="3"/>
  <c r="AT2208" i="3" s="1"/>
  <c r="BR1811" i="3"/>
  <c r="BR1739" i="3"/>
  <c r="AX1739" i="3" s="1"/>
  <c r="BR1626" i="3"/>
  <c r="BR1150" i="3"/>
  <c r="BR1884" i="3"/>
  <c r="BR1495" i="3"/>
  <c r="BR1276" i="3"/>
  <c r="AU1276" i="3" s="1"/>
  <c r="BR907" i="3"/>
  <c r="P118" i="2"/>
  <c r="BR2130" i="3"/>
  <c r="AT2130" i="3" s="1"/>
  <c r="BR2021" i="3"/>
  <c r="AT2021" i="3" s="1"/>
  <c r="BR1423" i="3"/>
  <c r="BR1619" i="3"/>
  <c r="AT1619" i="3" s="1"/>
  <c r="BR1480" i="3"/>
  <c r="BA1480" i="3" s="1"/>
  <c r="BR1881" i="3"/>
  <c r="BR2197" i="3"/>
  <c r="AX2197" i="3" s="1"/>
  <c r="BR1365" i="3"/>
  <c r="BR899" i="3"/>
  <c r="BR1871" i="3"/>
  <c r="BR2215" i="3"/>
  <c r="BR1520" i="3"/>
  <c r="AT1520" i="3" s="1"/>
  <c r="BR2086" i="3"/>
  <c r="BR1797" i="3"/>
  <c r="BR1848" i="3"/>
  <c r="BR1740" i="3"/>
  <c r="BR1686" i="3"/>
  <c r="BR1807" i="3"/>
  <c r="BR2080" i="3"/>
  <c r="AT2080" i="3" s="1"/>
  <c r="BR1662" i="3"/>
  <c r="AX1662" i="3" s="1"/>
  <c r="BR1481" i="3"/>
  <c r="AX1481" i="3" s="1"/>
  <c r="L592" i="2"/>
  <c r="BR1288" i="3"/>
  <c r="BS2048" i="3"/>
  <c r="AY2048" i="3" s="1"/>
  <c r="BS2088" i="3"/>
  <c r="AY2088" i="3" s="1"/>
  <c r="Q229" i="2"/>
  <c r="Q503" i="2"/>
  <c r="BS895" i="3"/>
  <c r="AY895" i="3" s="1"/>
  <c r="Q896" i="2" s="1"/>
  <c r="BS959" i="3"/>
  <c r="AY959" i="3" s="1"/>
  <c r="Q960" i="2" s="1"/>
  <c r="BS1007" i="3"/>
  <c r="AY1007" i="3" s="1"/>
  <c r="Q1008" i="2" s="1"/>
  <c r="Q211" i="2"/>
  <c r="Q592" i="2"/>
  <c r="BS1152" i="3"/>
  <c r="AY1152" i="3" s="1"/>
  <c r="BS1289" i="3"/>
  <c r="AY1289" i="3" s="1"/>
  <c r="BS1433" i="3"/>
  <c r="AY1433" i="3" s="1"/>
  <c r="BS1575" i="3"/>
  <c r="AY1575" i="3" s="1"/>
  <c r="BS1703" i="3"/>
  <c r="AY1703" i="3" s="1"/>
  <c r="BS1168" i="3"/>
  <c r="AY1168" i="3" s="1"/>
  <c r="Q274" i="2"/>
  <c r="Q264" i="2"/>
  <c r="BS800" i="3"/>
  <c r="AY800" i="3" s="1"/>
  <c r="Q801" i="2" s="1"/>
  <c r="BS1110" i="3"/>
  <c r="AY1110" i="3" s="1"/>
  <c r="Q249" i="2"/>
  <c r="Q740" i="2"/>
  <c r="BS951" i="3"/>
  <c r="AY951" i="3" s="1"/>
  <c r="Q952" i="2" s="1"/>
  <c r="BS1763" i="3"/>
  <c r="AY1763" i="3" s="1"/>
  <c r="BS2046" i="3"/>
  <c r="AY2046" i="3" s="1"/>
  <c r="BS1834" i="3"/>
  <c r="AY1834" i="3" s="1"/>
  <c r="BR1120" i="3"/>
  <c r="AT1120" i="3" s="1"/>
  <c r="BR770" i="3"/>
  <c r="AT770" i="3" s="1"/>
  <c r="BR928" i="3"/>
  <c r="BS1292" i="3"/>
  <c r="AY1292" i="3" s="1"/>
  <c r="BR2094" i="3"/>
  <c r="AW2094" i="3" s="1"/>
  <c r="BR1788" i="3"/>
  <c r="BR1056" i="3"/>
  <c r="BA1056" i="3" s="1"/>
  <c r="BR896" i="3"/>
  <c r="BR2014" i="3"/>
  <c r="BR833" i="3"/>
  <c r="N217" i="2"/>
  <c r="BR984" i="3"/>
  <c r="Q463" i="2"/>
  <c r="BR772" i="3"/>
  <c r="AW772" i="3" s="1"/>
  <c r="O773" i="2" s="1"/>
  <c r="BS846" i="3"/>
  <c r="AY846" i="3" s="1"/>
  <c r="Q847" i="2" s="1"/>
  <c r="BS856" i="3"/>
  <c r="AY856" i="3" s="1"/>
  <c r="Q857" i="2" s="1"/>
  <c r="Q563" i="2"/>
  <c r="BS825" i="3"/>
  <c r="AY825" i="3" s="1"/>
  <c r="Q826" i="2" s="1"/>
  <c r="BS835" i="3"/>
  <c r="AY835" i="3" s="1"/>
  <c r="Q836" i="2" s="1"/>
  <c r="BS810" i="3"/>
  <c r="AY810" i="3" s="1"/>
  <c r="Q811" i="2" s="1"/>
  <c r="BR890" i="3"/>
  <c r="Q215" i="2"/>
  <c r="Q458" i="2"/>
  <c r="BS833" i="3"/>
  <c r="AY833" i="3" s="1"/>
  <c r="Q834" i="2" s="1"/>
  <c r="BR1020" i="3"/>
  <c r="BR958" i="3"/>
  <c r="BR796" i="3"/>
  <c r="BR881" i="3"/>
  <c r="BB881" i="3" s="1"/>
  <c r="BR808" i="3"/>
  <c r="BA808" i="3" s="1"/>
  <c r="Q578" i="2"/>
  <c r="BS770" i="3"/>
  <c r="AY770" i="3" s="1"/>
  <c r="Q771" i="2" s="1"/>
  <c r="Q400" i="2"/>
  <c r="BR843" i="3"/>
  <c r="BB843" i="3" s="1"/>
  <c r="BR919" i="3"/>
  <c r="Q187" i="2"/>
  <c r="Q345" i="2"/>
  <c r="BS888" i="3"/>
  <c r="AY888" i="3" s="1"/>
  <c r="Q889" i="2" s="1"/>
  <c r="BS794" i="3"/>
  <c r="AY794" i="3" s="1"/>
  <c r="Q795" i="2" s="1"/>
  <c r="Q188" i="2"/>
  <c r="Q722" i="2"/>
  <c r="Q402" i="2"/>
  <c r="Q260" i="2"/>
  <c r="Q312" i="2"/>
  <c r="BR855" i="3"/>
  <c r="Q83" i="2"/>
  <c r="BS795" i="3"/>
  <c r="AY795" i="3" s="1"/>
  <c r="Q796" i="2" s="1"/>
  <c r="Q727" i="2"/>
  <c r="BS2106" i="3"/>
  <c r="AY2106" i="3" s="1"/>
  <c r="BR866" i="3"/>
  <c r="BS837" i="3"/>
  <c r="AY837" i="3" s="1"/>
  <c r="Q838" i="2" s="1"/>
  <c r="BS764" i="3"/>
  <c r="AY764" i="3" s="1"/>
  <c r="Q765" i="2" s="1"/>
  <c r="Q539" i="2"/>
  <c r="Q94" i="2"/>
  <c r="Q55" i="2"/>
  <c r="Q127" i="2"/>
  <c r="Q450" i="2"/>
  <c r="BR1308" i="3"/>
  <c r="BR1352" i="3"/>
  <c r="BR894" i="3"/>
  <c r="Q104" i="2"/>
  <c r="Q159" i="2"/>
  <c r="Q673" i="2"/>
  <c r="BS2100" i="3"/>
  <c r="AY2100" i="3" s="1"/>
  <c r="BS2098" i="3"/>
  <c r="AY2098" i="3" s="1"/>
  <c r="BS783" i="3"/>
  <c r="AY783" i="3" s="1"/>
  <c r="Q784" i="2" s="1"/>
  <c r="Q562" i="2"/>
  <c r="BR999" i="3"/>
  <c r="BR935" i="3"/>
  <c r="BS760" i="3"/>
  <c r="AY760" i="3" s="1"/>
  <c r="Q761" i="2" s="1"/>
  <c r="Q507" i="2"/>
  <c r="BS2079" i="3"/>
  <c r="AY2079" i="3" s="1"/>
  <c r="Q426" i="2"/>
  <c r="BS838" i="3"/>
  <c r="AY838" i="3" s="1"/>
  <c r="Q839" i="2" s="1"/>
  <c r="Q200" i="2"/>
  <c r="Q203" i="2"/>
  <c r="BS785" i="3"/>
  <c r="AY785" i="3" s="1"/>
  <c r="Q786" i="2" s="1"/>
  <c r="BR1298" i="3"/>
  <c r="BR1162" i="3"/>
  <c r="Q471" i="2"/>
  <c r="BR1556" i="3"/>
  <c r="BR1815" i="3"/>
  <c r="Q152" i="2"/>
  <c r="Q30" i="2"/>
  <c r="Q480" i="2"/>
  <c r="Q489" i="2"/>
  <c r="Q512" i="2"/>
  <c r="Q46" i="2"/>
  <c r="Q648" i="2"/>
  <c r="Q641" i="2"/>
  <c r="Q580" i="2"/>
  <c r="Q515" i="2"/>
  <c r="Q395" i="2"/>
  <c r="Q299" i="2"/>
  <c r="Q218" i="2"/>
  <c r="Q210" i="2"/>
  <c r="BR1398" i="3"/>
  <c r="AV1398" i="3" s="1"/>
  <c r="BR1678" i="3"/>
  <c r="Q129" i="2"/>
  <c r="Q716" i="2"/>
  <c r="Q504" i="2"/>
  <c r="Q528" i="2"/>
  <c r="BS950" i="3"/>
  <c r="AY950" i="3" s="1"/>
  <c r="Q951" i="2" s="1"/>
  <c r="BS1576" i="3"/>
  <c r="AY1576" i="3" s="1"/>
  <c r="BS1543" i="3"/>
  <c r="AY1543" i="3" s="1"/>
  <c r="BS1511" i="3"/>
  <c r="AY1511" i="3" s="1"/>
  <c r="BS1284" i="3"/>
  <c r="AY1284" i="3" s="1"/>
  <c r="BS1178" i="3"/>
  <c r="AY1178" i="3" s="1"/>
  <c r="BS927" i="3"/>
  <c r="AY927" i="3" s="1"/>
  <c r="Q928" i="2" s="1"/>
  <c r="BS1666" i="3"/>
  <c r="AY1666" i="3" s="1"/>
  <c r="BS1623" i="3"/>
  <c r="AY1623" i="3" s="1"/>
  <c r="BS1552" i="3"/>
  <c r="AY1552" i="3" s="1"/>
  <c r="BS1801" i="3"/>
  <c r="AY1801" i="3" s="1"/>
  <c r="BS1593" i="3"/>
  <c r="AY1593" i="3" s="1"/>
  <c r="BS1295" i="3"/>
  <c r="AY1295" i="3" s="1"/>
  <c r="BS1216" i="3"/>
  <c r="AY1216" i="3" s="1"/>
  <c r="BS1808" i="3"/>
  <c r="AY1808" i="3" s="1"/>
  <c r="BS1481" i="3"/>
  <c r="AY1481" i="3" s="1"/>
  <c r="BS1280" i="3"/>
  <c r="AY1280" i="3" s="1"/>
  <c r="BS1159" i="3"/>
  <c r="AY1159" i="3" s="1"/>
  <c r="BS1950" i="3"/>
  <c r="AY1950" i="3" s="1"/>
  <c r="BS1886" i="3"/>
  <c r="AY1886" i="3" s="1"/>
  <c r="BS1770" i="3"/>
  <c r="AY1770" i="3" s="1"/>
  <c r="BS2074" i="3"/>
  <c r="AY2074" i="3" s="1"/>
  <c r="BS1449" i="3"/>
  <c r="AY1449" i="3" s="1"/>
  <c r="BS2132" i="3"/>
  <c r="AY2132" i="3" s="1"/>
  <c r="BR1748" i="3"/>
  <c r="AX1748" i="3" s="1"/>
  <c r="BR803" i="3"/>
  <c r="BR1962" i="3"/>
  <c r="AT1962" i="3" s="1"/>
  <c r="Q245" i="2"/>
  <c r="BR757" i="3"/>
  <c r="BA757" i="3" s="1"/>
  <c r="BR952" i="3"/>
  <c r="P91" i="2"/>
  <c r="BR783" i="3"/>
  <c r="BR937" i="3"/>
  <c r="BR831" i="3"/>
  <c r="Q694" i="2"/>
  <c r="BR897" i="3"/>
  <c r="AX897" i="3" s="1"/>
  <c r="P898" i="2" s="1"/>
  <c r="Q464" i="2"/>
  <c r="Q712" i="2"/>
  <c r="BS784" i="3"/>
  <c r="AY784" i="3" s="1"/>
  <c r="Q785" i="2" s="1"/>
  <c r="BS878" i="3"/>
  <c r="AY878" i="3" s="1"/>
  <c r="Q879" i="2" s="1"/>
  <c r="BR908" i="3"/>
  <c r="BS847" i="3"/>
  <c r="AY847" i="3" s="1"/>
  <c r="Q848" i="2" s="1"/>
  <c r="BS824" i="3"/>
  <c r="AY824" i="3" s="1"/>
  <c r="Q825" i="2" s="1"/>
  <c r="BR872" i="3"/>
  <c r="BS842" i="3"/>
  <c r="AY842" i="3" s="1"/>
  <c r="Q843" i="2" s="1"/>
  <c r="BS852" i="3"/>
  <c r="AY852" i="3" s="1"/>
  <c r="Q853" i="2" s="1"/>
  <c r="BS765" i="3"/>
  <c r="AY765" i="3" s="1"/>
  <c r="Q766" i="2" s="1"/>
  <c r="BR853" i="3"/>
  <c r="BR879" i="3"/>
  <c r="AW879" i="3" s="1"/>
  <c r="O880" i="2" s="1"/>
  <c r="N49" i="2"/>
  <c r="BR951" i="3"/>
  <c r="Q268" i="2"/>
  <c r="BR824" i="3"/>
  <c r="BR2092" i="3"/>
  <c r="BR860" i="3"/>
  <c r="BS768" i="3"/>
  <c r="AY768" i="3" s="1"/>
  <c r="Q769" i="2" s="1"/>
  <c r="BR968" i="3"/>
  <c r="BS797" i="3"/>
  <c r="AY797" i="3" s="1"/>
  <c r="Q798" i="2" s="1"/>
  <c r="Q711" i="2"/>
  <c r="BS876" i="3"/>
  <c r="AY876" i="3" s="1"/>
  <c r="Q877" i="2" s="1"/>
  <c r="Q557" i="2"/>
  <c r="BS865" i="3"/>
  <c r="AY865" i="3" s="1"/>
  <c r="Q866" i="2" s="1"/>
  <c r="Q500" i="2"/>
  <c r="Q700" i="2"/>
  <c r="R224" i="2"/>
  <c r="M583" i="2"/>
  <c r="BR802" i="3"/>
  <c r="Q283" i="2"/>
  <c r="BS807" i="3"/>
  <c r="AY807" i="3" s="1"/>
  <c r="Q808" i="2" s="1"/>
  <c r="L713" i="2"/>
  <c r="BS861" i="3"/>
  <c r="AY861" i="3" s="1"/>
  <c r="Q862" i="2" s="1"/>
  <c r="BS841" i="3"/>
  <c r="AY841" i="3" s="1"/>
  <c r="Q842" i="2" s="1"/>
  <c r="Q540" i="2"/>
  <c r="Q445" i="2"/>
  <c r="BS853" i="3"/>
  <c r="AY853" i="3" s="1"/>
  <c r="Q854" i="2" s="1"/>
  <c r="BR862" i="3"/>
  <c r="BS791" i="3"/>
  <c r="AY791" i="3" s="1"/>
  <c r="Q792" i="2" s="1"/>
  <c r="BR826" i="3"/>
  <c r="AT826" i="3" s="1"/>
  <c r="BS879" i="3"/>
  <c r="AY879" i="3" s="1"/>
  <c r="Q880" i="2" s="1"/>
  <c r="Q752" i="2"/>
  <c r="M212" i="2"/>
  <c r="BR892" i="3"/>
  <c r="Q737" i="2"/>
  <c r="Q272" i="2"/>
  <c r="Q180" i="2"/>
  <c r="Q234" i="2"/>
  <c r="Q403" i="2"/>
  <c r="Q573" i="2"/>
  <c r="Q384" i="2"/>
  <c r="Q376" i="2"/>
  <c r="Q280" i="2"/>
  <c r="BS758" i="3"/>
  <c r="AY758" i="3" s="1"/>
  <c r="Q759" i="2" s="1"/>
  <c r="Q432" i="2"/>
  <c r="BR2137" i="3"/>
  <c r="BR2075" i="3"/>
  <c r="Q316" i="2"/>
  <c r="Q397" i="2"/>
  <c r="P581" i="2"/>
  <c r="Q749" i="2"/>
  <c r="BR2229" i="3"/>
  <c r="AT2229" i="3" s="1"/>
  <c r="Q505" i="2"/>
  <c r="Q73" i="2"/>
  <c r="Q95" i="2"/>
  <c r="Q56" i="2"/>
  <c r="Q92" i="2"/>
  <c r="Q24" i="2"/>
  <c r="Q102" i="2"/>
  <c r="BR1030" i="3"/>
  <c r="BR1982" i="3"/>
  <c r="BR1670" i="3"/>
  <c r="BR1825" i="3"/>
  <c r="AV1825" i="3" s="1"/>
  <c r="BR1646" i="3"/>
  <c r="Q164" i="2"/>
  <c r="BR812" i="3"/>
  <c r="N406" i="2"/>
  <c r="BR2129" i="3"/>
  <c r="AZ2129" i="3" s="1"/>
  <c r="BR2065" i="3"/>
  <c r="Q483" i="2"/>
  <c r="BS2005" i="3"/>
  <c r="AY2005" i="3" s="1"/>
  <c r="BR2081" i="3"/>
  <c r="BS805" i="3"/>
  <c r="AY805" i="3" s="1"/>
  <c r="Q806" i="2" s="1"/>
  <c r="Q735" i="2"/>
  <c r="Q317" i="2"/>
  <c r="Q204" i="2"/>
  <c r="BS771" i="3"/>
  <c r="AY771" i="3" s="1"/>
  <c r="Q772" i="2" s="1"/>
  <c r="Q576" i="2"/>
  <c r="Q523" i="2"/>
  <c r="Q668" i="2"/>
  <c r="BR1357" i="3"/>
  <c r="BR1487" i="3"/>
  <c r="BR1356" i="3"/>
  <c r="AT1356" i="3" s="1"/>
  <c r="BR1535" i="3"/>
  <c r="BR2109" i="3"/>
  <c r="Q80" i="2"/>
  <c r="Q125" i="2"/>
  <c r="Q329" i="2"/>
  <c r="BR1937" i="3"/>
  <c r="BR1131" i="3"/>
  <c r="AT1131" i="3" s="1"/>
  <c r="BR1854" i="3"/>
  <c r="AT1854" i="3" s="1"/>
  <c r="Q662" i="2"/>
  <c r="Q624" i="2"/>
  <c r="BR1169" i="3"/>
  <c r="Q453" i="2"/>
  <c r="BS1675" i="3"/>
  <c r="AY1675" i="3" s="1"/>
  <c r="BS1513" i="3"/>
  <c r="AY1513" i="3" s="1"/>
  <c r="BS1135" i="3"/>
  <c r="AY1135" i="3" s="1"/>
  <c r="BS999" i="3"/>
  <c r="AY999" i="3" s="1"/>
  <c r="Q1000" i="2" s="1"/>
  <c r="BS1955" i="3"/>
  <c r="AY1955" i="3" s="1"/>
  <c r="BS1444" i="3"/>
  <c r="AY1444" i="3" s="1"/>
  <c r="BS1190" i="3"/>
  <c r="AY1190" i="3" s="1"/>
  <c r="BS1905" i="3"/>
  <c r="AY1905" i="3" s="1"/>
  <c r="BS922" i="3"/>
  <c r="AY922" i="3" s="1"/>
  <c r="Q923" i="2" s="1"/>
  <c r="BS1239" i="3"/>
  <c r="AY1239" i="3" s="1"/>
  <c r="BS903" i="3"/>
  <c r="AY903" i="3" s="1"/>
  <c r="Q904" i="2" s="1"/>
  <c r="BS1875" i="3"/>
  <c r="AY1875" i="3" s="1"/>
  <c r="BS1385" i="3"/>
  <c r="AY1385" i="3" s="1"/>
  <c r="BS1782" i="3"/>
  <c r="AY1782" i="3" s="1"/>
  <c r="BS1911" i="3"/>
  <c r="AY1911" i="3" s="1"/>
  <c r="BR943" i="3"/>
  <c r="BR870" i="3"/>
  <c r="AW870" i="3" s="1"/>
  <c r="O871" i="2" s="1"/>
  <c r="Q649" i="2"/>
  <c r="O86" i="2"/>
  <c r="BR983" i="3"/>
  <c r="N322" i="2"/>
  <c r="BR955" i="3"/>
  <c r="N362" i="2"/>
  <c r="BR959" i="3"/>
  <c r="BB959" i="3" s="1"/>
  <c r="BR960" i="3"/>
  <c r="AW960" i="3" s="1"/>
  <c r="O961" i="2" s="1"/>
  <c r="BR901" i="3"/>
  <c r="Q547" i="2"/>
  <c r="Q748" i="2"/>
  <c r="BS848" i="3"/>
  <c r="AY848" i="3" s="1"/>
  <c r="Q849" i="2" s="1"/>
  <c r="BS840" i="3"/>
  <c r="AY840" i="3" s="1"/>
  <c r="Q841" i="2" s="1"/>
  <c r="BR980" i="3"/>
  <c r="AT980" i="3" s="1"/>
  <c r="BR903" i="3"/>
  <c r="BS819" i="3"/>
  <c r="AY819" i="3" s="1"/>
  <c r="Q820" i="2" s="1"/>
  <c r="BS868" i="3"/>
  <c r="AY868" i="3" s="1"/>
  <c r="Q869" i="2" s="1"/>
  <c r="BR895" i="3"/>
  <c r="Q191" i="2"/>
  <c r="Q172" i="2"/>
  <c r="N262" i="2"/>
  <c r="BR779" i="3"/>
  <c r="BR1050" i="3"/>
  <c r="AT1050" i="3" s="1"/>
  <c r="BS831" i="3"/>
  <c r="AY831" i="3" s="1"/>
  <c r="Q832" i="2" s="1"/>
  <c r="BR1054" i="3"/>
  <c r="Q750" i="2"/>
  <c r="Q745" i="2"/>
  <c r="BS839" i="3"/>
  <c r="AY839" i="3" s="1"/>
  <c r="Q840" i="2" s="1"/>
  <c r="Q456" i="2"/>
  <c r="BS798" i="3"/>
  <c r="AY798" i="3" s="1"/>
  <c r="Q799" i="2" s="1"/>
  <c r="BS875" i="3"/>
  <c r="AY875" i="3" s="1"/>
  <c r="Q876" i="2" s="1"/>
  <c r="Q698" i="2"/>
  <c r="BS867" i="3"/>
  <c r="AY867" i="3" s="1"/>
  <c r="Q868" i="2" s="1"/>
  <c r="BS854" i="3"/>
  <c r="AY854" i="3" s="1"/>
  <c r="Q855" i="2" s="1"/>
  <c r="Q416" i="2"/>
  <c r="BR915" i="3"/>
  <c r="Q719" i="2"/>
  <c r="BR944" i="3"/>
  <c r="BR763" i="3"/>
  <c r="Q455" i="2"/>
  <c r="BS857" i="3"/>
  <c r="AY857" i="3" s="1"/>
  <c r="Q858" i="2" s="1"/>
  <c r="Q541" i="2"/>
  <c r="BR837" i="3"/>
  <c r="BA837" i="3" s="1"/>
  <c r="Q267" i="2"/>
  <c r="R435" i="2"/>
  <c r="BS2053" i="3"/>
  <c r="AY2053" i="3" s="1"/>
  <c r="Q555" i="2"/>
  <c r="BS836" i="3"/>
  <c r="AY836" i="3" s="1"/>
  <c r="Q837" i="2" s="1"/>
  <c r="Q336" i="2"/>
  <c r="Q600" i="2"/>
  <c r="BS2030" i="3"/>
  <c r="AY2030" i="3" s="1"/>
  <c r="Q385" i="2"/>
  <c r="Q377" i="2"/>
  <c r="O395" i="2"/>
  <c r="Q703" i="2"/>
  <c r="BR848" i="3"/>
  <c r="AV848" i="3" s="1"/>
  <c r="N849" i="2" s="1"/>
  <c r="BS2047" i="3"/>
  <c r="AY2047" i="3" s="1"/>
  <c r="Q109" i="2"/>
  <c r="Q733" i="2"/>
  <c r="Q706" i="2"/>
  <c r="Q506" i="2"/>
  <c r="Q86" i="2"/>
  <c r="Q551" i="2"/>
  <c r="Q77" i="2"/>
  <c r="BR1024" i="3"/>
  <c r="BR2008" i="3"/>
  <c r="BR1466" i="3"/>
  <c r="AX1466" i="3" s="1"/>
  <c r="BR2169" i="3"/>
  <c r="BR1913" i="3"/>
  <c r="BR1278" i="3"/>
  <c r="BR1006" i="3"/>
  <c r="Q165" i="2"/>
  <c r="Q45" i="2"/>
  <c r="BS2096" i="3"/>
  <c r="AY2096" i="3" s="1"/>
  <c r="BS2039" i="3"/>
  <c r="AY2039" i="3" s="1"/>
  <c r="Q739" i="2"/>
  <c r="BR2053" i="3"/>
  <c r="BR2122" i="3"/>
  <c r="BS2027" i="3"/>
  <c r="AY2027" i="3" s="1"/>
  <c r="BS789" i="3"/>
  <c r="AY789" i="3" s="1"/>
  <c r="Q790" i="2" s="1"/>
  <c r="BS2055" i="3"/>
  <c r="AY2055" i="3" s="1"/>
  <c r="Q196" i="2"/>
  <c r="Q481" i="2"/>
  <c r="BS2071" i="3"/>
  <c r="AY2071" i="3" s="1"/>
  <c r="BS2139" i="3"/>
  <c r="AY2139" i="3" s="1"/>
  <c r="Q356" i="2"/>
  <c r="Q493" i="2"/>
  <c r="N57" i="2"/>
  <c r="BR2149" i="3"/>
  <c r="BR1830" i="3"/>
  <c r="BR1507" i="3"/>
  <c r="AT1507" i="3" s="1"/>
  <c r="BR2237" i="3"/>
  <c r="BR1917" i="3"/>
  <c r="AU1917" i="3" s="1"/>
  <c r="BR1908" i="3"/>
  <c r="BR1083" i="3"/>
  <c r="Q120" i="2"/>
  <c r="BR1395" i="3"/>
  <c r="BB1395" i="3" s="1"/>
  <c r="BR1673" i="3"/>
  <c r="BR1299" i="3"/>
  <c r="BR2141" i="3"/>
  <c r="Q158" i="2"/>
  <c r="Q166" i="2"/>
  <c r="Q14" i="2"/>
  <c r="BR1121" i="3"/>
  <c r="BB1121" i="3" s="1"/>
  <c r="Q156" i="2"/>
  <c r="Q112" i="2"/>
  <c r="Q66" i="2"/>
  <c r="BR1107" i="3"/>
  <c r="AX1107" i="3" s="1"/>
  <c r="BS2206" i="3"/>
  <c r="AY2206" i="3" s="1"/>
  <c r="BS2171" i="3"/>
  <c r="AY2171" i="3" s="1"/>
  <c r="BS2154" i="3"/>
  <c r="AY2154" i="3" s="1"/>
  <c r="Q569" i="2"/>
  <c r="Q374" i="2"/>
  <c r="Q291" i="2"/>
  <c r="Q340" i="2"/>
  <c r="Q311" i="2"/>
  <c r="Q603" i="2"/>
  <c r="Q113" i="2"/>
  <c r="BS2185" i="3"/>
  <c r="AY2185" i="3" s="1"/>
  <c r="BS1984" i="3"/>
  <c r="AY1984" i="3" s="1"/>
  <c r="Q664" i="2"/>
  <c r="Q303" i="2"/>
  <c r="Q594" i="2"/>
  <c r="BS1708" i="3"/>
  <c r="AY1708" i="3" s="1"/>
  <c r="BS1282" i="3"/>
  <c r="AY1282" i="3" s="1"/>
  <c r="BS1231" i="3"/>
  <c r="AY1231" i="3" s="1"/>
  <c r="BS1960" i="3"/>
  <c r="AY1960" i="3" s="1"/>
  <c r="BS1944" i="3"/>
  <c r="AY1944" i="3" s="1"/>
  <c r="BS1928" i="3"/>
  <c r="AY1928" i="3" s="1"/>
  <c r="BS1912" i="3"/>
  <c r="AY1912" i="3" s="1"/>
  <c r="BS1896" i="3"/>
  <c r="AY1896" i="3" s="1"/>
  <c r="BS1879" i="3"/>
  <c r="AY1879" i="3" s="1"/>
  <c r="BS1698" i="3"/>
  <c r="AY1698" i="3" s="1"/>
  <c r="BS1401" i="3"/>
  <c r="AY1401" i="3" s="1"/>
  <c r="BS970" i="3"/>
  <c r="AY970" i="3" s="1"/>
  <c r="Q971" i="2" s="1"/>
  <c r="BS1754" i="3"/>
  <c r="AY1754" i="3" s="1"/>
  <c r="BS1689" i="3"/>
  <c r="AY1689" i="3" s="1"/>
  <c r="BS1657" i="3"/>
  <c r="AY1657" i="3" s="1"/>
  <c r="BS1322" i="3"/>
  <c r="AY1322" i="3" s="1"/>
  <c r="BS1232" i="3"/>
  <c r="AY1232" i="3" s="1"/>
  <c r="BS1071" i="3"/>
  <c r="AY1071" i="3" s="1"/>
  <c r="BS1844" i="3"/>
  <c r="AY1844" i="3" s="1"/>
  <c r="BR1001" i="3"/>
  <c r="Q98" i="2"/>
  <c r="Q359" i="2"/>
  <c r="Q448" i="2"/>
  <c r="BR1127" i="3"/>
  <c r="Q741" i="2"/>
  <c r="Q144" i="2"/>
  <c r="Q93" i="2"/>
  <c r="Q671" i="2"/>
  <c r="Q634" i="2"/>
  <c r="Q338" i="2"/>
  <c r="Q322" i="2"/>
  <c r="Q214" i="2"/>
  <c r="Q186" i="2"/>
  <c r="Q646" i="2"/>
  <c r="BR1383" i="3"/>
  <c r="AT1383" i="3" s="1"/>
  <c r="BS2192" i="3"/>
  <c r="AY2192" i="3" s="1"/>
  <c r="BS2170" i="3"/>
  <c r="AY2170" i="3" s="1"/>
  <c r="BS2145" i="3"/>
  <c r="AY2145" i="3" s="1"/>
  <c r="Q585" i="2"/>
  <c r="BR1075" i="3"/>
  <c r="BR2009" i="3"/>
  <c r="AZ2009" i="3" s="1"/>
  <c r="BR1791" i="3"/>
  <c r="Q61" i="2"/>
  <c r="Q136" i="2"/>
  <c r="BS2222" i="3"/>
  <c r="AY2222" i="3" s="1"/>
  <c r="BS2151" i="3"/>
  <c r="AY2151" i="3" s="1"/>
  <c r="Q519" i="2"/>
  <c r="Q393" i="2"/>
  <c r="Q325" i="2"/>
  <c r="Q208" i="2"/>
  <c r="Q146" i="2"/>
  <c r="Q22" i="2"/>
  <c r="BS2221" i="3"/>
  <c r="AY2221" i="3" s="1"/>
  <c r="BS2167" i="3"/>
  <c r="AY2167" i="3" s="1"/>
  <c r="Q667" i="2"/>
  <c r="Q408" i="2"/>
  <c r="Q118" i="2"/>
  <c r="BS2208" i="3"/>
  <c r="AY2208" i="3" s="1"/>
  <c r="Q307" i="2"/>
  <c r="Q266" i="2"/>
  <c r="Q178" i="2"/>
  <c r="Q438" i="2"/>
  <c r="Q41" i="2"/>
  <c r="BS2223" i="3"/>
  <c r="AY2223" i="3" s="1"/>
  <c r="Q639" i="2"/>
  <c r="Q321" i="2"/>
  <c r="Q430" i="2"/>
  <c r="Q142" i="2"/>
  <c r="BR1135" i="3"/>
  <c r="Q650" i="2"/>
  <c r="Q726" i="2"/>
  <c r="Q636" i="2"/>
  <c r="BR1861" i="3"/>
  <c r="AX1861" i="3" s="1"/>
  <c r="BS2144" i="3"/>
  <c r="AY2144" i="3" s="1"/>
  <c r="BS2201" i="3"/>
  <c r="AY2201" i="3" s="1"/>
  <c r="BS2166" i="3"/>
  <c r="AY2166" i="3" s="1"/>
  <c r="Q608" i="2"/>
  <c r="BS2217" i="3"/>
  <c r="AY2217" i="3" s="1"/>
  <c r="BS1850" i="3"/>
  <c r="AY1850" i="3" s="1"/>
  <c r="BS1580" i="3"/>
  <c r="AY1580" i="3" s="1"/>
  <c r="BS1039" i="3"/>
  <c r="AY1039" i="3" s="1"/>
  <c r="BS1929" i="3"/>
  <c r="AY1929" i="3" s="1"/>
  <c r="BS1625" i="3"/>
  <c r="AY1625" i="3" s="1"/>
  <c r="BS1959" i="3"/>
  <c r="AY1959" i="3" s="1"/>
  <c r="BS1895" i="3"/>
  <c r="AY1895" i="3" s="1"/>
  <c r="BS1825" i="3"/>
  <c r="AY1825" i="3" s="1"/>
  <c r="BS1515" i="3"/>
  <c r="AY1515" i="3" s="1"/>
  <c r="BS1263" i="3"/>
  <c r="AY1263" i="3" s="1"/>
  <c r="BS1046" i="3"/>
  <c r="AY1046" i="3" s="1"/>
  <c r="BS1506" i="3"/>
  <c r="AY1506" i="3" s="1"/>
  <c r="BS1354" i="3"/>
  <c r="AY1354" i="3" s="1"/>
  <c r="BS1119" i="3"/>
  <c r="AY1119" i="3" s="1"/>
  <c r="BS1954" i="3"/>
  <c r="AY1954" i="3" s="1"/>
  <c r="BS1890" i="3"/>
  <c r="AY1890" i="3" s="1"/>
  <c r="BS1873" i="3"/>
  <c r="AY1873" i="3" s="1"/>
  <c r="BS1857" i="3"/>
  <c r="AY1857" i="3" s="1"/>
  <c r="BS1752" i="3"/>
  <c r="AY1752" i="3" s="1"/>
  <c r="BS1687" i="3"/>
  <c r="AY1687" i="3" s="1"/>
  <c r="BS1577" i="3"/>
  <c r="AY1577" i="3" s="1"/>
  <c r="BS1223" i="3"/>
  <c r="AY1223" i="3" s="1"/>
  <c r="BS1156" i="3"/>
  <c r="AY1156" i="3" s="1"/>
  <c r="BS1111" i="3"/>
  <c r="AY1111" i="3" s="1"/>
  <c r="BS1050" i="3"/>
  <c r="AY1050" i="3" s="1"/>
  <c r="BS932" i="3"/>
  <c r="AY932" i="3" s="1"/>
  <c r="Q933" i="2" s="1"/>
  <c r="BS902" i="3"/>
  <c r="AY902" i="3" s="1"/>
  <c r="Q903" i="2" s="1"/>
  <c r="BS2082" i="3"/>
  <c r="AY2082" i="3" s="1"/>
  <c r="BS1452" i="3"/>
  <c r="AY1452" i="3" s="1"/>
  <c r="BS938" i="3"/>
  <c r="AY938" i="3" s="1"/>
  <c r="Q939" i="2" s="1"/>
  <c r="BS1716" i="3"/>
  <c r="AY1716" i="3" s="1"/>
  <c r="BS1602" i="3"/>
  <c r="AY1602" i="3" s="1"/>
  <c r="BS1570" i="3"/>
  <c r="AY1570" i="3" s="1"/>
  <c r="BS1505" i="3"/>
  <c r="AY1505" i="3" s="1"/>
  <c r="BS1479" i="3"/>
  <c r="AY1479" i="3" s="1"/>
  <c r="BS1273" i="3"/>
  <c r="AY1273" i="3" s="1"/>
  <c r="BS1252" i="3"/>
  <c r="AY1252" i="3" s="1"/>
  <c r="BS1226" i="3"/>
  <c r="AY1226" i="3" s="1"/>
  <c r="BS1098" i="3"/>
  <c r="AY1098" i="3" s="1"/>
  <c r="BS1018" i="3"/>
  <c r="AY1018" i="3" s="1"/>
  <c r="Q1019" i="2" s="1"/>
  <c r="BS991" i="3"/>
  <c r="AY991" i="3" s="1"/>
  <c r="Q992" i="2" s="1"/>
  <c r="BS1786" i="3"/>
  <c r="AY1786" i="3" s="1"/>
  <c r="BS1431" i="3"/>
  <c r="AY1431" i="3" s="1"/>
  <c r="BS1399" i="3"/>
  <c r="AY1399" i="3" s="1"/>
  <c r="BS1225" i="3"/>
  <c r="AY1225" i="3" s="1"/>
  <c r="BS1162" i="3"/>
  <c r="AY1162" i="3" s="1"/>
  <c r="BS1063" i="3"/>
  <c r="AY1063" i="3" s="1"/>
  <c r="BS1002" i="3"/>
  <c r="AY1002" i="3" s="1"/>
  <c r="Q1003" i="2" s="1"/>
  <c r="BS2009" i="3"/>
  <c r="AY2009" i="3" s="1"/>
  <c r="BS1554" i="3"/>
  <c r="AY1554" i="3" s="1"/>
  <c r="BS1130" i="3"/>
  <c r="AY1130" i="3" s="1"/>
  <c r="BS906" i="3"/>
  <c r="AY906" i="3" s="1"/>
  <c r="Q907" i="2" s="1"/>
  <c r="BS1749" i="3"/>
  <c r="AY1749" i="3" s="1"/>
  <c r="BS1175" i="3"/>
  <c r="AY1175" i="3" s="1"/>
  <c r="BS890" i="3"/>
  <c r="AY890" i="3" s="1"/>
  <c r="Q891" i="2" s="1"/>
  <c r="BS1714" i="3"/>
  <c r="AY1714" i="3" s="1"/>
  <c r="BS1616" i="3"/>
  <c r="AY1616" i="3" s="1"/>
  <c r="BS1538" i="3"/>
  <c r="AY1538" i="3" s="1"/>
  <c r="BS1463" i="3"/>
  <c r="AY1463" i="3" s="1"/>
  <c r="BS1713" i="3"/>
  <c r="AY1713" i="3" s="1"/>
  <c r="BS1596" i="3"/>
  <c r="AY1596" i="3" s="1"/>
  <c r="BS1531" i="3"/>
  <c r="AY1531" i="3" s="1"/>
  <c r="BS1353" i="3"/>
  <c r="AY1353" i="3" s="1"/>
  <c r="BS1281" i="3"/>
  <c r="AY1281" i="3" s="1"/>
  <c r="BS2224" i="3"/>
  <c r="AY2224" i="3" s="1"/>
  <c r="BS1724" i="3"/>
  <c r="AY1724" i="3" s="1"/>
  <c r="BS1659" i="3"/>
  <c r="AY1659" i="3" s="1"/>
  <c r="BS1529" i="3"/>
  <c r="AY1529" i="3" s="1"/>
  <c r="BS1351" i="3"/>
  <c r="AY1351" i="3" s="1"/>
  <c r="BS1660" i="3"/>
  <c r="AY1660" i="3" s="1"/>
  <c r="BS1627" i="3"/>
  <c r="AY1627" i="3" s="1"/>
  <c r="BS1595" i="3"/>
  <c r="AY1595" i="3" s="1"/>
  <c r="BS1417" i="3"/>
  <c r="AY1417" i="3" s="1"/>
  <c r="BS1378" i="3"/>
  <c r="AY1378" i="3" s="1"/>
  <c r="BS1305" i="3"/>
  <c r="AY1305" i="3" s="1"/>
  <c r="BS1222" i="3"/>
  <c r="AY1222" i="3" s="1"/>
  <c r="BS1094" i="3"/>
  <c r="AY1094" i="3" s="1"/>
  <c r="BS1052" i="3"/>
  <c r="AY1052" i="3" s="1"/>
  <c r="BS1809" i="3"/>
  <c r="AY1809" i="3" s="1"/>
  <c r="BS1588" i="3"/>
  <c r="AY1588" i="3" s="1"/>
  <c r="BS1442" i="3"/>
  <c r="AY1442" i="3" s="1"/>
  <c r="BS1362" i="3"/>
  <c r="AY1362" i="3" s="1"/>
  <c r="BS1254" i="3"/>
  <c r="AY1254" i="3" s="1"/>
  <c r="BS1173" i="3"/>
  <c r="AY1173" i="3" s="1"/>
  <c r="BS1143" i="3"/>
  <c r="AY1143" i="3" s="1"/>
  <c r="BS1078" i="3"/>
  <c r="AY1078" i="3" s="1"/>
  <c r="BS1762" i="3"/>
  <c r="AY1762" i="3" s="1"/>
  <c r="BS1880" i="3"/>
  <c r="AY1880" i="3" s="1"/>
  <c r="BS1522" i="3"/>
  <c r="AY1522" i="3" s="1"/>
  <c r="BS1737" i="3"/>
  <c r="AY1737" i="3" s="1"/>
  <c r="BS1640" i="3"/>
  <c r="AY1640" i="3" s="1"/>
  <c r="BS2054" i="3"/>
  <c r="AY2054" i="3" s="1"/>
  <c r="BR1179" i="3"/>
  <c r="BR1149" i="3"/>
  <c r="BR2181" i="3"/>
  <c r="BR791" i="3"/>
  <c r="AW791" i="3" s="1"/>
  <c r="O792" i="2" s="1"/>
  <c r="Q533" i="2"/>
  <c r="Q743" i="2"/>
  <c r="Q696" i="2"/>
  <c r="Q459" i="2"/>
  <c r="BR1775" i="3"/>
  <c r="BR1761" i="3"/>
  <c r="BR1728" i="3"/>
  <c r="AZ1728" i="3" s="1"/>
  <c r="BR1585" i="3"/>
  <c r="BR1476" i="3"/>
  <c r="BR1416" i="3"/>
  <c r="AX1416" i="3" s="1"/>
  <c r="Q682" i="2"/>
  <c r="BR1270" i="3"/>
  <c r="BR1989" i="3"/>
  <c r="Q434" i="2"/>
  <c r="BR1386" i="3"/>
  <c r="AZ1386" i="3" s="1"/>
  <c r="Q298" i="2"/>
  <c r="Q140" i="2"/>
  <c r="Q13" i="2"/>
  <c r="Q418" i="2"/>
  <c r="Q386" i="2"/>
  <c r="Q352" i="2"/>
  <c r="Q339" i="2"/>
  <c r="Q309" i="2"/>
  <c r="Q261" i="2"/>
  <c r="Q627" i="2"/>
  <c r="BS2211" i="3"/>
  <c r="AY2211" i="3" s="1"/>
  <c r="BS2162" i="3"/>
  <c r="AY2162" i="3" s="1"/>
  <c r="BS1985" i="3"/>
  <c r="AY1985" i="3" s="1"/>
  <c r="Q678" i="2"/>
  <c r="Q535" i="2"/>
  <c r="Q117" i="2"/>
  <c r="BR1134" i="3"/>
  <c r="BR1828" i="3"/>
  <c r="Q457" i="2"/>
  <c r="Q619" i="2"/>
  <c r="BR1839" i="3"/>
  <c r="AU1839" i="3" s="1"/>
  <c r="Q54" i="2"/>
  <c r="BS1994" i="3"/>
  <c r="AY1994" i="3" s="1"/>
  <c r="BS1978" i="3"/>
  <c r="AY1978" i="3" s="1"/>
  <c r="Q537" i="2"/>
  <c r="Q491" i="2"/>
  <c r="Q428" i="2"/>
  <c r="Q389" i="2"/>
  <c r="Q370" i="2"/>
  <c r="Q305" i="2"/>
  <c r="Q270" i="2"/>
  <c r="Q182" i="2"/>
  <c r="Q630" i="2"/>
  <c r="BS2183" i="3"/>
  <c r="AY2183" i="3" s="1"/>
  <c r="BS2173" i="3"/>
  <c r="AY2173" i="3" s="1"/>
  <c r="Q407" i="2"/>
  <c r="BR1184" i="3"/>
  <c r="Q331" i="2"/>
  <c r="Q206" i="2"/>
  <c r="Q439" i="2"/>
  <c r="Q612" i="2"/>
  <c r="Q521" i="2"/>
  <c r="Q319" i="2"/>
  <c r="Q202" i="2"/>
  <c r="Q610" i="2"/>
  <c r="Q666" i="2"/>
  <c r="Q689" i="2"/>
  <c r="Q530" i="2"/>
  <c r="Q583" i="2"/>
  <c r="BS1907" i="3"/>
  <c r="AY1907" i="3" s="1"/>
  <c r="BS976" i="3"/>
  <c r="AY976" i="3" s="1"/>
  <c r="Q977" i="2" s="1"/>
  <c r="BS1921" i="3"/>
  <c r="AY1921" i="3" s="1"/>
  <c r="BS1864" i="3"/>
  <c r="AY1864" i="3" s="1"/>
  <c r="BS1951" i="3"/>
  <c r="AY1951" i="3" s="1"/>
  <c r="BS1887" i="3"/>
  <c r="AY1887" i="3" s="1"/>
  <c r="BS1458" i="3"/>
  <c r="AY1458" i="3" s="1"/>
  <c r="BS1205" i="3"/>
  <c r="AY1205" i="3" s="1"/>
  <c r="BS1835" i="3"/>
  <c r="AY1835" i="3" s="1"/>
  <c r="BS1664" i="3"/>
  <c r="AY1664" i="3" s="1"/>
  <c r="BS1643" i="3"/>
  <c r="AY1643" i="3" s="1"/>
  <c r="BS1545" i="3"/>
  <c r="AY1545" i="3" s="1"/>
  <c r="BS1253" i="3"/>
  <c r="AY1253" i="3" s="1"/>
  <c r="BS1104" i="3"/>
  <c r="AY1104" i="3" s="1"/>
  <c r="BS966" i="3"/>
  <c r="AY966" i="3" s="1"/>
  <c r="Q967" i="2" s="1"/>
  <c r="BS942" i="3"/>
  <c r="AY942" i="3" s="1"/>
  <c r="Q943" i="2" s="1"/>
  <c r="BS919" i="3"/>
  <c r="AY919" i="3" s="1"/>
  <c r="Q920" i="2" s="1"/>
  <c r="BS1871" i="3"/>
  <c r="AY1871" i="3" s="1"/>
  <c r="BS1841" i="3"/>
  <c r="AY1841" i="3" s="1"/>
  <c r="BS1823" i="3"/>
  <c r="AY1823" i="3" s="1"/>
  <c r="BS1497" i="3"/>
  <c r="AY1497" i="3" s="1"/>
  <c r="BS1346" i="3"/>
  <c r="AY1346" i="3" s="1"/>
  <c r="BS1209" i="3"/>
  <c r="AY1209" i="3" s="1"/>
  <c r="BS1095" i="3"/>
  <c r="AY1095" i="3" s="1"/>
  <c r="BS924" i="3"/>
  <c r="AY924" i="3" s="1"/>
  <c r="Q925" i="2" s="1"/>
  <c r="BS1832" i="3"/>
  <c r="AY1832" i="3" s="1"/>
  <c r="BS1321" i="3"/>
  <c r="AY1321" i="3" s="1"/>
  <c r="BS1040" i="3"/>
  <c r="AY1040" i="3" s="1"/>
  <c r="BS986" i="3"/>
  <c r="AY986" i="3" s="1"/>
  <c r="Q987" i="2" s="1"/>
  <c r="BS1738" i="3"/>
  <c r="AY1738" i="3" s="1"/>
  <c r="BS1673" i="3"/>
  <c r="AY1673" i="3" s="1"/>
  <c r="BS1641" i="3"/>
  <c r="AY1641" i="3" s="1"/>
  <c r="BS1618" i="3"/>
  <c r="AY1618" i="3" s="1"/>
  <c r="BS1559" i="3"/>
  <c r="AY1559" i="3" s="1"/>
  <c r="BS1527" i="3"/>
  <c r="AY1527" i="3" s="1"/>
  <c r="BS1472" i="3"/>
  <c r="AY1472" i="3" s="1"/>
  <c r="BS1447" i="3"/>
  <c r="AY1447" i="3" s="1"/>
  <c r="BS1316" i="3"/>
  <c r="AY1316" i="3" s="1"/>
  <c r="BS1298" i="3"/>
  <c r="AY1298" i="3" s="1"/>
  <c r="BS1269" i="3"/>
  <c r="AY1269" i="3" s="1"/>
  <c r="BS1241" i="3"/>
  <c r="AY1241" i="3" s="1"/>
  <c r="BS1193" i="3"/>
  <c r="AY1193" i="3" s="1"/>
  <c r="BS1114" i="3"/>
  <c r="AY1114" i="3" s="1"/>
  <c r="BS988" i="3"/>
  <c r="AY988" i="3" s="1"/>
  <c r="Q989" i="2" s="1"/>
  <c r="BS935" i="3"/>
  <c r="AY935" i="3" s="1"/>
  <c r="Q936" i="2" s="1"/>
  <c r="BS1731" i="3"/>
  <c r="AY1731" i="3" s="1"/>
  <c r="BS1650" i="3"/>
  <c r="AY1650" i="3" s="1"/>
  <c r="BS1184" i="3"/>
  <c r="AY1184" i="3" s="1"/>
  <c r="BS1055" i="3"/>
  <c r="AY1055" i="3" s="1"/>
  <c r="BS1891" i="3"/>
  <c r="AY1891" i="3" s="1"/>
  <c r="BS1736" i="3"/>
  <c r="AY1736" i="3" s="1"/>
  <c r="BS1969" i="3"/>
  <c r="AY1969" i="3" s="1"/>
  <c r="BS1547" i="3"/>
  <c r="AY1547" i="3" s="1"/>
  <c r="BS1270" i="3"/>
  <c r="AY1270" i="3" s="1"/>
  <c r="BS1723" i="3"/>
  <c r="AY1723" i="3" s="1"/>
  <c r="BS1487" i="3"/>
  <c r="AY1487" i="3" s="1"/>
  <c r="BS1015" i="3"/>
  <c r="AY1015" i="3" s="1"/>
  <c r="Q1016" i="2" s="1"/>
  <c r="BS1142" i="3"/>
  <c r="AY1142" i="3" s="1"/>
  <c r="BS2229" i="3"/>
  <c r="AY2229" i="3" s="1"/>
  <c r="BS1759" i="3"/>
  <c r="AY1759" i="3" s="1"/>
  <c r="BS1648" i="3"/>
  <c r="AY1648" i="3" s="1"/>
  <c r="BS1418" i="3"/>
  <c r="AY1418" i="3" s="1"/>
  <c r="BS1103" i="3"/>
  <c r="AY1103" i="3" s="1"/>
  <c r="BS1829" i="3"/>
  <c r="AY1829" i="3" s="1"/>
  <c r="BS1516" i="3"/>
  <c r="AY1516" i="3" s="1"/>
  <c r="BS1445" i="3"/>
  <c r="AY1445" i="3" s="1"/>
  <c r="BS1394" i="3"/>
  <c r="AY1394" i="3" s="1"/>
  <c r="BS1271" i="3"/>
  <c r="AY1271" i="3" s="1"/>
  <c r="BS1206" i="3"/>
  <c r="AY1206" i="3" s="1"/>
  <c r="BS1161" i="3"/>
  <c r="AY1161" i="3" s="1"/>
  <c r="BS1800" i="3"/>
  <c r="AY1800" i="3" s="1"/>
  <c r="BS1768" i="3"/>
  <c r="AY1768" i="3" s="1"/>
  <c r="BS1524" i="3"/>
  <c r="AY1524" i="3" s="1"/>
  <c r="BS1410" i="3"/>
  <c r="AY1410" i="3" s="1"/>
  <c r="BS1319" i="3"/>
  <c r="AY1319" i="3" s="1"/>
  <c r="BS1255" i="3"/>
  <c r="AY1255" i="3" s="1"/>
  <c r="BS1174" i="3"/>
  <c r="AY1174" i="3" s="1"/>
  <c r="BS1014" i="3"/>
  <c r="AY1014" i="3" s="1"/>
  <c r="Q1015" i="2" s="1"/>
  <c r="BS1777" i="3"/>
  <c r="AY1777" i="3" s="1"/>
  <c r="BS1474" i="3"/>
  <c r="AY1474" i="3" s="1"/>
  <c r="BS1344" i="3"/>
  <c r="AY1344" i="3" s="1"/>
  <c r="BS1207" i="3"/>
  <c r="AY1207" i="3" s="1"/>
  <c r="BS998" i="3"/>
  <c r="AY998" i="3" s="1"/>
  <c r="Q999" i="2" s="1"/>
  <c r="L19" i="1" s="1"/>
  <c r="BS1848" i="3"/>
  <c r="AY1848" i="3" s="1"/>
  <c r="BS1011" i="3"/>
  <c r="AY1011" i="3" s="1"/>
  <c r="Q1012" i="2" s="1"/>
  <c r="BS1705" i="3"/>
  <c r="AY1705" i="3" s="1"/>
  <c r="BS2072" i="3"/>
  <c r="AY2072" i="3" s="1"/>
  <c r="BR1203" i="3"/>
  <c r="Q48" i="2"/>
  <c r="Q6" i="2"/>
  <c r="Q135" i="2"/>
  <c r="Q632" i="2"/>
  <c r="BR1068" i="3"/>
  <c r="BR1594" i="3"/>
  <c r="BA1594" i="3" s="1"/>
  <c r="BR1835" i="3"/>
  <c r="BR1261" i="3"/>
  <c r="BR1190" i="3"/>
  <c r="BR1142" i="3"/>
  <c r="Q32" i="2"/>
  <c r="Q597" i="2"/>
  <c r="Q442" i="2"/>
  <c r="BR1508" i="3"/>
  <c r="AT1508" i="3" s="1"/>
  <c r="BR1853" i="3"/>
  <c r="BA1853" i="3" s="1"/>
  <c r="Q482" i="2"/>
  <c r="Q53" i="2"/>
  <c r="Q70" i="2"/>
  <c r="Q589" i="2"/>
  <c r="Q435" i="2"/>
  <c r="BR1391" i="3"/>
  <c r="Q60" i="2"/>
  <c r="Q137" i="2"/>
  <c r="Q514" i="2"/>
  <c r="Q387" i="2"/>
  <c r="Q353" i="2"/>
  <c r="Q318" i="2"/>
  <c r="Q293" i="2"/>
  <c r="Q256" i="2"/>
  <c r="Q224" i="2"/>
  <c r="Q213" i="2"/>
  <c r="Q189" i="2"/>
  <c r="Q176" i="2"/>
  <c r="Q705" i="2"/>
  <c r="Q38" i="2"/>
  <c r="BS2233" i="3"/>
  <c r="AY2233" i="3" s="1"/>
  <c r="BS2205" i="3"/>
  <c r="AY2205" i="3" s="1"/>
  <c r="BS2158" i="3"/>
  <c r="AY2158" i="3" s="1"/>
  <c r="BS2001" i="3"/>
  <c r="AY2001" i="3" s="1"/>
  <c r="BS1976" i="3"/>
  <c r="AY1976" i="3" s="1"/>
  <c r="Q679" i="2"/>
  <c r="Q567" i="2"/>
  <c r="Q399" i="2"/>
  <c r="Q16" i="2"/>
  <c r="Q615" i="2"/>
  <c r="Q657" i="2"/>
  <c r="Q423" i="2"/>
  <c r="Q687" i="2"/>
  <c r="N598" i="2"/>
  <c r="BR1285" i="3"/>
  <c r="BR1286" i="3"/>
  <c r="BR1335" i="3"/>
  <c r="BA1335" i="3" s="1"/>
  <c r="BR1252" i="3"/>
  <c r="BS2234" i="3"/>
  <c r="AY2234" i="3" s="1"/>
  <c r="BS2159" i="3"/>
  <c r="AY2159" i="3" s="1"/>
  <c r="BS2143" i="3"/>
  <c r="AY2143" i="3" s="1"/>
  <c r="Q599" i="2"/>
  <c r="Q531" i="2"/>
  <c r="Q487" i="2"/>
  <c r="Q417" i="2"/>
  <c r="Q364" i="2"/>
  <c r="Q335" i="2"/>
  <c r="Q241" i="2"/>
  <c r="Q171" i="2"/>
  <c r="BR1076" i="3"/>
  <c r="Q354" i="2"/>
  <c r="Q327" i="2"/>
  <c r="Q278" i="2"/>
  <c r="Q197" i="2"/>
  <c r="BR1737" i="3"/>
  <c r="AW1737" i="3" s="1"/>
  <c r="BS2169" i="3"/>
  <c r="AY2169" i="3" s="1"/>
  <c r="BS1987" i="3"/>
  <c r="AY1987" i="3" s="1"/>
  <c r="Q663" i="2"/>
  <c r="Q466" i="2"/>
  <c r="Q368" i="2"/>
  <c r="Q277" i="2"/>
  <c r="Q243" i="2"/>
  <c r="Q324" i="2"/>
  <c r="BR1180" i="3"/>
  <c r="Q571" i="2"/>
  <c r="Q366" i="2"/>
  <c r="Q626" i="2"/>
  <c r="BR1478" i="3"/>
  <c r="BS1992" i="3"/>
  <c r="AY1992" i="3" s="1"/>
  <c r="Q604" i="2"/>
  <c r="Q714" i="2"/>
  <c r="BS1415" i="3"/>
  <c r="AY1415" i="3" s="1"/>
  <c r="BS1704" i="3"/>
  <c r="AY1704" i="3" s="1"/>
  <c r="BS1927" i="3"/>
  <c r="AY1927" i="3" s="1"/>
  <c r="BS1145" i="3"/>
  <c r="AY1145" i="3" s="1"/>
  <c r="BS1639" i="3"/>
  <c r="AY1639" i="3" s="1"/>
  <c r="BS1827" i="3"/>
  <c r="AY1827" i="3" s="1"/>
  <c r="BS1532" i="3"/>
  <c r="AY1532" i="3" s="1"/>
  <c r="BS982" i="3"/>
  <c r="AY982" i="3" s="1"/>
  <c r="Q983" i="2" s="1"/>
  <c r="BS911" i="3"/>
  <c r="AY911" i="3" s="1"/>
  <c r="Q912" i="2" s="1"/>
  <c r="BS1962" i="3"/>
  <c r="AY1962" i="3" s="1"/>
  <c r="BS1946" i="3"/>
  <c r="AY1946" i="3" s="1"/>
  <c r="BS1930" i="3"/>
  <c r="AY1930" i="3" s="1"/>
  <c r="BS1914" i="3"/>
  <c r="AY1914" i="3" s="1"/>
  <c r="BS1898" i="3"/>
  <c r="AY1898" i="3" s="1"/>
  <c r="BS1865" i="3"/>
  <c r="AY1865" i="3" s="1"/>
  <c r="BS1655" i="3"/>
  <c r="AY1655" i="3" s="1"/>
  <c r="BS1609" i="3"/>
  <c r="AY1609" i="3" s="1"/>
  <c r="BS1490" i="3"/>
  <c r="AY1490" i="3" s="1"/>
  <c r="BS1383" i="3"/>
  <c r="AY1383" i="3" s="1"/>
  <c r="BS996" i="3"/>
  <c r="AY996" i="3" s="1"/>
  <c r="Q997" i="2" s="1"/>
  <c r="BS1826" i="3"/>
  <c r="AY1826" i="3" s="1"/>
  <c r="BS1730" i="3"/>
  <c r="AY1730" i="3" s="1"/>
  <c r="BS1488" i="3"/>
  <c r="AY1488" i="3" s="1"/>
  <c r="BS1199" i="3"/>
  <c r="AY1199" i="3" s="1"/>
  <c r="BS954" i="3"/>
  <c r="AY954" i="3" s="1"/>
  <c r="Q955" i="2" s="1"/>
  <c r="Q655" i="2"/>
  <c r="BS1586" i="3"/>
  <c r="AY1586" i="3" s="1"/>
  <c r="BS1553" i="3"/>
  <c r="AY1553" i="3" s="1"/>
  <c r="BS1389" i="3"/>
  <c r="AY1389" i="3" s="1"/>
  <c r="BS1330" i="3"/>
  <c r="AY1330" i="3" s="1"/>
  <c r="BS1237" i="3"/>
  <c r="AY1237" i="3" s="1"/>
  <c r="BS1079" i="3"/>
  <c r="AY1079" i="3" s="1"/>
  <c r="BS1034" i="3"/>
  <c r="AY1034" i="3" s="1"/>
  <c r="BS975" i="3"/>
  <c r="AY975" i="3" s="1"/>
  <c r="Q976" i="2" s="1"/>
  <c r="BS967" i="3"/>
  <c r="AY967" i="3" s="1"/>
  <c r="Q968" i="2" s="1"/>
  <c r="BS943" i="3"/>
  <c r="AY943" i="3" s="1"/>
  <c r="Q944" i="2" s="1"/>
  <c r="BS1812" i="3"/>
  <c r="AY1812" i="3" s="1"/>
  <c r="BS1721" i="3"/>
  <c r="AY1721" i="3" s="1"/>
  <c r="BS1682" i="3"/>
  <c r="AY1682" i="3" s="1"/>
  <c r="BS1634" i="3"/>
  <c r="AY1634" i="3" s="1"/>
  <c r="BS1591" i="3"/>
  <c r="AY1591" i="3" s="1"/>
  <c r="BS1381" i="3"/>
  <c r="AY1381" i="3" s="1"/>
  <c r="BS1082" i="3"/>
  <c r="AY1082" i="3" s="1"/>
  <c r="BS1937" i="3"/>
  <c r="AY1937" i="3" s="1"/>
  <c r="BS1408" i="3"/>
  <c r="AY1408" i="3" s="1"/>
  <c r="BS1031" i="3"/>
  <c r="AY1031" i="3" s="1"/>
  <c r="BS1671" i="3"/>
  <c r="AY1671" i="3" s="1"/>
  <c r="BS1426" i="3"/>
  <c r="AY1426" i="3" s="1"/>
  <c r="BS1127" i="3"/>
  <c r="AY1127" i="3" s="1"/>
  <c r="BS1066" i="3"/>
  <c r="AY1066" i="3" s="1"/>
  <c r="BS918" i="3"/>
  <c r="AY918" i="3" s="1"/>
  <c r="Q919" i="2" s="1"/>
  <c r="BS2160" i="3"/>
  <c r="AY2160" i="3" s="1"/>
  <c r="BS1745" i="3"/>
  <c r="AY1745" i="3" s="1"/>
  <c r="BS1680" i="3"/>
  <c r="AY1680" i="3" s="1"/>
  <c r="BS1563" i="3"/>
  <c r="AY1563" i="3" s="1"/>
  <c r="BS1483" i="3"/>
  <c r="AY1483" i="3" s="1"/>
  <c r="BS1087" i="3"/>
  <c r="AY1087" i="3" s="1"/>
  <c r="BS1822" i="3"/>
  <c r="AY1822" i="3" s="1"/>
  <c r="BS1691" i="3"/>
  <c r="AY1691" i="3" s="1"/>
  <c r="BS1561" i="3"/>
  <c r="AY1561" i="3" s="1"/>
  <c r="BS1495" i="3"/>
  <c r="AY1495" i="3" s="1"/>
  <c r="BS1380" i="3"/>
  <c r="AY1380" i="3" s="1"/>
  <c r="BS1314" i="3"/>
  <c r="AY1314" i="3" s="1"/>
  <c r="BS1257" i="3"/>
  <c r="AY1257" i="3" s="1"/>
  <c r="BS1191" i="3"/>
  <c r="AY1191" i="3" s="1"/>
  <c r="BS1146" i="3"/>
  <c r="AY1146" i="3" s="1"/>
  <c r="BS1062" i="3"/>
  <c r="AY1062" i="3" s="1"/>
  <c r="BS1758" i="3"/>
  <c r="AY1758" i="3" s="1"/>
  <c r="BS1644" i="3"/>
  <c r="AY1644" i="3" s="1"/>
  <c r="BS1611" i="3"/>
  <c r="AY1611" i="3" s="1"/>
  <c r="BS1579" i="3"/>
  <c r="AY1579" i="3" s="1"/>
  <c r="BS1248" i="3"/>
  <c r="AY1248" i="3" s="1"/>
  <c r="BS1167" i="3"/>
  <c r="AY1167" i="3" s="1"/>
  <c r="BS983" i="3"/>
  <c r="AY983" i="3" s="1"/>
  <c r="Q984" i="2" s="1"/>
  <c r="BS1767" i="3"/>
  <c r="AY1767" i="3" s="1"/>
  <c r="BS1337" i="3"/>
  <c r="AY1337" i="3" s="1"/>
  <c r="BS1240" i="3"/>
  <c r="AY1240" i="3" s="1"/>
  <c r="BS1158" i="3"/>
  <c r="AY1158" i="3" s="1"/>
  <c r="BS1124" i="3"/>
  <c r="AY1124" i="3" s="1"/>
  <c r="BS2124" i="3"/>
  <c r="AY2124" i="3" s="1"/>
  <c r="BS1866" i="3"/>
  <c r="AY1866" i="3" s="1"/>
  <c r="BS1917" i="3"/>
  <c r="AY1917" i="3" s="1"/>
  <c r="BS1335" i="3"/>
  <c r="AY1335" i="3" s="1"/>
  <c r="BS1926" i="3"/>
  <c r="AY1926" i="3" s="1"/>
  <c r="BS1802" i="3"/>
  <c r="AY1802" i="3" s="1"/>
  <c r="BS1607" i="3"/>
  <c r="AY1607" i="3" s="1"/>
  <c r="BS1220" i="3"/>
  <c r="AY1220" i="3" s="1"/>
  <c r="BR932" i="3"/>
  <c r="BR1931" i="3"/>
  <c r="BR1319" i="3"/>
  <c r="BB1319" i="3" s="1"/>
  <c r="P495" i="2"/>
  <c r="BR822" i="3"/>
  <c r="BR1906" i="3"/>
  <c r="AT1906" i="3" s="1"/>
  <c r="BR1321" i="3"/>
  <c r="AT1321" i="3" s="1"/>
  <c r="P89" i="2"/>
  <c r="O172" i="2"/>
  <c r="BR918" i="3"/>
  <c r="N621" i="2"/>
  <c r="BR827" i="3"/>
  <c r="AZ827" i="3" s="1"/>
  <c r="R828" i="2" s="1"/>
  <c r="O41" i="2"/>
  <c r="BR1979" i="3"/>
  <c r="O371" i="2"/>
  <c r="BR1751" i="3"/>
  <c r="BR945" i="3"/>
  <c r="AX945" i="3" s="1"/>
  <c r="P946" i="2" s="1"/>
  <c r="BR957" i="3"/>
  <c r="BR966" i="3"/>
  <c r="BR1941" i="3"/>
  <c r="R439" i="2"/>
  <c r="N748" i="2"/>
  <c r="BR844" i="3"/>
  <c r="R433" i="2"/>
  <c r="BR1806" i="3"/>
  <c r="AT1806" i="3" s="1"/>
  <c r="N346" i="2"/>
  <c r="N78" i="2"/>
  <c r="M186" i="2"/>
  <c r="BR979" i="3"/>
  <c r="AX979" i="3" s="1"/>
  <c r="P980" i="2" s="1"/>
  <c r="BR773" i="3"/>
  <c r="BR982" i="3"/>
  <c r="BB982" i="3" s="1"/>
  <c r="BR876" i="3"/>
  <c r="BR926" i="3"/>
  <c r="BR806" i="3"/>
  <c r="BB806" i="3" s="1"/>
  <c r="BR760" i="3"/>
  <c r="BR1893" i="3"/>
  <c r="BR931" i="3"/>
  <c r="M521" i="2"/>
  <c r="BR1152" i="3"/>
  <c r="BR810" i="3"/>
  <c r="BR825" i="3"/>
  <c r="M24" i="2"/>
  <c r="P125" i="2"/>
  <c r="BR2067" i="3"/>
  <c r="BR1483" i="3"/>
  <c r="BR2211" i="3"/>
  <c r="L117" i="2"/>
  <c r="BR1139" i="3"/>
  <c r="P61" i="2"/>
  <c r="BR1138" i="3"/>
  <c r="BR1187" i="3"/>
  <c r="AZ1187" i="3" s="1"/>
  <c r="BR1889" i="3"/>
  <c r="AT1889" i="3" s="1"/>
  <c r="BR1236" i="3"/>
  <c r="BR1465" i="3"/>
  <c r="BR1409" i="3"/>
  <c r="BR1399" i="3"/>
  <c r="BR981" i="3"/>
  <c r="BR776" i="3"/>
  <c r="AZ776" i="3" s="1"/>
  <c r="R777" i="2" s="1"/>
  <c r="L320" i="2"/>
  <c r="P722" i="2"/>
  <c r="O175" i="2"/>
  <c r="BR2204" i="3"/>
  <c r="AX2204" i="3" s="1"/>
  <c r="BR1891" i="3"/>
  <c r="BR1612" i="3"/>
  <c r="AT1612" i="3" s="1"/>
  <c r="BR1743" i="3"/>
  <c r="AT1743" i="3" s="1"/>
  <c r="BR759" i="3"/>
  <c r="BR1337" i="3"/>
  <c r="BB1337" i="3" s="1"/>
  <c r="BR854" i="3"/>
  <c r="BR972" i="3"/>
  <c r="BR2083" i="3"/>
  <c r="BR1317" i="3"/>
  <c r="AV1317" i="3" s="1"/>
  <c r="BR1145" i="3"/>
  <c r="AT1145" i="3" s="1"/>
  <c r="BR830" i="3"/>
  <c r="AU830" i="3" s="1"/>
  <c r="M831" i="2" s="1"/>
  <c r="BR909" i="3"/>
  <c r="BR1945" i="3"/>
  <c r="AV1945" i="3" s="1"/>
  <c r="BR1601" i="3"/>
  <c r="BR1419" i="3"/>
  <c r="BR798" i="3"/>
  <c r="BR845" i="3"/>
  <c r="AW845" i="3" s="1"/>
  <c r="O846" i="2" s="1"/>
  <c r="L546" i="2"/>
  <c r="BR1865" i="3"/>
  <c r="BA1865" i="3" s="1"/>
  <c r="BR1744" i="3"/>
  <c r="BR1532" i="3"/>
  <c r="AT1532" i="3" s="1"/>
  <c r="BR891" i="3"/>
  <c r="BR2079" i="3"/>
  <c r="BR1659" i="3"/>
  <c r="AT1659" i="3" s="1"/>
  <c r="BR1379" i="3"/>
  <c r="BR1562" i="3"/>
  <c r="BR1323" i="3"/>
  <c r="AT1323" i="3" s="1"/>
  <c r="BR1731" i="3"/>
  <c r="AU1731" i="3" s="1"/>
  <c r="BR1772" i="3"/>
  <c r="BR1705" i="3"/>
  <c r="BR2194" i="3"/>
  <c r="BR1197" i="3"/>
  <c r="AU1197" i="3" s="1"/>
  <c r="BR1754" i="3"/>
  <c r="BR1695" i="3"/>
  <c r="BB1695" i="3" s="1"/>
  <c r="Q185" i="2"/>
  <c r="Q220" i="2"/>
  <c r="Q34" i="2"/>
  <c r="Q221" i="2"/>
  <c r="Q586" i="2"/>
  <c r="BS965" i="3"/>
  <c r="AY965" i="3" s="1"/>
  <c r="Q966" i="2" s="1"/>
  <c r="Q690" i="2"/>
  <c r="Q328" i="2"/>
  <c r="Q360" i="2"/>
  <c r="Q536" i="2"/>
  <c r="BS1107" i="3"/>
  <c r="AY1107" i="3" s="1"/>
  <c r="BS1393" i="3"/>
  <c r="AY1393" i="3" s="1"/>
  <c r="BS1739" i="3"/>
  <c r="AY1739" i="3" s="1"/>
  <c r="BS1899" i="3"/>
  <c r="AY1899" i="3" s="1"/>
  <c r="BS1995" i="3"/>
  <c r="AY1995" i="3" s="1"/>
  <c r="BS1402" i="3"/>
  <c r="AY1402" i="3" s="1"/>
  <c r="BS1523" i="3"/>
  <c r="AY1523" i="3" s="1"/>
  <c r="BS1651" i="3"/>
  <c r="AY1651" i="3" s="1"/>
  <c r="BS1807" i="3"/>
  <c r="AY1807" i="3" s="1"/>
  <c r="BS1228" i="3"/>
  <c r="AY1228" i="3" s="1"/>
  <c r="BS1260" i="3"/>
  <c r="AY1260" i="3" s="1"/>
  <c r="BS1372" i="3"/>
  <c r="AY1372" i="3" s="1"/>
  <c r="BS1476" i="3"/>
  <c r="AY1476" i="3" s="1"/>
  <c r="BS1508" i="3"/>
  <c r="AY1508" i="3" s="1"/>
  <c r="BS1604" i="3"/>
  <c r="AY1604" i="3" s="1"/>
  <c r="BS1792" i="3"/>
  <c r="AY1792" i="3" s="1"/>
  <c r="BS2058" i="3"/>
  <c r="AY2058" i="3" s="1"/>
  <c r="BS1633" i="3"/>
  <c r="AY1633" i="3" s="1"/>
  <c r="BS1789" i="3"/>
  <c r="AY1789" i="3" s="1"/>
  <c r="BS1626" i="3"/>
  <c r="AY1626" i="3" s="1"/>
  <c r="BS1734" i="3"/>
  <c r="AY1734" i="3" s="1"/>
  <c r="BS1750" i="3"/>
  <c r="AY1750" i="3" s="1"/>
  <c r="BS2141" i="3"/>
  <c r="AY2141" i="3" s="1"/>
  <c r="BS2216" i="3"/>
  <c r="AY2216" i="3" s="1"/>
  <c r="Q292" i="2"/>
  <c r="BS905" i="3"/>
  <c r="AY905" i="3" s="1"/>
  <c r="Q906" i="2" s="1"/>
  <c r="BS1021" i="3"/>
  <c r="AY1021" i="3" s="1"/>
  <c r="Q1022" i="2" s="1"/>
  <c r="BS1163" i="3"/>
  <c r="AY1163" i="3" s="1"/>
  <c r="BS2007" i="3"/>
  <c r="AY2007" i="3" s="1"/>
  <c r="BR1814" i="3"/>
  <c r="AX1814" i="3" s="1"/>
  <c r="BR2072" i="3"/>
  <c r="AT2072" i="3" s="1"/>
  <c r="BR1922" i="3"/>
  <c r="BR1840" i="3"/>
  <c r="AT1840" i="3" s="1"/>
  <c r="BR2100" i="3"/>
  <c r="BR1672" i="3"/>
  <c r="BR1153" i="3"/>
  <c r="AZ1153" i="3" s="1"/>
  <c r="M416" i="2"/>
  <c r="BR2025" i="3"/>
  <c r="AT2025" i="3" s="1"/>
  <c r="BR1473" i="3"/>
  <c r="BR1412" i="3"/>
  <c r="BR2084" i="3"/>
  <c r="BR1859" i="3"/>
  <c r="BR2224" i="3"/>
  <c r="BR1990" i="3"/>
  <c r="AT1990" i="3" s="1"/>
  <c r="BR1621" i="3"/>
  <c r="AT1621" i="3" s="1"/>
  <c r="BR1300" i="3"/>
  <c r="AU1300" i="3" s="1"/>
  <c r="BR1185" i="3"/>
  <c r="AX1185" i="3" s="1"/>
  <c r="BR1112" i="3"/>
  <c r="AU1112" i="3" s="1"/>
  <c r="BR2148" i="3"/>
  <c r="BR1998" i="3"/>
  <c r="AT1998" i="3" s="1"/>
  <c r="BR2048" i="3"/>
  <c r="AV2048" i="3" s="1"/>
  <c r="BR2038" i="3"/>
  <c r="BR1669" i="3"/>
  <c r="BR998" i="3"/>
  <c r="AV998" i="3" s="1"/>
  <c r="N999" i="2" s="1"/>
  <c r="BR1241" i="3"/>
  <c r="BR1484" i="3"/>
  <c r="BR1813" i="3"/>
  <c r="BR1318" i="3"/>
  <c r="BR1827" i="3"/>
  <c r="BR1172" i="3"/>
  <c r="AU1172" i="3" s="1"/>
  <c r="BR1660" i="3"/>
  <c r="BR1948" i="3"/>
  <c r="BR1702" i="3"/>
  <c r="BR1312" i="3"/>
  <c r="BR1237" i="3"/>
  <c r="BR1387" i="3"/>
  <c r="N74" i="2"/>
  <c r="BR2221" i="3"/>
  <c r="BR1665" i="3"/>
  <c r="AT1665" i="3" s="1"/>
  <c r="BR1392" i="3"/>
  <c r="BR1271" i="3"/>
  <c r="BR1015" i="3"/>
  <c r="BR962" i="3"/>
  <c r="P31" i="2"/>
  <c r="BR755" i="3"/>
  <c r="R257" i="2"/>
  <c r="BR799" i="3"/>
  <c r="BA799" i="3" s="1"/>
  <c r="BR884" i="3"/>
  <c r="P163" i="2"/>
  <c r="BR946" i="3"/>
  <c r="O327" i="2"/>
  <c r="N90" i="2"/>
  <c r="BR976" i="3"/>
  <c r="AU976" i="3" s="1"/>
  <c r="M977" i="2" s="1"/>
  <c r="BR819" i="3"/>
  <c r="BR857" i="3"/>
  <c r="BR756" i="3"/>
  <c r="AT756" i="3" s="1"/>
  <c r="BR986" i="3"/>
  <c r="O315" i="2"/>
  <c r="BR941" i="3"/>
  <c r="BR933" i="3"/>
  <c r="AZ933" i="3" s="1"/>
  <c r="R934" i="2" s="1"/>
  <c r="O304" i="2"/>
  <c r="M109" i="2"/>
  <c r="BR1029" i="3"/>
  <c r="BR994" i="3"/>
  <c r="BR1144" i="3"/>
  <c r="BR856" i="3"/>
  <c r="BR995" i="3"/>
  <c r="BA995" i="3" s="1"/>
  <c r="BR887" i="3"/>
  <c r="AW887" i="3" s="1"/>
  <c r="O888" i="2" s="1"/>
  <c r="BR765" i="3"/>
  <c r="BR969" i="3"/>
  <c r="BR2088" i="3"/>
  <c r="BR781" i="3"/>
  <c r="BR954" i="3"/>
  <c r="O535" i="2"/>
  <c r="BR865" i="3"/>
  <c r="AV865" i="3" s="1"/>
  <c r="N866" i="2" s="1"/>
  <c r="N275" i="2"/>
  <c r="R468" i="2"/>
  <c r="O695" i="2"/>
  <c r="BR2029" i="3"/>
  <c r="BR1177" i="3"/>
  <c r="AU1177" i="3" s="1"/>
  <c r="BR823" i="3"/>
  <c r="BR2112" i="3"/>
  <c r="BR2030" i="3"/>
  <c r="BR2019" i="3"/>
  <c r="AT2019" i="3" s="1"/>
  <c r="BR925" i="3"/>
  <c r="BR1823" i="3"/>
  <c r="AT1823" i="3" s="1"/>
  <c r="BR1786" i="3"/>
  <c r="BR1218" i="3"/>
  <c r="BR2216" i="3"/>
  <c r="BR1760" i="3"/>
  <c r="BR1773" i="3"/>
  <c r="BA1773" i="3" s="1"/>
  <c r="BR1704" i="3"/>
  <c r="AV1704" i="3" s="1"/>
  <c r="BR2185" i="3"/>
  <c r="AX2185" i="3" s="1"/>
  <c r="BR1852" i="3"/>
  <c r="BR1845" i="3"/>
  <c r="R442" i="2"/>
  <c r="BR1713" i="3"/>
  <c r="BR1233" i="3"/>
  <c r="AT1233" i="3" s="1"/>
  <c r="BR1376" i="3"/>
  <c r="AT1376" i="3" s="1"/>
  <c r="BR1607" i="3"/>
  <c r="BR1453" i="3"/>
  <c r="BR939" i="3"/>
  <c r="BR950" i="3"/>
  <c r="R53" i="2"/>
  <c r="BR800" i="3"/>
  <c r="AU800" i="3" s="1"/>
  <c r="M801" i="2" s="1"/>
  <c r="P183" i="2"/>
  <c r="M350" i="2"/>
  <c r="M215" i="2"/>
  <c r="M210" i="2"/>
  <c r="R547" i="2"/>
  <c r="BR784" i="3"/>
  <c r="AV784" i="3" s="1"/>
  <c r="N785" i="2" s="1"/>
  <c r="BR2013" i="3"/>
  <c r="P207" i="2"/>
  <c r="O700" i="2"/>
  <c r="BR780" i="3"/>
  <c r="P167" i="2"/>
  <c r="BR898" i="3"/>
  <c r="O302" i="2"/>
  <c r="BR886" i="3"/>
  <c r="BR974" i="3"/>
  <c r="M219" i="2"/>
  <c r="BR775" i="3"/>
  <c r="BR936" i="3"/>
  <c r="BR914" i="3"/>
  <c r="BR1039" i="3"/>
  <c r="BR1985" i="3"/>
  <c r="BR1165" i="3"/>
  <c r="BR988" i="3"/>
  <c r="O608" i="2"/>
  <c r="BR893" i="3"/>
  <c r="BR874" i="3"/>
  <c r="BR878" i="3"/>
  <c r="AT878" i="3" s="1"/>
  <c r="BR762" i="3"/>
  <c r="AX762" i="3" s="1"/>
  <c r="P763" i="2" s="1"/>
  <c r="BR948" i="3"/>
  <c r="BB948" i="3" s="1"/>
  <c r="BR877" i="3"/>
  <c r="BR820" i="3"/>
  <c r="M19" i="2"/>
  <c r="BR924" i="3"/>
  <c r="R418" i="2"/>
  <c r="L414" i="2"/>
  <c r="P290" i="2"/>
  <c r="BR929" i="3"/>
  <c r="AW929" i="3" s="1"/>
  <c r="O930" i="2" s="1"/>
  <c r="BR1265" i="3"/>
  <c r="BR1724" i="3"/>
  <c r="BR1447" i="3"/>
  <c r="BR1255" i="3"/>
  <c r="BA1255" i="3" s="1"/>
  <c r="BR1549" i="3"/>
  <c r="AW1549" i="3" s="1"/>
  <c r="BR1605" i="3"/>
  <c r="BR1163" i="3"/>
  <c r="BR788" i="3"/>
  <c r="BR910" i="3"/>
  <c r="BA910" i="3" s="1"/>
  <c r="N721" i="2"/>
  <c r="O294" i="2"/>
  <c r="BR2104" i="3"/>
  <c r="BR1284" i="3"/>
  <c r="BR1225" i="3"/>
  <c r="AT1225" i="3" s="1"/>
  <c r="BR1572" i="3"/>
  <c r="BR1067" i="3"/>
  <c r="AW1067" i="3" s="1"/>
  <c r="BR1647" i="3"/>
  <c r="AT1647" i="3" s="1"/>
  <c r="BR1782" i="3"/>
  <c r="BR1682" i="3"/>
  <c r="BR1597" i="3"/>
  <c r="BR1595" i="3"/>
  <c r="BR1474" i="3"/>
  <c r="BR1415" i="3"/>
  <c r="BR2002" i="3"/>
  <c r="BR1080" i="3"/>
  <c r="BR1283" i="3"/>
  <c r="AT1283" i="3" s="1"/>
  <c r="BR1491" i="3"/>
  <c r="AT1491" i="3" s="1"/>
  <c r="BR1707" i="3"/>
  <c r="AT1707" i="3" s="1"/>
  <c r="BR1593" i="3"/>
  <c r="AT1593" i="3" s="1"/>
  <c r="R13" i="2"/>
  <c r="BR1009" i="3"/>
  <c r="BR1250" i="3"/>
  <c r="BB1250" i="3" s="1"/>
  <c r="BR847" i="3"/>
  <c r="AZ847" i="3" s="1"/>
  <c r="R848" i="2" s="1"/>
  <c r="BR785" i="3"/>
  <c r="BB785" i="3" s="1"/>
  <c r="N384" i="2"/>
  <c r="BR832" i="3"/>
  <c r="AV832" i="3" s="1"/>
  <c r="N833" i="2" s="1"/>
  <c r="O173" i="2"/>
  <c r="O197" i="2"/>
  <c r="O664" i="2"/>
  <c r="P741" i="2"/>
  <c r="R627" i="2"/>
  <c r="BR786" i="3"/>
  <c r="AU786" i="3" s="1"/>
  <c r="M787" i="2" s="1"/>
  <c r="R745" i="2"/>
  <c r="BR804" i="3"/>
  <c r="BA804" i="3" s="1"/>
  <c r="BR938" i="3"/>
  <c r="AW938" i="3" s="1"/>
  <c r="O939" i="2" s="1"/>
  <c r="BR985" i="3"/>
  <c r="O75" i="2"/>
  <c r="BR782" i="3"/>
  <c r="BR987" i="3"/>
  <c r="BR970" i="3"/>
  <c r="BR801" i="3"/>
  <c r="AU801" i="3" s="1"/>
  <c r="M802" i="2" s="1"/>
  <c r="BR964" i="3"/>
  <c r="BB964" i="3" s="1"/>
  <c r="P711" i="2"/>
  <c r="BR811" i="3"/>
  <c r="AW811" i="3" s="1"/>
  <c r="O812" i="2" s="1"/>
  <c r="BR942" i="3"/>
  <c r="BR2027" i="3"/>
  <c r="M106" i="2"/>
  <c r="R263" i="2"/>
  <c r="BR953" i="3"/>
  <c r="M738" i="2"/>
  <c r="M220" i="2"/>
  <c r="BR917" i="3"/>
  <c r="R138" i="2"/>
  <c r="BR834" i="3"/>
  <c r="BR1026" i="3"/>
  <c r="P361" i="2"/>
  <c r="P195" i="2"/>
  <c r="O674" i="2"/>
  <c r="BR902" i="3"/>
  <c r="AW902" i="3" s="1"/>
  <c r="O903" i="2" s="1"/>
  <c r="BR768" i="3"/>
  <c r="AX768" i="3" s="1"/>
  <c r="P769" i="2" s="1"/>
  <c r="M208" i="2"/>
  <c r="O222" i="2"/>
  <c r="BR975" i="3"/>
  <c r="BR821" i="3"/>
  <c r="BB821" i="3" s="1"/>
  <c r="R617" i="2"/>
  <c r="N276" i="2"/>
  <c r="BR851" i="3"/>
  <c r="BB851" i="3" s="1"/>
  <c r="BR852" i="3"/>
  <c r="BR991" i="3"/>
  <c r="AT991" i="3" s="1"/>
  <c r="L992" i="2" s="1"/>
  <c r="BR1063" i="3"/>
  <c r="BR1118" i="3"/>
  <c r="AV1118" i="3" s="1"/>
  <c r="BR1969" i="3"/>
  <c r="AX1969" i="3" s="1"/>
  <c r="BR787" i="3"/>
  <c r="BA787" i="3" s="1"/>
  <c r="O372" i="2"/>
  <c r="BR771" i="3"/>
  <c r="BR1213" i="3"/>
  <c r="BR1736" i="3"/>
  <c r="BR1471" i="3"/>
  <c r="AU1471" i="3" s="1"/>
  <c r="BR1053" i="3"/>
  <c r="BR1117" i="3"/>
  <c r="BR1696" i="3"/>
  <c r="BR1181" i="3"/>
  <c r="P512" i="2"/>
  <c r="M676" i="2"/>
  <c r="L580" i="2"/>
  <c r="BR1013" i="3"/>
  <c r="BR1113" i="3"/>
  <c r="BR1537" i="3"/>
  <c r="BR2183" i="3"/>
  <c r="BR850" i="3"/>
  <c r="AT850" i="3" s="1"/>
  <c r="L851" i="2" s="1"/>
  <c r="BR1140" i="3"/>
  <c r="BR1036" i="3"/>
  <c r="BR1568" i="3"/>
  <c r="BR2132" i="3"/>
  <c r="AZ2132" i="3" s="1"/>
  <c r="BR1116" i="3"/>
  <c r="BR1649" i="3"/>
  <c r="AX1649" i="3" s="1"/>
  <c r="BR1339" i="3"/>
  <c r="BR1843" i="3"/>
  <c r="BR1460" i="3"/>
  <c r="BR1129" i="3"/>
  <c r="AT1129" i="3" s="1"/>
  <c r="BR1472" i="3"/>
  <c r="BR1781" i="3"/>
  <c r="AT1781" i="3" s="1"/>
  <c r="BR1765" i="3"/>
  <c r="BB1765" i="3" s="1"/>
  <c r="BR1804" i="3"/>
  <c r="BR1459" i="3"/>
  <c r="AW1459" i="3" s="1"/>
  <c r="BR2108" i="3"/>
  <c r="L731" i="2"/>
  <c r="BR835" i="3"/>
  <c r="BA835" i="3" s="1"/>
  <c r="N157" i="2"/>
  <c r="BR2039" i="3"/>
  <c r="BR858" i="3"/>
  <c r="BR971" i="3"/>
  <c r="BR2098" i="3"/>
  <c r="BA2098" i="3" s="1"/>
  <c r="O630" i="2"/>
  <c r="O448" i="2"/>
  <c r="O267" i="2"/>
  <c r="M641" i="2"/>
  <c r="N434" i="2"/>
  <c r="O464" i="2"/>
  <c r="BR2114" i="3"/>
  <c r="BR889" i="3"/>
  <c r="BR1102" i="3"/>
  <c r="BR1005" i="3"/>
  <c r="BR789" i="3"/>
  <c r="P549" i="2"/>
  <c r="BR2073" i="3"/>
  <c r="BR871" i="3"/>
  <c r="BB871" i="3" s="1"/>
  <c r="BR774" i="3"/>
  <c r="AT774" i="3" s="1"/>
  <c r="L775" i="2" s="1"/>
  <c r="O426" i="2"/>
  <c r="BR1224" i="3"/>
  <c r="BR1206" i="3"/>
  <c r="BR2154" i="3"/>
  <c r="M244" i="2"/>
  <c r="BR1703" i="3"/>
  <c r="BR1128" i="3"/>
  <c r="BR1074" i="3"/>
  <c r="AW1074" i="3" s="1"/>
  <c r="BR1100" i="3"/>
  <c r="AT1100" i="3" s="1"/>
  <c r="P143" i="2"/>
  <c r="R96" i="2"/>
  <c r="BR1275" i="3"/>
  <c r="BR2110" i="3"/>
  <c r="BR1461" i="3"/>
  <c r="BR1926" i="3"/>
  <c r="AV1926" i="3" s="1"/>
  <c r="BR1975" i="3"/>
  <c r="AW1975" i="3" s="1"/>
  <c r="BR1928" i="3"/>
  <c r="BR1485" i="3"/>
  <c r="AW1485" i="3" s="1"/>
  <c r="BR1160" i="3"/>
  <c r="BR2052" i="3"/>
  <c r="BR1032" i="3"/>
  <c r="BR1186" i="3"/>
  <c r="M67" i="2"/>
  <c r="M447" i="2"/>
  <c r="P504" i="2"/>
  <c r="O444" i="2"/>
  <c r="BR828" i="3"/>
  <c r="O632" i="2"/>
  <c r="BR883" i="3"/>
  <c r="AV883" i="3" s="1"/>
  <c r="N884" i="2" s="1"/>
  <c r="BR996" i="3"/>
  <c r="BR864" i="3"/>
  <c r="L620" i="2"/>
  <c r="BR2047" i="3"/>
  <c r="AT2047" i="3" s="1"/>
  <c r="N635" i="2"/>
  <c r="BR993" i="3"/>
  <c r="AZ993" i="3" s="1"/>
  <c r="R994" i="2" s="1"/>
  <c r="BR2041" i="3"/>
  <c r="BR2020" i="3"/>
  <c r="BR1059" i="3"/>
  <c r="BR1057" i="3"/>
  <c r="BB1057" i="3" s="1"/>
  <c r="BR1170" i="3"/>
  <c r="BR1103" i="3"/>
  <c r="BA1103" i="3" s="1"/>
  <c r="BR1812" i="3"/>
  <c r="BR2034" i="3"/>
  <c r="BR1061" i="3"/>
  <c r="BR1176" i="3"/>
  <c r="BR1047" i="3"/>
  <c r="N566" i="2"/>
  <c r="BR1125" i="3"/>
  <c r="BR1106" i="3"/>
  <c r="AX1106" i="3" s="1"/>
  <c r="BR1965" i="3"/>
  <c r="BR1711" i="3"/>
  <c r="BB1711" i="3" s="1"/>
  <c r="BR1774" i="3"/>
  <c r="AW1774" i="3" s="1"/>
  <c r="BR1613" i="3"/>
  <c r="BR1217" i="3"/>
  <c r="BR2102" i="3"/>
  <c r="BR1639" i="3"/>
  <c r="BB1639" i="3" s="1"/>
  <c r="BR1899" i="3"/>
  <c r="BR2082" i="3"/>
  <c r="BR1489" i="3"/>
  <c r="AT1489" i="3" s="1"/>
  <c r="BR1940" i="3"/>
  <c r="AW1940" i="3" s="1"/>
  <c r="BR1586" i="3"/>
  <c r="BA1586" i="3" s="1"/>
  <c r="BR1558" i="3"/>
  <c r="AW1558" i="3" s="1"/>
  <c r="BR2004" i="3"/>
  <c r="BR1310" i="3"/>
  <c r="BB1310" i="3" s="1"/>
  <c r="R62" i="2"/>
  <c r="BR1166" i="3"/>
  <c r="BR1221" i="3"/>
  <c r="BR1291" i="3"/>
  <c r="BR1427" i="3"/>
  <c r="BR1411" i="3"/>
  <c r="BR1414" i="3"/>
  <c r="BB1414" i="3" s="1"/>
  <c r="BR1468" i="3"/>
  <c r="BR2115" i="3"/>
  <c r="AV2115" i="3" s="1"/>
  <c r="BR2163" i="3"/>
  <c r="BR1498" i="3"/>
  <c r="BR1921" i="3"/>
  <c r="BR2024" i="3"/>
  <c r="BR1330" i="3"/>
  <c r="BR2006" i="3"/>
  <c r="AT2006" i="3" s="1"/>
  <c r="BR1914" i="3"/>
  <c r="BR2064" i="3"/>
  <c r="BR1262" i="3"/>
  <c r="BR1620" i="3"/>
  <c r="BR1720" i="3"/>
  <c r="BR1986" i="3"/>
  <c r="BR1244" i="3"/>
  <c r="BR1525" i="3"/>
  <c r="AZ1525" i="3" s="1"/>
  <c r="BR1616" i="3"/>
  <c r="AX1616" i="3" s="1"/>
  <c r="BR1259" i="3"/>
  <c r="BR1946" i="3"/>
  <c r="BR1894" i="3"/>
  <c r="BA1894" i="3" s="1"/>
  <c r="BR1923" i="3"/>
  <c r="BR2015" i="3"/>
  <c r="BR1796" i="3"/>
  <c r="BR1656" i="3"/>
  <c r="BR1097" i="3"/>
  <c r="BR1690" i="3"/>
  <c r="AX1690" i="3" s="1"/>
  <c r="BR1348" i="3"/>
  <c r="BB1348" i="3" s="1"/>
  <c r="BR2118" i="3"/>
  <c r="BR2012" i="3"/>
  <c r="BR1576" i="3"/>
  <c r="BR1289" i="3"/>
  <c r="BR1793" i="3"/>
  <c r="BR1513" i="3"/>
  <c r="AT1513" i="3" s="1"/>
  <c r="BR1406" i="3"/>
  <c r="AT1406" i="3" s="1"/>
  <c r="BR1959" i="3"/>
  <c r="AT1959" i="3" s="1"/>
  <c r="BR1799" i="3"/>
  <c r="AT1799" i="3" s="1"/>
  <c r="BR1136" i="3"/>
  <c r="BR1064" i="3"/>
  <c r="AX1064" i="3" s="1"/>
  <c r="BR1610" i="3"/>
  <c r="BR1536" i="3"/>
  <c r="AU1536" i="3" s="1"/>
  <c r="BR2062" i="3"/>
  <c r="BR1563" i="3"/>
  <c r="BR1385" i="3"/>
  <c r="BR1503" i="3"/>
  <c r="BR1119" i="3"/>
  <c r="BR2209" i="3"/>
  <c r="BR1746" i="3"/>
  <c r="AT1746" i="3" s="1"/>
  <c r="BR1800" i="3"/>
  <c r="BS933" i="3"/>
  <c r="AY933" i="3" s="1"/>
  <c r="Q934" i="2" s="1"/>
  <c r="BR861" i="3"/>
  <c r="AX861" i="3" s="1"/>
  <c r="P862" i="2" s="1"/>
  <c r="BR916" i="3"/>
  <c r="BR923" i="3"/>
  <c r="BR816" i="3"/>
  <c r="BR790" i="3"/>
  <c r="N359" i="2"/>
  <c r="BR875" i="3"/>
  <c r="AT875" i="3" s="1"/>
  <c r="BR911" i="3"/>
  <c r="AU911" i="3" s="1"/>
  <c r="M912" i="2" s="1"/>
  <c r="BR912" i="3"/>
  <c r="BR863" i="3"/>
  <c r="R338" i="2"/>
  <c r="M309" i="2"/>
  <c r="BR841" i="3"/>
  <c r="BR904" i="3"/>
  <c r="AT904" i="3" s="1"/>
  <c r="BR867" i="3"/>
  <c r="N436" i="2"/>
  <c r="BR838" i="3"/>
  <c r="AW838" i="3" s="1"/>
  <c r="O839" i="2" s="1"/>
  <c r="M640" i="2"/>
  <c r="BR1216" i="3"/>
  <c r="BR1191" i="3"/>
  <c r="BA1191" i="3" s="1"/>
  <c r="BR1205" i="3"/>
  <c r="BR1742" i="3"/>
  <c r="M473" i="2"/>
  <c r="O517" i="2"/>
  <c r="BR1086" i="3"/>
  <c r="BR1971" i="3"/>
  <c r="P136" i="2"/>
  <c r="BR1973" i="3"/>
  <c r="BR1099" i="3"/>
  <c r="BR1434" i="3"/>
  <c r="BR1903" i="3"/>
  <c r="BR2200" i="3"/>
  <c r="BR1544" i="3"/>
  <c r="BR2054" i="3"/>
  <c r="BR2192" i="3"/>
  <c r="BR1440" i="3"/>
  <c r="BR1552" i="3"/>
  <c r="R492" i="2"/>
  <c r="BR1816" i="3"/>
  <c r="AZ1816" i="3" s="1"/>
  <c r="BR1245" i="3"/>
  <c r="AU1245" i="3" s="1"/>
  <c r="BR1930" i="3"/>
  <c r="BR1110" i="3"/>
  <c r="BR1023" i="3"/>
  <c r="BR1575" i="3"/>
  <c r="BR1770" i="3"/>
  <c r="AT1770" i="3" s="1"/>
  <c r="BR1101" i="3"/>
  <c r="BR1168" i="3"/>
  <c r="AW1168" i="3" s="1"/>
  <c r="BR829" i="3"/>
  <c r="P665" i="2"/>
  <c r="BR2131" i="3"/>
  <c r="BB2131" i="3" s="1"/>
  <c r="L572" i="2"/>
  <c r="BR1092" i="3"/>
  <c r="N409" i="2"/>
  <c r="BR2045" i="3"/>
  <c r="BR934" i="3"/>
  <c r="BR1034" i="3"/>
  <c r="M501" i="2"/>
  <c r="BR2036" i="3"/>
  <c r="BR1007" i="3"/>
  <c r="BR1227" i="3"/>
  <c r="BR2157" i="3"/>
  <c r="BR1538" i="3"/>
  <c r="BR1228" i="3"/>
  <c r="AW1228" i="3" s="1"/>
  <c r="BR1146" i="3"/>
  <c r="AW1146" i="3" s="1"/>
  <c r="BR2117" i="3"/>
  <c r="BR1560" i="3"/>
  <c r="BR1033" i="3"/>
  <c r="BR1065" i="3"/>
  <c r="BR1202" i="3"/>
  <c r="P579" i="2"/>
  <c r="M482" i="2"/>
  <c r="BR1156" i="3"/>
  <c r="BR1875" i="3"/>
  <c r="AX1875" i="3" s="1"/>
  <c r="BR1992" i="3"/>
  <c r="BR1147" i="3"/>
  <c r="BR1445" i="3"/>
  <c r="AU1445" i="3" s="1"/>
  <c r="BR1609" i="3"/>
  <c r="AZ1609" i="3" s="1"/>
  <c r="BR1890" i="3"/>
  <c r="BR1862" i="3"/>
  <c r="BR1403" i="3"/>
  <c r="M306" i="2"/>
  <c r="BR1085" i="3"/>
  <c r="BR1543" i="3"/>
  <c r="BR1635" i="3"/>
  <c r="BR1148" i="3"/>
  <c r="BR1093" i="3"/>
  <c r="BR1025" i="3"/>
  <c r="BR1130" i="3"/>
  <c r="BR1171" i="3"/>
  <c r="BA1171" i="3" s="1"/>
  <c r="BR2142" i="3"/>
  <c r="BR2040" i="3"/>
  <c r="BR1958" i="3"/>
  <c r="AZ1958" i="3" s="1"/>
  <c r="BR2016" i="3"/>
  <c r="BR1689" i="3"/>
  <c r="BR1925" i="3"/>
  <c r="BR2046" i="3"/>
  <c r="AZ2046" i="3" s="1"/>
  <c r="BR1886" i="3"/>
  <c r="BR1372" i="3"/>
  <c r="AW1372" i="3" s="1"/>
  <c r="BR1907" i="3"/>
  <c r="AW1907" i="3" s="1"/>
  <c r="BR1783" i="3"/>
  <c r="BR1455" i="3"/>
  <c r="AZ1455" i="3" s="1"/>
  <c r="BR1433" i="3"/>
  <c r="BR1313" i="3"/>
  <c r="BR1587" i="3"/>
  <c r="AT1587" i="3" s="1"/>
  <c r="BR1332" i="3"/>
  <c r="AW1332" i="3" s="1"/>
  <c r="BR2089" i="3"/>
  <c r="AT2089" i="3" s="1"/>
  <c r="BR1051" i="3"/>
  <c r="BR1904" i="3"/>
  <c r="AT1904" i="3" s="1"/>
  <c r="BR1349" i="3"/>
  <c r="BA1349" i="3" s="1"/>
  <c r="BR1448" i="3"/>
  <c r="AX1448" i="3" s="1"/>
  <c r="L26" i="2"/>
  <c r="BR2070" i="3"/>
  <c r="BR2233" i="3"/>
  <c r="BR1363" i="3"/>
  <c r="BR1858" i="3"/>
  <c r="BR2099" i="3"/>
  <c r="AU2099" i="3" s="1"/>
  <c r="BR2035" i="3"/>
  <c r="Q341" i="2"/>
  <c r="BR1183" i="3"/>
  <c r="BR1003" i="3"/>
  <c r="BR940" i="3"/>
  <c r="R341" i="2"/>
  <c r="BR947" i="3"/>
  <c r="P17" i="2"/>
  <c r="BR921" i="3"/>
  <c r="BR1028" i="3"/>
  <c r="M576" i="2"/>
  <c r="BR817" i="3"/>
  <c r="BA817" i="3" s="1"/>
  <c r="BR840" i="3"/>
  <c r="AT840" i="3" s="1"/>
  <c r="M462" i="2"/>
  <c r="BR815" i="3"/>
  <c r="BR761" i="3"/>
  <c r="BR764" i="3"/>
  <c r="AU764" i="3" s="1"/>
  <c r="M765" i="2" s="1"/>
  <c r="BR880" i="3"/>
  <c r="AT880" i="3" s="1"/>
  <c r="BR849" i="3"/>
  <c r="M77" i="2"/>
  <c r="BR758" i="3"/>
  <c r="BR1084" i="3"/>
  <c r="BR930" i="3"/>
  <c r="BR2090" i="3"/>
  <c r="R364" i="2"/>
  <c r="BR807" i="3"/>
  <c r="O597" i="2"/>
  <c r="BR2055" i="3"/>
  <c r="N292" i="2"/>
  <c r="M28" i="2"/>
  <c r="L505" i="2"/>
  <c r="BR2071" i="3"/>
  <c r="BR2139" i="3"/>
  <c r="BR2011" i="3"/>
  <c r="BR989" i="3"/>
  <c r="M561" i="2"/>
  <c r="BR767" i="3"/>
  <c r="BR1175" i="3"/>
  <c r="AU1175" i="3" s="1"/>
  <c r="BR1879" i="3"/>
  <c r="O64" i="2"/>
  <c r="BR1277" i="3"/>
  <c r="BR1000" i="3"/>
  <c r="BR1584" i="3"/>
  <c r="BR1042" i="3"/>
  <c r="BA1042" i="3" s="1"/>
  <c r="BR1091" i="3"/>
  <c r="BR1666" i="3"/>
  <c r="BR1438" i="3"/>
  <c r="BR1248" i="3"/>
  <c r="BR1329" i="3"/>
  <c r="BR2214" i="3"/>
  <c r="BR1651" i="3"/>
  <c r="BR1389" i="3"/>
  <c r="BR1801" i="3"/>
  <c r="BR1709" i="3"/>
  <c r="BR1997" i="3"/>
  <c r="M703" i="2"/>
  <c r="BR2051" i="3"/>
  <c r="AZ2051" i="3" s="1"/>
  <c r="M11" i="2"/>
  <c r="BR1920" i="3"/>
  <c r="BR2162" i="3"/>
  <c r="BR1078" i="3"/>
  <c r="BR1819" i="3"/>
  <c r="BB1819" i="3" s="1"/>
  <c r="BR1198" i="3"/>
  <c r="BR1238" i="3"/>
  <c r="BR927" i="3"/>
  <c r="BR1273" i="3"/>
  <c r="BR805" i="3"/>
  <c r="BR794" i="3"/>
  <c r="AU794" i="3" s="1"/>
  <c r="M795" i="2" s="1"/>
  <c r="BR868" i="3"/>
  <c r="AW868" i="3" s="1"/>
  <c r="O869" i="2" s="1"/>
  <c r="P129" i="2"/>
  <c r="BR1017" i="3"/>
  <c r="M160" i="2"/>
  <c r="BR1062" i="3"/>
  <c r="BR1038" i="3"/>
  <c r="AW1038" i="3" s="1"/>
  <c r="BR2120" i="3"/>
  <c r="BR2056" i="3"/>
  <c r="R423" i="2"/>
  <c r="R606" i="2"/>
  <c r="BR795" i="3"/>
  <c r="M487" i="2"/>
  <c r="BR2106" i="3"/>
  <c r="BR990" i="3"/>
  <c r="BB990" i="3" s="1"/>
  <c r="BR792" i="3"/>
  <c r="BR1041" i="3"/>
  <c r="BR809" i="3"/>
  <c r="AX809" i="3" s="1"/>
  <c r="P810" i="2" s="1"/>
  <c r="BR1829" i="3"/>
  <c r="BR2121" i="3"/>
  <c r="BR1011" i="3"/>
  <c r="P690" i="2"/>
  <c r="BR2189" i="3"/>
  <c r="BA2189" i="3" s="1"/>
  <c r="BR1608" i="3"/>
  <c r="BR1164" i="3"/>
  <c r="BR1043" i="3"/>
  <c r="BR2165" i="3"/>
  <c r="BR2087" i="3"/>
  <c r="BR1108" i="3"/>
  <c r="BR2061" i="3"/>
  <c r="BR1196" i="3"/>
  <c r="AT1196" i="3" s="1"/>
  <c r="BR1328" i="3"/>
  <c r="AZ1328" i="3" s="1"/>
  <c r="BR1934" i="3"/>
  <c r="BR1882" i="3"/>
  <c r="AV1882" i="3" s="1"/>
  <c r="BR2124" i="3"/>
  <c r="BR1287" i="3"/>
  <c r="BR1364" i="3"/>
  <c r="BR1502" i="3"/>
  <c r="BR1324" i="3"/>
  <c r="BR1469" i="3"/>
  <c r="BA1469" i="3" s="1"/>
  <c r="BR1873" i="3"/>
  <c r="BR1838" i="3"/>
  <c r="AT1838" i="3" s="1"/>
  <c r="BR1640" i="3"/>
  <c r="BR1231" i="3"/>
  <c r="BR2042" i="3"/>
  <c r="BB2042" i="3" s="1"/>
  <c r="BR1545" i="3"/>
  <c r="BR1625" i="3"/>
  <c r="AU1625" i="3" s="1"/>
  <c r="BR1214" i="3"/>
  <c r="AV1214" i="3" s="1"/>
  <c r="BR2186" i="3"/>
  <c r="BR1768" i="3"/>
  <c r="BR1817" i="3"/>
  <c r="N239" i="2"/>
  <c r="BR1995" i="3"/>
  <c r="BR1698" i="3"/>
  <c r="AW1698" i="3" s="1"/>
  <c r="BR1550" i="3"/>
  <c r="BA1550" i="3" s="1"/>
  <c r="BR1115" i="3"/>
  <c r="BR1697" i="3"/>
  <c r="BR1527" i="3"/>
  <c r="BA1527" i="3" s="1"/>
  <c r="BR2217" i="3"/>
  <c r="BR1901" i="3"/>
  <c r="AT1901" i="3" s="1"/>
  <c r="BR2153" i="3"/>
  <c r="BR1822" i="3"/>
  <c r="AW1822" i="3" s="1"/>
  <c r="BR1439" i="3"/>
  <c r="BR1369" i="3"/>
  <c r="BR1996" i="3"/>
  <c r="AU1996" i="3" s="1"/>
  <c r="BR1201" i="3"/>
  <c r="AZ1201" i="3" s="1"/>
  <c r="BR1523" i="3"/>
  <c r="AT1523" i="3" s="1"/>
  <c r="BR1561" i="3"/>
  <c r="AT1561" i="3" s="1"/>
  <c r="BR1072" i="3"/>
  <c r="BR2158" i="3"/>
  <c r="BR1933" i="3"/>
  <c r="AU1933" i="3" s="1"/>
  <c r="BR1530" i="3"/>
  <c r="BR1721" i="3"/>
  <c r="BR1730" i="3"/>
  <c r="AV1730" i="3" s="1"/>
  <c r="BR1368" i="3"/>
  <c r="BR2140" i="3"/>
  <c r="BR1456" i="3"/>
  <c r="BR1629" i="3"/>
  <c r="AV1629" i="3" s="1"/>
  <c r="BR1522" i="3"/>
  <c r="BR1494" i="3"/>
  <c r="BR1631" i="3"/>
  <c r="AX1631" i="3" s="1"/>
  <c r="BR1518" i="3"/>
  <c r="BR1346" i="3"/>
  <c r="AW1346" i="3" s="1"/>
  <c r="BR1723" i="3"/>
  <c r="AW1723" i="3" s="1"/>
  <c r="BR2195" i="3"/>
  <c r="AU2195" i="3" s="1"/>
  <c r="BR1821" i="3"/>
  <c r="AV1821" i="3" s="1"/>
  <c r="BR2023" i="3"/>
  <c r="BR1685" i="3"/>
  <c r="BR1141" i="3"/>
  <c r="BR1087" i="3"/>
  <c r="BR1111" i="3"/>
  <c r="BR1846" i="3"/>
  <c r="BR1857" i="3"/>
  <c r="AT1857" i="3" s="1"/>
  <c r="BR2136" i="3"/>
  <c r="BB2136" i="3" s="1"/>
  <c r="BR1408" i="3"/>
  <c r="BR2022" i="3"/>
  <c r="AZ2022" i="3" s="1"/>
  <c r="BR2160" i="3"/>
  <c r="AT2160" i="3" s="1"/>
  <c r="BR1229" i="3"/>
  <c r="AZ1229" i="3" s="1"/>
  <c r="BR1655" i="3"/>
  <c r="BR2222" i="3"/>
  <c r="BR2176" i="3"/>
  <c r="BR2143" i="3"/>
  <c r="BR1974" i="3"/>
  <c r="BR2125" i="3"/>
  <c r="AT2125" i="3" s="1"/>
  <c r="Q64" i="2"/>
  <c r="BR1052" i="3"/>
  <c r="BR1863" i="3"/>
  <c r="AU1863" i="3" s="1"/>
  <c r="BR1993" i="3"/>
  <c r="BR1960" i="3"/>
  <c r="AT1960" i="3" s="1"/>
  <c r="BR1430" i="3"/>
  <c r="AU1430" i="3" s="1"/>
  <c r="BR2107" i="3"/>
  <c r="BR1511" i="3"/>
  <c r="BR1470" i="3"/>
  <c r="AZ1470" i="3" s="1"/>
  <c r="BR1377" i="3"/>
  <c r="BR2171" i="3"/>
  <c r="BR1898" i="3"/>
  <c r="AT1898" i="3" s="1"/>
  <c r="BR1475" i="3"/>
  <c r="AT1475" i="3" s="1"/>
  <c r="BR1421" i="3"/>
  <c r="BA1421" i="3" s="1"/>
  <c r="Q584" i="2"/>
  <c r="BR1303" i="3"/>
  <c r="AW1303" i="3" s="1"/>
  <c r="BR1637" i="3"/>
  <c r="BR1650" i="3"/>
  <c r="AX1650" i="3" s="1"/>
  <c r="BR1405" i="3"/>
  <c r="BR1413" i="3"/>
  <c r="BB1413" i="3" s="1"/>
  <c r="BR1591" i="3"/>
  <c r="BR2134" i="3"/>
  <c r="BR1551" i="3"/>
  <c r="BR2156" i="3"/>
  <c r="BR1479" i="3"/>
  <c r="BR1354" i="3"/>
  <c r="AW1354" i="3" s="1"/>
  <c r="BR1699" i="3"/>
  <c r="BR1630" i="3"/>
  <c r="BR1325" i="3"/>
  <c r="BR1295" i="3"/>
  <c r="AT1295" i="3" s="1"/>
  <c r="BR2074" i="3"/>
  <c r="BR1802" i="3"/>
  <c r="BR1964" i="3"/>
  <c r="BR1269" i="3"/>
  <c r="BR1671" i="3"/>
  <c r="BR1633" i="3"/>
  <c r="BR1223" i="3"/>
  <c r="BB1223" i="3" s="1"/>
  <c r="BR1267" i="3"/>
  <c r="BB1267" i="3" s="1"/>
  <c r="BR1777" i="3"/>
  <c r="BR1010" i="3"/>
  <c r="BR1541" i="3"/>
  <c r="AZ1541" i="3" s="1"/>
  <c r="BR1095" i="3"/>
  <c r="BR2133" i="3"/>
  <c r="BR997" i="3"/>
  <c r="Q33" i="2"/>
  <c r="BR2018" i="3"/>
  <c r="BR1571" i="3"/>
  <c r="BR1436" i="3"/>
  <c r="BR1407" i="3"/>
  <c r="AW1407" i="3" s="1"/>
  <c r="BR1249" i="3"/>
  <c r="BR1826" i="3"/>
  <c r="AZ1826" i="3" s="1"/>
  <c r="BR1766" i="3"/>
  <c r="AW1766" i="3" s="1"/>
  <c r="BR1795" i="3"/>
  <c r="BB1795" i="3" s="1"/>
  <c r="BR1790" i="3"/>
  <c r="BR1636" i="3"/>
  <c r="BR1897" i="3"/>
  <c r="BR1173" i="3"/>
  <c r="BB1173" i="3" s="1"/>
  <c r="BR1540" i="3"/>
  <c r="AT1540" i="3" s="1"/>
  <c r="BR2077" i="3"/>
  <c r="AT2077" i="3" s="1"/>
  <c r="BR1174" i="3"/>
  <c r="BR1058" i="3"/>
  <c r="AT1058" i="3" s="1"/>
  <c r="BR1143" i="3"/>
  <c r="AT1143" i="3" s="1"/>
  <c r="BR1771" i="3"/>
  <c r="BA1771" i="3" s="1"/>
  <c r="BR1016" i="3"/>
  <c r="BR1132" i="3"/>
  <c r="AW1132" i="3" s="1"/>
  <c r="BR1158" i="3"/>
  <c r="BR1569" i="3"/>
  <c r="AW1569" i="3" s="1"/>
  <c r="BR1634" i="3"/>
  <c r="BR1956" i="3"/>
  <c r="BR1309" i="3"/>
  <c r="BR1297" i="3"/>
  <c r="BR2150" i="3"/>
  <c r="AX2150" i="3" s="1"/>
  <c r="BR1615" i="3"/>
  <c r="BB1615" i="3" s="1"/>
  <c r="BR2116" i="3"/>
  <c r="AV2116" i="3" s="1"/>
  <c r="BR1293" i="3"/>
  <c r="AU1293" i="3" s="1"/>
  <c r="BR1725" i="3"/>
  <c r="Q49" i="2"/>
  <c r="Q123" i="2"/>
  <c r="BR2212" i="3"/>
  <c r="BR2168" i="3"/>
  <c r="AV2168" i="3" s="1"/>
  <c r="BR1999" i="3"/>
  <c r="Q520" i="2"/>
  <c r="Q405" i="2"/>
  <c r="Q314" i="2"/>
  <c r="Q190" i="2"/>
  <c r="BR1547" i="3"/>
  <c r="AV1547" i="3" s="1"/>
  <c r="BS1990" i="3"/>
  <c r="AY1990" i="3" s="1"/>
  <c r="Q652" i="2"/>
  <c r="BR1188" i="3"/>
  <c r="BR1219" i="3"/>
  <c r="BR1701" i="3"/>
  <c r="AV1701" i="3" s="1"/>
  <c r="BR1988" i="3"/>
  <c r="AW1988" i="3" s="1"/>
  <c r="BR1951" i="3"/>
  <c r="BR1159" i="3"/>
  <c r="BR2147" i="3"/>
  <c r="AW2147" i="3" s="1"/>
  <c r="BR1681" i="3"/>
  <c r="BR1070" i="3"/>
  <c r="Q451" i="2"/>
  <c r="BR2058" i="3"/>
  <c r="AX2058" i="3" s="1"/>
  <c r="BR1422" i="3"/>
  <c r="BR1464" i="3"/>
  <c r="AZ1464" i="3" s="1"/>
  <c r="BR1738" i="3"/>
  <c r="BR1089" i="3"/>
  <c r="BR2190" i="3"/>
  <c r="BR2179" i="3"/>
  <c r="AT2179" i="3" s="1"/>
  <c r="BR1718" i="3"/>
  <c r="AT1718" i="3" s="1"/>
  <c r="BR1679" i="3"/>
  <c r="BR1944" i="3"/>
  <c r="AT1944" i="3" s="1"/>
  <c r="BR1123" i="3"/>
  <c r="AV1123" i="3" s="1"/>
  <c r="BR2144" i="3"/>
  <c r="BR1623" i="3"/>
  <c r="BR2010" i="3"/>
  <c r="BB2010" i="3" s="1"/>
  <c r="BR1667" i="3"/>
  <c r="BA1667" i="3" s="1"/>
  <c r="BR1687" i="3"/>
  <c r="BR2105" i="3"/>
  <c r="AZ2105" i="3" s="1"/>
  <c r="BR1467" i="3"/>
  <c r="BA1467" i="3" s="1"/>
  <c r="BR1204" i="3"/>
  <c r="BR1733" i="3"/>
  <c r="BB1733" i="3" s="1"/>
  <c r="BR1512" i="3"/>
  <c r="Q72" i="2"/>
  <c r="BR1855" i="3"/>
  <c r="BR2173" i="3"/>
  <c r="Q143" i="2"/>
  <c r="BR1976" i="3"/>
  <c r="AV1976" i="3" s="1"/>
  <c r="BR1008" i="3"/>
  <c r="BR1189" i="3"/>
  <c r="AV1189" i="3" s="1"/>
  <c r="BR1019" i="3"/>
  <c r="BA1019" i="3" s="1"/>
  <c r="Q665" i="2"/>
  <c r="BR1311" i="3"/>
  <c r="AT1311" i="3" s="1"/>
  <c r="BR1294" i="3"/>
  <c r="AT1294" i="3" s="1"/>
  <c r="BR1611" i="3"/>
  <c r="BR1693" i="3"/>
  <c r="AT1693" i="3" s="1"/>
  <c r="BR1292" i="3"/>
  <c r="BR2166" i="3"/>
  <c r="BB2166" i="3" s="1"/>
  <c r="Q609" i="2"/>
  <c r="Q286" i="2"/>
  <c r="BR1874" i="3"/>
  <c r="AT1874" i="3" s="1"/>
  <c r="BS1885" i="3"/>
  <c r="AY1885" i="3" s="1"/>
  <c r="BR1338" i="3"/>
  <c r="BR1752" i="3"/>
  <c r="BS1856" i="3"/>
  <c r="AY1856" i="3" s="1"/>
  <c r="BS1820" i="3"/>
  <c r="AY1820" i="3" s="1"/>
  <c r="BS1773" i="3"/>
  <c r="AY1773" i="3" s="1"/>
  <c r="BS1610" i="3"/>
  <c r="AY1610" i="3" s="1"/>
  <c r="BS1952" i="3"/>
  <c r="AY1952" i="3" s="1"/>
  <c r="BS1148" i="3"/>
  <c r="AY1148" i="3" s="1"/>
  <c r="BS1123" i="3"/>
  <c r="AY1123" i="3" s="1"/>
  <c r="BS1070" i="3"/>
  <c r="AY1070" i="3" s="1"/>
  <c r="BS1771" i="3"/>
  <c r="AY1771" i="3" s="1"/>
  <c r="BS1683" i="3"/>
  <c r="AY1683" i="3" s="1"/>
  <c r="BS1814" i="3"/>
  <c r="AY1814" i="3" s="1"/>
  <c r="BS1320" i="3"/>
  <c r="AY1320" i="3" s="1"/>
  <c r="BS968" i="3"/>
  <c r="AY968" i="3" s="1"/>
  <c r="Q969" i="2" s="1"/>
  <c r="BS1903" i="3"/>
  <c r="AY1903" i="3" s="1"/>
  <c r="BS1189" i="3"/>
  <c r="AY1189" i="3" s="1"/>
  <c r="BS1125" i="3"/>
  <c r="AY1125" i="3" s="1"/>
  <c r="BS1102" i="3"/>
  <c r="AY1102" i="3" s="1"/>
  <c r="BS1038" i="3"/>
  <c r="AY1038" i="3" s="1"/>
  <c r="BR1570" i="3"/>
  <c r="AT1570" i="3" s="1"/>
  <c r="BR1014" i="3"/>
  <c r="AU1014" i="3" s="1"/>
  <c r="M1015" i="2" s="1"/>
  <c r="BR1046" i="3"/>
  <c r="BB1046" i="3" s="1"/>
  <c r="BR1912" i="3"/>
  <c r="AU1912" i="3" s="1"/>
  <c r="BR1048" i="3"/>
  <c r="BR1373" i="3"/>
  <c r="BR1258" i="3"/>
  <c r="BB1258" i="3" s="1"/>
  <c r="Q119" i="2"/>
  <c r="BR1268" i="3"/>
  <c r="P97" i="2"/>
  <c r="BR1353" i="3"/>
  <c r="BR1516" i="3"/>
  <c r="BR1282" i="3"/>
  <c r="AW1282" i="3" s="1"/>
  <c r="BR1735" i="3"/>
  <c r="BR1622" i="3"/>
  <c r="BR1505" i="3"/>
  <c r="BR2032" i="3"/>
  <c r="BR1517" i="3"/>
  <c r="BR1864" i="3"/>
  <c r="AT1864" i="3" s="1"/>
  <c r="BR1343" i="3"/>
  <c r="BR1340" i="3"/>
  <c r="AT1340" i="3" s="1"/>
  <c r="BR1892" i="3"/>
  <c r="BR1393" i="3"/>
  <c r="BR1674" i="3"/>
  <c r="BR1887" i="3"/>
  <c r="BR1504" i="3"/>
  <c r="AX1504" i="3" s="1"/>
  <c r="BR1664" i="3"/>
  <c r="BR1157" i="3"/>
  <c r="BR1133" i="3"/>
  <c r="AU1133" i="3" s="1"/>
  <c r="BR1326" i="3"/>
  <c r="BR1274" i="3"/>
  <c r="BR1602" i="3"/>
  <c r="L498" i="2"/>
  <c r="BR2193" i="3"/>
  <c r="P533" i="2"/>
  <c r="BR1154" i="3"/>
  <c r="BB1154" i="3" s="1"/>
  <c r="N526" i="2"/>
  <c r="BR1220" i="3"/>
  <c r="AU1220" i="3" s="1"/>
  <c r="BR1304" i="3"/>
  <c r="Q472" i="2"/>
  <c r="Q424" i="2"/>
  <c r="BR1066" i="3"/>
  <c r="BR814" i="3"/>
  <c r="BR1966" i="3"/>
  <c r="BR1583" i="3"/>
  <c r="BR1529" i="3"/>
  <c r="BR1691" i="3"/>
  <c r="BR1195" i="3"/>
  <c r="AT1195" i="3" s="1"/>
  <c r="BR1566" i="3"/>
  <c r="BR1397" i="3"/>
  <c r="BR1581" i="3"/>
  <c r="BB1581" i="3" s="1"/>
  <c r="BR1151" i="3"/>
  <c r="BR1910" i="3"/>
  <c r="BR1919" i="3"/>
  <c r="BR1900" i="3"/>
  <c r="BR1716" i="3"/>
  <c r="AU1716" i="3" s="1"/>
  <c r="BR1424" i="3"/>
  <c r="BR1490" i="3"/>
  <c r="BR1462" i="3"/>
  <c r="BR1486" i="3"/>
  <c r="AW1486" i="3" s="1"/>
  <c r="BR1124" i="3"/>
  <c r="BR1688" i="3"/>
  <c r="BR1831" i="3"/>
  <c r="BR1122" i="3"/>
  <c r="BA1122" i="3" s="1"/>
  <c r="BR1049" i="3"/>
  <c r="BR2097" i="3"/>
  <c r="BR1803" i="3"/>
  <c r="Q79" i="2"/>
  <c r="M205" i="2"/>
  <c r="BR1331" i="3"/>
  <c r="BR2210" i="3"/>
  <c r="AT2210" i="3" s="1"/>
  <c r="BR1745" i="3"/>
  <c r="BR1708" i="3"/>
  <c r="BA1708" i="3" s="1"/>
  <c r="BR1643" i="3"/>
  <c r="BR1978" i="3"/>
  <c r="BR1418" i="3"/>
  <c r="BB1418" i="3" s="1"/>
  <c r="BR1952" i="3"/>
  <c r="BR2111" i="3"/>
  <c r="BR1844" i="3"/>
  <c r="AU1844" i="3" s="1"/>
  <c r="BR1849" i="3"/>
  <c r="AZ1849" i="3" s="1"/>
  <c r="BR1105" i="3"/>
  <c r="AT1105" i="3" s="1"/>
  <c r="BR1909" i="3"/>
  <c r="AT1909" i="3" s="1"/>
  <c r="BR1769" i="3"/>
  <c r="AT1769" i="3" s="1"/>
  <c r="BR1911" i="3"/>
  <c r="BR1073" i="3"/>
  <c r="BA1073" i="3" s="1"/>
  <c r="Q222" i="2"/>
  <c r="Q522" i="2"/>
  <c r="BR1037" i="3"/>
  <c r="BR1950" i="3"/>
  <c r="BR1519" i="3"/>
  <c r="BR1676" i="3"/>
  <c r="AT1676" i="3" s="1"/>
  <c r="BR1301" i="3"/>
  <c r="BR1638" i="3"/>
  <c r="BR1779" i="3"/>
  <c r="BR1580" i="3"/>
  <c r="BR1492" i="3"/>
  <c r="AT1492" i="3" s="1"/>
  <c r="BR1787" i="3"/>
  <c r="Q111" i="2"/>
  <c r="BR2203" i="3"/>
  <c r="AZ2203" i="3" s="1"/>
  <c r="BR2159" i="3"/>
  <c r="BA2159" i="3" s="1"/>
  <c r="BR1991" i="3"/>
  <c r="Q605" i="2"/>
  <c r="Q568" i="2"/>
  <c r="Q392" i="2"/>
  <c r="M249" i="2"/>
  <c r="Q81" i="2"/>
  <c r="Q28" i="2"/>
  <c r="BS2178" i="3"/>
  <c r="AY2178" i="3" s="1"/>
  <c r="Q169" i="2"/>
  <c r="BR1031" i="3"/>
  <c r="AZ1031" i="3" s="1"/>
  <c r="Q602" i="2"/>
  <c r="BR2026" i="3"/>
  <c r="BR1880" i="3"/>
  <c r="BR2003" i="3"/>
  <c r="BR1192" i="3"/>
  <c r="AX1192" i="3" s="1"/>
  <c r="BR1500" i="3"/>
  <c r="AZ1500" i="3" s="1"/>
  <c r="BR1642" i="3"/>
  <c r="BR1877" i="3"/>
  <c r="Q63" i="2"/>
  <c r="BR1071" i="3"/>
  <c r="AX1071" i="3" s="1"/>
  <c r="BR1452" i="3"/>
  <c r="BA1452" i="3" s="1"/>
  <c r="BR2123" i="3"/>
  <c r="BR1345" i="3"/>
  <c r="AT1345" i="3" s="1"/>
  <c r="BR1658" i="3"/>
  <c r="AV1658" i="3" s="1"/>
  <c r="BR1837" i="3"/>
  <c r="BA1837" i="3" s="1"/>
  <c r="BR1243" i="3"/>
  <c r="BR1443" i="3"/>
  <c r="AX1443" i="3" s="1"/>
  <c r="BR1477" i="3"/>
  <c r="BA1477" i="3" s="1"/>
  <c r="BR1426" i="3"/>
  <c r="BR1841" i="3"/>
  <c r="BR1344" i="3"/>
  <c r="AZ1344" i="3" s="1"/>
  <c r="BR1785" i="3"/>
  <c r="AU1785" i="3" s="1"/>
  <c r="BR1347" i="3"/>
  <c r="BR1401" i="3"/>
  <c r="AX1401" i="3" s="1"/>
  <c r="BR1499" i="3"/>
  <c r="BB1499" i="3" s="1"/>
  <c r="BR2037" i="3"/>
  <c r="BR1939" i="3"/>
  <c r="AU1939" i="3" s="1"/>
  <c r="BS1999" i="3"/>
  <c r="AY1999" i="3" s="1"/>
  <c r="Q301" i="2"/>
  <c r="BR2199" i="3"/>
  <c r="AU2199" i="3" s="1"/>
  <c r="BR1559" i="3"/>
  <c r="BR1482" i="3"/>
  <c r="BR2145" i="3"/>
  <c r="BA2145" i="3" s="1"/>
  <c r="BS1980" i="3"/>
  <c r="AY1980" i="3" s="1"/>
  <c r="Q251" i="2"/>
  <c r="Q269" i="2"/>
  <c r="BR1254" i="3"/>
  <c r="AU1254" i="3" s="1"/>
  <c r="BR1885" i="3"/>
  <c r="BR1833" i="3"/>
  <c r="BR2119" i="3"/>
  <c r="BR1497" i="3"/>
  <c r="Q330" i="2"/>
  <c r="Q250" i="2"/>
  <c r="BS1824" i="3"/>
  <c r="AY1824" i="3" s="1"/>
  <c r="BS1706" i="3"/>
  <c r="AY1706" i="3" s="1"/>
  <c r="BS931" i="3"/>
  <c r="AY931" i="3" s="1"/>
  <c r="Q932" i="2" s="1"/>
  <c r="BR1618" i="3"/>
  <c r="BR1410" i="3"/>
  <c r="BR1341" i="3"/>
  <c r="BR1719" i="3"/>
  <c r="AV1719" i="3" s="1"/>
  <c r="BR1715" i="3"/>
  <c r="BR2060" i="3"/>
  <c r="BR2232" i="3"/>
  <c r="BR1924" i="3"/>
  <c r="BR1155" i="3"/>
  <c r="BR1706" i="3"/>
  <c r="BR1732" i="3"/>
  <c r="BR1240" i="3"/>
  <c r="AW1240" i="3" s="1"/>
  <c r="BR1539" i="3"/>
  <c r="BR2103" i="3"/>
  <c r="BR1918" i="3"/>
  <c r="BR2235" i="3"/>
  <c r="BR2033" i="3"/>
  <c r="BR1242" i="3"/>
  <c r="BR1851" i="3"/>
  <c r="BR1700" i="3"/>
  <c r="AT1700" i="3" s="1"/>
  <c r="M614" i="2"/>
  <c r="BR1361" i="3"/>
  <c r="BR1257" i="3"/>
  <c r="BR2126" i="3"/>
  <c r="BB2126" i="3" s="1"/>
  <c r="BR1747" i="3"/>
  <c r="AW1747" i="3" s="1"/>
  <c r="BR1868" i="3"/>
  <c r="BB1868" i="3" s="1"/>
  <c r="BR1358" i="3"/>
  <c r="BR1749" i="3"/>
  <c r="BR1351" i="3"/>
  <c r="AZ1351" i="3" s="1"/>
  <c r="BR1394" i="3"/>
  <c r="BR1927" i="3"/>
  <c r="AX1927" i="3" s="1"/>
  <c r="BR1820" i="3"/>
  <c r="BR1645" i="3"/>
  <c r="BR2227" i="3"/>
  <c r="BR1374" i="3"/>
  <c r="BR1834" i="3"/>
  <c r="BR1932" i="3"/>
  <c r="BR1573" i="3"/>
  <c r="AT1573" i="3" s="1"/>
  <c r="BR1266" i="3"/>
  <c r="BR1794" i="3"/>
  <c r="AX1794" i="3" s="1"/>
  <c r="BR1590" i="3"/>
  <c r="AV1590" i="3" s="1"/>
  <c r="BR1759" i="3"/>
  <c r="BR1726" i="3"/>
  <c r="BR1232" i="3"/>
  <c r="AU1232" i="3" s="1"/>
  <c r="BR1805" i="3"/>
  <c r="BR1209" i="3"/>
  <c r="AT1209" i="3" s="1"/>
  <c r="BR2219" i="3"/>
  <c r="R69" i="2"/>
  <c r="BR1589" i="3"/>
  <c r="R538" i="2"/>
  <c r="BR1677" i="3"/>
  <c r="BR1104" i="3"/>
  <c r="AT1104" i="3" s="1"/>
  <c r="M93" i="2"/>
  <c r="Q157" i="2"/>
  <c r="Q647" i="2"/>
  <c r="BR1215" i="3"/>
  <c r="BB1215" i="3" s="1"/>
  <c r="BR1450" i="3"/>
  <c r="BR1296" i="3"/>
  <c r="BR1712" i="3"/>
  <c r="AW1712" i="3" s="1"/>
  <c r="BR1382" i="3"/>
  <c r="BA1382" i="3" s="1"/>
  <c r="BR2138" i="3"/>
  <c r="BR1457" i="3"/>
  <c r="BR2044" i="3"/>
  <c r="BR1306" i="3"/>
  <c r="AV1306" i="3" s="1"/>
  <c r="BR1375" i="3"/>
  <c r="AZ1375" i="3" s="1"/>
  <c r="BR1963" i="3"/>
  <c r="BR1957" i="3"/>
  <c r="BB1957" i="3" s="1"/>
  <c r="BR2057" i="3"/>
  <c r="BR1961" i="3"/>
  <c r="BR1045" i="3"/>
  <c r="BR1653" i="3"/>
  <c r="BR1955" i="3"/>
  <c r="AW1955" i="3" s="1"/>
  <c r="BR1977" i="3"/>
  <c r="AX1977" i="3" s="1"/>
  <c r="Q642" i="2"/>
  <c r="BR1211" i="3"/>
  <c r="BA1211" i="3" s="1"/>
  <c r="BR2078" i="3"/>
  <c r="AW2078" i="3" s="1"/>
  <c r="BR1683" i="3"/>
  <c r="BR1916" i="3"/>
  <c r="BR1684" i="3"/>
  <c r="AW1684" i="3" s="1"/>
  <c r="BR1762" i="3"/>
  <c r="AZ1762" i="3" s="1"/>
  <c r="BR1943" i="3"/>
  <c r="BR1836" i="3"/>
  <c r="BR1428" i="3"/>
  <c r="AW1428" i="3" s="1"/>
  <c r="BR1396" i="3"/>
  <c r="Q88" i="2"/>
  <c r="Q17" i="2"/>
  <c r="BR2234" i="3"/>
  <c r="BR2184" i="3"/>
  <c r="AZ2184" i="3" s="1"/>
  <c r="BR2151" i="3"/>
  <c r="BR1983" i="3"/>
  <c r="Q379" i="2"/>
  <c r="Q59" i="2"/>
  <c r="BS2175" i="3"/>
  <c r="AY2175" i="3" s="1"/>
  <c r="Q579" i="2"/>
  <c r="Q490" i="2"/>
  <c r="Q461" i="2"/>
  <c r="Q15" i="2"/>
  <c r="Q425" i="2"/>
  <c r="BR1565" i="3"/>
  <c r="BB1565" i="3" s="1"/>
  <c r="BR1968" i="3"/>
  <c r="AX1968" i="3" s="1"/>
  <c r="BR1260" i="3"/>
  <c r="BR1750" i="3"/>
  <c r="BR1035" i="3"/>
  <c r="AW1035" i="3" s="1"/>
  <c r="BR1756" i="3"/>
  <c r="BR1137" i="3"/>
  <c r="BR1055" i="3"/>
  <c r="BR1714" i="3"/>
  <c r="AZ1714" i="3" s="1"/>
  <c r="BR1710" i="3"/>
  <c r="AX1710" i="3" s="1"/>
  <c r="BR1302" i="3"/>
  <c r="BR1792" i="3"/>
  <c r="AU1792" i="3" s="1"/>
  <c r="BR1420" i="3"/>
  <c r="AU1420" i="3" s="1"/>
  <c r="BR2187" i="3"/>
  <c r="AU2187" i="3" s="1"/>
  <c r="BR1627" i="3"/>
  <c r="AT1627" i="3" s="1"/>
  <c r="BR1279" i="3"/>
  <c r="BR1617" i="3"/>
  <c r="AV1617" i="3" s="1"/>
  <c r="BR1860" i="3"/>
  <c r="BR1554" i="3"/>
  <c r="BR1984" i="3"/>
  <c r="BR1316" i="3"/>
  <c r="BA1316" i="3" s="1"/>
  <c r="BR1680" i="3"/>
  <c r="AW1680" i="3" s="1"/>
  <c r="BR1425" i="3"/>
  <c r="BR1895" i="3"/>
  <c r="BA1895" i="3" s="1"/>
  <c r="BR1870" i="3"/>
  <c r="AV1870" i="3" s="1"/>
  <c r="BR1488" i="3"/>
  <c r="AW1488" i="3" s="1"/>
  <c r="BS2176" i="3"/>
  <c r="AY2176" i="3" s="1"/>
  <c r="Q252" i="2"/>
  <c r="BR1402" i="3"/>
  <c r="AU1402" i="3" s="1"/>
  <c r="BR1567" i="3"/>
  <c r="BR2170" i="3"/>
  <c r="Q695" i="2"/>
  <c r="Q440" i="2"/>
  <c r="BR1098" i="3"/>
  <c r="Q361" i="2"/>
  <c r="BR2226" i="3"/>
  <c r="AV2226" i="3" s="1"/>
  <c r="BR2001" i="3"/>
  <c r="BR1599" i="3"/>
  <c r="BR2180" i="3"/>
  <c r="AZ2180" i="3" s="1"/>
  <c r="BS1775" i="3"/>
  <c r="AY1775" i="3" s="1"/>
  <c r="BS1901" i="3"/>
  <c r="AY1901" i="3" s="1"/>
  <c r="BS1690" i="3"/>
  <c r="AY1690" i="3" s="1"/>
  <c r="BS1498" i="3"/>
  <c r="AY1498" i="3" s="1"/>
  <c r="BS974" i="3"/>
  <c r="AY974" i="3" s="1"/>
  <c r="Q975" i="2" s="1"/>
  <c r="BS1642" i="3"/>
  <c r="AY1642" i="3" s="1"/>
  <c r="BS1064" i="3"/>
  <c r="AY1064" i="3" s="1"/>
  <c r="BS1308" i="3"/>
  <c r="AY1308" i="3" s="1"/>
  <c r="BS1283" i="3"/>
  <c r="AY1283" i="3" s="1"/>
  <c r="BS1251" i="3"/>
  <c r="AY1251" i="3" s="1"/>
  <c r="BS1562" i="3"/>
  <c r="AY1562" i="3" s="1"/>
  <c r="BS1540" i="3"/>
  <c r="AY1540" i="3" s="1"/>
  <c r="BS1352" i="3"/>
  <c r="AY1352" i="3" s="1"/>
  <c r="BR1390" i="3"/>
  <c r="BR1553" i="3"/>
  <c r="BR1548" i="3"/>
  <c r="BR1307" i="3"/>
  <c r="BR1574" i="3"/>
  <c r="BR1905" i="3"/>
  <c r="AX1905" i="3" s="1"/>
  <c r="Q8" i="2"/>
  <c r="BR2196" i="3"/>
  <c r="AT2196" i="3" s="1"/>
  <c r="Q721" i="2"/>
  <c r="Q617" i="2"/>
  <c r="Q394" i="2"/>
  <c r="BS2165" i="3"/>
  <c r="AY2165" i="3" s="1"/>
  <c r="BR1126" i="3"/>
  <c r="AU1126" i="3" s="1"/>
  <c r="BR1060" i="3"/>
  <c r="AV1060" i="3" s="1"/>
  <c r="Q373" i="2"/>
  <c r="BR1675" i="3"/>
  <c r="BS2152" i="3"/>
  <c r="AY2152" i="3" s="1"/>
  <c r="BR1727" i="3"/>
  <c r="AX1727" i="3" s="1"/>
  <c r="BR1694" i="3"/>
  <c r="AU1694" i="3" s="1"/>
  <c r="BR2043" i="3"/>
  <c r="AW2043" i="3" s="1"/>
  <c r="BR1342" i="3"/>
  <c r="AV1342" i="3" s="1"/>
  <c r="Q618" i="2"/>
  <c r="Q738" i="2"/>
  <c r="BR1876" i="3"/>
  <c r="AU1876" i="3" s="1"/>
  <c r="BR1263" i="3"/>
  <c r="AW1263" i="3" s="1"/>
  <c r="BR1606" i="3"/>
  <c r="BR1644" i="3"/>
  <c r="BR2228" i="3"/>
  <c r="BR2155" i="3"/>
  <c r="BR1987" i="3"/>
  <c r="BB1987" i="3" s="1"/>
  <c r="Q477" i="2"/>
  <c r="BS2231" i="3"/>
  <c r="AY2231" i="3" s="1"/>
  <c r="BS1997" i="3"/>
  <c r="AY1997" i="3" s="1"/>
  <c r="BR1079" i="3"/>
  <c r="BR1896" i="3"/>
  <c r="AT1896" i="3" s="1"/>
  <c r="BS1299" i="3"/>
  <c r="AY1299" i="3" s="1"/>
  <c r="BS1313" i="3"/>
  <c r="AY1313" i="3" s="1"/>
  <c r="BS2232" i="3"/>
  <c r="AY2232" i="3" s="1"/>
  <c r="BS1805" i="3"/>
  <c r="AY1805" i="3" s="1"/>
  <c r="BS1766" i="3"/>
  <c r="AY1766" i="3" s="1"/>
  <c r="BS1340" i="3"/>
  <c r="AY1340" i="3" s="1"/>
  <c r="BS1217" i="3"/>
  <c r="AY1217" i="3" s="1"/>
  <c r="BS1888" i="3"/>
  <c r="AY1888" i="3" s="1"/>
  <c r="BS1839" i="3"/>
  <c r="AY1839" i="3" s="1"/>
  <c r="BS1512" i="3"/>
  <c r="AY1512" i="3" s="1"/>
  <c r="BS1821" i="3"/>
  <c r="AY1821" i="3" s="1"/>
  <c r="BS1274" i="3"/>
  <c r="AY1274" i="3" s="1"/>
  <c r="BS1194" i="3"/>
  <c r="AY1194" i="3" s="1"/>
  <c r="BS1141" i="3"/>
  <c r="AY1141" i="3" s="1"/>
  <c r="BS1665" i="3"/>
  <c r="AY1665" i="3" s="1"/>
  <c r="BS1568" i="3"/>
  <c r="AY1568" i="3" s="1"/>
  <c r="BS915" i="3"/>
  <c r="AY915" i="3" s="1"/>
  <c r="Q916" i="2" s="1"/>
  <c r="BS1722" i="3"/>
  <c r="AY1722" i="3" s="1"/>
  <c r="BS1521" i="3"/>
  <c r="AY1521" i="3" s="1"/>
  <c r="BS1363" i="3"/>
  <c r="AY1363" i="3" s="1"/>
  <c r="BS1219" i="3"/>
  <c r="AY1219" i="3" s="1"/>
  <c r="BS1171" i="3"/>
  <c r="AY1171" i="3" s="1"/>
  <c r="BS1075" i="3"/>
  <c r="AY1075" i="3" s="1"/>
  <c r="BS963" i="3"/>
  <c r="AY963" i="3" s="1"/>
  <c r="Q964" i="2" s="1"/>
  <c r="BS1818" i="3"/>
  <c r="AY1818" i="3" s="1"/>
  <c r="BS2040" i="3"/>
  <c r="AY2040" i="3" s="1"/>
  <c r="BS977" i="3"/>
  <c r="AY977" i="3" s="1"/>
  <c r="Q978" i="2" s="1"/>
  <c r="BS1180" i="3"/>
  <c r="AY1180" i="3" s="1"/>
  <c r="BS1112" i="3"/>
  <c r="AY1112" i="3" s="1"/>
  <c r="BS1743" i="3"/>
  <c r="AY1743" i="3" s="1"/>
  <c r="BS1530" i="3"/>
  <c r="AY1530" i="3" s="1"/>
  <c r="BS1468" i="3"/>
  <c r="AY1468" i="3" s="1"/>
  <c r="BS1572" i="3"/>
  <c r="AY1572" i="3" s="1"/>
  <c r="BS1409" i="3"/>
  <c r="AY1409" i="3" s="1"/>
  <c r="BS1377" i="3"/>
  <c r="AY1377" i="3" s="1"/>
  <c r="BS1931" i="3"/>
  <c r="AY1931" i="3" s="1"/>
  <c r="BS1884" i="3"/>
  <c r="AY1884" i="3" s="1"/>
  <c r="BS2102" i="3"/>
  <c r="AY2102" i="3" s="1"/>
  <c r="BS1619" i="3"/>
  <c r="AY1619" i="3" s="1"/>
  <c r="Q205" i="2"/>
  <c r="Q684" i="2"/>
  <c r="Q611" i="2"/>
  <c r="BR1437" i="3"/>
  <c r="AV1437" i="3" s="1"/>
  <c r="Q96" i="2"/>
  <c r="BS2215" i="3"/>
  <c r="AY2215" i="3" s="1"/>
  <c r="BS2142" i="3"/>
  <c r="AY2142" i="3" s="1"/>
  <c r="Q553" i="2"/>
  <c r="Q467" i="2"/>
  <c r="Q410" i="2"/>
  <c r="BR1200" i="3"/>
  <c r="Q488" i="2"/>
  <c r="BR1226" i="3"/>
  <c r="BR1915" i="3"/>
  <c r="BR1264" i="3"/>
  <c r="AV1264" i="3" s="1"/>
  <c r="BR1936" i="3"/>
  <c r="AV1936" i="3" s="1"/>
  <c r="BR1624" i="3"/>
  <c r="AV1624" i="3" s="1"/>
  <c r="BR1090" i="3"/>
  <c r="AV1090" i="3" s="1"/>
  <c r="BR2069" i="3"/>
  <c r="BR2028" i="3"/>
  <c r="AZ2028" i="3" s="1"/>
  <c r="BR2101" i="3"/>
  <c r="BR1809" i="3"/>
  <c r="BB1809" i="3" s="1"/>
  <c r="BR1524" i="3"/>
  <c r="AZ1524" i="3" s="1"/>
  <c r="Q130" i="2"/>
  <c r="Q62" i="2"/>
  <c r="BR1012" i="3"/>
  <c r="BR2017" i="3"/>
  <c r="AX2017" i="3" s="1"/>
  <c r="BR1305" i="3"/>
  <c r="BR1778" i="3"/>
  <c r="BR2000" i="3"/>
  <c r="AV2000" i="3" s="1"/>
  <c r="BR1578" i="3"/>
  <c r="BR1234" i="3"/>
  <c r="BB1234" i="3" s="1"/>
  <c r="BR1167" i="3"/>
  <c r="AT1167" i="3" s="1"/>
  <c r="BR1546" i="3"/>
  <c r="BR2175" i="3"/>
  <c r="BR1579" i="3"/>
  <c r="BR1763" i="3"/>
  <c r="BR1935" i="3"/>
  <c r="AT1935" i="3" s="1"/>
  <c r="BR1230" i="3"/>
  <c r="BB1230" i="3" s="1"/>
  <c r="BR1378" i="3"/>
  <c r="BR1381" i="3"/>
  <c r="BR1333" i="3"/>
  <c r="BR1929" i="3"/>
  <c r="Q65" i="2"/>
  <c r="BS2179" i="3"/>
  <c r="AY2179" i="3" s="1"/>
  <c r="Q681" i="2"/>
  <c r="Q525" i="2"/>
  <c r="Q680" i="2"/>
  <c r="Q631" i="2"/>
  <c r="BR2066" i="3"/>
  <c r="AX2066" i="3" s="1"/>
  <c r="BR2223" i="3"/>
  <c r="BR1872" i="3"/>
  <c r="BA1872" i="3" s="1"/>
  <c r="BR1842" i="3"/>
  <c r="AV1842" i="3" s="1"/>
  <c r="BR1564" i="3"/>
  <c r="BR1867" i="3"/>
  <c r="AU1867" i="3" s="1"/>
  <c r="BR2236" i="3"/>
  <c r="Q381" i="2"/>
  <c r="BR1208" i="3"/>
  <c r="BB1208" i="3" s="1"/>
  <c r="Q413" i="2"/>
  <c r="BR1114" i="3"/>
  <c r="Q237" i="2"/>
  <c r="Q132" i="2"/>
  <c r="BS2164" i="3"/>
  <c r="AY2164" i="3" s="1"/>
  <c r="BS2147" i="3"/>
  <c r="AY2147" i="3" s="1"/>
  <c r="Q469" i="2"/>
  <c r="Q378" i="2"/>
  <c r="Q343" i="2"/>
  <c r="BR1493" i="3"/>
  <c r="BR1510" i="3"/>
  <c r="AZ1510" i="3" s="1"/>
  <c r="BR1780" i="3"/>
  <c r="AV1780" i="3" s="1"/>
  <c r="BR1088" i="3"/>
  <c r="BR2231" i="3"/>
  <c r="BR1972" i="3"/>
  <c r="Q570" i="2"/>
  <c r="BR1193" i="3"/>
  <c r="BA1193" i="3" s="1"/>
  <c r="BR1247" i="3"/>
  <c r="BR1596" i="3"/>
  <c r="AW1596" i="3" s="1"/>
  <c r="BR1355" i="3"/>
  <c r="AX1355" i="3" s="1"/>
  <c r="BR2031" i="3"/>
  <c r="BR2218" i="3"/>
  <c r="BR2172" i="3"/>
  <c r="AT2172" i="3" s="1"/>
  <c r="Q545" i="2"/>
  <c r="Q419" i="2"/>
  <c r="Q633" i="2"/>
  <c r="BR1557" i="3"/>
  <c r="BS1436" i="3"/>
  <c r="AY1436" i="3" s="1"/>
  <c r="BS1242" i="3"/>
  <c r="AY1242" i="3" s="1"/>
  <c r="BS1061" i="3"/>
  <c r="AY1061" i="3" s="1"/>
  <c r="BS1862" i="3"/>
  <c r="AY1862" i="3" s="1"/>
  <c r="BS1587" i="3"/>
  <c r="AY1587" i="3" s="1"/>
  <c r="BS1760" i="3"/>
  <c r="AY1760" i="3" s="1"/>
  <c r="BS1636" i="3"/>
  <c r="AY1636" i="3" s="1"/>
  <c r="BS1578" i="3"/>
  <c r="AY1578" i="3" s="1"/>
  <c r="BS1203" i="3"/>
  <c r="AY1203" i="3" s="1"/>
  <c r="BS957" i="3"/>
  <c r="AY957" i="3" s="1"/>
  <c r="Q958" i="2" s="1"/>
  <c r="BS1674" i="3"/>
  <c r="AY1674" i="3" s="1"/>
  <c r="BS1425" i="3"/>
  <c r="AY1425" i="3" s="1"/>
  <c r="BS1080" i="3"/>
  <c r="AY1080" i="3" s="1"/>
  <c r="BS917" i="3"/>
  <c r="AY917" i="3" s="1"/>
  <c r="Q918" i="2" s="1"/>
  <c r="BS2199" i="3"/>
  <c r="AY2199" i="3" s="1"/>
  <c r="BS1466" i="3"/>
  <c r="AY1466" i="3" s="1"/>
  <c r="BS1569" i="3"/>
  <c r="AY1569" i="3" s="1"/>
  <c r="BS1536" i="3"/>
  <c r="AY1536" i="3" s="1"/>
  <c r="BS1496" i="3"/>
  <c r="AY1496" i="3" s="1"/>
  <c r="BS1464" i="3"/>
  <c r="AY1464" i="3" s="1"/>
  <c r="BS1105" i="3"/>
  <c r="AY1105" i="3" s="1"/>
  <c r="BS1668" i="3"/>
  <c r="AY1668" i="3" s="1"/>
  <c r="BS1157" i="3"/>
  <c r="AY1157" i="3" s="1"/>
  <c r="BS1948" i="3"/>
  <c r="AY1948" i="3" s="1"/>
  <c r="BS1134" i="3"/>
  <c r="AY1134" i="3" s="1"/>
  <c r="BS1594" i="3"/>
  <c r="AY1594" i="3" s="1"/>
  <c r="BS1077" i="3"/>
  <c r="AY1077" i="3" s="1"/>
  <c r="BS1016" i="3"/>
  <c r="AY1016" i="3" s="1"/>
  <c r="Q1017" i="2" s="1"/>
  <c r="BS1166" i="3"/>
  <c r="AY1166" i="3" s="1"/>
  <c r="BS1006" i="3"/>
  <c r="AY1006" i="3" s="1"/>
  <c r="Q1007" i="2" s="1"/>
  <c r="BS1878" i="3"/>
  <c r="AY1878" i="3" s="1"/>
  <c r="BS1852" i="3"/>
  <c r="AY1852" i="3" s="1"/>
  <c r="BS1853" i="3"/>
  <c r="AY1853" i="3" s="1"/>
  <c r="BR2050" i="3"/>
  <c r="BR1534" i="3"/>
  <c r="BR1776" i="3"/>
  <c r="BR1526" i="3"/>
  <c r="BA1526" i="3" s="1"/>
  <c r="BR1614" i="3"/>
  <c r="BA1614" i="3" s="1"/>
  <c r="BR1449" i="3"/>
  <c r="AU1449" i="3" s="1"/>
  <c r="BR1970" i="3"/>
  <c r="BR2167" i="3"/>
  <c r="BR1604" i="3"/>
  <c r="AT1604" i="3" s="1"/>
  <c r="BR1810" i="3"/>
  <c r="BR1521" i="3"/>
  <c r="BR1451" i="3"/>
  <c r="BA1451" i="3" s="1"/>
  <c r="Q40" i="2"/>
  <c r="BS1974" i="3"/>
  <c r="AY1974" i="3" s="1"/>
  <c r="Q621" i="2"/>
  <c r="Q375" i="2"/>
  <c r="Q346" i="2"/>
  <c r="Q315" i="2"/>
  <c r="BR1272" i="3"/>
  <c r="AZ1272" i="3" s="1"/>
  <c r="BR1808" i="3"/>
  <c r="BR1592" i="3"/>
  <c r="AX1592" i="3" s="1"/>
  <c r="BR1967" i="3"/>
  <c r="BR1657" i="3"/>
  <c r="BR1632" i="3"/>
  <c r="BR2225" i="3"/>
  <c r="BR2205" i="3"/>
  <c r="BR2178" i="3"/>
  <c r="BR1280" i="3"/>
  <c r="BB1280" i="3" s="1"/>
  <c r="R558" i="2"/>
  <c r="BR1022" i="3"/>
  <c r="AU1022" i="3" s="1"/>
  <c r="M1023" i="2" s="1"/>
  <c r="BS2200" i="3"/>
  <c r="AY2200" i="3" s="1"/>
  <c r="Q362" i="2"/>
  <c r="Q254" i="2"/>
  <c r="Q228" i="2"/>
  <c r="BS979" i="3"/>
  <c r="AY979" i="3" s="1"/>
  <c r="Q980" i="2" s="1"/>
  <c r="Q128" i="2"/>
  <c r="BS1235" i="3"/>
  <c r="AY1235" i="3" s="1"/>
  <c r="Q674" i="2"/>
  <c r="Q285" i="2"/>
  <c r="BR1096" i="3"/>
  <c r="AZ1096" i="3" s="1"/>
  <c r="BR1380" i="3"/>
  <c r="BR1533" i="3"/>
  <c r="AX1533" i="3" s="1"/>
  <c r="BR1798" i="3"/>
  <c r="BR1717" i="3"/>
  <c r="AU1717" i="3" s="1"/>
  <c r="BR2220" i="3"/>
  <c r="BB2220" i="3" s="1"/>
  <c r="Q474" i="2"/>
  <c r="Q219" i="2"/>
  <c r="Q658" i="2"/>
  <c r="BR1757" i="3"/>
  <c r="Q616" i="2"/>
  <c r="BR1435" i="3"/>
  <c r="AT1435" i="3" s="1"/>
  <c r="BR1603" i="3"/>
  <c r="AU1603" i="3" s="1"/>
  <c r="BR1314" i="3"/>
  <c r="BB1314" i="3" s="1"/>
  <c r="BR1661" i="3"/>
  <c r="BB1661" i="3" s="1"/>
  <c r="Q124" i="2"/>
  <c r="BR2188" i="3"/>
  <c r="AX2188" i="3" s="1"/>
  <c r="BR2164" i="3"/>
  <c r="AZ2164" i="3" s="1"/>
  <c r="BR1235" i="3"/>
  <c r="AU1235" i="3" s="1"/>
  <c r="BS1981" i="3"/>
  <c r="AY1981" i="3" s="1"/>
  <c r="BR1869" i="3"/>
  <c r="AX1869" i="3" s="1"/>
  <c r="BR1199" i="3"/>
  <c r="BR1888" i="3"/>
  <c r="BR2091" i="3"/>
  <c r="BR1753" i="3"/>
  <c r="AV1753" i="3" s="1"/>
  <c r="BS1632" i="3"/>
  <c r="AY1632" i="3" s="1"/>
  <c r="BS1249" i="3"/>
  <c r="AY1249" i="3" s="1"/>
  <c r="BS1729" i="3"/>
  <c r="AY1729" i="3" s="1"/>
  <c r="BS969" i="3"/>
  <c r="AY969" i="3" s="1"/>
  <c r="Q970" i="2" s="1"/>
  <c r="BS1965" i="3"/>
  <c r="AY1965" i="3" s="1"/>
  <c r="BS904" i="3"/>
  <c r="AY904" i="3" s="1"/>
  <c r="Q905" i="2" s="1"/>
  <c r="BS1830" i="3"/>
  <c r="AY1830" i="3" s="1"/>
  <c r="BS1720" i="3"/>
  <c r="AY1720" i="3" s="1"/>
  <c r="BS1411" i="3"/>
  <c r="AY1411" i="3" s="1"/>
  <c r="BS910" i="3"/>
  <c r="AY910" i="3" s="1"/>
  <c r="Q911" i="2" s="1"/>
  <c r="BS1356" i="3"/>
  <c r="AY1356" i="3" s="1"/>
  <c r="BS1233" i="3"/>
  <c r="AY1233" i="3" s="1"/>
  <c r="BS920" i="3"/>
  <c r="AY920" i="3" s="1"/>
  <c r="Q921" i="2" s="1"/>
  <c r="BS1601" i="3"/>
  <c r="AY1601" i="3" s="1"/>
  <c r="BS1453" i="3"/>
  <c r="AY1453" i="3" s="1"/>
  <c r="BS1420" i="3"/>
  <c r="AY1420" i="3" s="1"/>
  <c r="BS1388" i="3"/>
  <c r="AY1388" i="3" s="1"/>
  <c r="BS1290" i="3"/>
  <c r="AY1290" i="3" s="1"/>
  <c r="BS1258" i="3"/>
  <c r="AY1258" i="3" s="1"/>
  <c r="BS1128" i="3"/>
  <c r="AY1128" i="3" s="1"/>
  <c r="BS1097" i="3"/>
  <c r="AY1097" i="3" s="1"/>
  <c r="BS1033" i="3"/>
  <c r="AY1033" i="3" s="1"/>
  <c r="BS1379" i="3"/>
  <c r="AY1379" i="3" s="1"/>
  <c r="BS1212" i="3"/>
  <c r="AY1212" i="3" s="1"/>
  <c r="BS1935" i="3"/>
  <c r="AY1935" i="3" s="1"/>
  <c r="BS1649" i="3"/>
  <c r="AY1649" i="3" s="1"/>
  <c r="BS1551" i="3"/>
  <c r="AY1551" i="3" s="1"/>
  <c r="BS1118" i="3"/>
  <c r="AY1118" i="3" s="1"/>
  <c r="BS1459" i="3"/>
  <c r="AY1459" i="3" s="1"/>
  <c r="BS1370" i="3"/>
  <c r="AY1370" i="3" s="1"/>
  <c r="BS1696" i="3"/>
  <c r="AY1696" i="3" s="1"/>
  <c r="BS1434" i="3"/>
  <c r="AY1434" i="3" s="1"/>
  <c r="BS1196" i="3"/>
  <c r="AY1196" i="3" s="1"/>
  <c r="BS1093" i="3"/>
  <c r="AY1093" i="3" s="1"/>
  <c r="BS1059" i="3"/>
  <c r="AY1059" i="3" s="1"/>
  <c r="BS1846" i="3"/>
  <c r="AY1846" i="3" s="1"/>
  <c r="Q595" i="2"/>
  <c r="Q365" i="2"/>
  <c r="Q347" i="2"/>
  <c r="Q282" i="2"/>
  <c r="BR1938" i="3"/>
  <c r="AV1938" i="3" s="1"/>
  <c r="BR1444" i="3"/>
  <c r="BR1506" i="3"/>
  <c r="AX1506" i="3" s="1"/>
  <c r="BR2095" i="3"/>
  <c r="AZ2095" i="3" s="1"/>
  <c r="BR1509" i="3"/>
  <c r="BR2201" i="3"/>
  <c r="BR2174" i="3"/>
  <c r="BR1981" i="3"/>
  <c r="AT1981" i="3" s="1"/>
  <c r="Q660" i="2"/>
  <c r="Q174" i="2"/>
  <c r="BR1496" i="3"/>
  <c r="AW1496" i="3" s="1"/>
  <c r="BR1514" i="3"/>
  <c r="AX1514" i="3" s="1"/>
  <c r="BR1336" i="3"/>
  <c r="AW1336" i="3" s="1"/>
  <c r="BR1429" i="3"/>
  <c r="AX1429" i="3" s="1"/>
  <c r="BR1832" i="3"/>
  <c r="AT1832" i="3" s="1"/>
  <c r="Q145" i="2"/>
  <c r="BR1027" i="3"/>
  <c r="BR2198" i="3"/>
  <c r="Q538" i="2"/>
  <c r="Q253" i="2"/>
  <c r="BR1531" i="3"/>
  <c r="BS2182" i="3"/>
  <c r="AY2182" i="3" s="1"/>
  <c r="BS1989" i="3"/>
  <c r="AY1989" i="3" s="1"/>
  <c r="BR1947" i="3"/>
  <c r="BA1947" i="3" s="1"/>
  <c r="BR1161" i="3"/>
  <c r="BR1367" i="3"/>
  <c r="BR1281" i="3"/>
  <c r="BR1417" i="3"/>
  <c r="AW1417" i="3" s="1"/>
  <c r="BS1882" i="3"/>
  <c r="AY1882" i="3" s="1"/>
  <c r="BS1000" i="3"/>
  <c r="AY1000" i="3" s="1"/>
  <c r="Q1001" i="2" s="1"/>
  <c r="BS936" i="3"/>
  <c r="AY936" i="3" s="1"/>
  <c r="Q937" i="2" s="1"/>
  <c r="BS1933" i="3"/>
  <c r="AY1933" i="3" s="1"/>
  <c r="BS984" i="3"/>
  <c r="AY984" i="3" s="1"/>
  <c r="Q985" i="2" s="1"/>
  <c r="BS1368" i="3"/>
  <c r="AY1368" i="3" s="1"/>
  <c r="BS1187" i="3"/>
  <c r="AY1187" i="3" s="1"/>
  <c r="BS1920" i="3"/>
  <c r="AY1920" i="3" s="1"/>
  <c r="BS1139" i="3"/>
  <c r="AY1139" i="3" s="1"/>
  <c r="BS1054" i="3"/>
  <c r="AY1054" i="3" s="1"/>
  <c r="BS1803" i="3"/>
  <c r="AY1803" i="3" s="1"/>
  <c r="BS1700" i="3"/>
  <c r="AY1700" i="3" s="1"/>
  <c r="BS1537" i="3"/>
  <c r="AY1537" i="3" s="1"/>
  <c r="BS1489" i="3"/>
  <c r="AY1489" i="3" s="1"/>
  <c r="BS1201" i="3"/>
  <c r="AY1201" i="3" s="1"/>
  <c r="BS893" i="3"/>
  <c r="AY893" i="3" s="1"/>
  <c r="Q894" i="2" s="1"/>
  <c r="BS1617" i="3"/>
  <c r="AY1617" i="3" s="1"/>
  <c r="BS1585" i="3"/>
  <c r="AY1585" i="3" s="1"/>
  <c r="BS1315" i="3"/>
  <c r="AY1315" i="3" s="1"/>
  <c r="BS1757" i="3"/>
  <c r="AY1757" i="3" s="1"/>
  <c r="BS1276" i="3"/>
  <c r="AY1276" i="3" s="1"/>
  <c r="BS1244" i="3"/>
  <c r="AY1244" i="3" s="1"/>
  <c r="BS1211" i="3"/>
  <c r="AY1211" i="3" s="1"/>
  <c r="BS1177" i="3"/>
  <c r="AY1177" i="3" s="1"/>
  <c r="BS1048" i="3"/>
  <c r="AY1048" i="3" s="1"/>
  <c r="BR1432" i="3"/>
  <c r="BS1658" i="3"/>
  <c r="AY1658" i="3" s="1"/>
  <c r="BS1361" i="3"/>
  <c r="AY1361" i="3" s="1"/>
  <c r="BS990" i="3"/>
  <c r="AY990" i="3" s="1"/>
  <c r="Q991" i="2" s="1"/>
  <c r="BS958" i="3"/>
  <c r="AY958" i="3" s="1"/>
  <c r="Q959" i="2" s="1"/>
  <c r="BS1867" i="3"/>
  <c r="AY1867" i="3" s="1"/>
  <c r="BS1404" i="3"/>
  <c r="AY1404" i="3" s="1"/>
  <c r="BS1711" i="3"/>
  <c r="AY1711" i="3" s="1"/>
  <c r="BS995" i="3"/>
  <c r="AY995" i="3" s="1"/>
  <c r="Q996" i="2" s="1"/>
  <c r="BS1679" i="3"/>
  <c r="AY1679" i="3" s="1"/>
  <c r="BS1395" i="3"/>
  <c r="AY1395" i="3" s="1"/>
  <c r="BS1329" i="3"/>
  <c r="AY1329" i="3" s="1"/>
  <c r="BS1963" i="3"/>
  <c r="AY1963" i="3" s="1"/>
  <c r="BS1672" i="3"/>
  <c r="AY1672" i="3" s="1"/>
  <c r="BS1027" i="3"/>
  <c r="AY1027" i="3" s="1"/>
  <c r="Q1028" i="2" s="1"/>
  <c r="BS894" i="3"/>
  <c r="AY894" i="3" s="1"/>
  <c r="Q895" i="2" s="1"/>
  <c r="BS1600" i="3"/>
  <c r="AY1600" i="3" s="1"/>
  <c r="BS1797" i="3"/>
  <c r="AY1797" i="3" s="1"/>
  <c r="BS1291" i="3"/>
  <c r="AY1291" i="3" s="1"/>
  <c r="BS1155" i="3"/>
  <c r="AY1155" i="3" s="1"/>
  <c r="BS947" i="3"/>
  <c r="AY947" i="3" s="1"/>
  <c r="Q948" i="2" s="1"/>
  <c r="BS913" i="3"/>
  <c r="AY913" i="3" s="1"/>
  <c r="Q914" i="2" s="1"/>
  <c r="BS901" i="3"/>
  <c r="AY901" i="3" s="1"/>
  <c r="Q902" i="2" s="1"/>
  <c r="BS1715" i="3"/>
  <c r="AY1715" i="3" s="1"/>
  <c r="BS1504" i="3"/>
  <c r="AY1504" i="3" s="1"/>
  <c r="BS1297" i="3"/>
  <c r="AY1297" i="3" s="1"/>
  <c r="BS1265" i="3"/>
  <c r="AY1265" i="3" s="1"/>
  <c r="BS1170" i="3"/>
  <c r="AY1170" i="3" s="1"/>
  <c r="BS1041" i="3"/>
  <c r="AY1041" i="3" s="1"/>
  <c r="BS1306" i="3"/>
  <c r="AY1306" i="3" s="1"/>
  <c r="BS1837" i="3"/>
  <c r="AY1837" i="3" s="1"/>
  <c r="BS1681" i="3"/>
  <c r="AY1681" i="3" s="1"/>
  <c r="BS1519" i="3"/>
  <c r="AY1519" i="3" s="1"/>
  <c r="BS1347" i="3"/>
  <c r="AY1347" i="3" s="1"/>
  <c r="BS1331" i="3"/>
  <c r="AY1331" i="3" s="1"/>
  <c r="BS981" i="3"/>
  <c r="AY981" i="3" s="1"/>
  <c r="Q982" i="2" s="1"/>
  <c r="BS949" i="3"/>
  <c r="AY949" i="3" s="1"/>
  <c r="Q950" i="2" s="1"/>
  <c r="BS1916" i="3"/>
  <c r="AY1916" i="3" s="1"/>
  <c r="BS1583" i="3"/>
  <c r="AY1583" i="3" s="1"/>
  <c r="BS1324" i="3"/>
  <c r="AY1324" i="3" s="1"/>
  <c r="BS1267" i="3"/>
  <c r="AY1267" i="3" s="1"/>
  <c r="BS1756" i="3"/>
  <c r="AY1756" i="3" s="1"/>
  <c r="BS1032" i="3"/>
  <c r="AY1032" i="3" s="1"/>
  <c r="BS1482" i="3"/>
  <c r="AY1482" i="3" s="1"/>
  <c r="BS1443" i="3"/>
  <c r="AY1443" i="3" s="1"/>
  <c r="BS1338" i="3"/>
  <c r="AY1338" i="3" s="1"/>
  <c r="BS1086" i="3"/>
  <c r="AY1086" i="3" s="1"/>
  <c r="BS1022" i="3"/>
  <c r="AY1022" i="3" s="1"/>
  <c r="Q1023" i="2" s="1"/>
  <c r="BS1013" i="3"/>
  <c r="AY1013" i="3" s="1"/>
  <c r="Q1014" i="2" s="1"/>
  <c r="BS1958" i="3"/>
  <c r="AY1958" i="3" s="1"/>
  <c r="BS1910" i="3"/>
  <c r="AY1910" i="3" s="1"/>
  <c r="BS2097" i="3"/>
  <c r="AY2097" i="3" s="1"/>
  <c r="BS2091" i="3"/>
  <c r="AY2091" i="3" s="1"/>
  <c r="T19" i="1"/>
  <c r="T18" i="1"/>
  <c r="BS2105" i="3"/>
  <c r="AY2105" i="3" s="1"/>
  <c r="BS1788" i="3"/>
  <c r="AY1788" i="3" s="1"/>
  <c r="BS1386" i="3"/>
  <c r="AY1386" i="3" s="1"/>
  <c r="BS1091" i="3"/>
  <c r="AY1091" i="3" s="1"/>
  <c r="BS1967" i="3"/>
  <c r="AY1967" i="3" s="1"/>
  <c r="BS952" i="3"/>
  <c r="AY952" i="3" s="1"/>
  <c r="Q953" i="2" s="1"/>
  <c r="BS2213" i="3"/>
  <c r="AY2213" i="3" s="1"/>
  <c r="BS1798" i="3"/>
  <c r="AY1798" i="3" s="1"/>
  <c r="BS1491" i="3"/>
  <c r="AY1491" i="3" s="1"/>
  <c r="BS1441" i="3"/>
  <c r="AY1441" i="3" s="1"/>
  <c r="BS1210" i="3"/>
  <c r="AY1210" i="3" s="1"/>
  <c r="BS1096" i="3"/>
  <c r="AY1096" i="3" s="1"/>
  <c r="BS1043" i="3"/>
  <c r="AY1043" i="3" s="1"/>
  <c r="BS997" i="3"/>
  <c r="AY997" i="3" s="1"/>
  <c r="Q998" i="2" s="1"/>
  <c r="BS926" i="3"/>
  <c r="AY926" i="3" s="1"/>
  <c r="Q927" i="2" s="1"/>
  <c r="BS1932" i="3"/>
  <c r="AY1932" i="3" s="1"/>
  <c r="BS1615" i="3"/>
  <c r="AY1615" i="3" s="1"/>
  <c r="BS1164" i="3"/>
  <c r="AY1164" i="3" s="1"/>
  <c r="BS1741" i="3"/>
  <c r="AY1741" i="3" s="1"/>
  <c r="BS1546" i="3"/>
  <c r="AY1546" i="3" s="1"/>
  <c r="BS1514" i="3"/>
  <c r="AY1514" i="3" s="1"/>
  <c r="BS1450" i="3"/>
  <c r="AY1450" i="3" s="1"/>
  <c r="BS1345" i="3"/>
  <c r="AY1345" i="3" s="1"/>
  <c r="BS1045" i="3"/>
  <c r="AY1045" i="3" s="1"/>
  <c r="BS1728" i="3"/>
  <c r="AY1728" i="3" s="1"/>
  <c r="BS1647" i="3"/>
  <c r="AY1647" i="3" s="1"/>
  <c r="BS1555" i="3"/>
  <c r="AY1555" i="3" s="1"/>
  <c r="BS1427" i="3"/>
  <c r="AY1427" i="3" s="1"/>
  <c r="BS1109" i="3"/>
  <c r="AY1109" i="3" s="1"/>
  <c r="BS1085" i="3"/>
  <c r="AY1085" i="3" s="1"/>
  <c r="BS1029" i="3"/>
  <c r="AY1029" i="3" s="1"/>
  <c r="Q1030" i="2" s="1"/>
  <c r="BS2025" i="3"/>
  <c r="AY2025" i="3" s="1"/>
  <c r="BS1697" i="3"/>
  <c r="AY1697" i="3" s="1"/>
  <c r="BS1949" i="3"/>
  <c r="AY1949" i="3" s="1"/>
  <c r="BS1942" i="3"/>
  <c r="AY1942" i="3" s="1"/>
  <c r="BS1894" i="3"/>
  <c r="AY1894" i="3" s="1"/>
  <c r="BS1869" i="3"/>
  <c r="AY1869" i="3" s="1"/>
  <c r="BS2140" i="3"/>
  <c r="AY2140" i="3" s="1"/>
  <c r="BS2023" i="3"/>
  <c r="AY2023" i="3" s="1"/>
  <c r="T17" i="1"/>
  <c r="R36" i="2"/>
  <c r="BS2012" i="3"/>
  <c r="AY2012" i="3" s="1"/>
  <c r="BS2031" i="3"/>
  <c r="AY2031" i="3" s="1"/>
  <c r="BS2024" i="3"/>
  <c r="AY2024" i="3" s="1"/>
  <c r="BS2035" i="3"/>
  <c r="AY2035" i="3" s="1"/>
  <c r="BS2103" i="3"/>
  <c r="AY2103" i="3" s="1"/>
  <c r="BS2109" i="3"/>
  <c r="AY2109" i="3" s="1"/>
  <c r="BS2085" i="3"/>
  <c r="AY2085" i="3" s="1"/>
  <c r="BS2018" i="3"/>
  <c r="AY2018" i="3" s="1"/>
  <c r="BS2069" i="3"/>
  <c r="AY2069" i="3" s="1"/>
  <c r="BS2101" i="3"/>
  <c r="AY2101" i="3" s="1"/>
  <c r="BS2110" i="3"/>
  <c r="AY2110" i="3" s="1"/>
  <c r="BS2026" i="3"/>
  <c r="AY2026" i="3" s="1"/>
  <c r="BS2010" i="3"/>
  <c r="AY2010" i="3" s="1"/>
  <c r="BS2126" i="3"/>
  <c r="AY2126" i="3" s="1"/>
  <c r="BS2134" i="3"/>
  <c r="AY2134" i="3" s="1"/>
  <c r="BS2022" i="3"/>
  <c r="AY2022" i="3" s="1"/>
  <c r="BS2015" i="3"/>
  <c r="AY2015" i="3" s="1"/>
  <c r="BS2127" i="3"/>
  <c r="AY2127" i="3" s="1"/>
  <c r="BS2094" i="3"/>
  <c r="AY2094" i="3" s="1"/>
  <c r="BS2133" i="3"/>
  <c r="AY2133" i="3" s="1"/>
  <c r="BS2078" i="3"/>
  <c r="AY2078" i="3" s="1"/>
  <c r="BS2037" i="3"/>
  <c r="AY2037" i="3" s="1"/>
  <c r="BS2111" i="3"/>
  <c r="AY2111" i="3" s="1"/>
  <c r="BS2052" i="3"/>
  <c r="AY2052" i="3" s="1"/>
  <c r="BS2116" i="3"/>
  <c r="AY2116" i="3" s="1"/>
  <c r="BS2061" i="3"/>
  <c r="AY2061" i="3" s="1"/>
  <c r="BS2028" i="3"/>
  <c r="AY2028" i="3" s="1"/>
  <c r="BS2118" i="3"/>
  <c r="AY2118" i="3" s="1"/>
  <c r="BS2135" i="3"/>
  <c r="AY2135" i="3" s="1"/>
  <c r="BS2016" i="3"/>
  <c r="AY2016" i="3" s="1"/>
  <c r="BS2060" i="3"/>
  <c r="AY2060" i="3" s="1"/>
  <c r="BS2086" i="3"/>
  <c r="AY2086" i="3" s="1"/>
  <c r="BS2032" i="3"/>
  <c r="AY2032" i="3" s="1"/>
  <c r="BS2041" i="3"/>
  <c r="AY2041" i="3" s="1"/>
  <c r="BS2034" i="3"/>
  <c r="AY2034" i="3" s="1"/>
  <c r="BS2042" i="3"/>
  <c r="AY2042" i="3" s="1"/>
  <c r="BS2008" i="3"/>
  <c r="AY2008" i="3" s="1"/>
  <c r="BS2077" i="3"/>
  <c r="AY2077" i="3" s="1"/>
  <c r="BS2068" i="3"/>
  <c r="AY2068" i="3" s="1"/>
  <c r="BS2033" i="3"/>
  <c r="AY2033" i="3" s="1"/>
  <c r="BS2044" i="3"/>
  <c r="AY2044" i="3" s="1"/>
  <c r="BS2128" i="3"/>
  <c r="AY2128" i="3" s="1"/>
  <c r="BS2004" i="3"/>
  <c r="AY2004" i="3" s="1"/>
  <c r="BS2051" i="3"/>
  <c r="AY2051" i="3" s="1"/>
  <c r="BS2062" i="3"/>
  <c r="AY2062" i="3" s="1"/>
  <c r="BS2014" i="3"/>
  <c r="AY2014" i="3" s="1"/>
  <c r="BS2087" i="3"/>
  <c r="AY2087" i="3" s="1"/>
  <c r="BS2049" i="3"/>
  <c r="AY2049" i="3" s="1"/>
  <c r="BS2043" i="3"/>
  <c r="AY2043" i="3" s="1"/>
  <c r="BS2093" i="3"/>
  <c r="AY2093" i="3" s="1"/>
  <c r="BS2136" i="3"/>
  <c r="AY2136" i="3" s="1"/>
  <c r="BS2117" i="3"/>
  <c r="AY2117" i="3" s="1"/>
  <c r="BS2119" i="3"/>
  <c r="AY2119" i="3" s="1"/>
  <c r="BS2125" i="3"/>
  <c r="AY2125" i="3" s="1"/>
  <c r="BS2006" i="3"/>
  <c r="AY2006" i="3" s="1"/>
  <c r="BS2070" i="3"/>
  <c r="AY2070" i="3" s="1"/>
  <c r="BS2076" i="3"/>
  <c r="AY2076" i="3" s="1"/>
  <c r="BS2020" i="3"/>
  <c r="AY2020" i="3" s="1"/>
  <c r="BS2050" i="3"/>
  <c r="AY2050" i="3" s="1"/>
  <c r="BS2108" i="3"/>
  <c r="AY2108" i="3" s="1"/>
  <c r="BS2095" i="3"/>
  <c r="AY2095" i="3" s="1"/>
  <c r="AX801" i="3"/>
  <c r="P802" i="2" s="1"/>
  <c r="BA964" i="3"/>
  <c r="AX964" i="3"/>
  <c r="P965" i="2" s="1"/>
  <c r="AT964" i="3"/>
  <c r="AU964" i="3"/>
  <c r="M965" i="2" s="1"/>
  <c r="AZ964" i="3"/>
  <c r="R965" i="2" s="1"/>
  <c r="AV964" i="3"/>
  <c r="N965" i="2" s="1"/>
  <c r="AW964" i="3"/>
  <c r="O965" i="2" s="1"/>
  <c r="BA945" i="3"/>
  <c r="AV945" i="3"/>
  <c r="N946" i="2" s="1"/>
  <c r="AZ945" i="3"/>
  <c r="R946" i="2" s="1"/>
  <c r="AU945" i="3"/>
  <c r="M946" i="2" s="1"/>
  <c r="N196" i="2"/>
  <c r="M196" i="2"/>
  <c r="P196" i="2"/>
  <c r="O196" i="2"/>
  <c r="BA977" i="3"/>
  <c r="AX977" i="3"/>
  <c r="P978" i="2" s="1"/>
  <c r="AV977" i="3"/>
  <c r="N978" i="2" s="1"/>
  <c r="AT977" i="3"/>
  <c r="AW977" i="3"/>
  <c r="O978" i="2" s="1"/>
  <c r="AU977" i="3"/>
  <c r="M978" i="2" s="1"/>
  <c r="AZ977" i="3"/>
  <c r="R978" i="2" s="1"/>
  <c r="BB977" i="3"/>
  <c r="O362" i="2"/>
  <c r="R253" i="2"/>
  <c r="M253" i="2"/>
  <c r="N253" i="2"/>
  <c r="P253" i="2"/>
  <c r="O253" i="2"/>
  <c r="AX982" i="3"/>
  <c r="P983" i="2" s="1"/>
  <c r="AZ960" i="3"/>
  <c r="R961" i="2" s="1"/>
  <c r="AU960" i="3"/>
  <c r="M961" i="2" s="1"/>
  <c r="AZ922" i="3"/>
  <c r="R923" i="2" s="1"/>
  <c r="AX922" i="3"/>
  <c r="P923" i="2" s="1"/>
  <c r="BA922" i="3"/>
  <c r="AV922" i="3"/>
  <c r="N923" i="2" s="1"/>
  <c r="AU922" i="3"/>
  <c r="M923" i="2" s="1"/>
  <c r="BB922" i="3"/>
  <c r="AT922" i="3"/>
  <c r="AW922" i="3"/>
  <c r="O923" i="2" s="1"/>
  <c r="AU1941" i="3"/>
  <c r="AZ1941" i="3"/>
  <c r="BB1941" i="3"/>
  <c r="AX942" i="3"/>
  <c r="P943" i="2" s="1"/>
  <c r="P506" i="2"/>
  <c r="R506" i="2"/>
  <c r="M506" i="2"/>
  <c r="N506" i="2"/>
  <c r="O506" i="2"/>
  <c r="L981" i="2"/>
  <c r="AZ2027" i="3"/>
  <c r="AX2027" i="3"/>
  <c r="L214" i="2"/>
  <c r="BA766" i="3"/>
  <c r="AZ766" i="3"/>
  <c r="R767" i="2" s="1"/>
  <c r="AW766" i="3"/>
  <c r="O767" i="2" s="1"/>
  <c r="AU766" i="3"/>
  <c r="M767" i="2" s="1"/>
  <c r="AX766" i="3"/>
  <c r="P767" i="2" s="1"/>
  <c r="AV766" i="3"/>
  <c r="N767" i="2" s="1"/>
  <c r="AT766" i="3"/>
  <c r="BB766" i="3"/>
  <c r="N242" i="2"/>
  <c r="R242" i="2"/>
  <c r="P242" i="2"/>
  <c r="M351" i="2"/>
  <c r="P351" i="2"/>
  <c r="O351" i="2"/>
  <c r="R351" i="2"/>
  <c r="N351" i="2"/>
  <c r="BA917" i="3"/>
  <c r="AZ917" i="3"/>
  <c r="R918" i="2" s="1"/>
  <c r="AW917" i="3"/>
  <c r="O918" i="2" s="1"/>
  <c r="AV917" i="3"/>
  <c r="N918" i="2" s="1"/>
  <c r="AU917" i="3"/>
  <c r="M918" i="2" s="1"/>
  <c r="AX917" i="3"/>
  <c r="P918" i="2" s="1"/>
  <c r="AT917" i="3"/>
  <c r="BB917" i="3"/>
  <c r="N302" i="2"/>
  <c r="P302" i="2"/>
  <c r="P44" i="2"/>
  <c r="O44" i="2"/>
  <c r="M44" i="2"/>
  <c r="R44" i="2"/>
  <c r="N44" i="2"/>
  <c r="L886" i="2"/>
  <c r="P104" i="2"/>
  <c r="M104" i="2"/>
  <c r="O104" i="2"/>
  <c r="R104" i="2"/>
  <c r="N104" i="2"/>
  <c r="AV775" i="3"/>
  <c r="N776" i="2" s="1"/>
  <c r="L883" i="2"/>
  <c r="M184" i="2"/>
  <c r="O184" i="2"/>
  <c r="N184" i="2"/>
  <c r="R184" i="2"/>
  <c r="P184" i="2"/>
  <c r="AU992" i="3"/>
  <c r="M993" i="2" s="1"/>
  <c r="AV992" i="3"/>
  <c r="N993" i="2" s="1"/>
  <c r="BB992" i="3"/>
  <c r="AX992" i="3"/>
  <c r="P993" i="2" s="1"/>
  <c r="BA992" i="3"/>
  <c r="AW992" i="3"/>
  <c r="O993" i="2" s="1"/>
  <c r="AZ992" i="3"/>
  <c r="R993" i="2" s="1"/>
  <c r="AT992" i="3"/>
  <c r="L993" i="2" s="1"/>
  <c r="BA979" i="3"/>
  <c r="AW979" i="3"/>
  <c r="O980" i="2" s="1"/>
  <c r="AV979" i="3"/>
  <c r="N980" i="2" s="1"/>
  <c r="AZ979" i="3"/>
  <c r="R980" i="2" s="1"/>
  <c r="AT959" i="3"/>
  <c r="L166" i="2"/>
  <c r="AZ961" i="3"/>
  <c r="R962" i="2" s="1"/>
  <c r="BA906" i="3"/>
  <c r="AU906" i="3"/>
  <c r="M907" i="2" s="1"/>
  <c r="AZ906" i="3"/>
  <c r="R907" i="2" s="1"/>
  <c r="AW906" i="3"/>
  <c r="O907" i="2" s="1"/>
  <c r="AX906" i="3"/>
  <c r="P907" i="2" s="1"/>
  <c r="AV906" i="3"/>
  <c r="N907" i="2" s="1"/>
  <c r="BB906" i="3"/>
  <c r="AT906" i="3"/>
  <c r="M585" i="2"/>
  <c r="L343" i="2"/>
  <c r="M745" i="2"/>
  <c r="R15" i="2"/>
  <c r="M15" i="2"/>
  <c r="O102" i="2"/>
  <c r="P102" i="2"/>
  <c r="R102" i="2"/>
  <c r="N102" i="2"/>
  <c r="M102" i="2"/>
  <c r="P151" i="2"/>
  <c r="R151" i="2"/>
  <c r="M151" i="2"/>
  <c r="N151" i="2"/>
  <c r="O151" i="2"/>
  <c r="AW846" i="3"/>
  <c r="O847" i="2" s="1"/>
  <c r="AU846" i="3"/>
  <c r="M847" i="2" s="1"/>
  <c r="AX846" i="3"/>
  <c r="P847" i="2" s="1"/>
  <c r="BA846" i="3"/>
  <c r="BB846" i="3"/>
  <c r="AZ846" i="3"/>
  <c r="R847" i="2" s="1"/>
  <c r="AV846" i="3"/>
  <c r="N847" i="2" s="1"/>
  <c r="AT846" i="3"/>
  <c r="O188" i="2"/>
  <c r="P188" i="2"/>
  <c r="N188" i="2"/>
  <c r="AU836" i="3"/>
  <c r="M837" i="2" s="1"/>
  <c r="BB836" i="3"/>
  <c r="AZ836" i="3"/>
  <c r="R837" i="2" s="1"/>
  <c r="BA836" i="3"/>
  <c r="AV836" i="3"/>
  <c r="N837" i="2" s="1"/>
  <c r="AW836" i="3"/>
  <c r="O837" i="2" s="1"/>
  <c r="AX836" i="3"/>
  <c r="P837" i="2" s="1"/>
  <c r="AT836" i="3"/>
  <c r="L365" i="2"/>
  <c r="L489" i="2"/>
  <c r="M269" i="2"/>
  <c r="P269" i="2"/>
  <c r="R269" i="2"/>
  <c r="N269" i="2"/>
  <c r="O269" i="2"/>
  <c r="M70" i="2"/>
  <c r="AU1094" i="3"/>
  <c r="BA1094" i="3"/>
  <c r="AW1094" i="3"/>
  <c r="AX1094" i="3"/>
  <c r="AV1094" i="3"/>
  <c r="BB1094" i="3"/>
  <c r="AZ1094" i="3"/>
  <c r="AT1094" i="3"/>
  <c r="R528" i="2"/>
  <c r="M528" i="2"/>
  <c r="O528" i="2"/>
  <c r="BA957" i="3"/>
  <c r="AW957" i="3"/>
  <c r="O958" i="2" s="1"/>
  <c r="AV957" i="3"/>
  <c r="N958" i="2" s="1"/>
  <c r="AZ957" i="3"/>
  <c r="R958" i="2" s="1"/>
  <c r="AT957" i="3"/>
  <c r="BB957" i="3"/>
  <c r="AU957" i="3"/>
  <c r="M958" i="2" s="1"/>
  <c r="AX957" i="3"/>
  <c r="P958" i="2" s="1"/>
  <c r="AX1002" i="3"/>
  <c r="P1003" i="2" s="1"/>
  <c r="BB1002" i="3"/>
  <c r="AZ1002" i="3"/>
  <c r="R1003" i="2" s="1"/>
  <c r="AW1002" i="3"/>
  <c r="O1003" i="2" s="1"/>
  <c r="AV1002" i="3"/>
  <c r="N1003" i="2" s="1"/>
  <c r="BA1002" i="3"/>
  <c r="AU1002" i="3"/>
  <c r="M1003" i="2" s="1"/>
  <c r="AT1002" i="3"/>
  <c r="L1003" i="2" s="1"/>
  <c r="P51" i="2"/>
  <c r="M51" i="2"/>
  <c r="N51" i="2"/>
  <c r="O51" i="2"/>
  <c r="R51" i="2"/>
  <c r="L714" i="2"/>
  <c r="M45" i="2"/>
  <c r="O45" i="2"/>
  <c r="N45" i="2"/>
  <c r="R45" i="2"/>
  <c r="P45" i="2"/>
  <c r="M213" i="2"/>
  <c r="R213" i="2"/>
  <c r="P241" i="2"/>
  <c r="R241" i="2"/>
  <c r="M241" i="2"/>
  <c r="O241" i="2"/>
  <c r="N241" i="2"/>
  <c r="M388" i="2"/>
  <c r="R388" i="2"/>
  <c r="O388" i="2"/>
  <c r="M221" i="2"/>
  <c r="BB946" i="3"/>
  <c r="AV946" i="3"/>
  <c r="N947" i="2" s="1"/>
  <c r="AX946" i="3"/>
  <c r="P947" i="2" s="1"/>
  <c r="AT946" i="3"/>
  <c r="R172" i="2"/>
  <c r="N172" i="2"/>
  <c r="M172" i="2"/>
  <c r="P172" i="2"/>
  <c r="N337" i="2"/>
  <c r="M337" i="2"/>
  <c r="O337" i="2"/>
  <c r="R337" i="2"/>
  <c r="BA937" i="3"/>
  <c r="AU937" i="3"/>
  <c r="M938" i="2" s="1"/>
  <c r="AV937" i="3"/>
  <c r="N938" i="2" s="1"/>
  <c r="AZ937" i="3"/>
  <c r="R938" i="2" s="1"/>
  <c r="BB937" i="3"/>
  <c r="AX937" i="3"/>
  <c r="P938" i="2" s="1"/>
  <c r="AT937" i="3"/>
  <c r="AW937" i="3"/>
  <c r="O938" i="2" s="1"/>
  <c r="P694" i="2"/>
  <c r="R111" i="2"/>
  <c r="M111" i="2"/>
  <c r="M80" i="2"/>
  <c r="P80" i="2"/>
  <c r="O80" i="2"/>
  <c r="N80" i="2"/>
  <c r="R80" i="2"/>
  <c r="O71" i="2"/>
  <c r="N71" i="2"/>
  <c r="R203" i="2"/>
  <c r="N203" i="2"/>
  <c r="P203" i="2"/>
  <c r="M203" i="2"/>
  <c r="BA994" i="3"/>
  <c r="O339" i="2"/>
  <c r="R339" i="2"/>
  <c r="M339" i="2"/>
  <c r="P339" i="2"/>
  <c r="N339" i="2"/>
  <c r="R466" i="2"/>
  <c r="M466" i="2"/>
  <c r="O466" i="2"/>
  <c r="P466" i="2"/>
  <c r="N466" i="2"/>
  <c r="N503" i="2"/>
  <c r="N35" i="2"/>
  <c r="P35" i="2"/>
  <c r="M35" i="2"/>
  <c r="O35" i="2"/>
  <c r="R35" i="2"/>
  <c r="P216" i="2"/>
  <c r="N216" i="2"/>
  <c r="M216" i="2"/>
  <c r="AU872" i="3"/>
  <c r="M873" i="2" s="1"/>
  <c r="AV872" i="3"/>
  <c r="N873" i="2" s="1"/>
  <c r="AX872" i="3"/>
  <c r="P873" i="2" s="1"/>
  <c r="BA872" i="3"/>
  <c r="AW872" i="3"/>
  <c r="O873" i="2" s="1"/>
  <c r="AZ872" i="3"/>
  <c r="R873" i="2" s="1"/>
  <c r="BB872" i="3"/>
  <c r="AT872" i="3"/>
  <c r="P407" i="2"/>
  <c r="R407" i="2"/>
  <c r="N407" i="2"/>
  <c r="O407" i="2"/>
  <c r="M407" i="2"/>
  <c r="R123" i="2"/>
  <c r="O123" i="2"/>
  <c r="M123" i="2"/>
  <c r="N123" i="2"/>
  <c r="P123" i="2"/>
  <c r="P415" i="2"/>
  <c r="R415" i="2"/>
  <c r="P159" i="2"/>
  <c r="BA933" i="3"/>
  <c r="AT933" i="3"/>
  <c r="BB933" i="3"/>
  <c r="AX933" i="3"/>
  <c r="P934" i="2" s="1"/>
  <c r="AW933" i="3"/>
  <c r="O934" i="2" s="1"/>
  <c r="AU933" i="3"/>
  <c r="M934" i="2" s="1"/>
  <c r="R555" i="2"/>
  <c r="O560" i="2"/>
  <c r="M560" i="2"/>
  <c r="N560" i="2"/>
  <c r="R560" i="2"/>
  <c r="R262" i="2"/>
  <c r="O262" i="2"/>
  <c r="P262" i="2"/>
  <c r="O595" i="2"/>
  <c r="R595" i="2"/>
  <c r="P595" i="2"/>
  <c r="N595" i="2"/>
  <c r="M595" i="2"/>
  <c r="L950" i="2"/>
  <c r="P298" i="2"/>
  <c r="N298" i="2"/>
  <c r="R298" i="2"/>
  <c r="O720" i="2"/>
  <c r="N720" i="2"/>
  <c r="P720" i="2"/>
  <c r="AW884" i="3"/>
  <c r="O885" i="2" s="1"/>
  <c r="AX884" i="3"/>
  <c r="P885" i="2" s="1"/>
  <c r="AV884" i="3"/>
  <c r="N885" i="2" s="1"/>
  <c r="AZ884" i="3"/>
  <c r="R885" i="2" s="1"/>
  <c r="BA884" i="3"/>
  <c r="AU884" i="3"/>
  <c r="M885" i="2" s="1"/>
  <c r="AT884" i="3"/>
  <c r="BB884" i="3"/>
  <c r="P297" i="2"/>
  <c r="M297" i="2"/>
  <c r="BA859" i="3"/>
  <c r="AV859" i="3"/>
  <c r="N860" i="2" s="1"/>
  <c r="AZ859" i="3"/>
  <c r="R860" i="2" s="1"/>
  <c r="AU859" i="3"/>
  <c r="M860" i="2" s="1"/>
  <c r="AX859" i="3"/>
  <c r="P860" i="2" s="1"/>
  <c r="AW859" i="3"/>
  <c r="O860" i="2" s="1"/>
  <c r="BB859" i="3"/>
  <c r="N556" i="2"/>
  <c r="P556" i="2"/>
  <c r="O556" i="2"/>
  <c r="M556" i="2"/>
  <c r="R556" i="2"/>
  <c r="O432" i="2"/>
  <c r="N432" i="2"/>
  <c r="M191" i="2"/>
  <c r="O191" i="2"/>
  <c r="P191" i="2"/>
  <c r="N736" i="2"/>
  <c r="M736" i="2"/>
  <c r="O736" i="2"/>
  <c r="P736" i="2"/>
  <c r="M101" i="2"/>
  <c r="R101" i="2"/>
  <c r="O101" i="2"/>
  <c r="N101" i="2"/>
  <c r="O87" i="2"/>
  <c r="M87" i="2"/>
  <c r="N87" i="2"/>
  <c r="R714" i="2"/>
  <c r="M114" i="2"/>
  <c r="R114" i="2"/>
  <c r="O114" i="2"/>
  <c r="P114" i="2"/>
  <c r="N114" i="2"/>
  <c r="P145" i="2"/>
  <c r="P621" i="2"/>
  <c r="O439" i="2"/>
  <c r="P439" i="2"/>
  <c r="N439" i="2"/>
  <c r="M439" i="2"/>
  <c r="R84" i="2"/>
  <c r="P411" i="2"/>
  <c r="M411" i="2"/>
  <c r="N411" i="2"/>
  <c r="O411" i="2"/>
  <c r="R411" i="2"/>
  <c r="BB968" i="3"/>
  <c r="AV968" i="3"/>
  <c r="N969" i="2" s="1"/>
  <c r="AZ968" i="3"/>
  <c r="R969" i="2" s="1"/>
  <c r="AX968" i="3"/>
  <c r="P969" i="2" s="1"/>
  <c r="AW968" i="3"/>
  <c r="O969" i="2" s="1"/>
  <c r="AU968" i="3"/>
  <c r="M969" i="2" s="1"/>
  <c r="BA968" i="3"/>
  <c r="AT968" i="3"/>
  <c r="N312" i="2"/>
  <c r="P312" i="2"/>
  <c r="M312" i="2"/>
  <c r="R312" i="2"/>
  <c r="O312" i="2"/>
  <c r="P109" i="2"/>
  <c r="O109" i="2"/>
  <c r="R109" i="2"/>
  <c r="N109" i="2"/>
  <c r="N755" i="2"/>
  <c r="P755" i="2"/>
  <c r="O755" i="2"/>
  <c r="M755" i="2"/>
  <c r="AZ1020" i="3"/>
  <c r="R1021" i="2" s="1"/>
  <c r="BB1020" i="3"/>
  <c r="AU1020" i="3"/>
  <c r="M1021" i="2" s="1"/>
  <c r="AX1020" i="3"/>
  <c r="P1021" i="2" s="1"/>
  <c r="AW1020" i="3"/>
  <c r="O1021" i="2" s="1"/>
  <c r="AV1020" i="3"/>
  <c r="N1021" i="2" s="1"/>
  <c r="BA1020" i="3"/>
  <c r="AT1020" i="3"/>
  <c r="L1021" i="2" s="1"/>
  <c r="BA958" i="3"/>
  <c r="AW958" i="3"/>
  <c r="O959" i="2" s="1"/>
  <c r="AU958" i="3"/>
  <c r="M959" i="2" s="1"/>
  <c r="AV958" i="3"/>
  <c r="N959" i="2" s="1"/>
  <c r="AZ958" i="3"/>
  <c r="R959" i="2" s="1"/>
  <c r="BB958" i="3"/>
  <c r="AT958" i="3"/>
  <c r="AX958" i="3"/>
  <c r="P959" i="2" s="1"/>
  <c r="BA936" i="3"/>
  <c r="AV936" i="3"/>
  <c r="N937" i="2" s="1"/>
  <c r="AX936" i="3"/>
  <c r="P937" i="2" s="1"/>
  <c r="AZ936" i="3"/>
  <c r="R937" i="2" s="1"/>
  <c r="BB936" i="3"/>
  <c r="AT936" i="3"/>
  <c r="O520" i="2"/>
  <c r="N520" i="2"/>
  <c r="R520" i="2"/>
  <c r="M520" i="2"/>
  <c r="P520" i="2"/>
  <c r="AV873" i="3"/>
  <c r="N874" i="2" s="1"/>
  <c r="BA873" i="3"/>
  <c r="AU873" i="3"/>
  <c r="M874" i="2" s="1"/>
  <c r="AZ873" i="3"/>
  <c r="R874" i="2" s="1"/>
  <c r="AX873" i="3"/>
  <c r="P874" i="2" s="1"/>
  <c r="AW873" i="3"/>
  <c r="O874" i="2" s="1"/>
  <c r="BB873" i="3"/>
  <c r="AT873" i="3"/>
  <c r="O214" i="2"/>
  <c r="R755" i="2"/>
  <c r="O653" i="2"/>
  <c r="P653" i="2"/>
  <c r="N653" i="2"/>
  <c r="R653" i="2"/>
  <c r="M653" i="2"/>
  <c r="AW1015" i="3"/>
  <c r="O1016" i="2" s="1"/>
  <c r="O583" i="2"/>
  <c r="N583" i="2"/>
  <c r="P583" i="2"/>
  <c r="AX2096" i="3"/>
  <c r="AZ2096" i="3"/>
  <c r="AU2096" i="3"/>
  <c r="AW2096" i="3"/>
  <c r="AV2096" i="3"/>
  <c r="BA2096" i="3"/>
  <c r="BB2096" i="3"/>
  <c r="AT2096" i="3"/>
  <c r="R22" i="2"/>
  <c r="P22" i="2"/>
  <c r="M22" i="2"/>
  <c r="N22" i="2"/>
  <c r="O22" i="2"/>
  <c r="AZ763" i="3"/>
  <c r="R764" i="2" s="1"/>
  <c r="BB763" i="3"/>
  <c r="AV763" i="3"/>
  <c r="N764" i="2" s="1"/>
  <c r="BA763" i="3"/>
  <c r="AW763" i="3"/>
  <c r="O764" i="2" s="1"/>
  <c r="AU763" i="3"/>
  <c r="M764" i="2" s="1"/>
  <c r="AX763" i="3"/>
  <c r="P764" i="2" s="1"/>
  <c r="AT763" i="3"/>
  <c r="BA911" i="3"/>
  <c r="AX911" i="3"/>
  <c r="P912" i="2" s="1"/>
  <c r="AV911" i="3"/>
  <c r="N912" i="2" s="1"/>
  <c r="BB911" i="3"/>
  <c r="AW911" i="3"/>
  <c r="O912" i="2" s="1"/>
  <c r="AX912" i="3"/>
  <c r="P913" i="2" s="1"/>
  <c r="AZ912" i="3"/>
  <c r="R913" i="2" s="1"/>
  <c r="BA912" i="3"/>
  <c r="AU912" i="3"/>
  <c r="M913" i="2" s="1"/>
  <c r="AV912" i="3"/>
  <c r="N913" i="2" s="1"/>
  <c r="AW912" i="3"/>
  <c r="O913" i="2" s="1"/>
  <c r="BB912" i="3"/>
  <c r="AT912" i="3"/>
  <c r="O393" i="2"/>
  <c r="M393" i="2"/>
  <c r="P393" i="2"/>
  <c r="N393" i="2"/>
  <c r="R393" i="2"/>
  <c r="BA865" i="3"/>
  <c r="AU865" i="3"/>
  <c r="M866" i="2" s="1"/>
  <c r="AX865" i="3"/>
  <c r="P866" i="2" s="1"/>
  <c r="AZ865" i="3"/>
  <c r="R866" i="2" s="1"/>
  <c r="AW865" i="3"/>
  <c r="O866" i="2" s="1"/>
  <c r="BB865" i="3"/>
  <c r="AT865" i="3"/>
  <c r="O392" i="2"/>
  <c r="P392" i="2"/>
  <c r="R392" i="2"/>
  <c r="M392" i="2"/>
  <c r="N392" i="2"/>
  <c r="R137" i="2"/>
  <c r="O137" i="2"/>
  <c r="M137" i="2"/>
  <c r="P137" i="2"/>
  <c r="N137" i="2"/>
  <c r="R570" i="2"/>
  <c r="BA793" i="3"/>
  <c r="AX793" i="3"/>
  <c r="P794" i="2" s="1"/>
  <c r="AV793" i="3"/>
  <c r="N794" i="2" s="1"/>
  <c r="BB793" i="3"/>
  <c r="AW793" i="3"/>
  <c r="O794" i="2" s="1"/>
  <c r="AU793" i="3"/>
  <c r="M794" i="2" s="1"/>
  <c r="AZ793" i="3"/>
  <c r="R794" i="2" s="1"/>
  <c r="AT793" i="3"/>
  <c r="AU1191" i="3"/>
  <c r="AV1191" i="3"/>
  <c r="AW1191" i="3"/>
  <c r="AX1191" i="3"/>
  <c r="AT1191" i="3"/>
  <c r="BA1205" i="3"/>
  <c r="AV1205" i="3"/>
  <c r="AX1205" i="3"/>
  <c r="AW1205" i="3"/>
  <c r="BB1205" i="3"/>
  <c r="AZ1205" i="3"/>
  <c r="AU1205" i="3"/>
  <c r="AT1205" i="3"/>
  <c r="O61" i="2"/>
  <c r="R61" i="2"/>
  <c r="M61" i="2"/>
  <c r="M562" i="2"/>
  <c r="R562" i="2"/>
  <c r="AU1239" i="3"/>
  <c r="AW1239" i="3"/>
  <c r="BB1239" i="3"/>
  <c r="AZ1239" i="3"/>
  <c r="BA1239" i="3"/>
  <c r="AX1239" i="3"/>
  <c r="AV1239" i="3"/>
  <c r="AT1239" i="3"/>
  <c r="AV2054" i="3"/>
  <c r="BB2054" i="3"/>
  <c r="AW2054" i="3"/>
  <c r="AU2054" i="3"/>
  <c r="AZ2054" i="3"/>
  <c r="AW1362" i="3"/>
  <c r="BA1362" i="3"/>
  <c r="BB1362" i="3"/>
  <c r="AX1362" i="3"/>
  <c r="AV1362" i="3"/>
  <c r="AZ1362" i="3"/>
  <c r="AU1362" i="3"/>
  <c r="AT1362" i="3"/>
  <c r="BB2192" i="3"/>
  <c r="AV2192" i="3"/>
  <c r="AX2192" i="3"/>
  <c r="AU2192" i="3"/>
  <c r="AZ2192" i="3"/>
  <c r="AT2192" i="3"/>
  <c r="AV1256" i="3"/>
  <c r="BB1256" i="3"/>
  <c r="AX1256" i="3"/>
  <c r="AW1256" i="3"/>
  <c r="AZ1256" i="3"/>
  <c r="AU1256" i="3"/>
  <c r="BA1256" i="3"/>
  <c r="AT1256" i="3"/>
  <c r="AW1784" i="3"/>
  <c r="AU1784" i="3"/>
  <c r="AX1784" i="3"/>
  <c r="BA1784" i="3"/>
  <c r="AZ1784" i="3"/>
  <c r="AV1784" i="3"/>
  <c r="BB1784" i="3"/>
  <c r="AT1784" i="3"/>
  <c r="BA1648" i="3"/>
  <c r="AU1648" i="3"/>
  <c r="AV1648" i="3"/>
  <c r="AX1648" i="3"/>
  <c r="BB1648" i="3"/>
  <c r="AZ1648" i="3"/>
  <c r="AW1648" i="3"/>
  <c r="AT1648" i="3"/>
  <c r="AU2052" i="3"/>
  <c r="BA2052" i="3"/>
  <c r="AV2052" i="3"/>
  <c r="AW2052" i="3"/>
  <c r="AX2052" i="3"/>
  <c r="AZ2052" i="3"/>
  <c r="BB2052" i="3"/>
  <c r="AT2052" i="3"/>
  <c r="BA1186" i="3"/>
  <c r="AW1186" i="3"/>
  <c r="AZ1186" i="3"/>
  <c r="AV1186" i="3"/>
  <c r="AT1186" i="3"/>
  <c r="P699" i="2"/>
  <c r="R699" i="2"/>
  <c r="N699" i="2"/>
  <c r="M699" i="2"/>
  <c r="O699" i="2"/>
  <c r="AU1038" i="3"/>
  <c r="AV1038" i="3"/>
  <c r="AZ1038" i="3"/>
  <c r="BB1038" i="3"/>
  <c r="AX1038" i="3"/>
  <c r="BA1038" i="3"/>
  <c r="AT1038" i="3"/>
  <c r="M225" i="2"/>
  <c r="R225" i="2"/>
  <c r="P225" i="2"/>
  <c r="N225" i="2"/>
  <c r="O225" i="2"/>
  <c r="O7" i="2"/>
  <c r="P7" i="2"/>
  <c r="N7" i="2"/>
  <c r="M7" i="2"/>
  <c r="M79" i="2"/>
  <c r="R79" i="2"/>
  <c r="N79" i="2"/>
  <c r="O79" i="2"/>
  <c r="R181" i="2"/>
  <c r="N181" i="2"/>
  <c r="M181" i="2"/>
  <c r="M602" i="2"/>
  <c r="P602" i="2"/>
  <c r="N602" i="2"/>
  <c r="R602" i="2"/>
  <c r="O602" i="2"/>
  <c r="P86" i="2"/>
  <c r="O247" i="2"/>
  <c r="R247" i="2"/>
  <c r="N247" i="2"/>
  <c r="AV1018" i="3"/>
  <c r="N1019" i="2" s="1"/>
  <c r="AU1018" i="3"/>
  <c r="M1019" i="2" s="1"/>
  <c r="BB1018" i="3"/>
  <c r="BA1018" i="3"/>
  <c r="AX1018" i="3"/>
  <c r="P1019" i="2" s="1"/>
  <c r="AW1018" i="3"/>
  <c r="O1019" i="2" s="1"/>
  <c r="AZ1018" i="3"/>
  <c r="R1019" i="2" s="1"/>
  <c r="R130" i="2"/>
  <c r="P130" i="2"/>
  <c r="R343" i="2"/>
  <c r="M214" i="2"/>
  <c r="BA965" i="3"/>
  <c r="AW965" i="3"/>
  <c r="O966" i="2" s="1"/>
  <c r="AU965" i="3"/>
  <c r="M966" i="2" s="1"/>
  <c r="AX965" i="3"/>
  <c r="P966" i="2" s="1"/>
  <c r="AZ965" i="3"/>
  <c r="R966" i="2" s="1"/>
  <c r="BB965" i="3"/>
  <c r="AT965" i="3"/>
  <c r="O684" i="2"/>
  <c r="R684" i="2"/>
  <c r="P684" i="2"/>
  <c r="M684" i="2"/>
  <c r="N684" i="2"/>
  <c r="R728" i="2"/>
  <c r="O728" i="2"/>
  <c r="N728" i="2"/>
  <c r="P728" i="2"/>
  <c r="M728" i="2"/>
  <c r="AV840" i="3"/>
  <c r="N841" i="2" s="1"/>
  <c r="AX840" i="3"/>
  <c r="P841" i="2" s="1"/>
  <c r="AW840" i="3"/>
  <c r="O841" i="2" s="1"/>
  <c r="AU840" i="3"/>
  <c r="M841" i="2" s="1"/>
  <c r="R217" i="2"/>
  <c r="R191" i="2"/>
  <c r="R7" i="2"/>
  <c r="M268" i="2"/>
  <c r="R268" i="2"/>
  <c r="N268" i="2"/>
  <c r="O268" i="2"/>
  <c r="P268" i="2"/>
  <c r="P36" i="2"/>
  <c r="M36" i="2"/>
  <c r="O36" i="2"/>
  <c r="BA913" i="3"/>
  <c r="AX913" i="3"/>
  <c r="P914" i="2" s="1"/>
  <c r="AU913" i="3"/>
  <c r="M914" i="2" s="1"/>
  <c r="AV913" i="3"/>
  <c r="N914" i="2" s="1"/>
  <c r="AZ913" i="3"/>
  <c r="R914" i="2" s="1"/>
  <c r="AW913" i="3"/>
  <c r="O914" i="2" s="1"/>
  <c r="AT913" i="3"/>
  <c r="BB913" i="3"/>
  <c r="L879" i="2"/>
  <c r="O321" i="2"/>
  <c r="R321" i="2"/>
  <c r="N321" i="2"/>
  <c r="L921" i="2"/>
  <c r="P472" i="2"/>
  <c r="N472" i="2"/>
  <c r="O472" i="2"/>
  <c r="R472" i="2"/>
  <c r="M472" i="2"/>
  <c r="BB954" i="3"/>
  <c r="AV954" i="3"/>
  <c r="N955" i="2" s="1"/>
  <c r="AW954" i="3"/>
  <c r="O955" i="2" s="1"/>
  <c r="AX954" i="3"/>
  <c r="P955" i="2" s="1"/>
  <c r="AZ954" i="3"/>
  <c r="R955" i="2" s="1"/>
  <c r="AU954" i="3"/>
  <c r="M955" i="2" s="1"/>
  <c r="BA954" i="3"/>
  <c r="AT954" i="3"/>
  <c r="L827" i="2"/>
  <c r="AX839" i="3"/>
  <c r="P840" i="2" s="1"/>
  <c r="AZ839" i="3"/>
  <c r="R840" i="2" s="1"/>
  <c r="AW839" i="3"/>
  <c r="O840" i="2" s="1"/>
  <c r="BA839" i="3"/>
  <c r="AU839" i="3"/>
  <c r="M840" i="2" s="1"/>
  <c r="AV839" i="3"/>
  <c r="N840" i="2" s="1"/>
  <c r="BB839" i="3"/>
  <c r="AT839" i="3"/>
  <c r="BA971" i="3"/>
  <c r="AT971" i="3"/>
  <c r="AZ971" i="3"/>
  <c r="R972" i="2" s="1"/>
  <c r="AV971" i="3"/>
  <c r="N972" i="2" s="1"/>
  <c r="AU971" i="3"/>
  <c r="M972" i="2" s="1"/>
  <c r="AX971" i="3"/>
  <c r="P972" i="2" s="1"/>
  <c r="AW971" i="3"/>
  <c r="O972" i="2" s="1"/>
  <c r="BB971" i="3"/>
  <c r="AZ2098" i="3"/>
  <c r="BB2098" i="3"/>
  <c r="AW2098" i="3"/>
  <c r="AX2098" i="3"/>
  <c r="AU2098" i="3"/>
  <c r="AV2098" i="3"/>
  <c r="AT2098" i="3"/>
  <c r="O709" i="2"/>
  <c r="R709" i="2"/>
  <c r="P709" i="2"/>
  <c r="N709" i="2"/>
  <c r="M709" i="2"/>
  <c r="R211" i="2"/>
  <c r="N211" i="2"/>
  <c r="O211" i="2"/>
  <c r="M211" i="2"/>
  <c r="P211" i="2"/>
  <c r="BB1175" i="3"/>
  <c r="AX1175" i="3"/>
  <c r="BA1175" i="3"/>
  <c r="AV1175" i="3"/>
  <c r="AZ1175" i="3"/>
  <c r="AT1175" i="3"/>
  <c r="P469" i="2"/>
  <c r="AZ1879" i="3"/>
  <c r="AX1879" i="3"/>
  <c r="BA1879" i="3"/>
  <c r="AU1879" i="3"/>
  <c r="AV1879" i="3"/>
  <c r="AT1879" i="3"/>
  <c r="N565" i="2"/>
  <c r="O565" i="2"/>
  <c r="M565" i="2"/>
  <c r="R565" i="2"/>
  <c r="P565" i="2"/>
  <c r="N143" i="2"/>
  <c r="O143" i="2"/>
  <c r="AW2214" i="3"/>
  <c r="AX2214" i="3"/>
  <c r="BA2214" i="3"/>
  <c r="AU2214" i="3"/>
  <c r="AZ2214" i="3"/>
  <c r="AV2214" i="3"/>
  <c r="BB2214" i="3"/>
  <c r="AT2214" i="3"/>
  <c r="AW1651" i="3"/>
  <c r="BA1651" i="3"/>
  <c r="AV1651" i="3"/>
  <c r="AZ1651" i="3"/>
  <c r="AX1651" i="3"/>
  <c r="AX1069" i="3"/>
  <c r="AZ1069" i="3"/>
  <c r="BB1069" i="3"/>
  <c r="AW1069" i="3"/>
  <c r="BA1069" i="3"/>
  <c r="AV1069" i="3"/>
  <c r="AU1069" i="3"/>
  <c r="AT1069" i="3"/>
  <c r="M444" i="2"/>
  <c r="L843" i="2"/>
  <c r="R665" i="2"/>
  <c r="N665" i="2"/>
  <c r="R425" i="2"/>
  <c r="P425" i="2"/>
  <c r="M667" i="2"/>
  <c r="O667" i="2"/>
  <c r="P667" i="2"/>
  <c r="R667" i="2"/>
  <c r="N667" i="2"/>
  <c r="R670" i="2"/>
  <c r="O670" i="2"/>
  <c r="N670" i="2"/>
  <c r="M670" i="2"/>
  <c r="P670" i="2"/>
  <c r="L107" i="2"/>
  <c r="P714" i="2"/>
  <c r="O714" i="2"/>
  <c r="M714" i="2"/>
  <c r="P346" i="2"/>
  <c r="O346" i="2"/>
  <c r="BB952" i="3"/>
  <c r="AW952" i="3"/>
  <c r="O953" i="2" s="1"/>
  <c r="AZ952" i="3"/>
  <c r="R953" i="2" s="1"/>
  <c r="AX952" i="3"/>
  <c r="P953" i="2" s="1"/>
  <c r="AU952" i="3"/>
  <c r="M953" i="2" s="1"/>
  <c r="BA952" i="3"/>
  <c r="AV952" i="3"/>
  <c r="N953" i="2" s="1"/>
  <c r="AT952" i="3"/>
  <c r="R150" i="2"/>
  <c r="N150" i="2"/>
  <c r="P150" i="2"/>
  <c r="N666" i="2"/>
  <c r="O666" i="2"/>
  <c r="P666" i="2"/>
  <c r="M666" i="2"/>
  <c r="R666" i="2"/>
  <c r="BA973" i="3"/>
  <c r="T974" i="2" s="1"/>
  <c r="AX973" i="3"/>
  <c r="P974" i="2" s="1"/>
  <c r="AW973" i="3"/>
  <c r="O974" i="2" s="1"/>
  <c r="AT973" i="3"/>
  <c r="AZ973" i="3"/>
  <c r="R974" i="2" s="1"/>
  <c r="AV973" i="3"/>
  <c r="N974" i="2" s="1"/>
  <c r="N200" i="2"/>
  <c r="M200" i="2"/>
  <c r="O343" i="2"/>
  <c r="P343" i="2"/>
  <c r="M343" i="2"/>
  <c r="N343" i="2"/>
  <c r="R687" i="2"/>
  <c r="N687" i="2"/>
  <c r="M687" i="2"/>
  <c r="BA980" i="3"/>
  <c r="AX980" i="3"/>
  <c r="P981" i="2" s="1"/>
  <c r="AW980" i="3"/>
  <c r="O981" i="2" s="1"/>
  <c r="AU980" i="3"/>
  <c r="M981" i="2" s="1"/>
  <c r="AV980" i="3"/>
  <c r="N981" i="2" s="1"/>
  <c r="BB980" i="3"/>
  <c r="AZ980" i="3"/>
  <c r="R981" i="2" s="1"/>
  <c r="AU973" i="3"/>
  <c r="M974" i="2" s="1"/>
  <c r="P54" i="2"/>
  <c r="N54" i="2"/>
  <c r="O54" i="2"/>
  <c r="M54" i="2"/>
  <c r="N315" i="2"/>
  <c r="P421" i="2"/>
  <c r="R421" i="2"/>
  <c r="M421" i="2"/>
  <c r="N421" i="2"/>
  <c r="O421" i="2"/>
  <c r="R214" i="2"/>
  <c r="P214" i="2"/>
  <c r="N214" i="2"/>
  <c r="N207" i="2"/>
  <c r="P6" i="2"/>
  <c r="O6" i="2"/>
  <c r="R6" i="2"/>
  <c r="M6" i="2"/>
  <c r="N6" i="2"/>
  <c r="M247" i="2"/>
  <c r="O181" i="2"/>
  <c r="N25" i="2"/>
  <c r="R25" i="2"/>
  <c r="P25" i="2"/>
  <c r="O25" i="2"/>
  <c r="M25" i="2"/>
  <c r="O588" i="2"/>
  <c r="T588" i="2"/>
  <c r="P588" i="2"/>
  <c r="R588" i="2"/>
  <c r="N588" i="2"/>
  <c r="M588" i="2"/>
  <c r="R365" i="2"/>
  <c r="N365" i="2"/>
  <c r="P365" i="2"/>
  <c r="O365" i="2"/>
  <c r="M365" i="2"/>
  <c r="AX2005" i="3"/>
  <c r="AU2005" i="3"/>
  <c r="AV2005" i="3"/>
  <c r="BB2005" i="3"/>
  <c r="AW2005" i="3"/>
  <c r="BA2005" i="3"/>
  <c r="AZ2005" i="3"/>
  <c r="AT2005" i="3"/>
  <c r="P593" i="2"/>
  <c r="R593" i="2"/>
  <c r="N593" i="2"/>
  <c r="M593" i="2"/>
  <c r="O593" i="2"/>
  <c r="P489" i="2"/>
  <c r="N489" i="2"/>
  <c r="R489" i="2"/>
  <c r="M489" i="2"/>
  <c r="O489" i="2"/>
  <c r="M629" i="2"/>
  <c r="R629" i="2"/>
  <c r="P629" i="2"/>
  <c r="O629" i="2"/>
  <c r="N629" i="2"/>
  <c r="AV956" i="3"/>
  <c r="N957" i="2" s="1"/>
  <c r="AX956" i="3"/>
  <c r="P957" i="2" s="1"/>
  <c r="BA956" i="3"/>
  <c r="T957" i="2" s="1"/>
  <c r="AZ956" i="3"/>
  <c r="R957" i="2" s="1"/>
  <c r="AW956" i="3"/>
  <c r="O957" i="2" s="1"/>
  <c r="AU956" i="3"/>
  <c r="M957" i="2" s="1"/>
  <c r="AT956" i="3"/>
  <c r="R38" i="2"/>
  <c r="P422" i="2"/>
  <c r="BA885" i="3"/>
  <c r="AV885" i="3"/>
  <c r="N886" i="2" s="1"/>
  <c r="BB885" i="3"/>
  <c r="AZ885" i="3"/>
  <c r="R886" i="2" s="1"/>
  <c r="AX885" i="3"/>
  <c r="P886" i="2" s="1"/>
  <c r="AU885" i="3"/>
  <c r="M886" i="2" s="1"/>
  <c r="R329" i="2"/>
  <c r="O329" i="2"/>
  <c r="N329" i="2"/>
  <c r="M329" i="2"/>
  <c r="P329" i="2"/>
  <c r="AZ1029" i="3"/>
  <c r="R1030" i="2" s="1"/>
  <c r="BA1029" i="3"/>
  <c r="AV1029" i="3"/>
  <c r="N1030" i="2" s="1"/>
  <c r="AU1029" i="3"/>
  <c r="M1030" i="2" s="1"/>
  <c r="AX1029" i="3"/>
  <c r="P1030" i="2" s="1"/>
  <c r="AT1029" i="3"/>
  <c r="L1030" i="2" s="1"/>
  <c r="BA974" i="3"/>
  <c r="AX974" i="3"/>
  <c r="P975" i="2" s="1"/>
  <c r="AZ974" i="3"/>
  <c r="R975" i="2" s="1"/>
  <c r="AW974" i="3"/>
  <c r="O975" i="2" s="1"/>
  <c r="AV974" i="3"/>
  <c r="N975" i="2" s="1"/>
  <c r="AU974" i="3"/>
  <c r="M975" i="2" s="1"/>
  <c r="AT974" i="3"/>
  <c r="BB974" i="3"/>
  <c r="M310" i="2"/>
  <c r="T310" i="2"/>
  <c r="R310" i="2"/>
  <c r="N310" i="2"/>
  <c r="O310" i="2"/>
  <c r="P310" i="2"/>
  <c r="P600" i="2"/>
  <c r="N600" i="2"/>
  <c r="O600" i="2"/>
  <c r="R600" i="2"/>
  <c r="M600" i="2"/>
  <c r="AW949" i="3"/>
  <c r="O950" i="2" s="1"/>
  <c r="BB949" i="3"/>
  <c r="BA949" i="3"/>
  <c r="AX949" i="3"/>
  <c r="P950" i="2" s="1"/>
  <c r="AU949" i="3"/>
  <c r="M950" i="2" s="1"/>
  <c r="AV949" i="3"/>
  <c r="N950" i="2" s="1"/>
  <c r="AZ949" i="3"/>
  <c r="R950" i="2" s="1"/>
  <c r="O178" i="2"/>
  <c r="P178" i="2"/>
  <c r="R178" i="2"/>
  <c r="M178" i="2"/>
  <c r="O298" i="2"/>
  <c r="N751" i="2"/>
  <c r="R751" i="2"/>
  <c r="N714" i="2"/>
  <c r="R356" i="2"/>
  <c r="P356" i="2"/>
  <c r="N356" i="2"/>
  <c r="M356" i="2"/>
  <c r="O356" i="2"/>
  <c r="O252" i="2"/>
  <c r="M252" i="2"/>
  <c r="P252" i="2"/>
  <c r="N252" i="2"/>
  <c r="R252" i="2"/>
  <c r="AX1084" i="3"/>
  <c r="N402" i="2"/>
  <c r="M402" i="2"/>
  <c r="O550" i="2"/>
  <c r="P550" i="2"/>
  <c r="N550" i="2"/>
  <c r="M550" i="2"/>
  <c r="R550" i="2"/>
  <c r="R659" i="2"/>
  <c r="P278" i="2"/>
  <c r="M278" i="2"/>
  <c r="R278" i="2"/>
  <c r="N278" i="2"/>
  <c r="O278" i="2"/>
  <c r="R458" i="2"/>
  <c r="O458" i="2"/>
  <c r="P458" i="2"/>
  <c r="M458" i="2"/>
  <c r="N458" i="2"/>
  <c r="L683" i="2"/>
  <c r="R669" i="2"/>
  <c r="M669" i="2"/>
  <c r="O669" i="2"/>
  <c r="N669" i="2"/>
  <c r="L470" i="2"/>
  <c r="BA2114" i="3"/>
  <c r="AV866" i="3"/>
  <c r="N867" i="2" s="1"/>
  <c r="BA866" i="3"/>
  <c r="AX866" i="3"/>
  <c r="P867" i="2" s="1"/>
  <c r="AZ866" i="3"/>
  <c r="R867" i="2" s="1"/>
  <c r="AW866" i="3"/>
  <c r="O867" i="2" s="1"/>
  <c r="AU866" i="3"/>
  <c r="M867" i="2" s="1"/>
  <c r="BB866" i="3"/>
  <c r="AT866" i="3"/>
  <c r="BA1222" i="3"/>
  <c r="AU1222" i="3"/>
  <c r="AZ1222" i="3"/>
  <c r="AV1222" i="3"/>
  <c r="AW1222" i="3"/>
  <c r="AX1222" i="3"/>
  <c r="BB1222" i="3"/>
  <c r="AT1222" i="3"/>
  <c r="AX1327" i="3"/>
  <c r="BA1327" i="3"/>
  <c r="BB1327" i="3"/>
  <c r="AZ1327" i="3"/>
  <c r="AU1327" i="3"/>
  <c r="AW1327" i="3"/>
  <c r="AV1327" i="3"/>
  <c r="AT1327" i="3"/>
  <c r="AX2085" i="3"/>
  <c r="AW2085" i="3"/>
  <c r="BA2085" i="3"/>
  <c r="AZ2085" i="3"/>
  <c r="BB2085" i="3"/>
  <c r="AU2085" i="3"/>
  <c r="AV2085" i="3"/>
  <c r="AT2085" i="3"/>
  <c r="AU1063" i="3"/>
  <c r="N66" i="2"/>
  <c r="P66" i="2"/>
  <c r="O66" i="2"/>
  <c r="R66" i="2"/>
  <c r="M66" i="2"/>
  <c r="AW1555" i="3"/>
  <c r="BA1555" i="3"/>
  <c r="AU1555" i="3"/>
  <c r="AV1555" i="3"/>
  <c r="AZ1555" i="3"/>
  <c r="AX1555" i="3"/>
  <c r="BB1555" i="3"/>
  <c r="AT1555" i="3"/>
  <c r="AX1724" i="3"/>
  <c r="AZ1724" i="3"/>
  <c r="AV1724" i="3"/>
  <c r="AW1724" i="3"/>
  <c r="BB1724" i="3"/>
  <c r="AU1724" i="3"/>
  <c r="BA1724" i="3"/>
  <c r="AT1724" i="3"/>
  <c r="AV1255" i="3"/>
  <c r="AW1255" i="3"/>
  <c r="BB1255" i="3"/>
  <c r="AU1255" i="3"/>
  <c r="AZ1255" i="3"/>
  <c r="AX1255" i="3"/>
  <c r="AT1255" i="3"/>
  <c r="BB1549" i="3"/>
  <c r="AZ1549" i="3"/>
  <c r="AU1549" i="3"/>
  <c r="AX1549" i="3"/>
  <c r="BA1549" i="3"/>
  <c r="AV1549" i="3"/>
  <c r="AT1549" i="3"/>
  <c r="AU1605" i="3"/>
  <c r="L443" i="2"/>
  <c r="R11" i="2"/>
  <c r="N11" i="2"/>
  <c r="P11" i="2"/>
  <c r="O11" i="2"/>
  <c r="AV1078" i="3"/>
  <c r="AW1078" i="3"/>
  <c r="AX1078" i="3"/>
  <c r="BA1078" i="3"/>
  <c r="AU1078" i="3"/>
  <c r="AZ1078" i="3"/>
  <c r="BB1078" i="3"/>
  <c r="AT1078" i="3"/>
  <c r="AX1819" i="3"/>
  <c r="AW1819" i="3"/>
  <c r="AV1819" i="3"/>
  <c r="AU1819" i="3"/>
  <c r="BA1819" i="3"/>
  <c r="AZ1819" i="3"/>
  <c r="AT1819" i="3"/>
  <c r="R374" i="2"/>
  <c r="P374" i="2"/>
  <c r="O374" i="2"/>
  <c r="M374" i="2"/>
  <c r="N374" i="2"/>
  <c r="AU1168" i="3"/>
  <c r="BA1168" i="3"/>
  <c r="AZ1168" i="3"/>
  <c r="AV1168" i="3"/>
  <c r="BB1168" i="3"/>
  <c r="AX1168" i="3"/>
  <c r="AT1168" i="3"/>
  <c r="M632" i="2"/>
  <c r="N632" i="2"/>
  <c r="P632" i="2"/>
  <c r="R645" i="2"/>
  <c r="N170" i="2"/>
  <c r="P170" i="2"/>
  <c r="T170" i="2"/>
  <c r="O170" i="2"/>
  <c r="M170" i="2"/>
  <c r="R170" i="2"/>
  <c r="P40" i="2"/>
  <c r="R40" i="2"/>
  <c r="M40" i="2"/>
  <c r="O40" i="2"/>
  <c r="N40" i="2"/>
  <c r="M166" i="2"/>
  <c r="N166" i="2"/>
  <c r="O166" i="2"/>
  <c r="R166" i="2"/>
  <c r="P166" i="2"/>
  <c r="BA882" i="3"/>
  <c r="AZ882" i="3"/>
  <c r="R883" i="2" s="1"/>
  <c r="AV882" i="3"/>
  <c r="N883" i="2" s="1"/>
  <c r="AX882" i="3"/>
  <c r="P883" i="2" s="1"/>
  <c r="AU882" i="3"/>
  <c r="M883" i="2" s="1"/>
  <c r="BB882" i="3"/>
  <c r="AW882" i="3"/>
  <c r="O883" i="2" s="1"/>
  <c r="O217" i="2"/>
  <c r="M217" i="2"/>
  <c r="P217" i="2"/>
  <c r="M209" i="2"/>
  <c r="AW978" i="3"/>
  <c r="O979" i="2" s="1"/>
  <c r="AZ978" i="3"/>
  <c r="R979" i="2" s="1"/>
  <c r="BA978" i="3"/>
  <c r="BB978" i="3"/>
  <c r="AU978" i="3"/>
  <c r="M979" i="2" s="1"/>
  <c r="AT978" i="3"/>
  <c r="AX978" i="3"/>
  <c r="P979" i="2" s="1"/>
  <c r="M484" i="2"/>
  <c r="N484" i="2"/>
  <c r="P484" i="2"/>
  <c r="R484" i="2"/>
  <c r="O484" i="2"/>
  <c r="AT1018" i="3"/>
  <c r="AT859" i="3"/>
  <c r="P432" i="2"/>
  <c r="M298" i="2"/>
  <c r="N191" i="2"/>
  <c r="R736" i="2"/>
  <c r="P101" i="2"/>
  <c r="R87" i="2"/>
  <c r="M540" i="2"/>
  <c r="O540" i="2"/>
  <c r="R540" i="2"/>
  <c r="P540" i="2"/>
  <c r="N540" i="2"/>
  <c r="M732" i="2"/>
  <c r="O732" i="2"/>
  <c r="R732" i="2"/>
  <c r="N732" i="2"/>
  <c r="AW885" i="3"/>
  <c r="O886" i="2" s="1"/>
  <c r="P87" i="2"/>
  <c r="R583" i="2"/>
  <c r="N608" i="2"/>
  <c r="R608" i="2"/>
  <c r="M608" i="2"/>
  <c r="O719" i="2"/>
  <c r="M719" i="2"/>
  <c r="N719" i="2"/>
  <c r="P719" i="2"/>
  <c r="R719" i="2"/>
  <c r="R23" i="2"/>
  <c r="O23" i="2"/>
  <c r="L475" i="2"/>
  <c r="R270" i="2"/>
  <c r="P270" i="2"/>
  <c r="N270" i="2"/>
  <c r="L814" i="2"/>
  <c r="N233" i="2"/>
  <c r="L657" i="2"/>
  <c r="N656" i="2"/>
  <c r="O656" i="2"/>
  <c r="M29" i="2"/>
  <c r="O29" i="2"/>
  <c r="R29" i="2"/>
  <c r="P29" i="2"/>
  <c r="N29" i="2"/>
  <c r="N248" i="2"/>
  <c r="O248" i="2"/>
  <c r="M248" i="2"/>
  <c r="P248" i="2"/>
  <c r="R248" i="2"/>
  <c r="AU2073" i="3"/>
  <c r="AX2073" i="3"/>
  <c r="AV2073" i="3"/>
  <c r="BB2073" i="3"/>
  <c r="AW2073" i="3"/>
  <c r="AT2073" i="3"/>
  <c r="AU2093" i="3"/>
  <c r="BB2093" i="3"/>
  <c r="AW2093" i="3"/>
  <c r="AV2093" i="3"/>
  <c r="BA2093" i="3"/>
  <c r="AX2093" i="3"/>
  <c r="AZ2093" i="3"/>
  <c r="AT2093" i="3"/>
  <c r="P96" i="2"/>
  <c r="BB2110" i="3"/>
  <c r="AX1729" i="3"/>
  <c r="BB1729" i="3"/>
  <c r="AU1729" i="3"/>
  <c r="AZ1729" i="3"/>
  <c r="AW1729" i="3"/>
  <c r="AV1729" i="3"/>
  <c r="BA1729" i="3"/>
  <c r="AT1729" i="3"/>
  <c r="AV1466" i="3"/>
  <c r="BA1928" i="3"/>
  <c r="BB2161" i="3"/>
  <c r="AU2161" i="3"/>
  <c r="AZ2161" i="3"/>
  <c r="AX2161" i="3"/>
  <c r="AW2161" i="3"/>
  <c r="AV2161" i="3"/>
  <c r="BA2161" i="3"/>
  <c r="AT2161" i="3"/>
  <c r="BA1878" i="3"/>
  <c r="AX1878" i="3"/>
  <c r="AZ1878" i="3"/>
  <c r="AV1878" i="3"/>
  <c r="AW1878" i="3"/>
  <c r="BB1878" i="3"/>
  <c r="AU1878" i="3"/>
  <c r="AT1878" i="3"/>
  <c r="BA894" i="3"/>
  <c r="AZ894" i="3"/>
  <c r="R895" i="2" s="1"/>
  <c r="AV894" i="3"/>
  <c r="N895" i="2" s="1"/>
  <c r="AX894" i="3"/>
  <c r="P895" i="2" s="1"/>
  <c r="AU894" i="3"/>
  <c r="M895" i="2" s="1"/>
  <c r="AW894" i="3"/>
  <c r="O895" i="2" s="1"/>
  <c r="BB894" i="3"/>
  <c r="AT894" i="3"/>
  <c r="AW1736" i="3"/>
  <c r="BB1736" i="3"/>
  <c r="AV1736" i="3"/>
  <c r="AZ1736" i="3"/>
  <c r="AX1736" i="3"/>
  <c r="AU1736" i="3"/>
  <c r="BA1736" i="3"/>
  <c r="AT1736" i="3"/>
  <c r="AZ1471" i="3"/>
  <c r="BA1471" i="3"/>
  <c r="AV1471" i="3"/>
  <c r="AX1471" i="3"/>
  <c r="AW1471" i="3"/>
  <c r="BB1471" i="3"/>
  <c r="AT1471" i="3"/>
  <c r="AV1953" i="3"/>
  <c r="AX1953" i="3"/>
  <c r="BA1953" i="3"/>
  <c r="AU1953" i="3"/>
  <c r="AZ1953" i="3"/>
  <c r="AW1953" i="3"/>
  <c r="BB1953" i="3"/>
  <c r="AT1953" i="3"/>
  <c r="R256" i="2"/>
  <c r="N256" i="2"/>
  <c r="P256" i="2"/>
  <c r="O256" i="2"/>
  <c r="M256" i="2"/>
  <c r="AZ2063" i="3"/>
  <c r="AV2063" i="3"/>
  <c r="AW2063" i="3"/>
  <c r="BA2063" i="3"/>
  <c r="BB2063" i="3"/>
  <c r="AX2063" i="3"/>
  <c r="AU2063" i="3"/>
  <c r="AT2063" i="3"/>
  <c r="AX2065" i="3"/>
  <c r="BA2065" i="3"/>
  <c r="AW2065" i="3"/>
  <c r="AU2065" i="3"/>
  <c r="AV2065" i="3"/>
  <c r="BB2065" i="3"/>
  <c r="AZ2065" i="3"/>
  <c r="AT2065" i="3"/>
  <c r="AV999" i="3"/>
  <c r="N1000" i="2" s="1"/>
  <c r="AU999" i="3"/>
  <c r="M1000" i="2" s="1"/>
  <c r="P501" i="2"/>
  <c r="BA925" i="3"/>
  <c r="AV925" i="3"/>
  <c r="N926" i="2" s="1"/>
  <c r="AU925" i="3"/>
  <c r="M926" i="2" s="1"/>
  <c r="AW925" i="3"/>
  <c r="O926" i="2" s="1"/>
  <c r="AZ925" i="3"/>
  <c r="R926" i="2" s="1"/>
  <c r="AX925" i="3"/>
  <c r="P926" i="2" s="1"/>
  <c r="AT925" i="3"/>
  <c r="BB925" i="3"/>
  <c r="O564" i="2"/>
  <c r="N564" i="2"/>
  <c r="M564" i="2"/>
  <c r="R564" i="2"/>
  <c r="N478" i="2"/>
  <c r="R478" i="2"/>
  <c r="O478" i="2"/>
  <c r="P478" i="2"/>
  <c r="AT797" i="3"/>
  <c r="M478" i="2"/>
  <c r="BA905" i="3"/>
  <c r="AU905" i="3"/>
  <c r="M906" i="2" s="1"/>
  <c r="AW905" i="3"/>
  <c r="O906" i="2" s="1"/>
  <c r="AZ905" i="3"/>
  <c r="R906" i="2" s="1"/>
  <c r="AV905" i="3"/>
  <c r="N906" i="2" s="1"/>
  <c r="AX905" i="3"/>
  <c r="P906" i="2" s="1"/>
  <c r="AT905" i="3"/>
  <c r="BB905" i="3"/>
  <c r="AX948" i="3"/>
  <c r="P949" i="2" s="1"/>
  <c r="R519" i="2"/>
  <c r="M519" i="2"/>
  <c r="O519" i="2"/>
  <c r="N519" i="2"/>
  <c r="P519" i="2"/>
  <c r="AW2053" i="3"/>
  <c r="AU2053" i="3"/>
  <c r="AV2053" i="3"/>
  <c r="AX2053" i="3"/>
  <c r="BB2053" i="3"/>
  <c r="BA2053" i="3"/>
  <c r="AZ2053" i="3"/>
  <c r="AT2053" i="3"/>
  <c r="N746" i="2"/>
  <c r="M746" i="2"/>
  <c r="P746" i="2"/>
  <c r="BA1227" i="3"/>
  <c r="BA1061" i="3"/>
  <c r="AW1061" i="3"/>
  <c r="AZ1061" i="3"/>
  <c r="AU1061" i="3"/>
  <c r="BB1061" i="3"/>
  <c r="AX1061" i="3"/>
  <c r="AV1061" i="3"/>
  <c r="AT1061" i="3"/>
  <c r="BB1156" i="3"/>
  <c r="BB1328" i="3"/>
  <c r="BA1328" i="3"/>
  <c r="AV1328" i="3"/>
  <c r="AX1328" i="3"/>
  <c r="AU1328" i="3"/>
  <c r="AW1328" i="3"/>
  <c r="AT1328" i="3"/>
  <c r="AW1537" i="3"/>
  <c r="AV1537" i="3"/>
  <c r="AZ1537" i="3"/>
  <c r="AX1537" i="3"/>
  <c r="BA1537" i="3"/>
  <c r="BB1537" i="3"/>
  <c r="AU1537" i="3"/>
  <c r="AT1537" i="3"/>
  <c r="AZ1155" i="3"/>
  <c r="BB1155" i="3"/>
  <c r="BA1155" i="3"/>
  <c r="AU1155" i="3"/>
  <c r="AT1155" i="3"/>
  <c r="AV1663" i="3"/>
  <c r="AU1663" i="3"/>
  <c r="AX1663" i="3"/>
  <c r="BB1663" i="3"/>
  <c r="AZ1663" i="3"/>
  <c r="BA1663" i="3"/>
  <c r="AW1663" i="3"/>
  <c r="AT1663" i="3"/>
  <c r="AW1458" i="3"/>
  <c r="AV1458" i="3"/>
  <c r="AX1458" i="3"/>
  <c r="BA1458" i="3"/>
  <c r="BB1458" i="3"/>
  <c r="AZ1458" i="3"/>
  <c r="AU1458" i="3"/>
  <c r="AT1458" i="3"/>
  <c r="AZ1403" i="3"/>
  <c r="AV1403" i="3"/>
  <c r="AW1403" i="3"/>
  <c r="BB1403" i="3"/>
  <c r="AU1403" i="3"/>
  <c r="BA1403" i="3"/>
  <c r="AX1403" i="3"/>
  <c r="AT1403" i="3"/>
  <c r="AX1203" i="3"/>
  <c r="AW1203" i="3"/>
  <c r="BA1203" i="3"/>
  <c r="AU1203" i="3"/>
  <c r="AZ1203" i="3"/>
  <c r="BB1203" i="3"/>
  <c r="AV1203" i="3"/>
  <c r="AT1203" i="3"/>
  <c r="AZ1543" i="3"/>
  <c r="BB1543" i="3"/>
  <c r="AV1543" i="3"/>
  <c r="AW1543" i="3"/>
  <c r="AX1543" i="3"/>
  <c r="AT1543" i="3"/>
  <c r="O614" i="2"/>
  <c r="N368" i="2"/>
  <c r="O368" i="2"/>
  <c r="R368" i="2"/>
  <c r="AU802" i="3"/>
  <c r="M803" i="2" s="1"/>
  <c r="AW802" i="3"/>
  <c r="O803" i="2" s="1"/>
  <c r="BA802" i="3"/>
  <c r="M715" i="2"/>
  <c r="O715" i="2"/>
  <c r="R715" i="2"/>
  <c r="P715" i="2"/>
  <c r="N715" i="2"/>
  <c r="O385" i="2"/>
  <c r="P385" i="2"/>
  <c r="N385" i="2"/>
  <c r="R385" i="2"/>
  <c r="M385" i="2"/>
  <c r="T385" i="2"/>
  <c r="O43" i="2"/>
  <c r="M43" i="2"/>
  <c r="R43" i="2"/>
  <c r="N43" i="2"/>
  <c r="P43" i="2"/>
  <c r="R494" i="2"/>
  <c r="O494" i="2"/>
  <c r="M494" i="2"/>
  <c r="N494" i="2"/>
  <c r="P494" i="2"/>
  <c r="BA888" i="3"/>
  <c r="AU888" i="3"/>
  <c r="M889" i="2" s="1"/>
  <c r="AX888" i="3"/>
  <c r="P889" i="2" s="1"/>
  <c r="AV888" i="3"/>
  <c r="N889" i="2" s="1"/>
  <c r="AW888" i="3"/>
  <c r="O889" i="2" s="1"/>
  <c r="AZ888" i="3"/>
  <c r="R889" i="2" s="1"/>
  <c r="BB888" i="3"/>
  <c r="AT888" i="3"/>
  <c r="R663" i="2"/>
  <c r="M368" i="2"/>
  <c r="R400" i="2"/>
  <c r="P400" i="2"/>
  <c r="O400" i="2"/>
  <c r="M400" i="2"/>
  <c r="N400" i="2"/>
  <c r="R320" i="2"/>
  <c r="O617" i="2"/>
  <c r="R475" i="2"/>
  <c r="P475" i="2"/>
  <c r="N475" i="2"/>
  <c r="O475" i="2"/>
  <c r="M475" i="2"/>
  <c r="AZ845" i="3"/>
  <c r="R846" i="2" s="1"/>
  <c r="AU845" i="3"/>
  <c r="M846" i="2" s="1"/>
  <c r="AV845" i="3"/>
  <c r="N846" i="2" s="1"/>
  <c r="M697" i="2"/>
  <c r="O697" i="2"/>
  <c r="BB813" i="3"/>
  <c r="BA813" i="3"/>
  <c r="AW813" i="3"/>
  <c r="O814" i="2" s="1"/>
  <c r="AX813" i="3"/>
  <c r="P814" i="2" s="1"/>
  <c r="AV813" i="3"/>
  <c r="N814" i="2" s="1"/>
  <c r="AU813" i="3"/>
  <c r="M814" i="2" s="1"/>
  <c r="AZ813" i="3"/>
  <c r="R814" i="2" s="1"/>
  <c r="P448" i="2"/>
  <c r="AT948" i="3"/>
  <c r="M394" i="2"/>
  <c r="N394" i="2"/>
  <c r="N279" i="2"/>
  <c r="N662" i="2"/>
  <c r="R662" i="2"/>
  <c r="P662" i="2"/>
  <c r="O662" i="2"/>
  <c r="M662" i="2"/>
  <c r="P117" i="2"/>
  <c r="R117" i="2"/>
  <c r="M117" i="2"/>
  <c r="O117" i="2"/>
  <c r="AU2229" i="3"/>
  <c r="AX2229" i="3"/>
  <c r="AV2229" i="3"/>
  <c r="AW2229" i="3"/>
  <c r="BB2229" i="3"/>
  <c r="AZ2229" i="3"/>
  <c r="BA2229" i="3"/>
  <c r="AU1100" i="3"/>
  <c r="AZ1100" i="3"/>
  <c r="AX1100" i="3"/>
  <c r="AW1100" i="3"/>
  <c r="BB1100" i="3"/>
  <c r="AV1100" i="3"/>
  <c r="BA1100" i="3"/>
  <c r="O525" i="2"/>
  <c r="N525" i="2"/>
  <c r="P525" i="2"/>
  <c r="M525" i="2"/>
  <c r="R525" i="2"/>
  <c r="N125" i="2"/>
  <c r="BA1210" i="3"/>
  <c r="BB1210" i="3"/>
  <c r="AU1210" i="3"/>
  <c r="AV1210" i="3"/>
  <c r="AZ1210" i="3"/>
  <c r="AX1210" i="3"/>
  <c r="AW1210" i="3"/>
  <c r="AT1210" i="3"/>
  <c r="M134" i="2"/>
  <c r="P134" i="2"/>
  <c r="R134" i="2"/>
  <c r="T134" i="2"/>
  <c r="N134" i="2"/>
  <c r="O134" i="2"/>
  <c r="N133" i="2"/>
  <c r="R133" i="2"/>
  <c r="O133" i="2"/>
  <c r="P133" i="2"/>
  <c r="M133" i="2"/>
  <c r="N730" i="2"/>
  <c r="P730" i="2"/>
  <c r="R730" i="2"/>
  <c r="BB1213" i="3"/>
  <c r="AW1213" i="3"/>
  <c r="AX1213" i="3"/>
  <c r="AU1213" i="3"/>
  <c r="BA1213" i="3"/>
  <c r="AV1213" i="3"/>
  <c r="AZ1213" i="3"/>
  <c r="AT1213" i="3"/>
  <c r="N724" i="2"/>
  <c r="P724" i="2"/>
  <c r="R724" i="2"/>
  <c r="M443" i="2"/>
  <c r="O443" i="2"/>
  <c r="N443" i="2"/>
  <c r="R443" i="2"/>
  <c r="P443" i="2"/>
  <c r="BA1044" i="3"/>
  <c r="BB1044" i="3"/>
  <c r="AZ1044" i="3"/>
  <c r="AV1044" i="3"/>
  <c r="AW1044" i="3"/>
  <c r="AX1044" i="3"/>
  <c r="AU1044" i="3"/>
  <c r="AT1044" i="3"/>
  <c r="BA927" i="3"/>
  <c r="AV927" i="3"/>
  <c r="N928" i="2" s="1"/>
  <c r="AU1320" i="3"/>
  <c r="BA1320" i="3"/>
  <c r="BB1320" i="3"/>
  <c r="AV1320" i="3"/>
  <c r="AX1320" i="3"/>
  <c r="AW1320" i="3"/>
  <c r="AZ1320" i="3"/>
  <c r="AT1320" i="3"/>
  <c r="M371" i="2"/>
  <c r="P371" i="2"/>
  <c r="R679" i="2"/>
  <c r="M679" i="2"/>
  <c r="P679" i="2"/>
  <c r="P631" i="2"/>
  <c r="AU920" i="3"/>
  <c r="M921" i="2" s="1"/>
  <c r="R686" i="2"/>
  <c r="M686" i="2"/>
  <c r="O686" i="2"/>
  <c r="N686" i="2"/>
  <c r="P686" i="2"/>
  <c r="AZ825" i="3"/>
  <c r="R826" i="2" s="1"/>
  <c r="BA825" i="3"/>
  <c r="AW825" i="3"/>
  <c r="O826" i="2" s="1"/>
  <c r="AX825" i="3"/>
  <c r="P826" i="2" s="1"/>
  <c r="AV825" i="3"/>
  <c r="N826" i="2" s="1"/>
  <c r="AU825" i="3"/>
  <c r="M826" i="2" s="1"/>
  <c r="AW948" i="3"/>
  <c r="O949" i="2" s="1"/>
  <c r="AU948" i="3"/>
  <c r="M949" i="2" s="1"/>
  <c r="AZ2120" i="3"/>
  <c r="AW2120" i="3"/>
  <c r="AX2120" i="3"/>
  <c r="AU2120" i="3"/>
  <c r="AV2120" i="3"/>
  <c r="BA2120" i="3"/>
  <c r="BB2120" i="3"/>
  <c r="AT2120" i="3"/>
  <c r="O592" i="2"/>
  <c r="BB2019" i="3"/>
  <c r="AX2019" i="3"/>
  <c r="AV2019" i="3"/>
  <c r="BA2019" i="3"/>
  <c r="AU2019" i="3"/>
  <c r="AZ2019" i="3"/>
  <c r="AW2019" i="3"/>
  <c r="AX2047" i="3"/>
  <c r="AU2047" i="3"/>
  <c r="AZ2047" i="3"/>
  <c r="AV2047" i="3"/>
  <c r="AW2047" i="3"/>
  <c r="BA2047" i="3"/>
  <c r="BB2047" i="3"/>
  <c r="O672" i="2"/>
  <c r="R672" i="2"/>
  <c r="M672" i="2"/>
  <c r="P672" i="2"/>
  <c r="N672" i="2"/>
  <c r="BA2121" i="3"/>
  <c r="BB2121" i="3"/>
  <c r="AV2121" i="3"/>
  <c r="AW2121" i="3"/>
  <c r="AX2121" i="3"/>
  <c r="AZ2121" i="3"/>
  <c r="AU2121" i="3"/>
  <c r="AT2121" i="3"/>
  <c r="AU1560" i="3"/>
  <c r="AU1866" i="3"/>
  <c r="AX1866" i="3"/>
  <c r="AW1866" i="3"/>
  <c r="AZ1866" i="3"/>
  <c r="AV1866" i="3"/>
  <c r="BA1866" i="3"/>
  <c r="BB1866" i="3"/>
  <c r="AT1866" i="3"/>
  <c r="AX1202" i="3"/>
  <c r="AU1202" i="3"/>
  <c r="AV1202" i="3"/>
  <c r="AZ1202" i="3"/>
  <c r="BB1202" i="3"/>
  <c r="BA1202" i="3"/>
  <c r="AW1202" i="3"/>
  <c r="AT1202" i="3"/>
  <c r="BB1431" i="3"/>
  <c r="AW1431" i="3"/>
  <c r="AX1431" i="3"/>
  <c r="AU1431" i="3"/>
  <c r="BA1431" i="3"/>
  <c r="AZ1431" i="3"/>
  <c r="AV1431" i="3"/>
  <c r="AT1431" i="3"/>
  <c r="AX1786" i="3"/>
  <c r="AV1786" i="3"/>
  <c r="AW1786" i="3"/>
  <c r="AU1786" i="3"/>
  <c r="BA1786" i="3"/>
  <c r="BB1786" i="3"/>
  <c r="AZ1786" i="3"/>
  <c r="AT1786" i="3"/>
  <c r="AZ1899" i="3"/>
  <c r="AV1899" i="3"/>
  <c r="AX1899" i="3"/>
  <c r="AW1899" i="3"/>
  <c r="AU1899" i="3"/>
  <c r="BA1899" i="3"/>
  <c r="BB1899" i="3"/>
  <c r="AT1899" i="3"/>
  <c r="AV1706" i="3"/>
  <c r="AZ1706" i="3"/>
  <c r="AU1706" i="3"/>
  <c r="AW1706" i="3"/>
  <c r="AX1706" i="3"/>
  <c r="BA1706" i="3"/>
  <c r="BB1706" i="3"/>
  <c r="AT1706" i="3"/>
  <c r="AZ1357" i="3"/>
  <c r="AU1357" i="3"/>
  <c r="BB1357" i="3"/>
  <c r="BA1357" i="3"/>
  <c r="AX1357" i="3"/>
  <c r="AV1357" i="3"/>
  <c r="AW1357" i="3"/>
  <c r="AT1357" i="3"/>
  <c r="AU1179" i="3"/>
  <c r="AW1179" i="3"/>
  <c r="AU1768" i="3"/>
  <c r="BA1817" i="3"/>
  <c r="R94" i="2"/>
  <c r="M94" i="2"/>
  <c r="N94" i="2"/>
  <c r="N658" i="2"/>
  <c r="R658" i="2"/>
  <c r="M658" i="2"/>
  <c r="P658" i="2"/>
  <c r="O658" i="2"/>
  <c r="N334" i="2"/>
  <c r="R334" i="2"/>
  <c r="P334" i="2"/>
  <c r="O334" i="2"/>
  <c r="M334" i="2"/>
  <c r="M330" i="2"/>
  <c r="P330" i="2"/>
  <c r="AX1171" i="3"/>
  <c r="AZ1171" i="3"/>
  <c r="AV948" i="3"/>
  <c r="N949" i="2" s="1"/>
  <c r="AZ948" i="3"/>
  <c r="R949" i="2" s="1"/>
  <c r="O724" i="2"/>
  <c r="P592" i="2"/>
  <c r="R592" i="2"/>
  <c r="M592" i="2"/>
  <c r="N592" i="2"/>
  <c r="R295" i="2"/>
  <c r="O295" i="2"/>
  <c r="M295" i="2"/>
  <c r="N295" i="2"/>
  <c r="O591" i="2"/>
  <c r="M591" i="2"/>
  <c r="P591" i="2"/>
  <c r="R591" i="2"/>
  <c r="N591" i="2"/>
  <c r="AV2104" i="3"/>
  <c r="BA2104" i="3"/>
  <c r="P300" i="2"/>
  <c r="R300" i="2"/>
  <c r="N300" i="2"/>
  <c r="M300" i="2"/>
  <c r="O300" i="2"/>
  <c r="AW1041" i="3"/>
  <c r="AU1041" i="3"/>
  <c r="AZ1041" i="3"/>
  <c r="AX1041" i="3"/>
  <c r="AV1041" i="3"/>
  <c r="BA1041" i="3"/>
  <c r="BB1041" i="3"/>
  <c r="AT1041" i="3"/>
  <c r="O681" i="2"/>
  <c r="R681" i="2"/>
  <c r="P681" i="2"/>
  <c r="M681" i="2"/>
  <c r="N681" i="2"/>
  <c r="BB2165" i="3"/>
  <c r="AV2165" i="3"/>
  <c r="R107" i="2"/>
  <c r="M107" i="2"/>
  <c r="O107" i="2"/>
  <c r="N107" i="2"/>
  <c r="P107" i="2"/>
  <c r="P567" i="2"/>
  <c r="AW1502" i="3"/>
  <c r="AU1501" i="3"/>
  <c r="BA1501" i="3"/>
  <c r="AX1501" i="3"/>
  <c r="AW1501" i="3"/>
  <c r="AV1501" i="3"/>
  <c r="BB1501" i="3"/>
  <c r="AZ1501" i="3"/>
  <c r="AT1501" i="3"/>
  <c r="BA2082" i="3"/>
  <c r="BB2082" i="3"/>
  <c r="AZ2082" i="3"/>
  <c r="AW2082" i="3"/>
  <c r="AX2082" i="3"/>
  <c r="AU2082" i="3"/>
  <c r="AV2082" i="3"/>
  <c r="AT2082" i="3"/>
  <c r="BB1582" i="3"/>
  <c r="AZ1582" i="3"/>
  <c r="AU1582" i="3"/>
  <c r="AV1582" i="3"/>
  <c r="AX1582" i="3"/>
  <c r="AW1582" i="3"/>
  <c r="BA1582" i="3"/>
  <c r="AT1582" i="3"/>
  <c r="AV1640" i="3"/>
  <c r="AX1640" i="3"/>
  <c r="AW1640" i="3"/>
  <c r="BA1640" i="3"/>
  <c r="BB1640" i="3"/>
  <c r="AU1640" i="3"/>
  <c r="AZ1640" i="3"/>
  <c r="AT1640" i="3"/>
  <c r="AZ1274" i="3"/>
  <c r="M713" i="2"/>
  <c r="N713" i="2"/>
  <c r="R713" i="2"/>
  <c r="P713" i="2"/>
  <c r="O713" i="2"/>
  <c r="M691" i="2"/>
  <c r="R691" i="2"/>
  <c r="N691" i="2"/>
  <c r="O691" i="2"/>
  <c r="P691" i="2"/>
  <c r="AZ878" i="3"/>
  <c r="R879" i="2" s="1"/>
  <c r="BA878" i="3"/>
  <c r="AU878" i="3"/>
  <c r="M879" i="2" s="1"/>
  <c r="AV878" i="3"/>
  <c r="N879" i="2" s="1"/>
  <c r="AX878" i="3"/>
  <c r="P879" i="2" s="1"/>
  <c r="AW878" i="3"/>
  <c r="O879" i="2" s="1"/>
  <c r="BB878" i="3"/>
  <c r="BA797" i="3"/>
  <c r="AW797" i="3"/>
  <c r="O798" i="2" s="1"/>
  <c r="AZ797" i="3"/>
  <c r="R798" i="2" s="1"/>
  <c r="BB797" i="3"/>
  <c r="AU797" i="3"/>
  <c r="M798" i="2" s="1"/>
  <c r="AV797" i="3"/>
  <c r="N798" i="2" s="1"/>
  <c r="AW770" i="3"/>
  <c r="O771" i="2" s="1"/>
  <c r="BA770" i="3"/>
  <c r="AZ770" i="3"/>
  <c r="R771" i="2" s="1"/>
  <c r="P24" i="2"/>
  <c r="AX920" i="3"/>
  <c r="P921" i="2" s="1"/>
  <c r="AV920" i="3"/>
  <c r="N921" i="2" s="1"/>
  <c r="BA920" i="3"/>
  <c r="AZ920" i="3"/>
  <c r="R921" i="2" s="1"/>
  <c r="AW920" i="3"/>
  <c r="O921" i="2" s="1"/>
  <c r="BB920" i="3"/>
  <c r="O546" i="2"/>
  <c r="R309" i="2"/>
  <c r="P309" i="2"/>
  <c r="O309" i="2"/>
  <c r="N345" i="2"/>
  <c r="M345" i="2"/>
  <c r="AX907" i="3"/>
  <c r="P908" i="2" s="1"/>
  <c r="AU826" i="3"/>
  <c r="M827" i="2" s="1"/>
  <c r="BA826" i="3"/>
  <c r="AW826" i="3"/>
  <c r="O827" i="2" s="1"/>
  <c r="AZ826" i="3"/>
  <c r="R827" i="2" s="1"/>
  <c r="AX826" i="3"/>
  <c r="P827" i="2" s="1"/>
  <c r="AV826" i="3"/>
  <c r="N827" i="2" s="1"/>
  <c r="BB826" i="3"/>
  <c r="BA877" i="3"/>
  <c r="AX877" i="3"/>
  <c r="P878" i="2" s="1"/>
  <c r="AU877" i="3"/>
  <c r="M878" i="2" s="1"/>
  <c r="AW877" i="3"/>
  <c r="O878" i="2" s="1"/>
  <c r="AV877" i="3"/>
  <c r="N878" i="2" s="1"/>
  <c r="AZ877" i="3"/>
  <c r="R878" i="2" s="1"/>
  <c r="BB877" i="3"/>
  <c r="AT877" i="3"/>
  <c r="O499" i="2"/>
  <c r="N499" i="2"/>
  <c r="M499" i="2"/>
  <c r="P499" i="2"/>
  <c r="R499" i="2"/>
  <c r="T88" i="2"/>
  <c r="P88" i="2"/>
  <c r="N88" i="2"/>
  <c r="O88" i="2"/>
  <c r="R88" i="2"/>
  <c r="P657" i="2"/>
  <c r="M657" i="2"/>
  <c r="N657" i="2"/>
  <c r="O657" i="2"/>
  <c r="R657" i="2"/>
  <c r="T604" i="2"/>
  <c r="P604" i="2"/>
  <c r="M604" i="2"/>
  <c r="N604" i="2"/>
  <c r="O604" i="2"/>
  <c r="R604" i="2"/>
  <c r="R683" i="2"/>
  <c r="M683" i="2"/>
  <c r="N683" i="2"/>
  <c r="O683" i="2"/>
  <c r="P683" i="2"/>
  <c r="R382" i="2"/>
  <c r="O446" i="2"/>
  <c r="M446" i="2"/>
  <c r="N446" i="2"/>
  <c r="P446" i="2"/>
  <c r="R470" i="2"/>
  <c r="P470" i="2"/>
  <c r="M470" i="2"/>
  <c r="O470" i="2"/>
  <c r="N470" i="2"/>
  <c r="P340" i="2"/>
  <c r="O340" i="2"/>
  <c r="N340" i="2"/>
  <c r="R340" i="2"/>
  <c r="M340" i="2"/>
  <c r="R381" i="2"/>
  <c r="N381" i="2"/>
  <c r="M381" i="2"/>
  <c r="O381" i="2"/>
  <c r="P381" i="2"/>
  <c r="M668" i="2"/>
  <c r="R668" i="2"/>
  <c r="O668" i="2"/>
  <c r="AX2075" i="3"/>
  <c r="BB2075" i="3"/>
  <c r="AW2075" i="3"/>
  <c r="BA871" i="3"/>
  <c r="T872" i="2" s="1"/>
  <c r="AV871" i="3"/>
  <c r="N872" i="2" s="1"/>
  <c r="AX871" i="3"/>
  <c r="P872" i="2" s="1"/>
  <c r="AU871" i="3"/>
  <c r="M872" i="2" s="1"/>
  <c r="AZ871" i="3"/>
  <c r="R872" i="2" s="1"/>
  <c r="AW871" i="3"/>
  <c r="O872" i="2" s="1"/>
  <c r="AT871" i="3"/>
  <c r="P441" i="2"/>
  <c r="R441" i="2"/>
  <c r="O348" i="2"/>
  <c r="N348" i="2"/>
  <c r="R348" i="2"/>
  <c r="P348" i="2"/>
  <c r="M348" i="2"/>
  <c r="N742" i="2"/>
  <c r="O742" i="2"/>
  <c r="M742" i="2"/>
  <c r="R742" i="2"/>
  <c r="P742" i="2"/>
  <c r="P564" i="2"/>
  <c r="M88" i="2"/>
  <c r="BB1973" i="3"/>
  <c r="AV1973" i="3"/>
  <c r="P335" i="2"/>
  <c r="M335" i="2"/>
  <c r="R335" i="2"/>
  <c r="O335" i="2"/>
  <c r="N335" i="2"/>
  <c r="P372" i="2"/>
  <c r="M372" i="2"/>
  <c r="N372" i="2"/>
  <c r="R372" i="2"/>
  <c r="P574" i="2"/>
  <c r="R574" i="2"/>
  <c r="O574" i="2"/>
  <c r="M574" i="2"/>
  <c r="N574" i="2"/>
  <c r="P132" i="2"/>
  <c r="M132" i="2"/>
  <c r="AW1816" i="3"/>
  <c r="BA1006" i="3"/>
  <c r="BB1770" i="3"/>
  <c r="AU1770" i="3"/>
  <c r="AW1770" i="3"/>
  <c r="BA1770" i="3"/>
  <c r="AZ1770" i="3"/>
  <c r="AX1770" i="3"/>
  <c r="AV1770" i="3"/>
  <c r="AX928" i="3"/>
  <c r="P929" i="2" s="1"/>
  <c r="AT928" i="3"/>
  <c r="AU928" i="3"/>
  <c r="M929" i="2" s="1"/>
  <c r="BB928" i="3"/>
  <c r="N516" i="2"/>
  <c r="R516" i="2"/>
  <c r="O516" i="2"/>
  <c r="P516" i="2"/>
  <c r="M516" i="2"/>
  <c r="BB822" i="3"/>
  <c r="AZ822" i="3"/>
  <c r="R823" i="2" s="1"/>
  <c r="AW822" i="3"/>
  <c r="O823" i="2" s="1"/>
  <c r="AT822" i="3"/>
  <c r="AW854" i="3"/>
  <c r="O855" i="2" s="1"/>
  <c r="M651" i="2"/>
  <c r="O651" i="2"/>
  <c r="R651" i="2"/>
  <c r="BA842" i="3"/>
  <c r="AX842" i="3"/>
  <c r="P843" i="2" s="1"/>
  <c r="AU842" i="3"/>
  <c r="M843" i="2" s="1"/>
  <c r="AV842" i="3"/>
  <c r="N843" i="2" s="1"/>
  <c r="AZ842" i="3"/>
  <c r="R843" i="2" s="1"/>
  <c r="AW842" i="3"/>
  <c r="O843" i="2" s="1"/>
  <c r="BB842" i="3"/>
  <c r="BA948" i="3"/>
  <c r="T949" i="2" s="1"/>
  <c r="R622" i="2"/>
  <c r="O622" i="2"/>
  <c r="N450" i="2"/>
  <c r="P450" i="2"/>
  <c r="R450" i="2"/>
  <c r="O450" i="2"/>
  <c r="M450" i="2"/>
  <c r="N744" i="2"/>
  <c r="M744" i="2"/>
  <c r="P744" i="2"/>
  <c r="R744" i="2"/>
  <c r="O744" i="2"/>
  <c r="M644" i="2"/>
  <c r="N644" i="2"/>
  <c r="P644" i="2"/>
  <c r="O644" i="2"/>
  <c r="AZ1007" i="3"/>
  <c r="R1008" i="2" s="1"/>
  <c r="AW1507" i="3"/>
  <c r="AZ2237" i="3"/>
  <c r="AU2237" i="3"/>
  <c r="AV2237" i="3"/>
  <c r="AX2237" i="3"/>
  <c r="AW2237" i="3"/>
  <c r="BA2237" i="3"/>
  <c r="BB2237" i="3"/>
  <c r="AT2237" i="3"/>
  <c r="BA1908" i="3"/>
  <c r="AT1908" i="3"/>
  <c r="AX1047" i="3"/>
  <c r="AU1047" i="3"/>
  <c r="AW1047" i="3"/>
  <c r="BA1047" i="3"/>
  <c r="BB1047" i="3"/>
  <c r="AV1047" i="3"/>
  <c r="AZ1047" i="3"/>
  <c r="AT1047" i="3"/>
  <c r="N95" i="2"/>
  <c r="M95" i="2"/>
  <c r="O95" i="2"/>
  <c r="R95" i="2"/>
  <c r="P95" i="2"/>
  <c r="R124" i="2"/>
  <c r="P124" i="2"/>
  <c r="M124" i="2"/>
  <c r="N124" i="2"/>
  <c r="O124" i="2"/>
  <c r="N619" i="2"/>
  <c r="O619" i="2"/>
  <c r="M619" i="2"/>
  <c r="R619" i="2"/>
  <c r="P619" i="2"/>
  <c r="AZ1353" i="3"/>
  <c r="AU1942" i="3"/>
  <c r="AZ1942" i="3"/>
  <c r="AV1942" i="3"/>
  <c r="BB1942" i="3"/>
  <c r="AW1942" i="3"/>
  <c r="AX1942" i="3"/>
  <c r="BA1942" i="3"/>
  <c r="AT1942" i="3"/>
  <c r="BB2183" i="3"/>
  <c r="AZ2183" i="3"/>
  <c r="BA2183" i="3"/>
  <c r="AW2183" i="3"/>
  <c r="AU2183" i="3"/>
  <c r="AV2183" i="3"/>
  <c r="AX2183" i="3"/>
  <c r="AT2183" i="3"/>
  <c r="AV1892" i="3"/>
  <c r="AZ1892" i="3"/>
  <c r="AU1892" i="3"/>
  <c r="AW1892" i="3"/>
  <c r="BB1892" i="3"/>
  <c r="AX1892" i="3"/>
  <c r="BA1892" i="3"/>
  <c r="AT1892" i="3"/>
  <c r="AZ1149" i="3"/>
  <c r="N655" i="2"/>
  <c r="R655" i="2"/>
  <c r="M655" i="2"/>
  <c r="P655" i="2"/>
  <c r="O655" i="2"/>
  <c r="P377" i="2"/>
  <c r="O272" i="2"/>
  <c r="M272" i="2"/>
  <c r="O258" i="2"/>
  <c r="AZ1562" i="3"/>
  <c r="BA1562" i="3"/>
  <c r="AV1562" i="3"/>
  <c r="AX1562" i="3"/>
  <c r="AU1562" i="3"/>
  <c r="AW1562" i="3"/>
  <c r="BB1562" i="3"/>
  <c r="AT1562" i="3"/>
  <c r="AU1246" i="3"/>
  <c r="BB1246" i="3"/>
  <c r="AZ1246" i="3"/>
  <c r="AX1246" i="3"/>
  <c r="AV1246" i="3"/>
  <c r="AW1246" i="3"/>
  <c r="BA1246" i="3"/>
  <c r="AT1246" i="3"/>
  <c r="AV2086" i="3"/>
  <c r="BB2086" i="3"/>
  <c r="AW2086" i="3"/>
  <c r="AX2086" i="3"/>
  <c r="BA2086" i="3"/>
  <c r="AU2086" i="3"/>
  <c r="AZ2086" i="3"/>
  <c r="AT2086" i="3"/>
  <c r="AZ2224" i="3"/>
  <c r="BB2224" i="3"/>
  <c r="AU2224" i="3"/>
  <c r="AW2224" i="3"/>
  <c r="AV2224" i="3"/>
  <c r="AX2224" i="3"/>
  <c r="BA2224" i="3"/>
  <c r="AT2224" i="3"/>
  <c r="AZ1207" i="3"/>
  <c r="AU1207" i="3"/>
  <c r="AV1207" i="3"/>
  <c r="AX1207" i="3"/>
  <c r="AW1207" i="3"/>
  <c r="BA1207" i="3"/>
  <c r="BB1207" i="3"/>
  <c r="AT1207" i="3"/>
  <c r="AU2024" i="3"/>
  <c r="AX1914" i="3"/>
  <c r="BA1914" i="3"/>
  <c r="BB1914" i="3"/>
  <c r="AV1914" i="3"/>
  <c r="AZ1914" i="3"/>
  <c r="AU1914" i="3"/>
  <c r="AW1914" i="3"/>
  <c r="AT1914" i="3"/>
  <c r="BB2064" i="3"/>
  <c r="AX2064" i="3"/>
  <c r="BA2064" i="3"/>
  <c r="AZ2064" i="3"/>
  <c r="AW2064" i="3"/>
  <c r="AU2064" i="3"/>
  <c r="AV2064" i="3"/>
  <c r="AT2064" i="3"/>
  <c r="AX1262" i="3"/>
  <c r="AV1262" i="3"/>
  <c r="AZ1262" i="3"/>
  <c r="BA1262" i="3"/>
  <c r="AW1262" i="3"/>
  <c r="BB1262" i="3"/>
  <c r="AU1262" i="3"/>
  <c r="AT1262" i="3"/>
  <c r="AZ2113" i="3"/>
  <c r="BB2113" i="3"/>
  <c r="BA2113" i="3"/>
  <c r="AX2113" i="3"/>
  <c r="AV2113" i="3"/>
  <c r="AU2113" i="3"/>
  <c r="AW2113" i="3"/>
  <c r="AT2113" i="3"/>
  <c r="AZ1424" i="3"/>
  <c r="BB1424" i="3"/>
  <c r="BA1424" i="3"/>
  <c r="AW1424" i="3"/>
  <c r="AV1424" i="3"/>
  <c r="AX1424" i="3"/>
  <c r="AU1424" i="3"/>
  <c r="AT1424" i="3"/>
  <c r="AW1490" i="3"/>
  <c r="BB1490" i="3"/>
  <c r="AV1490" i="3"/>
  <c r="BA1490" i="3"/>
  <c r="AZ1490" i="3"/>
  <c r="AU1490" i="3"/>
  <c r="AX1490" i="3"/>
  <c r="AT1490" i="3"/>
  <c r="AZ1585" i="3"/>
  <c r="AU1585" i="3"/>
  <c r="AV1585" i="3"/>
  <c r="AX1585" i="3"/>
  <c r="AW1585" i="3"/>
  <c r="BA1585" i="3"/>
  <c r="BB1585" i="3"/>
  <c r="AT1585" i="3"/>
  <c r="AW1476" i="3"/>
  <c r="AT1476" i="3"/>
  <c r="AX1925" i="3"/>
  <c r="AW1925" i="3"/>
  <c r="AZ1925" i="3"/>
  <c r="BB1925" i="3"/>
  <c r="BA1925" i="3"/>
  <c r="AV1925" i="3"/>
  <c r="AU1925" i="3"/>
  <c r="AT1925" i="3"/>
  <c r="AW2068" i="3"/>
  <c r="BB2068" i="3"/>
  <c r="AZ2068" i="3"/>
  <c r="AV2068" i="3"/>
  <c r="BA2068" i="3"/>
  <c r="AU2068" i="3"/>
  <c r="AX2068" i="3"/>
  <c r="AZ1190" i="3"/>
  <c r="BB1190" i="3"/>
  <c r="BA1190" i="3"/>
  <c r="AW1190" i="3"/>
  <c r="AX1190" i="3"/>
  <c r="AU1190" i="3"/>
  <c r="AV1190" i="3"/>
  <c r="AZ1803" i="3"/>
  <c r="AU1439" i="3"/>
  <c r="AX1484" i="3"/>
  <c r="BB1450" i="3"/>
  <c r="AV1450" i="3"/>
  <c r="AZ1450" i="3"/>
  <c r="AU1450" i="3"/>
  <c r="AW1450" i="3"/>
  <c r="AX1450" i="3"/>
  <c r="BA1450" i="3"/>
  <c r="AT1450" i="3"/>
  <c r="AU2007" i="3"/>
  <c r="AV2007" i="3"/>
  <c r="AW2007" i="3"/>
  <c r="BB2007" i="3"/>
  <c r="BA2007" i="3"/>
  <c r="AX2007" i="3"/>
  <c r="AZ2007" i="3"/>
  <c r="AT2007" i="3"/>
  <c r="BA1296" i="3"/>
  <c r="AV1296" i="3"/>
  <c r="AZ1296" i="3"/>
  <c r="AX1296" i="3"/>
  <c r="BB1296" i="3"/>
  <c r="AU1296" i="3"/>
  <c r="AW1296" i="3"/>
  <c r="AT1296" i="3"/>
  <c r="BB1045" i="3"/>
  <c r="AU1045" i="3"/>
  <c r="BA1045" i="3"/>
  <c r="AW1045" i="3"/>
  <c r="AX1045" i="3"/>
  <c r="AZ1045" i="3"/>
  <c r="AV1045" i="3"/>
  <c r="AT1045" i="3"/>
  <c r="AU1111" i="3"/>
  <c r="BA1111" i="3"/>
  <c r="AW1111" i="3"/>
  <c r="AV1111" i="3"/>
  <c r="AX1111" i="3"/>
  <c r="AZ1111" i="3"/>
  <c r="BB1111" i="3"/>
  <c r="AT1111" i="3"/>
  <c r="AW1846" i="3"/>
  <c r="BB1846" i="3"/>
  <c r="AX1846" i="3"/>
  <c r="BA1846" i="3"/>
  <c r="AV1846" i="3"/>
  <c r="AU1846" i="3"/>
  <c r="AZ1846" i="3"/>
  <c r="AT1846" i="3"/>
  <c r="AW1850" i="3"/>
  <c r="BB1850" i="3"/>
  <c r="AZ1850" i="3"/>
  <c r="BA1850" i="3"/>
  <c r="AX1850" i="3"/>
  <c r="AV1850" i="3"/>
  <c r="AU1850" i="3"/>
  <c r="AT1850" i="3"/>
  <c r="BB1391" i="3"/>
  <c r="AV1391" i="3"/>
  <c r="AZ1391" i="3"/>
  <c r="AU1391" i="3"/>
  <c r="AW1391" i="3"/>
  <c r="BA1391" i="3"/>
  <c r="AX1391" i="3"/>
  <c r="AT1391" i="3"/>
  <c r="AV1999" i="3"/>
  <c r="AW1999" i="3"/>
  <c r="AU1999" i="3"/>
  <c r="AZ1999" i="3"/>
  <c r="AX1999" i="3"/>
  <c r="BA1999" i="3"/>
  <c r="BB1999" i="3"/>
  <c r="AT1999" i="3"/>
  <c r="AZ1951" i="3"/>
  <c r="AW1951" i="3"/>
  <c r="AU1951" i="3"/>
  <c r="BB1951" i="3"/>
  <c r="AX1951" i="3"/>
  <c r="AV1951" i="3"/>
  <c r="BA1951" i="3"/>
  <c r="AT1951" i="3"/>
  <c r="AW1159" i="3"/>
  <c r="AV1159" i="3"/>
  <c r="BA1159" i="3"/>
  <c r="AU1159" i="3"/>
  <c r="AX1159" i="3"/>
  <c r="AZ1159" i="3"/>
  <c r="BB1159" i="3"/>
  <c r="AT1159" i="3"/>
  <c r="AV1828" i="3"/>
  <c r="AW1415" i="3"/>
  <c r="BA1381" i="3"/>
  <c r="AW1553" i="3"/>
  <c r="AW1657" i="3"/>
  <c r="AU1196" i="3"/>
  <c r="AV1196" i="3"/>
  <c r="AW1196" i="3"/>
  <c r="AZ1196" i="3"/>
  <c r="BA1196" i="3"/>
  <c r="BB1196" i="3"/>
  <c r="AX1196" i="3"/>
  <c r="BA1106" i="3"/>
  <c r="AZ1106" i="3"/>
  <c r="AV1268" i="3"/>
  <c r="AX1288" i="3"/>
  <c r="AV1288" i="3"/>
  <c r="AU1288" i="3"/>
  <c r="AW1288" i="3"/>
  <c r="AZ1288" i="3"/>
  <c r="BA1288" i="3"/>
  <c r="BB1288" i="3"/>
  <c r="AV1323" i="3"/>
  <c r="AW1323" i="3"/>
  <c r="BA1323" i="3"/>
  <c r="BB1323" i="3"/>
  <c r="AX1323" i="3"/>
  <c r="AZ1323" i="3"/>
  <c r="AU1323" i="3"/>
  <c r="BA1954" i="3"/>
  <c r="BB1954" i="3"/>
  <c r="AX1954" i="3"/>
  <c r="AV1954" i="3"/>
  <c r="AU1954" i="3"/>
  <c r="AW1954" i="3"/>
  <c r="AZ1954" i="3"/>
  <c r="AU1734" i="3"/>
  <c r="AV1734" i="3"/>
  <c r="AX1734" i="3"/>
  <c r="BA1734" i="3"/>
  <c r="BB1734" i="3"/>
  <c r="AW1734" i="3"/>
  <c r="AZ1734" i="3"/>
  <c r="AU1489" i="3"/>
  <c r="AX1489" i="3"/>
  <c r="AW1489" i="3"/>
  <c r="AZ1489" i="3"/>
  <c r="BA1489" i="3"/>
  <c r="BB1489" i="3"/>
  <c r="AV1489" i="3"/>
  <c r="AW1838" i="3"/>
  <c r="BA1838" i="3"/>
  <c r="BB1838" i="3"/>
  <c r="AZ1838" i="3"/>
  <c r="AU1838" i="3"/>
  <c r="AV1838" i="3"/>
  <c r="AX1838" i="3"/>
  <c r="BB1340" i="3"/>
  <c r="AU1340" i="3"/>
  <c r="AV1340" i="3"/>
  <c r="AX1340" i="3"/>
  <c r="AW1340" i="3"/>
  <c r="AZ1340" i="3"/>
  <c r="BA1340" i="3"/>
  <c r="AW1231" i="3"/>
  <c r="AX2042" i="3"/>
  <c r="AZ1674" i="3"/>
  <c r="AU1545" i="3"/>
  <c r="AX1764" i="3"/>
  <c r="AZ1764" i="3"/>
  <c r="BA1764" i="3"/>
  <c r="AW1764" i="3"/>
  <c r="AV1764" i="3"/>
  <c r="BB1764" i="3"/>
  <c r="AU1764" i="3"/>
  <c r="AU1370" i="3"/>
  <c r="BA1370" i="3"/>
  <c r="AZ1370" i="3"/>
  <c r="AX1370" i="3"/>
  <c r="AW1370" i="3"/>
  <c r="BB1370" i="3"/>
  <c r="AV1370" i="3"/>
  <c r="AV1635" i="3"/>
  <c r="BB1454" i="3"/>
  <c r="AZ1454" i="3"/>
  <c r="AU1454" i="3"/>
  <c r="AV1454" i="3"/>
  <c r="AX1454" i="3"/>
  <c r="AW1454" i="3"/>
  <c r="BA1454" i="3"/>
  <c r="AU1602" i="3"/>
  <c r="BB1182" i="3"/>
  <c r="BA1182" i="3"/>
  <c r="AW1182" i="3"/>
  <c r="AX1182" i="3"/>
  <c r="AU1182" i="3"/>
  <c r="AV1182" i="3"/>
  <c r="AZ1182" i="3"/>
  <c r="BB2193" i="3"/>
  <c r="AW2193" i="3"/>
  <c r="BA2193" i="3"/>
  <c r="AU2193" i="3"/>
  <c r="AZ2193" i="3"/>
  <c r="AV2193" i="3"/>
  <c r="AX2193" i="3"/>
  <c r="AW2049" i="3"/>
  <c r="AU2049" i="3"/>
  <c r="AV2049" i="3"/>
  <c r="BA2049" i="3"/>
  <c r="BB2049" i="3"/>
  <c r="AZ2049" i="3"/>
  <c r="AX2049" i="3"/>
  <c r="R650" i="2"/>
  <c r="P650" i="2"/>
  <c r="O650" i="2"/>
  <c r="N650" i="2"/>
  <c r="M650" i="2"/>
  <c r="M471" i="2"/>
  <c r="P471" i="2"/>
  <c r="AX1291" i="3"/>
  <c r="AU1291" i="3"/>
  <c r="AW1291" i="3"/>
  <c r="BA1291" i="3"/>
  <c r="BB1291" i="3"/>
  <c r="AZ1291" i="3"/>
  <c r="AV1291" i="3"/>
  <c r="AT1291" i="3"/>
  <c r="BB1775" i="3"/>
  <c r="AU1775" i="3"/>
  <c r="AW1775" i="3"/>
  <c r="AV1775" i="3"/>
  <c r="AZ1775" i="3"/>
  <c r="AX1775" i="3"/>
  <c r="BA1775" i="3"/>
  <c r="AT1775" i="3"/>
  <c r="AV1572" i="3"/>
  <c r="BA1572" i="3"/>
  <c r="BB1572" i="3"/>
  <c r="AZ1572" i="3"/>
  <c r="AW1572" i="3"/>
  <c r="AU1572" i="3"/>
  <c r="AX1572" i="3"/>
  <c r="AT1572" i="3"/>
  <c r="AW2016" i="3"/>
  <c r="AV1689" i="3"/>
  <c r="AW1689" i="3"/>
  <c r="BB1689" i="3"/>
  <c r="BA1689" i="3"/>
  <c r="AX1689" i="3"/>
  <c r="AU1689" i="3"/>
  <c r="AZ1689" i="3"/>
  <c r="AT1689" i="3"/>
  <c r="AW1405" i="3"/>
  <c r="AZ1251" i="3"/>
  <c r="AW1251" i="3"/>
  <c r="AX1251" i="3"/>
  <c r="AV1251" i="3"/>
  <c r="BA1251" i="3"/>
  <c r="BB1251" i="3"/>
  <c r="AU1251" i="3"/>
  <c r="AT1251" i="3"/>
  <c r="AU1551" i="3"/>
  <c r="BA1551" i="3"/>
  <c r="AX1551" i="3"/>
  <c r="AV1551" i="3"/>
  <c r="AZ1551" i="3"/>
  <c r="AW1551" i="3"/>
  <c r="BB1551" i="3"/>
  <c r="AT1551" i="3"/>
  <c r="BB2156" i="3"/>
  <c r="AX2156" i="3"/>
  <c r="AZ2156" i="3"/>
  <c r="AV2156" i="3"/>
  <c r="AW2156" i="3"/>
  <c r="AU2156" i="3"/>
  <c r="BA2156" i="3"/>
  <c r="AT2156" i="3"/>
  <c r="AV1673" i="3"/>
  <c r="AW1673" i="3"/>
  <c r="BB1673" i="3"/>
  <c r="AX1673" i="3"/>
  <c r="BA1673" i="3"/>
  <c r="AZ1673" i="3"/>
  <c r="AU1673" i="3"/>
  <c r="AT1673" i="3"/>
  <c r="BA2227" i="3"/>
  <c r="AX2227" i="3"/>
  <c r="AU2227" i="3"/>
  <c r="AW2227" i="3"/>
  <c r="AZ2227" i="3"/>
  <c r="BB2227" i="3"/>
  <c r="AV2227" i="3"/>
  <c r="AT2227" i="3"/>
  <c r="BB1590" i="3"/>
  <c r="AX1590" i="3"/>
  <c r="AZ1805" i="3"/>
  <c r="BB1805" i="3"/>
  <c r="AX1805" i="3"/>
  <c r="AV1805" i="3"/>
  <c r="AW1805" i="3"/>
  <c r="AU1805" i="3"/>
  <c r="BA1805" i="3"/>
  <c r="AT1805" i="3"/>
  <c r="AW1209" i="3"/>
  <c r="AU1209" i="3"/>
  <c r="AZ1209" i="3"/>
  <c r="AV1209" i="3"/>
  <c r="BA1209" i="3"/>
  <c r="BB1209" i="3"/>
  <c r="AX1209" i="3"/>
  <c r="AW1267" i="3"/>
  <c r="AU1366" i="3"/>
  <c r="AV1366" i="3"/>
  <c r="AZ1366" i="3"/>
  <c r="BB1366" i="3"/>
  <c r="AX1366" i="3"/>
  <c r="AW1366" i="3"/>
  <c r="BA1366" i="3"/>
  <c r="AT1366" i="3"/>
  <c r="AW2135" i="3"/>
  <c r="AZ2135" i="3"/>
  <c r="AV2135" i="3"/>
  <c r="AU2135" i="3"/>
  <c r="BB2135" i="3"/>
  <c r="AT2135" i="3"/>
  <c r="BA1528" i="3"/>
  <c r="AU1528" i="3"/>
  <c r="BB1528" i="3"/>
  <c r="AV1528" i="3"/>
  <c r="AW1528" i="3"/>
  <c r="AX1528" i="3"/>
  <c r="AZ1528" i="3"/>
  <c r="AT1528" i="3"/>
  <c r="AW1480" i="3"/>
  <c r="AZ1480" i="3"/>
  <c r="BA1813" i="3"/>
  <c r="AX1813" i="3"/>
  <c r="AW1813" i="3"/>
  <c r="AV1813" i="3"/>
  <c r="AU1813" i="3"/>
  <c r="AZ1813" i="3"/>
  <c r="BB1813" i="3"/>
  <c r="AT1813" i="3"/>
  <c r="BA1241" i="3"/>
  <c r="BB1241" i="3"/>
  <c r="AW1241" i="3"/>
  <c r="AU1241" i="3"/>
  <c r="AX1241" i="3"/>
  <c r="AV1241" i="3"/>
  <c r="AZ1241" i="3"/>
  <c r="AT1241" i="3"/>
  <c r="AU1423" i="3"/>
  <c r="BA1423" i="3"/>
  <c r="AX1423" i="3"/>
  <c r="AV1423" i="3"/>
  <c r="BA1628" i="3"/>
  <c r="AX1628" i="3"/>
  <c r="AU1628" i="3"/>
  <c r="AZ1628" i="3"/>
  <c r="AV1628" i="3"/>
  <c r="BB1628" i="3"/>
  <c r="AW1628" i="3"/>
  <c r="AT1628" i="3"/>
  <c r="BB1629" i="3"/>
  <c r="AZ1522" i="3"/>
  <c r="AV1522" i="3"/>
  <c r="AX1522" i="3"/>
  <c r="BA1522" i="3"/>
  <c r="BB1522" i="3"/>
  <c r="AU1522" i="3"/>
  <c r="AW1522" i="3"/>
  <c r="AT1522" i="3"/>
  <c r="AU1494" i="3"/>
  <c r="BA1494" i="3"/>
  <c r="AX1494" i="3"/>
  <c r="AZ1494" i="3"/>
  <c r="AV1494" i="3"/>
  <c r="AW1494" i="3"/>
  <c r="BB1494" i="3"/>
  <c r="AT1494" i="3"/>
  <c r="BA1051" i="3"/>
  <c r="AV1051" i="3"/>
  <c r="AX1051" i="3"/>
  <c r="AZ1051" i="3"/>
  <c r="AW1051" i="3"/>
  <c r="AU1051" i="3"/>
  <c r="BB1051" i="3"/>
  <c r="AT1051" i="3"/>
  <c r="AX1109" i="3"/>
  <c r="BB1109" i="3"/>
  <c r="AU1109" i="3"/>
  <c r="BA1109" i="3"/>
  <c r="AW1109" i="3"/>
  <c r="AZ1109" i="3"/>
  <c r="AV1109" i="3"/>
  <c r="AT1109" i="3"/>
  <c r="AZ1818" i="3"/>
  <c r="BA1818" i="3"/>
  <c r="AV1818" i="3"/>
  <c r="AX1818" i="3"/>
  <c r="AU1818" i="3"/>
  <c r="AW1818" i="3"/>
  <c r="BB1818" i="3"/>
  <c r="AT1818" i="3"/>
  <c r="AV1956" i="3"/>
  <c r="AW1956" i="3"/>
  <c r="AX1956" i="3"/>
  <c r="AU1956" i="3"/>
  <c r="AZ1956" i="3"/>
  <c r="BA1956" i="3"/>
  <c r="BB1956" i="3"/>
  <c r="AT1956" i="3"/>
  <c r="AW1309" i="3"/>
  <c r="BA1309" i="3"/>
  <c r="BB1309" i="3"/>
  <c r="AZ1309" i="3"/>
  <c r="AU1309" i="3"/>
  <c r="AX1309" i="3"/>
  <c r="AV1309" i="3"/>
  <c r="AT1309" i="3"/>
  <c r="AV2150" i="3"/>
  <c r="N147" i="2"/>
  <c r="O147" i="2"/>
  <c r="M147" i="2"/>
  <c r="P147" i="2"/>
  <c r="R147" i="2"/>
  <c r="AX1188" i="3"/>
  <c r="BA1188" i="3"/>
  <c r="BB1188" i="3"/>
  <c r="AW1212" i="3"/>
  <c r="BA1212" i="3"/>
  <c r="AZ1212" i="3"/>
  <c r="AX1212" i="3"/>
  <c r="BB1212" i="3"/>
  <c r="AU1212" i="3"/>
  <c r="AV1212" i="3"/>
  <c r="AT1212" i="3"/>
  <c r="AX1824" i="3"/>
  <c r="AV1824" i="3"/>
  <c r="AZ1824" i="3"/>
  <c r="AW1824" i="3"/>
  <c r="BA1824" i="3"/>
  <c r="AU1824" i="3"/>
  <c r="BB1824" i="3"/>
  <c r="AT1824" i="3"/>
  <c r="AV1642" i="3"/>
  <c r="AZ1642" i="3"/>
  <c r="AU1642" i="3"/>
  <c r="AW1642" i="3"/>
  <c r="AX1642" i="3"/>
  <c r="BA1642" i="3"/>
  <c r="BB1642" i="3"/>
  <c r="AT1642" i="3"/>
  <c r="AZ1877" i="3"/>
  <c r="BB1877" i="3"/>
  <c r="AV1877" i="3"/>
  <c r="AW1877" i="3"/>
  <c r="BA1877" i="3"/>
  <c r="AX1877" i="3"/>
  <c r="AU1877" i="3"/>
  <c r="AT1877" i="3"/>
  <c r="AU2171" i="3"/>
  <c r="AV2171" i="3"/>
  <c r="AX2171" i="3"/>
  <c r="AW2171" i="3"/>
  <c r="AZ2171" i="3"/>
  <c r="BA2171" i="3"/>
  <c r="BB2171" i="3"/>
  <c r="AT2171" i="3"/>
  <c r="BB1384" i="3"/>
  <c r="AZ1384" i="3"/>
  <c r="AU1384" i="3"/>
  <c r="BA1384" i="3"/>
  <c r="AV1384" i="3"/>
  <c r="AX1384" i="3"/>
  <c r="AW1384" i="3"/>
  <c r="AT1384" i="3"/>
  <c r="AW1559" i="3"/>
  <c r="BA1559" i="3"/>
  <c r="BB1559" i="3"/>
  <c r="AU1559" i="3"/>
  <c r="AZ1559" i="3"/>
  <c r="AV1559" i="3"/>
  <c r="AX1559" i="3"/>
  <c r="AT1559" i="3"/>
  <c r="AV1253" i="3"/>
  <c r="AZ1253" i="3"/>
  <c r="BB1253" i="3"/>
  <c r="BA1253" i="3"/>
  <c r="AX1253" i="3"/>
  <c r="AW1253" i="3"/>
  <c r="AU1253" i="3"/>
  <c r="AT1253" i="3"/>
  <c r="O442" i="2"/>
  <c r="N442" i="2"/>
  <c r="M442" i="2"/>
  <c r="P442" i="2"/>
  <c r="BA1013" i="3"/>
  <c r="BB1823" i="3"/>
  <c r="AZ1823" i="3"/>
  <c r="AU1823" i="3"/>
  <c r="BA1823" i="3"/>
  <c r="AV1823" i="3"/>
  <c r="AW1823" i="3"/>
  <c r="AX1823" i="3"/>
  <c r="BA1882" i="3"/>
  <c r="AU1711" i="3"/>
  <c r="AX1705" i="3"/>
  <c r="AU1705" i="3"/>
  <c r="BB1621" i="3"/>
  <c r="AU1621" i="3"/>
  <c r="AW1621" i="3"/>
  <c r="AX1621" i="3"/>
  <c r="AZ1621" i="3"/>
  <c r="BA1621" i="3"/>
  <c r="AV1621" i="3"/>
  <c r="AU1889" i="3"/>
  <c r="AZ1889" i="3"/>
  <c r="AX1889" i="3"/>
  <c r="AV1889" i="3"/>
  <c r="AW1889" i="3"/>
  <c r="BB1889" i="3"/>
  <c r="BA1889" i="3"/>
  <c r="BB1758" i="3"/>
  <c r="AW1758" i="3"/>
  <c r="BA1758" i="3"/>
  <c r="AV1758" i="3"/>
  <c r="AX1758" i="3"/>
  <c r="AZ1758" i="3"/>
  <c r="AU1758" i="3"/>
  <c r="AW1588" i="3"/>
  <c r="AX1588" i="3"/>
  <c r="BA1588" i="3"/>
  <c r="AU1588" i="3"/>
  <c r="AZ1588" i="3"/>
  <c r="BB1588" i="3"/>
  <c r="AV1588" i="3"/>
  <c r="AW1864" i="3"/>
  <c r="AZ1864" i="3"/>
  <c r="BB1864" i="3"/>
  <c r="AV1864" i="3"/>
  <c r="BA1864" i="3"/>
  <c r="AX1864" i="3"/>
  <c r="AU1864" i="3"/>
  <c r="N628" i="2"/>
  <c r="N63" i="2"/>
  <c r="R63" i="2"/>
  <c r="M63" i="2"/>
  <c r="P63" i="2"/>
  <c r="O63" i="2"/>
  <c r="AZ1218" i="3"/>
  <c r="R272" i="2"/>
  <c r="N258" i="2"/>
  <c r="N307" i="2"/>
  <c r="P307" i="2"/>
  <c r="O307" i="2"/>
  <c r="R307" i="2"/>
  <c r="BA1130" i="3"/>
  <c r="AT2193" i="3"/>
  <c r="AT2049" i="3"/>
  <c r="O153" i="2"/>
  <c r="AU1225" i="3"/>
  <c r="BA1225" i="3"/>
  <c r="BB1225" i="3"/>
  <c r="AV1225" i="3"/>
  <c r="AZ1225" i="3"/>
  <c r="AX1225" i="3"/>
  <c r="AW1225" i="3"/>
  <c r="BB1361" i="3"/>
  <c r="AX1361" i="3"/>
  <c r="BA1361" i="3"/>
  <c r="AZ1361" i="3"/>
  <c r="AV1361" i="3"/>
  <c r="AW1361" i="3"/>
  <c r="AU1361" i="3"/>
  <c r="AT1361" i="3"/>
  <c r="AZ1601" i="3"/>
  <c r="AX1601" i="3"/>
  <c r="BA1601" i="3"/>
  <c r="BB1601" i="3"/>
  <c r="AU1601" i="3"/>
  <c r="AW1601" i="3"/>
  <c r="AV1601" i="3"/>
  <c r="AT1601" i="3"/>
  <c r="AT1312" i="3"/>
  <c r="BB1751" i="3"/>
  <c r="AV1751" i="3"/>
  <c r="AU1751" i="3"/>
  <c r="AX1751" i="3"/>
  <c r="AW1751" i="3"/>
  <c r="BA1751" i="3"/>
  <c r="AZ1751" i="3"/>
  <c r="AT1751" i="3"/>
  <c r="AX1966" i="3"/>
  <c r="BB1583" i="3"/>
  <c r="AZ1583" i="3"/>
  <c r="AU1583" i="3"/>
  <c r="AV1583" i="3"/>
  <c r="AW1583" i="3"/>
  <c r="AX1583" i="3"/>
  <c r="BA1583" i="3"/>
  <c r="AT1583" i="3"/>
  <c r="BA1598" i="3"/>
  <c r="BB1598" i="3"/>
  <c r="AZ1598" i="3"/>
  <c r="AU1598" i="3"/>
  <c r="AV1598" i="3"/>
  <c r="AX1598" i="3"/>
  <c r="AW1598" i="3"/>
  <c r="AT1598" i="3"/>
  <c r="AU1529" i="3"/>
  <c r="AW1529" i="3"/>
  <c r="BB1529" i="3"/>
  <c r="AX1529" i="3"/>
  <c r="BA1529" i="3"/>
  <c r="AZ1529" i="3"/>
  <c r="AV1529" i="3"/>
  <c r="AT1529" i="3"/>
  <c r="AV1691" i="3"/>
  <c r="AV1654" i="3"/>
  <c r="AX1654" i="3"/>
  <c r="BA1654" i="3"/>
  <c r="BB1654" i="3"/>
  <c r="AW1654" i="3"/>
  <c r="AZ1654" i="3"/>
  <c r="AU1654" i="3"/>
  <c r="AT1654" i="3"/>
  <c r="AU1761" i="3"/>
  <c r="BA1761" i="3"/>
  <c r="AV1761" i="3"/>
  <c r="AZ1761" i="3"/>
  <c r="AX1761" i="3"/>
  <c r="AW1761" i="3"/>
  <c r="BB1761" i="3"/>
  <c r="AT1761" i="3"/>
  <c r="AW1986" i="3"/>
  <c r="AW1535" i="3"/>
  <c r="BA1244" i="3"/>
  <c r="AV1616" i="3"/>
  <c r="AW1923" i="3"/>
  <c r="BA1923" i="3"/>
  <c r="BB1923" i="3"/>
  <c r="AZ1923" i="3"/>
  <c r="AU1923" i="3"/>
  <c r="AX1923" i="3"/>
  <c r="AV1923" i="3"/>
  <c r="AT1923" i="3"/>
  <c r="BB2015" i="3"/>
  <c r="AX2015" i="3"/>
  <c r="AU2015" i="3"/>
  <c r="AV2015" i="3"/>
  <c r="AW2015" i="3"/>
  <c r="BA2015" i="3"/>
  <c r="AZ2015" i="3"/>
  <c r="AT2015" i="3"/>
  <c r="BA1796" i="3"/>
  <c r="AU1796" i="3"/>
  <c r="AZ1796" i="3"/>
  <c r="AV1796" i="3"/>
  <c r="BB1796" i="3"/>
  <c r="AX1796" i="3"/>
  <c r="AW1796" i="3"/>
  <c r="AT1796" i="3"/>
  <c r="AZ1848" i="3"/>
  <c r="AZ1049" i="3"/>
  <c r="AZ1036" i="3"/>
  <c r="BA1036" i="3"/>
  <c r="AW1036" i="3"/>
  <c r="AX1036" i="3"/>
  <c r="AW1859" i="3"/>
  <c r="AU2018" i="3"/>
  <c r="AV2018" i="3"/>
  <c r="AW2018" i="3"/>
  <c r="AZ2018" i="3"/>
  <c r="BA2018" i="3"/>
  <c r="AX2018" i="3"/>
  <c r="BB2018" i="3"/>
  <c r="AT2018" i="3"/>
  <c r="BB1571" i="3"/>
  <c r="AX1571" i="3"/>
  <c r="AV1571" i="3"/>
  <c r="AW1571" i="3"/>
  <c r="AZ1571" i="3"/>
  <c r="AU1571" i="3"/>
  <c r="BA1571" i="3"/>
  <c r="AT1571" i="3"/>
  <c r="AW1436" i="3"/>
  <c r="BB1249" i="3"/>
  <c r="AU1249" i="3"/>
  <c r="AV1249" i="3"/>
  <c r="AU1301" i="3"/>
  <c r="AZ1127" i="3"/>
  <c r="BA1127" i="3"/>
  <c r="AX1127" i="3"/>
  <c r="AV1127" i="3"/>
  <c r="AW1127" i="3"/>
  <c r="AU1127" i="3"/>
  <c r="BB1127" i="3"/>
  <c r="AT1127" i="3"/>
  <c r="BB1638" i="3"/>
  <c r="AW1638" i="3"/>
  <c r="AZ1638" i="3"/>
  <c r="AU1638" i="3"/>
  <c r="AV1638" i="3"/>
  <c r="AX1638" i="3"/>
  <c r="BA1638" i="3"/>
  <c r="AT1638" i="3"/>
  <c r="AZ1779" i="3"/>
  <c r="AX1779" i="3"/>
  <c r="AV1779" i="3"/>
  <c r="BA1779" i="3"/>
  <c r="BB1779" i="3"/>
  <c r="AU1779" i="3"/>
  <c r="AW1779" i="3"/>
  <c r="AT1779" i="3"/>
  <c r="AV1290" i="3"/>
  <c r="AZ1290" i="3"/>
  <c r="AU1290" i="3"/>
  <c r="AW1290" i="3"/>
  <c r="AX1290" i="3"/>
  <c r="BA1290" i="3"/>
  <c r="BB1290" i="3"/>
  <c r="AT1290" i="3"/>
  <c r="AW1883" i="3"/>
  <c r="AX1883" i="3"/>
  <c r="AV1883" i="3"/>
  <c r="BA1883" i="3"/>
  <c r="AZ1883" i="3"/>
  <c r="AU1883" i="3"/>
  <c r="BB1883" i="3"/>
  <c r="AT1883" i="3"/>
  <c r="AU2233" i="3"/>
  <c r="AZ1542" i="3"/>
  <c r="AV1542" i="3"/>
  <c r="AW1542" i="3"/>
  <c r="BB1542" i="3"/>
  <c r="AU1542" i="3"/>
  <c r="BA1542" i="3"/>
  <c r="AX1542" i="3"/>
  <c r="AT1542" i="3"/>
  <c r="AU1929" i="3"/>
  <c r="AZ1119" i="3"/>
  <c r="BA1119" i="3"/>
  <c r="BB1119" i="3"/>
  <c r="AX1119" i="3"/>
  <c r="AV1119" i="3"/>
  <c r="AU1119" i="3"/>
  <c r="AW1119" i="3"/>
  <c r="AT1119" i="3"/>
  <c r="BB2178" i="3"/>
  <c r="AZ2178" i="3"/>
  <c r="AV2178" i="3"/>
  <c r="AX2178" i="3"/>
  <c r="AU2178" i="3"/>
  <c r="BA2178" i="3"/>
  <c r="AW2178" i="3"/>
  <c r="AT2178" i="3"/>
  <c r="AW2059" i="3"/>
  <c r="AV2059" i="3"/>
  <c r="AX2059" i="3"/>
  <c r="BA2059" i="3"/>
  <c r="AZ2059" i="3"/>
  <c r="AU2059" i="3"/>
  <c r="BB2059" i="3"/>
  <c r="AX2021" i="3"/>
  <c r="AU2021" i="3"/>
  <c r="AW2021" i="3"/>
  <c r="AV2021" i="3"/>
  <c r="AZ2021" i="3"/>
  <c r="BB2021" i="3"/>
  <c r="BA2021" i="3"/>
  <c r="O635" i="2"/>
  <c r="P635" i="2"/>
  <c r="M635" i="2"/>
  <c r="AV1178" i="3"/>
  <c r="AW1178" i="3"/>
  <c r="BA1178" i="3"/>
  <c r="BB1178" i="3"/>
  <c r="AU1178" i="3"/>
  <c r="AZ1178" i="3"/>
  <c r="AX1178" i="3"/>
  <c r="AX993" i="3"/>
  <c r="P994" i="2" s="1"/>
  <c r="AX2041" i="3"/>
  <c r="AU2041" i="3"/>
  <c r="BA1607" i="3"/>
  <c r="AW1607" i="3"/>
  <c r="AX1607" i="3"/>
  <c r="AU1607" i="3"/>
  <c r="AW1011" i="3"/>
  <c r="O1012" i="2" s="1"/>
  <c r="BA1011" i="3"/>
  <c r="AZ1322" i="3"/>
  <c r="AW1322" i="3"/>
  <c r="BA1322" i="3"/>
  <c r="BB1322" i="3"/>
  <c r="AX1322" i="3"/>
  <c r="AV1322" i="3"/>
  <c r="AU1322" i="3"/>
  <c r="AT1288" i="3"/>
  <c r="AV1700" i="3"/>
  <c r="AX1700" i="3"/>
  <c r="AW1700" i="3"/>
  <c r="AU1700" i="3"/>
  <c r="BA1700" i="3"/>
  <c r="AZ1700" i="3"/>
  <c r="BB1700" i="3"/>
  <c r="P557" i="2"/>
  <c r="O557" i="2"/>
  <c r="T557" i="2"/>
  <c r="M557" i="2"/>
  <c r="R557" i="2"/>
  <c r="N557" i="2"/>
  <c r="R258" i="2"/>
  <c r="R635" i="2"/>
  <c r="R325" i="2"/>
  <c r="P325" i="2"/>
  <c r="P527" i="2"/>
  <c r="N537" i="2"/>
  <c r="P537" i="2"/>
  <c r="R537" i="2"/>
  <c r="O537" i="2"/>
  <c r="M537" i="2"/>
  <c r="AZ1698" i="3"/>
  <c r="BB1427" i="3"/>
  <c r="AW1427" i="3"/>
  <c r="BA1427" i="3"/>
  <c r="AU1427" i="3"/>
  <c r="AV1427" i="3"/>
  <c r="AZ1427" i="3"/>
  <c r="AX1427" i="3"/>
  <c r="AT1427" i="3"/>
  <c r="AU1550" i="3"/>
  <c r="AV1411" i="3"/>
  <c r="AZ1411" i="3"/>
  <c r="AX1411" i="3"/>
  <c r="BB1411" i="3"/>
  <c r="AU1411" i="3"/>
  <c r="AW1411" i="3"/>
  <c r="BA1411" i="3"/>
  <c r="AT1411" i="3"/>
  <c r="BB1115" i="3"/>
  <c r="AW1115" i="3"/>
  <c r="AV1115" i="3"/>
  <c r="AX1115" i="3"/>
  <c r="AZ1115" i="3"/>
  <c r="AU1115" i="3"/>
  <c r="BA1115" i="3"/>
  <c r="AT1115" i="3"/>
  <c r="AV1414" i="3"/>
  <c r="BB1697" i="3"/>
  <c r="AX1697" i="3"/>
  <c r="BA1468" i="3"/>
  <c r="AT1468" i="3"/>
  <c r="AX1527" i="3"/>
  <c r="AX1820" i="3"/>
  <c r="AV1767" i="3"/>
  <c r="AZ1767" i="3"/>
  <c r="AX1767" i="3"/>
  <c r="BB1767" i="3"/>
  <c r="BA1767" i="3"/>
  <c r="AU1767" i="3"/>
  <c r="AW1767" i="3"/>
  <c r="AT1767" i="3"/>
  <c r="BB1645" i="3"/>
  <c r="AZ1645" i="3"/>
  <c r="AX1645" i="3"/>
  <c r="AU1645" i="3"/>
  <c r="AW1645" i="3"/>
  <c r="BA1645" i="3"/>
  <c r="AV1645" i="3"/>
  <c r="AT1645" i="3"/>
  <c r="AU1299" i="3"/>
  <c r="AZ1299" i="3"/>
  <c r="AX1299" i="3"/>
  <c r="AW1299" i="3"/>
  <c r="AV1299" i="3"/>
  <c r="BA1299" i="3"/>
  <c r="BB1299" i="3"/>
  <c r="AT1299" i="3"/>
  <c r="BB2146" i="3"/>
  <c r="AZ2146" i="3"/>
  <c r="AV2146" i="3"/>
  <c r="AX2146" i="3"/>
  <c r="AU2146" i="3"/>
  <c r="BA2146" i="3"/>
  <c r="AW2146" i="3"/>
  <c r="AT2146" i="3"/>
  <c r="AX2141" i="3"/>
  <c r="BA2141" i="3"/>
  <c r="AZ2141" i="3"/>
  <c r="AU2141" i="3"/>
  <c r="BB2141" i="3"/>
  <c r="AW2141" i="3"/>
  <c r="AV2141" i="3"/>
  <c r="AT2141" i="3"/>
  <c r="BA1964" i="3"/>
  <c r="AZ1269" i="3"/>
  <c r="AX1671" i="3"/>
  <c r="AZ1671" i="3"/>
  <c r="BA1671" i="3"/>
  <c r="AU1671" i="3"/>
  <c r="AW1671" i="3"/>
  <c r="BB1671" i="3"/>
  <c r="AV1671" i="3"/>
  <c r="AT1671" i="3"/>
  <c r="AX1633" i="3"/>
  <c r="AW1633" i="3"/>
  <c r="AZ1633" i="3"/>
  <c r="BB1633" i="3"/>
  <c r="BA1633" i="3"/>
  <c r="AV1633" i="3"/>
  <c r="AU1633" i="3"/>
  <c r="AT1633" i="3"/>
  <c r="AX1223" i="3"/>
  <c r="AT2068" i="3"/>
  <c r="M307" i="2"/>
  <c r="AV1822" i="3"/>
  <c r="AT1190" i="3"/>
  <c r="O116" i="2"/>
  <c r="AV1331" i="3"/>
  <c r="AZ1331" i="3"/>
  <c r="AX1331" i="3"/>
  <c r="AW1331" i="3"/>
  <c r="BB1331" i="3"/>
  <c r="AU1331" i="3"/>
  <c r="BA1331" i="3"/>
  <c r="AT1331" i="3"/>
  <c r="AX1359" i="3"/>
  <c r="AV1359" i="3"/>
  <c r="AU1359" i="3"/>
  <c r="AW1359" i="3"/>
  <c r="AZ1359" i="3"/>
  <c r="BA1359" i="3"/>
  <c r="BB1359" i="3"/>
  <c r="AT1359" i="3"/>
  <c r="AW1844" i="3"/>
  <c r="AV1844" i="3"/>
  <c r="AX1762" i="3"/>
  <c r="AX1943" i="3"/>
  <c r="AU1943" i="3"/>
  <c r="BA1943" i="3"/>
  <c r="BB1943" i="3"/>
  <c r="AW1943" i="3"/>
  <c r="AZ1943" i="3"/>
  <c r="AV1943" i="3"/>
  <c r="AT1943" i="3"/>
  <c r="AZ1836" i="3"/>
  <c r="BB1836" i="3"/>
  <c r="AV1836" i="3"/>
  <c r="AX1836" i="3"/>
  <c r="BA1836" i="3"/>
  <c r="AU1836" i="3"/>
  <c r="AW1836" i="3"/>
  <c r="AT1836" i="3"/>
  <c r="BA2176" i="3"/>
  <c r="AU2176" i="3"/>
  <c r="AZ2143" i="3"/>
  <c r="AU1974" i="3"/>
  <c r="AZ1974" i="3"/>
  <c r="AV1974" i="3"/>
  <c r="BB1974" i="3"/>
  <c r="AW1974" i="3"/>
  <c r="AX1974" i="3"/>
  <c r="BA1974" i="3"/>
  <c r="AT1974" i="3"/>
  <c r="AX1134" i="3"/>
  <c r="AV1134" i="3"/>
  <c r="AU1134" i="3"/>
  <c r="BA1134" i="3"/>
  <c r="BB1134" i="3"/>
  <c r="AW1134" i="3"/>
  <c r="AZ1134" i="3"/>
  <c r="AT1134" i="3"/>
  <c r="AX1226" i="3"/>
  <c r="BB1226" i="3"/>
  <c r="AV1226" i="3"/>
  <c r="AU1226" i="3"/>
  <c r="BA1226" i="3"/>
  <c r="AW1226" i="3"/>
  <c r="AZ1226" i="3"/>
  <c r="AT1226" i="3"/>
  <c r="AU1915" i="3"/>
  <c r="AV1915" i="3"/>
  <c r="BA1915" i="3"/>
  <c r="BB1915" i="3"/>
  <c r="AX1915" i="3"/>
  <c r="AZ1915" i="3"/>
  <c r="AW1915" i="3"/>
  <c r="AT1915" i="3"/>
  <c r="AX1474" i="3"/>
  <c r="BA1474" i="3"/>
  <c r="AW1474" i="3"/>
  <c r="AV1442" i="3"/>
  <c r="AU1442" i="3"/>
  <c r="AZ1442" i="3"/>
  <c r="AX1442" i="3"/>
  <c r="BB1442" i="3"/>
  <c r="AW1442" i="3"/>
  <c r="BA1442" i="3"/>
  <c r="AT1442" i="3"/>
  <c r="AW1756" i="3"/>
  <c r="AW1055" i="3"/>
  <c r="BB1055" i="3"/>
  <c r="AX1055" i="3"/>
  <c r="AV1055" i="3"/>
  <c r="BA1055" i="3"/>
  <c r="AU1055" i="3"/>
  <c r="AZ1055" i="3"/>
  <c r="AT1055" i="3"/>
  <c r="AX2127" i="3"/>
  <c r="BA2127" i="3"/>
  <c r="BB2127" i="3"/>
  <c r="AV2127" i="3"/>
  <c r="AW2127" i="3"/>
  <c r="AU2127" i="3"/>
  <c r="AZ2127" i="3"/>
  <c r="AT2127" i="3"/>
  <c r="AV1872" i="3"/>
  <c r="AZ1567" i="3"/>
  <c r="AU2236" i="3"/>
  <c r="AW2236" i="3"/>
  <c r="AZ2236" i="3"/>
  <c r="BA2236" i="3"/>
  <c r="AV2236" i="3"/>
  <c r="AX2236" i="3"/>
  <c r="BB2236" i="3"/>
  <c r="AT2236" i="3"/>
  <c r="AZ2196" i="3"/>
  <c r="AZ2170" i="3"/>
  <c r="AU2170" i="3"/>
  <c r="BA2170" i="3"/>
  <c r="AW2170" i="3"/>
  <c r="BB2170" i="3"/>
  <c r="AV2170" i="3"/>
  <c r="AX2170" i="3"/>
  <c r="AT2170" i="3"/>
  <c r="AW1976" i="3"/>
  <c r="AZ1976" i="3"/>
  <c r="BB1183" i="3"/>
  <c r="AX1183" i="3"/>
  <c r="AU1183" i="3"/>
  <c r="AW1183" i="3"/>
  <c r="AZ1183" i="3"/>
  <c r="AV1183" i="3"/>
  <c r="BA1183" i="3"/>
  <c r="AT1183" i="3"/>
  <c r="BB2215" i="3"/>
  <c r="AU2215" i="3"/>
  <c r="AZ2215" i="3"/>
  <c r="AW2215" i="3"/>
  <c r="AX2215" i="3"/>
  <c r="BA2215" i="3"/>
  <c r="AV2215" i="3"/>
  <c r="AT2215" i="3"/>
  <c r="AW2205" i="3"/>
  <c r="AV2205" i="3"/>
  <c r="BA2205" i="3"/>
  <c r="BB2205" i="3"/>
  <c r="AX2205" i="3"/>
  <c r="AU2205" i="3"/>
  <c r="AZ2205" i="3"/>
  <c r="AT1003" i="3"/>
  <c r="BA1076" i="3"/>
  <c r="BB1076" i="3"/>
  <c r="BA1114" i="3"/>
  <c r="AW1114" i="3"/>
  <c r="AZ1114" i="3"/>
  <c r="BB1114" i="3"/>
  <c r="AV1114" i="3"/>
  <c r="AU1114" i="3"/>
  <c r="AX1114" i="3"/>
  <c r="AT1114" i="3"/>
  <c r="BA1097" i="3"/>
  <c r="BA1009" i="3"/>
  <c r="AU1009" i="3"/>
  <c r="M1010" i="2" s="1"/>
  <c r="AV1131" i="3"/>
  <c r="BB1131" i="3"/>
  <c r="AU1131" i="3"/>
  <c r="AW1131" i="3"/>
  <c r="BA1131" i="3"/>
  <c r="AX1131" i="3"/>
  <c r="AZ1131" i="3"/>
  <c r="AW1337" i="3"/>
  <c r="AV1906" i="3"/>
  <c r="AX1906" i="3"/>
  <c r="AZ1906" i="3"/>
  <c r="BA1906" i="3"/>
  <c r="BB1906" i="3"/>
  <c r="AW1906" i="3"/>
  <c r="AU1906" i="3"/>
  <c r="AZ2206" i="3"/>
  <c r="AX2206" i="3"/>
  <c r="AU2206" i="3"/>
  <c r="AW2206" i="3"/>
  <c r="BB2206" i="3"/>
  <c r="AV2206" i="3"/>
  <c r="BA2206" i="3"/>
  <c r="AU1690" i="3"/>
  <c r="AW1647" i="3"/>
  <c r="BB1647" i="3"/>
  <c r="AU1647" i="3"/>
  <c r="AV1647" i="3"/>
  <c r="AX1647" i="3"/>
  <c r="AZ1647" i="3"/>
  <c r="BA1647" i="3"/>
  <c r="AW1811" i="3"/>
  <c r="AZ1811" i="3"/>
  <c r="BA1811" i="3"/>
  <c r="BB1811" i="3"/>
  <c r="AU1811" i="3"/>
  <c r="AW1996" i="3"/>
  <c r="BB1612" i="3"/>
  <c r="AU1612" i="3"/>
  <c r="AW1612" i="3"/>
  <c r="AV1612" i="3"/>
  <c r="AX1612" i="3"/>
  <c r="BA1612" i="3"/>
  <c r="AZ1612" i="3"/>
  <c r="AZ2072" i="3"/>
  <c r="BA2072" i="3"/>
  <c r="BB2072" i="3"/>
  <c r="AU2072" i="3"/>
  <c r="AV2072" i="3"/>
  <c r="AW2072" i="3"/>
  <c r="AX2072" i="3"/>
  <c r="AU1348" i="3"/>
  <c r="AU1568" i="3"/>
  <c r="AX1568" i="3"/>
  <c r="AW1668" i="3"/>
  <c r="AX1668" i="3"/>
  <c r="AZ1668" i="3"/>
  <c r="AU1668" i="3"/>
  <c r="AV1668" i="3"/>
  <c r="BA1668" i="3"/>
  <c r="BB1668" i="3"/>
  <c r="AW1321" i="3"/>
  <c r="BA1321" i="3"/>
  <c r="BB1321" i="3"/>
  <c r="AX1321" i="3"/>
  <c r="AV1321" i="3"/>
  <c r="AZ1321" i="3"/>
  <c r="AU1321" i="3"/>
  <c r="AV1990" i="3"/>
  <c r="BA1990" i="3"/>
  <c r="AZ1990" i="3"/>
  <c r="AX1990" i="3"/>
  <c r="AU1990" i="3"/>
  <c r="AW1990" i="3"/>
  <c r="BB1990" i="3"/>
  <c r="BB1446" i="3"/>
  <c r="AW1446" i="3"/>
  <c r="AZ1446" i="3"/>
  <c r="AU1446" i="3"/>
  <c r="AV1446" i="3"/>
  <c r="AX1446" i="3"/>
  <c r="BA1446" i="3"/>
  <c r="AU1782" i="3"/>
  <c r="BA1782" i="3"/>
  <c r="BB1722" i="3"/>
  <c r="AX1722" i="3"/>
  <c r="AZ1722" i="3"/>
  <c r="BA1722" i="3"/>
  <c r="AW1722" i="3"/>
  <c r="AU1722" i="3"/>
  <c r="AV1722" i="3"/>
  <c r="AU1523" i="3"/>
  <c r="AV1523" i="3"/>
  <c r="AZ1523" i="3"/>
  <c r="AX1523" i="3"/>
  <c r="BB1523" i="3"/>
  <c r="AW1523" i="3"/>
  <c r="BA1523" i="3"/>
  <c r="AW1743" i="3"/>
  <c r="AZ1743" i="3"/>
  <c r="AU1743" i="3"/>
  <c r="AX1743" i="3"/>
  <c r="AV1743" i="3"/>
  <c r="BA1743" i="3"/>
  <c r="BB1743" i="3"/>
  <c r="AZ2048" i="3"/>
  <c r="BB2012" i="3"/>
  <c r="AU2012" i="3"/>
  <c r="BB1112" i="3"/>
  <c r="AZ1561" i="3"/>
  <c r="AW1561" i="3"/>
  <c r="AX1561" i="3"/>
  <c r="BA1561" i="3"/>
  <c r="BB1561" i="3"/>
  <c r="AV1561" i="3"/>
  <c r="AU1561" i="3"/>
  <c r="AX1318" i="3"/>
  <c r="BA1318" i="3"/>
  <c r="AV1318" i="3"/>
  <c r="BA1576" i="3"/>
  <c r="BB1576" i="3"/>
  <c r="AX1576" i="3"/>
  <c r="AZ1707" i="3"/>
  <c r="AW1840" i="3"/>
  <c r="BA1840" i="3"/>
  <c r="BB1840" i="3"/>
  <c r="AU1840" i="3"/>
  <c r="AV1840" i="3"/>
  <c r="AX1840" i="3"/>
  <c r="AZ1840" i="3"/>
  <c r="AV1072" i="3"/>
  <c r="AZ1360" i="3"/>
  <c r="BB1360" i="3"/>
  <c r="BA1360" i="3"/>
  <c r="AW1360" i="3"/>
  <c r="AV1360" i="3"/>
  <c r="AU1360" i="3"/>
  <c r="AX1360" i="3"/>
  <c r="AX1682" i="3"/>
  <c r="BB1902" i="3"/>
  <c r="AZ1902" i="3"/>
  <c r="AX1902" i="3"/>
  <c r="AV1902" i="3"/>
  <c r="BA1902" i="3"/>
  <c r="AU1902" i="3"/>
  <c r="AW1902" i="3"/>
  <c r="AX1513" i="3"/>
  <c r="AU1513" i="3"/>
  <c r="BA1513" i="3"/>
  <c r="AW1513" i="3"/>
  <c r="AZ1513" i="3"/>
  <c r="BB1513" i="3"/>
  <c r="AV1513" i="3"/>
  <c r="BA1406" i="3"/>
  <c r="BB1406" i="3"/>
  <c r="AW1406" i="3"/>
  <c r="AZ1406" i="3"/>
  <c r="AV1406" i="3"/>
  <c r="AU1406" i="3"/>
  <c r="AX1406" i="3"/>
  <c r="BB2230" i="3"/>
  <c r="AZ2230" i="3"/>
  <c r="AV2230" i="3"/>
  <c r="AX2230" i="3"/>
  <c r="AU2230" i="3"/>
  <c r="AW2230" i="3"/>
  <c r="BA2230" i="3"/>
  <c r="AZ1587" i="3"/>
  <c r="AX1587" i="3"/>
  <c r="AU1959" i="3"/>
  <c r="AW1959" i="3"/>
  <c r="AV1959" i="3"/>
  <c r="BB1959" i="3"/>
  <c r="AZ1959" i="3"/>
  <c r="BA1959" i="3"/>
  <c r="AX1959" i="3"/>
  <c r="AU1854" i="3"/>
  <c r="AU1799" i="3"/>
  <c r="BB1799" i="3"/>
  <c r="AZ2089" i="3"/>
  <c r="AX2089" i="3"/>
  <c r="BB2089" i="3"/>
  <c r="AV2089" i="3"/>
  <c r="BA2089" i="3"/>
  <c r="AW2089" i="3"/>
  <c r="AU2089" i="3"/>
  <c r="AV1961" i="3"/>
  <c r="BA1961" i="3"/>
  <c r="BB1961" i="3"/>
  <c r="AU1961" i="3"/>
  <c r="AZ1961" i="3"/>
  <c r="AX1961" i="3"/>
  <c r="AW1961" i="3"/>
  <c r="BA1884" i="3"/>
  <c r="AX1884" i="3"/>
  <c r="AZ1064" i="3"/>
  <c r="AW1649" i="3"/>
  <c r="AV1649" i="3"/>
  <c r="AZ1649" i="3"/>
  <c r="AU1087" i="3"/>
  <c r="P249" i="2"/>
  <c r="N249" i="2"/>
  <c r="R249" i="2"/>
  <c r="O249" i="2"/>
  <c r="AV1448" i="3"/>
  <c r="AU2125" i="3"/>
  <c r="BB2125" i="3"/>
  <c r="AV2125" i="3"/>
  <c r="AW2125" i="3"/>
  <c r="AZ2125" i="3"/>
  <c r="BA2125" i="3"/>
  <c r="AX2125" i="3"/>
  <c r="AW1081" i="3"/>
  <c r="AU1081" i="3"/>
  <c r="AX1081" i="3"/>
  <c r="AZ1081" i="3"/>
  <c r="BA1081" i="3"/>
  <c r="BB1081" i="3"/>
  <c r="AV1081" i="3"/>
  <c r="AZ2147" i="3"/>
  <c r="AT2147" i="3"/>
  <c r="AZ1994" i="3"/>
  <c r="AV1994" i="3"/>
  <c r="AW1994" i="3"/>
  <c r="BB1994" i="3"/>
  <c r="AU1994" i="3"/>
  <c r="BA1994" i="3"/>
  <c r="AX1994" i="3"/>
  <c r="AT1994" i="3"/>
  <c r="AW1681" i="3"/>
  <c r="AX1070" i="3"/>
  <c r="AZ1070" i="3"/>
  <c r="AU1070" i="3"/>
  <c r="AW1070" i="3"/>
  <c r="AZ1192" i="3"/>
  <c r="AW1192" i="3"/>
  <c r="R598" i="2"/>
  <c r="M598" i="2"/>
  <c r="O598" i="2"/>
  <c r="P598" i="2"/>
  <c r="BA1169" i="3"/>
  <c r="AV1169" i="3"/>
  <c r="AU1169" i="3"/>
  <c r="AW1993" i="3"/>
  <c r="AU1021" i="3"/>
  <c r="M1022" i="2" s="1"/>
  <c r="AV1021" i="3"/>
  <c r="N1022" i="2" s="1"/>
  <c r="AW1021" i="3"/>
  <c r="O1022" i="2" s="1"/>
  <c r="AX1021" i="3"/>
  <c r="P1022" i="2" s="1"/>
  <c r="AZ1021" i="3"/>
  <c r="R1022" i="2" s="1"/>
  <c r="BA1021" i="3"/>
  <c r="BB1021" i="3"/>
  <c r="AT1021" i="3"/>
  <c r="L1022" i="2" s="1"/>
  <c r="AZ1922" i="3"/>
  <c r="AX1922" i="3"/>
  <c r="AW1922" i="3"/>
  <c r="AU1922" i="3"/>
  <c r="BA1922" i="3"/>
  <c r="BB1922" i="3"/>
  <c r="AV1922" i="3"/>
  <c r="AT1922" i="3"/>
  <c r="BB1443" i="3"/>
  <c r="AZ1443" i="3"/>
  <c r="AV1772" i="3"/>
  <c r="AW1772" i="3"/>
  <c r="BB1772" i="3"/>
  <c r="AU1772" i="3"/>
  <c r="BA1772" i="3"/>
  <c r="AX1772" i="3"/>
  <c r="AZ1772" i="3"/>
  <c r="AT1772" i="3"/>
  <c r="AU1789" i="3"/>
  <c r="BB1789" i="3"/>
  <c r="AZ1789" i="3"/>
  <c r="AX1789" i="3"/>
  <c r="AV1789" i="3"/>
  <c r="AW1789" i="3"/>
  <c r="BA1789" i="3"/>
  <c r="AT1789" i="3"/>
  <c r="AU1363" i="3"/>
  <c r="BB1426" i="3"/>
  <c r="AW1426" i="3"/>
  <c r="AU1426" i="3"/>
  <c r="AV1426" i="3"/>
  <c r="AX1426" i="3"/>
  <c r="AZ1426" i="3"/>
  <c r="BA1426" i="3"/>
  <c r="AT1426" i="3"/>
  <c r="AZ2202" i="3"/>
  <c r="AX2202" i="3"/>
  <c r="AU2202" i="3"/>
  <c r="AW2202" i="3"/>
  <c r="BB2202" i="3"/>
  <c r="AV2202" i="3"/>
  <c r="BA2202" i="3"/>
  <c r="AT2202" i="3"/>
  <c r="BA1814" i="3"/>
  <c r="AW1814" i="3"/>
  <c r="AW1841" i="3"/>
  <c r="AV1841" i="3"/>
  <c r="AU1841" i="3"/>
  <c r="AZ1841" i="3"/>
  <c r="BB1841" i="3"/>
  <c r="BA1841" i="3"/>
  <c r="AX1841" i="3"/>
  <c r="AT1841" i="3"/>
  <c r="AU1852" i="3"/>
  <c r="AT1852" i="3"/>
  <c r="AU1344" i="3"/>
  <c r="AZ1252" i="3"/>
  <c r="AZ1419" i="3"/>
  <c r="AW1419" i="3"/>
  <c r="AX1419" i="3"/>
  <c r="BB1419" i="3"/>
  <c r="AV1419" i="3"/>
  <c r="AU1419" i="3"/>
  <c r="BA1419" i="3"/>
  <c r="AT1419" i="3"/>
  <c r="AU1797" i="3"/>
  <c r="AW1797" i="3"/>
  <c r="AZ1797" i="3"/>
  <c r="BA1797" i="3"/>
  <c r="BB1797" i="3"/>
  <c r="AX1797" i="3"/>
  <c r="AV1797" i="3"/>
  <c r="AT1797" i="3"/>
  <c r="BA2099" i="3"/>
  <c r="AZ2099" i="3"/>
  <c r="AT1390" i="3"/>
  <c r="AZ1855" i="3"/>
  <c r="AW1855" i="3"/>
  <c r="AT1855" i="3"/>
  <c r="AV1548" i="3"/>
  <c r="AX1548" i="3"/>
  <c r="AW1548" i="3"/>
  <c r="AU1548" i="3"/>
  <c r="BB1548" i="3"/>
  <c r="BA1548" i="3"/>
  <c r="AZ1548" i="3"/>
  <c r="AT1548" i="3"/>
  <c r="AV1392" i="3"/>
  <c r="AX1392" i="3"/>
  <c r="AX1865" i="3"/>
  <c r="AU1865" i="3"/>
  <c r="AT1865" i="3"/>
  <c r="AU1307" i="3"/>
  <c r="BA1307" i="3"/>
  <c r="AV1307" i="3"/>
  <c r="AX1307" i="3"/>
  <c r="AZ1307" i="3"/>
  <c r="AW1307" i="3"/>
  <c r="BB1307" i="3"/>
  <c r="AT1307" i="3"/>
  <c r="BB1409" i="3"/>
  <c r="AW1409" i="3"/>
  <c r="AU1409" i="3"/>
  <c r="AV1409" i="3"/>
  <c r="AZ1409" i="3"/>
  <c r="AX1409" i="3"/>
  <c r="BA1409" i="3"/>
  <c r="AT1409" i="3"/>
  <c r="AW1482" i="3"/>
  <c r="AX1482" i="3"/>
  <c r="BB1482" i="3"/>
  <c r="AZ1482" i="3"/>
  <c r="AU1482" i="3"/>
  <c r="AV1482" i="3"/>
  <c r="BA1482" i="3"/>
  <c r="AT1482" i="3"/>
  <c r="AW1387" i="3"/>
  <c r="AZ1387" i="3"/>
  <c r="BA1387" i="3"/>
  <c r="AX1387" i="3"/>
  <c r="BB1387" i="3"/>
  <c r="AV1387" i="3"/>
  <c r="AU1387" i="3"/>
  <c r="AT1387" i="3"/>
  <c r="AW1763" i="3"/>
  <c r="AZ1763" i="3"/>
  <c r="AX1763" i="3"/>
  <c r="AV1763" i="3"/>
  <c r="BA1763" i="3"/>
  <c r="BB1763" i="3"/>
  <c r="AU1763" i="3"/>
  <c r="AT1763" i="3"/>
  <c r="BB1470" i="3"/>
  <c r="AT1470" i="3"/>
  <c r="AV1204" i="3"/>
  <c r="AX1204" i="3"/>
  <c r="BB1204" i="3"/>
  <c r="AU1204" i="3"/>
  <c r="AZ1204" i="3"/>
  <c r="AW1204" i="3"/>
  <c r="BA1204" i="3"/>
  <c r="AT1204" i="3"/>
  <c r="AW1733" i="3"/>
  <c r="AZ1733" i="3"/>
  <c r="BA1145" i="3"/>
  <c r="AW1145" i="3"/>
  <c r="AZ1145" i="3"/>
  <c r="BA1377" i="3"/>
  <c r="AZ1378" i="3"/>
  <c r="AT1378" i="3"/>
  <c r="BB1731" i="3"/>
  <c r="AW1731" i="3"/>
  <c r="AW1512" i="3"/>
  <c r="AX1453" i="3"/>
  <c r="AW1376" i="3"/>
  <c r="BB1376" i="3"/>
  <c r="AU1376" i="3"/>
  <c r="AZ1376" i="3"/>
  <c r="AX1376" i="3"/>
  <c r="AV1376" i="3"/>
  <c r="BA1376" i="3"/>
  <c r="BB1515" i="3"/>
  <c r="AU1515" i="3"/>
  <c r="AW1515" i="3"/>
  <c r="AX1515" i="3"/>
  <c r="AV1515" i="3"/>
  <c r="BA1515" i="3"/>
  <c r="AZ1515" i="3"/>
  <c r="AW1173" i="3"/>
  <c r="BA1105" i="3"/>
  <c r="BB1105" i="3"/>
  <c r="AZ1105" i="3"/>
  <c r="AV1105" i="3"/>
  <c r="AW1105" i="3"/>
  <c r="AU1105" i="3"/>
  <c r="AX1105" i="3"/>
  <c r="BB1540" i="3"/>
  <c r="AU1540" i="3"/>
  <c r="AV1540" i="3"/>
  <c r="BA1540" i="3"/>
  <c r="AX1540" i="3"/>
  <c r="AW1540" i="3"/>
  <c r="AZ1540" i="3"/>
  <c r="AX1909" i="3"/>
  <c r="BA1909" i="3"/>
  <c r="AW1909" i="3"/>
  <c r="AZ1909" i="3"/>
  <c r="BB1909" i="3"/>
  <c r="AU1909" i="3"/>
  <c r="AV1909" i="3"/>
  <c r="AZ2057" i="3"/>
  <c r="AW2077" i="3"/>
  <c r="BA2077" i="3"/>
  <c r="BB2077" i="3"/>
  <c r="AX2077" i="3"/>
  <c r="AU2077" i="3"/>
  <c r="AV2077" i="3"/>
  <c r="AZ2077" i="3"/>
  <c r="AV1769" i="3"/>
  <c r="AW1769" i="3"/>
  <c r="AW1082" i="3"/>
  <c r="AZ1082" i="3"/>
  <c r="BB1082" i="3"/>
  <c r="BA1082" i="3"/>
  <c r="AV1082" i="3"/>
  <c r="AU1082" i="3"/>
  <c r="AX1082" i="3"/>
  <c r="AW1989" i="3"/>
  <c r="BB1904" i="3"/>
  <c r="AX1904" i="3"/>
  <c r="AX2130" i="3"/>
  <c r="AZ2130" i="3"/>
  <c r="AW2130" i="3"/>
  <c r="BA2130" i="3"/>
  <c r="BB2130" i="3"/>
  <c r="AU2130" i="3"/>
  <c r="AV2130" i="3"/>
  <c r="BB1977" i="3"/>
  <c r="AX1437" i="3"/>
  <c r="BA1547" i="3"/>
  <c r="AW1547" i="3"/>
  <c r="AZ1547" i="3"/>
  <c r="AW1383" i="3"/>
  <c r="BA1383" i="3"/>
  <c r="AV1383" i="3"/>
  <c r="AX1383" i="3"/>
  <c r="BB1383" i="3"/>
  <c r="AZ1383" i="3"/>
  <c r="AU1383" i="3"/>
  <c r="AW1949" i="3"/>
  <c r="BA1949" i="3"/>
  <c r="AX1949" i="3"/>
  <c r="AU1949" i="3"/>
  <c r="AZ1949" i="3"/>
  <c r="AV1949" i="3"/>
  <c r="BB1949" i="3"/>
  <c r="AW1465" i="3"/>
  <c r="AZ1465" i="3"/>
  <c r="AU1465" i="3"/>
  <c r="BB1465" i="3"/>
  <c r="AX1465" i="3"/>
  <c r="AV1465" i="3"/>
  <c r="BA1465" i="3"/>
  <c r="AT1465" i="3"/>
  <c r="AW1398" i="3"/>
  <c r="AZ1398" i="3"/>
  <c r="AV1678" i="3"/>
  <c r="AW1678" i="3"/>
  <c r="AX1678" i="3"/>
  <c r="AU1678" i="3"/>
  <c r="AZ1678" i="3"/>
  <c r="BA1678" i="3"/>
  <c r="BB1678" i="3"/>
  <c r="AT1678" i="3"/>
  <c r="AW1075" i="3"/>
  <c r="AU1075" i="3"/>
  <c r="AX1004" i="3"/>
  <c r="P1005" i="2" s="1"/>
  <c r="AZ1004" i="3"/>
  <c r="R1005" i="2" s="1"/>
  <c r="BA1004" i="3"/>
  <c r="AW1004" i="3"/>
  <c r="O1005" i="2" s="1"/>
  <c r="AU1004" i="3"/>
  <c r="M1005" i="2" s="1"/>
  <c r="BB1004" i="3"/>
  <c r="AV1004" i="3"/>
  <c r="N1005" i="2" s="1"/>
  <c r="AW998" i="3"/>
  <c r="O999" i="2" s="1"/>
  <c r="J19" i="1" s="1"/>
  <c r="AU998" i="3"/>
  <c r="M999" i="2" s="1"/>
  <c r="H19" i="1" s="1"/>
  <c r="AX2221" i="3"/>
  <c r="AZ2221" i="3"/>
  <c r="AV2221" i="3"/>
  <c r="AW2221" i="3"/>
  <c r="BA2221" i="3"/>
  <c r="BB2221" i="3"/>
  <c r="AU2221" i="3"/>
  <c r="AT2221" i="3"/>
  <c r="AU1137" i="3"/>
  <c r="AX1137" i="3"/>
  <c r="AW1137" i="3"/>
  <c r="AZ1137" i="3"/>
  <c r="BB1137" i="3"/>
  <c r="BA1137" i="3"/>
  <c r="AV1137" i="3"/>
  <c r="AT1137" i="3"/>
  <c r="BB1120" i="3"/>
  <c r="AU1120" i="3"/>
  <c r="AZ1120" i="3"/>
  <c r="BA1120" i="3"/>
  <c r="AX1120" i="3"/>
  <c r="AV1120" i="3"/>
  <c r="AW1120" i="3"/>
  <c r="AZ1286" i="3"/>
  <c r="AW1524" i="3"/>
  <c r="N26" i="2"/>
  <c r="AW1781" i="3"/>
  <c r="AX1781" i="3"/>
  <c r="AU1781" i="3"/>
  <c r="BB1781" i="3"/>
  <c r="BA1781" i="3"/>
  <c r="AV1781" i="3"/>
  <c r="AZ1781" i="3"/>
  <c r="AU1400" i="3"/>
  <c r="AW1400" i="3"/>
  <c r="BB1400" i="3"/>
  <c r="BA1400" i="3"/>
  <c r="AZ1400" i="3"/>
  <c r="AX1400" i="3"/>
  <c r="AV1400" i="3"/>
  <c r="AW1283" i="3"/>
  <c r="AX1283" i="3"/>
  <c r="BA1283" i="3"/>
  <c r="AZ1283" i="3"/>
  <c r="AU1283" i="3"/>
  <c r="BB1283" i="3"/>
  <c r="AV1283" i="3"/>
  <c r="AZ1305" i="3"/>
  <c r="BA1305" i="3"/>
  <c r="AU1305" i="3"/>
  <c r="AV1305" i="3"/>
  <c r="AW1305" i="3"/>
  <c r="BB1305" i="3"/>
  <c r="AU1491" i="3"/>
  <c r="BA1491" i="3"/>
  <c r="BB1491" i="3"/>
  <c r="AX1491" i="3"/>
  <c r="AV1491" i="3"/>
  <c r="AW1491" i="3"/>
  <c r="AZ1491" i="3"/>
  <c r="AW1665" i="3"/>
  <c r="AZ1665" i="3"/>
  <c r="AU1948" i="3"/>
  <c r="AV1948" i="3"/>
  <c r="BA1948" i="3"/>
  <c r="AU1593" i="3"/>
  <c r="BB1593" i="3"/>
  <c r="AV1593" i="3"/>
  <c r="BA1593" i="3"/>
  <c r="AZ1593" i="3"/>
  <c r="AW1593" i="3"/>
  <c r="AX1593" i="3"/>
  <c r="AV1641" i="3"/>
  <c r="BB1641" i="3"/>
  <c r="AZ1641" i="3"/>
  <c r="BA1641" i="3"/>
  <c r="AW1641" i="3"/>
  <c r="AX1641" i="3"/>
  <c r="AU1641" i="3"/>
  <c r="BB1563" i="3"/>
  <c r="AX1563" i="3"/>
  <c r="BA1563" i="3"/>
  <c r="BB2179" i="3"/>
  <c r="AV2179" i="3"/>
  <c r="AW2179" i="3"/>
  <c r="AX2179" i="3"/>
  <c r="AU2179" i="3"/>
  <c r="BA2179" i="3"/>
  <c r="AZ2179" i="3"/>
  <c r="BA1185" i="3"/>
  <c r="BB1185" i="3"/>
  <c r="AU1185" i="3"/>
  <c r="AV1185" i="3"/>
  <c r="AZ1185" i="3"/>
  <c r="AU1345" i="3"/>
  <c r="AX1339" i="3"/>
  <c r="BA1718" i="3"/>
  <c r="AU1718" i="3"/>
  <c r="AX1459" i="3"/>
  <c r="BB1679" i="3"/>
  <c r="BA1843" i="3"/>
  <c r="BB1843" i="3"/>
  <c r="BB1980" i="3"/>
  <c r="AU1980" i="3"/>
  <c r="AW1980" i="3"/>
  <c r="AZ1980" i="3"/>
  <c r="AX1980" i="3"/>
  <c r="BA1980" i="3"/>
  <c r="AV1980" i="3"/>
  <c r="AW1692" i="3"/>
  <c r="AU1692" i="3"/>
  <c r="BA1692" i="3"/>
  <c r="AX1692" i="3"/>
  <c r="AZ1692" i="3"/>
  <c r="BB1692" i="3"/>
  <c r="AV1692" i="3"/>
  <c r="BA1944" i="3"/>
  <c r="AZ1944" i="3"/>
  <c r="AV1944" i="3"/>
  <c r="AX1944" i="3"/>
  <c r="AU1944" i="3"/>
  <c r="BB1944" i="3"/>
  <c r="AW1944" i="3"/>
  <c r="AZ1250" i="3"/>
  <c r="AU1520" i="3"/>
  <c r="AV1520" i="3"/>
  <c r="BA1847" i="3"/>
  <c r="AX1847" i="3"/>
  <c r="AV1847" i="3"/>
  <c r="AW1847" i="3"/>
  <c r="AU1847" i="3"/>
  <c r="AZ1847" i="3"/>
  <c r="BB1847" i="3"/>
  <c r="AV1404" i="3"/>
  <c r="AW1404" i="3"/>
  <c r="BB1404" i="3"/>
  <c r="AU1404" i="3"/>
  <c r="AZ1404" i="3"/>
  <c r="AX1404" i="3"/>
  <c r="BA1404" i="3"/>
  <c r="AX1837" i="3"/>
  <c r="AV1837" i="3"/>
  <c r="AX1123" i="3"/>
  <c r="BB2050" i="3"/>
  <c r="AX1534" i="3"/>
  <c r="AV1534" i="3"/>
  <c r="BA1534" i="3"/>
  <c r="BB1534" i="3"/>
  <c r="AZ1534" i="3"/>
  <c r="AW1534" i="3"/>
  <c r="AU1534" i="3"/>
  <c r="AT1534" i="3"/>
  <c r="AV1234" i="3"/>
  <c r="AZ1860" i="3"/>
  <c r="AX1776" i="3"/>
  <c r="AV1776" i="3"/>
  <c r="BB1776" i="3"/>
  <c r="BA1776" i="3"/>
  <c r="AU1776" i="3"/>
  <c r="AW1776" i="3"/>
  <c r="AZ1776" i="3"/>
  <c r="AT1776" i="3"/>
  <c r="AV1167" i="3"/>
  <c r="AU1167" i="3"/>
  <c r="AW1554" i="3"/>
  <c r="AU1554" i="3"/>
  <c r="AV1554" i="3"/>
  <c r="AX1554" i="3"/>
  <c r="AZ1554" i="3"/>
  <c r="BA1554" i="3"/>
  <c r="BB1554" i="3"/>
  <c r="AT1554" i="3"/>
  <c r="AW1667" i="3"/>
  <c r="BB1667" i="3"/>
  <c r="AZ1667" i="3"/>
  <c r="AU1667" i="3"/>
  <c r="AZ1984" i="3"/>
  <c r="BA1984" i="3"/>
  <c r="BB1984" i="3"/>
  <c r="AV1984" i="3"/>
  <c r="AW1984" i="3"/>
  <c r="AX1984" i="3"/>
  <c r="AU1984" i="3"/>
  <c r="AT1984" i="3"/>
  <c r="AU1614" i="3"/>
  <c r="AU2175" i="3"/>
  <c r="BA1449" i="3"/>
  <c r="AT1449" i="3"/>
  <c r="AW1579" i="3"/>
  <c r="AZ1579" i="3"/>
  <c r="BB1579" i="3"/>
  <c r="AU1579" i="3"/>
  <c r="BA1579" i="3"/>
  <c r="AV1579" i="3"/>
  <c r="AX1579" i="3"/>
  <c r="AT1579" i="3"/>
  <c r="AT2205" i="3"/>
  <c r="AT1961" i="3"/>
  <c r="AT1082" i="3"/>
  <c r="AW1022" i="3"/>
  <c r="O1023" i="2" s="1"/>
  <c r="BB1022" i="3"/>
  <c r="BA1126" i="3"/>
  <c r="AX1737" i="3"/>
  <c r="AU1737" i="3"/>
  <c r="AZ2174" i="3"/>
  <c r="AX2174" i="3"/>
  <c r="AU2174" i="3"/>
  <c r="AW2174" i="3"/>
  <c r="BB2174" i="3"/>
  <c r="AV2174" i="3"/>
  <c r="BA2174" i="3"/>
  <c r="AT2174" i="3"/>
  <c r="AT1096" i="3"/>
  <c r="AW2191" i="3"/>
  <c r="AV2191" i="3"/>
  <c r="BA2191" i="3"/>
  <c r="AU2191" i="3"/>
  <c r="AX2191" i="3"/>
  <c r="BB2191" i="3"/>
  <c r="AZ2191" i="3"/>
  <c r="AT2191" i="3"/>
  <c r="BA1856" i="3"/>
  <c r="AV1856" i="3"/>
  <c r="AW1856" i="3"/>
  <c r="BB1856" i="3"/>
  <c r="AX1856" i="3"/>
  <c r="AU1856" i="3"/>
  <c r="AZ1856" i="3"/>
  <c r="AT1856" i="3"/>
  <c r="AZ1606" i="3"/>
  <c r="AV1399" i="3"/>
  <c r="AW1399" i="3"/>
  <c r="BA1399" i="3"/>
  <c r="AW2209" i="3"/>
  <c r="AX2209" i="3"/>
  <c r="AV2209" i="3"/>
  <c r="BA2209" i="3"/>
  <c r="AU2209" i="3"/>
  <c r="AZ2209" i="3"/>
  <c r="BB2209" i="3"/>
  <c r="AT2209" i="3"/>
  <c r="AU1972" i="3"/>
  <c r="AV1972" i="3"/>
  <c r="AX1972" i="3"/>
  <c r="AW1972" i="3"/>
  <c r="BB1972" i="3"/>
  <c r="BA1972" i="3"/>
  <c r="AZ1972" i="3"/>
  <c r="AT1972" i="3"/>
  <c r="AV1675" i="3"/>
  <c r="BB1675" i="3"/>
  <c r="BA1675" i="3"/>
  <c r="AX1675" i="3"/>
  <c r="AW1675" i="3"/>
  <c r="AU1675" i="3"/>
  <c r="AZ1675" i="3"/>
  <c r="AT1675" i="3"/>
  <c r="AU2231" i="3"/>
  <c r="BA2231" i="3"/>
  <c r="BB2231" i="3"/>
  <c r="AW2231" i="3"/>
  <c r="AZ2231" i="3"/>
  <c r="AV2231" i="3"/>
  <c r="AX2231" i="3"/>
  <c r="AT2231" i="3"/>
  <c r="AX1644" i="3"/>
  <c r="BA1644" i="3"/>
  <c r="AV1644" i="3"/>
  <c r="AW1644" i="3"/>
  <c r="AZ1644" i="3"/>
  <c r="AU1644" i="3"/>
  <c r="BB1644" i="3"/>
  <c r="AT1644" i="3"/>
  <c r="AX1371" i="3"/>
  <c r="AV1371" i="3"/>
  <c r="AU1371" i="3"/>
  <c r="BA1371" i="3"/>
  <c r="AZ1371" i="3"/>
  <c r="AW1371" i="3"/>
  <c r="BB1371" i="3"/>
  <c r="AT1371" i="3"/>
  <c r="BA2207" i="3"/>
  <c r="AZ2207" i="3"/>
  <c r="AW2207" i="3"/>
  <c r="AX2207" i="3"/>
  <c r="AU2207" i="3"/>
  <c r="AV2207" i="3"/>
  <c r="BB2207" i="3"/>
  <c r="AT2207" i="3"/>
  <c r="AX1315" i="3"/>
  <c r="AU1315" i="3"/>
  <c r="BA1315" i="3"/>
  <c r="BB1315" i="3"/>
  <c r="AW1315" i="3"/>
  <c r="AV1315" i="3"/>
  <c r="AZ1315" i="3"/>
  <c r="AT1315" i="3"/>
  <c r="AV2025" i="3"/>
  <c r="AW2025" i="3"/>
  <c r="AW1493" i="3"/>
  <c r="BB1292" i="3"/>
  <c r="AX1292" i="3"/>
  <c r="AZ1292" i="3"/>
  <c r="AT1292" i="3"/>
  <c r="AV2001" i="3"/>
  <c r="AZ1757" i="3"/>
  <c r="AZ1478" i="3"/>
  <c r="AV1478" i="3"/>
  <c r="AW1478" i="3"/>
  <c r="BB1478" i="3"/>
  <c r="AU1478" i="3"/>
  <c r="BA1478" i="3"/>
  <c r="AX1478" i="3"/>
  <c r="AT1478" i="3"/>
  <c r="BA1497" i="3"/>
  <c r="BB2198" i="3"/>
  <c r="AV2198" i="3"/>
  <c r="BA2198" i="3"/>
  <c r="AZ2198" i="3"/>
  <c r="AX2198" i="3"/>
  <c r="AU2198" i="3"/>
  <c r="AW2198" i="3"/>
  <c r="AT2198" i="3"/>
  <c r="AV2172" i="3"/>
  <c r="AZ2172" i="3"/>
  <c r="AW1199" i="3"/>
  <c r="AU1088" i="3"/>
  <c r="AX2201" i="3"/>
  <c r="AZ2201" i="3"/>
  <c r="BA2201" i="3"/>
  <c r="BB2201" i="3"/>
  <c r="AW2201" i="3"/>
  <c r="AV2201" i="3"/>
  <c r="AU2201" i="3"/>
  <c r="AT2201" i="3"/>
  <c r="AW2182" i="3"/>
  <c r="AX2182" i="3"/>
  <c r="BA2182" i="3"/>
  <c r="AU2182" i="3"/>
  <c r="AZ2182" i="3"/>
  <c r="AV2182" i="3"/>
  <c r="BB2182" i="3"/>
  <c r="AT2182" i="3"/>
  <c r="AW2166" i="3"/>
  <c r="BA2166" i="3"/>
  <c r="AV1981" i="3"/>
  <c r="AU1077" i="3"/>
  <c r="BA1077" i="3"/>
  <c r="AZ1077" i="3"/>
  <c r="AW1077" i="3"/>
  <c r="BB1077" i="3"/>
  <c r="AV1077" i="3"/>
  <c r="AX1077" i="3"/>
  <c r="AT1077" i="3"/>
  <c r="AZ1496" i="3"/>
  <c r="AT1496" i="3"/>
  <c r="AU1247" i="3"/>
  <c r="AX1247" i="3"/>
  <c r="BB1247" i="3"/>
  <c r="BA1746" i="3"/>
  <c r="AV1746" i="3"/>
  <c r="AX2194" i="3"/>
  <c r="BA2194" i="3"/>
  <c r="AV2194" i="3"/>
  <c r="BB2194" i="3"/>
  <c r="BA1599" i="3"/>
  <c r="AV1596" i="3"/>
  <c r="AV1435" i="3"/>
  <c r="AW1435" i="3"/>
  <c r="BA1435" i="3"/>
  <c r="BB1435" i="3"/>
  <c r="AX1435" i="3"/>
  <c r="AZ1435" i="3"/>
  <c r="AU1435" i="3"/>
  <c r="AX1421" i="3"/>
  <c r="AW1652" i="3"/>
  <c r="AX1652" i="3"/>
  <c r="AV1652" i="3"/>
  <c r="BB1652" i="3"/>
  <c r="AU1652" i="3"/>
  <c r="AZ1652" i="3"/>
  <c r="BA1652" i="3"/>
  <c r="BB1600" i="3"/>
  <c r="AZ1600" i="3"/>
  <c r="AX1600" i="3"/>
  <c r="BA1600" i="3"/>
  <c r="AV1600" i="3"/>
  <c r="AU1600" i="3"/>
  <c r="AW1600" i="3"/>
  <c r="AZ1874" i="3"/>
  <c r="BA1874" i="3"/>
  <c r="BB1874" i="3"/>
  <c r="AW1874" i="3"/>
  <c r="AX1661" i="3"/>
  <c r="AT1661" i="3"/>
  <c r="AX2164" i="3"/>
  <c r="BB1060" i="3"/>
  <c r="AZ1311" i="3"/>
  <c r="AV1311" i="3"/>
  <c r="BA1311" i="3"/>
  <c r="AU1311" i="3"/>
  <c r="AW1311" i="3"/>
  <c r="AX1311" i="3"/>
  <c r="BB1311" i="3"/>
  <c r="AW1898" i="3"/>
  <c r="AX1898" i="3"/>
  <c r="BA1898" i="3"/>
  <c r="BB1898" i="3"/>
  <c r="AV1898" i="3"/>
  <c r="AZ1898" i="3"/>
  <c r="AU1898" i="3"/>
  <c r="BA2128" i="3"/>
  <c r="AZ2128" i="3"/>
  <c r="AW2128" i="3"/>
  <c r="AU2128" i="3"/>
  <c r="AV2128" i="3"/>
  <c r="BB2128" i="3"/>
  <c r="AX2128" i="3"/>
  <c r="AW1694" i="3"/>
  <c r="BB1694" i="3"/>
  <c r="BB1294" i="3"/>
  <c r="AU1294" i="3"/>
  <c r="AW1533" i="3"/>
  <c r="BB1533" i="3"/>
  <c r="AU1611" i="3"/>
  <c r="AW1755" i="3"/>
  <c r="BB1755" i="3"/>
  <c r="AV1755" i="3"/>
  <c r="AU1755" i="3"/>
  <c r="BA1755" i="3"/>
  <c r="AZ1755" i="3"/>
  <c r="AX1755" i="3"/>
  <c r="BA1693" i="3"/>
  <c r="AW1693" i="3"/>
  <c r="AZ1693" i="3"/>
  <c r="BB1693" i="3"/>
  <c r="AV1693" i="3"/>
  <c r="AU1693" i="3"/>
  <c r="AX1693" i="3"/>
  <c r="AW1233" i="3"/>
  <c r="AZ1233" i="3"/>
  <c r="AX1233" i="3"/>
  <c r="AU1233" i="3"/>
  <c r="AV1233" i="3"/>
  <c r="BA1233" i="3"/>
  <c r="BB1233" i="3"/>
  <c r="AV1510" i="3"/>
  <c r="AW1510" i="3"/>
  <c r="AV1475" i="3"/>
  <c r="AV1695" i="3"/>
  <c r="BA2076" i="3"/>
  <c r="BB2076" i="3"/>
  <c r="AX2076" i="3"/>
  <c r="AZ2076" i="3"/>
  <c r="AV2076" i="3"/>
  <c r="AW2076" i="3"/>
  <c r="AU2076" i="3"/>
  <c r="AU1804" i="3"/>
  <c r="AW1804" i="3"/>
  <c r="AZ1804" i="3"/>
  <c r="AZ1509" i="3"/>
  <c r="AT1509" i="3"/>
  <c r="BB2213" i="3"/>
  <c r="AU2213" i="3"/>
  <c r="AW2213" i="3"/>
  <c r="AX2213" i="3"/>
  <c r="AV2213" i="3"/>
  <c r="AZ2213" i="3"/>
  <c r="BA2213" i="3"/>
  <c r="AT2213" i="3"/>
  <c r="AW1861" i="3"/>
  <c r="BB1861" i="3"/>
  <c r="AW1888" i="3"/>
  <c r="BA1888" i="3"/>
  <c r="AU1888" i="3"/>
  <c r="AV1888" i="3"/>
  <c r="BB1888" i="3"/>
  <c r="AZ1888" i="3"/>
  <c r="AX1888" i="3"/>
  <c r="AT1888" i="3"/>
  <c r="BA1800" i="3"/>
  <c r="AX1800" i="3"/>
  <c r="BB1800" i="3"/>
  <c r="AU1800" i="3"/>
  <c r="AV1800" i="3"/>
  <c r="AZ1800" i="3"/>
  <c r="AW1800" i="3"/>
  <c r="AV1027" i="3"/>
  <c r="N1028" i="2" s="1"/>
  <c r="AT1027" i="3"/>
  <c r="L1028" i="2" s="1"/>
  <c r="AV1987" i="3"/>
  <c r="AX1987" i="3"/>
  <c r="BA1040" i="3"/>
  <c r="AX1040" i="3"/>
  <c r="AZ1040" i="3"/>
  <c r="BB1040" i="3"/>
  <c r="AV1040" i="3"/>
  <c r="AV1577" i="3"/>
  <c r="AZ1577" i="3"/>
  <c r="AX1577" i="3"/>
  <c r="AW1577" i="3"/>
  <c r="AU1577" i="3"/>
  <c r="BB1577" i="3"/>
  <c r="BA1577" i="3"/>
  <c r="AT1577" i="3"/>
  <c r="BA1741" i="3"/>
  <c r="AZ1741" i="3"/>
  <c r="AX1741" i="3"/>
  <c r="AW1741" i="3"/>
  <c r="AU1741" i="3"/>
  <c r="BB1741" i="3"/>
  <c r="AV1741" i="3"/>
  <c r="AW1129" i="3"/>
  <c r="AX1129" i="3"/>
  <c r="AZ1129" i="3"/>
  <c r="AV1129" i="3"/>
  <c r="BB1129" i="3"/>
  <c r="BA1129" i="3"/>
  <c r="AU1129" i="3"/>
  <c r="AV2228" i="3"/>
  <c r="AU2228" i="3"/>
  <c r="BA2228" i="3"/>
  <c r="BB2228" i="3"/>
  <c r="AW2228" i="3"/>
  <c r="AX2228" i="3"/>
  <c r="AZ2228" i="3"/>
  <c r="BB2218" i="3"/>
  <c r="AT2228" i="3"/>
  <c r="AT1800" i="3"/>
  <c r="AT2180" i="3"/>
  <c r="AX1557" i="3"/>
  <c r="AV1557" i="3"/>
  <c r="AW1557" i="3"/>
  <c r="BB1557" i="3"/>
  <c r="BA1557" i="3"/>
  <c r="AU1557" i="3"/>
  <c r="AZ1557" i="3"/>
  <c r="AT1557" i="3"/>
  <c r="AT1040" i="3"/>
  <c r="BB2091" i="3"/>
  <c r="AW2091" i="3"/>
  <c r="AX2091" i="3"/>
  <c r="AU2091" i="3"/>
  <c r="AZ2091" i="3"/>
  <c r="BA2091" i="3"/>
  <c r="AV2091" i="3"/>
  <c r="AT2091" i="3"/>
  <c r="AU1472" i="3"/>
  <c r="AV1472" i="3"/>
  <c r="AX1472" i="3"/>
  <c r="AW1472" i="3"/>
  <c r="BB1472" i="3"/>
  <c r="BA1472" i="3"/>
  <c r="AZ1472" i="3"/>
  <c r="AT1472" i="3"/>
  <c r="AU1388" i="3"/>
  <c r="AW1388" i="3"/>
  <c r="AX1388" i="3"/>
  <c r="BA1388" i="3"/>
  <c r="BB1388" i="3"/>
  <c r="AV1388" i="3"/>
  <c r="AZ1388" i="3"/>
  <c r="AT1388" i="3"/>
  <c r="AX1432" i="3"/>
  <c r="BA1432" i="3"/>
  <c r="AZ1432" i="3"/>
  <c r="AV1432" i="3"/>
  <c r="AW1432" i="3"/>
  <c r="AU1432" i="3"/>
  <c r="BB1432" i="3"/>
  <c r="AT1432" i="3"/>
  <c r="AX1765" i="3"/>
  <c r="AZ1765" i="3"/>
  <c r="AV881" i="3" l="1"/>
  <c r="N882" i="2" s="1"/>
  <c r="AU1963" i="3"/>
  <c r="BA1963" i="3"/>
  <c r="AZ1963" i="3"/>
  <c r="BB1963" i="3"/>
  <c r="AW1963" i="3"/>
  <c r="AV1963" i="3"/>
  <c r="AX1963" i="3"/>
  <c r="AT1963" i="3"/>
  <c r="AZ2111" i="3"/>
  <c r="AV2111" i="3"/>
  <c r="BC2111" i="3" s="1"/>
  <c r="AW2111" i="3"/>
  <c r="BA2111" i="3"/>
  <c r="BB2111" i="3"/>
  <c r="AX2111" i="3"/>
  <c r="AU2111" i="3"/>
  <c r="AT2111" i="3"/>
  <c r="AU1517" i="3"/>
  <c r="BA1517" i="3"/>
  <c r="AZ1517" i="3"/>
  <c r="BB1517" i="3"/>
  <c r="AW1517" i="3"/>
  <c r="AX1517" i="3"/>
  <c r="AV1517" i="3"/>
  <c r="AT1517" i="3"/>
  <c r="AZ1802" i="3"/>
  <c r="BB1802" i="3"/>
  <c r="AV1802" i="3"/>
  <c r="AU1802" i="3"/>
  <c r="AX1802" i="3"/>
  <c r="BA1802" i="3"/>
  <c r="AW1802" i="3"/>
  <c r="AT1802" i="3"/>
  <c r="AT1369" i="3"/>
  <c r="AX1369" i="3"/>
  <c r="AZ1369" i="3"/>
  <c r="BA1369" i="3"/>
  <c r="AU1369" i="3"/>
  <c r="AW1369" i="3"/>
  <c r="BB1369" i="3"/>
  <c r="AV792" i="3"/>
  <c r="N793" i="2" s="1"/>
  <c r="AW792" i="3"/>
  <c r="O793" i="2" s="1"/>
  <c r="AZ792" i="3"/>
  <c r="R793" i="2" s="1"/>
  <c r="AU989" i="3"/>
  <c r="M990" i="2" s="1"/>
  <c r="AW989" i="3"/>
  <c r="O990" i="2" s="1"/>
  <c r="BB989" i="3"/>
  <c r="AT989" i="3"/>
  <c r="BA989" i="3"/>
  <c r="T990" i="2" s="1"/>
  <c r="AV989" i="3"/>
  <c r="N990" i="2" s="1"/>
  <c r="AX989" i="3"/>
  <c r="P990" i="2" s="1"/>
  <c r="AZ989" i="3"/>
  <c r="R990" i="2" s="1"/>
  <c r="AZ1862" i="3"/>
  <c r="AU1862" i="3"/>
  <c r="AX1862" i="3"/>
  <c r="AV1862" i="3"/>
  <c r="BB1862" i="3"/>
  <c r="BA1862" i="3"/>
  <c r="AT1862" i="3"/>
  <c r="AW1862" i="3"/>
  <c r="BC1862" i="3" s="1"/>
  <c r="AT1903" i="3"/>
  <c r="BC1903" i="3" s="1"/>
  <c r="AX1903" i="3"/>
  <c r="AW1903" i="3"/>
  <c r="BB1903" i="3"/>
  <c r="AU1903" i="3"/>
  <c r="AV1903" i="3"/>
  <c r="BA1903" i="3"/>
  <c r="AZ1903" i="3"/>
  <c r="AT1793" i="3"/>
  <c r="AU1793" i="3"/>
  <c r="BB1793" i="3"/>
  <c r="AT1221" i="3"/>
  <c r="BC1221" i="3" s="1"/>
  <c r="AV1221" i="3"/>
  <c r="BA1221" i="3"/>
  <c r="AX1221" i="3"/>
  <c r="AZ1221" i="3"/>
  <c r="AU1221" i="3"/>
  <c r="AW1221" i="3"/>
  <c r="BB1221" i="3"/>
  <c r="AZ1160" i="3"/>
  <c r="BB1160" i="3"/>
  <c r="AW1160" i="3"/>
  <c r="AX1160" i="3"/>
  <c r="BA1160" i="3"/>
  <c r="AV1160" i="3"/>
  <c r="AU1160" i="3"/>
  <c r="BC1160" i="3" s="1"/>
  <c r="AT1160" i="3"/>
  <c r="AT1113" i="3"/>
  <c r="BA1113" i="3"/>
  <c r="AZ1113" i="3"/>
  <c r="AV1113" i="3"/>
  <c r="AW1113" i="3"/>
  <c r="AU1113" i="3"/>
  <c r="BB1113" i="3"/>
  <c r="AX1113" i="3"/>
  <c r="AT1891" i="3"/>
  <c r="AW1891" i="3"/>
  <c r="AV1369" i="3"/>
  <c r="BC1369" i="3" s="1"/>
  <c r="AW1279" i="3"/>
  <c r="BA1279" i="3"/>
  <c r="BB1279" i="3"/>
  <c r="AU1279" i="3"/>
  <c r="AV1279" i="3"/>
  <c r="AT1279" i="3"/>
  <c r="AX1279" i="3"/>
  <c r="BC1279" i="3" s="1"/>
  <c r="AX1983" i="3"/>
  <c r="AW1983" i="3"/>
  <c r="BA1983" i="3"/>
  <c r="AT1983" i="3"/>
  <c r="BC1983" i="3" s="1"/>
  <c r="BB1983" i="3"/>
  <c r="AU1983" i="3"/>
  <c r="AZ1983" i="3"/>
  <c r="AT1394" i="3"/>
  <c r="AV1394" i="3"/>
  <c r="AX1394" i="3"/>
  <c r="AW1394" i="3"/>
  <c r="AU1394" i="3"/>
  <c r="BC1394" i="3" s="1"/>
  <c r="BA1394" i="3"/>
  <c r="BB1394" i="3"/>
  <c r="AZ1394" i="3"/>
  <c r="AX2119" i="3"/>
  <c r="AU2119" i="3"/>
  <c r="BC2119" i="3" s="1"/>
  <c r="AZ2119" i="3"/>
  <c r="AV2119" i="3"/>
  <c r="AW2119" i="3"/>
  <c r="AT2119" i="3"/>
  <c r="BA2119" i="3"/>
  <c r="BB2119" i="3"/>
  <c r="AX1243" i="3"/>
  <c r="AZ1243" i="3"/>
  <c r="BB1243" i="3"/>
  <c r="AV1243" i="3"/>
  <c r="AW1243" i="3"/>
  <c r="AU1243" i="3"/>
  <c r="BC1243" i="3" s="1"/>
  <c r="BA1243" i="3"/>
  <c r="AT1243" i="3"/>
  <c r="BA2097" i="3"/>
  <c r="AW2097" i="3"/>
  <c r="BB2097" i="3"/>
  <c r="AZ2097" i="3"/>
  <c r="AX2097" i="3"/>
  <c r="AU2097" i="3"/>
  <c r="AV2097" i="3"/>
  <c r="AT2097" i="3"/>
  <c r="AW1326" i="3"/>
  <c r="AU1326" i="3"/>
  <c r="BC1326" i="3" s="1"/>
  <c r="AV1326" i="3"/>
  <c r="BB1326" i="3"/>
  <c r="AZ1326" i="3"/>
  <c r="BA1326" i="3"/>
  <c r="AX1326" i="3"/>
  <c r="AT1326" i="3"/>
  <c r="AV1373" i="3"/>
  <c r="BB1373" i="3"/>
  <c r="AT1373" i="3"/>
  <c r="AU1373" i="3"/>
  <c r="AX1373" i="3"/>
  <c r="BA1373" i="3"/>
  <c r="AW1373" i="3"/>
  <c r="AZ1373" i="3"/>
  <c r="AX1752" i="3"/>
  <c r="BA1752" i="3"/>
  <c r="AV1752" i="3"/>
  <c r="AT1752" i="3"/>
  <c r="AZ1752" i="3"/>
  <c r="BB1752" i="3"/>
  <c r="AU1752" i="3"/>
  <c r="AW1752" i="3"/>
  <c r="BC1752" i="3" s="1"/>
  <c r="BA1511" i="3"/>
  <c r="BC1511" i="3" s="1"/>
  <c r="BB1511" i="3"/>
  <c r="AW1511" i="3"/>
  <c r="AX1511" i="3"/>
  <c r="AV1511" i="3"/>
  <c r="AU1511" i="3"/>
  <c r="AZ1511" i="3"/>
  <c r="AT1511" i="3"/>
  <c r="AU2140" i="3"/>
  <c r="BB2140" i="3"/>
  <c r="AW2140" i="3"/>
  <c r="BA2140" i="3"/>
  <c r="AT2140" i="3"/>
  <c r="BC2140" i="3" s="1"/>
  <c r="AV2140" i="3"/>
  <c r="AX2140" i="3"/>
  <c r="AZ2140" i="3"/>
  <c r="AW1438" i="3"/>
  <c r="BB1438" i="3"/>
  <c r="AX1438" i="3"/>
  <c r="AT1438" i="3"/>
  <c r="BA1438" i="3"/>
  <c r="AU1438" i="3"/>
  <c r="BC1438" i="3" s="1"/>
  <c r="AV1438" i="3"/>
  <c r="AZ1438" i="3"/>
  <c r="AU930" i="3"/>
  <c r="M931" i="2" s="1"/>
  <c r="AX930" i="3"/>
  <c r="P931" i="2" s="1"/>
  <c r="AW930" i="3"/>
  <c r="O931" i="2" s="1"/>
  <c r="AT930" i="3"/>
  <c r="BA930" i="3"/>
  <c r="AZ930" i="3"/>
  <c r="R931" i="2" s="1"/>
  <c r="AV930" i="3"/>
  <c r="N931" i="2" s="1"/>
  <c r="BB930" i="3"/>
  <c r="AU1858" i="3"/>
  <c r="AZ1858" i="3"/>
  <c r="BA1858" i="3"/>
  <c r="AX1858" i="3"/>
  <c r="AT1858" i="3"/>
  <c r="BC1858" i="3" s="1"/>
  <c r="BB1858" i="3"/>
  <c r="AW1858" i="3"/>
  <c r="AV1858" i="3"/>
  <c r="AU2040" i="3"/>
  <c r="AV2040" i="3"/>
  <c r="AW2040" i="3"/>
  <c r="BA2040" i="3"/>
  <c r="BB2040" i="3"/>
  <c r="AT2040" i="3"/>
  <c r="BC2040" i="3" s="1"/>
  <c r="AZ2040" i="3"/>
  <c r="AX2040" i="3"/>
  <c r="BB1503" i="3"/>
  <c r="AX1503" i="3"/>
  <c r="BC1503" i="3" s="1"/>
  <c r="AU1503" i="3"/>
  <c r="AW1503" i="3"/>
  <c r="AV1503" i="3"/>
  <c r="AT1503" i="3"/>
  <c r="BA1503" i="3"/>
  <c r="AZ1503" i="3"/>
  <c r="AV2034" i="3"/>
  <c r="BC2034" i="3" s="1"/>
  <c r="BB2034" i="3"/>
  <c r="BA2034" i="3"/>
  <c r="AW2034" i="3"/>
  <c r="AZ2034" i="3"/>
  <c r="AX2034" i="3"/>
  <c r="AT2034" i="3"/>
  <c r="AU2034" i="3"/>
  <c r="AW1128" i="3"/>
  <c r="BA1128" i="3"/>
  <c r="BB1128" i="3"/>
  <c r="AX1128" i="3"/>
  <c r="AZ1128" i="3"/>
  <c r="AU1128" i="3"/>
  <c r="AV1128" i="3"/>
  <c r="AT1128" i="3"/>
  <c r="BA1265" i="3"/>
  <c r="AV1265" i="3"/>
  <c r="BC1265" i="3" s="1"/>
  <c r="AZ1265" i="3"/>
  <c r="AW1265" i="3"/>
  <c r="AT1265" i="3"/>
  <c r="BB1265" i="3"/>
  <c r="AU1265" i="3"/>
  <c r="AX1265" i="3"/>
  <c r="AX1669" i="3"/>
  <c r="BA1669" i="3"/>
  <c r="AW1669" i="3"/>
  <c r="AZ1669" i="3"/>
  <c r="BB1669" i="3"/>
  <c r="AU1669" i="3"/>
  <c r="BC1669" i="3" s="1"/>
  <c r="AV1669" i="3"/>
  <c r="AT1669" i="3"/>
  <c r="BB1937" i="3"/>
  <c r="AU1937" i="3"/>
  <c r="AW2152" i="3"/>
  <c r="BB2152" i="3"/>
  <c r="AX1467" i="3"/>
  <c r="AU1467" i="3"/>
  <c r="AZ1467" i="3"/>
  <c r="AW1467" i="3"/>
  <c r="AV1467" i="3"/>
  <c r="BC1467" i="3" s="1"/>
  <c r="BB1467" i="3"/>
  <c r="AT1467" i="3"/>
  <c r="AZ1279" i="3"/>
  <c r="AT1632" i="3"/>
  <c r="AZ1632" i="3"/>
  <c r="AX2222" i="3"/>
  <c r="BA2222" i="3"/>
  <c r="AU2222" i="3"/>
  <c r="AT2222" i="3"/>
  <c r="BC2222" i="3" s="1"/>
  <c r="AV2222" i="3"/>
  <c r="AZ2222" i="3"/>
  <c r="BB2222" i="3"/>
  <c r="AW2222" i="3"/>
  <c r="AV1983" i="3"/>
  <c r="AV1546" i="3"/>
  <c r="AT1546" i="3"/>
  <c r="AT1876" i="3"/>
  <c r="BB1876" i="3"/>
  <c r="BA1876" i="3"/>
  <c r="AX1876" i="3"/>
  <c r="AW1876" i="3"/>
  <c r="AV1876" i="3"/>
  <c r="AZ1876" i="3"/>
  <c r="BB1750" i="3"/>
  <c r="AU1750" i="3"/>
  <c r="BC1750" i="3" s="1"/>
  <c r="AW1750" i="3"/>
  <c r="AZ1750" i="3"/>
  <c r="AV1750" i="3"/>
  <c r="AX1750" i="3"/>
  <c r="AT1750" i="3"/>
  <c r="BA1750" i="3"/>
  <c r="BB1916" i="3"/>
  <c r="AX1916" i="3"/>
  <c r="AT1916" i="3"/>
  <c r="AV1916" i="3"/>
  <c r="BC1916" i="3" s="1"/>
  <c r="AZ1916" i="3"/>
  <c r="BA1916" i="3"/>
  <c r="AW1916" i="3"/>
  <c r="BA1759" i="3"/>
  <c r="AX1759" i="3"/>
  <c r="AV1759" i="3"/>
  <c r="AW1759" i="3"/>
  <c r="BB1759" i="3"/>
  <c r="AU1759" i="3"/>
  <c r="BC1759" i="3" s="1"/>
  <c r="AZ1759" i="3"/>
  <c r="AT1759" i="3"/>
  <c r="AT2060" i="3"/>
  <c r="BB2060" i="3"/>
  <c r="BA2060" i="3"/>
  <c r="BC2060" i="3" s="1"/>
  <c r="AW2060" i="3"/>
  <c r="AV2060" i="3"/>
  <c r="AU2060" i="3"/>
  <c r="AX2060" i="3"/>
  <c r="AZ2060" i="3"/>
  <c r="AT2003" i="3"/>
  <c r="BA2003" i="3"/>
  <c r="AV2003" i="3"/>
  <c r="AZ2003" i="3"/>
  <c r="AW2003" i="3"/>
  <c r="AU2003" i="3"/>
  <c r="BC2003" i="3" s="1"/>
  <c r="BB2003" i="3"/>
  <c r="AX2003" i="3"/>
  <c r="AT1519" i="3"/>
  <c r="AW1519" i="3"/>
  <c r="BB1519" i="3"/>
  <c r="AU1519" i="3"/>
  <c r="AV1519" i="3"/>
  <c r="AX1519" i="3"/>
  <c r="BC1519" i="3" s="1"/>
  <c r="AZ1519" i="3"/>
  <c r="BA1519" i="3"/>
  <c r="AW1919" i="3"/>
  <c r="AV1919" i="3"/>
  <c r="BC1919" i="3" s="1"/>
  <c r="BB1919" i="3"/>
  <c r="AZ1919" i="3"/>
  <c r="BA1919" i="3"/>
  <c r="AU1919" i="3"/>
  <c r="AX1919" i="3"/>
  <c r="AT1919" i="3"/>
  <c r="AZ1066" i="3"/>
  <c r="AU1066" i="3"/>
  <c r="AX1066" i="3"/>
  <c r="BA1066" i="3"/>
  <c r="BB1066" i="3"/>
  <c r="AT1066" i="3"/>
  <c r="BC1066" i="3" s="1"/>
  <c r="AW1066" i="3"/>
  <c r="AV1066" i="3"/>
  <c r="AT2190" i="3"/>
  <c r="AW2190" i="3"/>
  <c r="AX2190" i="3"/>
  <c r="AZ2190" i="3"/>
  <c r="AV2190" i="3"/>
  <c r="BB2190" i="3"/>
  <c r="BA2190" i="3"/>
  <c r="AU2190" i="3"/>
  <c r="AX1413" i="3"/>
  <c r="AT1413" i="3"/>
  <c r="BC1413" i="3" s="1"/>
  <c r="AW1413" i="3"/>
  <c r="AV1413" i="3"/>
  <c r="AU1413" i="3"/>
  <c r="BA1413" i="3"/>
  <c r="AZ1413" i="3"/>
  <c r="BB1685" i="3"/>
  <c r="AZ1685" i="3"/>
  <c r="BA1685" i="3"/>
  <c r="AU1685" i="3"/>
  <c r="AX1685" i="3"/>
  <c r="AV1685" i="3"/>
  <c r="AW1685" i="3"/>
  <c r="AT1685" i="3"/>
  <c r="BC1685" i="3" s="1"/>
  <c r="AT2087" i="3"/>
  <c r="AW2087" i="3"/>
  <c r="AU2087" i="3"/>
  <c r="AX2087" i="3"/>
  <c r="AZ2087" i="3"/>
  <c r="BB2087" i="3"/>
  <c r="AV2087" i="3"/>
  <c r="BC2087" i="3" s="1"/>
  <c r="BA2087" i="3"/>
  <c r="AT1313" i="3"/>
  <c r="AU1313" i="3"/>
  <c r="BC1313" i="3" s="1"/>
  <c r="BB1313" i="3"/>
  <c r="AZ1313" i="3"/>
  <c r="BA1313" i="3"/>
  <c r="AX1313" i="3"/>
  <c r="AV1313" i="3"/>
  <c r="AW1313" i="3"/>
  <c r="AX1023" i="3"/>
  <c r="P1024" i="2" s="1"/>
  <c r="AZ1023" i="3"/>
  <c r="R1024" i="2" s="1"/>
  <c r="AW1023" i="3"/>
  <c r="O1024" i="2" s="1"/>
  <c r="AT1023" i="3"/>
  <c r="L1024" i="2" s="1"/>
  <c r="BB1023" i="3"/>
  <c r="BA1023" i="3"/>
  <c r="AU1023" i="3"/>
  <c r="M1024" i="2" s="1"/>
  <c r="AV1023" i="3"/>
  <c r="N1024" i="2" s="1"/>
  <c r="AT2102" i="3"/>
  <c r="BB2102" i="3"/>
  <c r="AV2102" i="3"/>
  <c r="BA2102" i="3"/>
  <c r="AW2102" i="3"/>
  <c r="AU2102" i="3"/>
  <c r="AZ2102" i="3"/>
  <c r="AU1005" i="3"/>
  <c r="M1006" i="2" s="1"/>
  <c r="AV1005" i="3"/>
  <c r="N1006" i="2" s="1"/>
  <c r="BA1005" i="3"/>
  <c r="BB1005" i="3"/>
  <c r="T1006" i="2" s="1"/>
  <c r="U1006" i="2" s="1"/>
  <c r="AT1005" i="3"/>
  <c r="L1006" i="2" s="1"/>
  <c r="AX1005" i="3"/>
  <c r="P1006" i="2" s="1"/>
  <c r="AZ1005" i="3"/>
  <c r="R1006" i="2" s="1"/>
  <c r="AW1005" i="3"/>
  <c r="O1006" i="2" s="1"/>
  <c r="AT1460" i="3"/>
  <c r="BB1460" i="3"/>
  <c r="AZ1460" i="3"/>
  <c r="BB975" i="3"/>
  <c r="BA975" i="3"/>
  <c r="T976" i="2" s="1"/>
  <c r="AW975" i="3"/>
  <c r="O976" i="2" s="1"/>
  <c r="AZ975" i="3"/>
  <c r="R976" i="2" s="1"/>
  <c r="AV975" i="3"/>
  <c r="N976" i="2" s="1"/>
  <c r="AX975" i="3"/>
  <c r="P976" i="2" s="1"/>
  <c r="AT975" i="3"/>
  <c r="AU975" i="3"/>
  <c r="M976" i="2" s="1"/>
  <c r="BB987" i="3"/>
  <c r="BA987" i="3"/>
  <c r="AX987" i="3"/>
  <c r="P988" i="2" s="1"/>
  <c r="AZ987" i="3"/>
  <c r="R988" i="2" s="1"/>
  <c r="AU987" i="3"/>
  <c r="M988" i="2" s="1"/>
  <c r="AV987" i="3"/>
  <c r="N988" i="2" s="1"/>
  <c r="AW987" i="3"/>
  <c r="O988" i="2" s="1"/>
  <c r="AT987" i="3"/>
  <c r="BC987" i="3" s="1"/>
  <c r="BA1080" i="3"/>
  <c r="AX1080" i="3"/>
  <c r="BC1080" i="3" s="1"/>
  <c r="AV1080" i="3"/>
  <c r="AT1080" i="3"/>
  <c r="AW1080" i="3"/>
  <c r="AU1080" i="3"/>
  <c r="AZ1080" i="3"/>
  <c r="BB1080" i="3"/>
  <c r="BA886" i="3"/>
  <c r="AU886" i="3"/>
  <c r="M887" i="2" s="1"/>
  <c r="BB1845" i="3"/>
  <c r="AX1845" i="3"/>
  <c r="AW1845" i="3"/>
  <c r="BC1845" i="3" s="1"/>
  <c r="BA1845" i="3"/>
  <c r="AV1845" i="3"/>
  <c r="AU1845" i="3"/>
  <c r="AZ1845" i="3"/>
  <c r="AT1845" i="3"/>
  <c r="AV2088" i="3"/>
  <c r="AW2088" i="3"/>
  <c r="AZ2088" i="3"/>
  <c r="AX2088" i="3"/>
  <c r="BA2088" i="3"/>
  <c r="AT2088" i="3"/>
  <c r="BC2088" i="3" s="1"/>
  <c r="AU2088" i="3"/>
  <c r="BB2088" i="3"/>
  <c r="AT1237" i="3"/>
  <c r="AZ1237" i="3"/>
  <c r="AW1237" i="3"/>
  <c r="BA1237" i="3"/>
  <c r="BB1237" i="3"/>
  <c r="AU1237" i="3"/>
  <c r="AV1237" i="3"/>
  <c r="AX1237" i="3"/>
  <c r="AV2084" i="3"/>
  <c r="AX2084" i="3"/>
  <c r="AU2084" i="3"/>
  <c r="BC2084" i="3" s="1"/>
  <c r="BA2084" i="3"/>
  <c r="AZ2084" i="3"/>
  <c r="AW2084" i="3"/>
  <c r="BB2084" i="3"/>
  <c r="AT2084" i="3"/>
  <c r="AU1916" i="3"/>
  <c r="AX2102" i="3"/>
  <c r="BA1281" i="3"/>
  <c r="AX1281" i="3"/>
  <c r="AV1281" i="3"/>
  <c r="BB1281" i="3"/>
  <c r="AU2101" i="3"/>
  <c r="BC2101" i="3" s="1"/>
  <c r="AX2101" i="3"/>
  <c r="AW2101" i="3"/>
  <c r="BA2101" i="3"/>
  <c r="BB2101" i="3"/>
  <c r="AZ2101" i="3"/>
  <c r="AV2101" i="3"/>
  <c r="AT2101" i="3"/>
  <c r="AZ2151" i="3"/>
  <c r="BB2151" i="3"/>
  <c r="BA2151" i="3"/>
  <c r="AT2151" i="3"/>
  <c r="AX2151" i="3"/>
  <c r="AV2151" i="3"/>
  <c r="BC2151" i="3" s="1"/>
  <c r="AU2151" i="3"/>
  <c r="AW2151" i="3"/>
  <c r="AU1715" i="3"/>
  <c r="AT1715" i="3"/>
  <c r="AX1715" i="3"/>
  <c r="BA1715" i="3"/>
  <c r="BB1715" i="3"/>
  <c r="AZ1715" i="3"/>
  <c r="AV1950" i="3"/>
  <c r="AT1950" i="3"/>
  <c r="BC1950" i="3" s="1"/>
  <c r="AZ1950" i="3"/>
  <c r="BA1950" i="3"/>
  <c r="AU1950" i="3"/>
  <c r="BB1950" i="3"/>
  <c r="AU1338" i="3"/>
  <c r="BA1338" i="3"/>
  <c r="AX1338" i="3"/>
  <c r="BB2074" i="3"/>
  <c r="AV2074" i="3"/>
  <c r="AZ2074" i="3"/>
  <c r="AX2074" i="3"/>
  <c r="AU2074" i="3"/>
  <c r="BA2074" i="3"/>
  <c r="AW2074" i="3"/>
  <c r="AT2023" i="3"/>
  <c r="AV2023" i="3"/>
  <c r="AW2023" i="3"/>
  <c r="AU2023" i="3"/>
  <c r="AZ1439" i="3"/>
  <c r="BA1439" i="3"/>
  <c r="AW1439" i="3"/>
  <c r="BB1439" i="3"/>
  <c r="AV1439" i="3"/>
  <c r="AX1439" i="3"/>
  <c r="AT1439" i="3"/>
  <c r="BC1439" i="3" s="1"/>
  <c r="AT1324" i="3"/>
  <c r="BC1324" i="3" s="1"/>
  <c r="BA1324" i="3"/>
  <c r="AZ1324" i="3"/>
  <c r="AX1324" i="3"/>
  <c r="AV1324" i="3"/>
  <c r="BB1324" i="3"/>
  <c r="AU1324" i="3"/>
  <c r="AW1324" i="3"/>
  <c r="BA1666" i="3"/>
  <c r="AX1666" i="3"/>
  <c r="AW1666" i="3"/>
  <c r="AV1666" i="3"/>
  <c r="AU1666" i="3"/>
  <c r="BC1666" i="3" s="1"/>
  <c r="AZ1666" i="3"/>
  <c r="BB1666" i="3"/>
  <c r="AT1666" i="3"/>
  <c r="AT1084" i="3"/>
  <c r="AZ1084" i="3"/>
  <c r="BB1084" i="3"/>
  <c r="BA1084" i="3"/>
  <c r="AW1084" i="3"/>
  <c r="AV1084" i="3"/>
  <c r="AU1084" i="3"/>
  <c r="BC1084" i="3" s="1"/>
  <c r="AT1028" i="3"/>
  <c r="L1029" i="2" s="1"/>
  <c r="AV1028" i="3"/>
  <c r="N1029" i="2" s="1"/>
  <c r="AX1028" i="3"/>
  <c r="P1029" i="2" s="1"/>
  <c r="AW1028" i="3"/>
  <c r="O1029" i="2" s="1"/>
  <c r="AZ1028" i="3"/>
  <c r="R1029" i="2" s="1"/>
  <c r="AT1363" i="3"/>
  <c r="AV1363" i="3"/>
  <c r="AT1433" i="3"/>
  <c r="AU1433" i="3"/>
  <c r="BC1433" i="3" s="1"/>
  <c r="AZ1433" i="3"/>
  <c r="AX1433" i="3"/>
  <c r="AU2142" i="3"/>
  <c r="BB2142" i="3"/>
  <c r="AT2142" i="3"/>
  <c r="BC2142" i="3" s="1"/>
  <c r="BA2142" i="3"/>
  <c r="AW2142" i="3"/>
  <c r="AZ1560" i="3"/>
  <c r="AT1560" i="3"/>
  <c r="BB1560" i="3"/>
  <c r="AW1560" i="3"/>
  <c r="BA1560" i="3"/>
  <c r="AX2045" i="3"/>
  <c r="AZ2045" i="3"/>
  <c r="AV2045" i="3"/>
  <c r="AW2045" i="3"/>
  <c r="BC2045" i="3" s="1"/>
  <c r="BA2045" i="3"/>
  <c r="AU2045" i="3"/>
  <c r="BB2045" i="3"/>
  <c r="AT2045" i="3"/>
  <c r="AU1110" i="3"/>
  <c r="BB1110" i="3"/>
  <c r="AX1110" i="3"/>
  <c r="BA1110" i="3"/>
  <c r="AZ1110" i="3"/>
  <c r="AV1110" i="3"/>
  <c r="AW1110" i="3"/>
  <c r="AV1434" i="3"/>
  <c r="AW1434" i="3"/>
  <c r="BB1434" i="3"/>
  <c r="AZ1434" i="3"/>
  <c r="BA1434" i="3"/>
  <c r="AT1434" i="3"/>
  <c r="AU1385" i="3"/>
  <c r="AX1385" i="3"/>
  <c r="BA1385" i="3"/>
  <c r="AT1289" i="3"/>
  <c r="BC1289" i="3" s="1"/>
  <c r="BA1289" i="3"/>
  <c r="BB1289" i="3"/>
  <c r="AW1289" i="3"/>
  <c r="AZ1946" i="3"/>
  <c r="BC1946" i="3" s="1"/>
  <c r="BB1946" i="3"/>
  <c r="AX1946" i="3"/>
  <c r="AT1946" i="3"/>
  <c r="AV1946" i="3"/>
  <c r="BA1946" i="3"/>
  <c r="AW1946" i="3"/>
  <c r="AV1330" i="3"/>
  <c r="BA1330" i="3"/>
  <c r="AT1330" i="3"/>
  <c r="AW1330" i="3"/>
  <c r="AX1330" i="3"/>
  <c r="BC1330" i="3" s="1"/>
  <c r="BB1330" i="3"/>
  <c r="AZ1330" i="3"/>
  <c r="BA1166" i="3"/>
  <c r="AV1166" i="3"/>
  <c r="AU1166" i="3"/>
  <c r="AX1166" i="3"/>
  <c r="BB1166" i="3"/>
  <c r="AT1166" i="3"/>
  <c r="AT1217" i="3"/>
  <c r="BB1217" i="3"/>
  <c r="AV1217" i="3"/>
  <c r="AX1217" i="3"/>
  <c r="BC1217" i="3" s="1"/>
  <c r="AZ1812" i="3"/>
  <c r="BC1812" i="3" s="1"/>
  <c r="AV1812" i="3"/>
  <c r="BA1812" i="3"/>
  <c r="AX1812" i="3"/>
  <c r="AW1812" i="3"/>
  <c r="BB1812" i="3"/>
  <c r="AU1812" i="3"/>
  <c r="AT1812" i="3"/>
  <c r="BA996" i="3"/>
  <c r="AW996" i="3"/>
  <c r="O997" i="2" s="1"/>
  <c r="AX996" i="3"/>
  <c r="P997" i="2" s="1"/>
  <c r="AU996" i="3"/>
  <c r="M997" i="2" s="1"/>
  <c r="BB996" i="3"/>
  <c r="T997" i="2" s="1"/>
  <c r="U997" i="2" s="1"/>
  <c r="AZ996" i="3"/>
  <c r="R997" i="2" s="1"/>
  <c r="AT996" i="3"/>
  <c r="L997" i="2" s="1"/>
  <c r="AX1703" i="3"/>
  <c r="AT1703" i="3"/>
  <c r="BB1703" i="3"/>
  <c r="AV1703" i="3"/>
  <c r="BA1703" i="3"/>
  <c r="AU1703" i="3"/>
  <c r="BC1703" i="3" s="1"/>
  <c r="AZ1703" i="3"/>
  <c r="BA1102" i="3"/>
  <c r="BB1102" i="3"/>
  <c r="AT1102" i="3"/>
  <c r="AW2039" i="3"/>
  <c r="AZ2039" i="3"/>
  <c r="AU2039" i="3"/>
  <c r="AX2039" i="3"/>
  <c r="BB2039" i="3"/>
  <c r="AT2039" i="3"/>
  <c r="BA2039" i="3"/>
  <c r="AV2039" i="3"/>
  <c r="BC2039" i="3" s="1"/>
  <c r="AT1843" i="3"/>
  <c r="AV1843" i="3"/>
  <c r="BC1843" i="3" s="1"/>
  <c r="AW1843" i="3"/>
  <c r="AW1013" i="3"/>
  <c r="O1014" i="2" s="1"/>
  <c r="AU1013" i="3"/>
  <c r="M1014" i="2" s="1"/>
  <c r="AV1013" i="3"/>
  <c r="N1014" i="2" s="1"/>
  <c r="AZ1013" i="3"/>
  <c r="R1014" i="2" s="1"/>
  <c r="BB1013" i="3"/>
  <c r="AV893" i="3"/>
  <c r="N894" i="2" s="1"/>
  <c r="BA893" i="3"/>
  <c r="AU893" i="3"/>
  <c r="M894" i="2" s="1"/>
  <c r="AT893" i="3"/>
  <c r="BB893" i="3"/>
  <c r="AW1852" i="3"/>
  <c r="BC1852" i="3" s="1"/>
  <c r="BB1852" i="3"/>
  <c r="AX1852" i="3"/>
  <c r="AT2112" i="3"/>
  <c r="AU2112" i="3"/>
  <c r="AV2112" i="3"/>
  <c r="AW2112" i="3"/>
  <c r="AX969" i="3"/>
  <c r="P970" i="2" s="1"/>
  <c r="AT969" i="3"/>
  <c r="AU969" i="3"/>
  <c r="M970" i="2" s="1"/>
  <c r="BB969" i="3"/>
  <c r="T970" i="2" s="1"/>
  <c r="AW969" i="3"/>
  <c r="O970" i="2" s="1"/>
  <c r="BA969" i="3"/>
  <c r="AV969" i="3"/>
  <c r="N970" i="2" s="1"/>
  <c r="AZ969" i="3"/>
  <c r="R970" i="2" s="1"/>
  <c r="AV1312" i="3"/>
  <c r="AZ1312" i="3"/>
  <c r="AX1312" i="3"/>
  <c r="AW1312" i="3"/>
  <c r="BA1312" i="3"/>
  <c r="BB1312" i="3"/>
  <c r="AZ2038" i="3"/>
  <c r="AW2038" i="3"/>
  <c r="AT2038" i="3"/>
  <c r="AX2038" i="3"/>
  <c r="AU2038" i="3"/>
  <c r="BC2038" i="3" s="1"/>
  <c r="AV2038" i="3"/>
  <c r="BA1412" i="3"/>
  <c r="AW1412" i="3"/>
  <c r="AX1412" i="3"/>
  <c r="BB1412" i="3"/>
  <c r="AU1412" i="3"/>
  <c r="BB1979" i="3"/>
  <c r="AW1979" i="3"/>
  <c r="AZ1979" i="3"/>
  <c r="BA1931" i="3"/>
  <c r="BB1931" i="3"/>
  <c r="AU1931" i="3"/>
  <c r="BA1180" i="3"/>
  <c r="AW1180" i="3"/>
  <c r="AT1135" i="3"/>
  <c r="BA1135" i="3"/>
  <c r="BB2172" i="3"/>
  <c r="AZ1837" i="3"/>
  <c r="AX1843" i="3"/>
  <c r="AT1272" i="3"/>
  <c r="BC1272" i="3" s="1"/>
  <c r="AZ1852" i="3"/>
  <c r="AZ1363" i="3"/>
  <c r="AU1946" i="3"/>
  <c r="AU1312" i="3"/>
  <c r="BC1312" i="3" s="1"/>
  <c r="AV1133" i="3"/>
  <c r="BC1133" i="3" s="1"/>
  <c r="AW1217" i="3"/>
  <c r="AX1013" i="3"/>
  <c r="P1014" i="2" s="1"/>
  <c r="AW1590" i="3"/>
  <c r="BB1939" i="3"/>
  <c r="AX1560" i="3"/>
  <c r="AT1367" i="3"/>
  <c r="AX1367" i="3"/>
  <c r="AZ1444" i="3"/>
  <c r="AV1444" i="3"/>
  <c r="AW1444" i="3"/>
  <c r="AT1967" i="3"/>
  <c r="AV1967" i="3"/>
  <c r="AZ1967" i="3"/>
  <c r="AW1967" i="3"/>
  <c r="AU1810" i="3"/>
  <c r="AV1810" i="3"/>
  <c r="AX1810" i="3"/>
  <c r="AT2218" i="3"/>
  <c r="BA2218" i="3"/>
  <c r="AX1079" i="3"/>
  <c r="AW1079" i="3"/>
  <c r="AZ1079" i="3"/>
  <c r="AZ1158" i="3"/>
  <c r="BA1158" i="3"/>
  <c r="AW1506" i="3"/>
  <c r="AV1514" i="3"/>
  <c r="BA2172" i="3"/>
  <c r="AW1627" i="3"/>
  <c r="AV1852" i="3"/>
  <c r="AX1363" i="3"/>
  <c r="BA2204" i="3"/>
  <c r="BA1217" i="3"/>
  <c r="AV1939" i="3"/>
  <c r="AU1330" i="3"/>
  <c r="AV1560" i="3"/>
  <c r="BC1560" i="3" s="1"/>
  <c r="AW1715" i="3"/>
  <c r="BC1715" i="3" s="1"/>
  <c r="AW1703" i="3"/>
  <c r="BA1028" i="3"/>
  <c r="AW1832" i="3"/>
  <c r="AZ1832" i="3"/>
  <c r="AU1832" i="3"/>
  <c r="BA1832" i="3"/>
  <c r="AZ1521" i="3"/>
  <c r="AX1521" i="3"/>
  <c r="BA1521" i="3"/>
  <c r="BB1521" i="3"/>
  <c r="AU1521" i="3"/>
  <c r="BC1521" i="3" s="1"/>
  <c r="AV1521" i="3"/>
  <c r="AW1521" i="3"/>
  <c r="AT1521" i="3"/>
  <c r="AX1896" i="3"/>
  <c r="AV1896" i="3"/>
  <c r="AX1260" i="3"/>
  <c r="AW1260" i="3"/>
  <c r="BB1260" i="3"/>
  <c r="BA1260" i="3"/>
  <c r="AZ1260" i="3"/>
  <c r="AT1833" i="3"/>
  <c r="BC1833" i="3" s="1"/>
  <c r="BA1833" i="3"/>
  <c r="AT1837" i="3"/>
  <c r="BC1837" i="3" s="1"/>
  <c r="AW1837" i="3"/>
  <c r="AU1837" i="3"/>
  <c r="AZ1991" i="3"/>
  <c r="AX1991" i="3"/>
  <c r="BB1991" i="3"/>
  <c r="AV1991" i="3"/>
  <c r="AW1991" i="3"/>
  <c r="BA1991" i="3"/>
  <c r="AT1991" i="3"/>
  <c r="AV1049" i="3"/>
  <c r="AU1049" i="3"/>
  <c r="BC1049" i="3" s="1"/>
  <c r="AX1049" i="3"/>
  <c r="BA1049" i="3"/>
  <c r="BB1049" i="3"/>
  <c r="AT1133" i="3"/>
  <c r="AX1133" i="3"/>
  <c r="BB1133" i="3"/>
  <c r="AW1133" i="3"/>
  <c r="AZ1133" i="3"/>
  <c r="AW2133" i="3"/>
  <c r="AT2133" i="3"/>
  <c r="BA2133" i="3"/>
  <c r="BB2133" i="3"/>
  <c r="AZ2133" i="3"/>
  <c r="AT2107" i="3"/>
  <c r="AV2107" i="3"/>
  <c r="BB2107" i="3"/>
  <c r="AX2107" i="3"/>
  <c r="BA2107" i="3"/>
  <c r="AU2107" i="3"/>
  <c r="AV1655" i="3"/>
  <c r="AW1655" i="3"/>
  <c r="AU1655" i="3"/>
  <c r="AZ1655" i="3"/>
  <c r="BC1655" i="3" s="1"/>
  <c r="BA1655" i="3"/>
  <c r="BB1655" i="3"/>
  <c r="AX1655" i="3"/>
  <c r="AT1655" i="3"/>
  <c r="AX1368" i="3"/>
  <c r="BB1368" i="3"/>
  <c r="AZ1368" i="3"/>
  <c r="AT1368" i="3"/>
  <c r="BA2165" i="3"/>
  <c r="AT2165" i="3"/>
  <c r="BC2165" i="3" s="1"/>
  <c r="AW2165" i="3"/>
  <c r="AU1627" i="3"/>
  <c r="BC1627" i="3" s="1"/>
  <c r="AW1363" i="3"/>
  <c r="AU1351" i="3"/>
  <c r="BC1351" i="3" s="1"/>
  <c r="AT1013" i="3"/>
  <c r="L1014" i="2" s="1"/>
  <c r="AU1028" i="3"/>
  <c r="M1029" i="2" s="1"/>
  <c r="AV1333" i="3"/>
  <c r="AZ1333" i="3"/>
  <c r="AW1643" i="3"/>
  <c r="AT1643" i="3"/>
  <c r="AX1397" i="3"/>
  <c r="AZ1397" i="3"/>
  <c r="AW1397" i="3"/>
  <c r="AV1010" i="3"/>
  <c r="N1011" i="2" s="1"/>
  <c r="AU1010" i="3"/>
  <c r="M1011" i="2" s="1"/>
  <c r="BB1010" i="3"/>
  <c r="T1011" i="2" s="1"/>
  <c r="AX867" i="3"/>
  <c r="P868" i="2" s="1"/>
  <c r="AV867" i="3"/>
  <c r="N868" i="2" s="1"/>
  <c r="AZ867" i="3"/>
  <c r="R868" i="2" s="1"/>
  <c r="AW1206" i="3"/>
  <c r="BA1206" i="3"/>
  <c r="AV1206" i="3"/>
  <c r="AT1595" i="3"/>
  <c r="AV1595" i="3"/>
  <c r="BB1595" i="3"/>
  <c r="BA1595" i="3"/>
  <c r="AU1660" i="3"/>
  <c r="AV1660" i="3"/>
  <c r="AW1660" i="3"/>
  <c r="AW1896" i="3"/>
  <c r="AZ2043" i="3"/>
  <c r="BB1363" i="3"/>
  <c r="AX2133" i="3"/>
  <c r="AX1950" i="3"/>
  <c r="AU1217" i="3"/>
  <c r="AT1425" i="3"/>
  <c r="BC1425" i="3" s="1"/>
  <c r="BB1425" i="3"/>
  <c r="BA1425" i="3"/>
  <c r="AU1618" i="3"/>
  <c r="AV1618" i="3"/>
  <c r="AU1538" i="3"/>
  <c r="AW1538" i="3"/>
  <c r="AV1244" i="3"/>
  <c r="AX1244" i="3"/>
  <c r="AX1686" i="3"/>
  <c r="AT1686" i="3"/>
  <c r="AZ1896" i="3"/>
  <c r="BB2180" i="3"/>
  <c r="AX2226" i="3"/>
  <c r="AU1281" i="3"/>
  <c r="AW1950" i="3"/>
  <c r="AZ1166" i="3"/>
  <c r="BC1166" i="3" s="1"/>
  <c r="AU1368" i="3"/>
  <c r="AZ2142" i="3"/>
  <c r="BB2112" i="3"/>
  <c r="AX1090" i="3"/>
  <c r="AV2142" i="3"/>
  <c r="BB1375" i="3"/>
  <c r="AV1412" i="3"/>
  <c r="AZ893" i="3"/>
  <c r="R894" i="2" s="1"/>
  <c r="AT1506" i="3"/>
  <c r="BA1506" i="3"/>
  <c r="BB1506" i="3"/>
  <c r="AU1657" i="3"/>
  <c r="BC1657" i="3" s="1"/>
  <c r="BB1657" i="3"/>
  <c r="AX1657" i="3"/>
  <c r="BA1657" i="3"/>
  <c r="AZ1657" i="3"/>
  <c r="AV1657" i="3"/>
  <c r="AT1657" i="3"/>
  <c r="AW1683" i="3"/>
  <c r="AZ1683" i="3"/>
  <c r="AX1683" i="3"/>
  <c r="AV1683" i="3"/>
  <c r="BC1683" i="3" s="1"/>
  <c r="BA1683" i="3"/>
  <c r="BB1683" i="3"/>
  <c r="BA1351" i="3"/>
  <c r="AX1351" i="3"/>
  <c r="AT1351" i="3"/>
  <c r="BA1939" i="3"/>
  <c r="AW1939" i="3"/>
  <c r="AX1939" i="3"/>
  <c r="AZ1939" i="3"/>
  <c r="AT1939" i="3"/>
  <c r="BC1939" i="3" s="1"/>
  <c r="AV1880" i="3"/>
  <c r="AT1880" i="3"/>
  <c r="BC1880" i="3" s="1"/>
  <c r="AZ1880" i="3"/>
  <c r="BB1880" i="3"/>
  <c r="AW1880" i="3"/>
  <c r="AX1880" i="3"/>
  <c r="BA1880" i="3"/>
  <c r="AU1880" i="3"/>
  <c r="AW1952" i="3"/>
  <c r="AX1952" i="3"/>
  <c r="AV1952" i="3"/>
  <c r="BA1952" i="3"/>
  <c r="BB1952" i="3"/>
  <c r="AU1952" i="3"/>
  <c r="AZ1952" i="3"/>
  <c r="AT1952" i="3"/>
  <c r="BC1952" i="3" s="1"/>
  <c r="AT1910" i="3"/>
  <c r="AW1910" i="3"/>
  <c r="AZ1910" i="3"/>
  <c r="AU1910" i="3"/>
  <c r="AV1910" i="3"/>
  <c r="BB1910" i="3"/>
  <c r="AX1910" i="3"/>
  <c r="BC1910" i="3" s="1"/>
  <c r="AX1048" i="3"/>
  <c r="AT1048" i="3"/>
  <c r="BA1048" i="3"/>
  <c r="AW1048" i="3"/>
  <c r="AZ1048" i="3"/>
  <c r="BC1048" i="3" s="1"/>
  <c r="BB1048" i="3"/>
  <c r="AV1048" i="3"/>
  <c r="AU1048" i="3"/>
  <c r="AV1636" i="3"/>
  <c r="BA1636" i="3"/>
  <c r="BB1636" i="3"/>
  <c r="AW1636" i="3"/>
  <c r="AU1636" i="3"/>
  <c r="AX1636" i="3"/>
  <c r="AZ1636" i="3"/>
  <c r="AT1636" i="3"/>
  <c r="BC1636" i="3" s="1"/>
  <c r="BA1405" i="3"/>
  <c r="BC1405" i="3" s="1"/>
  <c r="BB1405" i="3"/>
  <c r="AZ1405" i="3"/>
  <c r="AX1405" i="3"/>
  <c r="AT1405" i="3"/>
  <c r="AU1405" i="3"/>
  <c r="AV1405" i="3"/>
  <c r="AX1817" i="3"/>
  <c r="AW1817" i="3"/>
  <c r="AV1817" i="3"/>
  <c r="BB1817" i="3"/>
  <c r="AU1817" i="3"/>
  <c r="AZ1817" i="3"/>
  <c r="AU1573" i="3"/>
  <c r="BA1573" i="3"/>
  <c r="AZ1573" i="3"/>
  <c r="AX1688" i="3"/>
  <c r="AV1688" i="3"/>
  <c r="AX1630" i="3"/>
  <c r="AV1630" i="3"/>
  <c r="AZ923" i="3"/>
  <c r="R924" i="2" s="1"/>
  <c r="AX923" i="3"/>
  <c r="P924" i="2" s="1"/>
  <c r="AU950" i="3"/>
  <c r="M951" i="2" s="1"/>
  <c r="AW950" i="3"/>
  <c r="O951" i="2" s="1"/>
  <c r="AT1270" i="3"/>
  <c r="BC1270" i="3" s="1"/>
  <c r="AW1270" i="3"/>
  <c r="AZ967" i="3"/>
  <c r="R968" i="2" s="1"/>
  <c r="AV967" i="3"/>
  <c r="N968" i="2" s="1"/>
  <c r="BA1627" i="3"/>
  <c r="AU1683" i="3"/>
  <c r="AU1901" i="3"/>
  <c r="AT1412" i="3"/>
  <c r="BC1412" i="3" s="1"/>
  <c r="AT1798" i="3"/>
  <c r="AX1798" i="3"/>
  <c r="AZ1381" i="3"/>
  <c r="AW1381" i="3"/>
  <c r="AT1302" i="3"/>
  <c r="BA1302" i="3"/>
  <c r="AU1347" i="3"/>
  <c r="AT1347" i="3"/>
  <c r="AW924" i="3"/>
  <c r="O925" i="2" s="1"/>
  <c r="BB924" i="3"/>
  <c r="BA924" i="3"/>
  <c r="AU1506" i="3"/>
  <c r="BC1506" i="3" s="1"/>
  <c r="AZ1627" i="3"/>
  <c r="BA1363" i="3"/>
  <c r="BA1112" i="3"/>
  <c r="AX1121" i="3"/>
  <c r="AT1375" i="3"/>
  <c r="BA1910" i="3"/>
  <c r="AZ1412" i="3"/>
  <c r="AZ950" i="3"/>
  <c r="R951" i="2" s="1"/>
  <c r="AU1896" i="3"/>
  <c r="AX1167" i="3"/>
  <c r="BB1627" i="3"/>
  <c r="BB1433" i="3"/>
  <c r="AU2133" i="3"/>
  <c r="AT1826" i="3"/>
  <c r="BA1397" i="3"/>
  <c r="AV1368" i="3"/>
  <c r="BC1368" i="3" s="1"/>
  <c r="BA1121" i="3"/>
  <c r="BA2112" i="3"/>
  <c r="BB1896" i="3"/>
  <c r="AX2180" i="3"/>
  <c r="BA1798" i="3"/>
  <c r="AT1429" i="3"/>
  <c r="AW1833" i="3"/>
  <c r="AW1281" i="3"/>
  <c r="BB1167" i="3"/>
  <c r="AV1627" i="3"/>
  <c r="BA2023" i="3"/>
  <c r="BC2023" i="3" s="1"/>
  <c r="BA1433" i="3"/>
  <c r="AX1289" i="3"/>
  <c r="AW1351" i="3"/>
  <c r="BB2189" i="3"/>
  <c r="AT1260" i="3"/>
  <c r="AU1826" i="3"/>
  <c r="AW1090" i="3"/>
  <c r="BB1723" i="3"/>
  <c r="BA2038" i="3"/>
  <c r="AX893" i="3"/>
  <c r="P894" i="2" s="1"/>
  <c r="AZ2112" i="3"/>
  <c r="AX1102" i="3"/>
  <c r="AX1375" i="3"/>
  <c r="AW1375" i="3"/>
  <c r="BB1837" i="3"/>
  <c r="AT1683" i="3"/>
  <c r="BA1133" i="3"/>
  <c r="AU2123" i="3"/>
  <c r="BA2123" i="3"/>
  <c r="AV2123" i="3"/>
  <c r="BB2123" i="3"/>
  <c r="BA1422" i="3"/>
  <c r="AZ1422" i="3"/>
  <c r="AT1422" i="3"/>
  <c r="BC1422" i="3" s="1"/>
  <c r="AZ1506" i="3"/>
  <c r="AT1281" i="3"/>
  <c r="BC1281" i="3" s="1"/>
  <c r="AX2142" i="3"/>
  <c r="AU1610" i="3"/>
  <c r="AT1610" i="3"/>
  <c r="BB1965" i="3"/>
  <c r="AU1965" i="3"/>
  <c r="AW1965" i="3"/>
  <c r="AV1015" i="3"/>
  <c r="N1016" i="2" s="1"/>
  <c r="BA1015" i="3"/>
  <c r="AW1744" i="3"/>
  <c r="AZ1744" i="3"/>
  <c r="BB1351" i="3"/>
  <c r="AV1102" i="3"/>
  <c r="AW2172" i="3"/>
  <c r="AX1627" i="3"/>
  <c r="AZ2023" i="3"/>
  <c r="AV1773" i="3"/>
  <c r="AW1433" i="3"/>
  <c r="AV1289" i="3"/>
  <c r="AV1260" i="3"/>
  <c r="BC1260" i="3" s="1"/>
  <c r="AU1991" i="3"/>
  <c r="BB1346" i="3"/>
  <c r="BB2038" i="3"/>
  <c r="BB1558" i="3"/>
  <c r="AV1375" i="3"/>
  <c r="AZ2165" i="3"/>
  <c r="AW893" i="3"/>
  <c r="O894" i="2" s="1"/>
  <c r="AX2112" i="3"/>
  <c r="BA832" i="3"/>
  <c r="AT2033" i="3"/>
  <c r="AU2033" i="3"/>
  <c r="AW2033" i="3"/>
  <c r="AX2033" i="3"/>
  <c r="BC2033" i="3" s="1"/>
  <c r="AV2033" i="3"/>
  <c r="BB2033" i="3"/>
  <c r="BA2033" i="3"/>
  <c r="AZ2033" i="3"/>
  <c r="AT2104" i="3"/>
  <c r="AX2104" i="3"/>
  <c r="AZ2104" i="3"/>
  <c r="AU2104" i="3"/>
  <c r="BA1896" i="3"/>
  <c r="AV1506" i="3"/>
  <c r="BA1368" i="3"/>
  <c r="AV1715" i="3"/>
  <c r="AZ1735" i="3"/>
  <c r="BB1735" i="3"/>
  <c r="AX1735" i="3"/>
  <c r="AX1626" i="3"/>
  <c r="AT1626" i="3"/>
  <c r="AU2180" i="3"/>
  <c r="AW1166" i="3"/>
  <c r="BB1028" i="3"/>
  <c r="AT1778" i="3"/>
  <c r="BA1778" i="3"/>
  <c r="AZ1778" i="3"/>
  <c r="AT1747" i="3"/>
  <c r="AU1747" i="3"/>
  <c r="AV1747" i="3"/>
  <c r="AV1566" i="3"/>
  <c r="AT1566" i="3"/>
  <c r="BC1566" i="3" s="1"/>
  <c r="AU1699" i="3"/>
  <c r="AV1699" i="3"/>
  <c r="BB1699" i="3"/>
  <c r="AT1699" i="3"/>
  <c r="AV2083" i="3"/>
  <c r="AU2083" i="3"/>
  <c r="AZ2083" i="3"/>
  <c r="BB1463" i="3"/>
  <c r="AX1463" i="3"/>
  <c r="AW1463" i="3"/>
  <c r="AU1463" i="3"/>
  <c r="AV2133" i="3"/>
  <c r="BC2133" i="3" s="1"/>
  <c r="AU1833" i="3"/>
  <c r="AZ1281" i="3"/>
  <c r="AX2023" i="3"/>
  <c r="BB1832" i="3"/>
  <c r="AU1798" i="3"/>
  <c r="AU1367" i="3"/>
  <c r="BA1167" i="3"/>
  <c r="AW2180" i="3"/>
  <c r="BC2180" i="3" s="1"/>
  <c r="AV1832" i="3"/>
  <c r="BB1798" i="3"/>
  <c r="AX1833" i="3"/>
  <c r="BB1596" i="3"/>
  <c r="AX2172" i="3"/>
  <c r="AW1235" i="3"/>
  <c r="AZ1167" i="3"/>
  <c r="AW2107" i="3"/>
  <c r="AU1843" i="3"/>
  <c r="AW1153" i="3"/>
  <c r="BB2023" i="3"/>
  <c r="AW1895" i="3"/>
  <c r="AW1773" i="3"/>
  <c r="AV1433" i="3"/>
  <c r="AZ1289" i="3"/>
  <c r="AT2074" i="3"/>
  <c r="AU1260" i="3"/>
  <c r="AT1049" i="3"/>
  <c r="AU1375" i="3"/>
  <c r="AX2165" i="3"/>
  <c r="AW2104" i="3"/>
  <c r="AT1110" i="3"/>
  <c r="AT1510" i="3"/>
  <c r="AU1510" i="3"/>
  <c r="BA1510" i="3"/>
  <c r="AX1510" i="3"/>
  <c r="AU1590" i="3"/>
  <c r="AT1590" i="3"/>
  <c r="BC1590" i="3" s="1"/>
  <c r="BA1590" i="3"/>
  <c r="AZ832" i="3"/>
  <c r="R833" i="2" s="1"/>
  <c r="AX832" i="3"/>
  <c r="P833" i="2" s="1"/>
  <c r="AT832" i="3"/>
  <c r="AU832" i="3"/>
  <c r="M833" i="2" s="1"/>
  <c r="AW832" i="3"/>
  <c r="O833" i="2" s="1"/>
  <c r="BB832" i="3"/>
  <c r="T833" i="2" s="1"/>
  <c r="BA1852" i="3"/>
  <c r="AZ1217" i="3"/>
  <c r="AZ1993" i="3"/>
  <c r="AV1993" i="3"/>
  <c r="BB1993" i="3"/>
  <c r="AZ1317" i="3"/>
  <c r="BB1317" i="3"/>
  <c r="AZ1881" i="3"/>
  <c r="AW1881" i="3"/>
  <c r="AU1881" i="3"/>
  <c r="AV1881" i="3"/>
  <c r="AX1881" i="3"/>
  <c r="AV1351" i="3"/>
  <c r="AW1368" i="3"/>
  <c r="BA1272" i="3"/>
  <c r="AX1272" i="3"/>
  <c r="AU1272" i="3"/>
  <c r="AU2138" i="3"/>
  <c r="BA2138" i="3"/>
  <c r="AW2138" i="3"/>
  <c r="BB2138" i="3"/>
  <c r="AV1558" i="3"/>
  <c r="AX1558" i="3"/>
  <c r="AV2211" i="3"/>
  <c r="AW2211" i="3"/>
  <c r="BA2211" i="3"/>
  <c r="AW1286" i="3"/>
  <c r="BB1286" i="3"/>
  <c r="AX1286" i="3"/>
  <c r="AW1739" i="3"/>
  <c r="BA1739" i="3"/>
  <c r="BB1833" i="3"/>
  <c r="BA2180" i="3"/>
  <c r="AV2180" i="3"/>
  <c r="AV1833" i="3"/>
  <c r="BB1739" i="3"/>
  <c r="AX1832" i="3"/>
  <c r="BC1832" i="3" s="1"/>
  <c r="BB1510" i="3"/>
  <c r="AZ1833" i="3"/>
  <c r="AU2172" i="3"/>
  <c r="AW1167" i="3"/>
  <c r="BC1167" i="3" s="1"/>
  <c r="AZ2107" i="3"/>
  <c r="AX1250" i="3"/>
  <c r="AZ1843" i="3"/>
  <c r="AU1107" i="3"/>
  <c r="AU1773" i="3"/>
  <c r="AU1289" i="3"/>
  <c r="AW1049" i="3"/>
  <c r="AZ1590" i="3"/>
  <c r="BA1375" i="3"/>
  <c r="AU2165" i="3"/>
  <c r="BB2104" i="3"/>
  <c r="BC2104" i="3" s="1"/>
  <c r="AT1817" i="3"/>
  <c r="BC1817" i="3" s="1"/>
  <c r="AV996" i="3"/>
  <c r="N997" i="2" s="1"/>
  <c r="AX927" i="3"/>
  <c r="P928" i="2" s="1"/>
  <c r="AW927" i="3"/>
  <c r="O928" i="2" s="1"/>
  <c r="AX1986" i="3"/>
  <c r="BB1986" i="3"/>
  <c r="AV1568" i="3"/>
  <c r="BA1568" i="3"/>
  <c r="AU1696" i="3"/>
  <c r="AW1696" i="3"/>
  <c r="AW1682" i="3"/>
  <c r="AZ1682" i="3"/>
  <c r="AV1271" i="3"/>
  <c r="BA1271" i="3"/>
  <c r="AX1271" i="3"/>
  <c r="AZ1672" i="3"/>
  <c r="BA1672" i="3"/>
  <c r="BA1075" i="3"/>
  <c r="BB1075" i="3"/>
  <c r="AV2075" i="3"/>
  <c r="AT2075" i="3"/>
  <c r="BC2075" i="3" s="1"/>
  <c r="BA2075" i="3"/>
  <c r="BA881" i="3"/>
  <c r="T882" i="2" s="1"/>
  <c r="AW881" i="3"/>
  <c r="O882" i="2" s="1"/>
  <c r="AZ881" i="3"/>
  <c r="R882" i="2" s="1"/>
  <c r="AU881" i="3"/>
  <c r="M882" i="2" s="1"/>
  <c r="AT1811" i="3"/>
  <c r="AX1811" i="3"/>
  <c r="AV1811" i="3"/>
  <c r="BA2135" i="3"/>
  <c r="AX2135" i="3"/>
  <c r="AX868" i="3"/>
  <c r="P869" i="2" s="1"/>
  <c r="BA900" i="3"/>
  <c r="AT900" i="3"/>
  <c r="AZ900" i="3"/>
  <c r="R901" i="2" s="1"/>
  <c r="AU900" i="3"/>
  <c r="M901" i="2" s="1"/>
  <c r="AX900" i="3"/>
  <c r="P901" i="2" s="1"/>
  <c r="AV900" i="3"/>
  <c r="N901" i="2" s="1"/>
  <c r="AW900" i="3"/>
  <c r="O901" i="2" s="1"/>
  <c r="BB900" i="3"/>
  <c r="AT1379" i="3"/>
  <c r="AX1379" i="3"/>
  <c r="BA1379" i="3"/>
  <c r="AW1379" i="3"/>
  <c r="AT1152" i="3"/>
  <c r="BA1152" i="3"/>
  <c r="AV1152" i="3"/>
  <c r="AZ1152" i="3"/>
  <c r="BB1152" i="3"/>
  <c r="AX1152" i="3"/>
  <c r="AW1152" i="3"/>
  <c r="AU1152" i="3"/>
  <c r="AW1261" i="3"/>
  <c r="AV1261" i="3"/>
  <c r="AZ1261" i="3"/>
  <c r="BA1261" i="3"/>
  <c r="AT1261" i="3"/>
  <c r="BA1184" i="3"/>
  <c r="AV1184" i="3"/>
  <c r="AZ1184" i="3"/>
  <c r="AW1184" i="3"/>
  <c r="AX1184" i="3"/>
  <c r="AW1054" i="3"/>
  <c r="BB1054" i="3"/>
  <c r="AV1054" i="3"/>
  <c r="AU1054" i="3"/>
  <c r="AZ1054" i="3"/>
  <c r="BA1054" i="3"/>
  <c r="AX1054" i="3"/>
  <c r="AT1054" i="3"/>
  <c r="AZ1352" i="3"/>
  <c r="AU1352" i="3"/>
  <c r="BA1352" i="3"/>
  <c r="AX1352" i="3"/>
  <c r="AV1352" i="3"/>
  <c r="AW1352" i="3"/>
  <c r="BB1352" i="3"/>
  <c r="AT1352" i="3"/>
  <c r="BB919" i="3"/>
  <c r="AX919" i="3"/>
  <c r="P920" i="2" s="1"/>
  <c r="AU919" i="3"/>
  <c r="M920" i="2" s="1"/>
  <c r="BA919" i="3"/>
  <c r="AW919" i="3"/>
  <c r="O920" i="2" s="1"/>
  <c r="AT1276" i="3"/>
  <c r="BB1276" i="3"/>
  <c r="AV1276" i="3"/>
  <c r="AW1276" i="3"/>
  <c r="AZ1276" i="3"/>
  <c r="BA2152" i="3"/>
  <c r="BB1835" i="3"/>
  <c r="AW1835" i="3"/>
  <c r="AT1835" i="3"/>
  <c r="BC1835" i="3" s="1"/>
  <c r="AT1107" i="3"/>
  <c r="BC1107" i="3" s="1"/>
  <c r="AZ1107" i="3"/>
  <c r="BB1107" i="3"/>
  <c r="BA1107" i="3"/>
  <c r="AT1646" i="3"/>
  <c r="AW1646" i="3"/>
  <c r="AV1646" i="3"/>
  <c r="BB1646" i="3"/>
  <c r="AZ1646" i="3"/>
  <c r="AX1646" i="3"/>
  <c r="BA1646" i="3"/>
  <c r="AU1646" i="3"/>
  <c r="AZ1308" i="3"/>
  <c r="AW1308" i="3"/>
  <c r="BA1308" i="3"/>
  <c r="AU1308" i="3"/>
  <c r="AT1308" i="3"/>
  <c r="BC1308" i="3" s="1"/>
  <c r="AX1308" i="3"/>
  <c r="BB1308" i="3"/>
  <c r="AV1308" i="3"/>
  <c r="BA890" i="3"/>
  <c r="BB890" i="3"/>
  <c r="AV890" i="3"/>
  <c r="N891" i="2" s="1"/>
  <c r="AU890" i="3"/>
  <c r="M891" i="2" s="1"/>
  <c r="AW890" i="3"/>
  <c r="O891" i="2" s="1"/>
  <c r="AT2014" i="3"/>
  <c r="AU2014" i="3"/>
  <c r="BB899" i="3"/>
  <c r="AU899" i="3"/>
  <c r="M900" i="2" s="1"/>
  <c r="BA899" i="3"/>
  <c r="AV899" i="3"/>
  <c r="N900" i="2" s="1"/>
  <c r="AX899" i="3"/>
  <c r="P900" i="2" s="1"/>
  <c r="AT899" i="3"/>
  <c r="AZ899" i="3"/>
  <c r="R900" i="2" s="1"/>
  <c r="AW899" i="3"/>
  <c r="O900" i="2" s="1"/>
  <c r="AV1979" i="3"/>
  <c r="AW1107" i="3"/>
  <c r="AZ1429" i="3"/>
  <c r="AV1429" i="3"/>
  <c r="BB1429" i="3"/>
  <c r="AU1429" i="3"/>
  <c r="AZ1810" i="3"/>
  <c r="AT1810" i="3"/>
  <c r="AT1493" i="3"/>
  <c r="AZ1493" i="3"/>
  <c r="AU1234" i="3"/>
  <c r="AX1234" i="3"/>
  <c r="AW1234" i="3"/>
  <c r="BA1234" i="3"/>
  <c r="BA1885" i="3"/>
  <c r="AX1885" i="3"/>
  <c r="AV1687" i="3"/>
  <c r="AT1687" i="3"/>
  <c r="BA1219" i="3"/>
  <c r="AU1219" i="3"/>
  <c r="AX1219" i="3"/>
  <c r="AT1219" i="3"/>
  <c r="AV1219" i="3"/>
  <c r="AZ1219" i="3"/>
  <c r="AW1219" i="3"/>
  <c r="BB1219" i="3"/>
  <c r="AT1790" i="3"/>
  <c r="AW1790" i="3"/>
  <c r="AX1790" i="3"/>
  <c r="AV1790" i="3"/>
  <c r="BB1768" i="3"/>
  <c r="AW1768" i="3"/>
  <c r="AZ1768" i="3"/>
  <c r="AT1768" i="3"/>
  <c r="BA1768" i="3"/>
  <c r="AV1768" i="3"/>
  <c r="AX1768" i="3"/>
  <c r="BA868" i="3"/>
  <c r="AZ868" i="3"/>
  <c r="R869" i="2" s="1"/>
  <c r="AT868" i="3"/>
  <c r="L869" i="2" s="1"/>
  <c r="BB868" i="3"/>
  <c r="T869" i="2" s="1"/>
  <c r="AU868" i="3"/>
  <c r="M869" i="2" s="1"/>
  <c r="BB1171" i="3"/>
  <c r="AV1171" i="3"/>
  <c r="AW1171" i="3"/>
  <c r="AU1171" i="3"/>
  <c r="AZ2117" i="3"/>
  <c r="AU2117" i="3"/>
  <c r="AT2117" i="3"/>
  <c r="AW2117" i="3"/>
  <c r="AV2117" i="3"/>
  <c r="AX2117" i="3"/>
  <c r="BA2117" i="3"/>
  <c r="BB2117" i="3"/>
  <c r="AT1563" i="3"/>
  <c r="AW1563" i="3"/>
  <c r="AV1563" i="3"/>
  <c r="AU1563" i="3"/>
  <c r="BA2024" i="3"/>
  <c r="BB2024" i="3"/>
  <c r="AT2024" i="3"/>
  <c r="AW2024" i="3"/>
  <c r="AZ2024" i="3"/>
  <c r="AX2024" i="3"/>
  <c r="AV2024" i="3"/>
  <c r="BC2024" i="3" s="1"/>
  <c r="AT1928" i="3"/>
  <c r="BB1928" i="3"/>
  <c r="AZ1928" i="3"/>
  <c r="AW1928" i="3"/>
  <c r="AX1928" i="3"/>
  <c r="AV1928" i="3"/>
  <c r="AU953" i="3"/>
  <c r="M954" i="2" s="1"/>
  <c r="AW953" i="3"/>
  <c r="O954" i="2" s="1"/>
  <c r="BB953" i="3"/>
  <c r="T954" i="2" s="1"/>
  <c r="BA953" i="3"/>
  <c r="AV953" i="3"/>
  <c r="N954" i="2" s="1"/>
  <c r="AZ953" i="3"/>
  <c r="R954" i="2" s="1"/>
  <c r="AT953" i="3"/>
  <c r="L954" i="2" s="1"/>
  <c r="AX953" i="3"/>
  <c r="P954" i="2" s="1"/>
  <c r="AZ1415" i="3"/>
  <c r="AV1415" i="3"/>
  <c r="BB1415" i="3"/>
  <c r="AU1415" i="3"/>
  <c r="AX1415" i="3"/>
  <c r="BA1415" i="3"/>
  <c r="AT1415" i="3"/>
  <c r="AT1473" i="3"/>
  <c r="AX1473" i="3"/>
  <c r="BA1473" i="3"/>
  <c r="AU1473" i="3"/>
  <c r="AZ1473" i="3"/>
  <c r="BB1473" i="3"/>
  <c r="AW1473" i="3"/>
  <c r="AT1006" i="3"/>
  <c r="AU1006" i="3"/>
  <c r="M1007" i="2" s="1"/>
  <c r="AZ1006" i="3"/>
  <c r="R1007" i="2" s="1"/>
  <c r="AW1006" i="3"/>
  <c r="O1007" i="2" s="1"/>
  <c r="BB1006" i="3"/>
  <c r="T1007" i="2" s="1"/>
  <c r="AX1006" i="3"/>
  <c r="P1007" i="2" s="1"/>
  <c r="AV1006" i="3"/>
  <c r="N1007" i="2" s="1"/>
  <c r="AZ951" i="3"/>
  <c r="R952" i="2" s="1"/>
  <c r="BB951" i="3"/>
  <c r="T952" i="2" s="1"/>
  <c r="BA951" i="3"/>
  <c r="AV951" i="3"/>
  <c r="N952" i="2" s="1"/>
  <c r="AU951" i="3"/>
  <c r="M952" i="2" s="1"/>
  <c r="AT951" i="3"/>
  <c r="L952" i="2" s="1"/>
  <c r="AX951" i="3"/>
  <c r="P952" i="2" s="1"/>
  <c r="AW951" i="3"/>
  <c r="O952" i="2" s="1"/>
  <c r="AX855" i="3"/>
  <c r="P856" i="2" s="1"/>
  <c r="AV855" i="3"/>
  <c r="N856" i="2" s="1"/>
  <c r="AW855" i="3"/>
  <c r="O856" i="2" s="1"/>
  <c r="AW896" i="3"/>
  <c r="O897" i="2" s="1"/>
  <c r="AU896" i="3"/>
  <c r="M897" i="2" s="1"/>
  <c r="AT896" i="3"/>
  <c r="BC896" i="3" s="1"/>
  <c r="BB896" i="3"/>
  <c r="BA896" i="3"/>
  <c r="AZ896" i="3"/>
  <c r="R897" i="2" s="1"/>
  <c r="AX896" i="3"/>
  <c r="P897" i="2" s="1"/>
  <c r="BA1979" i="3"/>
  <c r="AV1107" i="3"/>
  <c r="AU1928" i="3"/>
  <c r="AZ1161" i="3"/>
  <c r="AV1161" i="3"/>
  <c r="AX2031" i="3"/>
  <c r="AZ2031" i="3"/>
  <c r="AW2069" i="3"/>
  <c r="BB2069" i="3"/>
  <c r="AZ1008" i="3"/>
  <c r="R1009" i="2" s="1"/>
  <c r="AV1008" i="3"/>
  <c r="N1009" i="2" s="1"/>
  <c r="BA1008" i="3"/>
  <c r="AW1008" i="3"/>
  <c r="O1009" i="2" s="1"/>
  <c r="AT1008" i="3"/>
  <c r="L1009" i="2" s="1"/>
  <c r="AW1188" i="3"/>
  <c r="AU1188" i="3"/>
  <c r="AT1188" i="3"/>
  <c r="AT1325" i="3"/>
  <c r="AZ1325" i="3"/>
  <c r="AT2071" i="3"/>
  <c r="BC2071" i="3" s="1"/>
  <c r="BA2071" i="3"/>
  <c r="BB2071" i="3"/>
  <c r="AV2071" i="3"/>
  <c r="AW2071" i="3"/>
  <c r="AU2071" i="3"/>
  <c r="AZ2071" i="3"/>
  <c r="AX2071" i="3"/>
  <c r="AT1783" i="3"/>
  <c r="AV1783" i="3"/>
  <c r="AT2062" i="3"/>
  <c r="AW2062" i="3"/>
  <c r="BB2062" i="3"/>
  <c r="BB2154" i="3"/>
  <c r="AW2154" i="3"/>
  <c r="AT2154" i="3"/>
  <c r="AZ2154" i="3"/>
  <c r="AX2154" i="3"/>
  <c r="BA2154" i="3"/>
  <c r="AV1474" i="3"/>
  <c r="AT1474" i="3"/>
  <c r="AZ1474" i="3"/>
  <c r="AU1474" i="3"/>
  <c r="BB1474" i="3"/>
  <c r="AT891" i="3"/>
  <c r="L892" i="2" s="1"/>
  <c r="AV891" i="3"/>
  <c r="N892" i="2" s="1"/>
  <c r="AX891" i="3"/>
  <c r="P892" i="2" s="1"/>
  <c r="AW891" i="3"/>
  <c r="O892" i="2" s="1"/>
  <c r="BB891" i="3"/>
  <c r="BA891" i="3"/>
  <c r="AZ891" i="3"/>
  <c r="R892" i="2" s="1"/>
  <c r="AU891" i="3"/>
  <c r="M892" i="2" s="1"/>
  <c r="AW1139" i="3"/>
  <c r="AX1139" i="3"/>
  <c r="AZ1139" i="3"/>
  <c r="AV1139" i="3"/>
  <c r="BB1139" i="3"/>
  <c r="AU1139" i="3"/>
  <c r="BA1139" i="3"/>
  <c r="BA1252" i="3"/>
  <c r="BB1252" i="3"/>
  <c r="AU1252" i="3"/>
  <c r="AT1252" i="3"/>
  <c r="AU1068" i="3"/>
  <c r="BA1068" i="3"/>
  <c r="AV1068" i="3"/>
  <c r="AT1068" i="3"/>
  <c r="BB1068" i="3"/>
  <c r="AW1068" i="3"/>
  <c r="AZ1068" i="3"/>
  <c r="AX1068" i="3"/>
  <c r="AT1989" i="3"/>
  <c r="BB1989" i="3"/>
  <c r="BB1908" i="3"/>
  <c r="AZ1908" i="3"/>
  <c r="AU1908" i="3"/>
  <c r="AW1908" i="3"/>
  <c r="AW999" i="3"/>
  <c r="O1000" i="2" s="1"/>
  <c r="AZ999" i="3"/>
  <c r="R1000" i="2" s="1"/>
  <c r="BB999" i="3"/>
  <c r="T1000" i="2" s="1"/>
  <c r="BA999" i="3"/>
  <c r="AX999" i="3"/>
  <c r="P1000" i="2" s="1"/>
  <c r="AT999" i="3"/>
  <c r="L1000" i="2" s="1"/>
  <c r="BB1334" i="3"/>
  <c r="AU1334" i="3"/>
  <c r="BA1334" i="3"/>
  <c r="AV1334" i="3"/>
  <c r="AX1334" i="3"/>
  <c r="AW1334" i="3"/>
  <c r="AZ1334" i="3"/>
  <c r="AT1334" i="3"/>
  <c r="AZ2204" i="3"/>
  <c r="AU1704" i="3"/>
  <c r="BA1945" i="3"/>
  <c r="AZ890" i="3"/>
  <c r="R891" i="2" s="1"/>
  <c r="AU1090" i="3"/>
  <c r="BB1090" i="3"/>
  <c r="AT1090" i="3"/>
  <c r="BA1090" i="3"/>
  <c r="AZ1090" i="3"/>
  <c r="AT2043" i="3"/>
  <c r="BC2043" i="3" s="1"/>
  <c r="BB2043" i="3"/>
  <c r="AX2043" i="3"/>
  <c r="AU2043" i="3"/>
  <c r="AX1895" i="3"/>
  <c r="AZ1895" i="3"/>
  <c r="AT1895" i="3"/>
  <c r="AT2103" i="3"/>
  <c r="BB2103" i="3"/>
  <c r="AZ2103" i="3"/>
  <c r="AW2103" i="3"/>
  <c r="BA2103" i="3"/>
  <c r="AX2103" i="3"/>
  <c r="AV2103" i="3"/>
  <c r="AU2103" i="3"/>
  <c r="BA1031" i="3"/>
  <c r="AU1031" i="3"/>
  <c r="AT1031" i="3"/>
  <c r="AV1031" i="3"/>
  <c r="AW1031" i="3"/>
  <c r="AU1688" i="3"/>
  <c r="BA1688" i="3"/>
  <c r="AW1688" i="3"/>
  <c r="AT1688" i="3"/>
  <c r="BA1220" i="3"/>
  <c r="AX1220" i="3"/>
  <c r="BB1220" i="3"/>
  <c r="AV1220" i="3"/>
  <c r="AW1220" i="3"/>
  <c r="BC1220" i="3" s="1"/>
  <c r="AW1014" i="3"/>
  <c r="O1015" i="2" s="1"/>
  <c r="AV1014" i="3"/>
  <c r="N1015" i="2" s="1"/>
  <c r="BA1014" i="3"/>
  <c r="AZ1014" i="3"/>
  <c r="R1015" i="2" s="1"/>
  <c r="AT1014" i="3"/>
  <c r="L1015" i="2" s="1"/>
  <c r="AU1976" i="3"/>
  <c r="AT1976" i="3"/>
  <c r="BB1976" i="3"/>
  <c r="AX1010" i="3"/>
  <c r="P1011" i="2" s="1"/>
  <c r="AZ1010" i="3"/>
  <c r="R1011" i="2" s="1"/>
  <c r="BA1010" i="3"/>
  <c r="AT1993" i="3"/>
  <c r="AX1993" i="3"/>
  <c r="AU1993" i="3"/>
  <c r="BA1993" i="3"/>
  <c r="AX1608" i="3"/>
  <c r="AZ1608" i="3"/>
  <c r="BB1608" i="3"/>
  <c r="AV1608" i="3"/>
  <c r="AU1608" i="3"/>
  <c r="AT1608" i="3"/>
  <c r="AW1608" i="3"/>
  <c r="BA1608" i="3"/>
  <c r="AZ947" i="3"/>
  <c r="R948" i="2" s="1"/>
  <c r="AV947" i="3"/>
  <c r="N948" i="2" s="1"/>
  <c r="AW1147" i="3"/>
  <c r="AU1147" i="3"/>
  <c r="BA1147" i="3"/>
  <c r="AX1147" i="3"/>
  <c r="AT1147" i="3"/>
  <c r="AV1147" i="3"/>
  <c r="AU1816" i="3"/>
  <c r="AV1816" i="3"/>
  <c r="BB1816" i="3"/>
  <c r="AT1816" i="3"/>
  <c r="BA1816" i="3"/>
  <c r="AX1816" i="3"/>
  <c r="AT867" i="3"/>
  <c r="L868" i="2" s="1"/>
  <c r="BB867" i="3"/>
  <c r="T868" i="2" s="1"/>
  <c r="BA867" i="3"/>
  <c r="AW867" i="3"/>
  <c r="O868" i="2" s="1"/>
  <c r="AU867" i="3"/>
  <c r="M868" i="2" s="1"/>
  <c r="AT2118" i="3"/>
  <c r="AV2118" i="3"/>
  <c r="AX2118" i="3"/>
  <c r="AT2004" i="3"/>
  <c r="AW2004" i="3"/>
  <c r="AX2004" i="3"/>
  <c r="AZ2004" i="3"/>
  <c r="BB2004" i="3"/>
  <c r="AV2004" i="3"/>
  <c r="AU2004" i="3"/>
  <c r="AZ828" i="3"/>
  <c r="R829" i="2" s="1"/>
  <c r="BB828" i="3"/>
  <c r="BB938" i="3"/>
  <c r="T939" i="2" s="1"/>
  <c r="AV938" i="3"/>
  <c r="N939" i="2" s="1"/>
  <c r="AU938" i="3"/>
  <c r="M939" i="2" s="1"/>
  <c r="AT938" i="3"/>
  <c r="BC938" i="3" s="1"/>
  <c r="AX910" i="3"/>
  <c r="P911" i="2" s="1"/>
  <c r="AW910" i="3"/>
  <c r="O911" i="2" s="1"/>
  <c r="BB910" i="3"/>
  <c r="AT910" i="3"/>
  <c r="L911" i="2" s="1"/>
  <c r="AZ910" i="3"/>
  <c r="R911" i="2" s="1"/>
  <c r="AV910" i="3"/>
  <c r="N911" i="2" s="1"/>
  <c r="AU910" i="3"/>
  <c r="M911" i="2" s="1"/>
  <c r="AX1165" i="3"/>
  <c r="AZ1165" i="3"/>
  <c r="AU1165" i="3"/>
  <c r="AV1165" i="3"/>
  <c r="AW1165" i="3"/>
  <c r="AT1165" i="3"/>
  <c r="BA1165" i="3"/>
  <c r="BB1165" i="3"/>
  <c r="AT1773" i="3"/>
  <c r="AX1773" i="3"/>
  <c r="AZ1773" i="3"/>
  <c r="AV2148" i="3"/>
  <c r="AW2148" i="3"/>
  <c r="AT1754" i="3"/>
  <c r="BC1754" i="3" s="1"/>
  <c r="BB1754" i="3"/>
  <c r="AZ1754" i="3"/>
  <c r="BA1754" i="3"/>
  <c r="AV760" i="3"/>
  <c r="N761" i="2" s="1"/>
  <c r="AX760" i="3"/>
  <c r="P761" i="2" s="1"/>
  <c r="AT1335" i="3"/>
  <c r="AX1335" i="3"/>
  <c r="BB1335" i="3"/>
  <c r="AZ1335" i="3"/>
  <c r="AW1335" i="3"/>
  <c r="AZ1791" i="3"/>
  <c r="BB1791" i="3"/>
  <c r="AU1791" i="3"/>
  <c r="AW1791" i="3"/>
  <c r="AV1791" i="3"/>
  <c r="AX1791" i="3"/>
  <c r="AZ1982" i="3"/>
  <c r="BB1982" i="3"/>
  <c r="AW1982" i="3"/>
  <c r="AT1982" i="3"/>
  <c r="BA1982" i="3"/>
  <c r="AU1982" i="3"/>
  <c r="AV1982" i="3"/>
  <c r="AX1982" i="3"/>
  <c r="AZ879" i="3"/>
  <c r="R880" i="2" s="1"/>
  <c r="BA879" i="3"/>
  <c r="AV879" i="3"/>
  <c r="N880" i="2" s="1"/>
  <c r="AT879" i="3"/>
  <c r="L880" i="2" s="1"/>
  <c r="AX879" i="3"/>
  <c r="P880" i="2" s="1"/>
  <c r="AU879" i="3"/>
  <c r="M880" i="2" s="1"/>
  <c r="BB879" i="3"/>
  <c r="BA1162" i="3"/>
  <c r="AV1162" i="3"/>
  <c r="AZ1162" i="3"/>
  <c r="AT1162" i="3"/>
  <c r="AW1788" i="3"/>
  <c r="AZ1788" i="3"/>
  <c r="AV1788" i="3"/>
  <c r="AT1788" i="3"/>
  <c r="BC1788" i="3" s="1"/>
  <c r="AU1788" i="3"/>
  <c r="BB1807" i="3"/>
  <c r="AU1807" i="3"/>
  <c r="AW1807" i="3"/>
  <c r="AV1807" i="3"/>
  <c r="AZ1807" i="3"/>
  <c r="AX1807" i="3"/>
  <c r="AT1807" i="3"/>
  <c r="AZ2218" i="3"/>
  <c r="BB1962" i="3"/>
  <c r="BA1235" i="3"/>
  <c r="BA1976" i="3"/>
  <c r="BB1031" i="3"/>
  <c r="AW1464" i="3"/>
  <c r="BB1261" i="3"/>
  <c r="AT1596" i="3"/>
  <c r="AU1596" i="3"/>
  <c r="BA1596" i="3"/>
  <c r="BB1381" i="3"/>
  <c r="AV1381" i="3"/>
  <c r="AT1381" i="3"/>
  <c r="AX1381" i="3"/>
  <c r="AU1381" i="3"/>
  <c r="AT2138" i="3"/>
  <c r="AZ2138" i="3"/>
  <c r="AV1539" i="3"/>
  <c r="AZ1539" i="3"/>
  <c r="AX1539" i="3"/>
  <c r="AU1539" i="3"/>
  <c r="BA1539" i="3"/>
  <c r="BB1539" i="3"/>
  <c r="AW1539" i="3"/>
  <c r="AT1539" i="3"/>
  <c r="AX1347" i="3"/>
  <c r="AV1347" i="3"/>
  <c r="AW1347" i="3"/>
  <c r="BC1347" i="3" s="1"/>
  <c r="BA1347" i="3"/>
  <c r="BB1347" i="3"/>
  <c r="AZ1347" i="3"/>
  <c r="AV1787" i="3"/>
  <c r="AU1787" i="3"/>
  <c r="AT1787" i="3"/>
  <c r="AX1787" i="3"/>
  <c r="AZ1787" i="3"/>
  <c r="AW1787" i="3"/>
  <c r="BB1787" i="3"/>
  <c r="AX1566" i="3"/>
  <c r="AZ1566" i="3"/>
  <c r="AU1566" i="3"/>
  <c r="BA1566" i="3"/>
  <c r="AU1887" i="3"/>
  <c r="AX1887" i="3"/>
  <c r="AW1887" i="3"/>
  <c r="BB1887" i="3"/>
  <c r="BA1887" i="3"/>
  <c r="AZ1887" i="3"/>
  <c r="AT1887" i="3"/>
  <c r="BC1887" i="3" s="1"/>
  <c r="AZ2058" i="3"/>
  <c r="BB2058" i="3"/>
  <c r="AT1771" i="3"/>
  <c r="AZ1771" i="3"/>
  <c r="BB1771" i="3"/>
  <c r="AX1771" i="3"/>
  <c r="AV1771" i="3"/>
  <c r="BA1699" i="3"/>
  <c r="AW1699" i="3"/>
  <c r="AX1699" i="3"/>
  <c r="AZ1699" i="3"/>
  <c r="BB1408" i="3"/>
  <c r="AW1408" i="3"/>
  <c r="AV1408" i="3"/>
  <c r="AX1408" i="3"/>
  <c r="AU1408" i="3"/>
  <c r="AT1408" i="3"/>
  <c r="BC1408" i="3" s="1"/>
  <c r="AT2124" i="3"/>
  <c r="AZ2124" i="3"/>
  <c r="AV2124" i="3"/>
  <c r="BA2124" i="3"/>
  <c r="BB2124" i="3"/>
  <c r="AX2124" i="3"/>
  <c r="AT1273" i="3"/>
  <c r="BA1273" i="3"/>
  <c r="AZ1273" i="3"/>
  <c r="AU1273" i="3"/>
  <c r="AX1273" i="3"/>
  <c r="BB1273" i="3"/>
  <c r="AW1273" i="3"/>
  <c r="AV1273" i="3"/>
  <c r="AX880" i="3"/>
  <c r="P881" i="2" s="1"/>
  <c r="AU880" i="3"/>
  <c r="M881" i="2" s="1"/>
  <c r="AW880" i="3"/>
  <c r="O881" i="2" s="1"/>
  <c r="BB880" i="3"/>
  <c r="T881" i="2" s="1"/>
  <c r="AV880" i="3"/>
  <c r="N881" i="2" s="1"/>
  <c r="AZ880" i="3"/>
  <c r="R881" i="2" s="1"/>
  <c r="BA880" i="3"/>
  <c r="AT1448" i="3"/>
  <c r="AZ1448" i="3"/>
  <c r="AU1448" i="3"/>
  <c r="AW1448" i="3"/>
  <c r="BB1538" i="3"/>
  <c r="AX1538" i="3"/>
  <c r="BA1538" i="3"/>
  <c r="AZ1538" i="3"/>
  <c r="AV1538" i="3"/>
  <c r="AT1538" i="3"/>
  <c r="BC1538" i="3" s="1"/>
  <c r="AT2131" i="3"/>
  <c r="AW2131" i="3"/>
  <c r="AX2131" i="3"/>
  <c r="AZ2131" i="3"/>
  <c r="AV2131" i="3"/>
  <c r="BA2131" i="3"/>
  <c r="AU2131" i="3"/>
  <c r="AX916" i="3"/>
  <c r="P917" i="2" s="1"/>
  <c r="BB916" i="3"/>
  <c r="AV916" i="3"/>
  <c r="N917" i="2" s="1"/>
  <c r="AT1348" i="3"/>
  <c r="AV1348" i="3"/>
  <c r="AZ1348" i="3"/>
  <c r="AX1348" i="3"/>
  <c r="AT2163" i="3"/>
  <c r="AU2163" i="3"/>
  <c r="BA2163" i="3"/>
  <c r="AW2163" i="3"/>
  <c r="AZ2163" i="3"/>
  <c r="BB2163" i="3"/>
  <c r="AX2163" i="3"/>
  <c r="AV2163" i="3"/>
  <c r="AT1558" i="3"/>
  <c r="AU1558" i="3"/>
  <c r="BA1558" i="3"/>
  <c r="AZ1558" i="3"/>
  <c r="BA1059" i="3"/>
  <c r="AT1059" i="3"/>
  <c r="BB1059" i="3"/>
  <c r="AU1059" i="3"/>
  <c r="AX1059" i="3"/>
  <c r="AZ1059" i="3"/>
  <c r="AW1059" i="3"/>
  <c r="AT2108" i="3"/>
  <c r="BA2108" i="3"/>
  <c r="BB2108" i="3"/>
  <c r="AU2108" i="3"/>
  <c r="AV2108" i="3"/>
  <c r="AT2132" i="3"/>
  <c r="BB2132" i="3"/>
  <c r="AW2132" i="3"/>
  <c r="AU2132" i="3"/>
  <c r="AX2132" i="3"/>
  <c r="BA2132" i="3"/>
  <c r="AV2132" i="3"/>
  <c r="AX1597" i="3"/>
  <c r="AW1597" i="3"/>
  <c r="BA1597" i="3"/>
  <c r="BA788" i="3"/>
  <c r="BB788" i="3"/>
  <c r="AW1985" i="3"/>
  <c r="BA1985" i="3"/>
  <c r="AV1985" i="3"/>
  <c r="BC1985" i="3" s="1"/>
  <c r="BB1985" i="3"/>
  <c r="AU1985" i="3"/>
  <c r="AX1985" i="3"/>
  <c r="AT1985" i="3"/>
  <c r="AT1760" i="3"/>
  <c r="AV1760" i="3"/>
  <c r="AX1760" i="3"/>
  <c r="AW1760" i="3"/>
  <c r="AZ1760" i="3"/>
  <c r="BA1760" i="3"/>
  <c r="AT1172" i="3"/>
  <c r="AX1172" i="3"/>
  <c r="AT1153" i="3"/>
  <c r="AX1153" i="3"/>
  <c r="BA1153" i="3"/>
  <c r="BB1153" i="3"/>
  <c r="AV1153" i="3"/>
  <c r="AU1153" i="3"/>
  <c r="AT1197" i="3"/>
  <c r="AV1197" i="3"/>
  <c r="AT1853" i="3"/>
  <c r="AV1853" i="3"/>
  <c r="AW1853" i="3"/>
  <c r="BC1853" i="3" s="1"/>
  <c r="BB1853" i="3"/>
  <c r="AX1853" i="3"/>
  <c r="AU1853" i="3"/>
  <c r="AW2169" i="3"/>
  <c r="AU2169" i="3"/>
  <c r="AZ2169" i="3"/>
  <c r="AT2169" i="3"/>
  <c r="AX2169" i="3"/>
  <c r="AV2169" i="3"/>
  <c r="BB2169" i="3"/>
  <c r="BA2169" i="3"/>
  <c r="AX1535" i="3"/>
  <c r="BC1535" i="3" s="1"/>
  <c r="AZ1535" i="3"/>
  <c r="AU1535" i="3"/>
  <c r="AV1535" i="3"/>
  <c r="BA1535" i="3"/>
  <c r="BB1535" i="3"/>
  <c r="AT1535" i="3"/>
  <c r="AX1030" i="3"/>
  <c r="P1031" i="2" s="1"/>
  <c r="AZ1030" i="3"/>
  <c r="R1031" i="2" s="1"/>
  <c r="AT1030" i="3"/>
  <c r="L1031" i="2" s="1"/>
  <c r="AU1030" i="3"/>
  <c r="M1031" i="2" s="1"/>
  <c r="BA1030" i="3"/>
  <c r="AW1030" i="3"/>
  <c r="O1031" i="2" s="1"/>
  <c r="AV1030" i="3"/>
  <c r="N1031" i="2" s="1"/>
  <c r="BB1030" i="3"/>
  <c r="AT2094" i="3"/>
  <c r="AX2094" i="3"/>
  <c r="AU2094" i="3"/>
  <c r="AV2094" i="3"/>
  <c r="BB2094" i="3"/>
  <c r="BA2094" i="3"/>
  <c r="AZ2094" i="3"/>
  <c r="BB1480" i="3"/>
  <c r="AV1480" i="3"/>
  <c r="AT1480" i="3"/>
  <c r="BC1480" i="3" s="1"/>
  <c r="AX1480" i="3"/>
  <c r="AW1798" i="3"/>
  <c r="AZ1659" i="3"/>
  <c r="AZ1596" i="3"/>
  <c r="AV1778" i="3"/>
  <c r="AW1754" i="3"/>
  <c r="BA1610" i="3"/>
  <c r="AV1252" i="3"/>
  <c r="AW1704" i="3"/>
  <c r="AW1112" i="3"/>
  <c r="AX1031" i="3"/>
  <c r="AU1771" i="3"/>
  <c r="AW1566" i="3"/>
  <c r="AU1261" i="3"/>
  <c r="AV2022" i="3"/>
  <c r="AZ1985" i="3"/>
  <c r="AT1022" i="3"/>
  <c r="L1023" i="2" s="1"/>
  <c r="AX1022" i="3"/>
  <c r="P1023" i="2" s="1"/>
  <c r="AZ1022" i="3"/>
  <c r="R1023" i="2" s="1"/>
  <c r="BA1022" i="3"/>
  <c r="T1023" i="2" s="1"/>
  <c r="AV1022" i="3"/>
  <c r="N1023" i="2" s="1"/>
  <c r="AT1247" i="3"/>
  <c r="AZ1247" i="3"/>
  <c r="AW1378" i="3"/>
  <c r="AU1378" i="3"/>
  <c r="AV1378" i="3"/>
  <c r="AX1378" i="3"/>
  <c r="AW1911" i="3"/>
  <c r="AZ1911" i="3"/>
  <c r="AU1547" i="3"/>
  <c r="BB1547" i="3"/>
  <c r="AX1547" i="3"/>
  <c r="AT1547" i="3"/>
  <c r="BA1249" i="3"/>
  <c r="AZ1249" i="3"/>
  <c r="AW1249" i="3"/>
  <c r="AX1249" i="3"/>
  <c r="AT1249" i="3"/>
  <c r="AT1545" i="3"/>
  <c r="AX1545" i="3"/>
  <c r="BA1545" i="3"/>
  <c r="AV1545" i="3"/>
  <c r="AW1545" i="3"/>
  <c r="BB1545" i="3"/>
  <c r="AZ861" i="3"/>
  <c r="R862" i="2" s="1"/>
  <c r="BB861" i="3"/>
  <c r="AW861" i="3"/>
  <c r="O862" i="2" s="1"/>
  <c r="AT861" i="3"/>
  <c r="BC861" i="3" s="1"/>
  <c r="BA861" i="3"/>
  <c r="AV861" i="3"/>
  <c r="N862" i="2" s="1"/>
  <c r="AU861" i="3"/>
  <c r="M862" i="2" s="1"/>
  <c r="AT1690" i="3"/>
  <c r="AV1690" i="3"/>
  <c r="AT1586" i="3"/>
  <c r="AX1586" i="3"/>
  <c r="AV1586" i="3"/>
  <c r="AU1586" i="3"/>
  <c r="AW1586" i="3"/>
  <c r="BB1586" i="3"/>
  <c r="AT2110" i="3"/>
  <c r="AU2110" i="3"/>
  <c r="AW2110" i="3"/>
  <c r="BA2110" i="3"/>
  <c r="AV2110" i="3"/>
  <c r="AZ2110" i="3"/>
  <c r="AX2110" i="3"/>
  <c r="AV1696" i="3"/>
  <c r="AX1696" i="3"/>
  <c r="BB1696" i="3"/>
  <c r="AT1696" i="3"/>
  <c r="BA1696" i="3"/>
  <c r="AZ1696" i="3"/>
  <c r="AT1009" i="3"/>
  <c r="L1010" i="2" s="1"/>
  <c r="BB1009" i="3"/>
  <c r="AT1453" i="3"/>
  <c r="AW1453" i="3"/>
  <c r="BA1144" i="3"/>
  <c r="AU1144" i="3"/>
  <c r="AW1144" i="3"/>
  <c r="AV1144" i="3"/>
  <c r="AX1144" i="3"/>
  <c r="AZ1144" i="3"/>
  <c r="AT1144" i="3"/>
  <c r="BB1144" i="3"/>
  <c r="AZ1827" i="3"/>
  <c r="AU1827" i="3"/>
  <c r="AW1827" i="3"/>
  <c r="AT2194" i="3"/>
  <c r="AW2194" i="3"/>
  <c r="AU2194" i="3"/>
  <c r="AZ2194" i="3"/>
  <c r="AW1416" i="3"/>
  <c r="BB1416" i="3"/>
  <c r="BA1416" i="3"/>
  <c r="AT1416" i="3"/>
  <c r="AU2075" i="3"/>
  <c r="AZ2075" i="3"/>
  <c r="AT1987" i="3"/>
  <c r="AX1596" i="3"/>
  <c r="AZ1960" i="3"/>
  <c r="AW1821" i="3"/>
  <c r="BB1378" i="3"/>
  <c r="AZ1783" i="3"/>
  <c r="AU1790" i="3"/>
  <c r="AX1788" i="3"/>
  <c r="AZ2014" i="3"/>
  <c r="AT1842" i="3"/>
  <c r="AU1464" i="3"/>
  <c r="AT1827" i="3"/>
  <c r="AZ1586" i="3"/>
  <c r="AW1162" i="3"/>
  <c r="AU1945" i="3"/>
  <c r="AZ919" i="3"/>
  <c r="R920" i="2" s="1"/>
  <c r="AX2051" i="3"/>
  <c r="AV924" i="3"/>
  <c r="N925" i="2" s="1"/>
  <c r="AV1531" i="3"/>
  <c r="BA1531" i="3"/>
  <c r="AV1380" i="3"/>
  <c r="AZ1380" i="3"/>
  <c r="AT2155" i="3"/>
  <c r="BB2155" i="3"/>
  <c r="AX1855" i="3"/>
  <c r="AU1855" i="3"/>
  <c r="BC1855" i="3" s="1"/>
  <c r="AV1855" i="3"/>
  <c r="BA1855" i="3"/>
  <c r="BB1855" i="3"/>
  <c r="BB1070" i="3"/>
  <c r="AT1070" i="3"/>
  <c r="AV1697" i="3"/>
  <c r="AT1697" i="3"/>
  <c r="AW1697" i="3"/>
  <c r="AU1697" i="3"/>
  <c r="BC1697" i="3" s="1"/>
  <c r="AZ1697" i="3"/>
  <c r="BA1697" i="3"/>
  <c r="AT1011" i="3"/>
  <c r="L1012" i="2" s="1"/>
  <c r="AU1011" i="3"/>
  <c r="M1012" i="2" s="1"/>
  <c r="AV1011" i="3"/>
  <c r="N1012" i="2" s="1"/>
  <c r="BB1011" i="3"/>
  <c r="AX1011" i="3"/>
  <c r="P1012" i="2" s="1"/>
  <c r="AZ1011" i="3"/>
  <c r="R1012" i="2" s="1"/>
  <c r="BA1003" i="3"/>
  <c r="AZ1003" i="3"/>
  <c r="R1004" i="2" s="1"/>
  <c r="BA1156" i="3"/>
  <c r="AZ1156" i="3"/>
  <c r="AX1156" i="3"/>
  <c r="AU1156" i="3"/>
  <c r="AW1156" i="3"/>
  <c r="AV1156" i="3"/>
  <c r="AT1156" i="3"/>
  <c r="AX1227" i="3"/>
  <c r="BB1227" i="3"/>
  <c r="AZ1227" i="3"/>
  <c r="AV1227" i="3"/>
  <c r="AU1227" i="3"/>
  <c r="AW1227" i="3"/>
  <c r="AT1227" i="3"/>
  <c r="AT1136" i="3"/>
  <c r="BB1136" i="3"/>
  <c r="AZ1136" i="3"/>
  <c r="AW1136" i="3"/>
  <c r="AV1136" i="3"/>
  <c r="AX1136" i="3"/>
  <c r="AT1097" i="3"/>
  <c r="AU1097" i="3"/>
  <c r="AV1097" i="3"/>
  <c r="AW1097" i="3"/>
  <c r="BB1097" i="3"/>
  <c r="AX1097" i="3"/>
  <c r="AZ1097" i="3"/>
  <c r="AU1720" i="3"/>
  <c r="BA1720" i="3"/>
  <c r="AZ1720" i="3"/>
  <c r="AX1720" i="3"/>
  <c r="AW1720" i="3"/>
  <c r="BB1720" i="3"/>
  <c r="AV1720" i="3"/>
  <c r="AW1468" i="3"/>
  <c r="AZ1468" i="3"/>
  <c r="AT2041" i="3"/>
  <c r="BA2041" i="3"/>
  <c r="AV2041" i="3"/>
  <c r="AW2041" i="3"/>
  <c r="BB2041" i="3"/>
  <c r="AZ2041" i="3"/>
  <c r="BA1275" i="3"/>
  <c r="AZ1275" i="3"/>
  <c r="AT1275" i="3"/>
  <c r="AW1275" i="3"/>
  <c r="BB1275" i="3"/>
  <c r="AU1275" i="3"/>
  <c r="AV1275" i="3"/>
  <c r="AX1275" i="3"/>
  <c r="AT1804" i="3"/>
  <c r="AX1804" i="3"/>
  <c r="BA1804" i="3"/>
  <c r="AU1036" i="3"/>
  <c r="AV1036" i="3"/>
  <c r="AT1036" i="3"/>
  <c r="BB1036" i="3"/>
  <c r="AZ1117" i="3"/>
  <c r="AX1117" i="3"/>
  <c r="AV1117" i="3"/>
  <c r="AW1117" i="3"/>
  <c r="AU1117" i="3"/>
  <c r="BB1117" i="3"/>
  <c r="BA1117" i="3"/>
  <c r="AT1117" i="3"/>
  <c r="AT1782" i="3"/>
  <c r="AX1782" i="3"/>
  <c r="AZ1782" i="3"/>
  <c r="AV1782" i="3"/>
  <c r="BA1605" i="3"/>
  <c r="AV1605" i="3"/>
  <c r="AW1605" i="3"/>
  <c r="AZ1605" i="3"/>
  <c r="AX1605" i="3"/>
  <c r="AV914" i="3"/>
  <c r="N915" i="2" s="1"/>
  <c r="BA914" i="3"/>
  <c r="AT914" i="3"/>
  <c r="AW914" i="3"/>
  <c r="O915" i="2" s="1"/>
  <c r="AU914" i="3"/>
  <c r="M915" i="2" s="1"/>
  <c r="AX914" i="3"/>
  <c r="P915" i="2" s="1"/>
  <c r="AZ914" i="3"/>
  <c r="R915" i="2" s="1"/>
  <c r="BB914" i="3"/>
  <c r="T915" i="2" s="1"/>
  <c r="AT2013" i="3"/>
  <c r="AX2013" i="3"/>
  <c r="BA2013" i="3"/>
  <c r="AZ2013" i="3"/>
  <c r="AV2013" i="3"/>
  <c r="AW2013" i="3"/>
  <c r="AU2013" i="3"/>
  <c r="BB2013" i="3"/>
  <c r="AT1607" i="3"/>
  <c r="AZ1607" i="3"/>
  <c r="BB1607" i="3"/>
  <c r="AV1607" i="3"/>
  <c r="AV1218" i="3"/>
  <c r="AU1218" i="3"/>
  <c r="AT1218" i="3"/>
  <c r="BC1218" i="3" s="1"/>
  <c r="BA1218" i="3"/>
  <c r="AX1218" i="3"/>
  <c r="AW1218" i="3"/>
  <c r="BB1218" i="3"/>
  <c r="BB994" i="3"/>
  <c r="T995" i="2" s="1"/>
  <c r="AV994" i="3"/>
  <c r="N995" i="2" s="1"/>
  <c r="AU994" i="3"/>
  <c r="M995" i="2" s="1"/>
  <c r="AX994" i="3"/>
  <c r="P995" i="2" s="1"/>
  <c r="AT994" i="3"/>
  <c r="L995" i="2" s="1"/>
  <c r="AZ994" i="3"/>
  <c r="R995" i="2" s="1"/>
  <c r="AW994" i="3"/>
  <c r="O995" i="2" s="1"/>
  <c r="BA1392" i="3"/>
  <c r="AZ1392" i="3"/>
  <c r="BB1392" i="3"/>
  <c r="AU1392" i="3"/>
  <c r="AW1392" i="3"/>
  <c r="AT1318" i="3"/>
  <c r="AW1318" i="3"/>
  <c r="AZ1318" i="3"/>
  <c r="AU1318" i="3"/>
  <c r="BB1318" i="3"/>
  <c r="BC1318" i="3" s="1"/>
  <c r="AT1705" i="3"/>
  <c r="AW1705" i="3"/>
  <c r="AV1705" i="3"/>
  <c r="BA1705" i="3"/>
  <c r="BC1705" i="3" s="1"/>
  <c r="BB1705" i="3"/>
  <c r="AZ1705" i="3"/>
  <c r="BA854" i="3"/>
  <c r="AU854" i="3"/>
  <c r="M855" i="2" s="1"/>
  <c r="AZ854" i="3"/>
  <c r="R855" i="2" s="1"/>
  <c r="AV854" i="3"/>
  <c r="N855" i="2" s="1"/>
  <c r="AZ1399" i="3"/>
  <c r="BB1399" i="3"/>
  <c r="AX1399" i="3"/>
  <c r="AU1399" i="3"/>
  <c r="AT1399" i="3"/>
  <c r="AU2067" i="3"/>
  <c r="BC2067" i="3" s="1"/>
  <c r="BA2067" i="3"/>
  <c r="BB2067" i="3"/>
  <c r="AX2067" i="3"/>
  <c r="AW2067" i="3"/>
  <c r="AZ2067" i="3"/>
  <c r="AV2067" i="3"/>
  <c r="AT2067" i="3"/>
  <c r="AZ876" i="3"/>
  <c r="R877" i="2" s="1"/>
  <c r="AT876" i="3"/>
  <c r="AV876" i="3"/>
  <c r="N877" i="2" s="1"/>
  <c r="BA876" i="3"/>
  <c r="BB876" i="3"/>
  <c r="T877" i="2" s="1"/>
  <c r="AX876" i="3"/>
  <c r="P877" i="2" s="1"/>
  <c r="AW876" i="3"/>
  <c r="O877" i="2" s="1"/>
  <c r="AU876" i="3"/>
  <c r="M877" i="2" s="1"/>
  <c r="AX1941" i="3"/>
  <c r="AW1941" i="3"/>
  <c r="AV1941" i="3"/>
  <c r="AT1941" i="3"/>
  <c r="BA1828" i="3"/>
  <c r="AU1828" i="3"/>
  <c r="AZ1828" i="3"/>
  <c r="AT1828" i="3"/>
  <c r="AW1828" i="3"/>
  <c r="AX1828" i="3"/>
  <c r="BB1828" i="3"/>
  <c r="AX1476" i="3"/>
  <c r="AU1476" i="3"/>
  <c r="BB1476" i="3"/>
  <c r="AV1476" i="3"/>
  <c r="AZ1476" i="3"/>
  <c r="BA1476" i="3"/>
  <c r="BA1179" i="3"/>
  <c r="AX1179" i="3"/>
  <c r="AZ1179" i="3"/>
  <c r="AV1179" i="3"/>
  <c r="BB1179" i="3"/>
  <c r="AT1179" i="3"/>
  <c r="AV1830" i="3"/>
  <c r="AW1830" i="3"/>
  <c r="AU1830" i="3"/>
  <c r="BA1830" i="3"/>
  <c r="AX1830" i="3"/>
  <c r="AZ1830" i="3"/>
  <c r="AX2008" i="3"/>
  <c r="BA2008" i="3"/>
  <c r="AZ2008" i="3"/>
  <c r="AW2008" i="3"/>
  <c r="BB2008" i="3"/>
  <c r="AU2008" i="3"/>
  <c r="AV2008" i="3"/>
  <c r="AT2008" i="3"/>
  <c r="BB895" i="3"/>
  <c r="AU895" i="3"/>
  <c r="M896" i="2" s="1"/>
  <c r="AW895" i="3"/>
  <c r="O896" i="2" s="1"/>
  <c r="AV895" i="3"/>
  <c r="N896" i="2" s="1"/>
  <c r="BA895" i="3"/>
  <c r="AX895" i="3"/>
  <c r="P896" i="2" s="1"/>
  <c r="AZ895" i="3"/>
  <c r="R896" i="2" s="1"/>
  <c r="AT895" i="3"/>
  <c r="AW1169" i="3"/>
  <c r="BC1169" i="3" s="1"/>
  <c r="AZ1169" i="3"/>
  <c r="AT1169" i="3"/>
  <c r="AV1487" i="3"/>
  <c r="BB1487" i="3"/>
  <c r="AX1487" i="3"/>
  <c r="AW1487" i="3"/>
  <c r="AU1487" i="3"/>
  <c r="AZ1487" i="3"/>
  <c r="BA1487" i="3"/>
  <c r="AT1487" i="3"/>
  <c r="AU892" i="3"/>
  <c r="M893" i="2" s="1"/>
  <c r="AX892" i="3"/>
  <c r="P893" i="2" s="1"/>
  <c r="BB892" i="3"/>
  <c r="AT892" i="3"/>
  <c r="AV892" i="3"/>
  <c r="N893" i="2" s="1"/>
  <c r="AZ892" i="3"/>
  <c r="R893" i="2" s="1"/>
  <c r="BA892" i="3"/>
  <c r="T893" i="2" s="1"/>
  <c r="AW892" i="3"/>
  <c r="O893" i="2" s="1"/>
  <c r="AW831" i="3"/>
  <c r="O832" i="2" s="1"/>
  <c r="AX831" i="3"/>
  <c r="P832" i="2" s="1"/>
  <c r="AT796" i="3"/>
  <c r="BA796" i="3"/>
  <c r="AZ928" i="3"/>
  <c r="R929" i="2" s="1"/>
  <c r="BA928" i="3"/>
  <c r="T929" i="2" s="1"/>
  <c r="AV928" i="3"/>
  <c r="N929" i="2" s="1"/>
  <c r="AW928" i="3"/>
  <c r="O929" i="2" s="1"/>
  <c r="AV1848" i="3"/>
  <c r="AX1848" i="3"/>
  <c r="AW1848" i="3"/>
  <c r="AT1848" i="3"/>
  <c r="BC1848" i="3" s="1"/>
  <c r="AZ1423" i="3"/>
  <c r="AW1423" i="3"/>
  <c r="AT1423" i="3"/>
  <c r="AT1441" i="3"/>
  <c r="BA1441" i="3"/>
  <c r="AZ963" i="3"/>
  <c r="R964" i="2" s="1"/>
  <c r="AT963" i="3"/>
  <c r="BA963" i="3"/>
  <c r="AW963" i="3"/>
  <c r="O964" i="2" s="1"/>
  <c r="AX963" i="3"/>
  <c r="P964" i="2" s="1"/>
  <c r="BB963" i="3"/>
  <c r="AU963" i="3"/>
  <c r="M964" i="2" s="1"/>
  <c r="AV963" i="3"/>
  <c r="N964" i="2" s="1"/>
  <c r="AT1979" i="3"/>
  <c r="AU1040" i="3"/>
  <c r="AU1744" i="3"/>
  <c r="BC1744" i="3" s="1"/>
  <c r="AZ1798" i="3"/>
  <c r="AU1379" i="3"/>
  <c r="BC1379" i="3" s="1"/>
  <c r="AZ2108" i="3"/>
  <c r="BB1493" i="3"/>
  <c r="AZ1367" i="3"/>
  <c r="BA2010" i="3"/>
  <c r="BA1123" i="3"/>
  <c r="AU1459" i="3"/>
  <c r="AW1778" i="3"/>
  <c r="AZ1792" i="3"/>
  <c r="AV1302" i="3"/>
  <c r="BA1960" i="3"/>
  <c r="AX1754" i="3"/>
  <c r="BA2062" i="3"/>
  <c r="AZ1075" i="3"/>
  <c r="AV1610" i="3"/>
  <c r="AV1989" i="3"/>
  <c r="BB2185" i="3"/>
  <c r="BB1008" i="3"/>
  <c r="T1009" i="2" s="1"/>
  <c r="BA1378" i="3"/>
  <c r="AU1184" i="3"/>
  <c r="BC1184" i="3" s="1"/>
  <c r="AW1865" i="3"/>
  <c r="BB1344" i="3"/>
  <c r="AZ2148" i="3"/>
  <c r="BA1791" i="3"/>
  <c r="BB1169" i="3"/>
  <c r="BA1070" i="3"/>
  <c r="AU1624" i="3"/>
  <c r="AU1064" i="3"/>
  <c r="BA1704" i="3"/>
  <c r="AV1933" i="3"/>
  <c r="AU1682" i="3"/>
  <c r="BB1760" i="3"/>
  <c r="AW1508" i="3"/>
  <c r="BB1782" i="3"/>
  <c r="AU1481" i="3"/>
  <c r="BA1690" i="3"/>
  <c r="AZ1009" i="3"/>
  <c r="R1010" i="2" s="1"/>
  <c r="AZ1708" i="3"/>
  <c r="AU1468" i="3"/>
  <c r="AZ1790" i="3"/>
  <c r="BB1848" i="3"/>
  <c r="BA1616" i="3"/>
  <c r="AZ1986" i="3"/>
  <c r="AT1319" i="3"/>
  <c r="BB1788" i="3"/>
  <c r="BA2014" i="3"/>
  <c r="AW2124" i="3"/>
  <c r="BB1618" i="3"/>
  <c r="BA1464" i="3"/>
  <c r="BA1827" i="3"/>
  <c r="AZ1835" i="3"/>
  <c r="BB1625" i="3"/>
  <c r="AZ1408" i="3"/>
  <c r="AZ2080" i="3"/>
  <c r="AX1162" i="3"/>
  <c r="AT1830" i="3"/>
  <c r="BC1830" i="3" s="1"/>
  <c r="AX924" i="3"/>
  <c r="P925" i="2" s="1"/>
  <c r="AT883" i="3"/>
  <c r="AU2154" i="3"/>
  <c r="AX1825" i="3"/>
  <c r="AT1139" i="3"/>
  <c r="BC1139" i="3" s="1"/>
  <c r="BB897" i="3"/>
  <c r="AU1187" i="3"/>
  <c r="BB1187" i="3"/>
  <c r="AT1187" i="3"/>
  <c r="AW1187" i="3"/>
  <c r="AX1187" i="3"/>
  <c r="BA1187" i="3"/>
  <c r="AU1871" i="3"/>
  <c r="BA1871" i="3"/>
  <c r="AX1871" i="3"/>
  <c r="AV1871" i="3"/>
  <c r="AZ1871" i="3"/>
  <c r="AW1871" i="3"/>
  <c r="AU1138" i="3"/>
  <c r="AW1138" i="3"/>
  <c r="AZ1138" i="3"/>
  <c r="AV1138" i="3"/>
  <c r="AX1138" i="3"/>
  <c r="AT1931" i="3"/>
  <c r="AV1931" i="3"/>
  <c r="BB870" i="3"/>
  <c r="AX870" i="3"/>
  <c r="P871" i="2" s="1"/>
  <c r="AZ870" i="3"/>
  <c r="R871" i="2" s="1"/>
  <c r="BA870" i="3"/>
  <c r="AV870" i="3"/>
  <c r="N871" i="2" s="1"/>
  <c r="AU870" i="3"/>
  <c r="M871" i="2" s="1"/>
  <c r="BA1495" i="3"/>
  <c r="BB1495" i="3"/>
  <c r="AW1495" i="3"/>
  <c r="AT1495" i="3"/>
  <c r="AX1495" i="3"/>
  <c r="AZ1495" i="3"/>
  <c r="AV1495" i="3"/>
  <c r="AX1931" i="3"/>
  <c r="AV2204" i="3"/>
  <c r="AV2028" i="3"/>
  <c r="AW2028" i="3"/>
  <c r="AU2028" i="3"/>
  <c r="BA2028" i="3"/>
  <c r="AX2028" i="3"/>
  <c r="AT2028" i="3"/>
  <c r="AV2037" i="3"/>
  <c r="BB2037" i="3"/>
  <c r="AT1502" i="3"/>
  <c r="AU1502" i="3"/>
  <c r="AX1502" i="3"/>
  <c r="AZ1502" i="3"/>
  <c r="BA1502" i="3"/>
  <c r="BB1502" i="3"/>
  <c r="AV1502" i="3"/>
  <c r="AT2051" i="3"/>
  <c r="AV2051" i="3"/>
  <c r="BA2051" i="3"/>
  <c r="AU2051" i="3"/>
  <c r="AW2051" i="3"/>
  <c r="AX1613" i="3"/>
  <c r="AV1613" i="3"/>
  <c r="BB1613" i="3"/>
  <c r="AZ1613" i="3"/>
  <c r="AU1613" i="3"/>
  <c r="BC1613" i="3" s="1"/>
  <c r="BA1613" i="3"/>
  <c r="AT1613" i="3"/>
  <c r="AV898" i="3"/>
  <c r="N899" i="2" s="1"/>
  <c r="BB898" i="3"/>
  <c r="T899" i="2" s="1"/>
  <c r="AU898" i="3"/>
  <c r="M899" i="2" s="1"/>
  <c r="AW898" i="3"/>
  <c r="O899" i="2" s="1"/>
  <c r="AZ898" i="3"/>
  <c r="R899" i="2" s="1"/>
  <c r="AT898" i="3"/>
  <c r="L899" i="2" s="1"/>
  <c r="BA898" i="3"/>
  <c r="AX898" i="3"/>
  <c r="P899" i="2" s="1"/>
  <c r="AU1884" i="3"/>
  <c r="AW1884" i="3"/>
  <c r="AU1350" i="3"/>
  <c r="AX1967" i="3"/>
  <c r="AW1578" i="3"/>
  <c r="BB1578" i="3"/>
  <c r="AX1304" i="3"/>
  <c r="BA1304" i="3"/>
  <c r="AV1637" i="3"/>
  <c r="AW1637" i="3"/>
  <c r="AT2070" i="3"/>
  <c r="AX2070" i="3"/>
  <c r="AV2070" i="3"/>
  <c r="AT2012" i="3"/>
  <c r="AX2012" i="3"/>
  <c r="AW2012" i="3"/>
  <c r="AZ2012" i="3"/>
  <c r="BA2012" i="3"/>
  <c r="AV2012" i="3"/>
  <c r="AZ1170" i="3"/>
  <c r="AV1170" i="3"/>
  <c r="AU1170" i="3"/>
  <c r="AW1170" i="3"/>
  <c r="AX1170" i="3"/>
  <c r="BB1170" i="3"/>
  <c r="BA1170" i="3"/>
  <c r="AV2114" i="3"/>
  <c r="AT2114" i="3"/>
  <c r="AX2114" i="3"/>
  <c r="AU2114" i="3"/>
  <c r="AT2197" i="3"/>
  <c r="BA2197" i="3"/>
  <c r="AZ2197" i="3"/>
  <c r="AV1908" i="3"/>
  <c r="AT2226" i="3"/>
  <c r="AW2226" i="3"/>
  <c r="BB2226" i="3"/>
  <c r="AU2226" i="3"/>
  <c r="BC2226" i="3" s="1"/>
  <c r="AX1457" i="3"/>
  <c r="BA1457" i="3"/>
  <c r="AW1457" i="3"/>
  <c r="AU1457" i="3"/>
  <c r="AV1457" i="3"/>
  <c r="BB1457" i="3"/>
  <c r="AZ1457" i="3"/>
  <c r="AT1457" i="3"/>
  <c r="BA1401" i="3"/>
  <c r="BB1401" i="3"/>
  <c r="AU1643" i="3"/>
  <c r="BA1643" i="3"/>
  <c r="AZ1643" i="3"/>
  <c r="AX1643" i="3"/>
  <c r="AU1735" i="3"/>
  <c r="BA1735" i="3"/>
  <c r="AT1735" i="3"/>
  <c r="AW1735" i="3"/>
  <c r="AV1735" i="3"/>
  <c r="AU1422" i="3"/>
  <c r="AV1422" i="3"/>
  <c r="AW1422" i="3"/>
  <c r="BB1422" i="3"/>
  <c r="AX1422" i="3"/>
  <c r="AT1630" i="3"/>
  <c r="AW1630" i="3"/>
  <c r="AZ1630" i="3"/>
  <c r="AU1630" i="3"/>
  <c r="BA1630" i="3"/>
  <c r="BB1630" i="3"/>
  <c r="AT1530" i="3"/>
  <c r="AW1530" i="3"/>
  <c r="AU1530" i="3"/>
  <c r="AZ1530" i="3"/>
  <c r="BA1530" i="3"/>
  <c r="AV1530" i="3"/>
  <c r="AV923" i="3"/>
  <c r="N924" i="2" s="1"/>
  <c r="BB923" i="3"/>
  <c r="T924" i="2" s="1"/>
  <c r="AT923" i="3"/>
  <c r="L924" i="2" s="1"/>
  <c r="BA923" i="3"/>
  <c r="AT1711" i="3"/>
  <c r="AX1711" i="3"/>
  <c r="AW1711" i="3"/>
  <c r="AV1711" i="3"/>
  <c r="AU902" i="3"/>
  <c r="M903" i="2" s="1"/>
  <c r="AT902" i="3"/>
  <c r="BC902" i="3" s="1"/>
  <c r="AV902" i="3"/>
  <c r="N903" i="2" s="1"/>
  <c r="BB902" i="3"/>
  <c r="T903" i="2" s="1"/>
  <c r="BA902" i="3"/>
  <c r="AZ902" i="3"/>
  <c r="R903" i="2" s="1"/>
  <c r="AX995" i="3"/>
  <c r="P996" i="2" s="1"/>
  <c r="AU995" i="3"/>
  <c r="M996" i="2" s="1"/>
  <c r="AW995" i="3"/>
  <c r="O996" i="2" s="1"/>
  <c r="AZ995" i="3"/>
  <c r="R996" i="2" s="1"/>
  <c r="BB995" i="3"/>
  <c r="T996" i="2" s="1"/>
  <c r="AV995" i="3"/>
  <c r="N996" i="2" s="1"/>
  <c r="AT995" i="3"/>
  <c r="L996" i="2" s="1"/>
  <c r="AW2010" i="3"/>
  <c r="AV2062" i="3"/>
  <c r="AU1895" i="3"/>
  <c r="BC1895" i="3" s="1"/>
  <c r="BA1970" i="3"/>
  <c r="AZ1970" i="3"/>
  <c r="AX1970" i="3"/>
  <c r="AV1970" i="3"/>
  <c r="AU1970" i="3"/>
  <c r="AW1970" i="3"/>
  <c r="BA1589" i="3"/>
  <c r="AX1589" i="3"/>
  <c r="AU1589" i="3"/>
  <c r="AV1589" i="3"/>
  <c r="BB1589" i="3"/>
  <c r="AZ1589" i="3"/>
  <c r="AW1589" i="3"/>
  <c r="AT1589" i="3"/>
  <c r="AW1073" i="3"/>
  <c r="AX1073" i="3"/>
  <c r="AZ1073" i="3"/>
  <c r="AV1073" i="3"/>
  <c r="BB1073" i="3"/>
  <c r="AU1623" i="3"/>
  <c r="AZ1623" i="3"/>
  <c r="AZ1063" i="3"/>
  <c r="AT1063" i="3"/>
  <c r="AW1063" i="3"/>
  <c r="BB1063" i="3"/>
  <c r="AX1063" i="3"/>
  <c r="AW1121" i="3"/>
  <c r="AU1121" i="3"/>
  <c r="AZ1121" i="3"/>
  <c r="AZ1739" i="3"/>
  <c r="AT1739" i="3"/>
  <c r="BC1739" i="3" s="1"/>
  <c r="BA1744" i="3"/>
  <c r="AZ2226" i="3"/>
  <c r="BB1302" i="3"/>
  <c r="BB1688" i="3"/>
  <c r="AV1449" i="3"/>
  <c r="AZ1449" i="3"/>
  <c r="AX1449" i="3"/>
  <c r="BB1449" i="3"/>
  <c r="AX2173" i="3"/>
  <c r="BA2173" i="3"/>
  <c r="AZ1143" i="3"/>
  <c r="AV1143" i="3"/>
  <c r="AU1143" i="3"/>
  <c r="BB1143" i="3"/>
  <c r="AX1143" i="3"/>
  <c r="AW1052" i="3"/>
  <c r="BB1052" i="3"/>
  <c r="AT1882" i="3"/>
  <c r="AX1882" i="3"/>
  <c r="AU1882" i="3"/>
  <c r="AW1882" i="3"/>
  <c r="BB1882" i="3"/>
  <c r="AZ1882" i="3"/>
  <c r="AU1277" i="3"/>
  <c r="BB1277" i="3"/>
  <c r="AV1277" i="3"/>
  <c r="AX1277" i="3"/>
  <c r="BA1277" i="3"/>
  <c r="AW1277" i="3"/>
  <c r="AZ1277" i="3"/>
  <c r="AT1277" i="3"/>
  <c r="AW1106" i="3"/>
  <c r="AU1106" i="3"/>
  <c r="AV1106" i="3"/>
  <c r="BB1106" i="3"/>
  <c r="AT1106" i="3"/>
  <c r="BC1106" i="3" s="1"/>
  <c r="BA1039" i="3"/>
  <c r="BB1039" i="3"/>
  <c r="AW1039" i="3"/>
  <c r="AW1271" i="3"/>
  <c r="BB1271" i="3"/>
  <c r="AT1271" i="3"/>
  <c r="AU1271" i="3"/>
  <c r="AZ1271" i="3"/>
  <c r="AU2218" i="3"/>
  <c r="BB1379" i="3"/>
  <c r="AW1367" i="3"/>
  <c r="AW2197" i="3"/>
  <c r="AU1754" i="3"/>
  <c r="BB1895" i="3"/>
  <c r="AV1682" i="3"/>
  <c r="AV1986" i="3"/>
  <c r="BC1986" i="3" s="1"/>
  <c r="AW1618" i="3"/>
  <c r="BB1353" i="3"/>
  <c r="BA1353" i="3"/>
  <c r="AX1353" i="3"/>
  <c r="AV1353" i="3"/>
  <c r="AU1353" i="3"/>
  <c r="AW1353" i="3"/>
  <c r="AT1353" i="3"/>
  <c r="BC1353" i="3" s="1"/>
  <c r="AT1667" i="3"/>
  <c r="AX1778" i="3"/>
  <c r="AV1792" i="3"/>
  <c r="AZ1302" i="3"/>
  <c r="BB1710" i="3"/>
  <c r="AV1754" i="3"/>
  <c r="AZ1610" i="3"/>
  <c r="AU1989" i="3"/>
  <c r="AU2185" i="3"/>
  <c r="AU1008" i="3"/>
  <c r="M1009" i="2" s="1"/>
  <c r="AW1401" i="3"/>
  <c r="BB1184" i="3"/>
  <c r="AZ1865" i="3"/>
  <c r="BB2148" i="3"/>
  <c r="AX1169" i="3"/>
  <c r="AV1070" i="3"/>
  <c r="AZ1624" i="3"/>
  <c r="AV1884" i="3"/>
  <c r="AX1530" i="3"/>
  <c r="AU1760" i="3"/>
  <c r="AU1806" i="3"/>
  <c r="AW1782" i="3"/>
  <c r="AZ1690" i="3"/>
  <c r="AV1009" i="3"/>
  <c r="N1010" i="2" s="1"/>
  <c r="AT1881" i="3"/>
  <c r="BC1881" i="3" s="1"/>
  <c r="BB1468" i="3"/>
  <c r="BA2009" i="3"/>
  <c r="BA1143" i="3"/>
  <c r="BB1790" i="3"/>
  <c r="AU1848" i="3"/>
  <c r="AU1616" i="3"/>
  <c r="BA1986" i="3"/>
  <c r="BA1319" i="3"/>
  <c r="BA1788" i="3"/>
  <c r="AV2014" i="3"/>
  <c r="AU2124" i="3"/>
  <c r="BA1618" i="3"/>
  <c r="AW1615" i="3"/>
  <c r="BB1827" i="3"/>
  <c r="BA1835" i="3"/>
  <c r="AV1625" i="3"/>
  <c r="BA1662" i="3"/>
  <c r="BA1408" i="3"/>
  <c r="AU1416" i="3"/>
  <c r="AU1495" i="3"/>
  <c r="AU1162" i="3"/>
  <c r="BB1830" i="3"/>
  <c r="BA2004" i="3"/>
  <c r="AT919" i="3"/>
  <c r="L920" i="2" s="1"/>
  <c r="AT1138" i="3"/>
  <c r="AW2114" i="3"/>
  <c r="AZ938" i="3"/>
  <c r="R939" i="2" s="1"/>
  <c r="AX1039" i="3"/>
  <c r="AT1945" i="3"/>
  <c r="BB1945" i="3"/>
  <c r="AW1945" i="3"/>
  <c r="AZ1945" i="3"/>
  <c r="AT1481" i="3"/>
  <c r="BA1481" i="3"/>
  <c r="AV1481" i="3"/>
  <c r="AZ1481" i="3"/>
  <c r="BB1481" i="3"/>
  <c r="AU1135" i="3"/>
  <c r="AT1444" i="3"/>
  <c r="AX1444" i="3"/>
  <c r="AX1235" i="3"/>
  <c r="AZ1235" i="3"/>
  <c r="AT1235" i="3"/>
  <c r="BB1235" i="3"/>
  <c r="AU2106" i="3"/>
  <c r="AV2106" i="3"/>
  <c r="AX1259" i="3"/>
  <c r="AW1259" i="3"/>
  <c r="AU1259" i="3"/>
  <c r="BA1259" i="3"/>
  <c r="AV1259" i="3"/>
  <c r="AT1259" i="3"/>
  <c r="AZ1259" i="3"/>
  <c r="BB1259" i="3"/>
  <c r="BA883" i="3"/>
  <c r="BB883" i="3"/>
  <c r="AU883" i="3"/>
  <c r="M884" i="2" s="1"/>
  <c r="AW883" i="3"/>
  <c r="O884" i="2" s="1"/>
  <c r="AT1339" i="3"/>
  <c r="AV1339" i="3"/>
  <c r="AZ1339" i="3"/>
  <c r="BB1339" i="3"/>
  <c r="AU1339" i="3"/>
  <c r="AW1339" i="3"/>
  <c r="BB986" i="3"/>
  <c r="AX986" i="3"/>
  <c r="P987" i="2" s="1"/>
  <c r="AV986" i="3"/>
  <c r="N987" i="2" s="1"/>
  <c r="BA986" i="3"/>
  <c r="AU986" i="3"/>
  <c r="M987" i="2" s="1"/>
  <c r="AZ986" i="3"/>
  <c r="R987" i="2" s="1"/>
  <c r="AW986" i="3"/>
  <c r="O987" i="2" s="1"/>
  <c r="AT2048" i="3"/>
  <c r="BA2048" i="3"/>
  <c r="AT2079" i="3"/>
  <c r="AU2079" i="3"/>
  <c r="BA2079" i="3"/>
  <c r="AZ2079" i="3"/>
  <c r="AW2079" i="3"/>
  <c r="AX2079" i="3"/>
  <c r="BB2079" i="3"/>
  <c r="AV2079" i="3"/>
  <c r="AT931" i="3"/>
  <c r="BA931" i="3"/>
  <c r="AW931" i="3"/>
  <c r="O932" i="2" s="1"/>
  <c r="AZ931" i="3"/>
  <c r="R932" i="2" s="1"/>
  <c r="AU931" i="3"/>
  <c r="M932" i="2" s="1"/>
  <c r="BB931" i="3"/>
  <c r="AV931" i="3"/>
  <c r="N932" i="2" s="1"/>
  <c r="AX931" i="3"/>
  <c r="P932" i="2" s="1"/>
  <c r="BA1001" i="3"/>
  <c r="AZ1001" i="3"/>
  <c r="R1002" i="2" s="1"/>
  <c r="AU1001" i="3"/>
  <c r="M1002" i="2" s="1"/>
  <c r="AX1001" i="3"/>
  <c r="P1002" i="2" s="1"/>
  <c r="AW1001" i="3"/>
  <c r="O1002" i="2" s="1"/>
  <c r="BB1001" i="3"/>
  <c r="T1002" i="2" s="1"/>
  <c r="AV1001" i="3"/>
  <c r="N1002" i="2" s="1"/>
  <c r="AT1001" i="3"/>
  <c r="AU1365" i="3"/>
  <c r="AX1365" i="3"/>
  <c r="AT1365" i="3"/>
  <c r="AX2048" i="3"/>
  <c r="AW1810" i="3"/>
  <c r="AV1187" i="3"/>
  <c r="AV2153" i="3"/>
  <c r="AX2153" i="3"/>
  <c r="AW2153" i="3"/>
  <c r="AU2153" i="3"/>
  <c r="AZ2153" i="3"/>
  <c r="BA2153" i="3"/>
  <c r="BB2153" i="3"/>
  <c r="AT2153" i="3"/>
  <c r="AT1042" i="3"/>
  <c r="AX1042" i="3"/>
  <c r="AU1042" i="3"/>
  <c r="BB1042" i="3"/>
  <c r="AW1042" i="3"/>
  <c r="AV1042" i="3"/>
  <c r="AZ1042" i="3"/>
  <c r="AW1130" i="3"/>
  <c r="AT1130" i="3"/>
  <c r="AZ1130" i="3"/>
  <c r="AU1130" i="3"/>
  <c r="AV1130" i="3"/>
  <c r="AX1130" i="3"/>
  <c r="AT1973" i="3"/>
  <c r="AZ1973" i="3"/>
  <c r="AX1973" i="3"/>
  <c r="AW1973" i="3"/>
  <c r="AU1973" i="3"/>
  <c r="BA1973" i="3"/>
  <c r="AU1921" i="3"/>
  <c r="AZ1921" i="3"/>
  <c r="AX1921" i="3"/>
  <c r="BB1921" i="3"/>
  <c r="AW1921" i="3"/>
  <c r="BA1921" i="3"/>
  <c r="AT1921" i="3"/>
  <c r="AV1921" i="3"/>
  <c r="BA985" i="3"/>
  <c r="AX985" i="3"/>
  <c r="P986" i="2" s="1"/>
  <c r="AZ985" i="3"/>
  <c r="R986" i="2" s="1"/>
  <c r="AU985" i="3"/>
  <c r="M986" i="2" s="1"/>
  <c r="AT985" i="3"/>
  <c r="L986" i="2" s="1"/>
  <c r="BB985" i="3"/>
  <c r="AW985" i="3"/>
  <c r="O986" i="2" s="1"/>
  <c r="AV985" i="3"/>
  <c r="N986" i="2" s="1"/>
  <c r="AT1704" i="3"/>
  <c r="AX1704" i="3"/>
  <c r="BB1704" i="3"/>
  <c r="AW2218" i="3"/>
  <c r="BA1429" i="3"/>
  <c r="AW1350" i="3"/>
  <c r="AX1252" i="3"/>
  <c r="AX1261" i="3"/>
  <c r="AW1868" i="3"/>
  <c r="AZ1868" i="3"/>
  <c r="AV1868" i="3"/>
  <c r="AX1868" i="3"/>
  <c r="BA1868" i="3"/>
  <c r="AU1868" i="3"/>
  <c r="BC1868" i="3" s="1"/>
  <c r="AX1723" i="3"/>
  <c r="AT1723" i="3"/>
  <c r="AZ1723" i="3"/>
  <c r="AV1723" i="3"/>
  <c r="AU1723" i="3"/>
  <c r="BA1723" i="3"/>
  <c r="AT1025" i="3"/>
  <c r="L1026" i="2" s="1"/>
  <c r="AW1025" i="3"/>
  <c r="O1026" i="2" s="1"/>
  <c r="BA1025" i="3"/>
  <c r="AU1025" i="3"/>
  <c r="M1026" i="2" s="1"/>
  <c r="AX1025" i="3"/>
  <c r="P1026" i="2" s="1"/>
  <c r="BB1025" i="3"/>
  <c r="T1026" i="2" s="1"/>
  <c r="BB1206" i="3"/>
  <c r="AU1206" i="3"/>
  <c r="AT1206" i="3"/>
  <c r="AV950" i="3"/>
  <c r="N951" i="2" s="1"/>
  <c r="AT950" i="3"/>
  <c r="BA950" i="3"/>
  <c r="AX950" i="3"/>
  <c r="P951" i="2" s="1"/>
  <c r="BB950" i="3"/>
  <c r="AZ1660" i="3"/>
  <c r="BB1660" i="3"/>
  <c r="AT1660" i="3"/>
  <c r="AX1660" i="3"/>
  <c r="BC1660" i="3" s="1"/>
  <c r="BA1660" i="3"/>
  <c r="AT1839" i="3"/>
  <c r="BB1839" i="3"/>
  <c r="AW1839" i="3"/>
  <c r="AV1839" i="3"/>
  <c r="AX1839" i="3"/>
  <c r="AZ1839" i="3"/>
  <c r="BC1839" i="3" s="1"/>
  <c r="AT2109" i="3"/>
  <c r="AX2109" i="3"/>
  <c r="BB2109" i="3"/>
  <c r="AZ2109" i="3"/>
  <c r="AV2109" i="3"/>
  <c r="AU2109" i="3"/>
  <c r="AW2109" i="3"/>
  <c r="BA2109" i="3"/>
  <c r="AU1748" i="3"/>
  <c r="AW1748" i="3"/>
  <c r="AZ1748" i="3"/>
  <c r="BB1748" i="3"/>
  <c r="AT1748" i="3"/>
  <c r="AU1626" i="3"/>
  <c r="AW1626" i="3"/>
  <c r="BB1626" i="3"/>
  <c r="AZ1626" i="3"/>
  <c r="BA1626" i="3"/>
  <c r="AV1626" i="3"/>
  <c r="AT1401" i="3"/>
  <c r="AT2148" i="3"/>
  <c r="AZ1704" i="3"/>
  <c r="BA1810" i="3"/>
  <c r="AZ1025" i="3"/>
  <c r="R1026" i="2" s="1"/>
  <c r="BA1842" i="3"/>
  <c r="AU1842" i="3"/>
  <c r="AZ1842" i="3"/>
  <c r="AX1842" i="3"/>
  <c r="AW1842" i="3"/>
  <c r="BB1842" i="3"/>
  <c r="AT1694" i="3"/>
  <c r="AX1694" i="3"/>
  <c r="AT1977" i="3"/>
  <c r="BA1977" i="3"/>
  <c r="AZ1977" i="3"/>
  <c r="AU1977" i="3"/>
  <c r="AW1977" i="3"/>
  <c r="BB1747" i="3"/>
  <c r="AZ1747" i="3"/>
  <c r="AT1452" i="3"/>
  <c r="BC1452" i="3" s="1"/>
  <c r="AV1452" i="3"/>
  <c r="AU1452" i="3"/>
  <c r="BB1452" i="3"/>
  <c r="AX1452" i="3"/>
  <c r="BB1708" i="3"/>
  <c r="AV1708" i="3"/>
  <c r="AW1708" i="3"/>
  <c r="AU1708" i="3"/>
  <c r="AT1708" i="3"/>
  <c r="BB1826" i="3"/>
  <c r="AX1826" i="3"/>
  <c r="BA1826" i="3"/>
  <c r="AW1826" i="3"/>
  <c r="AV1826" i="3"/>
  <c r="AT1863" i="3"/>
  <c r="AV1863" i="3"/>
  <c r="AW1863" i="3"/>
  <c r="BB1863" i="3"/>
  <c r="AZ1863" i="3"/>
  <c r="AT1933" i="3"/>
  <c r="BB1933" i="3"/>
  <c r="AX1933" i="3"/>
  <c r="AW1933" i="3"/>
  <c r="BA1933" i="3"/>
  <c r="AT2189" i="3"/>
  <c r="AV2189" i="3"/>
  <c r="AU2189" i="3"/>
  <c r="AW2189" i="3"/>
  <c r="AX2189" i="3"/>
  <c r="AZ2189" i="3"/>
  <c r="AU1709" i="3"/>
  <c r="AZ1709" i="3"/>
  <c r="BB1709" i="3"/>
  <c r="AV1709" i="3"/>
  <c r="AW1709" i="3"/>
  <c r="AX1709" i="3"/>
  <c r="BA1709" i="3"/>
  <c r="AT1709" i="3"/>
  <c r="AW1244" i="3"/>
  <c r="AU1244" i="3"/>
  <c r="BB1244" i="3"/>
  <c r="AT1244" i="3"/>
  <c r="AZ1244" i="3"/>
  <c r="BC1244" i="3" s="1"/>
  <c r="AT1965" i="3"/>
  <c r="AZ1965" i="3"/>
  <c r="AV1965" i="3"/>
  <c r="AV1224" i="3"/>
  <c r="AT1224" i="3"/>
  <c r="AX1224" i="3"/>
  <c r="AZ1224" i="3"/>
  <c r="BA1224" i="3"/>
  <c r="BB1224" i="3"/>
  <c r="AU1224" i="3"/>
  <c r="AW1224" i="3"/>
  <c r="BA2027" i="3"/>
  <c r="AV2027" i="3"/>
  <c r="AU2027" i="3"/>
  <c r="AW2027" i="3"/>
  <c r="BB2027" i="3"/>
  <c r="AT2027" i="3"/>
  <c r="AT1250" i="3"/>
  <c r="AU1250" i="3"/>
  <c r="AU924" i="3"/>
  <c r="M925" i="2" s="1"/>
  <c r="AT924" i="3"/>
  <c r="L925" i="2" s="1"/>
  <c r="AZ924" i="3"/>
  <c r="R925" i="2" s="1"/>
  <c r="AW939" i="3"/>
  <c r="O940" i="2" s="1"/>
  <c r="AX939" i="3"/>
  <c r="P940" i="2" s="1"/>
  <c r="BA939" i="3"/>
  <c r="AU939" i="3"/>
  <c r="M940" i="2" s="1"/>
  <c r="AZ939" i="3"/>
  <c r="R940" i="2" s="1"/>
  <c r="AV939" i="3"/>
  <c r="N940" i="2" s="1"/>
  <c r="AT939" i="3"/>
  <c r="L940" i="2" s="1"/>
  <c r="BB939" i="3"/>
  <c r="T940" i="2" s="1"/>
  <c r="AU1015" i="3"/>
  <c r="M1016" i="2" s="1"/>
  <c r="AX1015" i="3"/>
  <c r="P1016" i="2" s="1"/>
  <c r="AT1015" i="3"/>
  <c r="L1016" i="2" s="1"/>
  <c r="BB1015" i="3"/>
  <c r="AT1112" i="3"/>
  <c r="AV1112" i="3"/>
  <c r="AX1112" i="3"/>
  <c r="AX2211" i="3"/>
  <c r="AZ2211" i="3"/>
  <c r="BB2211" i="3"/>
  <c r="AU2211" i="3"/>
  <c r="AT2211" i="3"/>
  <c r="BC2211" i="3" s="1"/>
  <c r="AW918" i="3"/>
  <c r="O919" i="2" s="1"/>
  <c r="AU918" i="3"/>
  <c r="M919" i="2" s="1"/>
  <c r="AT918" i="3"/>
  <c r="BA918" i="3"/>
  <c r="AZ918" i="3"/>
  <c r="R919" i="2" s="1"/>
  <c r="BB918" i="3"/>
  <c r="T919" i="2" s="1"/>
  <c r="AV918" i="3"/>
  <c r="N919" i="2" s="1"/>
  <c r="AX918" i="3"/>
  <c r="P919" i="2" s="1"/>
  <c r="AT1286" i="3"/>
  <c r="AU1286" i="3"/>
  <c r="BC1286" i="3" s="1"/>
  <c r="AT1463" i="3"/>
  <c r="AV1463" i="3"/>
  <c r="BC1463" i="3" s="1"/>
  <c r="AV2218" i="3"/>
  <c r="AZ2062" i="3"/>
  <c r="AT1970" i="3"/>
  <c r="AT1533" i="3"/>
  <c r="BA1533" i="3"/>
  <c r="AU1533" i="3"/>
  <c r="AZ1533" i="3"/>
  <c r="AV1533" i="3"/>
  <c r="AT1305" i="3"/>
  <c r="AX1305" i="3"/>
  <c r="BC1305" i="3" s="1"/>
  <c r="AT1098" i="3"/>
  <c r="AU1098" i="3"/>
  <c r="AV1086" i="3"/>
  <c r="AW1086" i="3"/>
  <c r="AZ1086" i="3"/>
  <c r="AU1086" i="3"/>
  <c r="AX1086" i="3"/>
  <c r="BA1086" i="3"/>
  <c r="AT1086" i="3"/>
  <c r="BC1086" i="3" s="1"/>
  <c r="BB2115" i="3"/>
  <c r="AX2115" i="3"/>
  <c r="BA2115" i="3"/>
  <c r="AU2115" i="3"/>
  <c r="BC2115" i="3" s="1"/>
  <c r="AW2115" i="3"/>
  <c r="AZ2115" i="3"/>
  <c r="AT2115" i="3"/>
  <c r="BB991" i="3"/>
  <c r="AU991" i="3"/>
  <c r="M992" i="2" s="1"/>
  <c r="AX991" i="3"/>
  <c r="P992" i="2" s="1"/>
  <c r="AW991" i="3"/>
  <c r="O992" i="2" s="1"/>
  <c r="BA991" i="3"/>
  <c r="AV991" i="3"/>
  <c r="N992" i="2" s="1"/>
  <c r="AZ991" i="3"/>
  <c r="R992" i="2" s="1"/>
  <c r="AX1672" i="3"/>
  <c r="BB1672" i="3"/>
  <c r="AW1672" i="3"/>
  <c r="BC1672" i="3" s="1"/>
  <c r="AU1672" i="3"/>
  <c r="AT1672" i="3"/>
  <c r="AV1672" i="3"/>
  <c r="AT1075" i="3"/>
  <c r="AX1075" i="3"/>
  <c r="AV1075" i="3"/>
  <c r="AV1694" i="3"/>
  <c r="BC1694" i="3" s="1"/>
  <c r="BB1778" i="3"/>
  <c r="BB1610" i="3"/>
  <c r="AU1401" i="3"/>
  <c r="BB1865" i="3"/>
  <c r="AX2148" i="3"/>
  <c r="AV1473" i="3"/>
  <c r="AV2154" i="3"/>
  <c r="AW1292" i="3"/>
  <c r="BA1292" i="3"/>
  <c r="AU1292" i="3"/>
  <c r="AV1292" i="3"/>
  <c r="BB1342" i="3"/>
  <c r="AV1379" i="3"/>
  <c r="BA1367" i="3"/>
  <c r="AZ1459" i="3"/>
  <c r="AU1979" i="3"/>
  <c r="AV1804" i="3"/>
  <c r="AV2043" i="3"/>
  <c r="BB1444" i="3"/>
  <c r="BA1276" i="3"/>
  <c r="AV1874" i="3"/>
  <c r="AZ1379" i="3"/>
  <c r="BA1463" i="3"/>
  <c r="AW2108" i="3"/>
  <c r="BA1247" i="3"/>
  <c r="AX2220" i="3"/>
  <c r="AU1493" i="3"/>
  <c r="BB1367" i="3"/>
  <c r="BA1748" i="3"/>
  <c r="AT1316" i="3"/>
  <c r="AV1667" i="3"/>
  <c r="AT1234" i="3"/>
  <c r="AV2197" i="3"/>
  <c r="AV1250" i="3"/>
  <c r="AU1778" i="3"/>
  <c r="AU1302" i="3"/>
  <c r="AZ1452" i="3"/>
  <c r="AV1335" i="3"/>
  <c r="AV1286" i="3"/>
  <c r="AW1610" i="3"/>
  <c r="BA1989" i="3"/>
  <c r="AU1136" i="3"/>
  <c r="AX1008" i="3"/>
  <c r="P1009" i="2" s="1"/>
  <c r="AV1401" i="3"/>
  <c r="AT1884" i="3"/>
  <c r="AV1865" i="3"/>
  <c r="BA2148" i="3"/>
  <c r="BB1884" i="3"/>
  <c r="BB1530" i="3"/>
  <c r="AZ1933" i="3"/>
  <c r="AW1806" i="3"/>
  <c r="AW1348" i="3"/>
  <c r="BB1690" i="3"/>
  <c r="AW1009" i="3"/>
  <c r="O1010" i="2" s="1"/>
  <c r="AT1073" i="3"/>
  <c r="AX1708" i="3"/>
  <c r="BB1881" i="3"/>
  <c r="BA1747" i="3"/>
  <c r="AV1468" i="3"/>
  <c r="AW1143" i="3"/>
  <c r="BA1790" i="3"/>
  <c r="BA1848" i="3"/>
  <c r="BB2014" i="3"/>
  <c r="AT1220" i="3"/>
  <c r="BA1711" i="3"/>
  <c r="BA1807" i="3"/>
  <c r="AT1121" i="3"/>
  <c r="AX1827" i="3"/>
  <c r="AV2138" i="3"/>
  <c r="AT1010" i="3"/>
  <c r="L1011" i="2" s="1"/>
  <c r="AV1416" i="3"/>
  <c r="BB1162" i="3"/>
  <c r="BB1014" i="3"/>
  <c r="BB1147" i="3"/>
  <c r="AX883" i="3"/>
  <c r="P884" i="2" s="1"/>
  <c r="AX1206" i="3"/>
  <c r="AT1605" i="3"/>
  <c r="AV1063" i="3"/>
  <c r="BB1138" i="3"/>
  <c r="AZ2114" i="3"/>
  <c r="BA938" i="3"/>
  <c r="BB1086" i="3"/>
  <c r="AZ1319" i="3"/>
  <c r="AX1319" i="3"/>
  <c r="AV1319" i="3"/>
  <c r="AU1319" i="3"/>
  <c r="AW1319" i="3"/>
  <c r="AT1937" i="3"/>
  <c r="BC1937" i="3" s="1"/>
  <c r="AZ1937" i="3"/>
  <c r="AX1937" i="3"/>
  <c r="AW1937" i="3"/>
  <c r="BA1937" i="3"/>
  <c r="AV908" i="3"/>
  <c r="N909" i="2" s="1"/>
  <c r="BA908" i="3"/>
  <c r="AX908" i="3"/>
  <c r="P909" i="2" s="1"/>
  <c r="AU908" i="3"/>
  <c r="M909" i="2" s="1"/>
  <c r="AZ908" i="3"/>
  <c r="R909" i="2" s="1"/>
  <c r="AW908" i="3"/>
  <c r="O909" i="2" s="1"/>
  <c r="AT908" i="3"/>
  <c r="L909" i="2" s="1"/>
  <c r="AZ2152" i="3"/>
  <c r="AX2152" i="3"/>
  <c r="AV2152" i="3"/>
  <c r="AU2152" i="3"/>
  <c r="AT2204" i="3"/>
  <c r="AU2204" i="3"/>
  <c r="AT1180" i="3"/>
  <c r="AZ1180" i="3"/>
  <c r="AU1180" i="3"/>
  <c r="AV1180" i="3"/>
  <c r="BB1180" i="3"/>
  <c r="BB915" i="3"/>
  <c r="BA915" i="3"/>
  <c r="AU915" i="3"/>
  <c r="M916" i="2" s="1"/>
  <c r="AT915" i="3"/>
  <c r="AZ915" i="3"/>
  <c r="R916" i="2" s="1"/>
  <c r="AV915" i="3"/>
  <c r="N916" i="2" s="1"/>
  <c r="AW915" i="3"/>
  <c r="O916" i="2" s="1"/>
  <c r="AX915" i="3"/>
  <c r="P916" i="2" s="1"/>
  <c r="BB862" i="3"/>
  <c r="AW862" i="3"/>
  <c r="O863" i="2" s="1"/>
  <c r="AU862" i="3"/>
  <c r="M863" i="2" s="1"/>
  <c r="AT862" i="3"/>
  <c r="AX862" i="3"/>
  <c r="P863" i="2" s="1"/>
  <c r="BA862" i="3"/>
  <c r="AZ862" i="3"/>
  <c r="R863" i="2" s="1"/>
  <c r="AV862" i="3"/>
  <c r="N863" i="2" s="1"/>
  <c r="BA1815" i="3"/>
  <c r="BB1815" i="3"/>
  <c r="AZ1815" i="3"/>
  <c r="AV1815" i="3"/>
  <c r="AU1815" i="3"/>
  <c r="AT1815" i="3"/>
  <c r="AW1815" i="3"/>
  <c r="AX1815" i="3"/>
  <c r="AT890" i="3"/>
  <c r="L891" i="2" s="1"/>
  <c r="BA1967" i="3"/>
  <c r="BB1967" i="3"/>
  <c r="AX1158" i="3"/>
  <c r="AT1158" i="3"/>
  <c r="AW1158" i="3"/>
  <c r="BB1158" i="3"/>
  <c r="AV1158" i="3"/>
  <c r="AT1576" i="3"/>
  <c r="AV1576" i="3"/>
  <c r="AU1576" i="3"/>
  <c r="BB1083" i="3"/>
  <c r="BA1083" i="3"/>
  <c r="AV1083" i="3"/>
  <c r="AU1083" i="3"/>
  <c r="BC1083" i="3" s="1"/>
  <c r="AW1083" i="3"/>
  <c r="AZ1083" i="3"/>
  <c r="AX1083" i="3"/>
  <c r="AT1083" i="3"/>
  <c r="BB1050" i="3"/>
  <c r="AU1050" i="3"/>
  <c r="AZ1050" i="3"/>
  <c r="AX1050" i="3"/>
  <c r="BC1050" i="3" s="1"/>
  <c r="AW1050" i="3"/>
  <c r="AU1825" i="3"/>
  <c r="BC1825" i="3" s="1"/>
  <c r="BB1825" i="3"/>
  <c r="BA1825" i="3"/>
  <c r="AZ1825" i="3"/>
  <c r="AW1825" i="3"/>
  <c r="AT1825" i="3"/>
  <c r="AW935" i="3"/>
  <c r="O936" i="2" s="1"/>
  <c r="AZ935" i="3"/>
  <c r="R936" i="2" s="1"/>
  <c r="AT935" i="3"/>
  <c r="AX935" i="3"/>
  <c r="P936" i="2" s="1"/>
  <c r="AU935" i="3"/>
  <c r="M936" i="2" s="1"/>
  <c r="BA935" i="3"/>
  <c r="AV935" i="3"/>
  <c r="N936" i="2" s="1"/>
  <c r="BB935" i="3"/>
  <c r="T936" i="2" s="1"/>
  <c r="AT1662" i="3"/>
  <c r="BC1662" i="3" s="1"/>
  <c r="AU1662" i="3"/>
  <c r="BB1662" i="3"/>
  <c r="AZ1662" i="3"/>
  <c r="AV1662" i="3"/>
  <c r="AT1350" i="3"/>
  <c r="AX1350" i="3"/>
  <c r="BA1350" i="3"/>
  <c r="BB1350" i="3"/>
  <c r="AZ1350" i="3"/>
  <c r="AX2218" i="3"/>
  <c r="AW1429" i="3"/>
  <c r="AZ1576" i="3"/>
  <c r="AU1158" i="3"/>
  <c r="AT870" i="3"/>
  <c r="AW1613" i="3"/>
  <c r="AV896" i="3"/>
  <c r="N897" i="2" s="1"/>
  <c r="AX890" i="3"/>
  <c r="P891" i="2" s="1"/>
  <c r="AW1978" i="3"/>
  <c r="AU1978" i="3"/>
  <c r="AZ1622" i="3"/>
  <c r="AU1622" i="3"/>
  <c r="BB1622" i="3"/>
  <c r="AW1622" i="3"/>
  <c r="AV1622" i="3"/>
  <c r="AX1622" i="3"/>
  <c r="BA1622" i="3"/>
  <c r="AT1622" i="3"/>
  <c r="AT1464" i="3"/>
  <c r="BB1464" i="3"/>
  <c r="AV1464" i="3"/>
  <c r="AT1721" i="3"/>
  <c r="AX1721" i="3"/>
  <c r="AW1721" i="3"/>
  <c r="AV1445" i="3"/>
  <c r="BA1445" i="3"/>
  <c r="AW1445" i="3"/>
  <c r="AX1445" i="3"/>
  <c r="AZ1445" i="3"/>
  <c r="AW1616" i="3"/>
  <c r="AZ1616" i="3"/>
  <c r="AT1616" i="3"/>
  <c r="AU1975" i="3"/>
  <c r="AZ1975" i="3"/>
  <c r="AT1975" i="3"/>
  <c r="BA1975" i="3"/>
  <c r="AX1975" i="3"/>
  <c r="AV1975" i="3"/>
  <c r="BB1975" i="3"/>
  <c r="BB1649" i="3"/>
  <c r="AU1649" i="3"/>
  <c r="AT1969" i="3"/>
  <c r="BA1969" i="3"/>
  <c r="AU1969" i="3"/>
  <c r="BB1969" i="3"/>
  <c r="AW1969" i="3"/>
  <c r="AV1969" i="3"/>
  <c r="AZ1969" i="3"/>
  <c r="AT1177" i="3"/>
  <c r="BC1177" i="3" s="1"/>
  <c r="AX1177" i="3"/>
  <c r="AZ1177" i="3"/>
  <c r="AV1177" i="3"/>
  <c r="BA1177" i="3"/>
  <c r="BB1177" i="3"/>
  <c r="AW1177" i="3"/>
  <c r="AT887" i="3"/>
  <c r="AZ887" i="3"/>
  <c r="R888" i="2" s="1"/>
  <c r="AX887" i="3"/>
  <c r="P888" i="2" s="1"/>
  <c r="AV887" i="3"/>
  <c r="N888" i="2" s="1"/>
  <c r="BA887" i="3"/>
  <c r="BB887" i="3"/>
  <c r="T888" i="2" s="1"/>
  <c r="AU887" i="3"/>
  <c r="M888" i="2" s="1"/>
  <c r="AT1948" i="3"/>
  <c r="BB1948" i="3"/>
  <c r="AT1695" i="3"/>
  <c r="AX1695" i="3"/>
  <c r="AU1695" i="3"/>
  <c r="AZ1695" i="3"/>
  <c r="AW1695" i="3"/>
  <c r="BC1695" i="3" s="1"/>
  <c r="AU1145" i="3"/>
  <c r="AV1145" i="3"/>
  <c r="AX1145" i="3"/>
  <c r="BA1893" i="3"/>
  <c r="AV1893" i="3"/>
  <c r="AW1893" i="3"/>
  <c r="AT1893" i="3"/>
  <c r="AZ1893" i="3"/>
  <c r="BB1893" i="3"/>
  <c r="AU1893" i="3"/>
  <c r="AX1893" i="3"/>
  <c r="AX1076" i="3"/>
  <c r="AZ1076" i="3"/>
  <c r="AW1076" i="3"/>
  <c r="AV1076" i="3"/>
  <c r="AT1076" i="3"/>
  <c r="AW1278" i="3"/>
  <c r="AX1278" i="3"/>
  <c r="BB1278" i="3"/>
  <c r="BA1278" i="3"/>
  <c r="AV1278" i="3"/>
  <c r="AZ1278" i="3"/>
  <c r="AU1278" i="3"/>
  <c r="AT1278" i="3"/>
  <c r="AU2080" i="3"/>
  <c r="AV2080" i="3"/>
  <c r="AW2080" i="3"/>
  <c r="BA2080" i="3"/>
  <c r="BB2080" i="3"/>
  <c r="AZ1962" i="3"/>
  <c r="AX1874" i="3"/>
  <c r="AV1235" i="3"/>
  <c r="AX1948" i="3"/>
  <c r="AW1931" i="3"/>
  <c r="BA1455" i="3"/>
  <c r="BB2048" i="3"/>
  <c r="BB1810" i="3"/>
  <c r="BB1130" i="3"/>
  <c r="AZ1188" i="3"/>
  <c r="AT1445" i="3"/>
  <c r="AT986" i="3"/>
  <c r="L987" i="2" s="1"/>
  <c r="AX1564" i="3"/>
  <c r="BA1564" i="3"/>
  <c r="AW2196" i="3"/>
  <c r="AV2196" i="3"/>
  <c r="AX2196" i="3"/>
  <c r="BA2196" i="3"/>
  <c r="BB2196" i="3"/>
  <c r="AU2196" i="3"/>
  <c r="BC2196" i="3" s="1"/>
  <c r="AT1792" i="3"/>
  <c r="BC1792" i="3" s="1"/>
  <c r="BA1792" i="3"/>
  <c r="AX1792" i="3"/>
  <c r="AW1792" i="3"/>
  <c r="BB1792" i="3"/>
  <c r="AX1573" i="3"/>
  <c r="AV1573" i="3"/>
  <c r="BB1573" i="3"/>
  <c r="AW1573" i="3"/>
  <c r="AT1410" i="3"/>
  <c r="AX1410" i="3"/>
  <c r="AW1410" i="3"/>
  <c r="BB1410" i="3"/>
  <c r="AV1410" i="3"/>
  <c r="BA1410" i="3"/>
  <c r="AZ1410" i="3"/>
  <c r="AU1410" i="3"/>
  <c r="AT2123" i="3"/>
  <c r="AW2123" i="3"/>
  <c r="AZ2123" i="3"/>
  <c r="AV1397" i="3"/>
  <c r="BB1397" i="3"/>
  <c r="AU1397" i="3"/>
  <c r="AT1397" i="3"/>
  <c r="BB1504" i="3"/>
  <c r="AZ1504" i="3"/>
  <c r="AU1504" i="3"/>
  <c r="BA1504" i="3"/>
  <c r="AW1504" i="3"/>
  <c r="AT1504" i="3"/>
  <c r="AV2010" i="3"/>
  <c r="AU2010" i="3"/>
  <c r="AX2010" i="3"/>
  <c r="AT2010" i="3"/>
  <c r="BA1016" i="3"/>
  <c r="BB1016" i="3"/>
  <c r="T1017" i="2" s="1"/>
  <c r="AV1303" i="3"/>
  <c r="AT1303" i="3"/>
  <c r="BA1303" i="3"/>
  <c r="AZ1303" i="3"/>
  <c r="AX1303" i="3"/>
  <c r="BB1303" i="3"/>
  <c r="AU1303" i="3"/>
  <c r="BA2022" i="3"/>
  <c r="BB2022" i="3"/>
  <c r="AW2022" i="3"/>
  <c r="AX2022" i="3"/>
  <c r="AT2022" i="3"/>
  <c r="AU2022" i="3"/>
  <c r="BA1901" i="3"/>
  <c r="AZ1901" i="3"/>
  <c r="AW1901" i="3"/>
  <c r="AV1901" i="3"/>
  <c r="AX1901" i="3"/>
  <c r="AT1907" i="3"/>
  <c r="AU1907" i="3"/>
  <c r="AX1907" i="3"/>
  <c r="AZ1907" i="3"/>
  <c r="AV1907" i="3"/>
  <c r="BA1907" i="3"/>
  <c r="BB1907" i="3"/>
  <c r="AT1228" i="3"/>
  <c r="BB1228" i="3"/>
  <c r="AX1228" i="3"/>
  <c r="BA1228" i="3"/>
  <c r="AU1228" i="3"/>
  <c r="AZ1228" i="3"/>
  <c r="AV1228" i="3"/>
  <c r="AU1057" i="3"/>
  <c r="AX1057" i="3"/>
  <c r="AZ1057" i="3"/>
  <c r="AW1057" i="3"/>
  <c r="AV1057" i="3"/>
  <c r="AT1057" i="3"/>
  <c r="BA1057" i="3"/>
  <c r="AT1926" i="3"/>
  <c r="BB1926" i="3"/>
  <c r="BA1926" i="3"/>
  <c r="AZ1926" i="3"/>
  <c r="AX1926" i="3"/>
  <c r="AU1926" i="3"/>
  <c r="AT1116" i="3"/>
  <c r="BB1116" i="3"/>
  <c r="AX1116" i="3"/>
  <c r="AX1595" i="3"/>
  <c r="AZ1595" i="3"/>
  <c r="AU1595" i="3"/>
  <c r="AT2029" i="3"/>
  <c r="AZ2029" i="3"/>
  <c r="BA2029" i="3"/>
  <c r="BB2029" i="3"/>
  <c r="AU2029" i="3"/>
  <c r="AX2029" i="3"/>
  <c r="AV2029" i="3"/>
  <c r="AW2029" i="3"/>
  <c r="AT1317" i="3"/>
  <c r="AX1317" i="3"/>
  <c r="AW1317" i="3"/>
  <c r="AU1317" i="3"/>
  <c r="BA1317" i="3"/>
  <c r="AV1270" i="3"/>
  <c r="BA1270" i="3"/>
  <c r="AU1270" i="3"/>
  <c r="AX1270" i="3"/>
  <c r="AZ1270" i="3"/>
  <c r="BB967" i="3"/>
  <c r="AT967" i="3"/>
  <c r="BA967" i="3"/>
  <c r="T968" i="2" s="1"/>
  <c r="AU967" i="3"/>
  <c r="M968" i="2" s="1"/>
  <c r="AW967" i="3"/>
  <c r="O968" i="2" s="1"/>
  <c r="AX967" i="3"/>
  <c r="P968" i="2" s="1"/>
  <c r="BA2226" i="3"/>
  <c r="AW1948" i="3"/>
  <c r="AW1252" i="3"/>
  <c r="BB2204" i="3"/>
  <c r="BA1649" i="3"/>
  <c r="BB1643" i="3"/>
  <c r="AZ1688" i="3"/>
  <c r="AV1188" i="3"/>
  <c r="AX1835" i="3"/>
  <c r="BB1445" i="3"/>
  <c r="AX1908" i="3"/>
  <c r="AX1945" i="3"/>
  <c r="AW923" i="3"/>
  <c r="O924" i="2" s="1"/>
  <c r="AX902" i="3"/>
  <c r="P903" i="2" s="1"/>
  <c r="AV1496" i="3"/>
  <c r="AU1496" i="3"/>
  <c r="BB1496" i="3"/>
  <c r="AX1496" i="3"/>
  <c r="AV1272" i="3"/>
  <c r="AW1272" i="3"/>
  <c r="BA1624" i="3"/>
  <c r="BB1624" i="3"/>
  <c r="AW1624" i="3"/>
  <c r="AX1624" i="3"/>
  <c r="AU1425" i="3"/>
  <c r="AX1425" i="3"/>
  <c r="AW1425" i="3"/>
  <c r="AZ1425" i="3"/>
  <c r="AZ1932" i="3"/>
  <c r="BA1932" i="3"/>
  <c r="AW1932" i="3"/>
  <c r="AX1932" i="3"/>
  <c r="AV1932" i="3"/>
  <c r="AU1932" i="3"/>
  <c r="BB1932" i="3"/>
  <c r="AT1618" i="3"/>
  <c r="BC1618" i="3" s="1"/>
  <c r="AX1618" i="3"/>
  <c r="AZ1618" i="3"/>
  <c r="AU1124" i="3"/>
  <c r="AW1124" i="3"/>
  <c r="AX1124" i="3"/>
  <c r="AT1124" i="3"/>
  <c r="BA1124" i="3"/>
  <c r="BB1124" i="3"/>
  <c r="AV1124" i="3"/>
  <c r="AZ1124" i="3"/>
  <c r="AW1570" i="3"/>
  <c r="AX1570" i="3"/>
  <c r="BB1570" i="3"/>
  <c r="AV1570" i="3"/>
  <c r="AZ1570" i="3"/>
  <c r="AU1570" i="3"/>
  <c r="BA1570" i="3"/>
  <c r="AT1777" i="3"/>
  <c r="AV1777" i="3"/>
  <c r="AU1777" i="3"/>
  <c r="BA1777" i="3"/>
  <c r="BB1777" i="3"/>
  <c r="AW1777" i="3"/>
  <c r="AX1777" i="3"/>
  <c r="AZ1777" i="3"/>
  <c r="AU1346" i="3"/>
  <c r="AT1346" i="3"/>
  <c r="AZ1346" i="3"/>
  <c r="AX1346" i="3"/>
  <c r="BA1346" i="3"/>
  <c r="AV1346" i="3"/>
  <c r="AT1625" i="3"/>
  <c r="AX1625" i="3"/>
  <c r="BA1625" i="3"/>
  <c r="AW1625" i="3"/>
  <c r="AZ1625" i="3"/>
  <c r="AT1000" i="3"/>
  <c r="L1001" i="2" s="1"/>
  <c r="AX1000" i="3"/>
  <c r="P1001" i="2" s="1"/>
  <c r="AU1000" i="3"/>
  <c r="M1001" i="2" s="1"/>
  <c r="BA1000" i="3"/>
  <c r="BB1000" i="3"/>
  <c r="AV1000" i="3"/>
  <c r="N1001" i="2" s="1"/>
  <c r="AW1000" i="3"/>
  <c r="O1001" i="2" s="1"/>
  <c r="AZ1000" i="3"/>
  <c r="R1001" i="2" s="1"/>
  <c r="AT1372" i="3"/>
  <c r="BB1372" i="3"/>
  <c r="AV1372" i="3"/>
  <c r="AU1372" i="3"/>
  <c r="AX1372" i="3"/>
  <c r="AZ1372" i="3"/>
  <c r="BA1372" i="3"/>
  <c r="AX904" i="3"/>
  <c r="P905" i="2" s="1"/>
  <c r="BB904" i="3"/>
  <c r="T905" i="2" s="1"/>
  <c r="AZ904" i="3"/>
  <c r="R905" i="2" s="1"/>
  <c r="BA904" i="3"/>
  <c r="AU904" i="3"/>
  <c r="M905" i="2" s="1"/>
  <c r="AW904" i="3"/>
  <c r="O905" i="2" s="1"/>
  <c r="AV904" i="3"/>
  <c r="N905" i="2" s="1"/>
  <c r="AT1744" i="3"/>
  <c r="BB1744" i="3"/>
  <c r="AV1744" i="3"/>
  <c r="AX1744" i="3"/>
  <c r="BA960" i="3"/>
  <c r="AT960" i="3"/>
  <c r="BC960" i="3" s="1"/>
  <c r="AX960" i="3"/>
  <c r="P961" i="2" s="1"/>
  <c r="AV960" i="3"/>
  <c r="N961" i="2" s="1"/>
  <c r="BB960" i="3"/>
  <c r="T961" i="2" s="1"/>
  <c r="AZ897" i="3"/>
  <c r="R898" i="2" s="1"/>
  <c r="AW897" i="3"/>
  <c r="O898" i="2" s="1"/>
  <c r="BA897" i="3"/>
  <c r="AU897" i="3"/>
  <c r="M898" i="2" s="1"/>
  <c r="AV897" i="3"/>
  <c r="N898" i="2" s="1"/>
  <c r="AT897" i="3"/>
  <c r="L898" i="2" s="1"/>
  <c r="BA1686" i="3"/>
  <c r="BB1686" i="3"/>
  <c r="AZ1686" i="3"/>
  <c r="AW1686" i="3"/>
  <c r="AU1686" i="3"/>
  <c r="AV1686" i="3"/>
  <c r="BB869" i="3"/>
  <c r="T870" i="2" s="1"/>
  <c r="AU869" i="3"/>
  <c r="M870" i="2" s="1"/>
  <c r="AT869" i="3"/>
  <c r="AZ869" i="3"/>
  <c r="R870" i="2" s="1"/>
  <c r="AX869" i="3"/>
  <c r="P870" i="2" s="1"/>
  <c r="AW869" i="3"/>
  <c r="O870" i="2" s="1"/>
  <c r="AV869" i="3"/>
  <c r="N870" i="2" s="1"/>
  <c r="AV1739" i="3"/>
  <c r="AZ1694" i="3"/>
  <c r="BA1496" i="3"/>
  <c r="AZ2010" i="3"/>
  <c r="BB2197" i="3"/>
  <c r="AZ1948" i="3"/>
  <c r="AX1863" i="3"/>
  <c r="AZ1853" i="3"/>
  <c r="BB1189" i="3"/>
  <c r="AV1895" i="3"/>
  <c r="AZ1401" i="3"/>
  <c r="AU2148" i="3"/>
  <c r="AW2204" i="3"/>
  <c r="BA1448" i="3"/>
  <c r="AU2048" i="3"/>
  <c r="AX1976" i="3"/>
  <c r="AV1025" i="3"/>
  <c r="N1026" i="2" s="1"/>
  <c r="AT1871" i="3"/>
  <c r="AX2014" i="3"/>
  <c r="AX1464" i="3"/>
  <c r="AU1835" i="3"/>
  <c r="AV919" i="3"/>
  <c r="N920" i="2" s="1"/>
  <c r="BA1965" i="3"/>
  <c r="AV1059" i="3"/>
  <c r="BB2051" i="3"/>
  <c r="AT1170" i="3"/>
  <c r="AU923" i="3"/>
  <c r="M924" i="2" s="1"/>
  <c r="AV1050" i="3"/>
  <c r="AW1661" i="3"/>
  <c r="AZ1661" i="3"/>
  <c r="AU1661" i="3"/>
  <c r="BC1661" i="3" s="1"/>
  <c r="AZ1872" i="3"/>
  <c r="AX1872" i="3"/>
  <c r="AT1872" i="3"/>
  <c r="AU1872" i="3"/>
  <c r="BC1872" i="3" s="1"/>
  <c r="AW1872" i="3"/>
  <c r="BB1872" i="3"/>
  <c r="AU2144" i="3"/>
  <c r="AX2144" i="3"/>
  <c r="BA2144" i="3"/>
  <c r="BB2116" i="3"/>
  <c r="AX2116" i="3"/>
  <c r="BA2116" i="3"/>
  <c r="AT2116" i="3"/>
  <c r="AZ2116" i="3"/>
  <c r="AU2116" i="3"/>
  <c r="AW2116" i="3"/>
  <c r="AT927" i="3"/>
  <c r="L928" i="2" s="1"/>
  <c r="AU927" i="3"/>
  <c r="M928" i="2" s="1"/>
  <c r="AZ927" i="3"/>
  <c r="R928" i="2" s="1"/>
  <c r="BB927" i="3"/>
  <c r="T928" i="2" s="1"/>
  <c r="BB940" i="3"/>
  <c r="AX940" i="3"/>
  <c r="P941" i="2" s="1"/>
  <c r="AW940" i="3"/>
  <c r="O941" i="2" s="1"/>
  <c r="AU940" i="3"/>
  <c r="M941" i="2" s="1"/>
  <c r="AV940" i="3"/>
  <c r="N941" i="2" s="1"/>
  <c r="AZ940" i="3"/>
  <c r="R941" i="2" s="1"/>
  <c r="AT940" i="3"/>
  <c r="L941" i="2" s="1"/>
  <c r="BA940" i="3"/>
  <c r="T941" i="2" s="1"/>
  <c r="AX2157" i="3"/>
  <c r="BC2157" i="3" s="1"/>
  <c r="AW2157" i="3"/>
  <c r="AT2157" i="3"/>
  <c r="BA2157" i="3"/>
  <c r="BB2157" i="3"/>
  <c r="AU2157" i="3"/>
  <c r="AZ2157" i="3"/>
  <c r="AV2157" i="3"/>
  <c r="AT1064" i="3"/>
  <c r="AV1064" i="3"/>
  <c r="AW1064" i="3"/>
  <c r="BA1064" i="3"/>
  <c r="BB1064" i="3"/>
  <c r="AU1986" i="3"/>
  <c r="AT1986" i="3"/>
  <c r="BB2020" i="3"/>
  <c r="AU2020" i="3"/>
  <c r="AT1459" i="3"/>
  <c r="BB1459" i="3"/>
  <c r="AT1568" i="3"/>
  <c r="AZ1568" i="3"/>
  <c r="BB1568" i="3"/>
  <c r="AW1568" i="3"/>
  <c r="AU942" i="3"/>
  <c r="M943" i="2" s="1"/>
  <c r="AW942" i="3"/>
  <c r="O943" i="2" s="1"/>
  <c r="AV942" i="3"/>
  <c r="N943" i="2" s="1"/>
  <c r="AZ942" i="3"/>
  <c r="R943" i="2" s="1"/>
  <c r="BA942" i="3"/>
  <c r="AT942" i="3"/>
  <c r="BB942" i="3"/>
  <c r="AT1682" i="3"/>
  <c r="BB1682" i="3"/>
  <c r="BA1682" i="3"/>
  <c r="AT1185" i="3"/>
  <c r="AW1185" i="3"/>
  <c r="BC1185" i="3" s="1"/>
  <c r="BA972" i="3"/>
  <c r="T973" i="2" s="1"/>
  <c r="AV972" i="3"/>
  <c r="N973" i="2" s="1"/>
  <c r="BB972" i="3"/>
  <c r="AW972" i="3"/>
  <c r="O973" i="2" s="1"/>
  <c r="AX972" i="3"/>
  <c r="P973" i="2" s="1"/>
  <c r="AZ972" i="3"/>
  <c r="R973" i="2" s="1"/>
  <c r="AU972" i="3"/>
  <c r="M973" i="2" s="1"/>
  <c r="AT972" i="3"/>
  <c r="BB926" i="3"/>
  <c r="AT926" i="3"/>
  <c r="L927" i="2" s="1"/>
  <c r="AU926" i="3"/>
  <c r="M927" i="2" s="1"/>
  <c r="AW926" i="3"/>
  <c r="O927" i="2" s="1"/>
  <c r="AV926" i="3"/>
  <c r="N927" i="2" s="1"/>
  <c r="BA926" i="3"/>
  <c r="AX926" i="3"/>
  <c r="P927" i="2" s="1"/>
  <c r="AZ926" i="3"/>
  <c r="R927" i="2" s="1"/>
  <c r="AV1285" i="3"/>
  <c r="AW1285" i="3"/>
  <c r="BA1285" i="3"/>
  <c r="AT1149" i="3"/>
  <c r="AU1149" i="3"/>
  <c r="AV1149" i="3"/>
  <c r="AX1149" i="3"/>
  <c r="BA1149" i="3"/>
  <c r="BB1149" i="3"/>
  <c r="AW1149" i="3"/>
  <c r="AZ1507" i="3"/>
  <c r="BA1507" i="3"/>
  <c r="AU1507" i="3"/>
  <c r="AV1507" i="3"/>
  <c r="AX1507" i="3"/>
  <c r="AW1466" i="3"/>
  <c r="BA1466" i="3"/>
  <c r="AU1466" i="3"/>
  <c r="BB1466" i="3"/>
  <c r="AZ1466" i="3"/>
  <c r="AT1466" i="3"/>
  <c r="AW959" i="3"/>
  <c r="O960" i="2" s="1"/>
  <c r="AZ959" i="3"/>
  <c r="R960" i="2" s="1"/>
  <c r="BA959" i="3"/>
  <c r="AX959" i="3"/>
  <c r="P960" i="2" s="1"/>
  <c r="AU959" i="3"/>
  <c r="M960" i="2" s="1"/>
  <c r="AV959" i="3"/>
  <c r="N960" i="2" s="1"/>
  <c r="AU1739" i="3"/>
  <c r="AV1798" i="3"/>
  <c r="BA1659" i="3"/>
  <c r="BA1661" i="3"/>
  <c r="BA1493" i="3"/>
  <c r="BA1680" i="3"/>
  <c r="AW1449" i="3"/>
  <c r="BA1459" i="3"/>
  <c r="AX1302" i="3"/>
  <c r="BA1839" i="3"/>
  <c r="AU2062" i="3"/>
  <c r="BA1863" i="3"/>
  <c r="AV1977" i="3"/>
  <c r="AZ1989" i="3"/>
  <c r="AW1189" i="3"/>
  <c r="AT1184" i="3"/>
  <c r="BB1272" i="3"/>
  <c r="AT1791" i="3"/>
  <c r="AT1624" i="3"/>
  <c r="BC1624" i="3" s="1"/>
  <c r="BB1448" i="3"/>
  <c r="AZ1112" i="3"/>
  <c r="AW2048" i="3"/>
  <c r="AW1481" i="3"/>
  <c r="BB1970" i="3"/>
  <c r="AV1643" i="3"/>
  <c r="AT1868" i="3"/>
  <c r="BB2028" i="3"/>
  <c r="AW1771" i="3"/>
  <c r="BB1566" i="3"/>
  <c r="BB1871" i="3"/>
  <c r="AT1932" i="3"/>
  <c r="AV1835" i="3"/>
  <c r="AZ1545" i="3"/>
  <c r="AX2080" i="3"/>
  <c r="BB1507" i="3"/>
  <c r="AV1504" i="3"/>
  <c r="AX1965" i="3"/>
  <c r="AW1926" i="3"/>
  <c r="BB908" i="3"/>
  <c r="BA1050" i="3"/>
  <c r="AU1123" i="3"/>
  <c r="BC1123" i="3" s="1"/>
  <c r="AW1123" i="3"/>
  <c r="BB1123" i="3"/>
  <c r="AT1123" i="3"/>
  <c r="AT1615" i="3"/>
  <c r="AU1615" i="3"/>
  <c r="AZ1615" i="3"/>
  <c r="BA1615" i="3"/>
  <c r="AX1615" i="3"/>
  <c r="AT1072" i="3"/>
  <c r="BB1072" i="3"/>
  <c r="AT1635" i="3"/>
  <c r="BA1635" i="3"/>
  <c r="AX1635" i="3"/>
  <c r="BC1635" i="3" s="1"/>
  <c r="BB1635" i="3"/>
  <c r="AW1635" i="3"/>
  <c r="AU1635" i="3"/>
  <c r="AU1444" i="3"/>
  <c r="BA1694" i="3"/>
  <c r="AV1661" i="3"/>
  <c r="AX2108" i="3"/>
  <c r="AW1247" i="3"/>
  <c r="AV1493" i="3"/>
  <c r="AX1687" i="3"/>
  <c r="AZ1123" i="3"/>
  <c r="AU2197" i="3"/>
  <c r="BA1250" i="3"/>
  <c r="AX2062" i="3"/>
  <c r="AX1979" i="3"/>
  <c r="BB1804" i="3"/>
  <c r="BA1695" i="3"/>
  <c r="BA2043" i="3"/>
  <c r="BA1444" i="3"/>
  <c r="AX1276" i="3"/>
  <c r="AU1874" i="3"/>
  <c r="BC1874" i="3" s="1"/>
  <c r="AZ1463" i="3"/>
  <c r="BA1891" i="3"/>
  <c r="AV1247" i="3"/>
  <c r="AX1180" i="3"/>
  <c r="AX1493" i="3"/>
  <c r="AV1367" i="3"/>
  <c r="AV1748" i="3"/>
  <c r="AX1667" i="3"/>
  <c r="AZ1234" i="3"/>
  <c r="AW1250" i="3"/>
  <c r="AV1459" i="3"/>
  <c r="BA1339" i="3"/>
  <c r="AX2123" i="3"/>
  <c r="AZ1563" i="3"/>
  <c r="BC1563" i="3" s="1"/>
  <c r="AW1302" i="3"/>
  <c r="AW1452" i="3"/>
  <c r="AU1335" i="3"/>
  <c r="BA1286" i="3"/>
  <c r="AX1610" i="3"/>
  <c r="AX1989" i="3"/>
  <c r="BA1136" i="3"/>
  <c r="AZ1931" i="3"/>
  <c r="AT1649" i="3"/>
  <c r="BC1649" i="3" s="1"/>
  <c r="BB1145" i="3"/>
  <c r="AU1967" i="3"/>
  <c r="AT1392" i="3"/>
  <c r="BC1392" i="3" s="1"/>
  <c r="AZ1884" i="3"/>
  <c r="BB1773" i="3"/>
  <c r="BC1773" i="3" s="1"/>
  <c r="AW1576" i="3"/>
  <c r="AX1532" i="3"/>
  <c r="BA1348" i="3"/>
  <c r="AW1690" i="3"/>
  <c r="AX1009" i="3"/>
  <c r="P1010" i="2" s="1"/>
  <c r="AU1076" i="3"/>
  <c r="AU1073" i="3"/>
  <c r="BC1073" i="3" s="1"/>
  <c r="BA1881" i="3"/>
  <c r="AX1747" i="3"/>
  <c r="AX1468" i="3"/>
  <c r="AV1425" i="3"/>
  <c r="AW1595" i="3"/>
  <c r="BC1595" i="3" s="1"/>
  <c r="BA1787" i="3"/>
  <c r="AV1937" i="3"/>
  <c r="BB1616" i="3"/>
  <c r="AT1720" i="3"/>
  <c r="AW2014" i="3"/>
  <c r="AZ1220" i="3"/>
  <c r="AZ1711" i="3"/>
  <c r="AV1615" i="3"/>
  <c r="BB1270" i="3"/>
  <c r="BB1423" i="3"/>
  <c r="AV1121" i="3"/>
  <c r="AU1480" i="3"/>
  <c r="AT2152" i="3"/>
  <c r="AV1827" i="3"/>
  <c r="AZ1635" i="3"/>
  <c r="AW1662" i="3"/>
  <c r="AX2138" i="3"/>
  <c r="AW1010" i="3"/>
  <c r="O1011" i="2" s="1"/>
  <c r="BB1901" i="3"/>
  <c r="AZ1416" i="3"/>
  <c r="AV1887" i="3"/>
  <c r="AX1014" i="3"/>
  <c r="P1015" i="2" s="1"/>
  <c r="AT1171" i="3"/>
  <c r="BC1171" i="3" s="1"/>
  <c r="AZ1147" i="3"/>
  <c r="AZ883" i="3"/>
  <c r="R884" i="2" s="1"/>
  <c r="AV868" i="3"/>
  <c r="N869" i="2" s="1"/>
  <c r="AZ1206" i="3"/>
  <c r="BB1605" i="3"/>
  <c r="BA1063" i="3"/>
  <c r="BA1138" i="3"/>
  <c r="BB2114" i="3"/>
  <c r="AX938" i="3"/>
  <c r="P939" i="2" s="1"/>
  <c r="AZ1015" i="3"/>
  <c r="R1016" i="2" s="1"/>
  <c r="AX881" i="3"/>
  <c r="P882" i="2" s="1"/>
  <c r="AT881" i="3"/>
  <c r="BC881" i="3" s="1"/>
  <c r="AV961" i="3"/>
  <c r="N962" i="2" s="1"/>
  <c r="BA961" i="3"/>
  <c r="AX961" i="3"/>
  <c r="P962" i="2" s="1"/>
  <c r="BB961" i="3"/>
  <c r="T962" i="2" s="1"/>
  <c r="AT961" i="3"/>
  <c r="AU961" i="3"/>
  <c r="M962" i="2" s="1"/>
  <c r="AT1651" i="3"/>
  <c r="BB1651" i="3"/>
  <c r="AU1651" i="3"/>
  <c r="AW1879" i="3"/>
  <c r="BB1879" i="3"/>
  <c r="BC1879" i="3" s="1"/>
  <c r="AU1543" i="3"/>
  <c r="BC1543" i="3" s="1"/>
  <c r="BA1543" i="3"/>
  <c r="BA2192" i="3"/>
  <c r="AW2192" i="3"/>
  <c r="AW936" i="3"/>
  <c r="O937" i="2" s="1"/>
  <c r="AU936" i="3"/>
  <c r="M937" i="2" s="1"/>
  <c r="AW1029" i="3"/>
  <c r="O1030" i="2" s="1"/>
  <c r="BB1029" i="3"/>
  <c r="T1030" i="2" s="1"/>
  <c r="U1030" i="2" s="1"/>
  <c r="AW1155" i="3"/>
  <c r="AX1155" i="3"/>
  <c r="BA2054" i="3"/>
  <c r="AT2054" i="3"/>
  <c r="BC2054" i="3" s="1"/>
  <c r="AU1186" i="3"/>
  <c r="BC1186" i="3" s="1"/>
  <c r="AX1186" i="3"/>
  <c r="BA2073" i="3"/>
  <c r="AZ2073" i="3"/>
  <c r="BC2073" i="3" s="1"/>
  <c r="AW834" i="3"/>
  <c r="O835" i="2" s="1"/>
  <c r="AZ834" i="3"/>
  <c r="R835" i="2" s="1"/>
  <c r="AZ775" i="3"/>
  <c r="R776" i="2" s="1"/>
  <c r="BB775" i="3"/>
  <c r="BA946" i="3"/>
  <c r="AW946" i="3"/>
  <c r="O947" i="2" s="1"/>
  <c r="AZ946" i="3"/>
  <c r="R947" i="2" s="1"/>
  <c r="AV1155" i="3"/>
  <c r="AW1175" i="3"/>
  <c r="BC1175" i="3" s="1"/>
  <c r="BB1186" i="3"/>
  <c r="AX2054" i="3"/>
  <c r="AU946" i="3"/>
  <c r="M947" i="2" s="1"/>
  <c r="BB774" i="3"/>
  <c r="AV774" i="3"/>
  <c r="N775" i="2" s="1"/>
  <c r="BB808" i="3"/>
  <c r="T809" i="2" s="1"/>
  <c r="AZ811" i="3"/>
  <c r="R812" i="2" s="1"/>
  <c r="AW808" i="3"/>
  <c r="O809" i="2" s="1"/>
  <c r="AX811" i="3"/>
  <c r="P812" i="2" s="1"/>
  <c r="AW850" i="3"/>
  <c r="O851" i="2" s="1"/>
  <c r="BA811" i="3"/>
  <c r="T812" i="2" s="1"/>
  <c r="AT760" i="3"/>
  <c r="L761" i="2" s="1"/>
  <c r="AT775" i="3"/>
  <c r="L776" i="2" s="1"/>
  <c r="BB854" i="3"/>
  <c r="AX770" i="3"/>
  <c r="P771" i="2" s="1"/>
  <c r="AT794" i="3"/>
  <c r="AT828" i="3"/>
  <c r="L829" i="2" s="1"/>
  <c r="BB840" i="3"/>
  <c r="AU760" i="3"/>
  <c r="M761" i="2" s="1"/>
  <c r="AW775" i="3"/>
  <c r="O776" i="2" s="1"/>
  <c r="BB796" i="3"/>
  <c r="AW760" i="3"/>
  <c r="O761" i="2" s="1"/>
  <c r="AU775" i="3"/>
  <c r="M776" i="2" s="1"/>
  <c r="AV850" i="3"/>
  <c r="N851" i="2" s="1"/>
  <c r="AV770" i="3"/>
  <c r="N771" i="2" s="1"/>
  <c r="BA791" i="3"/>
  <c r="BA855" i="3"/>
  <c r="AU831" i="3"/>
  <c r="M832" i="2" s="1"/>
  <c r="AV764" i="3"/>
  <c r="N765" i="2" s="1"/>
  <c r="AZ840" i="3"/>
  <c r="R841" i="2" s="1"/>
  <c r="AT808" i="3"/>
  <c r="L809" i="2" s="1"/>
  <c r="AU796" i="3"/>
  <c r="M797" i="2" s="1"/>
  <c r="AT834" i="3"/>
  <c r="L835" i="2" s="1"/>
  <c r="BA775" i="3"/>
  <c r="AW794" i="3"/>
  <c r="O795" i="2" s="1"/>
  <c r="AU791" i="3"/>
  <c r="M792" i="2" s="1"/>
  <c r="AU843" i="3"/>
  <c r="M844" i="2" s="1"/>
  <c r="AZ796" i="3"/>
  <c r="R797" i="2" s="1"/>
  <c r="AX775" i="3"/>
  <c r="P776" i="2" s="1"/>
  <c r="BB845" i="3"/>
  <c r="BA843" i="3"/>
  <c r="T844" i="2" s="1"/>
  <c r="BA840" i="3"/>
  <c r="AZ808" i="3"/>
  <c r="R809" i="2" s="1"/>
  <c r="BA772" i="3"/>
  <c r="T773" i="2" s="1"/>
  <c r="AX796" i="3"/>
  <c r="P797" i="2" s="1"/>
  <c r="AT769" i="3"/>
  <c r="L770" i="2" s="1"/>
  <c r="AX785" i="3"/>
  <c r="P786" i="2" s="1"/>
  <c r="AX791" i="3"/>
  <c r="P792" i="2" s="1"/>
  <c r="AT847" i="3"/>
  <c r="L848" i="2" s="1"/>
  <c r="AV834" i="3"/>
  <c r="N835" i="2" s="1"/>
  <c r="AX845" i="3"/>
  <c r="P846" i="2" s="1"/>
  <c r="AX808" i="3"/>
  <c r="P809" i="2" s="1"/>
  <c r="AV772" i="3"/>
  <c r="N773" i="2" s="1"/>
  <c r="AV796" i="3"/>
  <c r="N797" i="2" s="1"/>
  <c r="AV808" i="3"/>
  <c r="N809" i="2" s="1"/>
  <c r="AW796" i="3"/>
  <c r="O797" i="2" s="1"/>
  <c r="AZ786" i="3"/>
  <c r="R787" i="2" s="1"/>
  <c r="AV756" i="3"/>
  <c r="N757" i="2" s="1"/>
  <c r="AZ769" i="3"/>
  <c r="R770" i="2" s="1"/>
  <c r="AX843" i="3"/>
  <c r="P844" i="2" s="1"/>
  <c r="AZ760" i="3"/>
  <c r="R761" i="2" s="1"/>
  <c r="AX794" i="3"/>
  <c r="P795" i="2" s="1"/>
  <c r="AV794" i="3"/>
  <c r="N795" i="2" s="1"/>
  <c r="BB769" i="3"/>
  <c r="AW788" i="3"/>
  <c r="O789" i="2" s="1"/>
  <c r="AT804" i="3"/>
  <c r="L805" i="2" s="1"/>
  <c r="AV788" i="3"/>
  <c r="N789" i="2" s="1"/>
  <c r="BA794" i="3"/>
  <c r="AW785" i="3"/>
  <c r="O786" i="2" s="1"/>
  <c r="AU828" i="3"/>
  <c r="M829" i="2" s="1"/>
  <c r="BB756" i="3"/>
  <c r="AU769" i="3"/>
  <c r="M770" i="2" s="1"/>
  <c r="BB827" i="3"/>
  <c r="AU788" i="3"/>
  <c r="M789" i="2" s="1"/>
  <c r="BB794" i="3"/>
  <c r="AV787" i="3"/>
  <c r="N788" i="2" s="1"/>
  <c r="AU808" i="3"/>
  <c r="M809" i="2" s="1"/>
  <c r="BB760" i="3"/>
  <c r="AZ756" i="3"/>
  <c r="R757" i="2" s="1"/>
  <c r="AX804" i="3"/>
  <c r="P805" i="2" s="1"/>
  <c r="AV769" i="3"/>
  <c r="N770" i="2" s="1"/>
  <c r="AT843" i="3"/>
  <c r="L844" i="2" s="1"/>
  <c r="AV827" i="3"/>
  <c r="N828" i="2" s="1"/>
  <c r="AT791" i="3"/>
  <c r="L792" i="2" s="1"/>
  <c r="AT788" i="3"/>
  <c r="L789" i="2" s="1"/>
  <c r="AX788" i="3"/>
  <c r="P789" i="2" s="1"/>
  <c r="BB855" i="3"/>
  <c r="AV776" i="3"/>
  <c r="N777" i="2" s="1"/>
  <c r="AW787" i="3"/>
  <c r="O788" i="2" s="1"/>
  <c r="BA760" i="3"/>
  <c r="AT811" i="3"/>
  <c r="L812" i="2" s="1"/>
  <c r="AW769" i="3"/>
  <c r="O770" i="2" s="1"/>
  <c r="AU785" i="3"/>
  <c r="M786" i="2" s="1"/>
  <c r="AV785" i="3"/>
  <c r="N786" i="2" s="1"/>
  <c r="AU756" i="3"/>
  <c r="M757" i="2" s="1"/>
  <c r="AZ794" i="3"/>
  <c r="R795" i="2" s="1"/>
  <c r="AX828" i="3"/>
  <c r="P829" i="2" s="1"/>
  <c r="AT787" i="3"/>
  <c r="L788" i="2" s="1"/>
  <c r="AV791" i="3"/>
  <c r="N792" i="2" s="1"/>
  <c r="AZ788" i="3"/>
  <c r="R789" i="2" s="1"/>
  <c r="AT855" i="3"/>
  <c r="L856" i="2" s="1"/>
  <c r="AU787" i="3"/>
  <c r="M788" i="2" s="1"/>
  <c r="AT768" i="3"/>
  <c r="L769" i="2" s="1"/>
  <c r="AV811" i="3"/>
  <c r="N812" i="2" s="1"/>
  <c r="AX757" i="3"/>
  <c r="P758" i="2" s="1"/>
  <c r="AX769" i="3"/>
  <c r="P770" i="2" s="1"/>
  <c r="BA785" i="3"/>
  <c r="T786" i="2" s="1"/>
  <c r="AV804" i="3"/>
  <c r="N805" i="2" s="1"/>
  <c r="BB791" i="3"/>
  <c r="AU855" i="3"/>
  <c r="M856" i="2" s="1"/>
  <c r="AT764" i="3"/>
  <c r="L765" i="2" s="1"/>
  <c r="AT838" i="3"/>
  <c r="AW768" i="3"/>
  <c r="O769" i="2" s="1"/>
  <c r="BB811" i="3"/>
  <c r="AZ791" i="3"/>
  <c r="R792" i="2" s="1"/>
  <c r="BB847" i="3"/>
  <c r="T848" i="2" s="1"/>
  <c r="AZ855" i="3"/>
  <c r="R856" i="2" s="1"/>
  <c r="BB764" i="3"/>
  <c r="AX838" i="3"/>
  <c r="P839" i="2" s="1"/>
  <c r="AU811" i="3"/>
  <c r="M812" i="2" s="1"/>
  <c r="AW843" i="3"/>
  <c r="O844" i="2" s="1"/>
  <c r="AT785" i="3"/>
  <c r="AZ843" i="3"/>
  <c r="R844" i="2" s="1"/>
  <c r="AV843" i="3"/>
  <c r="N844" i="2" s="1"/>
  <c r="AZ785" i="3"/>
  <c r="R786" i="2" s="1"/>
  <c r="AV847" i="3"/>
  <c r="N848" i="2" s="1"/>
  <c r="BB776" i="3"/>
  <c r="T777" i="2" s="1"/>
  <c r="AW764" i="3"/>
  <c r="O765" i="2" s="1"/>
  <c r="O405" i="2"/>
  <c r="M405" i="2"/>
  <c r="AT759" i="3"/>
  <c r="L760" i="2" s="1"/>
  <c r="BA759" i="3"/>
  <c r="AX759" i="3"/>
  <c r="P760" i="2" s="1"/>
  <c r="AV759" i="3"/>
  <c r="N760" i="2" s="1"/>
  <c r="AW759" i="3"/>
  <c r="O760" i="2" s="1"/>
  <c r="BB759" i="3"/>
  <c r="O645" i="2"/>
  <c r="N645" i="2"/>
  <c r="P645" i="2"/>
  <c r="M645" i="2"/>
  <c r="N376" i="2"/>
  <c r="R376" i="2"/>
  <c r="T76" i="2"/>
  <c r="P76" i="2"/>
  <c r="BB778" i="3"/>
  <c r="AX778" i="3"/>
  <c r="P779" i="2" s="1"/>
  <c r="BA778" i="3"/>
  <c r="AT778" i="3"/>
  <c r="R86" i="2"/>
  <c r="R277" i="2"/>
  <c r="R402" i="2"/>
  <c r="O402" i="2"/>
  <c r="O509" i="2"/>
  <c r="P509" i="2"/>
  <c r="R509" i="2"/>
  <c r="P531" i="2"/>
  <c r="N531" i="2"/>
  <c r="M531" i="2"/>
  <c r="R531" i="2"/>
  <c r="P618" i="2"/>
  <c r="T748" i="2"/>
  <c r="R349" i="2"/>
  <c r="AV778" i="3"/>
  <c r="N779" i="2" s="1"/>
  <c r="N538" i="2"/>
  <c r="N118" i="2"/>
  <c r="N416" i="2"/>
  <c r="R275" i="2"/>
  <c r="BB848" i="3"/>
  <c r="T849" i="2" s="1"/>
  <c r="R292" i="2"/>
  <c r="AZ762" i="3"/>
  <c r="R763" i="2" s="1"/>
  <c r="O305" i="2"/>
  <c r="N185" i="2"/>
  <c r="R185" i="2"/>
  <c r="R609" i="2"/>
  <c r="R82" i="2"/>
  <c r="P82" i="2"/>
  <c r="T132" i="2"/>
  <c r="L430" i="2"/>
  <c r="P430" i="2"/>
  <c r="O430" i="2"/>
  <c r="M430" i="2"/>
  <c r="N430" i="2"/>
  <c r="R430" i="2"/>
  <c r="R110" i="2"/>
  <c r="N357" i="2"/>
  <c r="P357" i="2"/>
  <c r="O357" i="2"/>
  <c r="M357" i="2"/>
  <c r="R357" i="2"/>
  <c r="M397" i="2"/>
  <c r="P397" i="2"/>
  <c r="N397" i="2"/>
  <c r="O397" i="2"/>
  <c r="T238" i="2"/>
  <c r="O238" i="2"/>
  <c r="P238" i="2"/>
  <c r="R238" i="2"/>
  <c r="M238" i="2"/>
  <c r="O545" i="2"/>
  <c r="P545" i="2"/>
  <c r="R545" i="2"/>
  <c r="T730" i="2"/>
  <c r="BA824" i="3"/>
  <c r="AX824" i="3"/>
  <c r="P825" i="2" s="1"/>
  <c r="AT824" i="3"/>
  <c r="L825" i="2" s="1"/>
  <c r="M618" i="2"/>
  <c r="N618" i="2"/>
  <c r="N91" i="2"/>
  <c r="R91" i="2"/>
  <c r="O567" i="2"/>
  <c r="M567" i="2"/>
  <c r="R567" i="2"/>
  <c r="N567" i="2"/>
  <c r="N419" i="2"/>
  <c r="O419" i="2"/>
  <c r="P419" i="2"/>
  <c r="M419" i="2"/>
  <c r="O481" i="2"/>
  <c r="P481" i="2"/>
  <c r="T481" i="2"/>
  <c r="M481" i="2"/>
  <c r="R481" i="2"/>
  <c r="N481" i="2"/>
  <c r="N363" i="2"/>
  <c r="O363" i="2"/>
  <c r="R720" i="2"/>
  <c r="P274" i="2"/>
  <c r="R274" i="2"/>
  <c r="M274" i="2"/>
  <c r="O274" i="2"/>
  <c r="N274" i="2"/>
  <c r="L58" i="2"/>
  <c r="M58" i="2"/>
  <c r="O58" i="2"/>
  <c r="P58" i="2"/>
  <c r="R589" i="2"/>
  <c r="O589" i="2"/>
  <c r="O425" i="2"/>
  <c r="N471" i="2"/>
  <c r="P33" i="2"/>
  <c r="P697" i="2"/>
  <c r="M5" i="2"/>
  <c r="N5" i="2"/>
  <c r="AU778" i="3"/>
  <c r="M779" i="2" s="1"/>
  <c r="O471" i="2"/>
  <c r="R363" i="2"/>
  <c r="R697" i="2"/>
  <c r="N238" i="2"/>
  <c r="R618" i="2"/>
  <c r="P349" i="2"/>
  <c r="R199" i="2"/>
  <c r="R625" i="2"/>
  <c r="R471" i="2"/>
  <c r="L688" i="2"/>
  <c r="N688" i="2"/>
  <c r="O688" i="2"/>
  <c r="M688" i="2"/>
  <c r="P688" i="2"/>
  <c r="N129" i="2"/>
  <c r="O129" i="2"/>
  <c r="P460" i="2"/>
  <c r="R460" i="2"/>
  <c r="P554" i="2"/>
  <c r="R232" i="2"/>
  <c r="N232" i="2"/>
  <c r="T232" i="2"/>
  <c r="N651" i="2"/>
  <c r="P651" i="2"/>
  <c r="P438" i="2"/>
  <c r="R438" i="2"/>
  <c r="O438" i="2"/>
  <c r="N438" i="2"/>
  <c r="M271" i="2"/>
  <c r="R437" i="2"/>
  <c r="N437" i="2"/>
  <c r="R485" i="2"/>
  <c r="M485" i="2"/>
  <c r="N485" i="2"/>
  <c r="P485" i="2"/>
  <c r="P128" i="2"/>
  <c r="T128" i="2"/>
  <c r="O128" i="2"/>
  <c r="L128" i="2"/>
  <c r="BB830" i="3"/>
  <c r="AT830" i="3"/>
  <c r="L831" i="2" s="1"/>
  <c r="BA830" i="3"/>
  <c r="AZ830" i="3"/>
  <c r="R831" i="2" s="1"/>
  <c r="AV830" i="3"/>
  <c r="N831" i="2" s="1"/>
  <c r="AX830" i="3"/>
  <c r="P831" i="2" s="1"/>
  <c r="R748" i="2"/>
  <c r="P748" i="2"/>
  <c r="M748" i="2"/>
  <c r="O748" i="2"/>
  <c r="M18" i="2"/>
  <c r="R18" i="2"/>
  <c r="N18" i="2"/>
  <c r="P18" i="2"/>
  <c r="O366" i="2"/>
  <c r="P366" i="2"/>
  <c r="R366" i="2"/>
  <c r="BB757" i="3"/>
  <c r="AU757" i="3"/>
  <c r="M758" i="2" s="1"/>
  <c r="AW757" i="3"/>
  <c r="O758" i="2" s="1"/>
  <c r="AT757" i="3"/>
  <c r="L758" i="2" s="1"/>
  <c r="AZ757" i="3"/>
  <c r="R758" i="2" s="1"/>
  <c r="AV757" i="3"/>
  <c r="N758" i="2" s="1"/>
  <c r="M279" i="2"/>
  <c r="O279" i="2"/>
  <c r="P279" i="2"/>
  <c r="R279" i="2"/>
  <c r="P646" i="2"/>
  <c r="R646" i="2"/>
  <c r="T646" i="2"/>
  <c r="O646" i="2"/>
  <c r="N646" i="2"/>
  <c r="M646" i="2"/>
  <c r="AZ772" i="3"/>
  <c r="R773" i="2" s="1"/>
  <c r="BB772" i="3"/>
  <c r="AT772" i="3"/>
  <c r="AU772" i="3"/>
  <c r="M773" i="2" s="1"/>
  <c r="AX772" i="3"/>
  <c r="P773" i="2" s="1"/>
  <c r="O325" i="2"/>
  <c r="M325" i="2"/>
  <c r="N325" i="2"/>
  <c r="L297" i="2"/>
  <c r="O297" i="2"/>
  <c r="R297" i="2"/>
  <c r="N297" i="2"/>
  <c r="M68" i="2"/>
  <c r="O68" i="2"/>
  <c r="R68" i="2"/>
  <c r="N68" i="2"/>
  <c r="P68" i="2"/>
  <c r="M469" i="2"/>
  <c r="N469" i="2"/>
  <c r="O469" i="2"/>
  <c r="R469" i="2"/>
  <c r="R456" i="2"/>
  <c r="M456" i="2"/>
  <c r="P456" i="2"/>
  <c r="O456" i="2"/>
  <c r="N388" i="2"/>
  <c r="P388" i="2"/>
  <c r="AZ778" i="3"/>
  <c r="R779" i="2" s="1"/>
  <c r="O538" i="2"/>
  <c r="R58" i="2"/>
  <c r="R409" i="2"/>
  <c r="M18" i="1" s="1"/>
  <c r="P363" i="2"/>
  <c r="M406" i="2"/>
  <c r="AW830" i="3"/>
  <c r="O831" i="2" s="1"/>
  <c r="P358" i="2"/>
  <c r="M412" i="2"/>
  <c r="N412" i="2"/>
  <c r="P376" i="2"/>
  <c r="M538" i="2"/>
  <c r="T58" i="2"/>
  <c r="M363" i="2"/>
  <c r="P417" i="2"/>
  <c r="AT848" i="3"/>
  <c r="L849" i="2" s="1"/>
  <c r="R129" i="2"/>
  <c r="N545" i="2"/>
  <c r="N215" i="2"/>
  <c r="P305" i="2"/>
  <c r="M53" i="2"/>
  <c r="O265" i="2"/>
  <c r="R412" i="2"/>
  <c r="O376" i="2"/>
  <c r="R419" i="2"/>
  <c r="M677" i="2"/>
  <c r="P275" i="2"/>
  <c r="M129" i="2"/>
  <c r="T199" i="2"/>
  <c r="O531" i="2"/>
  <c r="R215" i="2"/>
  <c r="M305" i="2"/>
  <c r="N589" i="2"/>
  <c r="P53" i="2"/>
  <c r="P403" i="2"/>
  <c r="O416" i="2"/>
  <c r="R416" i="2"/>
  <c r="N413" i="2"/>
  <c r="P413" i="2"/>
  <c r="R413" i="2"/>
  <c r="BA848" i="3"/>
  <c r="AZ848" i="3"/>
  <c r="R849" i="2" s="1"/>
  <c r="AX848" i="3"/>
  <c r="P849" i="2" s="1"/>
  <c r="N177" i="2"/>
  <c r="I22" i="1" s="1"/>
  <c r="R283" i="2"/>
  <c r="M283" i="2"/>
  <c r="AT803" i="3"/>
  <c r="L804" i="2" s="1"/>
  <c r="AZ803" i="3"/>
  <c r="R804" i="2" s="1"/>
  <c r="AU803" i="3"/>
  <c r="M804" i="2" s="1"/>
  <c r="AX803" i="3"/>
  <c r="P804" i="2" s="1"/>
  <c r="R280" i="2"/>
  <c r="P280" i="2"/>
  <c r="N280" i="2"/>
  <c r="M280" i="2"/>
  <c r="P649" i="2"/>
  <c r="N649" i="2"/>
  <c r="T649" i="2"/>
  <c r="R649" i="2"/>
  <c r="O649" i="2"/>
  <c r="M649" i="2"/>
  <c r="M118" i="2"/>
  <c r="R118" i="2"/>
  <c r="O201" i="2"/>
  <c r="N201" i="2"/>
  <c r="R201" i="2"/>
  <c r="AX777" i="3"/>
  <c r="P778" i="2" s="1"/>
  <c r="BB777" i="3"/>
  <c r="N86" i="2"/>
  <c r="L86" i="2"/>
  <c r="N741" i="2"/>
  <c r="O283" i="2"/>
  <c r="M349" i="2"/>
  <c r="M549" i="2"/>
  <c r="O618" i="2"/>
  <c r="R534" i="2"/>
  <c r="N84" i="2"/>
  <c r="M84" i="2"/>
  <c r="O84" i="2"/>
  <c r="P84" i="2"/>
  <c r="L27" i="2"/>
  <c r="M27" i="2"/>
  <c r="O27" i="2"/>
  <c r="P209" i="2"/>
  <c r="R209" i="2"/>
  <c r="N209" i="2"/>
  <c r="M631" i="2"/>
  <c r="N631" i="2"/>
  <c r="R631" i="2"/>
  <c r="O631" i="2"/>
  <c r="M287" i="2"/>
  <c r="O287" i="2"/>
  <c r="P287" i="2"/>
  <c r="N287" i="2"/>
  <c r="R287" i="2"/>
  <c r="L287" i="2"/>
  <c r="T750" i="2"/>
  <c r="P659" i="2"/>
  <c r="N659" i="2"/>
  <c r="M659" i="2"/>
  <c r="O659" i="2"/>
  <c r="N456" i="2"/>
  <c r="N527" i="2"/>
  <c r="P538" i="2"/>
  <c r="R688" i="2"/>
  <c r="R397" i="2"/>
  <c r="M413" i="2"/>
  <c r="M21" i="2"/>
  <c r="R677" i="2"/>
  <c r="M438" i="2"/>
  <c r="P402" i="2"/>
  <c r="R584" i="2"/>
  <c r="R712" i="2"/>
  <c r="P712" i="2"/>
  <c r="O712" i="2"/>
  <c r="O718" i="2"/>
  <c r="P9" i="2"/>
  <c r="T9" i="2"/>
  <c r="N153" i="2"/>
  <c r="M153" i="2"/>
  <c r="R153" i="2"/>
  <c r="P153" i="2"/>
  <c r="M33" i="2"/>
  <c r="N33" i="2"/>
  <c r="O33" i="2"/>
  <c r="R656" i="2"/>
  <c r="P656" i="2"/>
  <c r="M656" i="2"/>
  <c r="P521" i="2"/>
  <c r="N521" i="2"/>
  <c r="L668" i="2"/>
  <c r="T668" i="2"/>
  <c r="P668" i="2"/>
  <c r="N668" i="2"/>
  <c r="AX853" i="3"/>
  <c r="P854" i="2" s="1"/>
  <c r="AU853" i="3"/>
  <c r="M854" i="2" s="1"/>
  <c r="BB853" i="3"/>
  <c r="AT853" i="3"/>
  <c r="L854" i="2" s="1"/>
  <c r="R33" i="2"/>
  <c r="M86" i="2"/>
  <c r="M468" i="2"/>
  <c r="AW778" i="3"/>
  <c r="O779" i="2" s="1"/>
  <c r="P406" i="2"/>
  <c r="N697" i="2"/>
  <c r="O215" i="2"/>
  <c r="M275" i="2"/>
  <c r="O275" i="2"/>
  <c r="AT827" i="3"/>
  <c r="L828" i="2" s="1"/>
  <c r="AU827" i="3"/>
  <c r="M828" i="2" s="1"/>
  <c r="AW827" i="3"/>
  <c r="O828" i="2" s="1"/>
  <c r="BA827" i="3"/>
  <c r="AX827" i="3"/>
  <c r="P828" i="2" s="1"/>
  <c r="N390" i="2"/>
  <c r="R394" i="2"/>
  <c r="P394" i="2"/>
  <c r="O394" i="2"/>
  <c r="P412" i="2"/>
  <c r="O413" i="2"/>
  <c r="N338" i="2"/>
  <c r="O209" i="2"/>
  <c r="P215" i="2"/>
  <c r="R644" i="2"/>
  <c r="N309" i="2"/>
  <c r="M157" i="2"/>
  <c r="AT792" i="3"/>
  <c r="L793" i="2" s="1"/>
  <c r="P732" i="2"/>
  <c r="P560" i="2"/>
  <c r="R71" i="2"/>
  <c r="AX834" i="3"/>
  <c r="P835" i="2" s="1"/>
  <c r="M71" i="2"/>
  <c r="O330" i="2"/>
  <c r="T330" i="2"/>
  <c r="R330" i="2"/>
  <c r="N330" i="2"/>
  <c r="AU792" i="3"/>
  <c r="M793" i="2" s="1"/>
  <c r="BA792" i="3"/>
  <c r="BB792" i="3"/>
  <c r="T793" i="2" s="1"/>
  <c r="AX792" i="3"/>
  <c r="P793" i="2" s="1"/>
  <c r="O240" i="2"/>
  <c r="N240" i="2"/>
  <c r="T679" i="2"/>
  <c r="N679" i="2"/>
  <c r="O679" i="2"/>
  <c r="BB768" i="3"/>
  <c r="AV768" i="3"/>
  <c r="N769" i="2" s="1"/>
  <c r="BA768" i="3"/>
  <c r="BA801" i="3"/>
  <c r="BB801" i="3"/>
  <c r="AT801" i="3"/>
  <c r="L802" i="2" s="1"/>
  <c r="AV801" i="3"/>
  <c r="N802" i="2" s="1"/>
  <c r="P687" i="2"/>
  <c r="O687" i="2"/>
  <c r="BA847" i="3"/>
  <c r="AW847" i="3"/>
  <c r="O848" i="2" s="1"/>
  <c r="AU847" i="3"/>
  <c r="M848" i="2" s="1"/>
  <c r="AX847" i="3"/>
  <c r="P848" i="2" s="1"/>
  <c r="P608" i="2"/>
  <c r="AV800" i="3"/>
  <c r="N801" i="2" s="1"/>
  <c r="AW800" i="3"/>
  <c r="O801" i="2" s="1"/>
  <c r="M514" i="2"/>
  <c r="N514" i="2"/>
  <c r="AT845" i="3"/>
  <c r="L846" i="2" s="1"/>
  <c r="BA845" i="3"/>
  <c r="BA776" i="3"/>
  <c r="AW776" i="3"/>
  <c r="O777" i="2" s="1"/>
  <c r="AU776" i="3"/>
  <c r="M777" i="2" s="1"/>
  <c r="BB825" i="3"/>
  <c r="AT825" i="3"/>
  <c r="L826" i="2" s="1"/>
  <c r="P200" i="2"/>
  <c r="N371" i="2"/>
  <c r="R371" i="2"/>
  <c r="P322" i="2"/>
  <c r="O322" i="2"/>
  <c r="BB802" i="3"/>
  <c r="T803" i="2" s="1"/>
  <c r="AX802" i="3"/>
  <c r="P803" i="2" s="1"/>
  <c r="AT802" i="3"/>
  <c r="L803" i="2" s="1"/>
  <c r="AV802" i="3"/>
  <c r="N803" i="2" s="1"/>
  <c r="AZ802" i="3"/>
  <c r="R803" i="2" s="1"/>
  <c r="AV831" i="3"/>
  <c r="N832" i="2" s="1"/>
  <c r="AZ831" i="3"/>
  <c r="R832" i="2" s="1"/>
  <c r="BB831" i="3"/>
  <c r="P337" i="2"/>
  <c r="AZ801" i="3"/>
  <c r="R802" i="2" s="1"/>
  <c r="P272" i="2"/>
  <c r="N272" i="2"/>
  <c r="L342" i="2"/>
  <c r="R342" i="2"/>
  <c r="O342" i="2"/>
  <c r="N342" i="2"/>
  <c r="P342" i="2"/>
  <c r="O94" i="2"/>
  <c r="P94" i="2"/>
  <c r="BB838" i="3"/>
  <c r="AZ838" i="3"/>
  <c r="R839" i="2" s="1"/>
  <c r="AU838" i="3"/>
  <c r="M839" i="2" s="1"/>
  <c r="BA838" i="3"/>
  <c r="AV838" i="3"/>
  <c r="N839" i="2" s="1"/>
  <c r="R55" i="2"/>
  <c r="P751" i="2"/>
  <c r="M751" i="2"/>
  <c r="O751" i="2"/>
  <c r="R746" i="2"/>
  <c r="O746" i="2"/>
  <c r="M270" i="2"/>
  <c r="O270" i="2"/>
  <c r="AW835" i="3"/>
  <c r="O836" i="2" s="1"/>
  <c r="AU835" i="3"/>
  <c r="M836" i="2" s="1"/>
  <c r="BB835" i="3"/>
  <c r="AT835" i="3"/>
  <c r="L836" i="2" s="1"/>
  <c r="L663" i="2"/>
  <c r="N663" i="2"/>
  <c r="O663" i="2"/>
  <c r="P663" i="2"/>
  <c r="M663" i="2"/>
  <c r="O130" i="2"/>
  <c r="M730" i="2"/>
  <c r="O730" i="2"/>
  <c r="P162" i="2"/>
  <c r="R162" i="2"/>
  <c r="N162" i="2"/>
  <c r="M162" i="2"/>
  <c r="O162" i="2"/>
  <c r="R446" i="2"/>
  <c r="AX854" i="3"/>
  <c r="P855" i="2" s="1"/>
  <c r="AT854" i="3"/>
  <c r="AV822" i="3"/>
  <c r="N823" i="2" s="1"/>
  <c r="BA822" i="3"/>
  <c r="T823" i="2" s="1"/>
  <c r="AX822" i="3"/>
  <c r="P823" i="2" s="1"/>
  <c r="AU822" i="3"/>
  <c r="M823" i="2" s="1"/>
  <c r="O503" i="2"/>
  <c r="M503" i="2"/>
  <c r="M258" i="2"/>
  <c r="P345" i="2"/>
  <c r="O345" i="2"/>
  <c r="R345" i="2"/>
  <c r="M23" i="2"/>
  <c r="N23" i="2"/>
  <c r="P23" i="2"/>
  <c r="AU770" i="3"/>
  <c r="M771" i="2" s="1"/>
  <c r="BB770" i="3"/>
  <c r="T771" i="2" s="1"/>
  <c r="N132" i="2"/>
  <c r="O132" i="2"/>
  <c r="R132" i="2"/>
  <c r="P563" i="2"/>
  <c r="L563" i="2"/>
  <c r="R122" i="2"/>
  <c r="M21" i="1" s="1"/>
  <c r="M599" i="2"/>
  <c r="P599" i="2"/>
  <c r="N599" i="2"/>
  <c r="R599" i="2"/>
  <c r="T375" i="2"/>
  <c r="L375" i="2"/>
  <c r="M611" i="2"/>
  <c r="O611" i="2"/>
  <c r="R611" i="2"/>
  <c r="O642" i="2"/>
  <c r="O480" i="2"/>
  <c r="O139" i="2"/>
  <c r="P139" i="2"/>
  <c r="M578" i="2"/>
  <c r="P578" i="2"/>
  <c r="O578" i="2"/>
  <c r="R578" i="2"/>
  <c r="M661" i="2"/>
  <c r="N661" i="2"/>
  <c r="R661" i="2"/>
  <c r="P661" i="2"/>
  <c r="O661" i="2"/>
  <c r="R226" i="2"/>
  <c r="L431" i="2"/>
  <c r="R431" i="2"/>
  <c r="N431" i="2"/>
  <c r="M431" i="2"/>
  <c r="P431" i="2"/>
  <c r="O431" i="2"/>
  <c r="O164" i="2"/>
  <c r="P164" i="2"/>
  <c r="M164" i="2"/>
  <c r="R164" i="2"/>
  <c r="N164" i="2"/>
  <c r="P673" i="2"/>
  <c r="L673" i="2"/>
  <c r="T673" i="2"/>
  <c r="O673" i="2"/>
  <c r="M673" i="2"/>
  <c r="R673" i="2"/>
  <c r="L704" i="2"/>
  <c r="R704" i="2"/>
  <c r="O704" i="2"/>
  <c r="P704" i="2"/>
  <c r="M704" i="2"/>
  <c r="N704" i="2"/>
  <c r="P282" i="2"/>
  <c r="N282" i="2"/>
  <c r="R282" i="2"/>
  <c r="M282" i="2"/>
  <c r="O282" i="2"/>
  <c r="T8" i="2"/>
  <c r="N8" i="2"/>
  <c r="M8" i="2"/>
  <c r="R8" i="2"/>
  <c r="P8" i="2"/>
  <c r="O8" i="2"/>
  <c r="AV818" i="3"/>
  <c r="N819" i="2" s="1"/>
  <c r="BB818" i="3"/>
  <c r="AT818" i="3"/>
  <c r="L819" i="2" s="1"/>
  <c r="AZ818" i="3"/>
  <c r="R819" i="2" s="1"/>
  <c r="AX818" i="3"/>
  <c r="P819" i="2" s="1"/>
  <c r="AW818" i="3"/>
  <c r="O819" i="2" s="1"/>
  <c r="BA818" i="3"/>
  <c r="AU818" i="3"/>
  <c r="M819" i="2" s="1"/>
  <c r="P229" i="2"/>
  <c r="R229" i="2"/>
  <c r="M229" i="2"/>
  <c r="O229" i="2"/>
  <c r="N229" i="2"/>
  <c r="M299" i="2"/>
  <c r="L299" i="2"/>
  <c r="P299" i="2"/>
  <c r="O299" i="2"/>
  <c r="N299" i="2"/>
  <c r="R529" i="2"/>
  <c r="M529" i="2"/>
  <c r="N529" i="2"/>
  <c r="O529" i="2"/>
  <c r="P529" i="2"/>
  <c r="O264" i="2"/>
  <c r="N264" i="2"/>
  <c r="R264" i="2"/>
  <c r="M264" i="2"/>
  <c r="P264" i="2"/>
  <c r="N227" i="2"/>
  <c r="O486" i="2"/>
  <c r="L5" i="2"/>
  <c r="T5" i="2"/>
  <c r="P5" i="2"/>
  <c r="R5" i="2"/>
  <c r="O5" i="2"/>
  <c r="O599" i="2"/>
  <c r="P354" i="2"/>
  <c r="N354" i="2"/>
  <c r="R354" i="2"/>
  <c r="O354" i="2"/>
  <c r="L354" i="2"/>
  <c r="M354" i="2"/>
  <c r="N523" i="2"/>
  <c r="O551" i="2"/>
  <c r="N551" i="2"/>
  <c r="P551" i="2"/>
  <c r="R551" i="2"/>
  <c r="M551" i="2"/>
  <c r="L551" i="2"/>
  <c r="M660" i="2"/>
  <c r="R660" i="2"/>
  <c r="N660" i="2"/>
  <c r="P660" i="2"/>
  <c r="O660" i="2"/>
  <c r="O379" i="2"/>
  <c r="M379" i="2"/>
  <c r="L708" i="2"/>
  <c r="M708" i="2"/>
  <c r="P708" i="2"/>
  <c r="R708" i="2"/>
  <c r="N708" i="2"/>
  <c r="O708" i="2"/>
  <c r="N408" i="2"/>
  <c r="R408" i="2"/>
  <c r="N605" i="2"/>
  <c r="M605" i="2"/>
  <c r="R605" i="2"/>
  <c r="O605" i="2"/>
  <c r="P605" i="2"/>
  <c r="O613" i="2"/>
  <c r="M613" i="2"/>
  <c r="N613" i="2"/>
  <c r="R613" i="2"/>
  <c r="P613" i="2"/>
  <c r="AU852" i="3"/>
  <c r="M853" i="2" s="1"/>
  <c r="AW852" i="3"/>
  <c r="O853" i="2" s="1"/>
  <c r="AZ852" i="3"/>
  <c r="R853" i="2" s="1"/>
  <c r="AV852" i="3"/>
  <c r="N853" i="2" s="1"/>
  <c r="BB852" i="3"/>
  <c r="BA852" i="3"/>
  <c r="AX852" i="3"/>
  <c r="P853" i="2" s="1"/>
  <c r="AT852" i="3"/>
  <c r="L853" i="2" s="1"/>
  <c r="M590" i="2"/>
  <c r="N590" i="2"/>
  <c r="P590" i="2"/>
  <c r="R590" i="2"/>
  <c r="O590" i="2"/>
  <c r="AU782" i="3"/>
  <c r="M783" i="2" s="1"/>
  <c r="AV782" i="3"/>
  <c r="N783" i="2" s="1"/>
  <c r="AW782" i="3"/>
  <c r="O783" i="2" s="1"/>
  <c r="BA782" i="3"/>
  <c r="AT782" i="3"/>
  <c r="L783" i="2" s="1"/>
  <c r="P552" i="2"/>
  <c r="N552" i="2"/>
  <c r="N21" i="2"/>
  <c r="P21" i="2"/>
  <c r="T21" i="2"/>
  <c r="O21" i="2"/>
  <c r="R21" i="2"/>
  <c r="L433" i="2"/>
  <c r="P433" i="2"/>
  <c r="N433" i="2"/>
  <c r="O433" i="2"/>
  <c r="M433" i="2"/>
  <c r="M639" i="2"/>
  <c r="P639" i="2"/>
  <c r="O639" i="2"/>
  <c r="N639" i="2"/>
  <c r="R639" i="2"/>
  <c r="M486" i="2"/>
  <c r="R486" i="2"/>
  <c r="P486" i="2"/>
  <c r="N486" i="2"/>
  <c r="T395" i="2"/>
  <c r="N395" i="2"/>
  <c r="P395" i="2"/>
  <c r="M395" i="2"/>
  <c r="R395" i="2"/>
  <c r="M113" i="2"/>
  <c r="N113" i="2"/>
  <c r="O113" i="2"/>
  <c r="R113" i="2"/>
  <c r="P113" i="2"/>
  <c r="M228" i="2"/>
  <c r="O228" i="2"/>
  <c r="N228" i="2"/>
  <c r="P228" i="2"/>
  <c r="P488" i="2"/>
  <c r="O488" i="2"/>
  <c r="R488" i="2"/>
  <c r="O227" i="2"/>
  <c r="P227" i="2"/>
  <c r="M227" i="2"/>
  <c r="P311" i="2"/>
  <c r="L311" i="2"/>
  <c r="M311" i="2"/>
  <c r="O311" i="2"/>
  <c r="N311" i="2"/>
  <c r="N673" i="2"/>
  <c r="N488" i="2"/>
  <c r="M488" i="2"/>
  <c r="R299" i="2"/>
  <c r="N578" i="2"/>
  <c r="R737" i="2"/>
  <c r="T737" i="2"/>
  <c r="L737" i="2"/>
  <c r="M737" i="2"/>
  <c r="O737" i="2"/>
  <c r="O625" i="2"/>
  <c r="M625" i="2"/>
  <c r="P625" i="2"/>
  <c r="AZ815" i="3"/>
  <c r="R816" i="2" s="1"/>
  <c r="BB815" i="3"/>
  <c r="T424" i="2"/>
  <c r="O424" i="2"/>
  <c r="N424" i="2"/>
  <c r="L56" i="2"/>
  <c r="O56" i="2"/>
  <c r="R56" i="2"/>
  <c r="N56" i="2"/>
  <c r="P56" i="2"/>
  <c r="O308" i="2"/>
  <c r="R308" i="2"/>
  <c r="N308" i="2"/>
  <c r="L308" i="2"/>
  <c r="T308" i="2"/>
  <c r="P502" i="2"/>
  <c r="P559" i="2"/>
  <c r="R559" i="2"/>
  <c r="M559" i="2"/>
  <c r="P277" i="2"/>
  <c r="M308" i="2"/>
  <c r="T74" i="2"/>
  <c r="L210" i="2"/>
  <c r="P743" i="2"/>
  <c r="O743" i="2"/>
  <c r="M743" i="2"/>
  <c r="P112" i="2"/>
  <c r="R112" i="2"/>
  <c r="T243" i="2"/>
  <c r="O243" i="2"/>
  <c r="M243" i="2"/>
  <c r="P243" i="2"/>
  <c r="L243" i="2"/>
  <c r="R243" i="2"/>
  <c r="N420" i="2"/>
  <c r="M420" i="2"/>
  <c r="P420" i="2"/>
  <c r="N548" i="2"/>
  <c r="R548" i="2"/>
  <c r="M403" i="2"/>
  <c r="N403" i="2"/>
  <c r="P314" i="2"/>
  <c r="O314" i="2"/>
  <c r="R314" i="2"/>
  <c r="N314" i="2"/>
  <c r="N712" i="2"/>
  <c r="M338" i="2"/>
  <c r="O338" i="2"/>
  <c r="P338" i="2"/>
  <c r="P633" i="2"/>
  <c r="P753" i="2"/>
  <c r="N753" i="2"/>
  <c r="AZ820" i="3"/>
  <c r="R821" i="2" s="1"/>
  <c r="AT820" i="3"/>
  <c r="AX820" i="3"/>
  <c r="P821" i="2" s="1"/>
  <c r="AV820" i="3"/>
  <c r="N821" i="2" s="1"/>
  <c r="AW820" i="3"/>
  <c r="O821" i="2" s="1"/>
  <c r="BA820" i="3"/>
  <c r="M194" i="2"/>
  <c r="P194" i="2"/>
  <c r="R194" i="2"/>
  <c r="O194" i="2"/>
  <c r="P323" i="2"/>
  <c r="R323" i="2"/>
  <c r="L513" i="2"/>
  <c r="P513" i="2"/>
  <c r="M513" i="2"/>
  <c r="O513" i="2"/>
  <c r="N513" i="2"/>
  <c r="R513" i="2"/>
  <c r="T573" i="2"/>
  <c r="P573" i="2"/>
  <c r="R698" i="2"/>
  <c r="M698" i="2"/>
  <c r="O693" i="2"/>
  <c r="N693" i="2"/>
  <c r="M171" i="2"/>
  <c r="T171" i="2"/>
  <c r="O171" i="2"/>
  <c r="R57" i="2"/>
  <c r="M57" i="2"/>
  <c r="P57" i="2"/>
  <c r="T254" i="2"/>
  <c r="T224" i="2"/>
  <c r="N224" i="2"/>
  <c r="P224" i="2"/>
  <c r="M224" i="2"/>
  <c r="AZ860" i="3"/>
  <c r="R861" i="2" s="1"/>
  <c r="AX860" i="3"/>
  <c r="P861" i="2" s="1"/>
  <c r="AU860" i="3"/>
  <c r="M861" i="2" s="1"/>
  <c r="AT860" i="3"/>
  <c r="L861" i="2" s="1"/>
  <c r="BB860" i="3"/>
  <c r="BA860" i="3"/>
  <c r="T246" i="2"/>
  <c r="M246" i="2"/>
  <c r="BA783" i="3"/>
  <c r="AV783" i="3"/>
  <c r="N784" i="2" s="1"/>
  <c r="AU783" i="3"/>
  <c r="M784" i="2" s="1"/>
  <c r="BB783" i="3"/>
  <c r="AZ783" i="3"/>
  <c r="R784" i="2" s="1"/>
  <c r="AW783" i="3"/>
  <c r="O784" i="2" s="1"/>
  <c r="AT783" i="3"/>
  <c r="O716" i="2"/>
  <c r="M277" i="2"/>
  <c r="P308" i="2"/>
  <c r="T731" i="2"/>
  <c r="O57" i="2"/>
  <c r="N625" i="2"/>
  <c r="M314" i="2"/>
  <c r="BB762" i="3"/>
  <c r="N194" i="2"/>
  <c r="T116" i="2"/>
  <c r="R116" i="2"/>
  <c r="P116" i="2"/>
  <c r="M116" i="2"/>
  <c r="M527" i="2"/>
  <c r="O527" i="2"/>
  <c r="N487" i="2"/>
  <c r="R487" i="2"/>
  <c r="O487" i="2"/>
  <c r="P487" i="2"/>
  <c r="R637" i="2"/>
  <c r="T637" i="2"/>
  <c r="O292" i="2"/>
  <c r="P292" i="2"/>
  <c r="M292" i="2"/>
  <c r="BA790" i="3"/>
  <c r="AT790" i="3"/>
  <c r="R155" i="2"/>
  <c r="O627" i="2"/>
  <c r="N627" i="2"/>
  <c r="M627" i="2"/>
  <c r="P627" i="2"/>
  <c r="N116" i="2"/>
  <c r="R527" i="2"/>
  <c r="N277" i="2"/>
  <c r="M409" i="2"/>
  <c r="T57" i="2"/>
  <c r="T338" i="2"/>
  <c r="M712" i="2"/>
  <c r="AX783" i="3"/>
  <c r="P784" i="2" s="1"/>
  <c r="L360" i="2"/>
  <c r="M360" i="2"/>
  <c r="R360" i="2"/>
  <c r="N199" i="2"/>
  <c r="O199" i="2"/>
  <c r="P199" i="2"/>
  <c r="M199" i="2"/>
  <c r="AU837" i="3"/>
  <c r="M838" i="2" s="1"/>
  <c r="AT851" i="3"/>
  <c r="L852" i="2" s="1"/>
  <c r="BA851" i="3"/>
  <c r="T852" i="2" s="1"/>
  <c r="R743" i="2"/>
  <c r="O606" i="2"/>
  <c r="M56" i="2"/>
  <c r="M424" i="2"/>
  <c r="T627" i="2"/>
  <c r="R420" i="2"/>
  <c r="M449" i="2"/>
  <c r="AV860" i="3"/>
  <c r="N861" i="2" s="1"/>
  <c r="P693" i="2"/>
  <c r="R700" i="2"/>
  <c r="N743" i="2"/>
  <c r="M112" i="2"/>
  <c r="P606" i="2"/>
  <c r="O112" i="2"/>
  <c r="P737" i="2"/>
  <c r="O559" i="2"/>
  <c r="O420" i="2"/>
  <c r="AW860" i="3"/>
  <c r="O861" i="2" s="1"/>
  <c r="N700" i="2"/>
  <c r="M323" i="2"/>
  <c r="N360" i="2"/>
  <c r="O502" i="2"/>
  <c r="N112" i="2"/>
  <c r="P360" i="2"/>
  <c r="AV821" i="3"/>
  <c r="N822" i="2" s="1"/>
  <c r="T566" i="2"/>
  <c r="T561" i="2"/>
  <c r="N737" i="2"/>
  <c r="N559" i="2"/>
  <c r="R693" i="2"/>
  <c r="M606" i="2"/>
  <c r="N606" i="2"/>
  <c r="T409" i="2"/>
  <c r="P409" i="2"/>
  <c r="AU762" i="3"/>
  <c r="M763" i="2" s="1"/>
  <c r="AT762" i="3"/>
  <c r="L763" i="2" s="1"/>
  <c r="O468" i="2"/>
  <c r="N468" i="2"/>
  <c r="P468" i="2"/>
  <c r="M85" i="2"/>
  <c r="P85" i="2"/>
  <c r="N85" i="2"/>
  <c r="R85" i="2"/>
  <c r="T85" i="2"/>
  <c r="P74" i="2"/>
  <c r="R74" i="2"/>
  <c r="M74" i="2"/>
  <c r="AZ837" i="3"/>
  <c r="R838" i="2" s="1"/>
  <c r="AX837" i="3"/>
  <c r="P838" i="2" s="1"/>
  <c r="AV837" i="3"/>
  <c r="N838" i="2" s="1"/>
  <c r="AW837" i="3"/>
  <c r="O838" i="2" s="1"/>
  <c r="O328" i="2"/>
  <c r="M328" i="2"/>
  <c r="N328" i="2"/>
  <c r="R328" i="2"/>
  <c r="P328" i="2"/>
  <c r="L406" i="2"/>
  <c r="O406" i="2"/>
  <c r="T406" i="2"/>
  <c r="T212" i="2"/>
  <c r="O212" i="2"/>
  <c r="R212" i="2"/>
  <c r="P212" i="2"/>
  <c r="M81" i="2"/>
  <c r="O409" i="2"/>
  <c r="J18" i="1" s="1"/>
  <c r="R406" i="2"/>
  <c r="M502" i="2"/>
  <c r="T468" i="2"/>
  <c r="O360" i="2"/>
  <c r="R424" i="2"/>
  <c r="O403" i="2"/>
  <c r="AT837" i="3"/>
  <c r="L838" i="2" s="1"/>
  <c r="BB820" i="3"/>
  <c r="P424" i="2"/>
  <c r="R403" i="2"/>
  <c r="L420" i="2"/>
  <c r="BB837" i="3"/>
  <c r="T838" i="2" s="1"/>
  <c r="AU820" i="3"/>
  <c r="M821" i="2" s="1"/>
  <c r="M154" i="2"/>
  <c r="O277" i="2"/>
  <c r="O74" i="2"/>
  <c r="N212" i="2"/>
  <c r="N243" i="2"/>
  <c r="T513" i="2"/>
  <c r="O224" i="2"/>
  <c r="M693" i="2"/>
  <c r="O584" i="2"/>
  <c r="M609" i="2"/>
  <c r="AV857" i="3"/>
  <c r="N858" i="2" s="1"/>
  <c r="AW857" i="3"/>
  <c r="O858" i="2" s="1"/>
  <c r="BB857" i="3"/>
  <c r="N694" i="2"/>
  <c r="O694" i="2"/>
  <c r="R694" i="2"/>
  <c r="P283" i="2"/>
  <c r="N283" i="2"/>
  <c r="O280" i="2"/>
  <c r="T280" i="2"/>
  <c r="M3" i="2"/>
  <c r="L3" i="2"/>
  <c r="P201" i="2"/>
  <c r="L76" i="2"/>
  <c r="O76" i="2"/>
  <c r="R76" i="2"/>
  <c r="AT777" i="3"/>
  <c r="L778" i="2" s="1"/>
  <c r="AW777" i="3"/>
  <c r="O778" i="2" s="1"/>
  <c r="AU777" i="3"/>
  <c r="M778" i="2" s="1"/>
  <c r="R405" i="2"/>
  <c r="AZ759" i="3"/>
  <c r="R760" i="2" s="1"/>
  <c r="O609" i="2"/>
  <c r="R741" i="2"/>
  <c r="M741" i="2"/>
  <c r="O741" i="2"/>
  <c r="R167" i="2"/>
  <c r="O521" i="2"/>
  <c r="L545" i="2"/>
  <c r="M545" i="2"/>
  <c r="AV824" i="3"/>
  <c r="N825" i="2" s="1"/>
  <c r="AU824" i="3"/>
  <c r="M825" i="2" s="1"/>
  <c r="AZ824" i="3"/>
  <c r="R825" i="2" s="1"/>
  <c r="AW824" i="3"/>
  <c r="O825" i="2" s="1"/>
  <c r="BB824" i="3"/>
  <c r="BA853" i="3"/>
  <c r="AV853" i="3"/>
  <c r="N854" i="2" s="1"/>
  <c r="AW853" i="3"/>
  <c r="O854" i="2" s="1"/>
  <c r="AZ853" i="3"/>
  <c r="R854" i="2" s="1"/>
  <c r="M720" i="2"/>
  <c r="P589" i="2"/>
  <c r="M589" i="2"/>
  <c r="M425" i="2"/>
  <c r="N425" i="2"/>
  <c r="N349" i="2"/>
  <c r="O349" i="2"/>
  <c r="M376" i="2"/>
  <c r="M201" i="2"/>
  <c r="O118" i="2"/>
  <c r="N677" i="2"/>
  <c r="P416" i="2"/>
  <c r="BB803" i="3"/>
  <c r="P677" i="2"/>
  <c r="AW848" i="3"/>
  <c r="O849" i="2" s="1"/>
  <c r="AV777" i="3"/>
  <c r="N778" i="2" s="1"/>
  <c r="M76" i="2"/>
  <c r="N82" i="2"/>
  <c r="R3" i="2"/>
  <c r="M584" i="2"/>
  <c r="P669" i="2"/>
  <c r="AW828" i="3"/>
  <c r="O829" i="2" s="1"/>
  <c r="AV828" i="3"/>
  <c r="N829" i="2" s="1"/>
  <c r="BA828" i="3"/>
  <c r="N145" i="2"/>
  <c r="O159" i="2"/>
  <c r="M159" i="2"/>
  <c r="T721" i="2"/>
  <c r="AU759" i="3"/>
  <c r="M760" i="2" s="1"/>
  <c r="AW803" i="3"/>
  <c r="O804" i="2" s="1"/>
  <c r="O677" i="2"/>
  <c r="AU848" i="3"/>
  <c r="M849" i="2" s="1"/>
  <c r="AZ777" i="3"/>
  <c r="R778" i="2" s="1"/>
  <c r="N76" i="2"/>
  <c r="M82" i="2"/>
  <c r="O82" i="2"/>
  <c r="N119" i="2"/>
  <c r="P71" i="2"/>
  <c r="O3" i="2"/>
  <c r="P584" i="2"/>
  <c r="AW801" i="3"/>
  <c r="O802" i="2" s="1"/>
  <c r="T413" i="2"/>
  <c r="AV803" i="3"/>
  <c r="N804" i="2" s="1"/>
  <c r="BA777" i="3"/>
  <c r="N609" i="2"/>
  <c r="O165" i="2"/>
  <c r="N405" i="2"/>
  <c r="T694" i="2"/>
  <c r="P3" i="2"/>
  <c r="T584" i="2"/>
  <c r="AZ857" i="3"/>
  <c r="R858" i="2" s="1"/>
  <c r="BB784" i="3"/>
  <c r="R240" i="2"/>
  <c r="M240" i="2"/>
  <c r="P321" i="2"/>
  <c r="M321" i="2"/>
  <c r="AZ768" i="3"/>
  <c r="R769" i="2" s="1"/>
  <c r="AU768" i="3"/>
  <c r="M769" i="2" s="1"/>
  <c r="BB800" i="3"/>
  <c r="AX800" i="3"/>
  <c r="P801" i="2" s="1"/>
  <c r="AX776" i="3"/>
  <c r="P777" i="2" s="1"/>
  <c r="AT776" i="3"/>
  <c r="L777" i="2" s="1"/>
  <c r="N61" i="2"/>
  <c r="AX806" i="3"/>
  <c r="P807" i="2" s="1"/>
  <c r="BA806" i="3"/>
  <c r="T807" i="2" s="1"/>
  <c r="AW806" i="3"/>
  <c r="O807" i="2" s="1"/>
  <c r="AZ806" i="3"/>
  <c r="R807" i="2" s="1"/>
  <c r="T346" i="2"/>
  <c r="M346" i="2"/>
  <c r="R346" i="2"/>
  <c r="O200" i="2"/>
  <c r="R200" i="2"/>
  <c r="M322" i="2"/>
  <c r="R322" i="2"/>
  <c r="AT831" i="3"/>
  <c r="L832" i="2" s="1"/>
  <c r="BA831" i="3"/>
  <c r="N584" i="2"/>
  <c r="L413" i="2"/>
  <c r="BA803" i="3"/>
  <c r="P609" i="2"/>
  <c r="P405" i="2"/>
  <c r="M694" i="2"/>
  <c r="N3" i="2"/>
  <c r="BA857" i="3"/>
  <c r="P185" i="2"/>
  <c r="AX764" i="3"/>
  <c r="P765" i="2" s="1"/>
  <c r="BA764" i="3"/>
  <c r="AZ764" i="3"/>
  <c r="R765" i="2" s="1"/>
  <c r="T665" i="2"/>
  <c r="O665" i="2"/>
  <c r="AX835" i="3"/>
  <c r="P836" i="2" s="1"/>
  <c r="AV835" i="3"/>
  <c r="N836" i="2" s="1"/>
  <c r="AZ835" i="3"/>
  <c r="R836" i="2" s="1"/>
  <c r="N130" i="2"/>
  <c r="M130" i="2"/>
  <c r="AW756" i="3"/>
  <c r="O757" i="2" s="1"/>
  <c r="BA756" i="3"/>
  <c r="AX756" i="3"/>
  <c r="P757" i="2" s="1"/>
  <c r="R221" i="2"/>
  <c r="N221" i="2"/>
  <c r="O221" i="2"/>
  <c r="P221" i="2"/>
  <c r="L247" i="2"/>
  <c r="P247" i="2"/>
  <c r="R503" i="2"/>
  <c r="P503" i="2"/>
  <c r="M16" i="2"/>
  <c r="O16" i="2"/>
  <c r="P16" i="2"/>
  <c r="N16" i="2"/>
  <c r="R16" i="2"/>
  <c r="O111" i="2"/>
  <c r="P111" i="2"/>
  <c r="N111" i="2"/>
  <c r="T602" i="2"/>
  <c r="M315" i="2"/>
  <c r="M262" i="2"/>
  <c r="P169" i="2"/>
  <c r="R315" i="2"/>
  <c r="L400" i="2"/>
  <c r="T400" i="2"/>
  <c r="T397" i="2"/>
  <c r="AZ787" i="3"/>
  <c r="R788" i="2" s="1"/>
  <c r="M145" i="2"/>
  <c r="N630" i="2"/>
  <c r="AX787" i="3"/>
  <c r="P788" i="2" s="1"/>
  <c r="R145" i="2"/>
  <c r="P706" i="2"/>
  <c r="R632" i="2"/>
  <c r="O150" i="2"/>
  <c r="R143" i="2"/>
  <c r="O145" i="2"/>
  <c r="M143" i="2"/>
  <c r="P315" i="2"/>
  <c r="M524" i="2"/>
  <c r="N341" i="2"/>
  <c r="P738" i="2"/>
  <c r="BB787" i="3"/>
  <c r="T788" i="2" s="1"/>
  <c r="O733" i="2"/>
  <c r="N159" i="2"/>
  <c r="N738" i="2"/>
  <c r="M150" i="2"/>
  <c r="R159" i="2"/>
  <c r="R711" i="2"/>
  <c r="M711" i="2"/>
  <c r="O711" i="2"/>
  <c r="M706" i="2"/>
  <c r="L706" i="2"/>
  <c r="N706" i="2"/>
  <c r="P341" i="2"/>
  <c r="O706" i="2"/>
  <c r="M341" i="2"/>
  <c r="AW804" i="3"/>
  <c r="O805" i="2" s="1"/>
  <c r="R706" i="2"/>
  <c r="R738" i="2"/>
  <c r="AX786" i="3"/>
  <c r="P787" i="2" s="1"/>
  <c r="BA786" i="3"/>
  <c r="BA1941" i="3"/>
  <c r="BB786" i="3"/>
  <c r="AT1039" i="3"/>
  <c r="P226" i="2"/>
  <c r="AW947" i="3"/>
  <c r="O948" i="2" s="1"/>
  <c r="R726" i="2"/>
  <c r="BA976" i="3"/>
  <c r="BA982" i="3"/>
  <c r="T983" i="2" s="1"/>
  <c r="AZ1039" i="3"/>
  <c r="BB947" i="3"/>
  <c r="T948" i="2" s="1"/>
  <c r="AT815" i="3"/>
  <c r="L816" i="2" s="1"/>
  <c r="AT886" i="3"/>
  <c r="AV982" i="3"/>
  <c r="N983" i="2" s="1"/>
  <c r="AU1434" i="3"/>
  <c r="BC1434" i="3" s="1"/>
  <c r="AZ1191" i="3"/>
  <c r="BC1191" i="3" s="1"/>
  <c r="AZ1102" i="3"/>
  <c r="AW762" i="3"/>
  <c r="O763" i="2" s="1"/>
  <c r="AU1039" i="3"/>
  <c r="AX947" i="3"/>
  <c r="P948" i="2" s="1"/>
  <c r="AV815" i="3"/>
  <c r="N816" i="2" s="1"/>
  <c r="AX886" i="3"/>
  <c r="P887" i="2" s="1"/>
  <c r="AZ982" i="3"/>
  <c r="R983" i="2" s="1"/>
  <c r="O91" i="2"/>
  <c r="AX1434" i="3"/>
  <c r="BB1191" i="3"/>
  <c r="AU1102" i="3"/>
  <c r="AV762" i="3"/>
  <c r="N763" i="2" s="1"/>
  <c r="AV1039" i="3"/>
  <c r="AU947" i="3"/>
  <c r="M948" i="2" s="1"/>
  <c r="AW815" i="3"/>
  <c r="O816" i="2" s="1"/>
  <c r="AZ886" i="3"/>
  <c r="R887" i="2" s="1"/>
  <c r="AW1102" i="3"/>
  <c r="P597" i="2"/>
  <c r="AT911" i="3"/>
  <c r="L912" i="2" s="1"/>
  <c r="BA762" i="3"/>
  <c r="M700" i="2"/>
  <c r="AT947" i="3"/>
  <c r="BC947" i="3" s="1"/>
  <c r="BB976" i="3"/>
  <c r="AX815" i="3"/>
  <c r="P816" i="2" s="1"/>
  <c r="AW886" i="3"/>
  <c r="O887" i="2" s="1"/>
  <c r="M91" i="2"/>
  <c r="BA947" i="3"/>
  <c r="AT976" i="3"/>
  <c r="AU815" i="3"/>
  <c r="M816" i="2" s="1"/>
  <c r="BB886" i="3"/>
  <c r="P700" i="2"/>
  <c r="AX976" i="3"/>
  <c r="P977" i="2" s="1"/>
  <c r="BA815" i="3"/>
  <c r="AV886" i="3"/>
  <c r="N887" i="2" s="1"/>
  <c r="AZ911" i="3"/>
  <c r="R912" i="2" s="1"/>
  <c r="AZ976" i="3"/>
  <c r="R977" i="2" s="1"/>
  <c r="AU982" i="3"/>
  <c r="M983" i="2" s="1"/>
  <c r="AW976" i="3"/>
  <c r="O977" i="2" s="1"/>
  <c r="AT982" i="3"/>
  <c r="AV799" i="3"/>
  <c r="N800" i="2" s="1"/>
  <c r="AV976" i="3"/>
  <c r="N977" i="2" s="1"/>
  <c r="AW982" i="3"/>
  <c r="O983" i="2" s="1"/>
  <c r="O90" i="2"/>
  <c r="R90" i="2"/>
  <c r="P90" i="2"/>
  <c r="M665" i="2"/>
  <c r="P240" i="2"/>
  <c r="P70" i="2"/>
  <c r="O70" i="2"/>
  <c r="M342" i="2"/>
  <c r="L39" i="2"/>
  <c r="L31" i="2"/>
  <c r="R39" i="2"/>
  <c r="R70" i="2"/>
  <c r="M39" i="2"/>
  <c r="N70" i="2"/>
  <c r="N39" i="2"/>
  <c r="T219" i="2"/>
  <c r="M327" i="2"/>
  <c r="T938" i="2"/>
  <c r="O185" i="2"/>
  <c r="M185" i="2"/>
  <c r="R180" i="2"/>
  <c r="N391" i="2"/>
  <c r="O415" i="2"/>
  <c r="R196" i="2"/>
  <c r="N415" i="2"/>
  <c r="M415" i="2"/>
  <c r="T31" i="2"/>
  <c r="O31" i="2"/>
  <c r="N210" i="2"/>
  <c r="N226" i="2"/>
  <c r="R210" i="2"/>
  <c r="R521" i="2"/>
  <c r="M226" i="2"/>
  <c r="O85" i="2"/>
  <c r="O226" i="2"/>
  <c r="T521" i="2"/>
  <c r="O358" i="2"/>
  <c r="T226" i="2"/>
  <c r="N246" i="2"/>
  <c r="N358" i="2"/>
  <c r="R305" i="2"/>
  <c r="M358" i="2"/>
  <c r="R358" i="2"/>
  <c r="T913" i="2"/>
  <c r="T755" i="2"/>
  <c r="R523" i="2"/>
  <c r="M622" i="2"/>
  <c r="N24" i="2"/>
  <c r="R526" i="2"/>
  <c r="M320" i="2"/>
  <c r="N614" i="2"/>
  <c r="P548" i="2"/>
  <c r="R165" i="2"/>
  <c r="R640" i="2"/>
  <c r="M630" i="2"/>
  <c r="O524" i="2"/>
  <c r="O570" i="2"/>
  <c r="T78" i="2"/>
  <c r="P523" i="2"/>
  <c r="M128" i="2"/>
  <c r="N622" i="2"/>
  <c r="R24" i="2"/>
  <c r="O526" i="2"/>
  <c r="P320" i="2"/>
  <c r="N633" i="2"/>
  <c r="M364" i="2"/>
  <c r="O548" i="2"/>
  <c r="M552" i="2"/>
  <c r="N640" i="2"/>
  <c r="P524" i="2"/>
  <c r="R78" i="2"/>
  <c r="M523" i="2"/>
  <c r="R498" i="2"/>
  <c r="M637" i="2"/>
  <c r="P526" i="2"/>
  <c r="O566" i="2"/>
  <c r="R633" i="2"/>
  <c r="M119" i="2"/>
  <c r="M165" i="2"/>
  <c r="R552" i="2"/>
  <c r="R517" i="2"/>
  <c r="N570" i="2"/>
  <c r="R642" i="2"/>
  <c r="O78" i="2"/>
  <c r="T523" i="2"/>
  <c r="R128" i="2"/>
  <c r="N637" i="2"/>
  <c r="M526" i="2"/>
  <c r="P566" i="2"/>
  <c r="P614" i="2"/>
  <c r="T633" i="2"/>
  <c r="T165" i="2"/>
  <c r="O552" i="2"/>
  <c r="P640" i="2"/>
  <c r="P630" i="2"/>
  <c r="R524" i="2"/>
  <c r="P570" i="2"/>
  <c r="P642" i="2"/>
  <c r="P119" i="2"/>
  <c r="O523" i="2"/>
  <c r="N128" i="2"/>
  <c r="P622" i="2"/>
  <c r="O637" i="2"/>
  <c r="R566" i="2"/>
  <c r="R505" i="2"/>
  <c r="O320" i="2"/>
  <c r="M633" i="2"/>
  <c r="P165" i="2"/>
  <c r="T552" i="2"/>
  <c r="P492" i="2"/>
  <c r="O640" i="2"/>
  <c r="N642" i="2"/>
  <c r="O119" i="2"/>
  <c r="M78" i="2"/>
  <c r="P637" i="2"/>
  <c r="T526" i="2"/>
  <c r="M566" i="2"/>
  <c r="R614" i="2"/>
  <c r="O633" i="2"/>
  <c r="P436" i="2"/>
  <c r="M548" i="2"/>
  <c r="R630" i="2"/>
  <c r="N524" i="2"/>
  <c r="M570" i="2"/>
  <c r="M642" i="2"/>
  <c r="R119" i="2"/>
  <c r="L78" i="2"/>
  <c r="O24" i="2"/>
  <c r="N320" i="2"/>
  <c r="N165" i="2"/>
  <c r="O512" i="2"/>
  <c r="P78" i="2"/>
  <c r="M90" i="2"/>
  <c r="T81" i="2"/>
  <c r="R4" i="2"/>
  <c r="L41" i="2"/>
  <c r="N41" i="2"/>
  <c r="M41" i="2"/>
  <c r="N81" i="2"/>
  <c r="R81" i="2"/>
  <c r="M573" i="2"/>
  <c r="N290" i="2"/>
  <c r="N186" i="2"/>
  <c r="N254" i="2"/>
  <c r="N698" i="2"/>
  <c r="M733" i="2"/>
  <c r="O81" i="2"/>
  <c r="N750" i="2"/>
  <c r="M555" i="2"/>
  <c r="R177" i="2"/>
  <c r="M22" i="1" s="1"/>
  <c r="P192" i="2"/>
  <c r="P4" i="2"/>
  <c r="N183" i="2"/>
  <c r="P726" i="2"/>
  <c r="AU784" i="3"/>
  <c r="M785" i="2" s="1"/>
  <c r="N169" i="2"/>
  <c r="P390" i="2"/>
  <c r="AW799" i="3"/>
  <c r="O800" i="2" s="1"/>
  <c r="O290" i="2"/>
  <c r="P233" i="2"/>
  <c r="N271" i="2"/>
  <c r="T698" i="2"/>
  <c r="P733" i="2"/>
  <c r="M175" i="2"/>
  <c r="R750" i="2"/>
  <c r="P555" i="2"/>
  <c r="O177" i="2"/>
  <c r="J22" i="1" s="1"/>
  <c r="O192" i="2"/>
  <c r="O183" i="2"/>
  <c r="M726" i="2"/>
  <c r="N745" i="2"/>
  <c r="AW784" i="3"/>
  <c r="O785" i="2" s="1"/>
  <c r="M169" i="2"/>
  <c r="R718" i="2"/>
  <c r="M390" i="2"/>
  <c r="AU799" i="3"/>
  <c r="M800" i="2" s="1"/>
  <c r="P437" i="2"/>
  <c r="O721" i="2"/>
  <c r="R290" i="2"/>
  <c r="O233" i="2"/>
  <c r="O254" i="2"/>
  <c r="P562" i="2"/>
  <c r="O621" i="2"/>
  <c r="P81" i="2"/>
  <c r="O750" i="2"/>
  <c r="O555" i="2"/>
  <c r="T192" i="2"/>
  <c r="M149" i="2"/>
  <c r="M183" i="2"/>
  <c r="O726" i="2"/>
  <c r="P745" i="2"/>
  <c r="BA784" i="3"/>
  <c r="T169" i="2"/>
  <c r="M718" i="2"/>
  <c r="AT799" i="3"/>
  <c r="L800" i="2" s="1"/>
  <c r="M232" i="2"/>
  <c r="M437" i="2"/>
  <c r="P41" i="2"/>
  <c r="M546" i="2"/>
  <c r="R502" i="2"/>
  <c r="R721" i="2"/>
  <c r="R125" i="2"/>
  <c r="M290" i="2"/>
  <c r="M233" i="2"/>
  <c r="P271" i="2"/>
  <c r="L186" i="2"/>
  <c r="R254" i="2"/>
  <c r="P254" i="2"/>
  <c r="O562" i="2"/>
  <c r="N733" i="2"/>
  <c r="R621" i="2"/>
  <c r="M750" i="2"/>
  <c r="N555" i="2"/>
  <c r="N192" i="2"/>
  <c r="R49" i="2"/>
  <c r="N4" i="2"/>
  <c r="R183" i="2"/>
  <c r="AX784" i="3"/>
  <c r="P785" i="2" s="1"/>
  <c r="R169" i="2"/>
  <c r="N718" i="2"/>
  <c r="L197" i="2"/>
  <c r="AX799" i="3"/>
  <c r="P800" i="2" s="1"/>
  <c r="P232" i="2"/>
  <c r="N546" i="2"/>
  <c r="P721" i="2"/>
  <c r="O573" i="2"/>
  <c r="M125" i="2"/>
  <c r="R233" i="2"/>
  <c r="O186" i="2"/>
  <c r="M254" i="2"/>
  <c r="O698" i="2"/>
  <c r="M621" i="2"/>
  <c r="P750" i="2"/>
  <c r="M192" i="2"/>
  <c r="P49" i="2"/>
  <c r="O4" i="2"/>
  <c r="N726" i="2"/>
  <c r="O745" i="2"/>
  <c r="AZ784" i="3"/>
  <c r="R785" i="2" s="1"/>
  <c r="O169" i="2"/>
  <c r="P718" i="2"/>
  <c r="BB799" i="3"/>
  <c r="T800" i="2" s="1"/>
  <c r="O232" i="2"/>
  <c r="O437" i="2"/>
  <c r="R41" i="2"/>
  <c r="M721" i="2"/>
  <c r="P546" i="2"/>
  <c r="N573" i="2"/>
  <c r="O125" i="2"/>
  <c r="R186" i="2"/>
  <c r="O271" i="2"/>
  <c r="P186" i="2"/>
  <c r="N562" i="2"/>
  <c r="P698" i="2"/>
  <c r="R733" i="2"/>
  <c r="R192" i="2"/>
  <c r="M4" i="2"/>
  <c r="O89" i="2"/>
  <c r="L726" i="2"/>
  <c r="AT784" i="3"/>
  <c r="L785" i="2" s="1"/>
  <c r="T718" i="2"/>
  <c r="AZ799" i="3"/>
  <c r="R800" i="2" s="1"/>
  <c r="R546" i="2"/>
  <c r="N502" i="2"/>
  <c r="R573" i="2"/>
  <c r="R271" i="2"/>
  <c r="T988" i="2"/>
  <c r="O174" i="2"/>
  <c r="O9" i="2"/>
  <c r="M441" i="2"/>
  <c r="O157" i="2"/>
  <c r="N417" i="2"/>
  <c r="M572" i="2"/>
  <c r="R426" i="2"/>
  <c r="M448" i="2"/>
  <c r="R27" i="2"/>
  <c r="M579" i="2"/>
  <c r="R501" i="2"/>
  <c r="R72" i="2"/>
  <c r="M122" i="2"/>
  <c r="H21" i="1" s="1"/>
  <c r="O408" i="2"/>
  <c r="N379" i="2"/>
  <c r="M207" i="2"/>
  <c r="O504" i="2"/>
  <c r="N289" i="2"/>
  <c r="N110" i="2"/>
  <c r="O203" i="2"/>
  <c r="M195" i="2"/>
  <c r="L18" i="2"/>
  <c r="M391" i="2"/>
  <c r="L173" i="2"/>
  <c r="P26" i="2"/>
  <c r="O514" i="2"/>
  <c r="N174" i="2"/>
  <c r="M9" i="2"/>
  <c r="N441" i="2"/>
  <c r="O382" i="2"/>
  <c r="N375" i="2"/>
  <c r="M426" i="2"/>
  <c r="P353" i="2"/>
  <c r="T13" i="2"/>
  <c r="O579" i="2"/>
  <c r="P72" i="2"/>
  <c r="O122" i="2"/>
  <c r="J21" i="1" s="1"/>
  <c r="M408" i="2"/>
  <c r="R379" i="2"/>
  <c r="N55" i="2"/>
  <c r="P380" i="2"/>
  <c r="L207" i="2"/>
  <c r="N504" i="2"/>
  <c r="N563" i="2"/>
  <c r="R597" i="2"/>
  <c r="P327" i="2"/>
  <c r="O391" i="2"/>
  <c r="T173" i="2"/>
  <c r="P368" i="2"/>
  <c r="M26" i="2"/>
  <c r="P514" i="2"/>
  <c r="R174" i="2"/>
  <c r="N9" i="2"/>
  <c r="T441" i="2"/>
  <c r="T382" i="2"/>
  <c r="P157" i="2"/>
  <c r="T417" i="2"/>
  <c r="O375" i="2"/>
  <c r="O572" i="2"/>
  <c r="M353" i="2"/>
  <c r="M13" i="2"/>
  <c r="P27" i="2"/>
  <c r="L579" i="2"/>
  <c r="O501" i="2"/>
  <c r="T72" i="2"/>
  <c r="P561" i="2"/>
  <c r="L408" i="2"/>
  <c r="P55" i="2"/>
  <c r="O380" i="2"/>
  <c r="R207" i="2"/>
  <c r="T504" i="2"/>
  <c r="T304" i="2"/>
  <c r="T289" i="2"/>
  <c r="R195" i="2"/>
  <c r="R391" i="2"/>
  <c r="M173" i="2"/>
  <c r="R26" i="2"/>
  <c r="R514" i="2"/>
  <c r="M174" i="2"/>
  <c r="R9" i="2"/>
  <c r="O441" i="2"/>
  <c r="N382" i="2"/>
  <c r="L157" i="2"/>
  <c r="O417" i="2"/>
  <c r="R375" i="2"/>
  <c r="P572" i="2"/>
  <c r="L426" i="2"/>
  <c r="N448" i="2"/>
  <c r="R353" i="2"/>
  <c r="P13" i="2"/>
  <c r="R579" i="2"/>
  <c r="M72" i="2"/>
  <c r="O561" i="2"/>
  <c r="N263" i="2"/>
  <c r="P122" i="2"/>
  <c r="K21" i="1" s="1"/>
  <c r="O55" i="2"/>
  <c r="N380" i="2"/>
  <c r="P263" i="2"/>
  <c r="M563" i="2"/>
  <c r="P304" i="2"/>
  <c r="L289" i="2"/>
  <c r="O18" i="2"/>
  <c r="L391" i="2"/>
  <c r="N173" i="2"/>
  <c r="N257" i="2"/>
  <c r="O26" i="2"/>
  <c r="P174" i="2"/>
  <c r="L441" i="2"/>
  <c r="M382" i="2"/>
  <c r="M417" i="2"/>
  <c r="P375" i="2"/>
  <c r="N572" i="2"/>
  <c r="T426" i="2"/>
  <c r="L448" i="2"/>
  <c r="N353" i="2"/>
  <c r="N13" i="2"/>
  <c r="T579" i="2"/>
  <c r="O72" i="2"/>
  <c r="R561" i="2"/>
  <c r="T122" i="2"/>
  <c r="G21" i="1" s="1"/>
  <c r="P408" i="2"/>
  <c r="P379" i="2"/>
  <c r="M55" i="2"/>
  <c r="M380" i="2"/>
  <c r="M263" i="2"/>
  <c r="M504" i="2"/>
  <c r="R563" i="2"/>
  <c r="O207" i="2"/>
  <c r="N304" i="2"/>
  <c r="M289" i="2"/>
  <c r="N480" i="2"/>
  <c r="N195" i="2"/>
  <c r="T391" i="2"/>
  <c r="R173" i="2"/>
  <c r="P547" i="2"/>
  <c r="P257" i="2"/>
  <c r="P382" i="2"/>
  <c r="R157" i="2"/>
  <c r="R417" i="2"/>
  <c r="M375" i="2"/>
  <c r="N426" i="2"/>
  <c r="R448" i="2"/>
  <c r="O353" i="2"/>
  <c r="O13" i="2"/>
  <c r="N579" i="2"/>
  <c r="N501" i="2"/>
  <c r="N72" i="2"/>
  <c r="N561" i="2"/>
  <c r="N122" i="2"/>
  <c r="I21" i="1" s="1"/>
  <c r="L379" i="2"/>
  <c r="R380" i="2"/>
  <c r="L263" i="2"/>
  <c r="R504" i="2"/>
  <c r="O563" i="2"/>
  <c r="R304" i="2"/>
  <c r="P289" i="2"/>
  <c r="L110" i="2"/>
  <c r="O195" i="2"/>
  <c r="P391" i="2"/>
  <c r="P173" i="2"/>
  <c r="N547" i="2"/>
  <c r="L257" i="2"/>
  <c r="L514" i="2"/>
  <c r="T514" i="2"/>
  <c r="R572" i="2"/>
  <c r="P426" i="2"/>
  <c r="N27" i="2"/>
  <c r="O263" i="2"/>
  <c r="M304" i="2"/>
  <c r="O289" i="2"/>
  <c r="O110" i="2"/>
  <c r="O547" i="2"/>
  <c r="T597" i="2"/>
  <c r="L597" i="2"/>
  <c r="M597" i="2"/>
  <c r="N597" i="2"/>
  <c r="N219" i="2"/>
  <c r="M167" i="2"/>
  <c r="M31" i="2"/>
  <c r="P258" i="2"/>
  <c r="R31" i="2"/>
  <c r="N31" i="2"/>
  <c r="T901" i="2"/>
  <c r="T751" i="2"/>
  <c r="T911" i="2"/>
  <c r="T714" i="2"/>
  <c r="U714" i="2" s="1"/>
  <c r="N38" i="2"/>
  <c r="M38" i="2"/>
  <c r="O38" i="2"/>
  <c r="P38" i="2"/>
  <c r="P127" i="2"/>
  <c r="N361" i="2"/>
  <c r="P205" i="2"/>
  <c r="M423" i="2"/>
  <c r="L281" i="2"/>
  <c r="O414" i="2"/>
  <c r="T36" i="2"/>
  <c r="L291" i="2"/>
  <c r="T160" i="2"/>
  <c r="R93" i="2"/>
  <c r="T593" i="2"/>
  <c r="T44" i="2"/>
  <c r="T564" i="2"/>
  <c r="T478" i="2"/>
  <c r="N205" i="2"/>
  <c r="L127" i="2"/>
  <c r="L97" i="2"/>
  <c r="M398" i="2"/>
  <c r="P423" i="2"/>
  <c r="P160" i="2"/>
  <c r="M281" i="2"/>
  <c r="P291" i="2"/>
  <c r="T261" i="2"/>
  <c r="O436" i="2"/>
  <c r="R361" i="2"/>
  <c r="O492" i="2"/>
  <c r="O465" i="2"/>
  <c r="R447" i="2"/>
  <c r="P517" i="2"/>
  <c r="L276" i="2"/>
  <c r="R205" i="2"/>
  <c r="N93" i="2"/>
  <c r="O97" i="2"/>
  <c r="O505" i="2"/>
  <c r="P414" i="2"/>
  <c r="N398" i="2"/>
  <c r="L423" i="2"/>
  <c r="N160" i="2"/>
  <c r="P281" i="2"/>
  <c r="N291" i="2"/>
  <c r="P261" i="2"/>
  <c r="L512" i="2"/>
  <c r="N492" i="2"/>
  <c r="N465" i="2"/>
  <c r="L223" i="2"/>
  <c r="M517" i="2"/>
  <c r="O276" i="2"/>
  <c r="P498" i="2"/>
  <c r="O127" i="2"/>
  <c r="M97" i="2"/>
  <c r="P505" i="2"/>
  <c r="O398" i="2"/>
  <c r="L160" i="2"/>
  <c r="N281" i="2"/>
  <c r="P364" i="2"/>
  <c r="M291" i="2"/>
  <c r="O261" i="2"/>
  <c r="R436" i="2"/>
  <c r="M512" i="2"/>
  <c r="M465" i="2"/>
  <c r="P223" i="2"/>
  <c r="O447" i="2"/>
  <c r="O205" i="2"/>
  <c r="M127" i="2"/>
  <c r="R97" i="2"/>
  <c r="N505" i="2"/>
  <c r="M414" i="2"/>
  <c r="T398" i="2"/>
  <c r="N423" i="2"/>
  <c r="R160" i="2"/>
  <c r="T281" i="2"/>
  <c r="L364" i="2"/>
  <c r="N261" i="2"/>
  <c r="P131" i="2"/>
  <c r="M492" i="2"/>
  <c r="P465" i="2"/>
  <c r="P447" i="2"/>
  <c r="M276" i="2"/>
  <c r="L205" i="2"/>
  <c r="N127" i="2"/>
  <c r="N498" i="2"/>
  <c r="O93" i="2"/>
  <c r="N97" i="2"/>
  <c r="P398" i="2"/>
  <c r="O423" i="2"/>
  <c r="O160" i="2"/>
  <c r="R281" i="2"/>
  <c r="O364" i="2"/>
  <c r="O291" i="2"/>
  <c r="M261" i="2"/>
  <c r="O131" i="2"/>
  <c r="M436" i="2"/>
  <c r="R512" i="2"/>
  <c r="R465" i="2"/>
  <c r="L447" i="2"/>
  <c r="N517" i="2"/>
  <c r="R276" i="2"/>
  <c r="R127" i="2"/>
  <c r="O498" i="2"/>
  <c r="P93" i="2"/>
  <c r="N414" i="2"/>
  <c r="R398" i="2"/>
  <c r="O281" i="2"/>
  <c r="N364" i="2"/>
  <c r="R291" i="2"/>
  <c r="R261" i="2"/>
  <c r="L436" i="2"/>
  <c r="O361" i="2"/>
  <c r="N512" i="2"/>
  <c r="N447" i="2"/>
  <c r="L517" i="2"/>
  <c r="P276" i="2"/>
  <c r="T127" i="2"/>
  <c r="M498" i="2"/>
  <c r="L398" i="2"/>
  <c r="M505" i="2"/>
  <c r="R414" i="2"/>
  <c r="M361" i="2"/>
  <c r="O144" i="2"/>
  <c r="R77" i="2"/>
  <c r="T381" i="2"/>
  <c r="T525" i="2"/>
  <c r="T211" i="2"/>
  <c r="T524" i="2"/>
  <c r="T407" i="2"/>
  <c r="T113" i="2"/>
  <c r="T144" i="2"/>
  <c r="P77" i="2"/>
  <c r="M223" i="2"/>
  <c r="T184" i="2"/>
  <c r="N144" i="2"/>
  <c r="N131" i="2"/>
  <c r="T223" i="2"/>
  <c r="R131" i="2"/>
  <c r="P144" i="2"/>
  <c r="O77" i="2"/>
  <c r="N223" i="2"/>
  <c r="M131" i="2"/>
  <c r="M144" i="2"/>
  <c r="N77" i="2"/>
  <c r="O223" i="2"/>
  <c r="R144" i="2"/>
  <c r="R223" i="2"/>
  <c r="T708" i="2"/>
  <c r="T609" i="2"/>
  <c r="T321" i="2"/>
  <c r="T494" i="2"/>
  <c r="T693" i="2"/>
  <c r="T351" i="2"/>
  <c r="J20" i="1"/>
  <c r="G20" i="1"/>
  <c r="I19" i="1"/>
  <c r="I20" i="1"/>
  <c r="L20" i="1"/>
  <c r="H20" i="1"/>
  <c r="M20" i="1"/>
  <c r="K20" i="1"/>
  <c r="T185" i="2"/>
  <c r="N265" i="2"/>
  <c r="R580" i="2"/>
  <c r="T201" i="2"/>
  <c r="P62" i="2"/>
  <c r="N641" i="2"/>
  <c r="R620" i="2"/>
  <c r="M96" i="2"/>
  <c r="M542" i="2"/>
  <c r="M464" i="2"/>
  <c r="M234" i="2"/>
  <c r="R422" i="2"/>
  <c r="N534" i="2"/>
  <c r="P444" i="2"/>
  <c r="O554" i="2"/>
  <c r="O449" i="2"/>
  <c r="P235" i="2"/>
  <c r="R641" i="2"/>
  <c r="R549" i="2"/>
  <c r="M617" i="2"/>
  <c r="R244" i="2"/>
  <c r="M434" i="2"/>
  <c r="P542" i="2"/>
  <c r="T234" i="2"/>
  <c r="R235" i="2"/>
  <c r="P491" i="2"/>
  <c r="P244" i="2"/>
  <c r="R491" i="2"/>
  <c r="R674" i="2"/>
  <c r="P210" i="2"/>
  <c r="O210" i="2"/>
  <c r="L53" i="2"/>
  <c r="N53" i="2"/>
  <c r="O323" i="2"/>
  <c r="M197" i="2"/>
  <c r="T210" i="2"/>
  <c r="N305" i="2"/>
  <c r="O53" i="2"/>
  <c r="N323" i="2"/>
  <c r="N180" i="2"/>
  <c r="P197" i="2"/>
  <c r="O341" i="2"/>
  <c r="M265" i="2"/>
  <c r="P265" i="2"/>
  <c r="N580" i="2"/>
  <c r="AX850" i="3"/>
  <c r="P851" i="2" s="1"/>
  <c r="T460" i="2"/>
  <c r="L62" i="2"/>
  <c r="AW774" i="3"/>
  <c r="O775" i="2" s="1"/>
  <c r="AZ774" i="3"/>
  <c r="R775" i="2" s="1"/>
  <c r="AW851" i="3"/>
  <c r="O852" i="2" s="1"/>
  <c r="AV851" i="3"/>
  <c r="N852" i="2" s="1"/>
  <c r="O641" i="2"/>
  <c r="P641" i="2"/>
  <c r="R731" i="2"/>
  <c r="O731" i="2"/>
  <c r="AT821" i="3"/>
  <c r="L822" i="2" s="1"/>
  <c r="AZ821" i="3"/>
  <c r="R822" i="2" s="1"/>
  <c r="L509" i="2"/>
  <c r="N509" i="2"/>
  <c r="N617" i="2"/>
  <c r="L96" i="2"/>
  <c r="O244" i="2"/>
  <c r="N244" i="2"/>
  <c r="L434" i="2"/>
  <c r="O542" i="2"/>
  <c r="T542" i="2"/>
  <c r="R234" i="2"/>
  <c r="P234" i="2"/>
  <c r="L422" i="2"/>
  <c r="N422" i="2"/>
  <c r="L534" i="2"/>
  <c r="M534" i="2"/>
  <c r="R444" i="2"/>
  <c r="N444" i="2"/>
  <c r="N554" i="2"/>
  <c r="L449" i="2"/>
  <c r="T449" i="2"/>
  <c r="L235" i="2"/>
  <c r="O235" i="2"/>
  <c r="N155" i="2"/>
  <c r="L491" i="2"/>
  <c r="O491" i="2"/>
  <c r="R753" i="2"/>
  <c r="M222" i="2"/>
  <c r="P674" i="2"/>
  <c r="L265" i="2"/>
  <c r="R265" i="2"/>
  <c r="O580" i="2"/>
  <c r="L460" i="2"/>
  <c r="AZ850" i="3"/>
  <c r="R851" i="2" s="1"/>
  <c r="M460" i="2"/>
  <c r="O460" i="2"/>
  <c r="M62" i="2"/>
  <c r="O62" i="2"/>
  <c r="N62" i="2"/>
  <c r="AU774" i="3"/>
  <c r="M775" i="2" s="1"/>
  <c r="AX774" i="3"/>
  <c r="P775" i="2" s="1"/>
  <c r="AX851" i="3"/>
  <c r="P852" i="2" s="1"/>
  <c r="AU851" i="3"/>
  <c r="M852" i="2" s="1"/>
  <c r="N731" i="2"/>
  <c r="M731" i="2"/>
  <c r="AW821" i="3"/>
  <c r="O822" i="2" s="1"/>
  <c r="BA821" i="3"/>
  <c r="T822" i="2" s="1"/>
  <c r="M509" i="2"/>
  <c r="P620" i="2"/>
  <c r="M620" i="2"/>
  <c r="L549" i="2"/>
  <c r="N549" i="2"/>
  <c r="O96" i="2"/>
  <c r="N96" i="2"/>
  <c r="P434" i="2"/>
  <c r="R434" i="2"/>
  <c r="R542" i="2"/>
  <c r="P464" i="2"/>
  <c r="N234" i="2"/>
  <c r="O234" i="2"/>
  <c r="M422" i="2"/>
  <c r="T422" i="2"/>
  <c r="O534" i="2"/>
  <c r="R554" i="2"/>
  <c r="R449" i="2"/>
  <c r="N449" i="2"/>
  <c r="M235" i="2"/>
  <c r="M155" i="2"/>
  <c r="O155" i="2"/>
  <c r="N491" i="2"/>
  <c r="T491" i="2"/>
  <c r="AX790" i="3"/>
  <c r="P791" i="2" s="1"/>
  <c r="O753" i="2"/>
  <c r="R222" i="2"/>
  <c r="L674" i="2"/>
  <c r="T265" i="2"/>
  <c r="L558" i="2"/>
  <c r="P580" i="2"/>
  <c r="BB850" i="3"/>
  <c r="AU850" i="3"/>
  <c r="BA850" i="3"/>
  <c r="N460" i="2"/>
  <c r="BA774" i="3"/>
  <c r="T775" i="2" s="1"/>
  <c r="AZ851" i="3"/>
  <c r="R852" i="2" s="1"/>
  <c r="P731" i="2"/>
  <c r="AU821" i="3"/>
  <c r="M822" i="2" s="1"/>
  <c r="AX821" i="3"/>
  <c r="P822" i="2" s="1"/>
  <c r="N620" i="2"/>
  <c r="O620" i="2"/>
  <c r="L617" i="2"/>
  <c r="O549" i="2"/>
  <c r="L244" i="2"/>
  <c r="O434" i="2"/>
  <c r="L542" i="2"/>
  <c r="R464" i="2"/>
  <c r="O422" i="2"/>
  <c r="L444" i="2"/>
  <c r="P449" i="2"/>
  <c r="T235" i="2"/>
  <c r="P155" i="2"/>
  <c r="AW790" i="3"/>
  <c r="O791" i="2" s="1"/>
  <c r="N222" i="2"/>
  <c r="N611" i="2"/>
  <c r="P611" i="2"/>
  <c r="L18" i="1"/>
  <c r="I18" i="1"/>
  <c r="T644" i="2"/>
  <c r="T227" i="2"/>
  <c r="T297" i="2"/>
  <c r="P180" i="2"/>
  <c r="M180" i="2"/>
  <c r="N197" i="2"/>
  <c r="T86" i="2"/>
  <c r="O180" i="2"/>
  <c r="R197" i="2"/>
  <c r="T688" i="2"/>
  <c r="L154" i="2"/>
  <c r="R154" i="2"/>
  <c r="P716" i="2"/>
  <c r="M294" i="2"/>
  <c r="T258" i="2"/>
  <c r="L716" i="2"/>
  <c r="T298" i="2"/>
  <c r="AZ1499" i="3"/>
  <c r="AV1499" i="3"/>
  <c r="AT1499" i="3"/>
  <c r="AZ2210" i="3"/>
  <c r="BA2210" i="3"/>
  <c r="AU2210" i="3"/>
  <c r="AW2210" i="3"/>
  <c r="BB1462" i="3"/>
  <c r="AZ1462" i="3"/>
  <c r="AU1462" i="3"/>
  <c r="AV1462" i="3"/>
  <c r="AW1462" i="3"/>
  <c r="BA1462" i="3"/>
  <c r="AX1462" i="3"/>
  <c r="AU1691" i="3"/>
  <c r="AW1691" i="3"/>
  <c r="BA1691" i="3"/>
  <c r="AT1691" i="3"/>
  <c r="BB1691" i="3"/>
  <c r="AX1691" i="3"/>
  <c r="R515" i="2"/>
  <c r="N515" i="2"/>
  <c r="L515" i="2"/>
  <c r="M515" i="2"/>
  <c r="BA1393" i="3"/>
  <c r="AX1393" i="3"/>
  <c r="BB1393" i="3"/>
  <c r="AT1393" i="3"/>
  <c r="AU1393" i="3"/>
  <c r="AV1393" i="3"/>
  <c r="AZ1393" i="3"/>
  <c r="AW1393" i="3"/>
  <c r="AV1516" i="3"/>
  <c r="BB1516" i="3"/>
  <c r="AW1516" i="3"/>
  <c r="AT1516" i="3"/>
  <c r="AX1516" i="3"/>
  <c r="AZ1516" i="3"/>
  <c r="BA1516" i="3"/>
  <c r="AW1738" i="3"/>
  <c r="AU1738" i="3"/>
  <c r="AX1738" i="3"/>
  <c r="BA1738" i="3"/>
  <c r="AT1738" i="3"/>
  <c r="BB1738" i="3"/>
  <c r="AZ1738" i="3"/>
  <c r="AU1297" i="3"/>
  <c r="AT1297" i="3"/>
  <c r="AX1297" i="3"/>
  <c r="AV1297" i="3"/>
  <c r="BB1297" i="3"/>
  <c r="AZ1297" i="3"/>
  <c r="BA1297" i="3"/>
  <c r="AW1174" i="3"/>
  <c r="AZ1174" i="3"/>
  <c r="AX1174" i="3"/>
  <c r="BA1174" i="3"/>
  <c r="AT1174" i="3"/>
  <c r="AU1174" i="3"/>
  <c r="AV1174" i="3"/>
  <c r="AV997" i="3"/>
  <c r="N998" i="2" s="1"/>
  <c r="AT997" i="3"/>
  <c r="L998" i="2" s="1"/>
  <c r="BB997" i="3"/>
  <c r="T998" i="2" s="1"/>
  <c r="AW997" i="3"/>
  <c r="O998" i="2" s="1"/>
  <c r="AX997" i="3"/>
  <c r="P998" i="2" s="1"/>
  <c r="BA997" i="3"/>
  <c r="AU997" i="3"/>
  <c r="M998" i="2" s="1"/>
  <c r="AZ1964" i="3"/>
  <c r="BB1964" i="3"/>
  <c r="AW1964" i="3"/>
  <c r="AX1964" i="3"/>
  <c r="AU1591" i="3"/>
  <c r="AT1591" i="3"/>
  <c r="AV1591" i="3"/>
  <c r="AW1591" i="3"/>
  <c r="BA1591" i="3"/>
  <c r="AX1591" i="3"/>
  <c r="AZ1591" i="3"/>
  <c r="AZ2176" i="3"/>
  <c r="AW2176" i="3"/>
  <c r="AZ1141" i="3"/>
  <c r="BB1141" i="3"/>
  <c r="AX1141" i="3"/>
  <c r="BA1141" i="3"/>
  <c r="AT1141" i="3"/>
  <c r="AW1141" i="3"/>
  <c r="AU1141" i="3"/>
  <c r="BB1456" i="3"/>
  <c r="AZ1456" i="3"/>
  <c r="AX1456" i="3"/>
  <c r="BA1456" i="3"/>
  <c r="AV1456" i="3"/>
  <c r="AU1456" i="3"/>
  <c r="AW1456" i="3"/>
  <c r="M510" i="2"/>
  <c r="O510" i="2"/>
  <c r="P510" i="2"/>
  <c r="N510" i="2"/>
  <c r="L603" i="2"/>
  <c r="P603" i="2"/>
  <c r="N603" i="2"/>
  <c r="M603" i="2"/>
  <c r="AT1469" i="3"/>
  <c r="BB1469" i="3"/>
  <c r="AX1469" i="3"/>
  <c r="AZ1469" i="3"/>
  <c r="AW1469" i="3"/>
  <c r="AV1469" i="3"/>
  <c r="AU1469" i="3"/>
  <c r="AX1108" i="3"/>
  <c r="AW1108" i="3"/>
  <c r="AU1108" i="3"/>
  <c r="AZ1108" i="3"/>
  <c r="BA1108" i="3"/>
  <c r="AT1108" i="3"/>
  <c r="AV1108" i="3"/>
  <c r="AV809" i="3"/>
  <c r="N810" i="2" s="1"/>
  <c r="AT809" i="3"/>
  <c r="BA809" i="3"/>
  <c r="AW809" i="3"/>
  <c r="O810" i="2" s="1"/>
  <c r="AU809" i="3"/>
  <c r="M810" i="2" s="1"/>
  <c r="BB809" i="3"/>
  <c r="AT2056" i="3"/>
  <c r="BB2056" i="3"/>
  <c r="AU2056" i="3"/>
  <c r="AZ2056" i="3"/>
  <c r="AV2056" i="3"/>
  <c r="AW2056" i="3"/>
  <c r="BA2056" i="3"/>
  <c r="AX2056" i="3"/>
  <c r="P582" i="2"/>
  <c r="AZ1997" i="3"/>
  <c r="AT1997" i="3"/>
  <c r="AW1997" i="3"/>
  <c r="AU1997" i="3"/>
  <c r="AV1997" i="3"/>
  <c r="AX1997" i="3"/>
  <c r="BB1997" i="3"/>
  <c r="BA1997" i="3"/>
  <c r="R355" i="2"/>
  <c r="P355" i="2"/>
  <c r="M355" i="2"/>
  <c r="L355" i="2"/>
  <c r="AU2139" i="3"/>
  <c r="AT2139" i="3"/>
  <c r="AV2139" i="3"/>
  <c r="BB2139" i="3"/>
  <c r="AW2139" i="3"/>
  <c r="AZ2139" i="3"/>
  <c r="BA2139" i="3"/>
  <c r="AX2139" i="3"/>
  <c r="O544" i="2"/>
  <c r="N544" i="2"/>
  <c r="R707" i="2"/>
  <c r="L707" i="2"/>
  <c r="O707" i="2"/>
  <c r="M707" i="2"/>
  <c r="N707" i="2"/>
  <c r="P707" i="2"/>
  <c r="AU849" i="3"/>
  <c r="M850" i="2" s="1"/>
  <c r="AX849" i="3"/>
  <c r="P850" i="2" s="1"/>
  <c r="AV849" i="3"/>
  <c r="N850" i="2" s="1"/>
  <c r="BB849" i="3"/>
  <c r="AW849" i="3"/>
  <c r="O850" i="2" s="1"/>
  <c r="AZ849" i="3"/>
  <c r="R850" i="2" s="1"/>
  <c r="AT849" i="3"/>
  <c r="L850" i="2" s="1"/>
  <c r="BA849" i="3"/>
  <c r="M383" i="2"/>
  <c r="L383" i="2"/>
  <c r="R383" i="2"/>
  <c r="P383" i="2"/>
  <c r="O383" i="2"/>
  <c r="N383" i="2"/>
  <c r="AT2046" i="3"/>
  <c r="BB2046" i="3"/>
  <c r="AX2046" i="3"/>
  <c r="L628" i="2"/>
  <c r="M628" i="2"/>
  <c r="P628" i="2"/>
  <c r="R628" i="2"/>
  <c r="O628" i="2"/>
  <c r="AX1609" i="3"/>
  <c r="BB1609" i="3"/>
  <c r="AU1609" i="3"/>
  <c r="AT1609" i="3"/>
  <c r="BA1609" i="3"/>
  <c r="AW1609" i="3"/>
  <c r="AV1609" i="3"/>
  <c r="P255" i="2"/>
  <c r="L255" i="2"/>
  <c r="R255" i="2"/>
  <c r="N255" i="2"/>
  <c r="M255" i="2"/>
  <c r="BA934" i="3"/>
  <c r="AZ934" i="3"/>
  <c r="R935" i="2" s="1"/>
  <c r="AW934" i="3"/>
  <c r="O935" i="2" s="1"/>
  <c r="BB934" i="3"/>
  <c r="AV934" i="3"/>
  <c r="N935" i="2" s="1"/>
  <c r="AT934" i="3"/>
  <c r="L935" i="2" s="1"/>
  <c r="AU934" i="3"/>
  <c r="AX934" i="3"/>
  <c r="P935" i="2" s="1"/>
  <c r="AV2200" i="3"/>
  <c r="AW2200" i="3"/>
  <c r="BA2200" i="3"/>
  <c r="AX2200" i="3"/>
  <c r="BB2200" i="3"/>
  <c r="AT2200" i="3"/>
  <c r="AU2200" i="3"/>
  <c r="AZ2200" i="3"/>
  <c r="AV1461" i="3"/>
  <c r="BA1461" i="3"/>
  <c r="AZ1461" i="3"/>
  <c r="AW1461" i="3"/>
  <c r="AU1461" i="3"/>
  <c r="AT1461" i="3"/>
  <c r="BB1461" i="3"/>
  <c r="AX1461" i="3"/>
  <c r="P702" i="2"/>
  <c r="L702" i="2"/>
  <c r="M702" i="2"/>
  <c r="R702" i="2"/>
  <c r="O702" i="2"/>
  <c r="N702" i="2"/>
  <c r="N126" i="2"/>
  <c r="O126" i="2"/>
  <c r="M126" i="2"/>
  <c r="L616" i="2"/>
  <c r="M616" i="2"/>
  <c r="N616" i="2"/>
  <c r="O616" i="2"/>
  <c r="P318" i="2"/>
  <c r="O318" i="2"/>
  <c r="N318" i="2"/>
  <c r="BA1053" i="3"/>
  <c r="AX1053" i="3"/>
  <c r="BB1053" i="3"/>
  <c r="AV1053" i="3"/>
  <c r="AZ1053" i="3"/>
  <c r="AT1053" i="3"/>
  <c r="AW1053" i="3"/>
  <c r="AU1053" i="3"/>
  <c r="L675" i="2"/>
  <c r="O675" i="2"/>
  <c r="P675" i="2"/>
  <c r="N675" i="2"/>
  <c r="R675" i="2"/>
  <c r="L455" i="2"/>
  <c r="P455" i="2"/>
  <c r="N455" i="2"/>
  <c r="M455" i="2"/>
  <c r="R455" i="2"/>
  <c r="O455" i="2"/>
  <c r="AX970" i="3"/>
  <c r="P971" i="2" s="1"/>
  <c r="BA970" i="3"/>
  <c r="AU970" i="3"/>
  <c r="M971" i="2" s="1"/>
  <c r="AV970" i="3"/>
  <c r="N971" i="2" s="1"/>
  <c r="AW970" i="3"/>
  <c r="O971" i="2" s="1"/>
  <c r="AZ970" i="3"/>
  <c r="R971" i="2" s="1"/>
  <c r="AT970" i="3"/>
  <c r="L971" i="2" s="1"/>
  <c r="BB970" i="3"/>
  <c r="N734" i="2"/>
  <c r="O734" i="2"/>
  <c r="P734" i="2"/>
  <c r="M734" i="2"/>
  <c r="R734" i="2"/>
  <c r="AZ1284" i="3"/>
  <c r="AW1284" i="3"/>
  <c r="AX1284" i="3"/>
  <c r="BB1284" i="3"/>
  <c r="AU1284" i="3"/>
  <c r="AT1284" i="3"/>
  <c r="AV1284" i="3"/>
  <c r="BA1284" i="3"/>
  <c r="AT1163" i="3"/>
  <c r="AZ1163" i="3"/>
  <c r="AW1163" i="3"/>
  <c r="AV1163" i="3"/>
  <c r="BA1163" i="3"/>
  <c r="BB1163" i="3"/>
  <c r="AU1163" i="3"/>
  <c r="L19" i="2"/>
  <c r="P19" i="2"/>
  <c r="O19" i="2"/>
  <c r="R19" i="2"/>
  <c r="N19" i="2"/>
  <c r="N522" i="2"/>
  <c r="L522" i="2"/>
  <c r="N158" i="2"/>
  <c r="L158" i="2"/>
  <c r="P158" i="2"/>
  <c r="R158" i="2"/>
  <c r="M158" i="2"/>
  <c r="O158" i="2"/>
  <c r="AW2216" i="3"/>
  <c r="BA2216" i="3"/>
  <c r="AV2216" i="3"/>
  <c r="AT2216" i="3"/>
  <c r="BB2216" i="3"/>
  <c r="AZ2216" i="3"/>
  <c r="AX2216" i="3"/>
  <c r="R42" i="2"/>
  <c r="L42" i="2"/>
  <c r="N42" i="2"/>
  <c r="P42" i="2"/>
  <c r="M42" i="2"/>
  <c r="P535" i="2"/>
  <c r="M535" i="2"/>
  <c r="R535" i="2"/>
  <c r="N535" i="2"/>
  <c r="M601" i="2"/>
  <c r="P14" i="2"/>
  <c r="R14" i="2"/>
  <c r="M14" i="2"/>
  <c r="O14" i="2"/>
  <c r="L14" i="2"/>
  <c r="AW755" i="3"/>
  <c r="O756" i="2" s="1"/>
  <c r="BB755" i="3"/>
  <c r="AU755" i="3"/>
  <c r="M756" i="2" s="1"/>
  <c r="AZ755" i="3"/>
  <c r="R756" i="2" s="1"/>
  <c r="AX755" i="3"/>
  <c r="P756" i="2" s="1"/>
  <c r="BA755" i="3"/>
  <c r="AV755" i="3"/>
  <c r="N756" i="2" s="1"/>
  <c r="AT755" i="3"/>
  <c r="L756" i="2" s="1"/>
  <c r="L587" i="2"/>
  <c r="M587" i="2"/>
  <c r="N587" i="2"/>
  <c r="O587" i="2"/>
  <c r="R587" i="2"/>
  <c r="P587" i="2"/>
  <c r="BB1484" i="3"/>
  <c r="AT1484" i="3"/>
  <c r="BA1484" i="3"/>
  <c r="AU1484" i="3"/>
  <c r="AW1484" i="3"/>
  <c r="AZ1484" i="3"/>
  <c r="AV1484" i="3"/>
  <c r="P607" i="2"/>
  <c r="L607" i="2"/>
  <c r="M607" i="2"/>
  <c r="R607" i="2"/>
  <c r="AW981" i="3"/>
  <c r="O982" i="2" s="1"/>
  <c r="BB981" i="3"/>
  <c r="AT981" i="3"/>
  <c r="L982" i="2" s="1"/>
  <c r="AV981" i="3"/>
  <c r="N982" i="2" s="1"/>
  <c r="AZ981" i="3"/>
  <c r="R982" i="2" s="1"/>
  <c r="AU981" i="3"/>
  <c r="M982" i="2" s="1"/>
  <c r="BA981" i="3"/>
  <c r="T982" i="2" s="1"/>
  <c r="AX981" i="3"/>
  <c r="P982" i="2" s="1"/>
  <c r="O237" i="2"/>
  <c r="M237" i="2"/>
  <c r="N237" i="2"/>
  <c r="P237" i="2"/>
  <c r="R237" i="2"/>
  <c r="AX1142" i="3"/>
  <c r="AT1142" i="3"/>
  <c r="BB1142" i="3"/>
  <c r="AZ1142" i="3"/>
  <c r="AV1142" i="3"/>
  <c r="AU1142" i="3"/>
  <c r="BB1386" i="3"/>
  <c r="AX1386" i="3"/>
  <c r="AV1395" i="3"/>
  <c r="AT1395" i="3"/>
  <c r="AW1395" i="3"/>
  <c r="AZ1395" i="3"/>
  <c r="AU1395" i="3"/>
  <c r="BA1395" i="3"/>
  <c r="AX1395" i="3"/>
  <c r="BB2149" i="3"/>
  <c r="AT2149" i="3"/>
  <c r="AV2149" i="3"/>
  <c r="AX2149" i="3"/>
  <c r="AU2149" i="3"/>
  <c r="BA2149" i="3"/>
  <c r="AW2149" i="3"/>
  <c r="AT2122" i="3"/>
  <c r="AW2122" i="3"/>
  <c r="AU2122" i="3"/>
  <c r="AX2122" i="3"/>
  <c r="AV2122" i="3"/>
  <c r="BB1913" i="3"/>
  <c r="BA1913" i="3"/>
  <c r="AV1913" i="3"/>
  <c r="AX1913" i="3"/>
  <c r="AW1913" i="3"/>
  <c r="AT1913" i="3"/>
  <c r="AU1913" i="3"/>
  <c r="AZ1913" i="3"/>
  <c r="L654" i="2"/>
  <c r="M654" i="2"/>
  <c r="P654" i="2"/>
  <c r="R654" i="2"/>
  <c r="O654" i="2"/>
  <c r="AT983" i="3"/>
  <c r="AU983" i="3"/>
  <c r="M984" i="2" s="1"/>
  <c r="AW983" i="3"/>
  <c r="O984" i="2" s="1"/>
  <c r="BB983" i="3"/>
  <c r="AV983" i="3"/>
  <c r="N984" i="2" s="1"/>
  <c r="BA983" i="3"/>
  <c r="AX983" i="3"/>
  <c r="P984" i="2" s="1"/>
  <c r="AZ983" i="3"/>
  <c r="R984" i="2" s="1"/>
  <c r="O230" i="2"/>
  <c r="N230" i="2"/>
  <c r="L230" i="2"/>
  <c r="P230" i="2"/>
  <c r="M230" i="2"/>
  <c r="R230" i="2"/>
  <c r="AW833" i="3"/>
  <c r="O834" i="2" s="1"/>
  <c r="AT833" i="3"/>
  <c r="L834" i="2" s="1"/>
  <c r="AU833" i="3"/>
  <c r="M834" i="2" s="1"/>
  <c r="BB833" i="3"/>
  <c r="AV833" i="3"/>
  <c r="AZ833" i="3"/>
  <c r="R834" i="2" s="1"/>
  <c r="BA833" i="3"/>
  <c r="AX833" i="3"/>
  <c r="P834" i="2" s="1"/>
  <c r="L710" i="2"/>
  <c r="R710" i="2"/>
  <c r="O710" i="2"/>
  <c r="N710" i="2"/>
  <c r="O754" i="2"/>
  <c r="R754" i="2"/>
  <c r="M754" i="2"/>
  <c r="L754" i="2"/>
  <c r="N754" i="2"/>
  <c r="P754" i="2"/>
  <c r="L135" i="2"/>
  <c r="M135" i="2"/>
  <c r="N135" i="2"/>
  <c r="R135" i="2"/>
  <c r="P135" i="2"/>
  <c r="AZ1740" i="3"/>
  <c r="AT1740" i="3"/>
  <c r="AU1740" i="3"/>
  <c r="AW1740" i="3"/>
  <c r="BA1740" i="3"/>
  <c r="BB1740" i="3"/>
  <c r="AV1740" i="3"/>
  <c r="M12" i="2"/>
  <c r="L12" i="2"/>
  <c r="N12" i="2"/>
  <c r="O12" i="2"/>
  <c r="P12" i="2"/>
  <c r="R12" i="2"/>
  <c r="AT1150" i="3"/>
  <c r="AU1150" i="3"/>
  <c r="AV1150" i="3"/>
  <c r="AX1150" i="3"/>
  <c r="AZ1150" i="3"/>
  <c r="AW1150" i="3"/>
  <c r="BA1150" i="3"/>
  <c r="AT2177" i="3"/>
  <c r="AU2177" i="3"/>
  <c r="AV2177" i="3"/>
  <c r="BA2177" i="3"/>
  <c r="AZ2177" i="3"/>
  <c r="BB2177" i="3"/>
  <c r="AX2177" i="3"/>
  <c r="AW2177" i="3"/>
  <c r="AT1194" i="3"/>
  <c r="AX1194" i="3"/>
  <c r="AU1194" i="3"/>
  <c r="BA1194" i="3"/>
  <c r="AV1194" i="3"/>
  <c r="AW1194" i="3"/>
  <c r="AZ1194" i="3"/>
  <c r="M623" i="2"/>
  <c r="N623" i="2"/>
  <c r="O623" i="2"/>
  <c r="R623" i="2"/>
  <c r="P623" i="2"/>
  <c r="L623" i="2"/>
  <c r="L530" i="2"/>
  <c r="R530" i="2"/>
  <c r="N530" i="2"/>
  <c r="O530" i="2"/>
  <c r="R367" i="2"/>
  <c r="P367" i="2"/>
  <c r="O367" i="2"/>
  <c r="N367" i="2"/>
  <c r="L367" i="2"/>
  <c r="M367" i="2"/>
  <c r="O571" i="2"/>
  <c r="L571" i="2"/>
  <c r="P571" i="2"/>
  <c r="N571" i="2"/>
  <c r="R571" i="2"/>
  <c r="M571" i="2"/>
  <c r="L332" i="2"/>
  <c r="M332" i="2"/>
  <c r="P332" i="2"/>
  <c r="R332" i="2"/>
  <c r="N332" i="2"/>
  <c r="R500" i="2"/>
  <c r="M500" i="2"/>
  <c r="N500" i="2"/>
  <c r="O500" i="2"/>
  <c r="P500" i="2"/>
  <c r="L594" i="2"/>
  <c r="O594" i="2"/>
  <c r="N594" i="2"/>
  <c r="M594" i="2"/>
  <c r="P594" i="2"/>
  <c r="L401" i="2"/>
  <c r="R401" i="2"/>
  <c r="M401" i="2"/>
  <c r="P401" i="2"/>
  <c r="N401" i="2"/>
  <c r="L648" i="2"/>
  <c r="M648" i="2"/>
  <c r="N648" i="2"/>
  <c r="R648" i="2"/>
  <c r="O648" i="2"/>
  <c r="P648" i="2"/>
  <c r="N204" i="2"/>
  <c r="M204" i="2"/>
  <c r="L204" i="2"/>
  <c r="P204" i="2"/>
  <c r="O204" i="2"/>
  <c r="AW1869" i="3"/>
  <c r="AX1475" i="3"/>
  <c r="AV1962" i="3"/>
  <c r="AU1891" i="3"/>
  <c r="AT2166" i="3"/>
  <c r="BB1737" i="3"/>
  <c r="AV1737" i="3"/>
  <c r="AZ1718" i="3"/>
  <c r="BB2070" i="3"/>
  <c r="AZ1345" i="3"/>
  <c r="AX1345" i="3"/>
  <c r="AW1960" i="3"/>
  <c r="AV1665" i="3"/>
  <c r="BA1035" i="3"/>
  <c r="BA998" i="3"/>
  <c r="BA1398" i="3"/>
  <c r="BA1904" i="3"/>
  <c r="BA1453" i="3"/>
  <c r="AV1814" i="3"/>
  <c r="AU1814" i="3"/>
  <c r="AW1443" i="3"/>
  <c r="BA1443" i="3"/>
  <c r="AZ1385" i="3"/>
  <c r="BB1385" i="3"/>
  <c r="AT1285" i="3"/>
  <c r="AU1285" i="3"/>
  <c r="AV1597" i="3"/>
  <c r="BB1597" i="3"/>
  <c r="BB1192" i="3"/>
  <c r="AU1192" i="3"/>
  <c r="BA2147" i="3"/>
  <c r="AX2147" i="3"/>
  <c r="AX1197" i="3"/>
  <c r="BB1197" i="3"/>
  <c r="AU1721" i="3"/>
  <c r="AZ1721" i="3"/>
  <c r="AV1799" i="3"/>
  <c r="AW1854" i="3"/>
  <c r="AZ1854" i="3"/>
  <c r="AU1116" i="3"/>
  <c r="AZ1116" i="3"/>
  <c r="BB1587" i="3"/>
  <c r="AW1793" i="3"/>
  <c r="AX1793" i="3"/>
  <c r="BA1072" i="3"/>
  <c r="AU1072" i="3"/>
  <c r="AV1707" i="3"/>
  <c r="AX1707" i="3"/>
  <c r="AW1783" i="3"/>
  <c r="AU1508" i="3"/>
  <c r="BB1508" i="3"/>
  <c r="AZ1806" i="3"/>
  <c r="AW1532" i="3"/>
  <c r="BA1532" i="3"/>
  <c r="AZ2118" i="3"/>
  <c r="AW2118" i="3"/>
  <c r="AV1996" i="3"/>
  <c r="BA2046" i="3"/>
  <c r="AZ1337" i="3"/>
  <c r="BA1337" i="3"/>
  <c r="AX1499" i="3"/>
  <c r="BA2058" i="3"/>
  <c r="AX2176" i="3"/>
  <c r="AV1386" i="3"/>
  <c r="AV1978" i="3"/>
  <c r="AX2210" i="3"/>
  <c r="AU1964" i="3"/>
  <c r="AX1325" i="3"/>
  <c r="BA1637" i="3"/>
  <c r="AW1414" i="3"/>
  <c r="AU1698" i="3"/>
  <c r="BB1304" i="3"/>
  <c r="AX2020" i="3"/>
  <c r="AZ809" i="3"/>
  <c r="R810" i="2" s="1"/>
  <c r="BA2122" i="3"/>
  <c r="AX1766" i="3"/>
  <c r="AZ1067" i="3"/>
  <c r="BA1142" i="3"/>
  <c r="AX1525" i="3"/>
  <c r="AV1728" i="3"/>
  <c r="AV1738" i="3"/>
  <c r="M530" i="2"/>
  <c r="AT1462" i="3"/>
  <c r="BB1150" i="3"/>
  <c r="AX1163" i="3"/>
  <c r="P616" i="2"/>
  <c r="AU1516" i="3"/>
  <c r="BB1108" i="3"/>
  <c r="AU1580" i="3"/>
  <c r="AT1580" i="3"/>
  <c r="AV1580" i="3"/>
  <c r="AW1580" i="3"/>
  <c r="AX1580" i="3"/>
  <c r="BA1580" i="3"/>
  <c r="AZ1676" i="3"/>
  <c r="AU1676" i="3"/>
  <c r="AV1676" i="3"/>
  <c r="BA1676" i="3"/>
  <c r="AW1676" i="3"/>
  <c r="AX1676" i="3"/>
  <c r="BA1844" i="3"/>
  <c r="AX1844" i="3"/>
  <c r="AU1803" i="3"/>
  <c r="AT1803" i="3"/>
  <c r="AW1803" i="3"/>
  <c r="AX1803" i="3"/>
  <c r="BA1803" i="3"/>
  <c r="BB1803" i="3"/>
  <c r="AV1803" i="3"/>
  <c r="AW1900" i="3"/>
  <c r="AX1900" i="3"/>
  <c r="BB1900" i="3"/>
  <c r="AZ1900" i="3"/>
  <c r="AV1900" i="3"/>
  <c r="AU1900" i="3"/>
  <c r="BA1900" i="3"/>
  <c r="AW814" i="3"/>
  <c r="O815" i="2" s="1"/>
  <c r="AV814" i="3"/>
  <c r="N815" i="2" s="1"/>
  <c r="AU814" i="3"/>
  <c r="M815" i="2" s="1"/>
  <c r="AX814" i="3"/>
  <c r="P815" i="2" s="1"/>
  <c r="AT814" i="3"/>
  <c r="L815" i="2" s="1"/>
  <c r="AZ814" i="3"/>
  <c r="R815" i="2" s="1"/>
  <c r="BA814" i="3"/>
  <c r="M377" i="2"/>
  <c r="O377" i="2"/>
  <c r="N377" i="2"/>
  <c r="L377" i="2"/>
  <c r="AT1664" i="3"/>
  <c r="AW1664" i="3"/>
  <c r="BA1664" i="3"/>
  <c r="AU1664" i="3"/>
  <c r="AX1664" i="3"/>
  <c r="AV1664" i="3"/>
  <c r="BB1664" i="3"/>
  <c r="AT1505" i="3"/>
  <c r="AW1505" i="3"/>
  <c r="AV1505" i="3"/>
  <c r="AZ1505" i="3"/>
  <c r="BA1505" i="3"/>
  <c r="BB1505" i="3"/>
  <c r="AU1505" i="3"/>
  <c r="AW1258" i="3"/>
  <c r="BA1258" i="3"/>
  <c r="AZ1258" i="3"/>
  <c r="AT1258" i="3"/>
  <c r="AU1258" i="3"/>
  <c r="AX1258" i="3"/>
  <c r="AV1258" i="3"/>
  <c r="AU2173" i="3"/>
  <c r="AW2173" i="3"/>
  <c r="BB2173" i="3"/>
  <c r="AT2173" i="3"/>
  <c r="BA1701" i="3"/>
  <c r="AT1701" i="3"/>
  <c r="BB1701" i="3"/>
  <c r="AX1701" i="3"/>
  <c r="AW1701" i="3"/>
  <c r="AZ1701" i="3"/>
  <c r="AU1701" i="3"/>
  <c r="BA2212" i="3"/>
  <c r="AT2212" i="3"/>
  <c r="AX2212" i="3"/>
  <c r="BB2212" i="3"/>
  <c r="AW2212" i="3"/>
  <c r="AU2212" i="3"/>
  <c r="AZ2212" i="3"/>
  <c r="AZ1569" i="3"/>
  <c r="AT1569" i="3"/>
  <c r="AU1569" i="3"/>
  <c r="BB1569" i="3"/>
  <c r="BA1569" i="3"/>
  <c r="AV1569" i="3"/>
  <c r="AX1569" i="3"/>
  <c r="AW1897" i="3"/>
  <c r="AV1897" i="3"/>
  <c r="BA1897" i="3"/>
  <c r="AZ1897" i="3"/>
  <c r="AX1897" i="3"/>
  <c r="AT1897" i="3"/>
  <c r="BA1436" i="3"/>
  <c r="AU1436" i="3"/>
  <c r="AZ1436" i="3"/>
  <c r="AT1436" i="3"/>
  <c r="AX1436" i="3"/>
  <c r="AV1436" i="3"/>
  <c r="AT1223" i="3"/>
  <c r="AZ1223" i="3"/>
  <c r="AV1223" i="3"/>
  <c r="AU1223" i="3"/>
  <c r="AV1479" i="3"/>
  <c r="AT1479" i="3"/>
  <c r="AU1479" i="3"/>
  <c r="BA1479" i="3"/>
  <c r="AX1479" i="3"/>
  <c r="AW1479" i="3"/>
  <c r="BB1479" i="3"/>
  <c r="AX1857" i="3"/>
  <c r="BB1857" i="3"/>
  <c r="AW1857" i="3"/>
  <c r="AZ1857" i="3"/>
  <c r="AU1857" i="3"/>
  <c r="AV1857" i="3"/>
  <c r="BA1857" i="3"/>
  <c r="BB1631" i="3"/>
  <c r="AU1631" i="3"/>
  <c r="AZ1631" i="3"/>
  <c r="BA1631" i="3"/>
  <c r="AT1631" i="3"/>
  <c r="AV1631" i="3"/>
  <c r="AW1631" i="3"/>
  <c r="BB1527" i="3"/>
  <c r="AW1527" i="3"/>
  <c r="AV1527" i="3"/>
  <c r="AT1527" i="3"/>
  <c r="N638" i="2"/>
  <c r="O638" i="2"/>
  <c r="P638" i="2"/>
  <c r="M638" i="2"/>
  <c r="AT1231" i="3"/>
  <c r="AV1231" i="3"/>
  <c r="BA1231" i="3"/>
  <c r="BB1231" i="3"/>
  <c r="AX1231" i="3"/>
  <c r="AZ1231" i="3"/>
  <c r="AU1231" i="3"/>
  <c r="AT1287" i="3"/>
  <c r="AW1287" i="3"/>
  <c r="AX1287" i="3"/>
  <c r="AV1287" i="3"/>
  <c r="BA1287" i="3"/>
  <c r="BB1287" i="3"/>
  <c r="AZ1287" i="3"/>
  <c r="AU1287" i="3"/>
  <c r="AU1164" i="3"/>
  <c r="AW1164" i="3"/>
  <c r="AZ1164" i="3"/>
  <c r="AV1164" i="3"/>
  <c r="BB1164" i="3"/>
  <c r="AT1164" i="3"/>
  <c r="AX1164" i="3"/>
  <c r="BA1164" i="3"/>
  <c r="AZ2106" i="3"/>
  <c r="BA2106" i="3"/>
  <c r="AT2106" i="3"/>
  <c r="AX2106" i="3"/>
  <c r="AW2106" i="3"/>
  <c r="O451" i="2"/>
  <c r="L451" i="2"/>
  <c r="M451" i="2"/>
  <c r="R451" i="2"/>
  <c r="P451" i="2"/>
  <c r="AZ805" i="3"/>
  <c r="R806" i="2" s="1"/>
  <c r="BB805" i="3"/>
  <c r="BA805" i="3"/>
  <c r="AX805" i="3"/>
  <c r="P806" i="2" s="1"/>
  <c r="AW805" i="3"/>
  <c r="AU805" i="3"/>
  <c r="M806" i="2" s="1"/>
  <c r="AV805" i="3"/>
  <c r="N806" i="2" s="1"/>
  <c r="AT805" i="3"/>
  <c r="L806" i="2" s="1"/>
  <c r="BB1920" i="3"/>
  <c r="AV1920" i="3"/>
  <c r="AZ1920" i="3"/>
  <c r="AT1920" i="3"/>
  <c r="AX1920" i="3"/>
  <c r="AW1920" i="3"/>
  <c r="BA1920" i="3"/>
  <c r="AU1920" i="3"/>
  <c r="BA1248" i="3"/>
  <c r="AT1248" i="3"/>
  <c r="AV1248" i="3"/>
  <c r="AZ1248" i="3"/>
  <c r="AW1248" i="3"/>
  <c r="AX1248" i="3"/>
  <c r="BB1248" i="3"/>
  <c r="AU1248" i="3"/>
  <c r="N457" i="2"/>
  <c r="R457" i="2"/>
  <c r="M457" i="2"/>
  <c r="O457" i="2"/>
  <c r="P457" i="2"/>
  <c r="O467" i="2"/>
  <c r="N467" i="2"/>
  <c r="M467" i="2"/>
  <c r="R467" i="2"/>
  <c r="P467" i="2"/>
  <c r="L467" i="2"/>
  <c r="AX2055" i="3"/>
  <c r="AT2055" i="3"/>
  <c r="AW2055" i="3"/>
  <c r="AU2055" i="3"/>
  <c r="BA2055" i="3"/>
  <c r="AZ2055" i="3"/>
  <c r="BB2055" i="3"/>
  <c r="AV2055" i="3"/>
  <c r="M108" i="2"/>
  <c r="R108" i="2"/>
  <c r="P108" i="2"/>
  <c r="O108" i="2"/>
  <c r="N108" i="2"/>
  <c r="N682" i="2"/>
  <c r="O682" i="2"/>
  <c r="M682" i="2"/>
  <c r="R682" i="2"/>
  <c r="P682" i="2"/>
  <c r="N378" i="2"/>
  <c r="R378" i="2"/>
  <c r="M378" i="2"/>
  <c r="P378" i="2"/>
  <c r="AU1003" i="3"/>
  <c r="M1004" i="2" s="1"/>
  <c r="AV1003" i="3"/>
  <c r="N1004" i="2" s="1"/>
  <c r="AW1958" i="3"/>
  <c r="AT1958" i="3"/>
  <c r="AU1958" i="3"/>
  <c r="AV1958" i="3"/>
  <c r="BB1958" i="3"/>
  <c r="AX1958" i="3"/>
  <c r="BA1958" i="3"/>
  <c r="L306" i="2"/>
  <c r="O306" i="2"/>
  <c r="N306" i="2"/>
  <c r="P306" i="2"/>
  <c r="R306" i="2"/>
  <c r="P146" i="2"/>
  <c r="R146" i="2"/>
  <c r="M146" i="2"/>
  <c r="N146" i="2"/>
  <c r="L146" i="2"/>
  <c r="M65" i="2"/>
  <c r="N65" i="2"/>
  <c r="R65" i="2"/>
  <c r="P65" i="2"/>
  <c r="O65" i="2"/>
  <c r="N428" i="2"/>
  <c r="O428" i="2"/>
  <c r="L428" i="2"/>
  <c r="M428" i="2"/>
  <c r="M236" i="2"/>
  <c r="N236" i="2"/>
  <c r="P236" i="2"/>
  <c r="O236" i="2"/>
  <c r="L236" i="2"/>
  <c r="R236" i="2"/>
  <c r="L747" i="2"/>
  <c r="P747" i="2"/>
  <c r="T747" i="2"/>
  <c r="M747" i="2"/>
  <c r="O747" i="2"/>
  <c r="N747" i="2"/>
  <c r="AW1440" i="3"/>
  <c r="AU1440" i="3"/>
  <c r="BA1440" i="3"/>
  <c r="AX1440" i="3"/>
  <c r="AZ1440" i="3"/>
  <c r="AT1440" i="3"/>
  <c r="BB1440" i="3"/>
  <c r="AV1440" i="3"/>
  <c r="AX1971" i="3"/>
  <c r="AV1971" i="3"/>
  <c r="BA1971" i="3"/>
  <c r="AT1971" i="3"/>
  <c r="AW1971" i="3"/>
  <c r="BB1971" i="3"/>
  <c r="AU1971" i="3"/>
  <c r="AZ1971" i="3"/>
  <c r="AW1742" i="3"/>
  <c r="AX1742" i="3"/>
  <c r="AZ1742" i="3"/>
  <c r="AT1742" i="3"/>
  <c r="AV1742" i="3"/>
  <c r="BB1742" i="3"/>
  <c r="AU1742" i="3"/>
  <c r="BA1742" i="3"/>
  <c r="L575" i="2"/>
  <c r="R575" i="2"/>
  <c r="N575" i="2"/>
  <c r="O575" i="2"/>
  <c r="M575" i="2"/>
  <c r="P575" i="2"/>
  <c r="O445" i="2"/>
  <c r="M445" i="2"/>
  <c r="N445" i="2"/>
  <c r="L445" i="2"/>
  <c r="R445" i="2"/>
  <c r="R543" i="2"/>
  <c r="P543" i="2"/>
  <c r="O543" i="2"/>
  <c r="N543" i="2"/>
  <c r="L193" i="2"/>
  <c r="R193" i="2"/>
  <c r="N193" i="2"/>
  <c r="AU875" i="3"/>
  <c r="AZ875" i="3"/>
  <c r="R876" i="2" s="1"/>
  <c r="AW875" i="3"/>
  <c r="O876" i="2" s="1"/>
  <c r="AV875" i="3"/>
  <c r="N876" i="2" s="1"/>
  <c r="BA875" i="3"/>
  <c r="BB875" i="3"/>
  <c r="AX875" i="3"/>
  <c r="P876" i="2" s="1"/>
  <c r="AT816" i="3"/>
  <c r="L817" i="2" s="1"/>
  <c r="AZ816" i="3"/>
  <c r="R817" i="2" s="1"/>
  <c r="AW816" i="3"/>
  <c r="O817" i="2" s="1"/>
  <c r="BB816" i="3"/>
  <c r="BA816" i="3"/>
  <c r="AV816" i="3"/>
  <c r="AU816" i="3"/>
  <c r="M817" i="2" s="1"/>
  <c r="AX816" i="3"/>
  <c r="P817" i="2" s="1"/>
  <c r="O685" i="2"/>
  <c r="R685" i="2"/>
  <c r="N685" i="2"/>
  <c r="AX1894" i="3"/>
  <c r="AT1894" i="3"/>
  <c r="BB1894" i="3"/>
  <c r="AZ1894" i="3"/>
  <c r="AU1894" i="3"/>
  <c r="AV1894" i="3"/>
  <c r="AU1620" i="3"/>
  <c r="AX1620" i="3"/>
  <c r="AZ1620" i="3"/>
  <c r="AW1620" i="3"/>
  <c r="BA1620" i="3"/>
  <c r="AV1620" i="3"/>
  <c r="BB1620" i="3"/>
  <c r="AX1498" i="3"/>
  <c r="AZ1498" i="3"/>
  <c r="AU1498" i="3"/>
  <c r="BA1498" i="3"/>
  <c r="AV1498" i="3"/>
  <c r="AW1498" i="3"/>
  <c r="BB1498" i="3"/>
  <c r="R569" i="2"/>
  <c r="M569" i="2"/>
  <c r="O569" i="2"/>
  <c r="P569" i="2"/>
  <c r="N569" i="2"/>
  <c r="AT1310" i="3"/>
  <c r="BA1310" i="3"/>
  <c r="AW1310" i="3"/>
  <c r="AV1310" i="3"/>
  <c r="AZ1310" i="3"/>
  <c r="AX1310" i="3"/>
  <c r="AU1310" i="3"/>
  <c r="AT1639" i="3"/>
  <c r="AV1639" i="3"/>
  <c r="AW1639" i="3"/>
  <c r="AU1639" i="3"/>
  <c r="AX1639" i="3"/>
  <c r="AZ1639" i="3"/>
  <c r="BA1639" i="3"/>
  <c r="AU1125" i="3"/>
  <c r="AV1125" i="3"/>
  <c r="AW1125" i="3"/>
  <c r="AT1125" i="3"/>
  <c r="AX1125" i="3"/>
  <c r="BA1125" i="3"/>
  <c r="BB1125" i="3"/>
  <c r="AT1103" i="3"/>
  <c r="AU1103" i="3"/>
  <c r="AZ1103" i="3"/>
  <c r="AV1103" i="3"/>
  <c r="AX1103" i="3"/>
  <c r="AW1103" i="3"/>
  <c r="BB1103" i="3"/>
  <c r="AT993" i="3"/>
  <c r="L994" i="2" s="1"/>
  <c r="AW993" i="3"/>
  <c r="BB993" i="3"/>
  <c r="AU993" i="3"/>
  <c r="M994" i="2" s="1"/>
  <c r="AV993" i="3"/>
  <c r="N994" i="2" s="1"/>
  <c r="P553" i="2"/>
  <c r="O553" i="2"/>
  <c r="R553" i="2"/>
  <c r="N553" i="2"/>
  <c r="L553" i="2"/>
  <c r="N317" i="2"/>
  <c r="M317" i="2"/>
  <c r="P317" i="2"/>
  <c r="L317" i="2"/>
  <c r="O317" i="2"/>
  <c r="R317" i="2"/>
  <c r="BA1032" i="3"/>
  <c r="AZ1032" i="3"/>
  <c r="BB1032" i="3"/>
  <c r="AX1032" i="3"/>
  <c r="AV1032" i="3"/>
  <c r="AT1032" i="3"/>
  <c r="AW1032" i="3"/>
  <c r="AU1032" i="3"/>
  <c r="L541" i="2"/>
  <c r="P541" i="2"/>
  <c r="M541" i="2"/>
  <c r="O541" i="2"/>
  <c r="R541" i="2"/>
  <c r="L717" i="2"/>
  <c r="R717" i="2"/>
  <c r="O717" i="2"/>
  <c r="P717" i="2"/>
  <c r="T717" i="2"/>
  <c r="N717" i="2"/>
  <c r="BB789" i="3"/>
  <c r="AV789" i="3"/>
  <c r="AZ789" i="3"/>
  <c r="R790" i="2" s="1"/>
  <c r="AU789" i="3"/>
  <c r="M790" i="2" s="1"/>
  <c r="AT789" i="3"/>
  <c r="L790" i="2" s="1"/>
  <c r="AW789" i="3"/>
  <c r="O790" i="2" s="1"/>
  <c r="AX789" i="3"/>
  <c r="P790" i="2" s="1"/>
  <c r="N369" i="2"/>
  <c r="O369" i="2"/>
  <c r="P369" i="2"/>
  <c r="R369" i="2"/>
  <c r="M369" i="2"/>
  <c r="N99" i="2"/>
  <c r="P99" i="2"/>
  <c r="O99" i="2"/>
  <c r="R99" i="2"/>
  <c r="M99" i="2"/>
  <c r="L612" i="2"/>
  <c r="N612" i="2"/>
  <c r="M612" i="2"/>
  <c r="R612" i="2"/>
  <c r="N676" i="2"/>
  <c r="P676" i="2"/>
  <c r="R676" i="2"/>
  <c r="O676" i="2"/>
  <c r="BB771" i="3"/>
  <c r="AW771" i="3"/>
  <c r="O772" i="2" s="1"/>
  <c r="AU771" i="3"/>
  <c r="AZ771" i="3"/>
  <c r="R772" i="2" s="1"/>
  <c r="AV771" i="3"/>
  <c r="N772" i="2" s="1"/>
  <c r="AT771" i="3"/>
  <c r="L772" i="2" s="1"/>
  <c r="BA771" i="3"/>
  <c r="AX771" i="3"/>
  <c r="P772" i="2" s="1"/>
  <c r="L474" i="2"/>
  <c r="M474" i="2"/>
  <c r="O474" i="2"/>
  <c r="R474" i="2"/>
  <c r="P474" i="2"/>
  <c r="R288" i="2"/>
  <c r="L288" i="2"/>
  <c r="M288" i="2"/>
  <c r="O288" i="2"/>
  <c r="N288" i="2"/>
  <c r="BA1026" i="3"/>
  <c r="AW1026" i="3"/>
  <c r="O1027" i="2" s="1"/>
  <c r="AX1026" i="3"/>
  <c r="P1027" i="2" s="1"/>
  <c r="AT1026" i="3"/>
  <c r="L1027" i="2" s="1"/>
  <c r="AU1026" i="3"/>
  <c r="M1027" i="2" s="1"/>
  <c r="BB1026" i="3"/>
  <c r="AV1026" i="3"/>
  <c r="N1027" i="2" s="1"/>
  <c r="AZ1026" i="3"/>
  <c r="R1027" i="2" s="1"/>
  <c r="N636" i="2"/>
  <c r="L636" i="2"/>
  <c r="O636" i="2"/>
  <c r="P636" i="2"/>
  <c r="M636" i="2"/>
  <c r="R636" i="2"/>
  <c r="L294" i="2"/>
  <c r="N294" i="2"/>
  <c r="R294" i="2"/>
  <c r="T294" i="2"/>
  <c r="AZ1447" i="3"/>
  <c r="AT1447" i="3"/>
  <c r="AX1447" i="3"/>
  <c r="BB1447" i="3"/>
  <c r="AU1447" i="3"/>
  <c r="AW1447" i="3"/>
  <c r="AV1447" i="3"/>
  <c r="BA1447" i="3"/>
  <c r="N30" i="2"/>
  <c r="P30" i="2"/>
  <c r="R30" i="2"/>
  <c r="M30" i="2"/>
  <c r="AW988" i="3"/>
  <c r="O989" i="2" s="1"/>
  <c r="BB988" i="3"/>
  <c r="AZ988" i="3"/>
  <c r="AT988" i="3"/>
  <c r="L989" i="2" s="1"/>
  <c r="AX988" i="3"/>
  <c r="P989" i="2" s="1"/>
  <c r="AV988" i="3"/>
  <c r="N989" i="2" s="1"/>
  <c r="BA988" i="3"/>
  <c r="AU988" i="3"/>
  <c r="M989" i="2" s="1"/>
  <c r="L161" i="2"/>
  <c r="N161" i="2"/>
  <c r="O161" i="2"/>
  <c r="M161" i="2"/>
  <c r="P161" i="2"/>
  <c r="R286" i="2"/>
  <c r="M286" i="2"/>
  <c r="O286" i="2"/>
  <c r="L286" i="2"/>
  <c r="P286" i="2"/>
  <c r="AT1713" i="3"/>
  <c r="AU1713" i="3"/>
  <c r="AZ1713" i="3"/>
  <c r="AW1713" i="3"/>
  <c r="BA1713" i="3"/>
  <c r="BB1713" i="3"/>
  <c r="AX1713" i="3"/>
  <c r="O634" i="2"/>
  <c r="R634" i="2"/>
  <c r="N634" i="2"/>
  <c r="M634" i="2"/>
  <c r="P634" i="2"/>
  <c r="L634" i="2"/>
  <c r="AU823" i="3"/>
  <c r="M824" i="2" s="1"/>
  <c r="BA823" i="3"/>
  <c r="AZ823" i="3"/>
  <c r="R824" i="2" s="1"/>
  <c r="BB823" i="3"/>
  <c r="AW823" i="3"/>
  <c r="O824" i="2" s="1"/>
  <c r="AV823" i="3"/>
  <c r="N824" i="2" s="1"/>
  <c r="AT823" i="3"/>
  <c r="O316" i="2"/>
  <c r="M316" i="2"/>
  <c r="R316" i="2"/>
  <c r="P316" i="2"/>
  <c r="N316" i="2"/>
  <c r="AV781" i="3"/>
  <c r="N782" i="2" s="1"/>
  <c r="BB781" i="3"/>
  <c r="AX781" i="3"/>
  <c r="P782" i="2" s="1"/>
  <c r="AZ781" i="3"/>
  <c r="R782" i="2" s="1"/>
  <c r="BA781" i="3"/>
  <c r="AW781" i="3"/>
  <c r="O782" i="2" s="1"/>
  <c r="AU781" i="3"/>
  <c r="M782" i="2" s="1"/>
  <c r="BA856" i="3"/>
  <c r="AU856" i="3"/>
  <c r="M857" i="2" s="1"/>
  <c r="AX856" i="3"/>
  <c r="P857" i="2" s="1"/>
  <c r="AV856" i="3"/>
  <c r="N857" i="2" s="1"/>
  <c r="AW856" i="3"/>
  <c r="BB856" i="3"/>
  <c r="AZ856" i="3"/>
  <c r="R857" i="2" s="1"/>
  <c r="AT856" i="3"/>
  <c r="L857" i="2" s="1"/>
  <c r="R46" i="2"/>
  <c r="AU962" i="3"/>
  <c r="M963" i="2" s="1"/>
  <c r="AT962" i="3"/>
  <c r="L963" i="2" s="1"/>
  <c r="AX962" i="3"/>
  <c r="P963" i="2" s="1"/>
  <c r="BB962" i="3"/>
  <c r="AW962" i="3"/>
  <c r="O963" i="2" s="1"/>
  <c r="AZ962" i="3"/>
  <c r="R963" i="2" s="1"/>
  <c r="AV962" i="3"/>
  <c r="N963" i="2" s="1"/>
  <c r="BA962" i="3"/>
  <c r="AU1702" i="3"/>
  <c r="AT1702" i="3"/>
  <c r="BB1702" i="3"/>
  <c r="AV1702" i="3"/>
  <c r="AX1702" i="3"/>
  <c r="BA1702" i="3"/>
  <c r="AW1702" i="3"/>
  <c r="AT1300" i="3"/>
  <c r="AW1300" i="3"/>
  <c r="AZ1300" i="3"/>
  <c r="AX1300" i="3"/>
  <c r="BA1300" i="3"/>
  <c r="BB1300" i="3"/>
  <c r="AV1300" i="3"/>
  <c r="AW2100" i="3"/>
  <c r="BB2100" i="3"/>
  <c r="AV2100" i="3"/>
  <c r="AU2100" i="3"/>
  <c r="AT2100" i="3"/>
  <c r="AX2100" i="3"/>
  <c r="BA2100" i="3"/>
  <c r="AZ2100" i="3"/>
  <c r="BB909" i="3"/>
  <c r="AT909" i="3"/>
  <c r="L910" i="2" s="1"/>
  <c r="AV909" i="3"/>
  <c r="N910" i="2" s="1"/>
  <c r="AX909" i="3"/>
  <c r="P910" i="2" s="1"/>
  <c r="BA909" i="3"/>
  <c r="AU909" i="3"/>
  <c r="M910" i="2" s="1"/>
  <c r="AZ909" i="3"/>
  <c r="R910" i="2" s="1"/>
  <c r="AX1236" i="3"/>
  <c r="AT1236" i="3"/>
  <c r="AU1236" i="3"/>
  <c r="BB1236" i="3"/>
  <c r="BA1236" i="3"/>
  <c r="AW1236" i="3"/>
  <c r="AV1236" i="3"/>
  <c r="AZ1236" i="3"/>
  <c r="L678" i="2"/>
  <c r="M678" i="2"/>
  <c r="N678" i="2"/>
  <c r="P678" i="2"/>
  <c r="O678" i="2"/>
  <c r="R678" i="2"/>
  <c r="AX1483" i="3"/>
  <c r="AT1483" i="3"/>
  <c r="BB1483" i="3"/>
  <c r="AV1483" i="3"/>
  <c r="AW1483" i="3"/>
  <c r="BA1483" i="3"/>
  <c r="AZ1483" i="3"/>
  <c r="N352" i="2"/>
  <c r="M352" i="2"/>
  <c r="R352" i="2"/>
  <c r="O352" i="2"/>
  <c r="P352" i="2"/>
  <c r="BB773" i="3"/>
  <c r="AW773" i="3"/>
  <c r="O774" i="2" s="1"/>
  <c r="AT773" i="3"/>
  <c r="L774" i="2" s="1"/>
  <c r="AU773" i="3"/>
  <c r="BA773" i="3"/>
  <c r="AZ773" i="3"/>
  <c r="R774" i="2" s="1"/>
  <c r="AX773" i="3"/>
  <c r="P774" i="2" s="1"/>
  <c r="AV773" i="3"/>
  <c r="N774" i="2" s="1"/>
  <c r="L387" i="2"/>
  <c r="R387" i="2"/>
  <c r="M387" i="2"/>
  <c r="P387" i="2"/>
  <c r="O387" i="2"/>
  <c r="AT844" i="3"/>
  <c r="L845" i="2" s="1"/>
  <c r="AZ844" i="3"/>
  <c r="R845" i="2" s="1"/>
  <c r="AU844" i="3"/>
  <c r="BB844" i="3"/>
  <c r="BA844" i="3"/>
  <c r="AW844" i="3"/>
  <c r="O845" i="2" s="1"/>
  <c r="AX844" i="3"/>
  <c r="P845" i="2" s="1"/>
  <c r="BA966" i="3"/>
  <c r="AZ966" i="3"/>
  <c r="R967" i="2" s="1"/>
  <c r="AU966" i="3"/>
  <c r="M967" i="2" s="1"/>
  <c r="BB966" i="3"/>
  <c r="AX966" i="3"/>
  <c r="P967" i="2" s="1"/>
  <c r="AT966" i="3"/>
  <c r="L967" i="2" s="1"/>
  <c r="AW966" i="3"/>
  <c r="O967" i="2" s="1"/>
  <c r="AV966" i="3"/>
  <c r="N967" i="2" s="1"/>
  <c r="M259" i="2"/>
  <c r="N259" i="2"/>
  <c r="R259" i="2"/>
  <c r="L259" i="2"/>
  <c r="P259" i="2"/>
  <c r="M347" i="2"/>
  <c r="P347" i="2"/>
  <c r="N347" i="2"/>
  <c r="R347" i="2"/>
  <c r="O347" i="2"/>
  <c r="L347" i="2"/>
  <c r="N370" i="2"/>
  <c r="O370" i="2"/>
  <c r="R370" i="2"/>
  <c r="L370" i="2"/>
  <c r="P370" i="2"/>
  <c r="O231" i="2"/>
  <c r="N231" i="2"/>
  <c r="R231" i="2"/>
  <c r="M231" i="2"/>
  <c r="L231" i="2"/>
  <c r="AV932" i="3"/>
  <c r="N933" i="2" s="1"/>
  <c r="BA932" i="3"/>
  <c r="AW932" i="3"/>
  <c r="O933" i="2" s="1"/>
  <c r="AZ932" i="3"/>
  <c r="R933" i="2" s="1"/>
  <c r="BB932" i="3"/>
  <c r="AX932" i="3"/>
  <c r="P933" i="2" s="1"/>
  <c r="AT932" i="3"/>
  <c r="L933" i="2" s="1"/>
  <c r="AU932" i="3"/>
  <c r="AT2181" i="3"/>
  <c r="BA2181" i="3"/>
  <c r="AU2181" i="3"/>
  <c r="BB2181" i="3"/>
  <c r="AV2181" i="3"/>
  <c r="AX2181" i="3"/>
  <c r="AZ2181" i="3"/>
  <c r="AW2181" i="3"/>
  <c r="AV2009" i="3"/>
  <c r="AW2009" i="3"/>
  <c r="AX2009" i="3"/>
  <c r="AU2009" i="3"/>
  <c r="AV1917" i="3"/>
  <c r="AT1917" i="3"/>
  <c r="BB1917" i="3"/>
  <c r="AX1917" i="3"/>
  <c r="AW1917" i="3"/>
  <c r="BA1917" i="3"/>
  <c r="AZ1917" i="3"/>
  <c r="O752" i="2"/>
  <c r="N752" i="2"/>
  <c r="M752" i="2"/>
  <c r="P752" i="2"/>
  <c r="R752" i="2"/>
  <c r="AU944" i="3"/>
  <c r="M945" i="2" s="1"/>
  <c r="BA944" i="3"/>
  <c r="AX944" i="3"/>
  <c r="P945" i="2" s="1"/>
  <c r="AV944" i="3"/>
  <c r="N945" i="2" s="1"/>
  <c r="AZ944" i="3"/>
  <c r="R945" i="2" s="1"/>
  <c r="BB944" i="3"/>
  <c r="AW944" i="3"/>
  <c r="O945" i="2" s="1"/>
  <c r="AT944" i="3"/>
  <c r="L945" i="2" s="1"/>
  <c r="AU779" i="3"/>
  <c r="M780" i="2" s="1"/>
  <c r="AX779" i="3"/>
  <c r="BA779" i="3"/>
  <c r="AV779" i="3"/>
  <c r="N780" i="2" s="1"/>
  <c r="AT779" i="3"/>
  <c r="L780" i="2" s="1"/>
  <c r="AZ779" i="3"/>
  <c r="R780" i="2" s="1"/>
  <c r="BB779" i="3"/>
  <c r="AW779" i="3"/>
  <c r="O780" i="2" s="1"/>
  <c r="N168" i="2"/>
  <c r="P168" i="2"/>
  <c r="O168" i="2"/>
  <c r="L168" i="2"/>
  <c r="R168" i="2"/>
  <c r="AW901" i="3"/>
  <c r="BB901" i="3"/>
  <c r="BA901" i="3"/>
  <c r="AU901" i="3"/>
  <c r="M902" i="2" s="1"/>
  <c r="AZ901" i="3"/>
  <c r="R902" i="2" s="1"/>
  <c r="AT901" i="3"/>
  <c r="L902" i="2" s="1"/>
  <c r="AV901" i="3"/>
  <c r="N902" i="2" s="1"/>
  <c r="AX901" i="3"/>
  <c r="P902" i="2" s="1"/>
  <c r="BA955" i="3"/>
  <c r="BB955" i="3"/>
  <c r="AT955" i="3"/>
  <c r="L956" i="2" s="1"/>
  <c r="AW955" i="3"/>
  <c r="O956" i="2" s="1"/>
  <c r="AU955" i="3"/>
  <c r="M956" i="2" s="1"/>
  <c r="AX955" i="3"/>
  <c r="P956" i="2" s="1"/>
  <c r="AV955" i="3"/>
  <c r="N956" i="2" s="1"/>
  <c r="AZ955" i="3"/>
  <c r="R956" i="2" s="1"/>
  <c r="AZ2081" i="3"/>
  <c r="AT2081" i="3"/>
  <c r="BB2081" i="3"/>
  <c r="AV2081" i="3"/>
  <c r="AW2081" i="3"/>
  <c r="BA2081" i="3"/>
  <c r="AX2081" i="3"/>
  <c r="AU2081" i="3"/>
  <c r="AW812" i="3"/>
  <c r="O813" i="2" s="1"/>
  <c r="AV812" i="3"/>
  <c r="N813" i="2" s="1"/>
  <c r="AU812" i="3"/>
  <c r="M813" i="2" s="1"/>
  <c r="AZ812" i="3"/>
  <c r="R813" i="2" s="1"/>
  <c r="BA812" i="3"/>
  <c r="AT812" i="3"/>
  <c r="AX812" i="3"/>
  <c r="P813" i="2" s="1"/>
  <c r="BB812" i="3"/>
  <c r="M581" i="2"/>
  <c r="O581" i="2"/>
  <c r="L581" i="2"/>
  <c r="N581" i="2"/>
  <c r="R581" i="2"/>
  <c r="L463" i="2"/>
  <c r="O463" i="2"/>
  <c r="N463" i="2"/>
  <c r="R463" i="2"/>
  <c r="P463" i="2"/>
  <c r="O296" i="2"/>
  <c r="R296" i="2"/>
  <c r="L296" i="2"/>
  <c r="N296" i="2"/>
  <c r="P296" i="2"/>
  <c r="N596" i="2"/>
  <c r="M596" i="2"/>
  <c r="R596" i="2"/>
  <c r="P596" i="2"/>
  <c r="O596" i="2"/>
  <c r="M202" i="2"/>
  <c r="R202" i="2"/>
  <c r="O202" i="2"/>
  <c r="L202" i="2"/>
  <c r="P202" i="2"/>
  <c r="M399" i="2"/>
  <c r="P399" i="2"/>
  <c r="L399" i="2"/>
  <c r="O399" i="2"/>
  <c r="R399" i="2"/>
  <c r="T399" i="2"/>
  <c r="M303" i="2"/>
  <c r="P303" i="2"/>
  <c r="O303" i="2"/>
  <c r="N303" i="2"/>
  <c r="R303" i="2"/>
  <c r="BA1298" i="3"/>
  <c r="AT1298" i="3"/>
  <c r="AX1298" i="3"/>
  <c r="BB1298" i="3"/>
  <c r="AV1298" i="3"/>
  <c r="AW1298" i="3"/>
  <c r="AU1298" i="3"/>
  <c r="M250" i="2"/>
  <c r="N250" i="2"/>
  <c r="P250" i="2"/>
  <c r="R250" i="2"/>
  <c r="L250" i="2"/>
  <c r="N735" i="2"/>
  <c r="R735" i="2"/>
  <c r="M735" i="2"/>
  <c r="O735" i="2"/>
  <c r="P735" i="2"/>
  <c r="AU1753" i="3"/>
  <c r="AZ1861" i="3"/>
  <c r="AU1861" i="3"/>
  <c r="AX1135" i="3"/>
  <c r="AZ1294" i="3"/>
  <c r="AV1891" i="3"/>
  <c r="AU1746" i="3"/>
  <c r="AZ1746" i="3"/>
  <c r="AZ2166" i="3"/>
  <c r="AU2025" i="3"/>
  <c r="AU1096" i="3"/>
  <c r="AZ1687" i="3"/>
  <c r="AW2144" i="3"/>
  <c r="AX1520" i="3"/>
  <c r="AW1460" i="3"/>
  <c r="AU1665" i="3"/>
  <c r="AX998" i="3"/>
  <c r="P999" i="2" s="1"/>
  <c r="K19" i="1" s="1"/>
  <c r="N154" i="2"/>
  <c r="T154" i="2"/>
  <c r="BA2185" i="3"/>
  <c r="AV2185" i="3"/>
  <c r="BA1769" i="3"/>
  <c r="AX1957" i="3"/>
  <c r="AV1731" i="3"/>
  <c r="AV1733" i="3"/>
  <c r="AU1470" i="3"/>
  <c r="BA1470" i="3"/>
  <c r="AV1365" i="3"/>
  <c r="AV2099" i="3"/>
  <c r="AW2099" i="3"/>
  <c r="AW1344" i="3"/>
  <c r="AV1765" i="3"/>
  <c r="AU1765" i="3"/>
  <c r="AZ1753" i="3"/>
  <c r="AU1869" i="3"/>
  <c r="AW1947" i="3"/>
  <c r="AT1861" i="3"/>
  <c r="AV1861" i="3"/>
  <c r="AV1135" i="3"/>
  <c r="AZ1135" i="3"/>
  <c r="AX1717" i="3"/>
  <c r="AU1475" i="3"/>
  <c r="BB1475" i="3"/>
  <c r="AW1962" i="3"/>
  <c r="AU1962" i="3"/>
  <c r="AW1659" i="3"/>
  <c r="AX1659" i="3"/>
  <c r="AX1294" i="3"/>
  <c r="AV1294" i="3"/>
  <c r="BA1603" i="3"/>
  <c r="BB1263" i="3"/>
  <c r="AX1891" i="3"/>
  <c r="BB1891" i="3"/>
  <c r="AW1746" i="3"/>
  <c r="AX1746" i="3"/>
  <c r="AX2166" i="3"/>
  <c r="AV2166" i="3"/>
  <c r="AU1441" i="3"/>
  <c r="AZ1441" i="3"/>
  <c r="AZ2025" i="3"/>
  <c r="BB2025" i="3"/>
  <c r="AW1355" i="3"/>
  <c r="BA1737" i="3"/>
  <c r="AZ1737" i="3"/>
  <c r="AT2185" i="3"/>
  <c r="AW1687" i="3"/>
  <c r="BA1687" i="3"/>
  <c r="AX1526" i="3"/>
  <c r="AZ2144" i="3"/>
  <c r="AV2144" i="3"/>
  <c r="AW1520" i="3"/>
  <c r="AV1460" i="3"/>
  <c r="AX1460" i="3"/>
  <c r="AX1420" i="3"/>
  <c r="AW1718" i="3"/>
  <c r="AV1718" i="3"/>
  <c r="AW2070" i="3"/>
  <c r="BA2070" i="3"/>
  <c r="AW1345" i="3"/>
  <c r="AV1345" i="3"/>
  <c r="AV1960" i="3"/>
  <c r="BA1665" i="3"/>
  <c r="BB1665" i="3"/>
  <c r="BB998" i="3"/>
  <c r="AZ998" i="3"/>
  <c r="R999" i="2" s="1"/>
  <c r="M19" i="1" s="1"/>
  <c r="O154" i="2"/>
  <c r="BA1172" i="3"/>
  <c r="AW1172" i="3"/>
  <c r="AT1398" i="3"/>
  <c r="AX1398" i="3"/>
  <c r="AV1904" i="3"/>
  <c r="AW1904" i="3"/>
  <c r="AZ2185" i="3"/>
  <c r="AZ1769" i="3"/>
  <c r="AU1769" i="3"/>
  <c r="AU1453" i="3"/>
  <c r="AX1189" i="3"/>
  <c r="AU1189" i="3"/>
  <c r="AT1731" i="3"/>
  <c r="BA1731" i="3"/>
  <c r="BA1733" i="3"/>
  <c r="AX1733" i="3"/>
  <c r="AX1470" i="3"/>
  <c r="AV1470" i="3"/>
  <c r="BB1365" i="3"/>
  <c r="AZ1365" i="3"/>
  <c r="BA2083" i="3"/>
  <c r="AW2083" i="3"/>
  <c r="AT2099" i="3"/>
  <c r="AX2099" i="3"/>
  <c r="AT1344" i="3"/>
  <c r="AX1344" i="3"/>
  <c r="AT1814" i="3"/>
  <c r="AZ1814" i="3"/>
  <c r="AT1443" i="3"/>
  <c r="AV1443" i="3"/>
  <c r="AT1385" i="3"/>
  <c r="AW1385" i="3"/>
  <c r="AX1285" i="3"/>
  <c r="AZ1285" i="3"/>
  <c r="AU1597" i="3"/>
  <c r="AZ1597" i="3"/>
  <c r="BA1192" i="3"/>
  <c r="AV1192" i="3"/>
  <c r="AU2147" i="3"/>
  <c r="AV2147" i="3"/>
  <c r="AZ1197" i="3"/>
  <c r="BA1197" i="3"/>
  <c r="BA1721" i="3"/>
  <c r="AV1721" i="3"/>
  <c r="AZ1799" i="3"/>
  <c r="BA1799" i="3"/>
  <c r="AX1854" i="3"/>
  <c r="BB1854" i="3"/>
  <c r="BA1116" i="3"/>
  <c r="AW1116" i="3"/>
  <c r="AW1587" i="3"/>
  <c r="BA1587" i="3"/>
  <c r="AV1793" i="3"/>
  <c r="AZ1072" i="3"/>
  <c r="AX1072" i="3"/>
  <c r="BB1707" i="3"/>
  <c r="BA1707" i="3"/>
  <c r="AX1783" i="3"/>
  <c r="BB1783" i="3"/>
  <c r="BA1508" i="3"/>
  <c r="AX1508" i="3"/>
  <c r="AX1806" i="3"/>
  <c r="BB1806" i="3"/>
  <c r="AV1532" i="3"/>
  <c r="AU1532" i="3"/>
  <c r="AU2118" i="3"/>
  <c r="BB2118" i="3"/>
  <c r="AZ1996" i="3"/>
  <c r="AW2046" i="3"/>
  <c r="AV2046" i="3"/>
  <c r="AX1003" i="3"/>
  <c r="P1004" i="2" s="1"/>
  <c r="AU1499" i="3"/>
  <c r="AV2176" i="3"/>
  <c r="AT1386" i="3"/>
  <c r="AW1386" i="3"/>
  <c r="AZ1844" i="3"/>
  <c r="AT1978" i="3"/>
  <c r="AV2210" i="3"/>
  <c r="BA1223" i="3"/>
  <c r="AT1964" i="3"/>
  <c r="AZ1527" i="3"/>
  <c r="M318" i="2"/>
  <c r="BA993" i="3"/>
  <c r="BB2106" i="3"/>
  <c r="AZ2122" i="3"/>
  <c r="AZ2173" i="3"/>
  <c r="BB2009" i="3"/>
  <c r="BB1580" i="3"/>
  <c r="BB1676" i="3"/>
  <c r="BB1897" i="3"/>
  <c r="AW1142" i="3"/>
  <c r="AX1740" i="3"/>
  <c r="P612" i="2"/>
  <c r="AX1505" i="3"/>
  <c r="AV1141" i="3"/>
  <c r="AZ1479" i="3"/>
  <c r="BB814" i="3"/>
  <c r="T815" i="2" s="1"/>
  <c r="AU2216" i="3"/>
  <c r="O603" i="2"/>
  <c r="AZ1664" i="3"/>
  <c r="AZ1125" i="3"/>
  <c r="AV2212" i="3"/>
  <c r="AZ997" i="3"/>
  <c r="R998" i="2" s="1"/>
  <c r="AT1900" i="3"/>
  <c r="AT1498" i="3"/>
  <c r="AU1483" i="3"/>
  <c r="AZ1298" i="3"/>
  <c r="O255" i="2"/>
  <c r="O135" i="2"/>
  <c r="BB1194" i="3"/>
  <c r="M710" i="2"/>
  <c r="AW2203" i="3"/>
  <c r="AV2203" i="3"/>
  <c r="BB2203" i="3"/>
  <c r="AT2203" i="3"/>
  <c r="AX2203" i="3"/>
  <c r="BA2203" i="3"/>
  <c r="AU2203" i="3"/>
  <c r="AZ1978" i="3"/>
  <c r="BA1978" i="3"/>
  <c r="AW1831" i="3"/>
  <c r="BA1831" i="3"/>
  <c r="AX1831" i="3"/>
  <c r="BB1831" i="3"/>
  <c r="AZ1831" i="3"/>
  <c r="AV1831" i="3"/>
  <c r="AT1831" i="3"/>
  <c r="AU1831" i="3"/>
  <c r="AV1581" i="3"/>
  <c r="AT1581" i="3"/>
  <c r="AW1581" i="3"/>
  <c r="BA1581" i="3"/>
  <c r="AX1581" i="3"/>
  <c r="AZ1581" i="3"/>
  <c r="AV1304" i="3"/>
  <c r="AT1304" i="3"/>
  <c r="AW1304" i="3"/>
  <c r="AU1304" i="3"/>
  <c r="AX1274" i="3"/>
  <c r="AW1274" i="3"/>
  <c r="AU1274" i="3"/>
  <c r="AT1274" i="3"/>
  <c r="BA1274" i="3"/>
  <c r="AV1274" i="3"/>
  <c r="BB1274" i="3"/>
  <c r="L37" i="2"/>
  <c r="R37" i="2"/>
  <c r="O37" i="2"/>
  <c r="P37" i="2"/>
  <c r="M37" i="2"/>
  <c r="N539" i="2"/>
  <c r="M539" i="2"/>
  <c r="P539" i="2"/>
  <c r="R539" i="2"/>
  <c r="L539" i="2"/>
  <c r="BA1046" i="3"/>
  <c r="AT1046" i="3"/>
  <c r="AW1046" i="3"/>
  <c r="AX1046" i="3"/>
  <c r="AV1046" i="3"/>
  <c r="AZ1046" i="3"/>
  <c r="AU1046" i="3"/>
  <c r="AV2058" i="3"/>
  <c r="AU2058" i="3"/>
  <c r="AX1293" i="3"/>
  <c r="AZ1293" i="3"/>
  <c r="AW1293" i="3"/>
  <c r="AT1293" i="3"/>
  <c r="BB1293" i="3"/>
  <c r="AV1293" i="3"/>
  <c r="BA1293" i="3"/>
  <c r="AV1016" i="3"/>
  <c r="N1017" i="2" s="1"/>
  <c r="AW1016" i="3"/>
  <c r="O1017" i="2" s="1"/>
  <c r="AU1016" i="3"/>
  <c r="M1017" i="2" s="1"/>
  <c r="AZ1016" i="3"/>
  <c r="R1017" i="2" s="1"/>
  <c r="AX1016" i="3"/>
  <c r="P1017" i="2" s="1"/>
  <c r="AT1016" i="3"/>
  <c r="L1017" i="2" s="1"/>
  <c r="AZ1766" i="3"/>
  <c r="BA1766" i="3"/>
  <c r="AU1766" i="3"/>
  <c r="AT1766" i="3"/>
  <c r="BB1766" i="3"/>
  <c r="AV1766" i="3"/>
  <c r="AX1541" i="3"/>
  <c r="AW1541" i="3"/>
  <c r="AU1541" i="3"/>
  <c r="AT1541" i="3"/>
  <c r="AV1541" i="3"/>
  <c r="BB1541" i="3"/>
  <c r="BA1541" i="3"/>
  <c r="AU1325" i="3"/>
  <c r="AW1325" i="3"/>
  <c r="BA1325" i="3"/>
  <c r="BB1325" i="3"/>
  <c r="AT1637" i="3"/>
  <c r="AZ1637" i="3"/>
  <c r="AX1637" i="3"/>
  <c r="BB1637" i="3"/>
  <c r="AU2160" i="3"/>
  <c r="BB2160" i="3"/>
  <c r="AV2160" i="3"/>
  <c r="AZ2160" i="3"/>
  <c r="AX2160" i="3"/>
  <c r="AW2160" i="3"/>
  <c r="BA2160" i="3"/>
  <c r="AZ2195" i="3"/>
  <c r="BA2195" i="3"/>
  <c r="AX2195" i="3"/>
  <c r="AV2195" i="3"/>
  <c r="AT2195" i="3"/>
  <c r="BB2195" i="3"/>
  <c r="AW2195" i="3"/>
  <c r="AT1996" i="3"/>
  <c r="AX1996" i="3"/>
  <c r="BA1996" i="3"/>
  <c r="AV1698" i="3"/>
  <c r="AT1698" i="3"/>
  <c r="AX1698" i="3"/>
  <c r="BB1698" i="3"/>
  <c r="AZ1214" i="3"/>
  <c r="AT1214" i="3"/>
  <c r="AW1214" i="3"/>
  <c r="AU1214" i="3"/>
  <c r="AX1214" i="3"/>
  <c r="BA1214" i="3"/>
  <c r="BB1214" i="3"/>
  <c r="O260" i="2"/>
  <c r="M260" i="2"/>
  <c r="R260" i="2"/>
  <c r="N260" i="2"/>
  <c r="P260" i="2"/>
  <c r="L690" i="2"/>
  <c r="O690" i="2"/>
  <c r="R690" i="2"/>
  <c r="N690" i="2"/>
  <c r="M251" i="2"/>
  <c r="O251" i="2"/>
  <c r="P251" i="2"/>
  <c r="L251" i="2"/>
  <c r="R251" i="2"/>
  <c r="N251" i="2"/>
  <c r="AU1198" i="3"/>
  <c r="AV1198" i="3"/>
  <c r="AZ1198" i="3"/>
  <c r="AT1198" i="3"/>
  <c r="BA1198" i="3"/>
  <c r="BB1198" i="3"/>
  <c r="AW1198" i="3"/>
  <c r="AX1198" i="3"/>
  <c r="BA1389" i="3"/>
  <c r="AT1389" i="3"/>
  <c r="AX1389" i="3"/>
  <c r="BB1389" i="3"/>
  <c r="AU1389" i="3"/>
  <c r="AV1389" i="3"/>
  <c r="AW1389" i="3"/>
  <c r="AZ1389" i="3"/>
  <c r="P98" i="2"/>
  <c r="O98" i="2"/>
  <c r="L98" i="2"/>
  <c r="AU767" i="3"/>
  <c r="M768" i="2" s="1"/>
  <c r="AV767" i="3"/>
  <c r="N768" i="2" s="1"/>
  <c r="AZ767" i="3"/>
  <c r="R768" i="2" s="1"/>
  <c r="BB767" i="3"/>
  <c r="AW767" i="3"/>
  <c r="O768" i="2" s="1"/>
  <c r="AX767" i="3"/>
  <c r="P768" i="2" s="1"/>
  <c r="BA767" i="3"/>
  <c r="AT767" i="3"/>
  <c r="L768" i="2" s="1"/>
  <c r="P28" i="2"/>
  <c r="L28" i="2"/>
  <c r="P729" i="2"/>
  <c r="O729" i="2"/>
  <c r="N729" i="2"/>
  <c r="T729" i="2"/>
  <c r="R729" i="2"/>
  <c r="L729" i="2"/>
  <c r="AU758" i="3"/>
  <c r="BA758" i="3"/>
  <c r="AZ758" i="3"/>
  <c r="R759" i="2" s="1"/>
  <c r="AV758" i="3"/>
  <c r="N759" i="2" s="1"/>
  <c r="AW758" i="3"/>
  <c r="O759" i="2" s="1"/>
  <c r="BB758" i="3"/>
  <c r="AT758" i="3"/>
  <c r="L759" i="2" s="1"/>
  <c r="AX758" i="3"/>
  <c r="P759" i="2" s="1"/>
  <c r="BB761" i="3"/>
  <c r="AZ761" i="3"/>
  <c r="R762" i="2" s="1"/>
  <c r="AU761" i="3"/>
  <c r="M762" i="2" s="1"/>
  <c r="AV761" i="3"/>
  <c r="N762" i="2" s="1"/>
  <c r="AX761" i="3"/>
  <c r="P762" i="2" s="1"/>
  <c r="BA761" i="3"/>
  <c r="AT761" i="3"/>
  <c r="L762" i="2" s="1"/>
  <c r="AW761" i="3"/>
  <c r="O762" i="2" s="1"/>
  <c r="T34" i="2"/>
  <c r="R34" i="2"/>
  <c r="N34" i="2"/>
  <c r="M34" i="2"/>
  <c r="L34" i="2"/>
  <c r="O34" i="2"/>
  <c r="AT1148" i="3"/>
  <c r="BA1148" i="3"/>
  <c r="AW1148" i="3"/>
  <c r="AZ1148" i="3"/>
  <c r="BB1148" i="3"/>
  <c r="AU1148" i="3"/>
  <c r="AX1148" i="3"/>
  <c r="AV1148" i="3"/>
  <c r="BB1875" i="3"/>
  <c r="AT1875" i="3"/>
  <c r="AW1875" i="3"/>
  <c r="AZ1875" i="3"/>
  <c r="BA1875" i="3"/>
  <c r="AU1875" i="3"/>
  <c r="AV1875" i="3"/>
  <c r="AZ1033" i="3"/>
  <c r="AT1033" i="3"/>
  <c r="AX1033" i="3"/>
  <c r="AV1033" i="3"/>
  <c r="AW1033" i="3"/>
  <c r="AU1033" i="3"/>
  <c r="BA1033" i="3"/>
  <c r="BB1033" i="3"/>
  <c r="BB2036" i="3"/>
  <c r="AT2036" i="3"/>
  <c r="AU2036" i="3"/>
  <c r="AV2036" i="3"/>
  <c r="AZ2036" i="3"/>
  <c r="AW2036" i="3"/>
  <c r="BA2036" i="3"/>
  <c r="N652" i="2"/>
  <c r="M652" i="2"/>
  <c r="O652" i="2"/>
  <c r="P652" i="2"/>
  <c r="L652" i="2"/>
  <c r="R507" i="2"/>
  <c r="L507" i="2"/>
  <c r="M507" i="2"/>
  <c r="N507" i="2"/>
  <c r="O507" i="2"/>
  <c r="P507" i="2"/>
  <c r="AV1101" i="3"/>
  <c r="AT1101" i="3"/>
  <c r="AX1101" i="3"/>
  <c r="AU1101" i="3"/>
  <c r="BA1101" i="3"/>
  <c r="AW1101" i="3"/>
  <c r="BB1101" i="3"/>
  <c r="AZ1101" i="3"/>
  <c r="AW1245" i="3"/>
  <c r="AT1245" i="3"/>
  <c r="AX1245" i="3"/>
  <c r="AV1245" i="3"/>
  <c r="BA1245" i="3"/>
  <c r="AZ1245" i="3"/>
  <c r="BB1245" i="3"/>
  <c r="R440" i="2"/>
  <c r="M440" i="2"/>
  <c r="P440" i="2"/>
  <c r="O440" i="2"/>
  <c r="L440" i="2"/>
  <c r="M518" i="2"/>
  <c r="O518" i="2"/>
  <c r="R518" i="2"/>
  <c r="P518" i="2"/>
  <c r="L518" i="2"/>
  <c r="R396" i="2"/>
  <c r="M396" i="2"/>
  <c r="O396" i="2"/>
  <c r="P396" i="2"/>
  <c r="N396" i="2"/>
  <c r="P344" i="2"/>
  <c r="R344" i="2"/>
  <c r="N344" i="2"/>
  <c r="O344" i="2"/>
  <c r="P727" i="2"/>
  <c r="N727" i="2"/>
  <c r="T727" i="2"/>
  <c r="R727" i="2"/>
  <c r="O727" i="2"/>
  <c r="M727" i="2"/>
  <c r="L727" i="2"/>
  <c r="AT863" i="3"/>
  <c r="L864" i="2" s="1"/>
  <c r="AZ863" i="3"/>
  <c r="R864" i="2" s="1"/>
  <c r="AU863" i="3"/>
  <c r="M864" i="2" s="1"/>
  <c r="AX863" i="3"/>
  <c r="P864" i="2" s="1"/>
  <c r="AV863" i="3"/>
  <c r="N864" i="2" s="1"/>
  <c r="AW863" i="3"/>
  <c r="BB863" i="3"/>
  <c r="R429" i="2"/>
  <c r="O429" i="2"/>
  <c r="L429" i="2"/>
  <c r="N429" i="2"/>
  <c r="AX1536" i="3"/>
  <c r="AV1536" i="3"/>
  <c r="AZ1536" i="3"/>
  <c r="AW1536" i="3"/>
  <c r="BA1536" i="3"/>
  <c r="AT1536" i="3"/>
  <c r="AV1656" i="3"/>
  <c r="AT1656" i="3"/>
  <c r="AU1656" i="3"/>
  <c r="AX1656" i="3"/>
  <c r="BB1656" i="3"/>
  <c r="BA1656" i="3"/>
  <c r="AZ1656" i="3"/>
  <c r="BB1525" i="3"/>
  <c r="AT1525" i="3"/>
  <c r="AU1525" i="3"/>
  <c r="AV1525" i="3"/>
  <c r="BA1525" i="3"/>
  <c r="AW1525" i="3"/>
  <c r="BA2006" i="3"/>
  <c r="AW2006" i="3"/>
  <c r="AZ2006" i="3"/>
  <c r="BB2006" i="3"/>
  <c r="AV2006" i="3"/>
  <c r="AX2006" i="3"/>
  <c r="AU2006" i="3"/>
  <c r="AX1414" i="3"/>
  <c r="AZ1414" i="3"/>
  <c r="BA1414" i="3"/>
  <c r="AT1414" i="3"/>
  <c r="R266" i="2"/>
  <c r="M266" i="2"/>
  <c r="O266" i="2"/>
  <c r="P266" i="2"/>
  <c r="L266" i="2"/>
  <c r="N266" i="2"/>
  <c r="AT1940" i="3"/>
  <c r="AV1940" i="3"/>
  <c r="AX1940" i="3"/>
  <c r="AZ1940" i="3"/>
  <c r="BA1940" i="3"/>
  <c r="BB1940" i="3"/>
  <c r="AU1940" i="3"/>
  <c r="AT1774" i="3"/>
  <c r="AV1774" i="3"/>
  <c r="BB1774" i="3"/>
  <c r="AX1774" i="3"/>
  <c r="BA1774" i="3"/>
  <c r="AZ1774" i="3"/>
  <c r="AU1774" i="3"/>
  <c r="AZ1176" i="3"/>
  <c r="AT1176" i="3"/>
  <c r="AW1176" i="3"/>
  <c r="AU1176" i="3"/>
  <c r="AV1176" i="3"/>
  <c r="BA1176" i="3"/>
  <c r="BB1176" i="3"/>
  <c r="AT2020" i="3"/>
  <c r="AV2020" i="3"/>
  <c r="AZ2020" i="3"/>
  <c r="AW2020" i="3"/>
  <c r="AX864" i="3"/>
  <c r="P865" i="2" s="1"/>
  <c r="AT864" i="3"/>
  <c r="L865" i="2" s="1"/>
  <c r="AU864" i="3"/>
  <c r="AV864" i="3"/>
  <c r="N865" i="2" s="1"/>
  <c r="BA864" i="3"/>
  <c r="AZ864" i="3"/>
  <c r="R865" i="2" s="1"/>
  <c r="AW864" i="3"/>
  <c r="O865" i="2" s="1"/>
  <c r="BB864" i="3"/>
  <c r="O483" i="2"/>
  <c r="M483" i="2"/>
  <c r="P483" i="2"/>
  <c r="R67" i="2"/>
  <c r="P67" i="2"/>
  <c r="O67" i="2"/>
  <c r="N67" i="2"/>
  <c r="AX1485" i="3"/>
  <c r="BA1485" i="3"/>
  <c r="BB1485" i="3"/>
  <c r="AZ1485" i="3"/>
  <c r="AV1485" i="3"/>
  <c r="AT1485" i="3"/>
  <c r="AU1485" i="3"/>
  <c r="AT1074" i="3"/>
  <c r="BB1074" i="3"/>
  <c r="AU1074" i="3"/>
  <c r="AV1074" i="3"/>
  <c r="AZ1074" i="3"/>
  <c r="BA1074" i="3"/>
  <c r="AX1074" i="3"/>
  <c r="L477" i="2"/>
  <c r="P477" i="2"/>
  <c r="AT889" i="3"/>
  <c r="L890" i="2" s="1"/>
  <c r="AW889" i="3"/>
  <c r="O890" i="2" s="1"/>
  <c r="AU889" i="3"/>
  <c r="M890" i="2" s="1"/>
  <c r="BA889" i="3"/>
  <c r="BB889" i="3"/>
  <c r="AZ889" i="3"/>
  <c r="R890" i="2" s="1"/>
  <c r="AV889" i="3"/>
  <c r="N890" i="2" s="1"/>
  <c r="AX889" i="3"/>
  <c r="M267" i="2"/>
  <c r="R267" i="2"/>
  <c r="P267" i="2"/>
  <c r="N267" i="2"/>
  <c r="AW858" i="3"/>
  <c r="O859" i="2" s="1"/>
  <c r="BB858" i="3"/>
  <c r="AZ858" i="3"/>
  <c r="R859" i="2" s="1"/>
  <c r="AT858" i="3"/>
  <c r="L859" i="2" s="1"/>
  <c r="BA858" i="3"/>
  <c r="AX858" i="3"/>
  <c r="P859" i="2" s="1"/>
  <c r="AV858" i="3"/>
  <c r="N859" i="2" s="1"/>
  <c r="AU858" i="3"/>
  <c r="M859" i="2" s="1"/>
  <c r="L479" i="2"/>
  <c r="N479" i="2"/>
  <c r="P479" i="2"/>
  <c r="R479" i="2"/>
  <c r="O479" i="2"/>
  <c r="BB1140" i="3"/>
  <c r="AT1140" i="3"/>
  <c r="AU1140" i="3"/>
  <c r="AW1140" i="3"/>
  <c r="AV1140" i="3"/>
  <c r="AX1140" i="3"/>
  <c r="AZ1140" i="3"/>
  <c r="AW1181" i="3"/>
  <c r="BA1181" i="3"/>
  <c r="AX1181" i="3"/>
  <c r="AT1181" i="3"/>
  <c r="BB1181" i="3"/>
  <c r="AZ1181" i="3"/>
  <c r="AU1181" i="3"/>
  <c r="AT1118" i="3"/>
  <c r="AZ1118" i="3"/>
  <c r="AW1118" i="3"/>
  <c r="BA1118" i="3"/>
  <c r="BB1118" i="3"/>
  <c r="AU1118" i="3"/>
  <c r="AX1118" i="3"/>
  <c r="R610" i="2"/>
  <c r="N610" i="2"/>
  <c r="L610" i="2"/>
  <c r="P610" i="2"/>
  <c r="O610" i="2"/>
  <c r="R723" i="2"/>
  <c r="P723" i="2"/>
  <c r="O723" i="2"/>
  <c r="M723" i="2"/>
  <c r="L723" i="2"/>
  <c r="N454" i="2"/>
  <c r="O454" i="2"/>
  <c r="M454" i="2"/>
  <c r="R454" i="2"/>
  <c r="P454" i="2"/>
  <c r="L454" i="2"/>
  <c r="P138" i="2"/>
  <c r="O138" i="2"/>
  <c r="N138" i="2"/>
  <c r="M138" i="2"/>
  <c r="AV2002" i="3"/>
  <c r="AZ2002" i="3"/>
  <c r="BA2002" i="3"/>
  <c r="AT2002" i="3"/>
  <c r="BB2002" i="3"/>
  <c r="AX2002" i="3"/>
  <c r="AW2002" i="3"/>
  <c r="BB1067" i="3"/>
  <c r="AU1067" i="3"/>
  <c r="AV1067" i="3"/>
  <c r="AT1067" i="3"/>
  <c r="AX1067" i="3"/>
  <c r="BA1067" i="3"/>
  <c r="N115" i="2"/>
  <c r="M115" i="2"/>
  <c r="P115" i="2"/>
  <c r="R115" i="2"/>
  <c r="O115" i="2"/>
  <c r="AZ929" i="3"/>
  <c r="R930" i="2" s="1"/>
  <c r="BB929" i="3"/>
  <c r="AX929" i="3"/>
  <c r="P930" i="2" s="1"/>
  <c r="BA929" i="3"/>
  <c r="AU929" i="3"/>
  <c r="M930" i="2" s="1"/>
  <c r="AT929" i="3"/>
  <c r="L930" i="2" s="1"/>
  <c r="AV929" i="3"/>
  <c r="N930" i="2" s="1"/>
  <c r="L418" i="2"/>
  <c r="M418" i="2"/>
  <c r="N418" i="2"/>
  <c r="P418" i="2"/>
  <c r="O418" i="2"/>
  <c r="AT874" i="3"/>
  <c r="L875" i="2" s="1"/>
  <c r="BB874" i="3"/>
  <c r="AW874" i="3"/>
  <c r="AZ874" i="3"/>
  <c r="R875" i="2" s="1"/>
  <c r="AU874" i="3"/>
  <c r="M875" i="2" s="1"/>
  <c r="AV874" i="3"/>
  <c r="N875" i="2" s="1"/>
  <c r="AX874" i="3"/>
  <c r="P875" i="2" s="1"/>
  <c r="BA874" i="3"/>
  <c r="M626" i="2"/>
  <c r="L626" i="2"/>
  <c r="R626" i="2"/>
  <c r="O626" i="2"/>
  <c r="R336" i="2"/>
  <c r="M336" i="2"/>
  <c r="P336" i="2"/>
  <c r="L336" i="2"/>
  <c r="AT780" i="3"/>
  <c r="AW780" i="3"/>
  <c r="O781" i="2" s="1"/>
  <c r="BA780" i="3"/>
  <c r="AZ780" i="3"/>
  <c r="R781" i="2" s="1"/>
  <c r="AV780" i="3"/>
  <c r="N781" i="2" s="1"/>
  <c r="BB780" i="3"/>
  <c r="AU780" i="3"/>
  <c r="M781" i="2" s="1"/>
  <c r="AX780" i="3"/>
  <c r="P781" i="2" s="1"/>
  <c r="P453" i="2"/>
  <c r="L453" i="2"/>
  <c r="R453" i="2"/>
  <c r="O453" i="2"/>
  <c r="M453" i="2"/>
  <c r="N453" i="2"/>
  <c r="N532" i="2"/>
  <c r="L532" i="2"/>
  <c r="O532" i="2"/>
  <c r="P532" i="2"/>
  <c r="R532" i="2"/>
  <c r="M532" i="2"/>
  <c r="AX2030" i="3"/>
  <c r="AT2030" i="3"/>
  <c r="AV2030" i="3"/>
  <c r="BA2030" i="3"/>
  <c r="BB2030" i="3"/>
  <c r="AU2030" i="3"/>
  <c r="AW2030" i="3"/>
  <c r="AZ2030" i="3"/>
  <c r="N695" i="2"/>
  <c r="L695" i="2"/>
  <c r="R695" i="2"/>
  <c r="M695" i="2"/>
  <c r="R410" i="2"/>
  <c r="O410" i="2"/>
  <c r="L410" i="2"/>
  <c r="P410" i="2"/>
  <c r="M410" i="2"/>
  <c r="N410" i="2"/>
  <c r="AT765" i="3"/>
  <c r="L766" i="2" s="1"/>
  <c r="AU765" i="3"/>
  <c r="BB765" i="3"/>
  <c r="BA765" i="3"/>
  <c r="AW765" i="3"/>
  <c r="O766" i="2" s="1"/>
  <c r="AX765" i="3"/>
  <c r="P766" i="2" s="1"/>
  <c r="AZ765" i="3"/>
  <c r="R766" i="2" s="1"/>
  <c r="AV765" i="3"/>
  <c r="N766" i="2" s="1"/>
  <c r="L103" i="2"/>
  <c r="M103" i="2"/>
  <c r="P103" i="2"/>
  <c r="R103" i="2"/>
  <c r="O103" i="2"/>
  <c r="BA941" i="3"/>
  <c r="AT941" i="3"/>
  <c r="L942" i="2" s="1"/>
  <c r="AV941" i="3"/>
  <c r="N942" i="2" s="1"/>
  <c r="BB941" i="3"/>
  <c r="AW941" i="3"/>
  <c r="O942" i="2" s="1"/>
  <c r="AX941" i="3"/>
  <c r="P942" i="2" s="1"/>
  <c r="AU941" i="3"/>
  <c r="M942" i="2" s="1"/>
  <c r="AZ941" i="3"/>
  <c r="R942" i="2" s="1"/>
  <c r="BB819" i="3"/>
  <c r="AW819" i="3"/>
  <c r="O820" i="2" s="1"/>
  <c r="AX819" i="3"/>
  <c r="P820" i="2" s="1"/>
  <c r="AT819" i="3"/>
  <c r="L820" i="2" s="1"/>
  <c r="BA819" i="3"/>
  <c r="AZ819" i="3"/>
  <c r="R820" i="2" s="1"/>
  <c r="AV819" i="3"/>
  <c r="N820" i="2" s="1"/>
  <c r="AU819" i="3"/>
  <c r="M820" i="2" s="1"/>
  <c r="AZ1998" i="3"/>
  <c r="AV1998" i="3"/>
  <c r="AU1998" i="3"/>
  <c r="BA1998" i="3"/>
  <c r="BB1998" i="3"/>
  <c r="AW1998" i="3"/>
  <c r="AX1998" i="3"/>
  <c r="AU1859" i="3"/>
  <c r="AT1859" i="3"/>
  <c r="BA1859" i="3"/>
  <c r="AV1859" i="3"/>
  <c r="AX1859" i="3"/>
  <c r="BB1859" i="3"/>
  <c r="AU798" i="3"/>
  <c r="M799" i="2" s="1"/>
  <c r="AW798" i="3"/>
  <c r="O799" i="2" s="1"/>
  <c r="AV798" i="3"/>
  <c r="N799" i="2" s="1"/>
  <c r="BA798" i="3"/>
  <c r="BB798" i="3"/>
  <c r="AZ798" i="3"/>
  <c r="R799" i="2" s="1"/>
  <c r="AT798" i="3"/>
  <c r="L799" i="2" s="1"/>
  <c r="AX798" i="3"/>
  <c r="P799" i="2" s="1"/>
  <c r="AT1337" i="3"/>
  <c r="AU1337" i="3"/>
  <c r="AV1337" i="3"/>
  <c r="N722" i="2"/>
  <c r="O722" i="2"/>
  <c r="M722" i="2"/>
  <c r="R722" i="2"/>
  <c r="L722" i="2"/>
  <c r="O142" i="2"/>
  <c r="M142" i="2"/>
  <c r="R142" i="2"/>
  <c r="L142" i="2"/>
  <c r="N142" i="2"/>
  <c r="P142" i="2"/>
  <c r="L32" i="2"/>
  <c r="M32" i="2"/>
  <c r="T32" i="2"/>
  <c r="P32" i="2"/>
  <c r="O32" i="2"/>
  <c r="R32" i="2"/>
  <c r="N32" i="2"/>
  <c r="AW810" i="3"/>
  <c r="O811" i="2" s="1"/>
  <c r="BB810" i="3"/>
  <c r="BA810" i="3"/>
  <c r="AT810" i="3"/>
  <c r="L811" i="2" s="1"/>
  <c r="AU810" i="3"/>
  <c r="M811" i="2" s="1"/>
  <c r="AV810" i="3"/>
  <c r="N811" i="2" s="1"/>
  <c r="AX810" i="3"/>
  <c r="P811" i="2" s="1"/>
  <c r="AZ810" i="3"/>
  <c r="R811" i="2" s="1"/>
  <c r="N373" i="2"/>
  <c r="P373" i="2"/>
  <c r="R373" i="2"/>
  <c r="M373" i="2"/>
  <c r="O373" i="2"/>
  <c r="M52" i="2"/>
  <c r="O52" i="2"/>
  <c r="R52" i="2"/>
  <c r="L52" i="2"/>
  <c r="P52" i="2"/>
  <c r="N52" i="2"/>
  <c r="P105" i="2"/>
  <c r="N105" i="2"/>
  <c r="M105" i="2"/>
  <c r="R105" i="2"/>
  <c r="L105" i="2"/>
  <c r="O105" i="2"/>
  <c r="O692" i="2"/>
  <c r="R692" i="2"/>
  <c r="N692" i="2"/>
  <c r="L692" i="2"/>
  <c r="P692" i="2"/>
  <c r="M692" i="2"/>
  <c r="M496" i="2"/>
  <c r="P496" i="2"/>
  <c r="O496" i="2"/>
  <c r="R496" i="2"/>
  <c r="N496" i="2"/>
  <c r="O313" i="2"/>
  <c r="L313" i="2"/>
  <c r="R313" i="2"/>
  <c r="P313" i="2"/>
  <c r="N313" i="2"/>
  <c r="L495" i="2"/>
  <c r="R495" i="2"/>
  <c r="N495" i="2"/>
  <c r="M495" i="2"/>
  <c r="O495" i="2"/>
  <c r="AW1594" i="3"/>
  <c r="AT1594" i="3"/>
  <c r="AU1594" i="3"/>
  <c r="AV1594" i="3"/>
  <c r="BB1594" i="3"/>
  <c r="AX1594" i="3"/>
  <c r="AZ1594" i="3"/>
  <c r="AX1728" i="3"/>
  <c r="AT1728" i="3"/>
  <c r="AW1728" i="3"/>
  <c r="BA1728" i="3"/>
  <c r="AU1728" i="3"/>
  <c r="BB1728" i="3"/>
  <c r="AZ1024" i="3"/>
  <c r="R1025" i="2" s="1"/>
  <c r="BB1024" i="3"/>
  <c r="AV1024" i="3"/>
  <c r="N1025" i="2" s="1"/>
  <c r="AX1024" i="3"/>
  <c r="P1025" i="2" s="1"/>
  <c r="AW1024" i="3"/>
  <c r="O1025" i="2" s="1"/>
  <c r="AT1024" i="3"/>
  <c r="L1025" i="2" s="1"/>
  <c r="BA1024" i="3"/>
  <c r="AU1024" i="3"/>
  <c r="M1025" i="2" s="1"/>
  <c r="L435" i="2"/>
  <c r="M435" i="2"/>
  <c r="O435" i="2"/>
  <c r="P435" i="2"/>
  <c r="N435" i="2"/>
  <c r="AX903" i="3"/>
  <c r="P904" i="2" s="1"/>
  <c r="AT903" i="3"/>
  <c r="L904" i="2" s="1"/>
  <c r="AZ903" i="3"/>
  <c r="R904" i="2" s="1"/>
  <c r="BB903" i="3"/>
  <c r="BA903" i="3"/>
  <c r="AU903" i="3"/>
  <c r="M904" i="2" s="1"/>
  <c r="AW903" i="3"/>
  <c r="O904" i="2" s="1"/>
  <c r="AV903" i="3"/>
  <c r="R176" i="2"/>
  <c r="P176" i="2"/>
  <c r="O176" i="2"/>
  <c r="M176" i="2"/>
  <c r="L176" i="2"/>
  <c r="N176" i="2"/>
  <c r="AV943" i="3"/>
  <c r="N944" i="2" s="1"/>
  <c r="BB943" i="3"/>
  <c r="AT943" i="3"/>
  <c r="L944" i="2" s="1"/>
  <c r="BA943" i="3"/>
  <c r="AU943" i="3"/>
  <c r="M944" i="2" s="1"/>
  <c r="AX943" i="3"/>
  <c r="P944" i="2" s="1"/>
  <c r="AZ943" i="3"/>
  <c r="R944" i="2" s="1"/>
  <c r="AW943" i="3"/>
  <c r="O944" i="2" s="1"/>
  <c r="AW1356" i="3"/>
  <c r="AV1356" i="3"/>
  <c r="BB1356" i="3"/>
  <c r="BA1356" i="3"/>
  <c r="AX1356" i="3"/>
  <c r="AZ1356" i="3"/>
  <c r="AU1356" i="3"/>
  <c r="AX2129" i="3"/>
  <c r="AT2129" i="3"/>
  <c r="BA2129" i="3"/>
  <c r="BB2129" i="3"/>
  <c r="AW2129" i="3"/>
  <c r="AV2129" i="3"/>
  <c r="AU2129" i="3"/>
  <c r="BA1670" i="3"/>
  <c r="AT1670" i="3"/>
  <c r="AU1670" i="3"/>
  <c r="BB1670" i="3"/>
  <c r="AV1670" i="3"/>
  <c r="AW1670" i="3"/>
  <c r="AX1670" i="3"/>
  <c r="AZ1670" i="3"/>
  <c r="AW2137" i="3"/>
  <c r="AU2137" i="3"/>
  <c r="AZ2137" i="3"/>
  <c r="AT2137" i="3"/>
  <c r="AX2137" i="3"/>
  <c r="BB2137" i="3"/>
  <c r="BA2137" i="3"/>
  <c r="AV2137" i="3"/>
  <c r="N206" i="2"/>
  <c r="R206" i="2"/>
  <c r="P206" i="2"/>
  <c r="M206" i="2"/>
  <c r="L206" i="2"/>
  <c r="AX2092" i="3"/>
  <c r="AU2092" i="3"/>
  <c r="AV2092" i="3"/>
  <c r="BA2092" i="3"/>
  <c r="BB2092" i="3"/>
  <c r="AZ2092" i="3"/>
  <c r="AW2092" i="3"/>
  <c r="AT2092" i="3"/>
  <c r="O386" i="2"/>
  <c r="P386" i="2"/>
  <c r="L386" i="2"/>
  <c r="R386" i="2"/>
  <c r="M386" i="2"/>
  <c r="M301" i="2"/>
  <c r="R301" i="2"/>
  <c r="O301" i="2"/>
  <c r="L301" i="2"/>
  <c r="P301" i="2"/>
  <c r="N301" i="2"/>
  <c r="P92" i="2"/>
  <c r="L92" i="2"/>
  <c r="R92" i="2"/>
  <c r="O92" i="2"/>
  <c r="N92" i="2"/>
  <c r="M92" i="2"/>
  <c r="AT1556" i="3"/>
  <c r="AV1556" i="3"/>
  <c r="BA1556" i="3"/>
  <c r="AU1556" i="3"/>
  <c r="AX1556" i="3"/>
  <c r="AZ1556" i="3"/>
  <c r="BB1556" i="3"/>
  <c r="AW1556" i="3"/>
  <c r="L568" i="2"/>
  <c r="R568" i="2"/>
  <c r="N568" i="2"/>
  <c r="P568" i="2"/>
  <c r="M568" i="2"/>
  <c r="P218" i="2"/>
  <c r="M218" i="2"/>
  <c r="L218" i="2"/>
  <c r="O218" i="2"/>
  <c r="N218" i="2"/>
  <c r="R218" i="2"/>
  <c r="R696" i="2"/>
  <c r="N696" i="2"/>
  <c r="O696" i="2"/>
  <c r="P696" i="2"/>
  <c r="M696" i="2"/>
  <c r="L696" i="2"/>
  <c r="O725" i="2"/>
  <c r="M725" i="2"/>
  <c r="N725" i="2"/>
  <c r="R725" i="2"/>
  <c r="L725" i="2"/>
  <c r="P725" i="2"/>
  <c r="N680" i="2"/>
  <c r="O680" i="2"/>
  <c r="M680" i="2"/>
  <c r="R680" i="2"/>
  <c r="P680" i="2"/>
  <c r="AV984" i="3"/>
  <c r="N985" i="2" s="1"/>
  <c r="AZ984" i="3"/>
  <c r="R985" i="2" s="1"/>
  <c r="AW984" i="3"/>
  <c r="O985" i="2" s="1"/>
  <c r="BB984" i="3"/>
  <c r="AU984" i="3"/>
  <c r="M985" i="2" s="1"/>
  <c r="AT984" i="3"/>
  <c r="BA984" i="3"/>
  <c r="AX984" i="3"/>
  <c r="P985" i="2" s="1"/>
  <c r="AT1056" i="3"/>
  <c r="AV1056" i="3"/>
  <c r="AU1056" i="3"/>
  <c r="AZ1056" i="3"/>
  <c r="BB1056" i="3"/>
  <c r="AW1056" i="3"/>
  <c r="AX1056" i="3"/>
  <c r="O643" i="2"/>
  <c r="R643" i="2"/>
  <c r="N643" i="2"/>
  <c r="P643" i="2"/>
  <c r="M643" i="2"/>
  <c r="L20" i="2"/>
  <c r="P20" i="2"/>
  <c r="M20" i="2"/>
  <c r="R20" i="2"/>
  <c r="AV1619" i="3"/>
  <c r="BA1619" i="3"/>
  <c r="AW1619" i="3"/>
  <c r="BB1619" i="3"/>
  <c r="AX1619" i="3"/>
  <c r="AZ1619" i="3"/>
  <c r="AU1619" i="3"/>
  <c r="AT907" i="3"/>
  <c r="L908" i="2" s="1"/>
  <c r="AW907" i="3"/>
  <c r="O908" i="2" s="1"/>
  <c r="BA907" i="3"/>
  <c r="AV907" i="3"/>
  <c r="N908" i="2" s="1"/>
  <c r="AU907" i="3"/>
  <c r="M908" i="2" s="1"/>
  <c r="BB907" i="3"/>
  <c r="AZ907" i="3"/>
  <c r="R908" i="2" s="1"/>
  <c r="BA2208" i="3"/>
  <c r="AW2208" i="3"/>
  <c r="BB2208" i="3"/>
  <c r="AX2208" i="3"/>
  <c r="AV2208" i="3"/>
  <c r="AU2208" i="3"/>
  <c r="AZ2208" i="3"/>
  <c r="M739" i="2"/>
  <c r="R739" i="2"/>
  <c r="N739" i="2"/>
  <c r="P739" i="2"/>
  <c r="O739" i="2"/>
  <c r="L739" i="2"/>
  <c r="R326" i="2"/>
  <c r="L326" i="2"/>
  <c r="N326" i="2"/>
  <c r="M326" i="2"/>
  <c r="P326" i="2"/>
  <c r="R152" i="2"/>
  <c r="O152" i="2"/>
  <c r="L152" i="2"/>
  <c r="M152" i="2"/>
  <c r="P152" i="2"/>
  <c r="N152" i="2"/>
  <c r="M140" i="2"/>
  <c r="N140" i="2"/>
  <c r="P140" i="2"/>
  <c r="R140" i="2"/>
  <c r="L140" i="2"/>
  <c r="O140" i="2"/>
  <c r="R50" i="2"/>
  <c r="N50" i="2"/>
  <c r="O50" i="2"/>
  <c r="M50" i="2"/>
  <c r="P50" i="2"/>
  <c r="L100" i="2"/>
  <c r="R100" i="2"/>
  <c r="P100" i="2"/>
  <c r="N100" i="2"/>
  <c r="M100" i="2"/>
  <c r="P586" i="2"/>
  <c r="L586" i="2"/>
  <c r="O586" i="2"/>
  <c r="N586" i="2"/>
  <c r="R586" i="2"/>
  <c r="M586" i="2"/>
  <c r="N179" i="2"/>
  <c r="L179" i="2"/>
  <c r="P179" i="2"/>
  <c r="O179" i="2"/>
  <c r="P749" i="2"/>
  <c r="N749" i="2"/>
  <c r="L749" i="2"/>
  <c r="R749" i="2"/>
  <c r="M749" i="2"/>
  <c r="R701" i="2"/>
  <c r="N701" i="2"/>
  <c r="O701" i="2"/>
  <c r="L701" i="2"/>
  <c r="AT1765" i="3"/>
  <c r="BA1765" i="3"/>
  <c r="AU2155" i="3"/>
  <c r="AU1947" i="3"/>
  <c r="BA1342" i="3"/>
  <c r="AZ1475" i="3"/>
  <c r="BB1659" i="3"/>
  <c r="AV1659" i="3"/>
  <c r="AX1441" i="3"/>
  <c r="BB1441" i="3"/>
  <c r="AX2025" i="3"/>
  <c r="BB1687" i="3"/>
  <c r="AT2144" i="3"/>
  <c r="BA1520" i="3"/>
  <c r="AX1718" i="3"/>
  <c r="AZ2070" i="3"/>
  <c r="AX1960" i="3"/>
  <c r="BB1172" i="3"/>
  <c r="AU1398" i="3"/>
  <c r="AX1769" i="3"/>
  <c r="AZ1453" i="3"/>
  <c r="AZ1189" i="3"/>
  <c r="AT1189" i="3"/>
  <c r="AX1731" i="3"/>
  <c r="AU1733" i="3"/>
  <c r="AW1365" i="3"/>
  <c r="AT2083" i="3"/>
  <c r="AX2083" i="3"/>
  <c r="AV1344" i="3"/>
  <c r="AW1765" i="3"/>
  <c r="BB1417" i="3"/>
  <c r="BA1861" i="3"/>
  <c r="BB1135" i="3"/>
  <c r="AW1135" i="3"/>
  <c r="AW1780" i="3"/>
  <c r="BA2095" i="3"/>
  <c r="AW1475" i="3"/>
  <c r="BA1475" i="3"/>
  <c r="BA1962" i="3"/>
  <c r="AX1962" i="3"/>
  <c r="AU1659" i="3"/>
  <c r="BA1294" i="3"/>
  <c r="AW1294" i="3"/>
  <c r="AZ1891" i="3"/>
  <c r="BB1746" i="3"/>
  <c r="AU2166" i="3"/>
  <c r="AV1441" i="3"/>
  <c r="AW1441" i="3"/>
  <c r="BA2025" i="3"/>
  <c r="AT1737" i="3"/>
  <c r="AZ1126" i="3"/>
  <c r="AU1687" i="3"/>
  <c r="BB2144" i="3"/>
  <c r="BB1520" i="3"/>
  <c r="AZ1520" i="3"/>
  <c r="BA1460" i="3"/>
  <c r="AU1460" i="3"/>
  <c r="AW2000" i="3"/>
  <c r="BB1718" i="3"/>
  <c r="AU2070" i="3"/>
  <c r="BB1345" i="3"/>
  <c r="BA1345" i="3"/>
  <c r="BB1960" i="3"/>
  <c r="AU1960" i="3"/>
  <c r="AX1665" i="3"/>
  <c r="AT998" i="3"/>
  <c r="L999" i="2" s="1"/>
  <c r="M156" i="2"/>
  <c r="P154" i="2"/>
  <c r="AZ1172" i="3"/>
  <c r="AV1172" i="3"/>
  <c r="BB1398" i="3"/>
  <c r="AU1904" i="3"/>
  <c r="AZ1904" i="3"/>
  <c r="AW2185" i="3"/>
  <c r="BB1769" i="3"/>
  <c r="BB1453" i="3"/>
  <c r="AV1453" i="3"/>
  <c r="BA1189" i="3"/>
  <c r="AZ1731" i="3"/>
  <c r="AT1733" i="3"/>
  <c r="AW1470" i="3"/>
  <c r="BA1365" i="3"/>
  <c r="BB2083" i="3"/>
  <c r="BB2099" i="3"/>
  <c r="BA1344" i="3"/>
  <c r="BB1814" i="3"/>
  <c r="AU1443" i="3"/>
  <c r="AV1385" i="3"/>
  <c r="BB1285" i="3"/>
  <c r="AT1597" i="3"/>
  <c r="AT1192" i="3"/>
  <c r="BB2147" i="3"/>
  <c r="AW1197" i="3"/>
  <c r="BB1721" i="3"/>
  <c r="AW1799" i="3"/>
  <c r="AX1799" i="3"/>
  <c r="AV1854" i="3"/>
  <c r="BA1854" i="3"/>
  <c r="AV1116" i="3"/>
  <c r="AV1587" i="3"/>
  <c r="AU1587" i="3"/>
  <c r="AZ1793" i="3"/>
  <c r="BA1793" i="3"/>
  <c r="AW1072" i="3"/>
  <c r="AU1707" i="3"/>
  <c r="AW1707" i="3"/>
  <c r="AU1783" i="3"/>
  <c r="BA1783" i="3"/>
  <c r="AV1508" i="3"/>
  <c r="AZ1508" i="3"/>
  <c r="AV1806" i="3"/>
  <c r="BA1806" i="3"/>
  <c r="AZ1532" i="3"/>
  <c r="BB1532" i="3"/>
  <c r="BA2118" i="3"/>
  <c r="BB1996" i="3"/>
  <c r="AU2046" i="3"/>
  <c r="AX1337" i="3"/>
  <c r="BB1003" i="3"/>
  <c r="T1004" i="2" s="1"/>
  <c r="AW1003" i="3"/>
  <c r="O1004" i="2" s="1"/>
  <c r="BA1499" i="3"/>
  <c r="AT2058" i="3"/>
  <c r="AW2058" i="3"/>
  <c r="AT2176" i="3"/>
  <c r="BB2176" i="3"/>
  <c r="BA1386" i="3"/>
  <c r="AU1386" i="3"/>
  <c r="AT1844" i="3"/>
  <c r="BB1844" i="3"/>
  <c r="BB1978" i="3"/>
  <c r="AX1978" i="3"/>
  <c r="BB2210" i="3"/>
  <c r="AW1223" i="3"/>
  <c r="AV1964" i="3"/>
  <c r="AV1325" i="3"/>
  <c r="AU1637" i="3"/>
  <c r="AU1527" i="3"/>
  <c r="AU1414" i="3"/>
  <c r="BA1698" i="3"/>
  <c r="AZ1304" i="3"/>
  <c r="R318" i="2"/>
  <c r="BA2020" i="3"/>
  <c r="M690" i="2"/>
  <c r="P294" i="2"/>
  <c r="BB2122" i="3"/>
  <c r="AX1208" i="3"/>
  <c r="AV2173" i="3"/>
  <c r="AT2009" i="3"/>
  <c r="BB1536" i="3"/>
  <c r="AZ1580" i="3"/>
  <c r="AU1897" i="3"/>
  <c r="BB1436" i="3"/>
  <c r="AZ1859" i="3"/>
  <c r="AW1894" i="3"/>
  <c r="AU1581" i="3"/>
  <c r="AZ1691" i="3"/>
  <c r="AZ1702" i="3"/>
  <c r="BA1140" i="3"/>
  <c r="O515" i="2"/>
  <c r="AW1297" i="3"/>
  <c r="BB1174" i="3"/>
  <c r="AT1456" i="3"/>
  <c r="L510" i="2"/>
  <c r="BB1591" i="3"/>
  <c r="AV1713" i="3"/>
  <c r="AU2002" i="3"/>
  <c r="AW1656" i="3"/>
  <c r="AT1620" i="3"/>
  <c r="AX1176" i="3"/>
  <c r="AZ2149" i="3"/>
  <c r="R428" i="2"/>
  <c r="O355" i="2"/>
  <c r="AT781" i="3"/>
  <c r="L782" i="2" s="1"/>
  <c r="BA789" i="3"/>
  <c r="P710" i="2"/>
  <c r="N654" i="2"/>
  <c r="AV844" i="3"/>
  <c r="N845" i="2" s="1"/>
  <c r="N20" i="2"/>
  <c r="BA863" i="3"/>
  <c r="AW909" i="3"/>
  <c r="O910" i="2" s="1"/>
  <c r="O607" i="2"/>
  <c r="AX2036" i="3"/>
  <c r="AX823" i="3"/>
  <c r="P824" i="2" s="1"/>
  <c r="AV1181" i="3"/>
  <c r="O30" i="2"/>
  <c r="R204" i="2"/>
  <c r="L115" i="2"/>
  <c r="T214" i="2"/>
  <c r="U214" i="2" s="1"/>
  <c r="R716" i="2"/>
  <c r="T716" i="2"/>
  <c r="M716" i="2"/>
  <c r="BA1981" i="3"/>
  <c r="AZ1981" i="3"/>
  <c r="AU2188" i="3"/>
  <c r="BA2188" i="3"/>
  <c r="AU1632" i="3"/>
  <c r="BA1632" i="3"/>
  <c r="AV1632" i="3"/>
  <c r="BB1451" i="3"/>
  <c r="AX1451" i="3"/>
  <c r="AW1451" i="3"/>
  <c r="AZ1451" i="3"/>
  <c r="AT1451" i="3"/>
  <c r="AU1451" i="3"/>
  <c r="AU1546" i="3"/>
  <c r="AW1546" i="3"/>
  <c r="AV1012" i="3"/>
  <c r="N1013" i="2" s="1"/>
  <c r="BB1012" i="3"/>
  <c r="BA1012" i="3"/>
  <c r="AZ1012" i="3"/>
  <c r="R1013" i="2" s="1"/>
  <c r="AW1012" i="3"/>
  <c r="O1013" i="2" s="1"/>
  <c r="AX1012" i="3"/>
  <c r="P1013" i="2" s="1"/>
  <c r="AT1012" i="3"/>
  <c r="BA1264" i="3"/>
  <c r="AW1264" i="3"/>
  <c r="AZ1264" i="3"/>
  <c r="AX1264" i="3"/>
  <c r="AZ1574" i="3"/>
  <c r="AT1574" i="3"/>
  <c r="AU1574" i="3"/>
  <c r="AV1574" i="3"/>
  <c r="BA1574" i="3"/>
  <c r="AW1574" i="3"/>
  <c r="AZ1390" i="3"/>
  <c r="AV1390" i="3"/>
  <c r="AU1390" i="3"/>
  <c r="AX1390" i="3"/>
  <c r="BB2001" i="3"/>
  <c r="BA2001" i="3"/>
  <c r="BA1402" i="3"/>
  <c r="AX1402" i="3"/>
  <c r="AV1402" i="3"/>
  <c r="AW1870" i="3"/>
  <c r="AX1870" i="3"/>
  <c r="BB1870" i="3"/>
  <c r="BB1316" i="3"/>
  <c r="AZ1316" i="3"/>
  <c r="AX1617" i="3"/>
  <c r="BB1617" i="3"/>
  <c r="AT1420" i="3"/>
  <c r="AZ1420" i="3"/>
  <c r="AT1714" i="3"/>
  <c r="AU1714" i="3"/>
  <c r="AT1035" i="3"/>
  <c r="AV1035" i="3"/>
  <c r="AX1565" i="3"/>
  <c r="AW1565" i="3"/>
  <c r="BA1565" i="3"/>
  <c r="AU1565" i="3"/>
  <c r="AZ1565" i="3"/>
  <c r="AT1565" i="3"/>
  <c r="AU2234" i="3"/>
  <c r="BA2234" i="3"/>
  <c r="AW2234" i="3"/>
  <c r="AT2234" i="3"/>
  <c r="AZ2234" i="3"/>
  <c r="BB2234" i="3"/>
  <c r="AV2234" i="3"/>
  <c r="BB1428" i="3"/>
  <c r="BA1428" i="3"/>
  <c r="AV1428" i="3"/>
  <c r="AT1428" i="3"/>
  <c r="AU1428" i="3"/>
  <c r="AZ1684" i="3"/>
  <c r="AT1684" i="3"/>
  <c r="AX1684" i="3"/>
  <c r="AV1684" i="3"/>
  <c r="BA1684" i="3"/>
  <c r="AU1684" i="3"/>
  <c r="AW1211" i="3"/>
  <c r="AT1211" i="3"/>
  <c r="AZ1211" i="3"/>
  <c r="AX1211" i="3"/>
  <c r="AZ1653" i="3"/>
  <c r="AT1653" i="3"/>
  <c r="AV1653" i="3"/>
  <c r="BA1653" i="3"/>
  <c r="BB1653" i="3"/>
  <c r="AU1653" i="3"/>
  <c r="AW1653" i="3"/>
  <c r="AX1653" i="3"/>
  <c r="AT1957" i="3"/>
  <c r="AU1957" i="3"/>
  <c r="AW1957" i="3"/>
  <c r="AZ2044" i="3"/>
  <c r="AT2044" i="3"/>
  <c r="AV2044" i="3"/>
  <c r="BA2044" i="3"/>
  <c r="AW2044" i="3"/>
  <c r="BB2044" i="3"/>
  <c r="BA1712" i="3"/>
  <c r="AX1712" i="3"/>
  <c r="AU1712" i="3"/>
  <c r="AV1712" i="3"/>
  <c r="AZ1712" i="3"/>
  <c r="BB1712" i="3"/>
  <c r="AT1712" i="3"/>
  <c r="BA1677" i="3"/>
  <c r="AV1677" i="3"/>
  <c r="AW1677" i="3"/>
  <c r="BB1677" i="3"/>
  <c r="AU1677" i="3"/>
  <c r="AZ1677" i="3"/>
  <c r="AT1677" i="3"/>
  <c r="AU2219" i="3"/>
  <c r="AX2219" i="3"/>
  <c r="AV2219" i="3"/>
  <c r="AW2219" i="3"/>
  <c r="BA2219" i="3"/>
  <c r="BB2219" i="3"/>
  <c r="AZ2219" i="3"/>
  <c r="AV1726" i="3"/>
  <c r="AX1726" i="3"/>
  <c r="AZ1726" i="3"/>
  <c r="BA1726" i="3"/>
  <c r="AW1726" i="3"/>
  <c r="AU1726" i="3"/>
  <c r="AT1726" i="3"/>
  <c r="BA1266" i="3"/>
  <c r="AZ1266" i="3"/>
  <c r="AU1266" i="3"/>
  <c r="BB1266" i="3"/>
  <c r="AW1266" i="3"/>
  <c r="AT1266" i="3"/>
  <c r="AV1266" i="3"/>
  <c r="AX1266" i="3"/>
  <c r="BB1374" i="3"/>
  <c r="AZ1374" i="3"/>
  <c r="AV1374" i="3"/>
  <c r="AU1374" i="3"/>
  <c r="BA1374" i="3"/>
  <c r="AT1374" i="3"/>
  <c r="AZ1927" i="3"/>
  <c r="AV1927" i="3"/>
  <c r="AW1927" i="3"/>
  <c r="AT1927" i="3"/>
  <c r="BB1927" i="3"/>
  <c r="BA1927" i="3"/>
  <c r="AU1358" i="3"/>
  <c r="AX1358" i="3"/>
  <c r="AZ1358" i="3"/>
  <c r="AT1358" i="3"/>
  <c r="BA1358" i="3"/>
  <c r="AW1358" i="3"/>
  <c r="AZ1257" i="3"/>
  <c r="AV1257" i="3"/>
  <c r="BB1257" i="3"/>
  <c r="BA1257" i="3"/>
  <c r="AX1257" i="3"/>
  <c r="AU1257" i="3"/>
  <c r="R121" i="2"/>
  <c r="N121" i="2"/>
  <c r="M121" i="2"/>
  <c r="P121" i="2"/>
  <c r="BB1242" i="3"/>
  <c r="AW1242" i="3"/>
  <c r="AZ1242" i="3"/>
  <c r="AX1242" i="3"/>
  <c r="AV1242" i="3"/>
  <c r="BA1242" i="3"/>
  <c r="AT1242" i="3"/>
  <c r="BA1918" i="3"/>
  <c r="AT1918" i="3"/>
  <c r="AX1918" i="3"/>
  <c r="BB1918" i="3"/>
  <c r="AW1918" i="3"/>
  <c r="AU1918" i="3"/>
  <c r="AV1918" i="3"/>
  <c r="BB1732" i="3"/>
  <c r="AZ1732" i="3"/>
  <c r="AX1732" i="3"/>
  <c r="AT1732" i="3"/>
  <c r="AU1732" i="3"/>
  <c r="BA1732" i="3"/>
  <c r="AV1732" i="3"/>
  <c r="AW1732" i="3"/>
  <c r="BB2232" i="3"/>
  <c r="AT2232" i="3"/>
  <c r="AW2232" i="3"/>
  <c r="AX2232" i="3"/>
  <c r="AU2232" i="3"/>
  <c r="AZ2232" i="3"/>
  <c r="BA2232" i="3"/>
  <c r="AV2232" i="3"/>
  <c r="AX1341" i="3"/>
  <c r="BA1341" i="3"/>
  <c r="AU1341" i="3"/>
  <c r="AT1341" i="3"/>
  <c r="AV1341" i="3"/>
  <c r="AW1341" i="3"/>
  <c r="BB1341" i="3"/>
  <c r="AU1497" i="3"/>
  <c r="AT1497" i="3"/>
  <c r="AT1254" i="3"/>
  <c r="AZ1254" i="3"/>
  <c r="BB2145" i="3"/>
  <c r="AT2145" i="3"/>
  <c r="AW2145" i="3"/>
  <c r="AV2145" i="3"/>
  <c r="AW1753" i="3"/>
  <c r="AT1753" i="3"/>
  <c r="AT1417" i="3"/>
  <c r="AZ1869" i="3"/>
  <c r="BB1869" i="3"/>
  <c r="AX2155" i="3"/>
  <c r="BB1947" i="3"/>
  <c r="AZ2188" i="3"/>
  <c r="AW1342" i="3"/>
  <c r="BA1254" i="3"/>
  <c r="BB1254" i="3"/>
  <c r="AW2095" i="3"/>
  <c r="BB1514" i="3"/>
  <c r="BA1514" i="3"/>
  <c r="BB1981" i="3"/>
  <c r="AX1981" i="3"/>
  <c r="AX1497" i="3"/>
  <c r="AV1497" i="3"/>
  <c r="AW2001" i="3"/>
  <c r="BB1355" i="3"/>
  <c r="AU1355" i="3"/>
  <c r="BB1096" i="3"/>
  <c r="AV1096" i="3"/>
  <c r="AW1126" i="3"/>
  <c r="AX1316" i="3"/>
  <c r="AV1316" i="3"/>
  <c r="BA1546" i="3"/>
  <c r="BB1546" i="3"/>
  <c r="BA1617" i="3"/>
  <c r="AV1420" i="3"/>
  <c r="BA1420" i="3"/>
  <c r="AX2000" i="3"/>
  <c r="BA2000" i="3"/>
  <c r="BB1714" i="3"/>
  <c r="BA1714" i="3"/>
  <c r="BB1035" i="3"/>
  <c r="AZ1035" i="3"/>
  <c r="P156" i="2"/>
  <c r="AZ1957" i="3"/>
  <c r="AW1333" i="3"/>
  <c r="AU1870" i="3"/>
  <c r="AX1632" i="3"/>
  <c r="AW1402" i="3"/>
  <c r="BA1390" i="3"/>
  <c r="AX2145" i="3"/>
  <c r="BB1264" i="3"/>
  <c r="AX1428" i="3"/>
  <c r="BB1684" i="3"/>
  <c r="AV1211" i="3"/>
  <c r="AU1927" i="3"/>
  <c r="AT1257" i="3"/>
  <c r="AV1565" i="3"/>
  <c r="AX1677" i="3"/>
  <c r="AX1374" i="3"/>
  <c r="BB1574" i="3"/>
  <c r="AU1012" i="3"/>
  <c r="M1013" i="2" s="1"/>
  <c r="AU2044" i="3"/>
  <c r="O121" i="2"/>
  <c r="AZ1341" i="3"/>
  <c r="AU1417" i="3"/>
  <c r="BA1417" i="3"/>
  <c r="AX1603" i="3"/>
  <c r="AV1603" i="3"/>
  <c r="AT1717" i="3"/>
  <c r="AW1717" i="3"/>
  <c r="BB1717" i="3"/>
  <c r="AU1808" i="3"/>
  <c r="AT1808" i="3"/>
  <c r="AW1808" i="3"/>
  <c r="BB1808" i="3"/>
  <c r="AX1808" i="3"/>
  <c r="BA1808" i="3"/>
  <c r="AV1808" i="3"/>
  <c r="AZ1808" i="3"/>
  <c r="AX2167" i="3"/>
  <c r="BB2167" i="3"/>
  <c r="AZ2167" i="3"/>
  <c r="AT2167" i="3"/>
  <c r="AU2167" i="3"/>
  <c r="AW2167" i="3"/>
  <c r="BA2167" i="3"/>
  <c r="BA2066" i="3"/>
  <c r="AZ2066" i="3"/>
  <c r="AW2066" i="3"/>
  <c r="AV2066" i="3"/>
  <c r="AU2066" i="3"/>
  <c r="AT2066" i="3"/>
  <c r="AX1753" i="3"/>
  <c r="BA1753" i="3"/>
  <c r="AT2188" i="3"/>
  <c r="BA1717" i="3"/>
  <c r="AT1603" i="3"/>
  <c r="AW1603" i="3"/>
  <c r="AU1981" i="3"/>
  <c r="AZ1497" i="3"/>
  <c r="AT2001" i="3"/>
  <c r="AZ1546" i="3"/>
  <c r="AT1617" i="3"/>
  <c r="AZ1617" i="3"/>
  <c r="BB1420" i="3"/>
  <c r="AV1714" i="3"/>
  <c r="AX1035" i="3"/>
  <c r="R156" i="2"/>
  <c r="AV1957" i="3"/>
  <c r="AT1870" i="3"/>
  <c r="AZ1870" i="3"/>
  <c r="AW1632" i="3"/>
  <c r="AZ1402" i="3"/>
  <c r="BB1390" i="3"/>
  <c r="AZ2145" i="3"/>
  <c r="AU1264" i="3"/>
  <c r="AZ1428" i="3"/>
  <c r="BB1211" i="3"/>
  <c r="BB1358" i="3"/>
  <c r="AW1257" i="3"/>
  <c r="AV2167" i="3"/>
  <c r="AT2219" i="3"/>
  <c r="AW1374" i="3"/>
  <c r="AX1574" i="3"/>
  <c r="AX2044" i="3"/>
  <c r="AU1242" i="3"/>
  <c r="AZ1918" i="3"/>
  <c r="AT1947" i="3"/>
  <c r="AX1947" i="3"/>
  <c r="AT1514" i="3"/>
  <c r="AZ1514" i="3"/>
  <c r="AU1514" i="3"/>
  <c r="AT2095" i="3"/>
  <c r="AV2095" i="3"/>
  <c r="AX2095" i="3"/>
  <c r="BA1869" i="3"/>
  <c r="AV1869" i="3"/>
  <c r="BA1096" i="3"/>
  <c r="AW1096" i="3"/>
  <c r="AU1280" i="3"/>
  <c r="AT1280" i="3"/>
  <c r="BA1280" i="3"/>
  <c r="AX1280" i="3"/>
  <c r="AW1280" i="3"/>
  <c r="AV1280" i="3"/>
  <c r="AU1526" i="3"/>
  <c r="AV1526" i="3"/>
  <c r="AV1355" i="3"/>
  <c r="AT1355" i="3"/>
  <c r="AT1780" i="3"/>
  <c r="AX1780" i="3"/>
  <c r="BB1780" i="3"/>
  <c r="AW1208" i="3"/>
  <c r="AT1208" i="3"/>
  <c r="BA1208" i="3"/>
  <c r="AV1208" i="3"/>
  <c r="AZ1208" i="3"/>
  <c r="AU1208" i="3"/>
  <c r="AZ1564" i="3"/>
  <c r="AT1564" i="3"/>
  <c r="AW1564" i="3"/>
  <c r="AV1564" i="3"/>
  <c r="AU1564" i="3"/>
  <c r="BB1564" i="3"/>
  <c r="BA1333" i="3"/>
  <c r="AU1333" i="3"/>
  <c r="BB1333" i="3"/>
  <c r="AT1333" i="3"/>
  <c r="AZ1935" i="3"/>
  <c r="AV1935" i="3"/>
  <c r="BA1935" i="3"/>
  <c r="AX1935" i="3"/>
  <c r="AW1935" i="3"/>
  <c r="BB1935" i="3"/>
  <c r="AU1935" i="3"/>
  <c r="AT2000" i="3"/>
  <c r="AZ2000" i="3"/>
  <c r="BB2000" i="3"/>
  <c r="AX1809" i="3"/>
  <c r="BA1809" i="3"/>
  <c r="AW1809" i="3"/>
  <c r="AT1809" i="3"/>
  <c r="AV1809" i="3"/>
  <c r="AZ1809" i="3"/>
  <c r="O156" i="2"/>
  <c r="L156" i="2"/>
  <c r="BA1200" i="3"/>
  <c r="BB1200" i="3"/>
  <c r="AV1200" i="3"/>
  <c r="AW1200" i="3"/>
  <c r="AZ1200" i="3"/>
  <c r="AT1200" i="3"/>
  <c r="AX1200" i="3"/>
  <c r="AU1200" i="3"/>
  <c r="AW2155" i="3"/>
  <c r="AZ2155" i="3"/>
  <c r="AT1263" i="3"/>
  <c r="AX1263" i="3"/>
  <c r="AZ1263" i="3"/>
  <c r="AT1342" i="3"/>
  <c r="AZ1342" i="3"/>
  <c r="AU1342" i="3"/>
  <c r="BB1126" i="3"/>
  <c r="AX1126" i="3"/>
  <c r="AX1417" i="3"/>
  <c r="AV1417" i="3"/>
  <c r="BA2155" i="3"/>
  <c r="AV1947" i="3"/>
  <c r="AW2188" i="3"/>
  <c r="AV1717" i="3"/>
  <c r="BA1780" i="3"/>
  <c r="AV1254" i="3"/>
  <c r="AW1254" i="3"/>
  <c r="AV1263" i="3"/>
  <c r="AW1497" i="3"/>
  <c r="AX2001" i="3"/>
  <c r="BA1355" i="3"/>
  <c r="AW1316" i="3"/>
  <c r="AT1526" i="3"/>
  <c r="BB1526" i="3"/>
  <c r="AW1714" i="3"/>
  <c r="BB1753" i="3"/>
  <c r="AZ1417" i="3"/>
  <c r="AT1869" i="3"/>
  <c r="AV2155" i="3"/>
  <c r="AZ1947" i="3"/>
  <c r="BB2188" i="3"/>
  <c r="AV2188" i="3"/>
  <c r="AZ1717" i="3"/>
  <c r="AZ1780" i="3"/>
  <c r="AU1780" i="3"/>
  <c r="AX1342" i="3"/>
  <c r="AX1254" i="3"/>
  <c r="BB2095" i="3"/>
  <c r="AU2095" i="3"/>
  <c r="BB1603" i="3"/>
  <c r="AZ1603" i="3"/>
  <c r="AU1263" i="3"/>
  <c r="BA1263" i="3"/>
  <c r="AW1514" i="3"/>
  <c r="AW1981" i="3"/>
  <c r="BB1497" i="3"/>
  <c r="AU2001" i="3"/>
  <c r="AZ2001" i="3"/>
  <c r="AZ1355" i="3"/>
  <c r="AX1096" i="3"/>
  <c r="AT1126" i="3"/>
  <c r="AV1126" i="3"/>
  <c r="AU1316" i="3"/>
  <c r="AX1546" i="3"/>
  <c r="AZ1526" i="3"/>
  <c r="AW1526" i="3"/>
  <c r="AU1617" i="3"/>
  <c r="AW1617" i="3"/>
  <c r="AW1420" i="3"/>
  <c r="AU2000" i="3"/>
  <c r="AX1714" i="3"/>
  <c r="AU1035" i="3"/>
  <c r="N156" i="2"/>
  <c r="BA1957" i="3"/>
  <c r="AX1333" i="3"/>
  <c r="BA1870" i="3"/>
  <c r="BB1632" i="3"/>
  <c r="AT1402" i="3"/>
  <c r="BB1402" i="3"/>
  <c r="AW1390" i="3"/>
  <c r="AU2145" i="3"/>
  <c r="AT1264" i="3"/>
  <c r="AU1211" i="3"/>
  <c r="AV1358" i="3"/>
  <c r="AZ1280" i="3"/>
  <c r="AV1451" i="3"/>
  <c r="AU1809" i="3"/>
  <c r="AX2234" i="3"/>
  <c r="BB2066" i="3"/>
  <c r="BB1726" i="3"/>
  <c r="O28" i="2"/>
  <c r="R28" i="2"/>
  <c r="AW1499" i="3"/>
  <c r="T691" i="2"/>
  <c r="T889" i="2"/>
  <c r="T987" i="2"/>
  <c r="T110" i="2"/>
  <c r="P110" i="2"/>
  <c r="AU834" i="3"/>
  <c r="M835" i="2" s="1"/>
  <c r="BA834" i="3"/>
  <c r="M480" i="2"/>
  <c r="R480" i="2"/>
  <c r="N139" i="2"/>
  <c r="R327" i="2"/>
  <c r="N327" i="2"/>
  <c r="P171" i="2"/>
  <c r="R171" i="2"/>
  <c r="BB804" i="3"/>
  <c r="T805" i="2" s="1"/>
  <c r="AU804" i="3"/>
  <c r="M805" i="2" s="1"/>
  <c r="P222" i="2"/>
  <c r="O738" i="2"/>
  <c r="AT857" i="3"/>
  <c r="L858" i="2" s="1"/>
  <c r="AU857" i="3"/>
  <c r="M858" i="2" s="1"/>
  <c r="AX782" i="3"/>
  <c r="P783" i="2" s="1"/>
  <c r="AZ782" i="3"/>
  <c r="R783" i="2" s="1"/>
  <c r="BB979" i="3"/>
  <c r="AU979" i="3"/>
  <c r="M980" i="2" s="1"/>
  <c r="P39" i="2"/>
  <c r="AZ800" i="3"/>
  <c r="R801" i="2" s="1"/>
  <c r="BA800" i="3"/>
  <c r="O219" i="2"/>
  <c r="R219" i="2"/>
  <c r="M302" i="2"/>
  <c r="O167" i="2"/>
  <c r="AT806" i="3"/>
  <c r="L807" i="2" s="1"/>
  <c r="AU806" i="3"/>
  <c r="M807" i="2" s="1"/>
  <c r="AT786" i="3"/>
  <c r="L787" i="2" s="1"/>
  <c r="AW786" i="3"/>
  <c r="O787" i="2" s="1"/>
  <c r="L547" i="2"/>
  <c r="M547" i="2"/>
  <c r="O257" i="2"/>
  <c r="AT945" i="3"/>
  <c r="AW945" i="3"/>
  <c r="O946" i="2" s="1"/>
  <c r="L642" i="2"/>
  <c r="AV933" i="3"/>
  <c r="N934" i="2" s="1"/>
  <c r="R289" i="2"/>
  <c r="M110" i="2"/>
  <c r="BB834" i="3"/>
  <c r="P480" i="2"/>
  <c r="R139" i="2"/>
  <c r="T327" i="2"/>
  <c r="N171" i="2"/>
  <c r="AZ804" i="3"/>
  <c r="R805" i="2" s="1"/>
  <c r="L222" i="2"/>
  <c r="T738" i="2"/>
  <c r="AX857" i="3"/>
  <c r="P858" i="2" s="1"/>
  <c r="L711" i="2"/>
  <c r="O485" i="2"/>
  <c r="BB782" i="3"/>
  <c r="AT979" i="3"/>
  <c r="L980" i="2" s="1"/>
  <c r="T39" i="2"/>
  <c r="AT800" i="3"/>
  <c r="L801" i="2" s="1"/>
  <c r="N674" i="2"/>
  <c r="R302" i="2"/>
  <c r="N167" i="2"/>
  <c r="AV806" i="3"/>
  <c r="N807" i="2" s="1"/>
  <c r="AV786" i="3"/>
  <c r="N787" i="2" s="1"/>
  <c r="M257" i="2"/>
  <c r="BB945" i="3"/>
  <c r="T946" i="2" s="1"/>
  <c r="L17" i="1"/>
  <c r="T814" i="2"/>
  <c r="U814" i="2" s="1"/>
  <c r="T143" i="2"/>
  <c r="T24" i="2"/>
  <c r="T592" i="2"/>
  <c r="U592" i="2" s="1"/>
  <c r="T425" i="2"/>
  <c r="T181" i="2"/>
  <c r="T119" i="2"/>
  <c r="T411" i="2"/>
  <c r="T312" i="2"/>
  <c r="T186" i="2"/>
  <c r="T247" i="2"/>
  <c r="T926" i="2"/>
  <c r="T585" i="2"/>
  <c r="T279" i="2"/>
  <c r="T677" i="2"/>
  <c r="N462" i="2"/>
  <c r="O462" i="2"/>
  <c r="O576" i="2"/>
  <c r="L576" i="2"/>
  <c r="P576" i="2"/>
  <c r="R576" i="2"/>
  <c r="M17" i="2"/>
  <c r="N17" i="2"/>
  <c r="R208" i="2"/>
  <c r="N208" i="2"/>
  <c r="P208" i="2"/>
  <c r="M47" i="2"/>
  <c r="P47" i="2"/>
  <c r="N47" i="2"/>
  <c r="R47" i="2"/>
  <c r="L220" i="2"/>
  <c r="N220" i="2"/>
  <c r="P220" i="2"/>
  <c r="M324" i="2"/>
  <c r="R324" i="2"/>
  <c r="L324" i="2"/>
  <c r="T324" i="2"/>
  <c r="R106" i="2"/>
  <c r="N106" i="2"/>
  <c r="P106" i="2"/>
  <c r="R647" i="2"/>
  <c r="L647" i="2"/>
  <c r="O647" i="2"/>
  <c r="M647" i="2"/>
  <c r="P75" i="2"/>
  <c r="R190" i="2"/>
  <c r="P190" i="2"/>
  <c r="M190" i="2"/>
  <c r="L190" i="2"/>
  <c r="M664" i="2"/>
  <c r="L664" i="2"/>
  <c r="R664" i="2"/>
  <c r="L384" i="2"/>
  <c r="P384" i="2"/>
  <c r="R384" i="2"/>
  <c r="R522" i="2"/>
  <c r="O522" i="2"/>
  <c r="T273" i="2"/>
  <c r="R273" i="2"/>
  <c r="M273" i="2"/>
  <c r="P73" i="2"/>
  <c r="R73" i="2"/>
  <c r="N73" i="2"/>
  <c r="P350" i="2"/>
  <c r="O350" i="2"/>
  <c r="N350" i="2"/>
  <c r="R350" i="2"/>
  <c r="M331" i="2"/>
  <c r="O331" i="2"/>
  <c r="N331" i="2"/>
  <c r="O187" i="2"/>
  <c r="N187" i="2"/>
  <c r="R187" i="2"/>
  <c r="L187" i="2"/>
  <c r="L46" i="2"/>
  <c r="P46" i="2"/>
  <c r="N46" i="2"/>
  <c r="N601" i="2"/>
  <c r="O601" i="2"/>
  <c r="R601" i="2"/>
  <c r="L601" i="2"/>
  <c r="R163" i="2"/>
  <c r="M163" i="2"/>
  <c r="N163" i="2"/>
  <c r="R148" i="2"/>
  <c r="M148" i="2"/>
  <c r="L148" i="2"/>
  <c r="O148" i="2"/>
  <c r="P149" i="2"/>
  <c r="R149" i="2"/>
  <c r="T149" i="2"/>
  <c r="N149" i="2"/>
  <c r="N404" i="2"/>
  <c r="O404" i="2"/>
  <c r="M404" i="2"/>
  <c r="L404" i="2"/>
  <c r="L89" i="2"/>
  <c r="M89" i="2"/>
  <c r="T177" i="2"/>
  <c r="G22" i="1" s="1"/>
  <c r="P177" i="2"/>
  <c r="K22" i="1" s="1"/>
  <c r="L177" i="2"/>
  <c r="F22" i="1" s="1"/>
  <c r="M177" i="2"/>
  <c r="H22" i="1" s="1"/>
  <c r="M366" i="2"/>
  <c r="T366" i="2"/>
  <c r="N366" i="2"/>
  <c r="O390" i="2"/>
  <c r="L390" i="2"/>
  <c r="T390" i="2"/>
  <c r="R390" i="2"/>
  <c r="P362" i="2"/>
  <c r="M362" i="2"/>
  <c r="R362" i="2"/>
  <c r="T362" i="2"/>
  <c r="L49" i="2"/>
  <c r="M49" i="2"/>
  <c r="O49" i="2"/>
  <c r="P246" i="2"/>
  <c r="L246" i="2"/>
  <c r="O246" i="2"/>
  <c r="R246" i="2"/>
  <c r="P15" i="2"/>
  <c r="L15" i="2"/>
  <c r="O15" i="2"/>
  <c r="N15" i="2"/>
  <c r="O213" i="2"/>
  <c r="P213" i="2"/>
  <c r="N213" i="2"/>
  <c r="T213" i="2"/>
  <c r="T528" i="2"/>
  <c r="L528" i="2"/>
  <c r="N528" i="2"/>
  <c r="P528" i="2"/>
  <c r="T228" i="2"/>
  <c r="R228" i="2"/>
  <c r="O585" i="2"/>
  <c r="R585" i="2"/>
  <c r="N585" i="2"/>
  <c r="P585" i="2"/>
  <c r="L242" i="2"/>
  <c r="O242" i="2"/>
  <c r="M242" i="2"/>
  <c r="R188" i="2"/>
  <c r="M188" i="2"/>
  <c r="L188" i="2"/>
  <c r="T188" i="2"/>
  <c r="R432" i="2"/>
  <c r="M432" i="2"/>
  <c r="M582" i="2"/>
  <c r="O582" i="2"/>
  <c r="R544" i="2"/>
  <c r="M544" i="2"/>
  <c r="L17" i="2"/>
  <c r="L163" i="2"/>
  <c r="T190" i="2"/>
  <c r="P187" i="2"/>
  <c r="P324" i="2"/>
  <c r="O73" i="2"/>
  <c r="P148" i="2"/>
  <c r="R331" i="2"/>
  <c r="T384" i="2"/>
  <c r="T647" i="2"/>
  <c r="N576" i="2"/>
  <c r="L47" i="2"/>
  <c r="N273" i="2"/>
  <c r="O106" i="2"/>
  <c r="R75" i="2"/>
  <c r="T215" i="2"/>
  <c r="M98" i="2"/>
  <c r="N98" i="2"/>
  <c r="L126" i="2"/>
  <c r="P126" i="2"/>
  <c r="L378" i="2"/>
  <c r="L685" i="2"/>
  <c r="P685" i="2"/>
  <c r="L483" i="2"/>
  <c r="R483" i="2"/>
  <c r="R582" i="2"/>
  <c r="N582" i="2"/>
  <c r="N477" i="2"/>
  <c r="R477" i="2"/>
  <c r="T544" i="2"/>
  <c r="P544" i="2"/>
  <c r="L344" i="2"/>
  <c r="M344" i="2"/>
  <c r="M543" i="2"/>
  <c r="O193" i="2"/>
  <c r="P193" i="2"/>
  <c r="M429" i="2"/>
  <c r="N626" i="2"/>
  <c r="P626" i="2"/>
  <c r="O336" i="2"/>
  <c r="R161" i="2"/>
  <c r="N286" i="2"/>
  <c r="P175" i="2"/>
  <c r="M522" i="2"/>
  <c r="O46" i="2"/>
  <c r="R462" i="2"/>
  <c r="R17" i="2"/>
  <c r="R404" i="2"/>
  <c r="T601" i="2"/>
  <c r="O163" i="2"/>
  <c r="N190" i="2"/>
  <c r="L149" i="2"/>
  <c r="R89" i="2"/>
  <c r="T187" i="2"/>
  <c r="R220" i="2"/>
  <c r="O324" i="2"/>
  <c r="M73" i="2"/>
  <c r="T148" i="2"/>
  <c r="M384" i="2"/>
  <c r="N647" i="2"/>
  <c r="L208" i="2"/>
  <c r="T47" i="2"/>
  <c r="P273" i="2"/>
  <c r="L106" i="2"/>
  <c r="N664" i="2"/>
  <c r="L350" i="2"/>
  <c r="N75" i="2"/>
  <c r="R98" i="2"/>
  <c r="L396" i="2"/>
  <c r="R126" i="2"/>
  <c r="O378" i="2"/>
  <c r="M685" i="2"/>
  <c r="N483" i="2"/>
  <c r="L582" i="2"/>
  <c r="O477" i="2"/>
  <c r="L544" i="2"/>
  <c r="L543" i="2"/>
  <c r="M193" i="2"/>
  <c r="P429" i="2"/>
  <c r="N336" i="2"/>
  <c r="R175" i="2"/>
  <c r="N175" i="2"/>
  <c r="P522" i="2"/>
  <c r="M46" i="2"/>
  <c r="P462" i="2"/>
  <c r="O17" i="2"/>
  <c r="P404" i="2"/>
  <c r="P601" i="2"/>
  <c r="O190" i="2"/>
  <c r="O149" i="2"/>
  <c r="N89" i="2"/>
  <c r="M187" i="2"/>
  <c r="O220" i="2"/>
  <c r="N324" i="2"/>
  <c r="L73" i="2"/>
  <c r="N148" i="2"/>
  <c r="P331" i="2"/>
  <c r="O384" i="2"/>
  <c r="P647" i="2"/>
  <c r="O208" i="2"/>
  <c r="O47" i="2"/>
  <c r="O273" i="2"/>
  <c r="P664" i="2"/>
  <c r="M75" i="2"/>
  <c r="R216" i="2"/>
  <c r="T1031" i="2"/>
  <c r="T621" i="2"/>
  <c r="T1021" i="2"/>
  <c r="U1021" i="2" s="1"/>
  <c r="T357" i="2"/>
  <c r="T686" i="2"/>
  <c r="T663" i="2"/>
  <c r="T248" i="2"/>
  <c r="T275" i="2"/>
  <c r="T466" i="2"/>
  <c r="T619" i="2"/>
  <c r="T233" i="2"/>
  <c r="T732" i="2"/>
  <c r="T653" i="2"/>
  <c r="T335" i="2"/>
  <c r="T972" i="2"/>
  <c r="T914" i="2"/>
  <c r="T7" i="2"/>
  <c r="T487" i="2"/>
  <c r="T68" i="2"/>
  <c r="T574" i="2"/>
  <c r="T157" i="2"/>
  <c r="T43" i="2"/>
  <c r="T856" i="2"/>
  <c r="T656" i="2"/>
  <c r="T632" i="2"/>
  <c r="T458" i="2"/>
  <c r="T278" i="2"/>
  <c r="T550" i="2"/>
  <c r="T175" i="2"/>
  <c r="T404" i="2"/>
  <c r="T203" i="2"/>
  <c r="T71" i="2"/>
  <c r="T657" i="2"/>
  <c r="U657" i="2" s="1"/>
  <c r="T353" i="2"/>
  <c r="T87" i="2"/>
  <c r="T1024" i="2"/>
  <c r="T728" i="2"/>
  <c r="T684" i="2"/>
  <c r="T225" i="2"/>
  <c r="AT1336" i="3"/>
  <c r="AZ1336" i="3"/>
  <c r="BA1336" i="3"/>
  <c r="AX1336" i="3"/>
  <c r="AT1938" i="3"/>
  <c r="AZ1938" i="3"/>
  <c r="BB1938" i="3"/>
  <c r="AW1938" i="3"/>
  <c r="AZ1199" i="3"/>
  <c r="BB1199" i="3"/>
  <c r="AV1199" i="3"/>
  <c r="AT1199" i="3"/>
  <c r="BB1757" i="3"/>
  <c r="BA1757" i="3"/>
  <c r="AX1757" i="3"/>
  <c r="AT1757" i="3"/>
  <c r="AZ2225" i="3"/>
  <c r="AX2225" i="3"/>
  <c r="BA2225" i="3"/>
  <c r="AU2225" i="3"/>
  <c r="AW2225" i="3"/>
  <c r="AT2225" i="3"/>
  <c r="AZ2050" i="3"/>
  <c r="AX2050" i="3"/>
  <c r="AW2050" i="3"/>
  <c r="AT2050" i="3"/>
  <c r="AT1088" i="3"/>
  <c r="BA1088" i="3"/>
  <c r="AX1088" i="3"/>
  <c r="AZ1088" i="3"/>
  <c r="AU2223" i="3"/>
  <c r="BA2223" i="3"/>
  <c r="AZ2223" i="3"/>
  <c r="BB2223" i="3"/>
  <c r="AV2223" i="3"/>
  <c r="AX2223" i="3"/>
  <c r="AX1230" i="3"/>
  <c r="AZ1230" i="3"/>
  <c r="AV1230" i="3"/>
  <c r="AU1230" i="3"/>
  <c r="BB2017" i="3"/>
  <c r="AT2017" i="3"/>
  <c r="AZ2017" i="3"/>
  <c r="BA2017" i="3"/>
  <c r="AU2017" i="3"/>
  <c r="AW2017" i="3"/>
  <c r="AT1727" i="3"/>
  <c r="BB1727" i="3"/>
  <c r="AZ1727" i="3"/>
  <c r="AV1727" i="3"/>
  <c r="AW1905" i="3"/>
  <c r="BA1905" i="3"/>
  <c r="AZ1905" i="3"/>
  <c r="BB1905" i="3"/>
  <c r="AU1567" i="3"/>
  <c r="AT1567" i="3"/>
  <c r="AV1567" i="3"/>
  <c r="BA1567" i="3"/>
  <c r="AX1567" i="3"/>
  <c r="BB1567" i="3"/>
  <c r="BA1860" i="3"/>
  <c r="AX1860" i="3"/>
  <c r="AU1860" i="3"/>
  <c r="AT1860" i="3"/>
  <c r="AU1756" i="3"/>
  <c r="AT1756" i="3"/>
  <c r="AZ1756" i="3"/>
  <c r="AV1756" i="3"/>
  <c r="AX1756" i="3"/>
  <c r="BB1756" i="3"/>
  <c r="AX1396" i="3"/>
  <c r="AT1396" i="3"/>
  <c r="AU1396" i="3"/>
  <c r="AV1396" i="3"/>
  <c r="BA1396" i="3"/>
  <c r="BB1396" i="3"/>
  <c r="BA1955" i="3"/>
  <c r="BB1955" i="3"/>
  <c r="AV1955" i="3"/>
  <c r="AZ1955" i="3"/>
  <c r="AU1955" i="3"/>
  <c r="AT1955" i="3"/>
  <c r="BB1382" i="3"/>
  <c r="AZ1382" i="3"/>
  <c r="AW1382" i="3"/>
  <c r="AU1382" i="3"/>
  <c r="AV1382" i="3"/>
  <c r="AT1382" i="3"/>
  <c r="M69" i="2"/>
  <c r="P69" i="2"/>
  <c r="O69" i="2"/>
  <c r="AZ1834" i="3"/>
  <c r="BA1834" i="3"/>
  <c r="AU1834" i="3"/>
  <c r="AT1834" i="3"/>
  <c r="BB1834" i="3"/>
  <c r="AW1834" i="3"/>
  <c r="BB1749" i="3"/>
  <c r="BA1749" i="3"/>
  <c r="AX1749" i="3"/>
  <c r="AV1749" i="3"/>
  <c r="AU1749" i="3"/>
  <c r="AW1749" i="3"/>
  <c r="AT1851" i="3"/>
  <c r="AU1851" i="3"/>
  <c r="AZ1851" i="3"/>
  <c r="BA1851" i="3"/>
  <c r="AX1851" i="3"/>
  <c r="AV1851" i="3"/>
  <c r="BB1851" i="3"/>
  <c r="AW1924" i="3"/>
  <c r="AT1924" i="3"/>
  <c r="AU1924" i="3"/>
  <c r="AX1924" i="3"/>
  <c r="BB1924" i="3"/>
  <c r="AV1924" i="3"/>
  <c r="BA1924" i="3"/>
  <c r="BA1785" i="3"/>
  <c r="AZ1785" i="3"/>
  <c r="AV1785" i="3"/>
  <c r="AX1785" i="3"/>
  <c r="AV1071" i="3"/>
  <c r="BA1071" i="3"/>
  <c r="AW1071" i="3"/>
  <c r="AZ1071" i="3"/>
  <c r="AZ2026" i="3"/>
  <c r="AT2026" i="3"/>
  <c r="AX2026" i="3"/>
  <c r="BA2026" i="3"/>
  <c r="AW2026" i="3"/>
  <c r="BB2026" i="3"/>
  <c r="AZ2159" i="3"/>
  <c r="AT2159" i="3"/>
  <c r="BB2159" i="3"/>
  <c r="AV2159" i="3"/>
  <c r="AX2159" i="3"/>
  <c r="AW2159" i="3"/>
  <c r="AU1037" i="3"/>
  <c r="AZ1037" i="3"/>
  <c r="AV1037" i="3"/>
  <c r="AW1037" i="3"/>
  <c r="BA1037" i="3"/>
  <c r="AX1037" i="3"/>
  <c r="AV1418" i="3"/>
  <c r="AT1418" i="3"/>
  <c r="BA1418" i="3"/>
  <c r="AU1418" i="3"/>
  <c r="AW1418" i="3"/>
  <c r="AX1418" i="3"/>
  <c r="AU1122" i="3"/>
  <c r="AT1122" i="3"/>
  <c r="BB1122" i="3"/>
  <c r="AV1122" i="3"/>
  <c r="AW1122" i="3"/>
  <c r="AZ1122" i="3"/>
  <c r="BA1151" i="3"/>
  <c r="AU1151" i="3"/>
  <c r="BB1151" i="3"/>
  <c r="AT1151" i="3"/>
  <c r="AZ1151" i="3"/>
  <c r="AV1151" i="3"/>
  <c r="AW1151" i="3"/>
  <c r="AT1602" i="3"/>
  <c r="AW1602" i="3"/>
  <c r="AZ1602" i="3"/>
  <c r="AX1602" i="3"/>
  <c r="AV1602" i="3"/>
  <c r="BB1602" i="3"/>
  <c r="AT1674" i="3"/>
  <c r="AV1674" i="3"/>
  <c r="BA1674" i="3"/>
  <c r="AU1674" i="3"/>
  <c r="AW1674" i="3"/>
  <c r="AX1674" i="3"/>
  <c r="AT1282" i="3"/>
  <c r="AX1282" i="3"/>
  <c r="BA1282" i="3"/>
  <c r="AV1282" i="3"/>
  <c r="BB1282" i="3"/>
  <c r="AU1282" i="3"/>
  <c r="AW1912" i="3"/>
  <c r="AT1912" i="3"/>
  <c r="BA1912" i="3"/>
  <c r="BB1912" i="3"/>
  <c r="AX1912" i="3"/>
  <c r="AV1912" i="3"/>
  <c r="AZ1912" i="3"/>
  <c r="AT1611" i="3"/>
  <c r="AV1611" i="3"/>
  <c r="AW1611" i="3"/>
  <c r="BA1611" i="3"/>
  <c r="AV1512" i="3"/>
  <c r="AZ1512" i="3"/>
  <c r="AX1512" i="3"/>
  <c r="BB1512" i="3"/>
  <c r="AT1679" i="3"/>
  <c r="AZ1679" i="3"/>
  <c r="AX1679" i="3"/>
  <c r="AW1679" i="3"/>
  <c r="BA1679" i="3"/>
  <c r="BA1681" i="3"/>
  <c r="AU1681" i="3"/>
  <c r="AZ1681" i="3"/>
  <c r="BB1681" i="3"/>
  <c r="AX1681" i="3"/>
  <c r="AT1681" i="3"/>
  <c r="AV1725" i="3"/>
  <c r="AT1725" i="3"/>
  <c r="AU1725" i="3"/>
  <c r="AW1725" i="3"/>
  <c r="BB1725" i="3"/>
  <c r="AX1725" i="3"/>
  <c r="AV1634" i="3"/>
  <c r="AT1634" i="3"/>
  <c r="BA1634" i="3"/>
  <c r="AW1634" i="3"/>
  <c r="BB1634" i="3"/>
  <c r="AU1634" i="3"/>
  <c r="AW1269" i="3"/>
  <c r="BA1269" i="3"/>
  <c r="AX1269" i="3"/>
  <c r="AU1269" i="3"/>
  <c r="AV1269" i="3"/>
  <c r="BB1269" i="3"/>
  <c r="AW2134" i="3"/>
  <c r="AZ2134" i="3"/>
  <c r="BB2134" i="3"/>
  <c r="AT2134" i="3"/>
  <c r="AX2134" i="3"/>
  <c r="AV2134" i="3"/>
  <c r="AU1377" i="3"/>
  <c r="AV1377" i="3"/>
  <c r="AZ1377" i="3"/>
  <c r="AW1377" i="3"/>
  <c r="AV2143" i="3"/>
  <c r="AT2143" i="3"/>
  <c r="BB2143" i="3"/>
  <c r="AW2143" i="3"/>
  <c r="AX2143" i="3"/>
  <c r="BA2143" i="3"/>
  <c r="BA1087" i="3"/>
  <c r="AX1087" i="3"/>
  <c r="AW1087" i="3"/>
  <c r="AT1087" i="3"/>
  <c r="AV1087" i="3"/>
  <c r="AZ1087" i="3"/>
  <c r="AW1518" i="3"/>
  <c r="AT1518" i="3"/>
  <c r="AU1518" i="3"/>
  <c r="AV1518" i="3"/>
  <c r="AX1518" i="3"/>
  <c r="BA1518" i="3"/>
  <c r="AT2158" i="3"/>
  <c r="AZ2158" i="3"/>
  <c r="AX2158" i="3"/>
  <c r="AV2158" i="3"/>
  <c r="BA2158" i="3"/>
  <c r="BB2158" i="3"/>
  <c r="AV2217" i="3"/>
  <c r="AZ2217" i="3"/>
  <c r="AU2217" i="3"/>
  <c r="AT2217" i="3"/>
  <c r="AW2217" i="3"/>
  <c r="BB2217" i="3"/>
  <c r="M239" i="2"/>
  <c r="L239" i="2"/>
  <c r="P239" i="2"/>
  <c r="R239" i="2"/>
  <c r="O239" i="2"/>
  <c r="AT1873" i="3"/>
  <c r="BB1873" i="3"/>
  <c r="AZ1873" i="3"/>
  <c r="AV1873" i="3"/>
  <c r="AU1873" i="3"/>
  <c r="AW1873" i="3"/>
  <c r="AX1873" i="3"/>
  <c r="AT1364" i="3"/>
  <c r="BA1364" i="3"/>
  <c r="AZ1364" i="3"/>
  <c r="AU1364" i="3"/>
  <c r="BB1364" i="3"/>
  <c r="AX1364" i="3"/>
  <c r="BB1043" i="3"/>
  <c r="AU1043" i="3"/>
  <c r="AT1043" i="3"/>
  <c r="AZ1043" i="3"/>
  <c r="AV1043" i="3"/>
  <c r="AX1043" i="3"/>
  <c r="BA795" i="3"/>
  <c r="BB795" i="3"/>
  <c r="AX795" i="3"/>
  <c r="P796" i="2" s="1"/>
  <c r="AV795" i="3"/>
  <c r="N796" i="2" s="1"/>
  <c r="AU795" i="3"/>
  <c r="M796" i="2" s="1"/>
  <c r="AZ795" i="3"/>
  <c r="R796" i="2" s="1"/>
  <c r="AW795" i="3"/>
  <c r="O796" i="2" s="1"/>
  <c r="AT795" i="3"/>
  <c r="L796" i="2" s="1"/>
  <c r="AU1017" i="3"/>
  <c r="M1018" i="2" s="1"/>
  <c r="AX1017" i="3"/>
  <c r="P1018" i="2" s="1"/>
  <c r="AW1017" i="3"/>
  <c r="O1018" i="2" s="1"/>
  <c r="BB1017" i="3"/>
  <c r="BA1017" i="3"/>
  <c r="AT1017" i="3"/>
  <c r="L1018" i="2" s="1"/>
  <c r="AV1017" i="3"/>
  <c r="N1018" i="2" s="1"/>
  <c r="AV1238" i="3"/>
  <c r="AW1238" i="3"/>
  <c r="AZ1238" i="3"/>
  <c r="AT1238" i="3"/>
  <c r="BA1238" i="3"/>
  <c r="AU1238" i="3"/>
  <c r="BB1238" i="3"/>
  <c r="AW1801" i="3"/>
  <c r="BB1801" i="3"/>
  <c r="AX1801" i="3"/>
  <c r="AZ1801" i="3"/>
  <c r="AV1801" i="3"/>
  <c r="AU1801" i="3"/>
  <c r="BA1801" i="3"/>
  <c r="AT1801" i="3"/>
  <c r="AT1584" i="3"/>
  <c r="AX1584" i="3"/>
  <c r="BB1584" i="3"/>
  <c r="AW1584" i="3"/>
  <c r="AZ1584" i="3"/>
  <c r="AV1584" i="3"/>
  <c r="BA1584" i="3"/>
  <c r="M389" i="2"/>
  <c r="P389" i="2"/>
  <c r="R389" i="2"/>
  <c r="O389" i="2"/>
  <c r="R459" i="2"/>
  <c r="P459" i="2"/>
  <c r="N459" i="2"/>
  <c r="O459" i="2"/>
  <c r="BB2090" i="3"/>
  <c r="BA2090" i="3"/>
  <c r="AW2090" i="3"/>
  <c r="AV2090" i="3"/>
  <c r="AX2090" i="3"/>
  <c r="AU2090" i="3"/>
  <c r="AZ2090" i="3"/>
  <c r="AT2090" i="3"/>
  <c r="P189" i="2"/>
  <c r="O189" i="2"/>
  <c r="R189" i="2"/>
  <c r="N189" i="2"/>
  <c r="M189" i="2"/>
  <c r="N48" i="2"/>
  <c r="P48" i="2"/>
  <c r="O48" i="2"/>
  <c r="M48" i="2"/>
  <c r="AW817" i="3"/>
  <c r="O818" i="2" s="1"/>
  <c r="BB817" i="3"/>
  <c r="AX817" i="3"/>
  <c r="P818" i="2" s="1"/>
  <c r="AT817" i="3"/>
  <c r="L818" i="2" s="1"/>
  <c r="AV817" i="3"/>
  <c r="N818" i="2" s="1"/>
  <c r="AZ817" i="3"/>
  <c r="R818" i="2" s="1"/>
  <c r="AU817" i="3"/>
  <c r="M818" i="2" s="1"/>
  <c r="M182" i="2"/>
  <c r="N182" i="2"/>
  <c r="R182" i="2"/>
  <c r="O182" i="2"/>
  <c r="T182" i="2"/>
  <c r="P182" i="2"/>
  <c r="BB1349" i="3"/>
  <c r="AT1349" i="3"/>
  <c r="AZ1349" i="3"/>
  <c r="AX1349" i="3"/>
  <c r="AV1349" i="3"/>
  <c r="AW1349" i="3"/>
  <c r="AT1886" i="3"/>
  <c r="BB1886" i="3"/>
  <c r="AX1886" i="3"/>
  <c r="AZ1886" i="3"/>
  <c r="AW1886" i="3"/>
  <c r="AV1886" i="3"/>
  <c r="M689" i="2"/>
  <c r="R689" i="2"/>
  <c r="P689" i="2"/>
  <c r="O689" i="2"/>
  <c r="L689" i="2"/>
  <c r="AV1085" i="3"/>
  <c r="AT1085" i="3"/>
  <c r="BA1085" i="3"/>
  <c r="BB1085" i="3"/>
  <c r="AZ1085" i="3"/>
  <c r="AU1085" i="3"/>
  <c r="AW1085" i="3"/>
  <c r="L482" i="2"/>
  <c r="P482" i="2"/>
  <c r="N482" i="2"/>
  <c r="R482" i="2"/>
  <c r="O284" i="2"/>
  <c r="L284" i="2"/>
  <c r="N284" i="2"/>
  <c r="R284" i="2"/>
  <c r="P284" i="2"/>
  <c r="M284" i="2"/>
  <c r="BB1092" i="3"/>
  <c r="AT1092" i="3"/>
  <c r="AV1092" i="3"/>
  <c r="AX1092" i="3"/>
  <c r="AZ1092" i="3"/>
  <c r="BA1092" i="3"/>
  <c r="AW1092" i="3"/>
  <c r="AU1092" i="3"/>
  <c r="BA829" i="3"/>
  <c r="AU829" i="3"/>
  <c r="M830" i="2" s="1"/>
  <c r="AZ829" i="3"/>
  <c r="R830" i="2" s="1"/>
  <c r="AX829" i="3"/>
  <c r="P830" i="2" s="1"/>
  <c r="AW829" i="3"/>
  <c r="O830" i="2" s="1"/>
  <c r="BB829" i="3"/>
  <c r="AV829" i="3"/>
  <c r="N830" i="2" s="1"/>
  <c r="AT829" i="3"/>
  <c r="AZ1930" i="3"/>
  <c r="AV1930" i="3"/>
  <c r="AX1930" i="3"/>
  <c r="BA1930" i="3"/>
  <c r="AU1930" i="3"/>
  <c r="BB1930" i="3"/>
  <c r="AT1930" i="3"/>
  <c r="AU1544" i="3"/>
  <c r="AT1544" i="3"/>
  <c r="AW1544" i="3"/>
  <c r="AV1544" i="3"/>
  <c r="BA1544" i="3"/>
  <c r="AX1544" i="3"/>
  <c r="AZ1544" i="3"/>
  <c r="O473" i="2"/>
  <c r="P473" i="2"/>
  <c r="R473" i="2"/>
  <c r="N473" i="2"/>
  <c r="O333" i="2"/>
  <c r="P333" i="2"/>
  <c r="M333" i="2"/>
  <c r="L333" i="2"/>
  <c r="R333" i="2"/>
  <c r="N333" i="2"/>
  <c r="O427" i="2"/>
  <c r="M427" i="2"/>
  <c r="N427" i="2"/>
  <c r="P427" i="2"/>
  <c r="L427" i="2"/>
  <c r="L511" i="2"/>
  <c r="N511" i="2"/>
  <c r="O511" i="2"/>
  <c r="P511" i="2"/>
  <c r="R511" i="2"/>
  <c r="M511" i="2"/>
  <c r="AZ1531" i="3"/>
  <c r="AW1531" i="3"/>
  <c r="AU1079" i="3"/>
  <c r="AU1727" i="3"/>
  <c r="BA1938" i="3"/>
  <c r="BA1098" i="3"/>
  <c r="AU2164" i="3"/>
  <c r="BB1421" i="3"/>
  <c r="BB1336" i="3"/>
  <c r="BB1088" i="3"/>
  <c r="AW1567" i="3"/>
  <c r="BA1756" i="3"/>
  <c r="AU2143" i="3"/>
  <c r="AZ1418" i="3"/>
  <c r="AX1122" i="3"/>
  <c r="AT1749" i="3"/>
  <c r="AT2223" i="3"/>
  <c r="AT1968" i="3"/>
  <c r="AT1037" i="3"/>
  <c r="AT1407" i="3"/>
  <c r="N69" i="2"/>
  <c r="AW1364" i="3"/>
  <c r="AZ1282" i="3"/>
  <c r="BA1043" i="3"/>
  <c r="AV2017" i="3"/>
  <c r="AU2159" i="3"/>
  <c r="AU1349" i="3"/>
  <c r="AZ1232" i="3"/>
  <c r="AX1834" i="3"/>
  <c r="BA2134" i="3"/>
  <c r="N689" i="2"/>
  <c r="BA1602" i="3"/>
  <c r="BA1873" i="3"/>
  <c r="BB2225" i="3"/>
  <c r="AU1500" i="3"/>
  <c r="AW1306" i="3"/>
  <c r="AU1215" i="3"/>
  <c r="AX1085" i="3"/>
  <c r="M459" i="2"/>
  <c r="R427" i="2"/>
  <c r="AZ1017" i="3"/>
  <c r="R1018" i="2" s="1"/>
  <c r="BB1544" i="3"/>
  <c r="AU1027" i="3"/>
  <c r="M1028" i="2" s="1"/>
  <c r="AW1027" i="3"/>
  <c r="O1028" i="2" s="1"/>
  <c r="AX1509" i="3"/>
  <c r="AW1509" i="3"/>
  <c r="AZ1314" i="3"/>
  <c r="BA1314" i="3"/>
  <c r="AU1314" i="3"/>
  <c r="AT1314" i="3"/>
  <c r="AW1592" i="3"/>
  <c r="BB1592" i="3"/>
  <c r="AU1592" i="3"/>
  <c r="AV1592" i="3"/>
  <c r="AW1604" i="3"/>
  <c r="AV1604" i="3"/>
  <c r="BA1604" i="3"/>
  <c r="AU1604" i="3"/>
  <c r="BB1604" i="3"/>
  <c r="AZ1604" i="3"/>
  <c r="AW1193" i="3"/>
  <c r="AU1193" i="3"/>
  <c r="AV1193" i="3"/>
  <c r="AZ1193" i="3"/>
  <c r="AZ2175" i="3"/>
  <c r="BB2175" i="3"/>
  <c r="AV2175" i="3"/>
  <c r="AT2175" i="3"/>
  <c r="AV2069" i="3"/>
  <c r="AT2069" i="3"/>
  <c r="AX2069" i="3"/>
  <c r="AZ2069" i="3"/>
  <c r="AU2069" i="3"/>
  <c r="BA2069" i="3"/>
  <c r="AV1606" i="3"/>
  <c r="BA1606" i="3"/>
  <c r="AW1606" i="3"/>
  <c r="AX1606" i="3"/>
  <c r="AT1599" i="3"/>
  <c r="AV1599" i="3"/>
  <c r="AZ1599" i="3"/>
  <c r="AX1599" i="3"/>
  <c r="BB1488" i="3"/>
  <c r="AX1488" i="3"/>
  <c r="AZ1488" i="3"/>
  <c r="BA1488" i="3"/>
  <c r="AT2187" i="3"/>
  <c r="BB2187" i="3"/>
  <c r="AX2187" i="3"/>
  <c r="AZ2187" i="3"/>
  <c r="AV1762" i="3"/>
  <c r="AT1762" i="3"/>
  <c r="BA1762" i="3"/>
  <c r="AU1762" i="3"/>
  <c r="BB1762" i="3"/>
  <c r="AW1762" i="3"/>
  <c r="AT2057" i="3"/>
  <c r="BA2057" i="3"/>
  <c r="AX2057" i="3"/>
  <c r="AV2057" i="3"/>
  <c r="AV1104" i="3"/>
  <c r="AW1104" i="3"/>
  <c r="AU1104" i="3"/>
  <c r="BB1104" i="3"/>
  <c r="BA1104" i="3"/>
  <c r="AZ1104" i="3"/>
  <c r="AU1794" i="3"/>
  <c r="BB1794" i="3"/>
  <c r="AV1794" i="3"/>
  <c r="AT1794" i="3"/>
  <c r="AZ1794" i="3"/>
  <c r="AW1794" i="3"/>
  <c r="AU2126" i="3"/>
  <c r="AW2126" i="3"/>
  <c r="AZ2126" i="3"/>
  <c r="AX2126" i="3"/>
  <c r="AV2126" i="3"/>
  <c r="BA2126" i="3"/>
  <c r="AT1240" i="3"/>
  <c r="BB1240" i="3"/>
  <c r="AU1240" i="3"/>
  <c r="AV1240" i="3"/>
  <c r="BA1240" i="3"/>
  <c r="AZ1240" i="3"/>
  <c r="AW2037" i="3"/>
  <c r="AT2037" i="3"/>
  <c r="AU2037" i="3"/>
  <c r="AZ2037" i="3"/>
  <c r="BA2037" i="3"/>
  <c r="AX2037" i="3"/>
  <c r="AT1658" i="3"/>
  <c r="AZ1658" i="3"/>
  <c r="AU1658" i="3"/>
  <c r="AW1658" i="3"/>
  <c r="BA1492" i="3"/>
  <c r="AZ1492" i="3"/>
  <c r="AX1492" i="3"/>
  <c r="AV1492" i="3"/>
  <c r="AU1492" i="3"/>
  <c r="BB1492" i="3"/>
  <c r="AU1911" i="3"/>
  <c r="AT1911" i="3"/>
  <c r="BA1911" i="3"/>
  <c r="AV1911" i="3"/>
  <c r="BB1911" i="3"/>
  <c r="AX1911" i="3"/>
  <c r="AZ1745" i="3"/>
  <c r="AT1745" i="3"/>
  <c r="AV1745" i="3"/>
  <c r="AX1745" i="3"/>
  <c r="AW1745" i="3"/>
  <c r="BB1745" i="3"/>
  <c r="AV1486" i="3"/>
  <c r="BA1486" i="3"/>
  <c r="BB1486" i="3"/>
  <c r="AX1486" i="3"/>
  <c r="AZ1486" i="3"/>
  <c r="AT1486" i="3"/>
  <c r="AU1486" i="3"/>
  <c r="BA1195" i="3"/>
  <c r="BB1195" i="3"/>
  <c r="AX1195" i="3"/>
  <c r="AU1195" i="3"/>
  <c r="AZ1195" i="3"/>
  <c r="AW1195" i="3"/>
  <c r="M533" i="2"/>
  <c r="O533" i="2"/>
  <c r="R533" i="2"/>
  <c r="N533" i="2"/>
  <c r="L533" i="2"/>
  <c r="BB1343" i="3"/>
  <c r="AU1343" i="3"/>
  <c r="AZ1343" i="3"/>
  <c r="AW1343" i="3"/>
  <c r="AV1343" i="3"/>
  <c r="AT1343" i="3"/>
  <c r="BA1343" i="3"/>
  <c r="AX1343" i="3"/>
  <c r="AZ1019" i="3"/>
  <c r="R1020" i="2" s="1"/>
  <c r="BB1019" i="3"/>
  <c r="T1020" i="2" s="1"/>
  <c r="AU1019" i="3"/>
  <c r="M1020" i="2" s="1"/>
  <c r="AV1019" i="3"/>
  <c r="N1020" i="2" s="1"/>
  <c r="AU2105" i="3"/>
  <c r="BB2105" i="3"/>
  <c r="AV2105" i="3"/>
  <c r="AT2105" i="3"/>
  <c r="BA1089" i="3"/>
  <c r="AT1089" i="3"/>
  <c r="AW1089" i="3"/>
  <c r="AX1089" i="3"/>
  <c r="BB1089" i="3"/>
  <c r="AZ1089" i="3"/>
  <c r="AZ1988" i="3"/>
  <c r="AV1988" i="3"/>
  <c r="BA1988" i="3"/>
  <c r="BB1988" i="3"/>
  <c r="AX1988" i="3"/>
  <c r="AT1988" i="3"/>
  <c r="AW2168" i="3"/>
  <c r="BA2168" i="3"/>
  <c r="AX2168" i="3"/>
  <c r="BB2168" i="3"/>
  <c r="AU2168" i="3"/>
  <c r="AT2168" i="3"/>
  <c r="AW1058" i="3"/>
  <c r="AV1058" i="3"/>
  <c r="AU1058" i="3"/>
  <c r="AX1058" i="3"/>
  <c r="BA1058" i="3"/>
  <c r="BB1058" i="3"/>
  <c r="AV1795" i="3"/>
  <c r="AW1795" i="3"/>
  <c r="AU1795" i="3"/>
  <c r="BA1795" i="3"/>
  <c r="AX1795" i="3"/>
  <c r="AZ1795" i="3"/>
  <c r="BB1095" i="3"/>
  <c r="AV1095" i="3"/>
  <c r="AW1095" i="3"/>
  <c r="AX1095" i="3"/>
  <c r="AU1095" i="3"/>
  <c r="BA1095" i="3"/>
  <c r="AV1295" i="3"/>
  <c r="BA1295" i="3"/>
  <c r="AX1295" i="3"/>
  <c r="BB1295" i="3"/>
  <c r="AU1295" i="3"/>
  <c r="AW1295" i="3"/>
  <c r="AW1650" i="3"/>
  <c r="AZ1650" i="3"/>
  <c r="BB1650" i="3"/>
  <c r="AT1650" i="3"/>
  <c r="AU1650" i="3"/>
  <c r="AV1650" i="3"/>
  <c r="AT1430" i="3"/>
  <c r="BB1430" i="3"/>
  <c r="AV1430" i="3"/>
  <c r="AW1430" i="3"/>
  <c r="AX1430" i="3"/>
  <c r="AU2136" i="3"/>
  <c r="AZ2136" i="3"/>
  <c r="AW2136" i="3"/>
  <c r="BA2136" i="3"/>
  <c r="AV2136" i="3"/>
  <c r="AT2136" i="3"/>
  <c r="AX1629" i="3"/>
  <c r="AT1629" i="3"/>
  <c r="BA1629" i="3"/>
  <c r="AU1629" i="3"/>
  <c r="AZ1629" i="3"/>
  <c r="AW1629" i="3"/>
  <c r="AT1201" i="3"/>
  <c r="BB1201" i="3"/>
  <c r="AV1201" i="3"/>
  <c r="AX1201" i="3"/>
  <c r="AW1201" i="3"/>
  <c r="AU1201" i="3"/>
  <c r="AW1995" i="3"/>
  <c r="BA1995" i="3"/>
  <c r="AZ1995" i="3"/>
  <c r="AT1995" i="3"/>
  <c r="BB1995" i="3"/>
  <c r="AV1995" i="3"/>
  <c r="AT2042" i="3"/>
  <c r="AZ2042" i="3"/>
  <c r="AV2042" i="3"/>
  <c r="AU2042" i="3"/>
  <c r="AW2042" i="3"/>
  <c r="BA2042" i="3"/>
  <c r="AX1934" i="3"/>
  <c r="AT1934" i="3"/>
  <c r="AV1934" i="3"/>
  <c r="AU1934" i="3"/>
  <c r="BA1934" i="3"/>
  <c r="AW1934" i="3"/>
  <c r="AZ1934" i="3"/>
  <c r="BB1934" i="3"/>
  <c r="AT1829" i="3"/>
  <c r="BA1829" i="3"/>
  <c r="AU1829" i="3"/>
  <c r="BB1829" i="3"/>
  <c r="AX1829" i="3"/>
  <c r="AV1829" i="3"/>
  <c r="N461" i="2"/>
  <c r="P461" i="2"/>
  <c r="L461" i="2"/>
  <c r="R461" i="2"/>
  <c r="M461" i="2"/>
  <c r="O461" i="2"/>
  <c r="O83" i="2"/>
  <c r="P83" i="2"/>
  <c r="N83" i="2"/>
  <c r="M83" i="2"/>
  <c r="R83" i="2"/>
  <c r="AZ2162" i="3"/>
  <c r="AT2162" i="3"/>
  <c r="AU2162" i="3"/>
  <c r="AX2162" i="3"/>
  <c r="AW2162" i="3"/>
  <c r="BB2162" i="3"/>
  <c r="BA2162" i="3"/>
  <c r="AV2162" i="3"/>
  <c r="AV1329" i="3"/>
  <c r="AX1329" i="3"/>
  <c r="AU1329" i="3"/>
  <c r="AW1329" i="3"/>
  <c r="BA1329" i="3"/>
  <c r="AZ1329" i="3"/>
  <c r="AT1329" i="3"/>
  <c r="O319" i="2"/>
  <c r="R319" i="2"/>
  <c r="L319" i="2"/>
  <c r="N319" i="2"/>
  <c r="P319" i="2"/>
  <c r="M319" i="2"/>
  <c r="M671" i="2"/>
  <c r="O671" i="2"/>
  <c r="P671" i="2"/>
  <c r="N671" i="2"/>
  <c r="AZ807" i="3"/>
  <c r="R808" i="2" s="1"/>
  <c r="AW807" i="3"/>
  <c r="O808" i="2" s="1"/>
  <c r="AX807" i="3"/>
  <c r="P808" i="2" s="1"/>
  <c r="AU807" i="3"/>
  <c r="M808" i="2" s="1"/>
  <c r="AV807" i="3"/>
  <c r="N808" i="2" s="1"/>
  <c r="AT807" i="3"/>
  <c r="BA807" i="3"/>
  <c r="BB807" i="3"/>
  <c r="R508" i="2"/>
  <c r="M508" i="2"/>
  <c r="P508" i="2"/>
  <c r="N508" i="2"/>
  <c r="O508" i="2"/>
  <c r="L508" i="2"/>
  <c r="M245" i="2"/>
  <c r="R245" i="2"/>
  <c r="P245" i="2"/>
  <c r="N245" i="2"/>
  <c r="O245" i="2"/>
  <c r="AU921" i="3"/>
  <c r="M922" i="2" s="1"/>
  <c r="AV921" i="3"/>
  <c r="N922" i="2" s="1"/>
  <c r="AW921" i="3"/>
  <c r="O922" i="2" s="1"/>
  <c r="AX921" i="3"/>
  <c r="P922" i="2" s="1"/>
  <c r="AT921" i="3"/>
  <c r="L922" i="2" s="1"/>
  <c r="AZ921" i="3"/>
  <c r="R922" i="2" s="1"/>
  <c r="BA921" i="3"/>
  <c r="BA2035" i="3"/>
  <c r="AT2035" i="3"/>
  <c r="AW2035" i="3"/>
  <c r="BB2035" i="3"/>
  <c r="AZ2035" i="3"/>
  <c r="AV2035" i="3"/>
  <c r="AT1455" i="3"/>
  <c r="AU1455" i="3"/>
  <c r="AX1455" i="3"/>
  <c r="AV1455" i="3"/>
  <c r="BB1455" i="3"/>
  <c r="AW1455" i="3"/>
  <c r="R293" i="2"/>
  <c r="N293" i="2"/>
  <c r="M293" i="2"/>
  <c r="P293" i="2"/>
  <c r="O293" i="2"/>
  <c r="BB1890" i="3"/>
  <c r="AX1890" i="3"/>
  <c r="AW1890" i="3"/>
  <c r="BA1890" i="3"/>
  <c r="AV1890" i="3"/>
  <c r="AT1890" i="3"/>
  <c r="AZ1890" i="3"/>
  <c r="AX1065" i="3"/>
  <c r="AT1065" i="3"/>
  <c r="AZ1065" i="3"/>
  <c r="AU1065" i="3"/>
  <c r="AW1065" i="3"/>
  <c r="AV1065" i="3"/>
  <c r="BB1065" i="3"/>
  <c r="BA1065" i="3"/>
  <c r="AZ1034" i="3"/>
  <c r="BA1034" i="3"/>
  <c r="AX1034" i="3"/>
  <c r="BB1034" i="3"/>
  <c r="AW1034" i="3"/>
  <c r="AT1034" i="3"/>
  <c r="AU1034" i="3"/>
  <c r="AV1034" i="3"/>
  <c r="P285" i="2"/>
  <c r="M285" i="2"/>
  <c r="N285" i="2"/>
  <c r="R285" i="2"/>
  <c r="O285" i="2"/>
  <c r="L285" i="2"/>
  <c r="AT1575" i="3"/>
  <c r="AX1575" i="3"/>
  <c r="BA1575" i="3"/>
  <c r="AU1575" i="3"/>
  <c r="BB1575" i="3"/>
  <c r="AV1575" i="3"/>
  <c r="AW1575" i="3"/>
  <c r="AZ1575" i="3"/>
  <c r="AW1099" i="3"/>
  <c r="AT1099" i="3"/>
  <c r="AV1099" i="3"/>
  <c r="AZ1099" i="3"/>
  <c r="BA1099" i="3"/>
  <c r="AU1099" i="3"/>
  <c r="BB1099" i="3"/>
  <c r="AX1099" i="3"/>
  <c r="AU1216" i="3"/>
  <c r="AW1216" i="3"/>
  <c r="AX1216" i="3"/>
  <c r="BB1216" i="3"/>
  <c r="AV1216" i="3"/>
  <c r="AT1216" i="3"/>
  <c r="BA1216" i="3"/>
  <c r="AZ1216" i="3"/>
  <c r="P536" i="2"/>
  <c r="M536" i="2"/>
  <c r="O536" i="2"/>
  <c r="N536" i="2"/>
  <c r="L536" i="2"/>
  <c r="R536" i="2"/>
  <c r="N497" i="2"/>
  <c r="O497" i="2"/>
  <c r="R497" i="2"/>
  <c r="M497" i="2"/>
  <c r="P497" i="2"/>
  <c r="L359" i="2"/>
  <c r="O359" i="2"/>
  <c r="P359" i="2"/>
  <c r="M359" i="2"/>
  <c r="R359" i="2"/>
  <c r="AT1338" i="3"/>
  <c r="AU1509" i="3"/>
  <c r="BB1611" i="3"/>
  <c r="AX1019" i="3"/>
  <c r="P1020" i="2" s="1"/>
  <c r="AX1314" i="3"/>
  <c r="AU1599" i="3"/>
  <c r="AT1193" i="3"/>
  <c r="AW2220" i="3"/>
  <c r="AU1199" i="3"/>
  <c r="AW1757" i="3"/>
  <c r="AT1161" i="3"/>
  <c r="AT1885" i="3"/>
  <c r="AT1606" i="3"/>
  <c r="AT2031" i="3"/>
  <c r="AV1680" i="3"/>
  <c r="BA2105" i="3"/>
  <c r="AX2175" i="3"/>
  <c r="BB1614" i="3"/>
  <c r="AW1860" i="3"/>
  <c r="AW1623" i="3"/>
  <c r="BA1578" i="3"/>
  <c r="BA2050" i="3"/>
  <c r="AW2187" i="3"/>
  <c r="AV1679" i="3"/>
  <c r="BB1658" i="3"/>
  <c r="AZ1430" i="3"/>
  <c r="AW1710" i="3"/>
  <c r="AU1071" i="3"/>
  <c r="BA1524" i="3"/>
  <c r="AZ1437" i="3"/>
  <c r="AW2057" i="3"/>
  <c r="BA1821" i="3"/>
  <c r="AT1512" i="3"/>
  <c r="AT1488" i="3"/>
  <c r="AT1377" i="3"/>
  <c r="AT1230" i="3"/>
  <c r="AT1905" i="3"/>
  <c r="AT1592" i="3"/>
  <c r="AT1785" i="3"/>
  <c r="AT1477" i="3"/>
  <c r="AV1681" i="3"/>
  <c r="AX1332" i="3"/>
  <c r="AT1531" i="3"/>
  <c r="AV1338" i="3"/>
  <c r="AZ1338" i="3"/>
  <c r="BB1531" i="3"/>
  <c r="AU1531" i="3"/>
  <c r="AU1987" i="3"/>
  <c r="BB1027" i="3"/>
  <c r="BB1509" i="3"/>
  <c r="AX1611" i="3"/>
  <c r="AW1727" i="3"/>
  <c r="AX1938" i="3"/>
  <c r="AW1019" i="3"/>
  <c r="O1020" i="2" s="1"/>
  <c r="AW1314" i="3"/>
  <c r="AU1336" i="3"/>
  <c r="AW1599" i="3"/>
  <c r="BB1193" i="3"/>
  <c r="AW1088" i="3"/>
  <c r="BA1199" i="3"/>
  <c r="AV1757" i="3"/>
  <c r="AU1606" i="3"/>
  <c r="AX2105" i="3"/>
  <c r="BA2175" i="3"/>
  <c r="BB1860" i="3"/>
  <c r="AV2050" i="3"/>
  <c r="AV2187" i="3"/>
  <c r="BA1658" i="3"/>
  <c r="BA1430" i="3"/>
  <c r="BB1071" i="3"/>
  <c r="BB2057" i="3"/>
  <c r="AU1512" i="3"/>
  <c r="AV1488" i="3"/>
  <c r="AX1377" i="3"/>
  <c r="BA1230" i="3"/>
  <c r="AU1905" i="3"/>
  <c r="BA1592" i="3"/>
  <c r="BB1785" i="3"/>
  <c r="AW2158" i="3"/>
  <c r="BA1201" i="3"/>
  <c r="AU1886" i="3"/>
  <c r="AW1396" i="3"/>
  <c r="BA1745" i="3"/>
  <c r="AX1104" i="3"/>
  <c r="AZ1295" i="3"/>
  <c r="AZ1749" i="3"/>
  <c r="AZ1829" i="3"/>
  <c r="AW2223" i="3"/>
  <c r="AX1604" i="3"/>
  <c r="AW1492" i="3"/>
  <c r="BB1037" i="3"/>
  <c r="AZ1058" i="3"/>
  <c r="AV1195" i="3"/>
  <c r="AV1364" i="3"/>
  <c r="AW1043" i="3"/>
  <c r="AU2035" i="3"/>
  <c r="AV1089" i="3"/>
  <c r="AU2026" i="3"/>
  <c r="BA1725" i="3"/>
  <c r="AX1634" i="3"/>
  <c r="BB1518" i="3"/>
  <c r="AV1834" i="3"/>
  <c r="AU2134" i="3"/>
  <c r="AX1995" i="3"/>
  <c r="AV2225" i="3"/>
  <c r="AZ2168" i="3"/>
  <c r="AX2136" i="3"/>
  <c r="AT1095" i="3"/>
  <c r="BA2217" i="3"/>
  <c r="AX1151" i="3"/>
  <c r="AU1890" i="3"/>
  <c r="AU1584" i="3"/>
  <c r="L293" i="2"/>
  <c r="AZ1924" i="3"/>
  <c r="N389" i="2"/>
  <c r="AW1930" i="3"/>
  <c r="AX1161" i="3"/>
  <c r="BB1161" i="3"/>
  <c r="BA1161" i="3"/>
  <c r="AW1161" i="3"/>
  <c r="BA2164" i="3"/>
  <c r="AW2164" i="3"/>
  <c r="AV2164" i="3"/>
  <c r="AT2164" i="3"/>
  <c r="AU2220" i="3"/>
  <c r="AT2220" i="3"/>
  <c r="AZ2220" i="3"/>
  <c r="AV2220" i="3"/>
  <c r="AT1380" i="3"/>
  <c r="AU1380" i="3"/>
  <c r="BB1380" i="3"/>
  <c r="BA1380" i="3"/>
  <c r="AX1380" i="3"/>
  <c r="N558" i="2"/>
  <c r="M558" i="2"/>
  <c r="O558" i="2"/>
  <c r="P558" i="2"/>
  <c r="AZ1614" i="3"/>
  <c r="AW1614" i="3"/>
  <c r="AV1614" i="3"/>
  <c r="AT1614" i="3"/>
  <c r="AV2031" i="3"/>
  <c r="BB2031" i="3"/>
  <c r="BA2031" i="3"/>
  <c r="AU2031" i="3"/>
  <c r="BB1867" i="3"/>
  <c r="AT1867" i="3"/>
  <c r="AW1867" i="3"/>
  <c r="AZ1867" i="3"/>
  <c r="AX1867" i="3"/>
  <c r="BA1867" i="3"/>
  <c r="BA1929" i="3"/>
  <c r="AZ1929" i="3"/>
  <c r="AX1929" i="3"/>
  <c r="AV1929" i="3"/>
  <c r="BB1929" i="3"/>
  <c r="AW1929" i="3"/>
  <c r="AV1578" i="3"/>
  <c r="AX1578" i="3"/>
  <c r="AZ1578" i="3"/>
  <c r="AT1578" i="3"/>
  <c r="AT1524" i="3"/>
  <c r="AV1524" i="3"/>
  <c r="AX1524" i="3"/>
  <c r="AU1524" i="3"/>
  <c r="BB1936" i="3"/>
  <c r="AT1936" i="3"/>
  <c r="AU1936" i="3"/>
  <c r="BA1936" i="3"/>
  <c r="AW1936" i="3"/>
  <c r="AX1936" i="3"/>
  <c r="BA1437" i="3"/>
  <c r="AT1437" i="3"/>
  <c r="BB1437" i="3"/>
  <c r="AW1437" i="3"/>
  <c r="BB1079" i="3"/>
  <c r="AV1079" i="3"/>
  <c r="AZ1060" i="3"/>
  <c r="AW1060" i="3"/>
  <c r="AU1060" i="3"/>
  <c r="AT1060" i="3"/>
  <c r="AZ1553" i="3"/>
  <c r="AU1553" i="3"/>
  <c r="BA1553" i="3"/>
  <c r="AX1553" i="3"/>
  <c r="BB1553" i="3"/>
  <c r="AT1553" i="3"/>
  <c r="AW1098" i="3"/>
  <c r="BB1098" i="3"/>
  <c r="AV1098" i="3"/>
  <c r="AX1098" i="3"/>
  <c r="BB1680" i="3"/>
  <c r="AZ1680" i="3"/>
  <c r="AX1680" i="3"/>
  <c r="AT1680" i="3"/>
  <c r="AT1710" i="3"/>
  <c r="AU1710" i="3"/>
  <c r="BA1710" i="3"/>
  <c r="AV1710" i="3"/>
  <c r="AU1968" i="3"/>
  <c r="AZ1968" i="3"/>
  <c r="AW1968" i="3"/>
  <c r="BA1968" i="3"/>
  <c r="AV1968" i="3"/>
  <c r="BB1968" i="3"/>
  <c r="AV2184" i="3"/>
  <c r="AW2184" i="3"/>
  <c r="BA2184" i="3"/>
  <c r="AX2184" i="3"/>
  <c r="BB2184" i="3"/>
  <c r="AU2184" i="3"/>
  <c r="AZ2078" i="3"/>
  <c r="AT2078" i="3"/>
  <c r="BB2078" i="3"/>
  <c r="AX2078" i="3"/>
  <c r="AV2078" i="3"/>
  <c r="AU2078" i="3"/>
  <c r="BA1306" i="3"/>
  <c r="AU1306" i="3"/>
  <c r="AZ1306" i="3"/>
  <c r="BB1306" i="3"/>
  <c r="AX1306" i="3"/>
  <c r="AT1306" i="3"/>
  <c r="AW1215" i="3"/>
  <c r="AX1215" i="3"/>
  <c r="AZ1215" i="3"/>
  <c r="BA1215" i="3"/>
  <c r="AV1215" i="3"/>
  <c r="AT1215" i="3"/>
  <c r="BA1232" i="3"/>
  <c r="BB1232" i="3"/>
  <c r="AW1232" i="3"/>
  <c r="AT1232" i="3"/>
  <c r="AV1232" i="3"/>
  <c r="AX1232" i="3"/>
  <c r="BB1820" i="3"/>
  <c r="BA1820" i="3"/>
  <c r="AW1820" i="3"/>
  <c r="AZ1820" i="3"/>
  <c r="AU1820" i="3"/>
  <c r="AV1820" i="3"/>
  <c r="N740" i="2"/>
  <c r="R740" i="2"/>
  <c r="L740" i="2"/>
  <c r="T740" i="2"/>
  <c r="M740" i="2"/>
  <c r="O740" i="2"/>
  <c r="P740" i="2"/>
  <c r="BA2235" i="3"/>
  <c r="AT2235" i="3"/>
  <c r="AX2235" i="3"/>
  <c r="AW2235" i="3"/>
  <c r="AU2235" i="3"/>
  <c r="AZ2235" i="3"/>
  <c r="AV2235" i="3"/>
  <c r="BB2235" i="3"/>
  <c r="AT1719" i="3"/>
  <c r="AW1719" i="3"/>
  <c r="BA1719" i="3"/>
  <c r="AZ1719" i="3"/>
  <c r="AX1719" i="3"/>
  <c r="AU1719" i="3"/>
  <c r="AV1885" i="3"/>
  <c r="AW1885" i="3"/>
  <c r="AU1885" i="3"/>
  <c r="AZ1885" i="3"/>
  <c r="AZ2199" i="3"/>
  <c r="AT2199" i="3"/>
  <c r="BA2199" i="3"/>
  <c r="AV2199" i="3"/>
  <c r="BB2199" i="3"/>
  <c r="AX2199" i="3"/>
  <c r="AZ1477" i="3"/>
  <c r="BB1477" i="3"/>
  <c r="AU1477" i="3"/>
  <c r="AX1477" i="3"/>
  <c r="AV1477" i="3"/>
  <c r="AW1477" i="3"/>
  <c r="AW1500" i="3"/>
  <c r="BB1500" i="3"/>
  <c r="BA1500" i="3"/>
  <c r="AV1500" i="3"/>
  <c r="AX1500" i="3"/>
  <c r="AT1500" i="3"/>
  <c r="AX1301" i="3"/>
  <c r="BB1301" i="3"/>
  <c r="AZ1301" i="3"/>
  <c r="AV1301" i="3"/>
  <c r="BA1301" i="3"/>
  <c r="AW1301" i="3"/>
  <c r="BA1849" i="3"/>
  <c r="AT1849" i="3"/>
  <c r="AU1849" i="3"/>
  <c r="AV1849" i="3"/>
  <c r="AW1849" i="3"/>
  <c r="BB1849" i="3"/>
  <c r="AX1716" i="3"/>
  <c r="AT1716" i="3"/>
  <c r="BA1716" i="3"/>
  <c r="BB1716" i="3"/>
  <c r="AZ1716" i="3"/>
  <c r="AW1716" i="3"/>
  <c r="AV1716" i="3"/>
  <c r="AV1966" i="3"/>
  <c r="AU1966" i="3"/>
  <c r="BA1966" i="3"/>
  <c r="AW1966" i="3"/>
  <c r="AZ1966" i="3"/>
  <c r="BB1966" i="3"/>
  <c r="AZ1154" i="3"/>
  <c r="AV1154" i="3"/>
  <c r="AW1154" i="3"/>
  <c r="AU1154" i="3"/>
  <c r="BA1154" i="3"/>
  <c r="AT1154" i="3"/>
  <c r="AX1154" i="3"/>
  <c r="AW1157" i="3"/>
  <c r="BB1157" i="3"/>
  <c r="BA1157" i="3"/>
  <c r="AX1157" i="3"/>
  <c r="AV1157" i="3"/>
  <c r="AT1157" i="3"/>
  <c r="AU1157" i="3"/>
  <c r="AZ1157" i="3"/>
  <c r="BA2032" i="3"/>
  <c r="AZ2032" i="3"/>
  <c r="AV2032" i="3"/>
  <c r="BB2032" i="3"/>
  <c r="AW2032" i="3"/>
  <c r="AT2032" i="3"/>
  <c r="AX2032" i="3"/>
  <c r="AU1268" i="3"/>
  <c r="AZ1268" i="3"/>
  <c r="BA1268" i="3"/>
  <c r="AX1268" i="3"/>
  <c r="BB1268" i="3"/>
  <c r="AT1268" i="3"/>
  <c r="M141" i="2"/>
  <c r="O141" i="2"/>
  <c r="P141" i="2"/>
  <c r="R141" i="2"/>
  <c r="N141" i="2"/>
  <c r="L141" i="2"/>
  <c r="BA1623" i="3"/>
  <c r="AV1623" i="3"/>
  <c r="AX1623" i="3"/>
  <c r="AT1623" i="3"/>
  <c r="O59" i="2"/>
  <c r="N59" i="2"/>
  <c r="T59" i="2"/>
  <c r="R59" i="2"/>
  <c r="M59" i="2"/>
  <c r="BA2150" i="3"/>
  <c r="AT2150" i="3"/>
  <c r="BB2150" i="3"/>
  <c r="AU2150" i="3"/>
  <c r="AW2150" i="3"/>
  <c r="AZ2150" i="3"/>
  <c r="AU1132" i="3"/>
  <c r="AX1132" i="3"/>
  <c r="BB1132" i="3"/>
  <c r="AV1132" i="3"/>
  <c r="AZ1132" i="3"/>
  <c r="BA1132" i="3"/>
  <c r="AT1173" i="3"/>
  <c r="AU1173" i="3"/>
  <c r="AZ1173" i="3"/>
  <c r="BA1173" i="3"/>
  <c r="AV1173" i="3"/>
  <c r="AU1407" i="3"/>
  <c r="BB1407" i="3"/>
  <c r="AV1407" i="3"/>
  <c r="BA1407" i="3"/>
  <c r="AX1407" i="3"/>
  <c r="AZ1407" i="3"/>
  <c r="BA1267" i="3"/>
  <c r="AT1267" i="3"/>
  <c r="AU1267" i="3"/>
  <c r="AV1267" i="3"/>
  <c r="AZ1267" i="3"/>
  <c r="AX1267" i="3"/>
  <c r="AX1354" i="3"/>
  <c r="BA1354" i="3"/>
  <c r="AZ1354" i="3"/>
  <c r="AT1354" i="3"/>
  <c r="AV1354" i="3"/>
  <c r="AU1354" i="3"/>
  <c r="AT1421" i="3"/>
  <c r="AZ1421" i="3"/>
  <c r="AU1421" i="3"/>
  <c r="AV1421" i="3"/>
  <c r="AX1052" i="3"/>
  <c r="AT1052" i="3"/>
  <c r="AV1052" i="3"/>
  <c r="AU1052" i="3"/>
  <c r="AZ1052" i="3"/>
  <c r="BA1052" i="3"/>
  <c r="AV1229" i="3"/>
  <c r="BB1229" i="3"/>
  <c r="AU1229" i="3"/>
  <c r="BA1229" i="3"/>
  <c r="AW1229" i="3"/>
  <c r="AT1229" i="3"/>
  <c r="AT1821" i="3"/>
  <c r="AZ1821" i="3"/>
  <c r="BB1821" i="3"/>
  <c r="AX1821" i="3"/>
  <c r="BA1730" i="3"/>
  <c r="AT1730" i="3"/>
  <c r="BB1730" i="3"/>
  <c r="AW1730" i="3"/>
  <c r="AU1730" i="3"/>
  <c r="AZ1730" i="3"/>
  <c r="AU1822" i="3"/>
  <c r="BA1822" i="3"/>
  <c r="AX1822" i="3"/>
  <c r="BB1822" i="3"/>
  <c r="AZ1822" i="3"/>
  <c r="AT1822" i="3"/>
  <c r="AV1550" i="3"/>
  <c r="AT1550" i="3"/>
  <c r="AZ1550" i="3"/>
  <c r="BB1550" i="3"/>
  <c r="AX1550" i="3"/>
  <c r="AW1550" i="3"/>
  <c r="AW2186" i="3"/>
  <c r="AT2186" i="3"/>
  <c r="BB2186" i="3"/>
  <c r="AV2186" i="3"/>
  <c r="AU2186" i="3"/>
  <c r="BA2186" i="3"/>
  <c r="AZ2186" i="3"/>
  <c r="BB2061" i="3"/>
  <c r="BA2061" i="3"/>
  <c r="AU2061" i="3"/>
  <c r="AX2061" i="3"/>
  <c r="AV2061" i="3"/>
  <c r="AT2061" i="3"/>
  <c r="AZ2061" i="3"/>
  <c r="AW2061" i="3"/>
  <c r="R60" i="2"/>
  <c r="N60" i="2"/>
  <c r="P60" i="2"/>
  <c r="O60" i="2"/>
  <c r="L60" i="2"/>
  <c r="AX990" i="3"/>
  <c r="P991" i="2" s="1"/>
  <c r="AT990" i="3"/>
  <c r="L991" i="2" s="1"/>
  <c r="BA990" i="3"/>
  <c r="T991" i="2" s="1"/>
  <c r="AZ990" i="3"/>
  <c r="R991" i="2" s="1"/>
  <c r="AU990" i="3"/>
  <c r="M991" i="2" s="1"/>
  <c r="AW990" i="3"/>
  <c r="O991" i="2" s="1"/>
  <c r="AV990" i="3"/>
  <c r="N991" i="2" s="1"/>
  <c r="AX1062" i="3"/>
  <c r="BA1062" i="3"/>
  <c r="AZ1062" i="3"/>
  <c r="AU1062" i="3"/>
  <c r="BB1062" i="3"/>
  <c r="AT1062" i="3"/>
  <c r="AW1062" i="3"/>
  <c r="AV1062" i="3"/>
  <c r="L120" i="2"/>
  <c r="M120" i="2"/>
  <c r="N120" i="2"/>
  <c r="O120" i="2"/>
  <c r="P120" i="2"/>
  <c r="R120" i="2"/>
  <c r="P703" i="2"/>
  <c r="L703" i="2"/>
  <c r="R703" i="2"/>
  <c r="O703" i="2"/>
  <c r="N703" i="2"/>
  <c r="AW1091" i="3"/>
  <c r="AZ1091" i="3"/>
  <c r="BB1091" i="3"/>
  <c r="AX1091" i="3"/>
  <c r="AV1091" i="3"/>
  <c r="AU1091" i="3"/>
  <c r="BA1091" i="3"/>
  <c r="AT1091" i="3"/>
  <c r="P64" i="2"/>
  <c r="R64" i="2"/>
  <c r="N64" i="2"/>
  <c r="L64" i="2"/>
  <c r="M64" i="2"/>
  <c r="AT2011" i="3"/>
  <c r="AV2011" i="3"/>
  <c r="AZ2011" i="3"/>
  <c r="AW2011" i="3"/>
  <c r="AX2011" i="3"/>
  <c r="BB2011" i="3"/>
  <c r="AU2011" i="3"/>
  <c r="BA2011" i="3"/>
  <c r="N615" i="2"/>
  <c r="M615" i="2"/>
  <c r="L615" i="2"/>
  <c r="O615" i="2"/>
  <c r="P615" i="2"/>
  <c r="R615" i="2"/>
  <c r="M493" i="2"/>
  <c r="P493" i="2"/>
  <c r="O493" i="2"/>
  <c r="R493" i="2"/>
  <c r="N493" i="2"/>
  <c r="T476" i="2"/>
  <c r="N476" i="2"/>
  <c r="O476" i="2"/>
  <c r="R476" i="2"/>
  <c r="P476" i="2"/>
  <c r="M476" i="2"/>
  <c r="P10" i="2"/>
  <c r="O10" i="2"/>
  <c r="M10" i="2"/>
  <c r="N10" i="2"/>
  <c r="R10" i="2"/>
  <c r="L10" i="2"/>
  <c r="M198" i="2"/>
  <c r="N198" i="2"/>
  <c r="R198" i="2"/>
  <c r="P198" i="2"/>
  <c r="O198" i="2"/>
  <c r="AX2233" i="3"/>
  <c r="BA2233" i="3"/>
  <c r="AZ2233" i="3"/>
  <c r="AW2233" i="3"/>
  <c r="BB2233" i="3"/>
  <c r="AV2233" i="3"/>
  <c r="AT1332" i="3"/>
  <c r="BA1332" i="3"/>
  <c r="AV1332" i="3"/>
  <c r="AZ1332" i="3"/>
  <c r="AU1332" i="3"/>
  <c r="BB1332" i="3"/>
  <c r="AX2016" i="3"/>
  <c r="BA2016" i="3"/>
  <c r="AU2016" i="3"/>
  <c r="BB2016" i="3"/>
  <c r="AV2016" i="3"/>
  <c r="AZ2016" i="3"/>
  <c r="AX1093" i="3"/>
  <c r="AT1093" i="3"/>
  <c r="BA1093" i="3"/>
  <c r="AW1093" i="3"/>
  <c r="AU1093" i="3"/>
  <c r="AV1093" i="3"/>
  <c r="AZ1093" i="3"/>
  <c r="BB1093" i="3"/>
  <c r="AU1992" i="3"/>
  <c r="AT1992" i="3"/>
  <c r="AZ1992" i="3"/>
  <c r="AV1992" i="3"/>
  <c r="AW1992" i="3"/>
  <c r="BA1992" i="3"/>
  <c r="AX1992" i="3"/>
  <c r="BB1992" i="3"/>
  <c r="AU1146" i="3"/>
  <c r="AT1146" i="3"/>
  <c r="AV1146" i="3"/>
  <c r="BA1146" i="3"/>
  <c r="AX1146" i="3"/>
  <c r="BB1146" i="3"/>
  <c r="AZ1146" i="3"/>
  <c r="AV1007" i="3"/>
  <c r="N1008" i="2" s="1"/>
  <c r="BA1007" i="3"/>
  <c r="AU1007" i="3"/>
  <c r="M1008" i="2" s="1"/>
  <c r="BB1007" i="3"/>
  <c r="AW1007" i="3"/>
  <c r="O1008" i="2" s="1"/>
  <c r="AT1007" i="3"/>
  <c r="L1008" i="2" s="1"/>
  <c r="AX1007" i="3"/>
  <c r="P1008" i="2" s="1"/>
  <c r="R624" i="2"/>
  <c r="M624" i="2"/>
  <c r="N624" i="2"/>
  <c r="O624" i="2"/>
  <c r="M577" i="2"/>
  <c r="R577" i="2"/>
  <c r="O577" i="2"/>
  <c r="P577" i="2"/>
  <c r="N577" i="2"/>
  <c r="L577" i="2"/>
  <c r="AU1552" i="3"/>
  <c r="AT1552" i="3"/>
  <c r="BB1552" i="3"/>
  <c r="AX1552" i="3"/>
  <c r="AV1552" i="3"/>
  <c r="AW1552" i="3"/>
  <c r="AZ1552" i="3"/>
  <c r="BA1552" i="3"/>
  <c r="L136" i="2"/>
  <c r="N136" i="2"/>
  <c r="M136" i="2"/>
  <c r="R136" i="2"/>
  <c r="O136" i="2"/>
  <c r="M490" i="2"/>
  <c r="P490" i="2"/>
  <c r="O490" i="2"/>
  <c r="R490" i="2"/>
  <c r="N490" i="2"/>
  <c r="L490" i="2"/>
  <c r="M452" i="2"/>
  <c r="R452" i="2"/>
  <c r="O452" i="2"/>
  <c r="L452" i="2"/>
  <c r="P452" i="2"/>
  <c r="N452" i="2"/>
  <c r="AT841" i="3"/>
  <c r="L842" i="2" s="1"/>
  <c r="AW841" i="3"/>
  <c r="O842" i="2" s="1"/>
  <c r="BA841" i="3"/>
  <c r="AX841" i="3"/>
  <c r="P842" i="2" s="1"/>
  <c r="AV841" i="3"/>
  <c r="N842" i="2" s="1"/>
  <c r="AU841" i="3"/>
  <c r="M842" i="2" s="1"/>
  <c r="H17" i="1" s="1"/>
  <c r="AZ841" i="3"/>
  <c r="R842" i="2" s="1"/>
  <c r="M17" i="1" s="1"/>
  <c r="BB841" i="3"/>
  <c r="M705" i="2"/>
  <c r="L705" i="2"/>
  <c r="R705" i="2"/>
  <c r="P705" i="2"/>
  <c r="N705" i="2"/>
  <c r="O705" i="2"/>
  <c r="BB1338" i="3"/>
  <c r="AW1987" i="3"/>
  <c r="BA1027" i="3"/>
  <c r="AV1509" i="3"/>
  <c r="BA1060" i="3"/>
  <c r="AW1338" i="3"/>
  <c r="AX1531" i="3"/>
  <c r="BA1987" i="3"/>
  <c r="AZ1987" i="3"/>
  <c r="AZ1027" i="3"/>
  <c r="R1028" i="2" s="1"/>
  <c r="AX1027" i="3"/>
  <c r="P1028" i="2" s="1"/>
  <c r="BA1079" i="3"/>
  <c r="AT1079" i="3"/>
  <c r="BA1509" i="3"/>
  <c r="AZ1611" i="3"/>
  <c r="BA1727" i="3"/>
  <c r="AU1938" i="3"/>
  <c r="AT1019" i="3"/>
  <c r="L1020" i="2" s="1"/>
  <c r="AZ1098" i="3"/>
  <c r="AX1060" i="3"/>
  <c r="BB2164" i="3"/>
  <c r="AV1314" i="3"/>
  <c r="AW1421" i="3"/>
  <c r="AV1336" i="3"/>
  <c r="BB1599" i="3"/>
  <c r="AX1193" i="3"/>
  <c r="BA2220" i="3"/>
  <c r="AV1088" i="3"/>
  <c r="AX1199" i="3"/>
  <c r="AU1757" i="3"/>
  <c r="AW1380" i="3"/>
  <c r="AU1161" i="3"/>
  <c r="BB1885" i="3"/>
  <c r="BB1606" i="3"/>
  <c r="AW2031" i="3"/>
  <c r="AU1680" i="3"/>
  <c r="AW2105" i="3"/>
  <c r="AW2175" i="3"/>
  <c r="AX1614" i="3"/>
  <c r="AV1860" i="3"/>
  <c r="BB1623" i="3"/>
  <c r="AU1578" i="3"/>
  <c r="AU2050" i="3"/>
  <c r="BA2187" i="3"/>
  <c r="AU1679" i="3"/>
  <c r="AX1658" i="3"/>
  <c r="AZ1710" i="3"/>
  <c r="AT1071" i="3"/>
  <c r="BB1524" i="3"/>
  <c r="P59" i="2"/>
  <c r="AU1437" i="3"/>
  <c r="AU2057" i="3"/>
  <c r="AU1821" i="3"/>
  <c r="AX1173" i="3"/>
  <c r="BA1512" i="3"/>
  <c r="AU1488" i="3"/>
  <c r="BB1377" i="3"/>
  <c r="AW1230" i="3"/>
  <c r="AV1905" i="3"/>
  <c r="AZ1592" i="3"/>
  <c r="AW1785" i="3"/>
  <c r="BB1087" i="3"/>
  <c r="AU2158" i="3"/>
  <c r="BA1886" i="3"/>
  <c r="AV1867" i="3"/>
  <c r="AW2199" i="3"/>
  <c r="AZ1936" i="3"/>
  <c r="AZ1396" i="3"/>
  <c r="BA2078" i="3"/>
  <c r="AX1849" i="3"/>
  <c r="AU1745" i="3"/>
  <c r="AT1269" i="3"/>
  <c r="AT1820" i="3"/>
  <c r="AT2126" i="3"/>
  <c r="AW1829" i="3"/>
  <c r="AT1929" i="3"/>
  <c r="AT2233" i="3"/>
  <c r="AT2184" i="3"/>
  <c r="AT1301" i="3"/>
  <c r="AT1132" i="3"/>
  <c r="AT1795" i="3"/>
  <c r="AT1966" i="3"/>
  <c r="BB1719" i="3"/>
  <c r="O482" i="2"/>
  <c r="M60" i="2"/>
  <c r="AX2035" i="3"/>
  <c r="AU1089" i="3"/>
  <c r="AV2026" i="3"/>
  <c r="AZ1725" i="3"/>
  <c r="AZ1634" i="3"/>
  <c r="AZ1518" i="3"/>
  <c r="AX1730" i="3"/>
  <c r="BA1794" i="3"/>
  <c r="BB1354" i="3"/>
  <c r="BA1650" i="3"/>
  <c r="AT2016" i="3"/>
  <c r="AU1995" i="3"/>
  <c r="AW1851" i="3"/>
  <c r="BB1674" i="3"/>
  <c r="AX1240" i="3"/>
  <c r="AW1268" i="3"/>
  <c r="AV1553" i="3"/>
  <c r="AU1988" i="3"/>
  <c r="AX1229" i="3"/>
  <c r="AX1955" i="3"/>
  <c r="AX1382" i="3"/>
  <c r="AZ1095" i="3"/>
  <c r="AX2217" i="3"/>
  <c r="AU2032" i="3"/>
  <c r="AX2186" i="3"/>
  <c r="R671" i="2"/>
  <c r="BB921" i="3"/>
  <c r="P624" i="2"/>
  <c r="BB1329" i="3"/>
  <c r="R48" i="2"/>
  <c r="AX1238" i="3"/>
  <c r="T433" i="2"/>
  <c r="T368" i="2"/>
  <c r="AT916" i="3"/>
  <c r="L917" i="2" s="1"/>
  <c r="AU916" i="3"/>
  <c r="M917" i="2" s="1"/>
  <c r="AV790" i="3"/>
  <c r="N791" i="2" s="1"/>
  <c r="AZ790" i="3"/>
  <c r="R791" i="2" s="1"/>
  <c r="T843" i="2"/>
  <c r="U843" i="2" s="1"/>
  <c r="T94" i="2"/>
  <c r="T631" i="2"/>
  <c r="T519" i="2"/>
  <c r="AZ916" i="3"/>
  <c r="R917" i="2" s="1"/>
  <c r="BA916" i="3"/>
  <c r="T917" i="2" s="1"/>
  <c r="AU790" i="3"/>
  <c r="M791" i="2" s="1"/>
  <c r="T733" i="2"/>
  <c r="T993" i="2"/>
  <c r="U993" i="2" s="1"/>
  <c r="T655" i="2"/>
  <c r="AW916" i="3"/>
  <c r="O917" i="2" s="1"/>
  <c r="BB790" i="3"/>
  <c r="BC1190" i="3"/>
  <c r="BC2068" i="3"/>
  <c r="T605" i="2"/>
  <c r="T529" i="2"/>
  <c r="T892" i="2"/>
  <c r="T697" i="2"/>
  <c r="T23" i="2"/>
  <c r="T11" i="2"/>
  <c r="T562" i="2"/>
  <c r="T570" i="2"/>
  <c r="T145" i="2"/>
  <c r="T642" i="2"/>
  <c r="T131" i="2"/>
  <c r="T35" i="2"/>
  <c r="T1012" i="2"/>
  <c r="T1014" i="2"/>
  <c r="U1014" i="2" s="1"/>
  <c r="T847" i="2"/>
  <c r="T711" i="2"/>
  <c r="T719" i="2"/>
  <c r="T534" i="2"/>
  <c r="T554" i="2"/>
  <c r="T709" i="2"/>
  <c r="T764" i="2"/>
  <c r="T51" i="2"/>
  <c r="T183" i="2"/>
  <c r="T16" i="2"/>
  <c r="T706" i="2"/>
  <c r="BC1094" i="3"/>
  <c r="T70" i="2"/>
  <c r="T516" i="2"/>
  <c r="T61" i="2"/>
  <c r="T101" i="2"/>
  <c r="T340" i="2"/>
  <c r="T499" i="2"/>
  <c r="U499" i="2" s="1"/>
  <c r="T591" i="2"/>
  <c r="T379" i="2"/>
  <c r="T712" i="2"/>
  <c r="T166" i="2"/>
  <c r="U166" i="2" s="1"/>
  <c r="T420" i="2"/>
  <c r="T79" i="2"/>
  <c r="BC1741" i="3"/>
  <c r="BC1693" i="3"/>
  <c r="BC2128" i="3"/>
  <c r="BC1496" i="3"/>
  <c r="BC1077" i="3"/>
  <c r="BC2182" i="3"/>
  <c r="BC2201" i="3"/>
  <c r="BC1961" i="3"/>
  <c r="BC2130" i="3"/>
  <c r="BC2077" i="3"/>
  <c r="BC1909" i="3"/>
  <c r="BC1105" i="3"/>
  <c r="BC2089" i="3"/>
  <c r="BC2230" i="3"/>
  <c r="BC1902" i="3"/>
  <c r="BC1990" i="3"/>
  <c r="BC1321" i="3"/>
  <c r="BC1906" i="3"/>
  <c r="L1004" i="2"/>
  <c r="BC1183" i="3"/>
  <c r="BC2170" i="3"/>
  <c r="BC2236" i="3"/>
  <c r="BC2127" i="3"/>
  <c r="BC1055" i="3"/>
  <c r="BC1442" i="3"/>
  <c r="BC1359" i="3"/>
  <c r="BC1331" i="3"/>
  <c r="T527" i="2"/>
  <c r="BC1758" i="3"/>
  <c r="BC1253" i="3"/>
  <c r="BC1559" i="3"/>
  <c r="BC1384" i="3"/>
  <c r="BC2171" i="3"/>
  <c r="BC1877" i="3"/>
  <c r="BC1642" i="3"/>
  <c r="BC1824" i="3"/>
  <c r="BC1212" i="3"/>
  <c r="BC1991" i="3"/>
  <c r="BC1309" i="3"/>
  <c r="BC1956" i="3"/>
  <c r="BC1818" i="3"/>
  <c r="L1002" i="2"/>
  <c r="BC1241" i="3"/>
  <c r="BC1813" i="3"/>
  <c r="BC1528" i="3"/>
  <c r="BC2135" i="3"/>
  <c r="BC1366" i="3"/>
  <c r="BC2097" i="3"/>
  <c r="L1007" i="2"/>
  <c r="T546" i="2"/>
  <c r="T921" i="2"/>
  <c r="U921" i="2" s="1"/>
  <c r="BC1373" i="3"/>
  <c r="BC2120" i="3"/>
  <c r="T1003" i="2"/>
  <c r="U1003" i="2" s="1"/>
  <c r="T1010" i="2"/>
  <c r="BC1288" i="3"/>
  <c r="T639" i="2"/>
  <c r="T147" i="2"/>
  <c r="T744" i="2"/>
  <c r="T430" i="2"/>
  <c r="T878" i="2"/>
  <c r="T133" i="2"/>
  <c r="BC1018" i="3"/>
  <c r="L1019" i="2"/>
  <c r="T559" i="2"/>
  <c r="T1001" i="2"/>
  <c r="T472" i="2"/>
  <c r="T1019" i="2"/>
  <c r="T194" i="2"/>
  <c r="T262" i="2"/>
  <c r="T302" i="2"/>
  <c r="T91" i="2"/>
  <c r="T253" i="2"/>
  <c r="T978" i="2"/>
  <c r="T965" i="2"/>
  <c r="BC2205" i="3"/>
  <c r="T1005" i="2"/>
  <c r="U1005" i="2" s="1"/>
  <c r="T1022" i="2"/>
  <c r="U1022" i="2" s="1"/>
  <c r="BC2049" i="3"/>
  <c r="T827" i="2"/>
  <c r="U827" i="2" s="1"/>
  <c r="T672" i="2"/>
  <c r="T403" i="2"/>
  <c r="T565" i="2"/>
  <c r="BC2098" i="3"/>
  <c r="T1029" i="2"/>
  <c r="T167" i="2"/>
  <c r="BC1129" i="3"/>
  <c r="BC2076" i="3"/>
  <c r="BC1233" i="3"/>
  <c r="BC1898" i="3"/>
  <c r="BC1311" i="3"/>
  <c r="BC1435" i="3"/>
  <c r="BC2172" i="3"/>
  <c r="BC2198" i="3"/>
  <c r="BC1847" i="3"/>
  <c r="BC1944" i="3"/>
  <c r="BC1980" i="3"/>
  <c r="BC1237" i="3"/>
  <c r="BC1800" i="3"/>
  <c r="BC1510" i="3"/>
  <c r="BC1755" i="3"/>
  <c r="BC1876" i="3"/>
  <c r="BC2107" i="3"/>
  <c r="BC1404" i="3"/>
  <c r="BC1692" i="3"/>
  <c r="BC2179" i="3"/>
  <c r="BC1641" i="3"/>
  <c r="BC1491" i="3"/>
  <c r="BC2190" i="3"/>
  <c r="BC1400" i="3"/>
  <c r="BC2221" i="3"/>
  <c r="BC1949" i="3"/>
  <c r="BC1383" i="3"/>
  <c r="BC1600" i="3"/>
  <c r="BC1652" i="3"/>
  <c r="BC1315" i="3"/>
  <c r="BC2207" i="3"/>
  <c r="BC1371" i="3"/>
  <c r="BC1644" i="3"/>
  <c r="BC2231" i="3"/>
  <c r="BC1972" i="3"/>
  <c r="BC2209" i="3"/>
  <c r="BC2174" i="3"/>
  <c r="BC1082" i="3"/>
  <c r="BC1593" i="3"/>
  <c r="BC1283" i="3"/>
  <c r="BC1781" i="3"/>
  <c r="BC1120" i="3"/>
  <c r="BC1004" i="3"/>
  <c r="BC1540" i="3"/>
  <c r="BC1959" i="3"/>
  <c r="BC2132" i="3"/>
  <c r="BC1722" i="3"/>
  <c r="BC1446" i="3"/>
  <c r="BC2021" i="3"/>
  <c r="BC2059" i="3"/>
  <c r="BC2193" i="3"/>
  <c r="BC1588" i="3"/>
  <c r="BC2102" i="3"/>
  <c r="BC2124" i="3"/>
  <c r="BC1113" i="3"/>
  <c r="BC1805" i="3"/>
  <c r="BC2227" i="3"/>
  <c r="BC1673" i="3"/>
  <c r="BC2156" i="3"/>
  <c r="BC1551" i="3"/>
  <c r="BC1764" i="3"/>
  <c r="BC1489" i="3"/>
  <c r="BC1196" i="3"/>
  <c r="T124" i="2"/>
  <c r="T33" i="2"/>
  <c r="T372" i="2"/>
  <c r="T742" i="2"/>
  <c r="T348" i="2"/>
  <c r="U348" i="2" s="1"/>
  <c r="T606" i="2"/>
  <c r="BC2047" i="3"/>
  <c r="T724" i="2"/>
  <c r="T505" i="2"/>
  <c r="T394" i="2"/>
  <c r="T475" i="2"/>
  <c r="U475" i="2" s="1"/>
  <c r="T501" i="2"/>
  <c r="T884" i="2"/>
  <c r="T29" i="2"/>
  <c r="T438" i="2"/>
  <c r="T484" i="2"/>
  <c r="T645" i="2"/>
  <c r="T894" i="2"/>
  <c r="T950" i="2"/>
  <c r="U950" i="2" s="1"/>
  <c r="T38" i="2"/>
  <c r="BC2005" i="3"/>
  <c r="T365" i="2"/>
  <c r="U365" i="2" s="1"/>
  <c r="T421" i="2"/>
  <c r="T618" i="2"/>
  <c r="T666" i="2"/>
  <c r="BC2112" i="3"/>
  <c r="BC1038" i="3"/>
  <c r="T22" i="2"/>
  <c r="T84" i="2"/>
  <c r="T439" i="2"/>
  <c r="T556" i="2"/>
  <c r="T934" i="2"/>
  <c r="T700" i="2"/>
  <c r="T415" i="2"/>
  <c r="T111" i="2"/>
  <c r="T4" i="2"/>
  <c r="T741" i="2"/>
  <c r="T337" i="2"/>
  <c r="T172" i="2"/>
  <c r="T269" i="2"/>
  <c r="T151" i="2"/>
  <c r="T18" i="2"/>
  <c r="T923" i="2"/>
  <c r="BC1743" i="3"/>
  <c r="BC1225" i="3"/>
  <c r="BC1889" i="3"/>
  <c r="BC1454" i="3"/>
  <c r="BC1370" i="3"/>
  <c r="BC1100" i="3"/>
  <c r="BC1953" i="3"/>
  <c r="BC1471" i="3"/>
  <c r="BC1736" i="3"/>
  <c r="BC1878" i="3"/>
  <c r="BC2161" i="3"/>
  <c r="BC1152" i="3"/>
  <c r="T883" i="2"/>
  <c r="U883" i="2" s="1"/>
  <c r="T40" i="2"/>
  <c r="T374" i="2"/>
  <c r="T548" i="2"/>
  <c r="T356" i="2"/>
  <c r="T886" i="2"/>
  <c r="U886" i="2" s="1"/>
  <c r="T836" i="2"/>
  <c r="T159" i="2"/>
  <c r="T123" i="2"/>
  <c r="T339" i="2"/>
  <c r="T958" i="2"/>
  <c r="T726" i="2"/>
  <c r="T53" i="2"/>
  <c r="T322" i="2"/>
  <c r="BC1204" i="3"/>
  <c r="BC1763" i="3"/>
  <c r="BC1387" i="3"/>
  <c r="BC1482" i="3"/>
  <c r="BC1409" i="3"/>
  <c r="BC1307" i="3"/>
  <c r="BC1548" i="3"/>
  <c r="BC1797" i="3"/>
  <c r="BC1419" i="3"/>
  <c r="BC1841" i="3"/>
  <c r="BC2202" i="3"/>
  <c r="BC1426" i="3"/>
  <c r="BC1363" i="3"/>
  <c r="BC1789" i="3"/>
  <c r="BC1772" i="3"/>
  <c r="BC1360" i="3"/>
  <c r="BC1840" i="3"/>
  <c r="BC1668" i="3"/>
  <c r="BC2072" i="3"/>
  <c r="BC1612" i="3"/>
  <c r="BC1647" i="3"/>
  <c r="BC1131" i="3"/>
  <c r="BC1700" i="3"/>
  <c r="BC1322" i="3"/>
  <c r="BC1864" i="3"/>
  <c r="BC1621" i="3"/>
  <c r="BC1209" i="3"/>
  <c r="BC2163" i="3"/>
  <c r="BC1689" i="3"/>
  <c r="BC1572" i="3"/>
  <c r="BC1775" i="3"/>
  <c r="BC1291" i="3"/>
  <c r="T471" i="2"/>
  <c r="BC1954" i="3"/>
  <c r="T437" i="2"/>
  <c r="T174" i="2"/>
  <c r="T41" i="2"/>
  <c r="BC1582" i="3"/>
  <c r="T295" i="2"/>
  <c r="BC1899" i="3"/>
  <c r="BC1786" i="3"/>
  <c r="BC2121" i="3"/>
  <c r="BC2019" i="3"/>
  <c r="T56" i="2"/>
  <c r="BC1210" i="3"/>
  <c r="T125" i="2"/>
  <c r="BC2229" i="3"/>
  <c r="T431" i="2"/>
  <c r="BC1403" i="3"/>
  <c r="BC1663" i="3"/>
  <c r="BC1061" i="3"/>
  <c r="T906" i="2"/>
  <c r="T291" i="2"/>
  <c r="T540" i="2"/>
  <c r="T342" i="2"/>
  <c r="BC1819" i="3"/>
  <c r="T867" i="2"/>
  <c r="T54" i="2"/>
  <c r="T629" i="2"/>
  <c r="T6" i="2"/>
  <c r="T981" i="2"/>
  <c r="U981" i="2" s="1"/>
  <c r="T687" i="2"/>
  <c r="T545" i="2"/>
  <c r="T563" i="2"/>
  <c r="T130" i="2"/>
  <c r="BC1784" i="3"/>
  <c r="BC1256" i="3"/>
  <c r="BC2192" i="3"/>
  <c r="BC1362" i="3"/>
  <c r="BC1239" i="3"/>
  <c r="T392" i="2"/>
  <c r="BC1515" i="3"/>
  <c r="BC1376" i="3"/>
  <c r="BC1993" i="3"/>
  <c r="BC1081" i="3"/>
  <c r="BC2125" i="3"/>
  <c r="BC1406" i="3"/>
  <c r="BC1513" i="3"/>
  <c r="BC1811" i="3"/>
  <c r="BC2206" i="3"/>
  <c r="BC1823" i="3"/>
  <c r="BC1182" i="3"/>
  <c r="BC1340" i="3"/>
  <c r="BC1838" i="3"/>
  <c r="BC1734" i="3"/>
  <c r="BC1323" i="3"/>
  <c r="BC1999" i="3"/>
  <c r="BC1391" i="3"/>
  <c r="BC1850" i="3"/>
  <c r="BC1963" i="3"/>
  <c r="BC1375" i="3"/>
  <c r="BC1296" i="3"/>
  <c r="BC2183" i="3"/>
  <c r="BC1942" i="3"/>
  <c r="T95" i="2"/>
  <c r="BC1047" i="3"/>
  <c r="BC2237" i="3"/>
  <c r="BC1507" i="3"/>
  <c r="T118" i="2"/>
  <c r="T622" i="2"/>
  <c r="BC1770" i="3"/>
  <c r="T446" i="2"/>
  <c r="T681" i="2"/>
  <c r="T613" i="2"/>
  <c r="T658" i="2"/>
  <c r="T195" i="2"/>
  <c r="BC1432" i="3"/>
  <c r="BC1388" i="3"/>
  <c r="BC1896" i="3"/>
  <c r="BC1472" i="3"/>
  <c r="BC2091" i="3"/>
  <c r="BC1040" i="3"/>
  <c r="BC1478" i="3"/>
  <c r="BC1856" i="3"/>
  <c r="BC2191" i="3"/>
  <c r="BC1579" i="3"/>
  <c r="BC1984" i="3"/>
  <c r="BC1554" i="3"/>
  <c r="BC1776" i="3"/>
  <c r="BC1534" i="3"/>
  <c r="T26" i="2"/>
  <c r="L412" i="2"/>
  <c r="BC1561" i="3"/>
  <c r="T412" i="2"/>
  <c r="BC1633" i="3"/>
  <c r="BC1671" i="3"/>
  <c r="BC1802" i="3"/>
  <c r="BC2074" i="3"/>
  <c r="BC2141" i="3"/>
  <c r="BC2146" i="3"/>
  <c r="BC1299" i="3"/>
  <c r="BC1645" i="3"/>
  <c r="BC1767" i="3"/>
  <c r="T537" i="2"/>
  <c r="L325" i="2"/>
  <c r="L456" i="2"/>
  <c r="T277" i="2"/>
  <c r="T580" i="2"/>
  <c r="BC2178" i="3"/>
  <c r="BC1119" i="3"/>
  <c r="BC1542" i="3"/>
  <c r="BC1571" i="3"/>
  <c r="BC2018" i="3"/>
  <c r="T153" i="2"/>
  <c r="T307" i="2"/>
  <c r="L274" i="2"/>
  <c r="BC1109" i="3"/>
  <c r="BC1051" i="3"/>
  <c r="BC1494" i="3"/>
  <c r="BC1522" i="3"/>
  <c r="L650" i="2"/>
  <c r="L660" i="2"/>
  <c r="BC1925" i="3"/>
  <c r="BC1416" i="3"/>
  <c r="BC1585" i="3"/>
  <c r="BC1490" i="3"/>
  <c r="BC1424" i="3"/>
  <c r="BC2113" i="3"/>
  <c r="BC1262" i="3"/>
  <c r="BC2064" i="3"/>
  <c r="BC1914" i="3"/>
  <c r="BC1207" i="3"/>
  <c r="BC2224" i="3"/>
  <c r="BC2086" i="3"/>
  <c r="BC1246" i="3"/>
  <c r="BC1562" i="3"/>
  <c r="T635" i="2"/>
  <c r="L258" i="2"/>
  <c r="L655" i="2"/>
  <c r="BC1892" i="3"/>
  <c r="L619" i="2"/>
  <c r="L124" i="2"/>
  <c r="L33" i="2"/>
  <c r="L409" i="2"/>
  <c r="L744" i="2"/>
  <c r="L437" i="2"/>
  <c r="BC871" i="3"/>
  <c r="L872" i="2"/>
  <c r="U872" i="2" s="1"/>
  <c r="T470" i="2"/>
  <c r="U470" i="2" s="1"/>
  <c r="T641" i="2"/>
  <c r="T309" i="2"/>
  <c r="T363" i="2"/>
  <c r="T798" i="2"/>
  <c r="T879" i="2"/>
  <c r="U879" i="2" s="1"/>
  <c r="L691" i="2"/>
  <c r="T713" i="2"/>
  <c r="U713" i="2" s="1"/>
  <c r="L564" i="2"/>
  <c r="BC1640" i="3"/>
  <c r="BC1041" i="3"/>
  <c r="T300" i="2"/>
  <c r="L334" i="2"/>
  <c r="BC1706" i="3"/>
  <c r="BC1431" i="3"/>
  <c r="BC1202" i="3"/>
  <c r="BC1866" i="3"/>
  <c r="L132" i="2"/>
  <c r="BC1213" i="3"/>
  <c r="L8" i="2"/>
  <c r="L13" i="2"/>
  <c r="BC888" i="3"/>
  <c r="L889" i="2"/>
  <c r="L368" i="2"/>
  <c r="L746" i="2"/>
  <c r="L519" i="2"/>
  <c r="L227" i="2"/>
  <c r="L88" i="2"/>
  <c r="U88" i="2" s="1"/>
  <c r="L795" i="2"/>
  <c r="L895" i="2"/>
  <c r="BC894" i="3"/>
  <c r="L292" i="2"/>
  <c r="L29" i="2"/>
  <c r="L633" i="2"/>
  <c r="T354" i="2"/>
  <c r="T270" i="2"/>
  <c r="L338" i="2"/>
  <c r="T608" i="2"/>
  <c r="L732" i="2"/>
  <c r="L114" i="2"/>
  <c r="BC859" i="3"/>
  <c r="L860" i="2"/>
  <c r="L175" i="2"/>
  <c r="L217" i="2"/>
  <c r="L40" i="2"/>
  <c r="T408" i="2"/>
  <c r="BC1327" i="3"/>
  <c r="BC1222" i="3"/>
  <c r="T264" i="2"/>
  <c r="L264" i="2"/>
  <c r="T669" i="2"/>
  <c r="T659" i="2"/>
  <c r="L424" i="2"/>
  <c r="L402" i="2"/>
  <c r="T282" i="2"/>
  <c r="L609" i="2"/>
  <c r="L751" i="2"/>
  <c r="L178" i="2"/>
  <c r="L600" i="2"/>
  <c r="L310" i="2"/>
  <c r="U310" i="2" s="1"/>
  <c r="BC974" i="3"/>
  <c r="L975" i="2"/>
  <c r="L329" i="2"/>
  <c r="T489" i="2"/>
  <c r="U489" i="2" s="1"/>
  <c r="L593" i="2"/>
  <c r="L588" i="2"/>
  <c r="U588" i="2" s="1"/>
  <c r="L54" i="2"/>
  <c r="T200" i="2"/>
  <c r="L627" i="2"/>
  <c r="L670" i="2"/>
  <c r="L425" i="2"/>
  <c r="L665" i="2"/>
  <c r="L565" i="2"/>
  <c r="L211" i="2"/>
  <c r="L709" i="2"/>
  <c r="L893" i="2"/>
  <c r="BC839" i="3"/>
  <c r="L840" i="2"/>
  <c r="L955" i="2"/>
  <c r="BC954" i="3"/>
  <c r="L472" i="2"/>
  <c r="BC920" i="3"/>
  <c r="BC878" i="3"/>
  <c r="L36" i="2"/>
  <c r="L964" i="2"/>
  <c r="L833" i="2"/>
  <c r="L602" i="2"/>
  <c r="L79" i="2"/>
  <c r="L712" i="2"/>
  <c r="L240" i="2"/>
  <c r="BC865" i="3"/>
  <c r="L866" i="2"/>
  <c r="L821" i="2"/>
  <c r="L520" i="2"/>
  <c r="L590" i="2"/>
  <c r="L109" i="2"/>
  <c r="L411" i="2"/>
  <c r="L191" i="2"/>
  <c r="L432" i="2"/>
  <c r="L280" i="2"/>
  <c r="L215" i="2"/>
  <c r="L341" i="2"/>
  <c r="L194" i="2"/>
  <c r="L750" i="2"/>
  <c r="L262" i="2"/>
  <c r="L934" i="2"/>
  <c r="L192" i="2"/>
  <c r="L415" i="2"/>
  <c r="L748" i="2"/>
  <c r="L797" i="2"/>
  <c r="L757" i="2"/>
  <c r="L480" i="2"/>
  <c r="L694" i="2"/>
  <c r="L741" i="2"/>
  <c r="L139" i="2"/>
  <c r="L784" i="2"/>
  <c r="L584" i="2"/>
  <c r="L269" i="2"/>
  <c r="L90" i="2"/>
  <c r="L219" i="2"/>
  <c r="L104" i="2"/>
  <c r="L180" i="2"/>
  <c r="BC980" i="3"/>
  <c r="L943" i="2"/>
  <c r="L283" i="2"/>
  <c r="T196" i="2"/>
  <c r="T770" i="2"/>
  <c r="BC964" i="3"/>
  <c r="L965" i="2"/>
  <c r="BC1557" i="3"/>
  <c r="BC1577" i="3"/>
  <c r="BC1888" i="3"/>
  <c r="BC2213" i="3"/>
  <c r="BC1675" i="3"/>
  <c r="BC1137" i="3"/>
  <c r="L116" i="2"/>
  <c r="L537" i="2"/>
  <c r="L635" i="2"/>
  <c r="L488" i="2"/>
  <c r="L63" i="2"/>
  <c r="L639" i="2"/>
  <c r="L147" i="2"/>
  <c r="BC1846" i="3"/>
  <c r="BC1111" i="3"/>
  <c r="L523" i="2"/>
  <c r="L95" i="2"/>
  <c r="L419" i="2"/>
  <c r="L450" i="2"/>
  <c r="L622" i="2"/>
  <c r="L916" i="2"/>
  <c r="T855" i="2"/>
  <c r="L574" i="2"/>
  <c r="L578" i="2"/>
  <c r="L381" i="2"/>
  <c r="BC877" i="3"/>
  <c r="L878" i="2"/>
  <c r="L309" i="2"/>
  <c r="L363" i="2"/>
  <c r="L24" i="2"/>
  <c r="L502" i="2"/>
  <c r="L567" i="2"/>
  <c r="L566" i="2"/>
  <c r="L300" i="2"/>
  <c r="L721" i="2"/>
  <c r="L606" i="2"/>
  <c r="L771" i="2"/>
  <c r="L658" i="2"/>
  <c r="L94" i="2"/>
  <c r="L57" i="2"/>
  <c r="L21" i="2"/>
  <c r="L686" i="2"/>
  <c r="L631" i="2"/>
  <c r="L611" i="2"/>
  <c r="L573" i="2"/>
  <c r="L134" i="2"/>
  <c r="U134" i="2" s="1"/>
  <c r="L525" i="2"/>
  <c r="L677" i="2"/>
  <c r="L395" i="2"/>
  <c r="L394" i="2"/>
  <c r="L385" i="2"/>
  <c r="U385" i="2" s="1"/>
  <c r="T715" i="2"/>
  <c r="L238" i="2"/>
  <c r="T746" i="2"/>
  <c r="T486" i="2"/>
  <c r="BC905" i="3"/>
  <c r="L906" i="2"/>
  <c r="L604" i="2"/>
  <c r="U604" i="2" s="1"/>
  <c r="BC797" i="3"/>
  <c r="L798" i="2"/>
  <c r="L884" i="2"/>
  <c r="L743" i="2"/>
  <c r="BC2065" i="3"/>
  <c r="BC2063" i="3"/>
  <c r="T256" i="2"/>
  <c r="T895" i="2"/>
  <c r="T112" i="2"/>
  <c r="BC1128" i="3"/>
  <c r="BC2093" i="3"/>
  <c r="L661" i="2"/>
  <c r="L248" i="2"/>
  <c r="T292" i="2"/>
  <c r="T287" i="2"/>
  <c r="L656" i="2"/>
  <c r="L625" i="2"/>
  <c r="BC813" i="3"/>
  <c r="L870" i="2"/>
  <c r="L438" i="2"/>
  <c r="L23" i="2"/>
  <c r="L261" i="2"/>
  <c r="L791" i="2"/>
  <c r="L315" i="2"/>
  <c r="L228" i="2"/>
  <c r="L298" i="2"/>
  <c r="T979" i="2"/>
  <c r="L988" i="2"/>
  <c r="T229" i="2"/>
  <c r="L170" i="2"/>
  <c r="U170" i="2" s="1"/>
  <c r="T129" i="2"/>
  <c r="BC1549" i="3"/>
  <c r="BC1255" i="3"/>
  <c r="BC1724" i="3"/>
  <c r="BC1555" i="3"/>
  <c r="T66" i="2"/>
  <c r="L314" i="2"/>
  <c r="L464" i="2"/>
  <c r="L458" i="2"/>
  <c r="L278" i="2"/>
  <c r="L55" i="2"/>
  <c r="T380" i="2"/>
  <c r="T599" i="2"/>
  <c r="T402" i="2"/>
  <c r="L282" i="2"/>
  <c r="T162" i="2"/>
  <c r="L252" i="2"/>
  <c r="T329" i="2"/>
  <c r="L38" i="2"/>
  <c r="BC956" i="3"/>
  <c r="L957" i="2"/>
  <c r="U957" i="2" s="1"/>
  <c r="L629" i="2"/>
  <c r="T263" i="2"/>
  <c r="L271" i="2"/>
  <c r="T315" i="2"/>
  <c r="L687" i="2"/>
  <c r="L618" i="2"/>
  <c r="BC973" i="3"/>
  <c r="L974" i="2"/>
  <c r="U974" i="2" s="1"/>
  <c r="L165" i="2"/>
  <c r="L358" i="2"/>
  <c r="L150" i="2"/>
  <c r="T953" i="2"/>
  <c r="L559" i="2"/>
  <c r="BC2214" i="3"/>
  <c r="L143" i="2"/>
  <c r="T469" i="2"/>
  <c r="L990" i="2"/>
  <c r="L630" i="2"/>
  <c r="T840" i="2"/>
  <c r="BC913" i="3"/>
  <c r="L914" i="2"/>
  <c r="L841" i="2"/>
  <c r="BC840" i="3"/>
  <c r="L465" i="2"/>
  <c r="L728" i="2"/>
  <c r="L684" i="2"/>
  <c r="BC965" i="3"/>
  <c r="L966" i="2"/>
  <c r="T164" i="2"/>
  <c r="L229" i="2"/>
  <c r="L901" i="2"/>
  <c r="L113" i="2"/>
  <c r="T447" i="2"/>
  <c r="L699" i="2"/>
  <c r="L61" i="2"/>
  <c r="L531" i="2"/>
  <c r="L839" i="2"/>
  <c r="T866" i="2"/>
  <c r="L931" i="2"/>
  <c r="T931" i="2"/>
  <c r="L393" i="2"/>
  <c r="BC912" i="3"/>
  <c r="L913" i="2"/>
  <c r="BC763" i="3"/>
  <c r="L764" i="2"/>
  <c r="L874" i="2"/>
  <c r="BC873" i="3"/>
  <c r="L646" i="2"/>
  <c r="L753" i="2"/>
  <c r="L209" i="2"/>
  <c r="BC1020" i="3"/>
  <c r="L900" i="2"/>
  <c r="L81" i="2"/>
  <c r="T736" i="2"/>
  <c r="T191" i="2"/>
  <c r="T432" i="2"/>
  <c r="L119" i="2"/>
  <c r="T885" i="2"/>
  <c r="T720" i="2"/>
  <c r="L915" i="2"/>
  <c r="T595" i="2"/>
  <c r="L595" i="2"/>
  <c r="T341" i="2"/>
  <c r="T560" i="2"/>
  <c r="L555" i="2"/>
  <c r="L123" i="2"/>
  <c r="L503" i="2"/>
  <c r="L466" i="2"/>
  <c r="L203" i="2"/>
  <c r="L337" i="2"/>
  <c r="L947" i="2"/>
  <c r="L221" i="2"/>
  <c r="T388" i="2"/>
  <c r="L388" i="2"/>
  <c r="T241" i="2"/>
  <c r="L213" i="2"/>
  <c r="L45" i="2"/>
  <c r="L183" i="2"/>
  <c r="T735" i="2"/>
  <c r="L837" i="2"/>
  <c r="BC836" i="3"/>
  <c r="L305" i="2"/>
  <c r="L847" i="2"/>
  <c r="BC846" i="3"/>
  <c r="L151" i="2"/>
  <c r="L102" i="2"/>
  <c r="T15" i="2"/>
  <c r="L745" i="2"/>
  <c r="BC906" i="3"/>
  <c r="L907" i="2"/>
  <c r="T960" i="2"/>
  <c r="T980" i="2"/>
  <c r="L331" i="2"/>
  <c r="BC882" i="3"/>
  <c r="L169" i="2"/>
  <c r="L322" i="2"/>
  <c r="BC885" i="3"/>
  <c r="T918" i="2"/>
  <c r="L351" i="2"/>
  <c r="T767" i="2"/>
  <c r="T180" i="2"/>
  <c r="T506" i="2"/>
  <c r="T547" i="2"/>
  <c r="L362" i="2"/>
  <c r="L196" i="2"/>
  <c r="T349" i="2"/>
  <c r="L349" i="2"/>
  <c r="BC1922" i="3"/>
  <c r="BC1021" i="3"/>
  <c r="T598" i="2"/>
  <c r="L249" i="2"/>
  <c r="BC1523" i="3"/>
  <c r="BC2215" i="3"/>
  <c r="L598" i="2"/>
  <c r="BC1915" i="3"/>
  <c r="BC1226" i="3"/>
  <c r="BC1134" i="3"/>
  <c r="BC1974" i="3"/>
  <c r="BC1836" i="3"/>
  <c r="BC1943" i="3"/>
  <c r="T318" i="2"/>
  <c r="L277" i="2"/>
  <c r="T311" i="2"/>
  <c r="BC1290" i="3"/>
  <c r="BC1031" i="3"/>
  <c r="BC1036" i="3"/>
  <c r="L538" i="2"/>
  <c r="BC1796" i="3"/>
  <c r="BC2015" i="3"/>
  <c r="BC1923" i="3"/>
  <c r="BC1761" i="3"/>
  <c r="BC1654" i="3"/>
  <c r="BC1529" i="3"/>
  <c r="BC1598" i="3"/>
  <c r="BC1583" i="3"/>
  <c r="L442" i="2"/>
  <c r="T442" i="2"/>
  <c r="BC1628" i="3"/>
  <c r="BC1251" i="3"/>
  <c r="T650" i="2"/>
  <c r="BC1159" i="3"/>
  <c r="BC1951" i="3"/>
  <c r="BC1045" i="3"/>
  <c r="L201" i="2"/>
  <c r="T450" i="2"/>
  <c r="L83" i="2"/>
  <c r="L68" i="2"/>
  <c r="L651" i="2"/>
  <c r="T651" i="2"/>
  <c r="L823" i="2"/>
  <c r="L516" i="2"/>
  <c r="L929" i="2"/>
  <c r="L133" i="2"/>
  <c r="L9" i="2"/>
  <c r="L649" i="2"/>
  <c r="L335" i="2"/>
  <c r="L742" i="2"/>
  <c r="L353" i="2"/>
  <c r="L976" i="2"/>
  <c r="L478" i="2"/>
  <c r="L863" i="2"/>
  <c r="T345" i="2"/>
  <c r="L345" i="2"/>
  <c r="T704" i="2"/>
  <c r="L526" i="2"/>
  <c r="L638" i="2"/>
  <c r="BC2082" i="3"/>
  <c r="BC1501" i="3"/>
  <c r="T567" i="2"/>
  <c r="T107" i="2"/>
  <c r="U107" i="2" s="1"/>
  <c r="L279" i="2"/>
  <c r="L295" i="2"/>
  <c r="L605" i="2"/>
  <c r="L672" i="2"/>
  <c r="L529" i="2"/>
  <c r="L724" i="2"/>
  <c r="L372" i="2"/>
  <c r="L968" i="2"/>
  <c r="T416" i="2"/>
  <c r="BC948" i="3"/>
  <c r="L949" i="2"/>
  <c r="U949" i="2" s="1"/>
  <c r="L494" i="2"/>
  <c r="BC1203" i="3"/>
  <c r="BC1458" i="3"/>
  <c r="BC1537" i="3"/>
  <c r="L501" i="2"/>
  <c r="T743" i="2"/>
  <c r="BC1729" i="3"/>
  <c r="L112" i="2"/>
  <c r="L561" i="2"/>
  <c r="T661" i="2"/>
  <c r="T290" i="2"/>
  <c r="L275" i="2"/>
  <c r="L233" i="2"/>
  <c r="L212" i="2"/>
  <c r="L270" i="2"/>
  <c r="L881" i="2"/>
  <c r="T551" i="2"/>
  <c r="L540" i="2"/>
  <c r="L877" i="2"/>
  <c r="L666" i="2"/>
  <c r="L225" i="2"/>
  <c r="L130" i="2"/>
  <c r="L786" i="2"/>
  <c r="L484" i="2"/>
  <c r="L936" i="2"/>
  <c r="L129" i="2"/>
  <c r="L645" i="2"/>
  <c r="BC1168" i="3"/>
  <c r="BC1078" i="3"/>
  <c r="L11" i="2"/>
  <c r="L199" i="2"/>
  <c r="BC866" i="3"/>
  <c r="L867" i="2"/>
  <c r="T314" i="2"/>
  <c r="L905" i="2"/>
  <c r="L356" i="2"/>
  <c r="L481" i="2"/>
  <c r="L521" i="2"/>
  <c r="L361" i="2"/>
  <c r="L896" i="2"/>
  <c r="L25" i="2"/>
  <c r="L6" i="2"/>
  <c r="BC952" i="3"/>
  <c r="L953" i="2"/>
  <c r="T670" i="2"/>
  <c r="L667" i="2"/>
  <c r="BC842" i="3"/>
  <c r="T492" i="2"/>
  <c r="L554" i="2"/>
  <c r="BC971" i="3"/>
  <c r="L972" i="2"/>
  <c r="L321" i="2"/>
  <c r="T268" i="2"/>
  <c r="T841" i="2"/>
  <c r="T966" i="2"/>
  <c r="L7" i="2"/>
  <c r="L405" i="2"/>
  <c r="T209" i="2"/>
  <c r="T531" i="2"/>
  <c r="L524" i="2"/>
  <c r="L794" i="2"/>
  <c r="BC793" i="3"/>
  <c r="T794" i="2"/>
  <c r="L570" i="2"/>
  <c r="T137" i="2"/>
  <c r="T276" i="2"/>
  <c r="T240" i="2"/>
  <c r="BC2096" i="3"/>
  <c r="L583" i="2"/>
  <c r="T583" i="2"/>
  <c r="L653" i="2"/>
  <c r="L970" i="2"/>
  <c r="L888" i="2"/>
  <c r="T874" i="2"/>
  <c r="T520" i="2"/>
  <c r="L937" i="2"/>
  <c r="BC958" i="3"/>
  <c r="L959" i="2"/>
  <c r="T328" i="2"/>
  <c r="L328" i="2"/>
  <c r="L720" i="2"/>
  <c r="T109" i="2"/>
  <c r="T969" i="2"/>
  <c r="T347" i="2"/>
  <c r="L84" i="2"/>
  <c r="T114" i="2"/>
  <c r="L101" i="2"/>
  <c r="L736" i="2"/>
  <c r="L919" i="2"/>
  <c r="T860" i="2"/>
  <c r="BC884" i="3"/>
  <c r="L885" i="2"/>
  <c r="BC949" i="3"/>
  <c r="L560" i="2"/>
  <c r="L693" i="2"/>
  <c r="L226" i="2"/>
  <c r="L159" i="2"/>
  <c r="BC872" i="3"/>
  <c r="L873" i="2"/>
  <c r="L216" i="2"/>
  <c r="L35" i="2"/>
  <c r="T80" i="2"/>
  <c r="T139" i="2"/>
  <c r="T221" i="2"/>
  <c r="L171" i="2"/>
  <c r="T758" i="2"/>
  <c r="L241" i="2"/>
  <c r="BC957" i="3"/>
  <c r="L958" i="2"/>
  <c r="T102" i="2"/>
  <c r="T73" i="2"/>
  <c r="T745" i="2"/>
  <c r="L585" i="2"/>
  <c r="T907" i="2"/>
  <c r="L589" i="2"/>
  <c r="L962" i="2"/>
  <c r="T104" i="2"/>
  <c r="L918" i="2"/>
  <c r="BC917" i="3"/>
  <c r="L323" i="2"/>
  <c r="L767" i="2"/>
  <c r="BC766" i="3"/>
  <c r="L185" i="2"/>
  <c r="L506" i="2"/>
  <c r="BC922" i="3"/>
  <c r="L923" i="2"/>
  <c r="L91" i="2"/>
  <c r="L253" i="2"/>
  <c r="BC2228" i="3"/>
  <c r="BC1678" i="3"/>
  <c r="BC1465" i="3"/>
  <c r="BC1994" i="3"/>
  <c r="T249" i="2"/>
  <c r="BC1114" i="3"/>
  <c r="BC1115" i="3"/>
  <c r="BC1411" i="3"/>
  <c r="BC1427" i="3"/>
  <c r="L527" i="2"/>
  <c r="T325" i="2"/>
  <c r="L557" i="2"/>
  <c r="U557" i="2" s="1"/>
  <c r="L376" i="2"/>
  <c r="BC1178" i="3"/>
  <c r="BC1883" i="3"/>
  <c r="BC1779" i="3"/>
  <c r="BC1638" i="3"/>
  <c r="BC1127" i="3"/>
  <c r="T538" i="2"/>
  <c r="BC1751" i="3"/>
  <c r="BC1601" i="3"/>
  <c r="BC1361" i="3"/>
  <c r="L153" i="2"/>
  <c r="L307" i="2"/>
  <c r="L65" i="2"/>
  <c r="L232" i="2"/>
  <c r="L397" i="2"/>
  <c r="L471" i="2"/>
  <c r="L260" i="2"/>
  <c r="BC2007" i="3"/>
  <c r="BC1450" i="3"/>
  <c r="L272" i="2"/>
  <c r="L118" i="2"/>
  <c r="L644" i="2"/>
  <c r="L871" i="2"/>
  <c r="L174" i="2"/>
  <c r="L876" i="2"/>
  <c r="L637" i="2"/>
  <c r="L340" i="2"/>
  <c r="L446" i="2"/>
  <c r="L357" i="2"/>
  <c r="BC1517" i="3"/>
  <c r="L681" i="2"/>
  <c r="L613" i="2"/>
  <c r="L662" i="2"/>
  <c r="L591" i="2"/>
  <c r="L330" i="2"/>
  <c r="T334" i="2"/>
  <c r="BC1357" i="3"/>
  <c r="L371" i="2"/>
  <c r="BC1320" i="3"/>
  <c r="T611" i="2"/>
  <c r="BC1044" i="3"/>
  <c r="T443" i="2"/>
  <c r="U443" i="2" s="1"/>
  <c r="L125" i="2"/>
  <c r="T117" i="2"/>
  <c r="U117" i="2" s="1"/>
  <c r="T662" i="2"/>
  <c r="T925" i="2"/>
  <c r="L697" i="2"/>
  <c r="T320" i="2"/>
  <c r="T27" i="2"/>
  <c r="L43" i="2"/>
  <c r="L715" i="2"/>
  <c r="L614" i="2"/>
  <c r="BC1328" i="3"/>
  <c r="BC2053" i="3"/>
  <c r="T683" i="2"/>
  <c r="U683" i="2" s="1"/>
  <c r="L486" i="2"/>
  <c r="L730" i="2"/>
  <c r="BC925" i="3"/>
  <c r="L926" i="2"/>
  <c r="L256" i="2"/>
  <c r="L72" i="2"/>
  <c r="L468" i="2"/>
  <c r="L719" i="2"/>
  <c r="L608" i="2"/>
  <c r="L122" i="2"/>
  <c r="F21" i="1" s="1"/>
  <c r="L254" i="2"/>
  <c r="L145" i="2"/>
  <c r="L556" i="2"/>
  <c r="BC978" i="3"/>
  <c r="L979" i="2"/>
  <c r="L164" i="2"/>
  <c r="L632" i="2"/>
  <c r="L374" i="2"/>
  <c r="L66" i="2"/>
  <c r="BC2085" i="3"/>
  <c r="L669" i="2"/>
  <c r="L659" i="2"/>
  <c r="L550" i="2"/>
  <c r="L380" i="2"/>
  <c r="L599" i="2"/>
  <c r="L162" i="2"/>
  <c r="T252" i="2"/>
  <c r="BC893" i="3"/>
  <c r="L894" i="2"/>
  <c r="T600" i="2"/>
  <c r="T975" i="2"/>
  <c r="T25" i="2"/>
  <c r="L421" i="2"/>
  <c r="T343" i="2"/>
  <c r="U343" i="2" s="1"/>
  <c r="L200" i="2"/>
  <c r="L82" i="2"/>
  <c r="L346" i="2"/>
  <c r="T667" i="2"/>
  <c r="L552" i="2"/>
  <c r="L403" i="2"/>
  <c r="BC1110" i="3"/>
  <c r="BC1069" i="3"/>
  <c r="L492" i="2"/>
  <c r="L144" i="2"/>
  <c r="L469" i="2"/>
  <c r="L640" i="2"/>
  <c r="T640" i="2"/>
  <c r="BC826" i="3"/>
  <c r="T955" i="2"/>
  <c r="L77" i="2"/>
  <c r="L224" i="2"/>
  <c r="L268" i="2"/>
  <c r="T465" i="2"/>
  <c r="T178" i="2"/>
  <c r="T217" i="2"/>
  <c r="L181" i="2"/>
  <c r="L487" i="2"/>
  <c r="BC2052" i="3"/>
  <c r="BC1648" i="3"/>
  <c r="L562" i="2"/>
  <c r="BC1205" i="3"/>
  <c r="L137" i="2"/>
  <c r="L392" i="2"/>
  <c r="T393" i="2"/>
  <c r="T912" i="2"/>
  <c r="L22" i="2"/>
  <c r="T590" i="2"/>
  <c r="T360" i="2"/>
  <c r="T937" i="2"/>
  <c r="T959" i="2"/>
  <c r="L755" i="2"/>
  <c r="L312" i="2"/>
  <c r="L733" i="2"/>
  <c r="BC968" i="3"/>
  <c r="L969" i="2"/>
  <c r="L439" i="2"/>
  <c r="L87" i="2"/>
  <c r="T555" i="2"/>
  <c r="L700" i="2"/>
  <c r="L407" i="2"/>
  <c r="T873" i="2"/>
  <c r="T503" i="2"/>
  <c r="L339" i="2"/>
  <c r="L71" i="2"/>
  <c r="L80" i="2"/>
  <c r="L111" i="2"/>
  <c r="BC937" i="3"/>
  <c r="L938" i="2"/>
  <c r="L327" i="2"/>
  <c r="T45" i="2"/>
  <c r="T3" i="2"/>
  <c r="L51" i="2"/>
  <c r="BC1002" i="3"/>
  <c r="L16" i="2"/>
  <c r="L70" i="2"/>
  <c r="T837" i="2"/>
  <c r="T589" i="2"/>
  <c r="L85" i="2"/>
  <c r="L485" i="2"/>
  <c r="L960" i="2"/>
  <c r="BC992" i="3"/>
  <c r="L184" i="2"/>
  <c r="T90" i="2"/>
  <c r="L887" i="2"/>
  <c r="L44" i="2"/>
  <c r="T323" i="2"/>
  <c r="T283" i="2"/>
  <c r="BC977" i="3"/>
  <c r="L978" i="2"/>
  <c r="U478" i="2" l="1"/>
  <c r="BC832" i="3"/>
  <c r="T789" i="2"/>
  <c r="BC879" i="3"/>
  <c r="T880" i="2"/>
  <c r="BC870" i="3"/>
  <c r="T792" i="2"/>
  <c r="T871" i="2"/>
  <c r="U871" i="2" s="1"/>
  <c r="T862" i="2"/>
  <c r="U862" i="2" s="1"/>
  <c r="U1024" i="2"/>
  <c r="BC989" i="3"/>
  <c r="T769" i="2"/>
  <c r="T765" i="2"/>
  <c r="U765" i="2" s="1"/>
  <c r="T887" i="2"/>
  <c r="BC1651" i="3"/>
  <c r="BC1076" i="3"/>
  <c r="BC1615" i="3"/>
  <c r="BC1643" i="3"/>
  <c r="BC1466" i="3"/>
  <c r="BC1149" i="3"/>
  <c r="BC972" i="3"/>
  <c r="BC2116" i="3"/>
  <c r="BC1871" i="3"/>
  <c r="BC1625" i="3"/>
  <c r="BC1188" i="3"/>
  <c r="BC1278" i="3"/>
  <c r="BC1975" i="3"/>
  <c r="BC1464" i="3"/>
  <c r="BC935" i="3"/>
  <c r="BC1576" i="3"/>
  <c r="BC1468" i="3"/>
  <c r="BC1778" i="3"/>
  <c r="T951" i="2"/>
  <c r="BC1261" i="3"/>
  <c r="BC931" i="3"/>
  <c r="BC2014" i="3"/>
  <c r="BC1367" i="3"/>
  <c r="BC2051" i="3"/>
  <c r="BC1495" i="3"/>
  <c r="BC1378" i="3"/>
  <c r="BC1941" i="3"/>
  <c r="BC1399" i="3"/>
  <c r="BC1275" i="3"/>
  <c r="BC1097" i="3"/>
  <c r="BC1696" i="3"/>
  <c r="BC1610" i="3"/>
  <c r="BC2169" i="3"/>
  <c r="BC1558" i="3"/>
  <c r="BC1348" i="3"/>
  <c r="BC1807" i="3"/>
  <c r="BC1162" i="3"/>
  <c r="BC1791" i="3"/>
  <c r="BC1165" i="3"/>
  <c r="BC1147" i="3"/>
  <c r="BC2103" i="3"/>
  <c r="BC1252" i="3"/>
  <c r="T828" i="2"/>
  <c r="U828" i="2" s="1"/>
  <c r="BC1449" i="3"/>
  <c r="BC975" i="3"/>
  <c r="L897" i="2"/>
  <c r="L939" i="2"/>
  <c r="BC1013" i="3"/>
  <c r="BC946" i="3"/>
  <c r="BC1901" i="3"/>
  <c r="BC1247" i="3"/>
  <c r="BC1682" i="3"/>
  <c r="BC1568" i="3"/>
  <c r="BC1397" i="3"/>
  <c r="BC2080" i="3"/>
  <c r="BC1145" i="3"/>
  <c r="BC1815" i="3"/>
  <c r="BC1965" i="3"/>
  <c r="BC1708" i="3"/>
  <c r="BC2153" i="3"/>
  <c r="BC1259" i="3"/>
  <c r="U996" i="2"/>
  <c r="BC1319" i="3"/>
  <c r="BC1227" i="3"/>
  <c r="BC1070" i="3"/>
  <c r="BC1144" i="3"/>
  <c r="BC1547" i="3"/>
  <c r="U1023" i="2"/>
  <c r="BC1760" i="3"/>
  <c r="BC1273" i="3"/>
  <c r="BC1539" i="3"/>
  <c r="BC1608" i="3"/>
  <c r="BC1976" i="3"/>
  <c r="BC1688" i="3"/>
  <c r="BC1908" i="3"/>
  <c r="BC1068" i="3"/>
  <c r="BC1474" i="3"/>
  <c r="BC1928" i="3"/>
  <c r="BC2117" i="3"/>
  <c r="BC1979" i="3"/>
  <c r="BC1646" i="3"/>
  <c r="L948" i="2"/>
  <c r="L862" i="2"/>
  <c r="BC996" i="3"/>
  <c r="F18" i="1"/>
  <c r="BC1102" i="3"/>
  <c r="T761" i="2"/>
  <c r="U761" i="2" s="1"/>
  <c r="T943" i="2"/>
  <c r="BC1459" i="3"/>
  <c r="BC2010" i="3"/>
  <c r="BC1410" i="3"/>
  <c r="BC1616" i="3"/>
  <c r="BC1350" i="3"/>
  <c r="BC1180" i="3"/>
  <c r="T909" i="2"/>
  <c r="BC1747" i="3"/>
  <c r="BC1865" i="3"/>
  <c r="BC1250" i="3"/>
  <c r="BC1292" i="3"/>
  <c r="BC1112" i="3"/>
  <c r="BC950" i="3"/>
  <c r="BC1973" i="3"/>
  <c r="BC2079" i="3"/>
  <c r="BC1481" i="3"/>
  <c r="BC1121" i="3"/>
  <c r="BC1711" i="3"/>
  <c r="BC1735" i="3"/>
  <c r="BC2197" i="3"/>
  <c r="BC2012" i="3"/>
  <c r="BC2028" i="3"/>
  <c r="BC1138" i="3"/>
  <c r="U1009" i="2"/>
  <c r="T964" i="2"/>
  <c r="BC2110" i="3"/>
  <c r="BC1586" i="3"/>
  <c r="BC1545" i="3"/>
  <c r="BC2108" i="3"/>
  <c r="BC1090" i="3"/>
  <c r="BC1415" i="3"/>
  <c r="BC1234" i="3"/>
  <c r="T891" i="2"/>
  <c r="U891" i="2" s="1"/>
  <c r="BC1352" i="3"/>
  <c r="BC1054" i="3"/>
  <c r="BC1005" i="3"/>
  <c r="U976" i="2"/>
  <c r="BC1317" i="3"/>
  <c r="BC1828" i="3"/>
  <c r="L882" i="2"/>
  <c r="U882" i="2" s="1"/>
  <c r="T971" i="2"/>
  <c r="BC976" i="3"/>
  <c r="T977" i="2"/>
  <c r="BC1720" i="3"/>
  <c r="BC2062" i="3"/>
  <c r="BC942" i="3"/>
  <c r="BC1686" i="3"/>
  <c r="BC1777" i="3"/>
  <c r="BC1124" i="3"/>
  <c r="BC1926" i="3"/>
  <c r="BC1573" i="3"/>
  <c r="BC2138" i="3"/>
  <c r="BC1884" i="3"/>
  <c r="BC1075" i="3"/>
  <c r="T1016" i="2"/>
  <c r="U1016" i="2" s="1"/>
  <c r="BC1224" i="3"/>
  <c r="BC1977" i="3"/>
  <c r="BC2148" i="3"/>
  <c r="BC1235" i="3"/>
  <c r="BC2218" i="3"/>
  <c r="BC1457" i="3"/>
  <c r="BC1187" i="3"/>
  <c r="BC1607" i="3"/>
  <c r="BC1136" i="3"/>
  <c r="BC1156" i="3"/>
  <c r="BC1699" i="3"/>
  <c r="BC2004" i="3"/>
  <c r="BC1334" i="3"/>
  <c r="BC1768" i="3"/>
  <c r="BC1219" i="3"/>
  <c r="BC899" i="3"/>
  <c r="BC1948" i="3"/>
  <c r="T797" i="2"/>
  <c r="BC2114" i="3"/>
  <c r="BC1798" i="3"/>
  <c r="BC1057" i="3"/>
  <c r="BC1302" i="3"/>
  <c r="BC1933" i="3"/>
  <c r="BC1748" i="3"/>
  <c r="BC1130" i="3"/>
  <c r="BC1339" i="3"/>
  <c r="BC1423" i="3"/>
  <c r="BC1487" i="3"/>
  <c r="BC1790" i="3"/>
  <c r="BC1787" i="3"/>
  <c r="BC991" i="3"/>
  <c r="K18" i="1"/>
  <c r="BC982" i="3"/>
  <c r="BC1039" i="3"/>
  <c r="T846" i="2"/>
  <c r="BC1804" i="3"/>
  <c r="BC1444" i="3"/>
  <c r="U928" i="2"/>
  <c r="BC2048" i="3"/>
  <c r="BC2029" i="3"/>
  <c r="BC1228" i="3"/>
  <c r="BC1969" i="3"/>
  <c r="BC1622" i="3"/>
  <c r="BC2204" i="3"/>
  <c r="T992" i="2"/>
  <c r="U992" i="2" s="1"/>
  <c r="BC1970" i="3"/>
  <c r="BC1401" i="3"/>
  <c r="BC1206" i="3"/>
  <c r="BC1429" i="3"/>
  <c r="T986" i="2"/>
  <c r="BC1064" i="3"/>
  <c r="BC2008" i="3"/>
  <c r="BC1476" i="3"/>
  <c r="U995" i="2"/>
  <c r="BC2013" i="3"/>
  <c r="BC1782" i="3"/>
  <c r="BC2041" i="3"/>
  <c r="BC2194" i="3"/>
  <c r="BC1690" i="3"/>
  <c r="BC1982" i="3"/>
  <c r="U868" i="2"/>
  <c r="T1015" i="2"/>
  <c r="U1015" i="2" s="1"/>
  <c r="BC1989" i="3"/>
  <c r="BC2154" i="3"/>
  <c r="BC1493" i="3"/>
  <c r="BC1028" i="3"/>
  <c r="BC1023" i="3"/>
  <c r="BC967" i="3"/>
  <c r="BC1276" i="3"/>
  <c r="T927" i="2"/>
  <c r="BC1372" i="3"/>
  <c r="BC2027" i="3"/>
  <c r="T932" i="2"/>
  <c r="BC1530" i="3"/>
  <c r="BC953" i="3"/>
  <c r="L903" i="2"/>
  <c r="U903" i="2" s="1"/>
  <c r="T834" i="2"/>
  <c r="T779" i="2"/>
  <c r="BC1827" i="3"/>
  <c r="BC1170" i="3"/>
  <c r="BC1448" i="3"/>
  <c r="BC1570" i="3"/>
  <c r="BC1907" i="3"/>
  <c r="BC1303" i="3"/>
  <c r="BC1445" i="3"/>
  <c r="BC1158" i="3"/>
  <c r="BC1667" i="3"/>
  <c r="BC2189" i="3"/>
  <c r="BC1863" i="3"/>
  <c r="BC1626" i="3"/>
  <c r="BC1723" i="3"/>
  <c r="BC1042" i="3"/>
  <c r="BC1277" i="3"/>
  <c r="BC1589" i="3"/>
  <c r="BC1967" i="3"/>
  <c r="BC1502" i="3"/>
  <c r="BC892" i="3"/>
  <c r="BC914" i="3"/>
  <c r="BC1117" i="3"/>
  <c r="BC2094" i="3"/>
  <c r="BC2131" i="3"/>
  <c r="BC1771" i="3"/>
  <c r="BC1596" i="3"/>
  <c r="U911" i="2"/>
  <c r="BC1810" i="3"/>
  <c r="BC1704" i="3"/>
  <c r="BC961" i="3"/>
  <c r="BC969" i="3"/>
  <c r="BC1155" i="3"/>
  <c r="BC1932" i="3"/>
  <c r="BC2022" i="3"/>
  <c r="BC1533" i="3"/>
  <c r="BC1143" i="3"/>
  <c r="BC1931" i="3"/>
  <c r="BC1605" i="3"/>
  <c r="BC1381" i="3"/>
  <c r="H18" i="1"/>
  <c r="BC928" i="3"/>
  <c r="BC900" i="3"/>
  <c r="U1029" i="2"/>
  <c r="BC930" i="3"/>
  <c r="BC792" i="3"/>
  <c r="T942" i="2"/>
  <c r="U942" i="2" s="1"/>
  <c r="T802" i="2"/>
  <c r="BC2152" i="3"/>
  <c r="BC1346" i="3"/>
  <c r="BC1504" i="3"/>
  <c r="BC2123" i="3"/>
  <c r="BC1893" i="3"/>
  <c r="BC1063" i="3"/>
  <c r="BC1473" i="3"/>
  <c r="BC1709" i="3"/>
  <c r="BC1826" i="3"/>
  <c r="BC1842" i="3"/>
  <c r="BC2109" i="3"/>
  <c r="BC1921" i="3"/>
  <c r="BC1945" i="3"/>
  <c r="BC1271" i="3"/>
  <c r="BC1882" i="3"/>
  <c r="BC1630" i="3"/>
  <c r="T898" i="2"/>
  <c r="BC1179" i="3"/>
  <c r="BC1249" i="3"/>
  <c r="BC1153" i="3"/>
  <c r="BC1059" i="3"/>
  <c r="BC1335" i="3"/>
  <c r="BC1816" i="3"/>
  <c r="T897" i="2"/>
  <c r="T900" i="2"/>
  <c r="U880" i="2"/>
  <c r="BC908" i="3"/>
  <c r="U968" i="2"/>
  <c r="BC886" i="3"/>
  <c r="U892" i="2"/>
  <c r="U1012" i="2"/>
  <c r="BC904" i="3"/>
  <c r="U1031" i="2"/>
  <c r="BC1010" i="3"/>
  <c r="BC883" i="3"/>
  <c r="BC898" i="3"/>
  <c r="BC895" i="3"/>
  <c r="BC1022" i="3"/>
  <c r="U1011" i="2"/>
  <c r="BC1011" i="3"/>
  <c r="L961" i="2"/>
  <c r="BC959" i="3"/>
  <c r="BC1000" i="3"/>
  <c r="BC923" i="3"/>
  <c r="BC939" i="3"/>
  <c r="BC995" i="3"/>
  <c r="BC911" i="3"/>
  <c r="BC869" i="3"/>
  <c r="BC986" i="3"/>
  <c r="BC867" i="3"/>
  <c r="BC924" i="3"/>
  <c r="T863" i="2"/>
  <c r="T916" i="2"/>
  <c r="U916" i="2" s="1"/>
  <c r="BC887" i="3"/>
  <c r="BC994" i="3"/>
  <c r="BC880" i="3"/>
  <c r="BC891" i="3"/>
  <c r="BC862" i="3"/>
  <c r="BC985" i="3"/>
  <c r="BC940" i="3"/>
  <c r="U1010" i="2"/>
  <c r="L977" i="2"/>
  <c r="L932" i="2"/>
  <c r="U932" i="2" s="1"/>
  <c r="BC1030" i="3"/>
  <c r="BC910" i="3"/>
  <c r="U1026" i="2"/>
  <c r="T784" i="2"/>
  <c r="T839" i="2"/>
  <c r="T854" i="2"/>
  <c r="U854" i="2" s="1"/>
  <c r="T757" i="2"/>
  <c r="U757" i="2" s="1"/>
  <c r="BC890" i="3"/>
  <c r="BC897" i="3"/>
  <c r="BC915" i="3"/>
  <c r="BC1015" i="3"/>
  <c r="BC951" i="3"/>
  <c r="BC868" i="3"/>
  <c r="L983" i="2"/>
  <c r="BC936" i="3"/>
  <c r="BC876" i="3"/>
  <c r="T791" i="2"/>
  <c r="BC843" i="3"/>
  <c r="T776" i="2"/>
  <c r="U776" i="2" s="1"/>
  <c r="T920" i="2"/>
  <c r="U920" i="2" s="1"/>
  <c r="BC918" i="3"/>
  <c r="U863" i="2"/>
  <c r="BC963" i="3"/>
  <c r="U1001" i="2"/>
  <c r="BC1006" i="3"/>
  <c r="T947" i="2"/>
  <c r="U947" i="2" s="1"/>
  <c r="T999" i="2"/>
  <c r="G19" i="1" s="1"/>
  <c r="T819" i="2"/>
  <c r="BC919" i="3"/>
  <c r="U1000" i="2"/>
  <c r="BC927" i="3"/>
  <c r="BC926" i="3"/>
  <c r="U913" i="2"/>
  <c r="BC1014" i="3"/>
  <c r="L973" i="2"/>
  <c r="L951" i="2"/>
  <c r="BC1029" i="3"/>
  <c r="BC1008" i="3"/>
  <c r="BC1025" i="3"/>
  <c r="BC1001" i="3"/>
  <c r="BC1009" i="3"/>
  <c r="BC999" i="3"/>
  <c r="T829" i="2"/>
  <c r="U829" i="2" s="1"/>
  <c r="T896" i="2"/>
  <c r="U896" i="2" s="1"/>
  <c r="BC791" i="3"/>
  <c r="T790" i="2"/>
  <c r="T781" i="2"/>
  <c r="T853" i="2"/>
  <c r="U853" i="2" s="1"/>
  <c r="T795" i="2"/>
  <c r="T785" i="2"/>
  <c r="BC854" i="3"/>
  <c r="T778" i="2"/>
  <c r="U778" i="2" s="1"/>
  <c r="BC845" i="3"/>
  <c r="BC825" i="3"/>
  <c r="BC772" i="3"/>
  <c r="U564" i="2"/>
  <c r="T825" i="2"/>
  <c r="T763" i="2"/>
  <c r="BC811" i="3"/>
  <c r="BC853" i="3"/>
  <c r="T804" i="2"/>
  <c r="U804" i="2" s="1"/>
  <c r="BC778" i="3"/>
  <c r="BC855" i="3"/>
  <c r="BC760" i="3"/>
  <c r="BC796" i="3"/>
  <c r="T850" i="2"/>
  <c r="U850" i="2" s="1"/>
  <c r="BC775" i="3"/>
  <c r="T768" i="2"/>
  <c r="U768" i="2" s="1"/>
  <c r="T832" i="2"/>
  <c r="U832" i="2" s="1"/>
  <c r="U184" i="2"/>
  <c r="BC838" i="3"/>
  <c r="T787" i="2"/>
  <c r="U787" i="2" s="1"/>
  <c r="BC830" i="3"/>
  <c r="BC785" i="3"/>
  <c r="BC769" i="3"/>
  <c r="BC835" i="3"/>
  <c r="U786" i="2"/>
  <c r="T826" i="2"/>
  <c r="BC756" i="3"/>
  <c r="T821" i="2"/>
  <c r="U821" i="2" s="1"/>
  <c r="T783" i="2"/>
  <c r="BC848" i="3"/>
  <c r="BC808" i="3"/>
  <c r="T861" i="2"/>
  <c r="U861" i="2" s="1"/>
  <c r="BC759" i="3"/>
  <c r="L773" i="2"/>
  <c r="U773" i="2" s="1"/>
  <c r="L855" i="2"/>
  <c r="U855" i="2" s="1"/>
  <c r="BC783" i="3"/>
  <c r="BC794" i="3"/>
  <c r="L779" i="2"/>
  <c r="U779" i="2" s="1"/>
  <c r="BC831" i="3"/>
  <c r="BC828" i="3"/>
  <c r="BC788" i="3"/>
  <c r="BC787" i="3"/>
  <c r="BC770" i="3"/>
  <c r="BC764" i="3"/>
  <c r="BC815" i="3"/>
  <c r="T858" i="2"/>
  <c r="G18" i="1" s="1"/>
  <c r="U400" i="2"/>
  <c r="U381" i="2"/>
  <c r="U58" i="2"/>
  <c r="U513" i="2"/>
  <c r="U755" i="2"/>
  <c r="U56" i="2"/>
  <c r="U297" i="2"/>
  <c r="U406" i="2"/>
  <c r="U751" i="2"/>
  <c r="U360" i="2"/>
  <c r="U688" i="2"/>
  <c r="U76" i="2"/>
  <c r="U668" i="2"/>
  <c r="U632" i="2"/>
  <c r="U86" i="2"/>
  <c r="U351" i="2"/>
  <c r="U5" i="2"/>
  <c r="BC837" i="3"/>
  <c r="L4" i="2"/>
  <c r="U4" i="2" s="1"/>
  <c r="BC777" i="3"/>
  <c r="U545" i="2"/>
  <c r="T376" i="2"/>
  <c r="U376" i="2" s="1"/>
  <c r="T699" i="2"/>
  <c r="U699" i="2" s="1"/>
  <c r="BC818" i="3"/>
  <c r="BC822" i="3"/>
  <c r="BC803" i="3"/>
  <c r="U431" i="2"/>
  <c r="T625" i="2"/>
  <c r="U625" i="2" s="1"/>
  <c r="T272" i="2"/>
  <c r="U272" i="2" s="1"/>
  <c r="T760" i="2"/>
  <c r="U760" i="2" s="1"/>
  <c r="U644" i="2"/>
  <c r="T816" i="2"/>
  <c r="U816" i="2" s="1"/>
  <c r="L548" i="2"/>
  <c r="U548" i="2" s="1"/>
  <c r="U311" i="2"/>
  <c r="BC801" i="3"/>
  <c r="T63" i="2"/>
  <c r="U63" i="2" s="1"/>
  <c r="U730" i="2"/>
  <c r="U649" i="2"/>
  <c r="U430" i="2"/>
  <c r="T405" i="2"/>
  <c r="U405" i="2" s="1"/>
  <c r="U308" i="2"/>
  <c r="BC757" i="3"/>
  <c r="BC827" i="3"/>
  <c r="T831" i="2"/>
  <c r="U831" i="2" s="1"/>
  <c r="U708" i="2"/>
  <c r="T205" i="2"/>
  <c r="U205" i="2" s="1"/>
  <c r="T517" i="2"/>
  <c r="U517" i="2" s="1"/>
  <c r="T271" i="2"/>
  <c r="U271" i="2" s="1"/>
  <c r="BC860" i="3"/>
  <c r="T456" i="2"/>
  <c r="U456" i="2" s="1"/>
  <c r="U663" i="2"/>
  <c r="T155" i="2"/>
  <c r="BC802" i="3"/>
  <c r="BC847" i="3"/>
  <c r="L621" i="2"/>
  <c r="U621" i="2" s="1"/>
  <c r="T674" i="2"/>
  <c r="T197" i="2"/>
  <c r="U197" i="2" s="1"/>
  <c r="T630" i="2"/>
  <c r="U630" i="2" s="1"/>
  <c r="T371" i="2"/>
  <c r="U371" i="2" s="1"/>
  <c r="T358" i="2"/>
  <c r="U358" i="2" s="1"/>
  <c r="T578" i="2"/>
  <c r="U578" i="2" s="1"/>
  <c r="T274" i="2"/>
  <c r="U274" i="2" s="1"/>
  <c r="T419" i="2"/>
  <c r="U419" i="2" s="1"/>
  <c r="L416" i="2"/>
  <c r="U416" i="2" s="1"/>
  <c r="U704" i="2"/>
  <c r="L74" i="2"/>
  <c r="U74" i="2" s="1"/>
  <c r="L679" i="2"/>
  <c r="U679" i="2" s="1"/>
  <c r="T766" i="2"/>
  <c r="BC852" i="3"/>
  <c r="U433" i="2"/>
  <c r="T754" i="2"/>
  <c r="U754" i="2" s="1"/>
  <c r="T82" i="2"/>
  <c r="U82" i="2" s="1"/>
  <c r="T660" i="2"/>
  <c r="U660" i="2" s="1"/>
  <c r="U57" i="2"/>
  <c r="BC824" i="3"/>
  <c r="L698" i="2"/>
  <c r="U698" i="2" s="1"/>
  <c r="U116" i="2"/>
  <c r="BC820" i="3"/>
  <c r="U848" i="2"/>
  <c r="T222" i="2"/>
  <c r="U222" i="2" s="1"/>
  <c r="T502" i="2"/>
  <c r="U502" i="2" s="1"/>
  <c r="U346" i="2"/>
  <c r="U185" i="2"/>
  <c r="U181" i="2"/>
  <c r="BC776" i="3"/>
  <c r="BC762" i="3"/>
  <c r="T257" i="2"/>
  <c r="U257" i="2" s="1"/>
  <c r="BC768" i="3"/>
  <c r="U247" i="2"/>
  <c r="T690" i="2"/>
  <c r="U690" i="2" s="1"/>
  <c r="T150" i="2"/>
  <c r="U150" i="2" s="1"/>
  <c r="T488" i="2"/>
  <c r="U488" i="2" s="1"/>
  <c r="T299" i="2"/>
  <c r="U299" i="2" s="1"/>
  <c r="U521" i="2"/>
  <c r="U395" i="2"/>
  <c r="T806" i="2"/>
  <c r="T780" i="2"/>
  <c r="T759" i="2"/>
  <c r="U764" i="2"/>
  <c r="U165" i="2"/>
  <c r="U938" i="2"/>
  <c r="U847" i="2"/>
  <c r="U894" i="2"/>
  <c r="U988" i="2"/>
  <c r="U524" i="2"/>
  <c r="U342" i="2"/>
  <c r="U856" i="2"/>
  <c r="T692" i="2"/>
  <c r="U692" i="2" s="1"/>
  <c r="U552" i="2"/>
  <c r="U889" i="2"/>
  <c r="U526" i="2"/>
  <c r="U113" i="2"/>
  <c r="U602" i="2"/>
  <c r="U901" i="2"/>
  <c r="U143" i="2"/>
  <c r="U609" i="2"/>
  <c r="T614" i="2"/>
  <c r="U614" i="2" s="1"/>
  <c r="U424" i="2"/>
  <c r="U633" i="2"/>
  <c r="U211" i="2"/>
  <c r="U320" i="2"/>
  <c r="U227" i="2"/>
  <c r="U128" i="2"/>
  <c r="U693" i="2"/>
  <c r="U525" i="2"/>
  <c r="U665" i="2"/>
  <c r="U413" i="2"/>
  <c r="U970" i="2"/>
  <c r="U523" i="2"/>
  <c r="T875" i="2"/>
  <c r="U915" i="2"/>
  <c r="T572" i="2"/>
  <c r="U572" i="2" s="1"/>
  <c r="T464" i="2"/>
  <c r="T515" i="2"/>
  <c r="T77" i="2"/>
  <c r="U77" i="2" s="1"/>
  <c r="T480" i="2"/>
  <c r="U480" i="2" s="1"/>
  <c r="T207" i="2"/>
  <c r="U207" i="2" s="1"/>
  <c r="U169" i="2"/>
  <c r="U573" i="2"/>
  <c r="U546" i="2"/>
  <c r="BC799" i="3"/>
  <c r="BC784" i="3"/>
  <c r="L290" i="2"/>
  <c r="U290" i="2" s="1"/>
  <c r="L718" i="2"/>
  <c r="U718" i="2" s="1"/>
  <c r="T774" i="2"/>
  <c r="T55" i="2"/>
  <c r="U55" i="2" s="1"/>
  <c r="T616" i="2"/>
  <c r="T414" i="2"/>
  <c r="U414" i="2" s="1"/>
  <c r="T448" i="2"/>
  <c r="U448" i="2" s="1"/>
  <c r="T685" i="2"/>
  <c r="U685" i="2" s="1"/>
  <c r="T617" i="2"/>
  <c r="U7" i="2"/>
  <c r="T930" i="2"/>
  <c r="U930" i="2" s="1"/>
  <c r="U407" i="2"/>
  <c r="U201" i="2"/>
  <c r="U481" i="2"/>
  <c r="U441" i="2"/>
  <c r="BC1456" i="3"/>
  <c r="T620" i="2"/>
  <c r="U620" i="2" s="1"/>
  <c r="U26" i="2"/>
  <c r="T533" i="2"/>
  <c r="U533" i="2" s="1"/>
  <c r="L382" i="2"/>
  <c r="U382" i="2" s="1"/>
  <c r="L195" i="2"/>
  <c r="U195" i="2" s="1"/>
  <c r="BC1398" i="3"/>
  <c r="BC1485" i="3"/>
  <c r="BC1738" i="3"/>
  <c r="BC1245" i="3"/>
  <c r="L131" i="2"/>
  <c r="U131" i="2" s="1"/>
  <c r="L417" i="2"/>
  <c r="U417" i="2" s="1"/>
  <c r="BC997" i="3"/>
  <c r="BC851" i="3"/>
  <c r="BC1875" i="3"/>
  <c r="BC2099" i="3"/>
  <c r="BC955" i="3"/>
  <c r="BC962" i="3"/>
  <c r="BC1971" i="3"/>
  <c r="BC1287" i="3"/>
  <c r="BC1900" i="3"/>
  <c r="BC1740" i="3"/>
  <c r="BC1395" i="3"/>
  <c r="BC2200" i="3"/>
  <c r="BC1609" i="3"/>
  <c r="BC849" i="3"/>
  <c r="BC1516" i="3"/>
  <c r="BC1393" i="3"/>
  <c r="BC1197" i="3"/>
  <c r="L504" i="2"/>
  <c r="U504" i="2" s="1"/>
  <c r="U27" i="2"/>
  <c r="U579" i="2"/>
  <c r="T146" i="2"/>
  <c r="T367" i="2"/>
  <c r="U367" i="2" s="1"/>
  <c r="U51" i="2"/>
  <c r="T208" i="2"/>
  <c r="U208" i="2" s="1"/>
  <c r="T435" i="2"/>
  <c r="U435" i="2" s="1"/>
  <c r="T313" i="2"/>
  <c r="T286" i="2"/>
  <c r="U286" i="2" s="1"/>
  <c r="T455" i="2"/>
  <c r="U455" i="2" s="1"/>
  <c r="T75" i="2"/>
  <c r="T62" i="2"/>
  <c r="U62" i="2" s="1"/>
  <c r="T97" i="2"/>
  <c r="U97" i="2" s="1"/>
  <c r="T512" i="2"/>
  <c r="U512" i="2" s="1"/>
  <c r="T498" i="2"/>
  <c r="U498" i="2" s="1"/>
  <c r="U593" i="2"/>
  <c r="U505" i="2"/>
  <c r="U258" i="2"/>
  <c r="U85" i="2"/>
  <c r="U321" i="2"/>
  <c r="T436" i="2"/>
  <c r="U436" i="2" s="1"/>
  <c r="U335" i="2"/>
  <c r="T509" i="2"/>
  <c r="U509" i="2" s="1"/>
  <c r="T429" i="2"/>
  <c r="U429" i="2" s="1"/>
  <c r="T326" i="2"/>
  <c r="T20" i="2"/>
  <c r="T410" i="2"/>
  <c r="U410" i="2" s="1"/>
  <c r="U210" i="2"/>
  <c r="T14" i="2"/>
  <c r="T19" i="2"/>
  <c r="U19" i="2" s="1"/>
  <c r="T364" i="2"/>
  <c r="U364" i="2" s="1"/>
  <c r="T93" i="2"/>
  <c r="U322" i="2"/>
  <c r="T423" i="2"/>
  <c r="U423" i="2" s="1"/>
  <c r="U36" i="2"/>
  <c r="BC1702" i="3"/>
  <c r="T361" i="2"/>
  <c r="U361" i="2" s="1"/>
  <c r="T963" i="2"/>
  <c r="U963" i="2" s="1"/>
  <c r="U494" i="2"/>
  <c r="BC2046" i="3"/>
  <c r="U426" i="2"/>
  <c r="U591" i="2"/>
  <c r="U763" i="2"/>
  <c r="U127" i="2"/>
  <c r="T945" i="2"/>
  <c r="U945" i="2" s="1"/>
  <c r="U44" i="2"/>
  <c r="L93" i="2"/>
  <c r="T648" i="2"/>
  <c r="U648" i="2" s="1"/>
  <c r="BC981" i="3"/>
  <c r="U43" i="2"/>
  <c r="U694" i="2"/>
  <c r="T495" i="2"/>
  <c r="U495" i="2" s="1"/>
  <c r="BC1163" i="3"/>
  <c r="BC966" i="3"/>
  <c r="BC1499" i="3"/>
  <c r="T454" i="2"/>
  <c r="U454" i="2" s="1"/>
  <c r="U61" i="2"/>
  <c r="T135" i="2"/>
  <c r="U135" i="2" s="1"/>
  <c r="T115" i="2"/>
  <c r="U115" i="2" s="1"/>
  <c r="T138" i="2"/>
  <c r="T140" i="2"/>
  <c r="U140" i="2" s="1"/>
  <c r="U215" i="2"/>
  <c r="U312" i="2"/>
  <c r="L172" i="2"/>
  <c r="U172" i="2" s="1"/>
  <c r="T675" i="2"/>
  <c r="U684" i="2"/>
  <c r="U635" i="2"/>
  <c r="U466" i="2"/>
  <c r="T267" i="2"/>
  <c r="T336" i="2"/>
  <c r="U336" i="2" s="1"/>
  <c r="T67" i="2"/>
  <c r="T202" i="2"/>
  <c r="T451" i="2"/>
  <c r="T500" i="2"/>
  <c r="T467" i="2"/>
  <c r="U467" i="2" s="1"/>
  <c r="T126" i="2"/>
  <c r="U126" i="2" s="1"/>
  <c r="T462" i="2"/>
  <c r="T176" i="2"/>
  <c r="U176" i="2" s="1"/>
  <c r="U357" i="2"/>
  <c r="T10" i="2"/>
  <c r="U10" i="2" s="1"/>
  <c r="T284" i="2"/>
  <c r="U284" i="2" s="1"/>
  <c r="T230" i="2"/>
  <c r="U230" i="2" s="1"/>
  <c r="T459" i="2"/>
  <c r="T255" i="2"/>
  <c r="U255" i="2" s="1"/>
  <c r="BC1194" i="3"/>
  <c r="BC1108" i="3"/>
  <c r="BC1492" i="3"/>
  <c r="BC1769" i="3"/>
  <c r="T610" i="2"/>
  <c r="BC1236" i="3"/>
  <c r="BC2122" i="3"/>
  <c r="U154" i="2"/>
  <c r="L26" i="1"/>
  <c r="BC1141" i="3"/>
  <c r="K17" i="1"/>
  <c r="O22" i="1"/>
  <c r="O21" i="1"/>
  <c r="F19" i="1"/>
  <c r="O19" i="1" s="1"/>
  <c r="T218" i="2"/>
  <c r="U218" i="2" s="1"/>
  <c r="U605" i="2"/>
  <c r="T344" i="2"/>
  <c r="U344" i="2" s="1"/>
  <c r="T37" i="2"/>
  <c r="U278" i="2"/>
  <c r="T378" i="2"/>
  <c r="U378" i="2" s="1"/>
  <c r="U737" i="2"/>
  <c r="U924" i="2"/>
  <c r="U9" i="2"/>
  <c r="U741" i="2"/>
  <c r="T908" i="2"/>
  <c r="U908" i="2" s="1"/>
  <c r="T985" i="2"/>
  <c r="T865" i="2"/>
  <c r="T762" i="2"/>
  <c r="U762" i="2" s="1"/>
  <c r="T902" i="2"/>
  <c r="T752" i="2"/>
  <c r="T933" i="2"/>
  <c r="T857" i="2"/>
  <c r="T935" i="2"/>
  <c r="T810" i="2"/>
  <c r="U642" i="2"/>
  <c r="U151" i="2"/>
  <c r="BC1470" i="3"/>
  <c r="BC1746" i="3"/>
  <c r="U769" i="2"/>
  <c r="U374" i="2"/>
  <c r="U295" i="2"/>
  <c r="BC945" i="3"/>
  <c r="BC1978" i="3"/>
  <c r="BC812" i="3"/>
  <c r="T845" i="2"/>
  <c r="BC1032" i="3"/>
  <c r="BC1497" i="3"/>
  <c r="T725" i="2"/>
  <c r="U725" i="2" s="1"/>
  <c r="T944" i="2"/>
  <c r="U944" i="2" s="1"/>
  <c r="BC1940" i="3"/>
  <c r="T168" i="2"/>
  <c r="BC1742" i="3"/>
  <c r="BC1701" i="3"/>
  <c r="T522" i="2"/>
  <c r="U522" i="2" s="1"/>
  <c r="BC2139" i="3"/>
  <c r="BC1997" i="3"/>
  <c r="T851" i="2"/>
  <c r="U256" i="2"/>
  <c r="U867" i="2"/>
  <c r="BC1520" i="3"/>
  <c r="BC1728" i="3"/>
  <c r="BC1656" i="3"/>
  <c r="BC2036" i="3"/>
  <c r="BC1996" i="3"/>
  <c r="BC2070" i="3"/>
  <c r="BC1861" i="3"/>
  <c r="BC1753" i="3"/>
  <c r="T479" i="2"/>
  <c r="T305" i="2"/>
  <c r="U305" i="2" s="1"/>
  <c r="T52" i="2"/>
  <c r="U52" i="2" s="1"/>
  <c r="T103" i="2"/>
  <c r="BC1385" i="3"/>
  <c r="BC1189" i="3"/>
  <c r="BC1125" i="3"/>
  <c r="T530" i="2"/>
  <c r="T994" i="2"/>
  <c r="U940" i="2"/>
  <c r="U929" i="2"/>
  <c r="U269" i="2"/>
  <c r="T1013" i="2"/>
  <c r="T303" i="2"/>
  <c r="L946" i="2"/>
  <c r="U946" i="2" s="1"/>
  <c r="U715" i="2"/>
  <c r="U397" i="2"/>
  <c r="U775" i="2"/>
  <c r="T753" i="2"/>
  <c r="T244" i="2"/>
  <c r="U244" i="2" s="1"/>
  <c r="U265" i="2"/>
  <c r="U422" i="2"/>
  <c r="U731" i="2"/>
  <c r="T251" i="2"/>
  <c r="U251" i="2" s="1"/>
  <c r="U24" i="2"/>
  <c r="T50" i="2"/>
  <c r="T811" i="2"/>
  <c r="U811" i="2" s="1"/>
  <c r="T532" i="2"/>
  <c r="U532" i="2" s="1"/>
  <c r="L813" i="2"/>
  <c r="U697" i="2"/>
  <c r="U728" i="2"/>
  <c r="U248" i="2"/>
  <c r="U425" i="2"/>
  <c r="BC786" i="3"/>
  <c r="U887" i="2"/>
  <c r="U91" i="2"/>
  <c r="U16" i="2"/>
  <c r="BC1930" i="3"/>
  <c r="BC2001" i="3"/>
  <c r="BC1526" i="3"/>
  <c r="BC1935" i="3"/>
  <c r="BC1869" i="3"/>
  <c r="BC1264" i="3"/>
  <c r="BC1717" i="3"/>
  <c r="BC1714" i="3"/>
  <c r="BC1653" i="3"/>
  <c r="BC1565" i="3"/>
  <c r="BC1316" i="3"/>
  <c r="T864" i="2"/>
  <c r="BC1620" i="3"/>
  <c r="BC1297" i="3"/>
  <c r="BC1691" i="3"/>
  <c r="BC1436" i="3"/>
  <c r="BC2009" i="3"/>
  <c r="U563" i="2"/>
  <c r="U403" i="2"/>
  <c r="U653" i="2"/>
  <c r="U199" i="2"/>
  <c r="BC804" i="3"/>
  <c r="U203" i="2"/>
  <c r="U411" i="2"/>
  <c r="BC1003" i="3"/>
  <c r="U733" i="2"/>
  <c r="U958" i="2"/>
  <c r="U948" i="2"/>
  <c r="BC907" i="3"/>
  <c r="U656" i="2"/>
  <c r="BC933" i="3"/>
  <c r="U893" i="2"/>
  <c r="BC1026" i="3"/>
  <c r="BC1527" i="3"/>
  <c r="BC1223" i="3"/>
  <c r="BC2208" i="3"/>
  <c r="BC1356" i="3"/>
  <c r="T799" i="2"/>
  <c r="U799" i="2" s="1"/>
  <c r="BC1859" i="3"/>
  <c r="BC819" i="3"/>
  <c r="BC2030" i="3"/>
  <c r="BC1140" i="3"/>
  <c r="T859" i="2"/>
  <c r="U859" i="2" s="1"/>
  <c r="T890" i="2"/>
  <c r="T477" i="2"/>
  <c r="BC1176" i="3"/>
  <c r="T266" i="2"/>
  <c r="U266" i="2" s="1"/>
  <c r="BC1414" i="3"/>
  <c r="BC1536" i="3"/>
  <c r="T518" i="2"/>
  <c r="BC1101" i="3"/>
  <c r="T652" i="2"/>
  <c r="BC1033" i="3"/>
  <c r="T28" i="2"/>
  <c r="T98" i="2"/>
  <c r="U98" i="2" s="1"/>
  <c r="BC1389" i="3"/>
  <c r="BC1304" i="3"/>
  <c r="BC1498" i="3"/>
  <c r="BC2216" i="3"/>
  <c r="BC1505" i="3"/>
  <c r="BC1386" i="3"/>
  <c r="BC2118" i="3"/>
  <c r="BC1072" i="3"/>
  <c r="BC1799" i="3"/>
  <c r="BC1192" i="3"/>
  <c r="BC1365" i="3"/>
  <c r="BC2185" i="3"/>
  <c r="BC1687" i="3"/>
  <c r="T250" i="2"/>
  <c r="BC1298" i="3"/>
  <c r="T596" i="2"/>
  <c r="T813" i="2"/>
  <c r="BC2081" i="3"/>
  <c r="T387" i="2"/>
  <c r="BC1300" i="3"/>
  <c r="T634" i="2"/>
  <c r="U634" i="2" s="1"/>
  <c r="T989" i="2"/>
  <c r="T1027" i="2"/>
  <c r="U1027" i="2" s="1"/>
  <c r="T474" i="2"/>
  <c r="BC1103" i="3"/>
  <c r="BC1894" i="3"/>
  <c r="T876" i="2"/>
  <c r="T193" i="2"/>
  <c r="U193" i="2" s="1"/>
  <c r="BC1248" i="3"/>
  <c r="BC1920" i="3"/>
  <c r="BC2106" i="3"/>
  <c r="BC1631" i="3"/>
  <c r="BC1857" i="3"/>
  <c r="BC1569" i="3"/>
  <c r="BC1258" i="3"/>
  <c r="BC1664" i="3"/>
  <c r="BC814" i="3"/>
  <c r="BC1803" i="3"/>
  <c r="BC1676" i="3"/>
  <c r="BC1462" i="3"/>
  <c r="BC1964" i="3"/>
  <c r="BC1337" i="3"/>
  <c r="BC1793" i="3"/>
  <c r="BC1721" i="3"/>
  <c r="BC2147" i="3"/>
  <c r="BC1597" i="3"/>
  <c r="BC1814" i="3"/>
  <c r="T401" i="2"/>
  <c r="BC2149" i="3"/>
  <c r="BC1142" i="3"/>
  <c r="T607" i="2"/>
  <c r="BC1484" i="3"/>
  <c r="BC1284" i="3"/>
  <c r="T734" i="2"/>
  <c r="BC970" i="3"/>
  <c r="BC1053" i="3"/>
  <c r="T383" i="2"/>
  <c r="U383" i="2" s="1"/>
  <c r="BC2056" i="3"/>
  <c r="BC1469" i="3"/>
  <c r="T603" i="2"/>
  <c r="BC1174" i="3"/>
  <c r="M580" i="2"/>
  <c r="U580" i="2" s="1"/>
  <c r="M491" i="2"/>
  <c r="U491" i="2" s="1"/>
  <c r="L234" i="2"/>
  <c r="U234" i="2" s="1"/>
  <c r="M851" i="2"/>
  <c r="BC850" i="3"/>
  <c r="P617" i="2"/>
  <c r="BC774" i="3"/>
  <c r="BC800" i="3"/>
  <c r="T801" i="2"/>
  <c r="U801" i="2" s="1"/>
  <c r="L1013" i="2"/>
  <c r="BC1012" i="3"/>
  <c r="N904" i="2"/>
  <c r="BC903" i="3"/>
  <c r="M865" i="2"/>
  <c r="BC864" i="3"/>
  <c r="N518" i="2"/>
  <c r="BC1274" i="3"/>
  <c r="BC1581" i="3"/>
  <c r="BC2203" i="3"/>
  <c r="BC1904" i="3"/>
  <c r="M463" i="2"/>
  <c r="O902" i="2"/>
  <c r="BC901" i="3"/>
  <c r="M933" i="2"/>
  <c r="BC932" i="3"/>
  <c r="O259" i="2"/>
  <c r="L352" i="2"/>
  <c r="T910" i="2"/>
  <c r="U910" i="2" s="1"/>
  <c r="BC909" i="3"/>
  <c r="O857" i="2"/>
  <c r="BC856" i="3"/>
  <c r="BC823" i="3"/>
  <c r="R989" i="2"/>
  <c r="BC988" i="3"/>
  <c r="BC1447" i="3"/>
  <c r="N474" i="2"/>
  <c r="O612" i="2"/>
  <c r="N790" i="2"/>
  <c r="BC789" i="3"/>
  <c r="T553" i="2"/>
  <c r="O994" i="2"/>
  <c r="BC993" i="3"/>
  <c r="BC1639" i="3"/>
  <c r="N817" i="2"/>
  <c r="BC816" i="3"/>
  <c r="M876" i="2"/>
  <c r="BC875" i="3"/>
  <c r="BC1440" i="3"/>
  <c r="BC1958" i="3"/>
  <c r="BC2055" i="3"/>
  <c r="T457" i="2"/>
  <c r="O806" i="2"/>
  <c r="BC805" i="3"/>
  <c r="N451" i="2"/>
  <c r="BC1231" i="3"/>
  <c r="BC1479" i="3"/>
  <c r="BC2212" i="3"/>
  <c r="BC2173" i="3"/>
  <c r="BC1580" i="3"/>
  <c r="BC1525" i="3"/>
  <c r="BC1698" i="3"/>
  <c r="BC2177" i="3"/>
  <c r="BC1150" i="3"/>
  <c r="N834" i="2"/>
  <c r="U834" i="2" s="1"/>
  <c r="BC833" i="3"/>
  <c r="L984" i="2"/>
  <c r="BC983" i="3"/>
  <c r="BC1913" i="3"/>
  <c r="M675" i="2"/>
  <c r="R616" i="2"/>
  <c r="BC1461" i="3"/>
  <c r="M935" i="2"/>
  <c r="BC934" i="3"/>
  <c r="BC809" i="3"/>
  <c r="L810" i="2"/>
  <c r="BC2176" i="3"/>
  <c r="BC1591" i="3"/>
  <c r="P534" i="2"/>
  <c r="U534" i="2" s="1"/>
  <c r="N542" i="2"/>
  <c r="U542" i="2" s="1"/>
  <c r="L641" i="2"/>
  <c r="U641" i="2" s="1"/>
  <c r="N464" i="2"/>
  <c r="T549" i="2"/>
  <c r="U549" i="2" s="1"/>
  <c r="BC1341" i="3"/>
  <c r="L985" i="2"/>
  <c r="BC984" i="3"/>
  <c r="BC821" i="3"/>
  <c r="BC1016" i="3"/>
  <c r="BC944" i="3"/>
  <c r="L676" i="2"/>
  <c r="BC858" i="3"/>
  <c r="T434" i="2"/>
  <c r="U434" i="2" s="1"/>
  <c r="M554" i="2"/>
  <c r="U554" i="2" s="1"/>
  <c r="N235" i="2"/>
  <c r="U235" i="2" s="1"/>
  <c r="M753" i="2"/>
  <c r="T96" i="2"/>
  <c r="U96" i="2" s="1"/>
  <c r="BC2129" i="3"/>
  <c r="O875" i="2"/>
  <c r="BC874" i="3"/>
  <c r="BC1541" i="3"/>
  <c r="BC979" i="3"/>
  <c r="U926" i="2"/>
  <c r="L155" i="2"/>
  <c r="L824" i="2"/>
  <c r="U852" i="2"/>
  <c r="U68" i="2"/>
  <c r="U914" i="2"/>
  <c r="U21" i="2"/>
  <c r="U225" i="2"/>
  <c r="U298" i="2"/>
  <c r="U998" i="2"/>
  <c r="U822" i="2"/>
  <c r="U686" i="2"/>
  <c r="T389" i="2"/>
  <c r="T350" i="2"/>
  <c r="U350" i="2" s="1"/>
  <c r="T220" i="2"/>
  <c r="U220" i="2" s="1"/>
  <c r="T444" i="2"/>
  <c r="U444" i="2" s="1"/>
  <c r="U748" i="2"/>
  <c r="T105" i="2"/>
  <c r="U105" i="2" s="1"/>
  <c r="BC834" i="3"/>
  <c r="T163" i="2"/>
  <c r="U163" i="2" s="1"/>
  <c r="BC2145" i="3"/>
  <c r="U339" i="2"/>
  <c r="U719" i="2"/>
  <c r="U825" i="2"/>
  <c r="U94" i="2"/>
  <c r="U124" i="2"/>
  <c r="T612" i="2"/>
  <c r="T541" i="2"/>
  <c r="U978" i="2"/>
  <c r="U243" i="2"/>
  <c r="U420" i="2"/>
  <c r="U300" i="2"/>
  <c r="U439" i="2"/>
  <c r="BC2026" i="3"/>
  <c r="U471" i="2"/>
  <c r="U884" i="2"/>
  <c r="U943" i="2"/>
  <c r="U22" i="2"/>
  <c r="T428" i="2"/>
  <c r="U849" i="2"/>
  <c r="U84" i="2"/>
  <c r="U666" i="2"/>
  <c r="U277" i="2"/>
  <c r="U196" i="2"/>
  <c r="BC1844" i="3"/>
  <c r="BC1587" i="3"/>
  <c r="BC1460" i="3"/>
  <c r="T370" i="2"/>
  <c r="T369" i="2"/>
  <c r="BC1126" i="3"/>
  <c r="BC2095" i="3"/>
  <c r="BC1780" i="3"/>
  <c r="BC2188" i="3"/>
  <c r="BC1200" i="3"/>
  <c r="BC1208" i="3"/>
  <c r="BC2167" i="3"/>
  <c r="BC1712" i="3"/>
  <c r="BC1532" i="3"/>
  <c r="BC1508" i="3"/>
  <c r="BC1707" i="3"/>
  <c r="BC1854" i="3"/>
  <c r="BC1659" i="3"/>
  <c r="BC1475" i="3"/>
  <c r="BC1135" i="3"/>
  <c r="T904" i="2"/>
  <c r="T1025" i="2"/>
  <c r="U1025" i="2" s="1"/>
  <c r="T453" i="2"/>
  <c r="U453" i="2" s="1"/>
  <c r="T723" i="2"/>
  <c r="T259" i="2"/>
  <c r="BC2000" i="3"/>
  <c r="BC1333" i="3"/>
  <c r="BC1355" i="3"/>
  <c r="BC1514" i="3"/>
  <c r="BC1947" i="3"/>
  <c r="BC1617" i="3"/>
  <c r="BC1603" i="3"/>
  <c r="BC1402" i="3"/>
  <c r="BC1957" i="3"/>
  <c r="BC1096" i="3"/>
  <c r="BC1918" i="3"/>
  <c r="BC1242" i="3"/>
  <c r="BC1358" i="3"/>
  <c r="BC1374" i="3"/>
  <c r="BC1726" i="3"/>
  <c r="BC2044" i="3"/>
  <c r="BC1211" i="3"/>
  <c r="BC2234" i="3"/>
  <c r="BC1870" i="3"/>
  <c r="BC1451" i="3"/>
  <c r="U294" i="2"/>
  <c r="BC1733" i="3"/>
  <c r="BC1960" i="3"/>
  <c r="BC1441" i="3"/>
  <c r="BC1765" i="3"/>
  <c r="T701" i="2"/>
  <c r="BC1619" i="3"/>
  <c r="T643" i="2"/>
  <c r="BC1594" i="3"/>
  <c r="BC1074" i="3"/>
  <c r="BC2020" i="3"/>
  <c r="BC2006" i="3"/>
  <c r="T440" i="2"/>
  <c r="BC1214" i="3"/>
  <c r="BC2195" i="3"/>
  <c r="BC2160" i="3"/>
  <c r="BC1766" i="3"/>
  <c r="BC1293" i="3"/>
  <c r="BC1046" i="3"/>
  <c r="BC2210" i="3"/>
  <c r="T967" i="2"/>
  <c r="U967" i="2" s="1"/>
  <c r="T316" i="2"/>
  <c r="T161" i="2"/>
  <c r="U161" i="2" s="1"/>
  <c r="T30" i="2"/>
  <c r="BC1681" i="3"/>
  <c r="BC1756" i="3"/>
  <c r="BC2225" i="3"/>
  <c r="U66" i="2"/>
  <c r="BC1550" i="3"/>
  <c r="BC2031" i="3"/>
  <c r="BC1995" i="3"/>
  <c r="BC1343" i="3"/>
  <c r="T703" i="2"/>
  <c r="U703" i="2" s="1"/>
  <c r="BC1834" i="3"/>
  <c r="BC1564" i="3"/>
  <c r="BC1417" i="3"/>
  <c r="BC1927" i="3"/>
  <c r="BC2144" i="3"/>
  <c r="BC2137" i="3"/>
  <c r="U742" i="2"/>
  <c r="U38" i="2"/>
  <c r="U906" i="2"/>
  <c r="U939" i="2"/>
  <c r="U669" i="2"/>
  <c r="U173" i="2"/>
  <c r="U877" i="2"/>
  <c r="U270" i="2"/>
  <c r="U200" i="2"/>
  <c r="U129" i="2"/>
  <c r="U337" i="2"/>
  <c r="U687" i="2"/>
  <c r="U368" i="2"/>
  <c r="U917" i="2"/>
  <c r="T922" i="2"/>
  <c r="U922" i="2" s="1"/>
  <c r="BC2164" i="3"/>
  <c r="BC1924" i="3"/>
  <c r="BC1732" i="3"/>
  <c r="BC2219" i="3"/>
  <c r="BC1546" i="3"/>
  <c r="BC1344" i="3"/>
  <c r="T820" i="2"/>
  <c r="U820" i="2" s="1"/>
  <c r="BC1067" i="3"/>
  <c r="BC1774" i="3"/>
  <c r="T984" i="2"/>
  <c r="U758" i="2"/>
  <c r="U700" i="2"/>
  <c r="U137" i="2"/>
  <c r="U597" i="2"/>
  <c r="U788" i="2"/>
  <c r="U659" i="2"/>
  <c r="U885" i="2"/>
  <c r="U905" i="2"/>
  <c r="U645" i="2"/>
  <c r="U724" i="2"/>
  <c r="U672" i="2"/>
  <c r="U81" i="2"/>
  <c r="T331" i="2"/>
  <c r="U331" i="2" s="1"/>
  <c r="U338" i="2"/>
  <c r="U437" i="2"/>
  <c r="T483" i="2"/>
  <c r="U483" i="2" s="1"/>
  <c r="T317" i="2"/>
  <c r="U317" i="2" s="1"/>
  <c r="T445" i="2"/>
  <c r="T575" i="2"/>
  <c r="U575" i="2" s="1"/>
  <c r="T108" i="2"/>
  <c r="T654" i="2"/>
  <c r="U654" i="2" s="1"/>
  <c r="T510" i="2"/>
  <c r="BC1808" i="3"/>
  <c r="BC2232" i="3"/>
  <c r="BC1266" i="3"/>
  <c r="BC1684" i="3"/>
  <c r="BC1428" i="3"/>
  <c r="BC1056" i="3"/>
  <c r="BC1556" i="3"/>
  <c r="BC1670" i="3"/>
  <c r="BC1181" i="3"/>
  <c r="BC1637" i="3"/>
  <c r="BC1325" i="3"/>
  <c r="BC2058" i="3"/>
  <c r="BC1897" i="3"/>
  <c r="BC1806" i="3"/>
  <c r="BC1783" i="3"/>
  <c r="BC1116" i="3"/>
  <c r="BC1443" i="3"/>
  <c r="BC2083" i="3"/>
  <c r="BC1453" i="3"/>
  <c r="BC1172" i="3"/>
  <c r="BC1718" i="3"/>
  <c r="BC1737" i="3"/>
  <c r="BC2025" i="3"/>
  <c r="BC2166" i="3"/>
  <c r="BC1891" i="3"/>
  <c r="BC1294" i="3"/>
  <c r="BC1962" i="3"/>
  <c r="BC1731" i="3"/>
  <c r="BC1917" i="3"/>
  <c r="BC2181" i="3"/>
  <c r="BC1483" i="3"/>
  <c r="BC2100" i="3"/>
  <c r="BC1310" i="3"/>
  <c r="BC1164" i="3"/>
  <c r="BC1795" i="3"/>
  <c r="BC1437" i="3"/>
  <c r="BC1911" i="3"/>
  <c r="BC1968" i="3"/>
  <c r="BC2217" i="3"/>
  <c r="BC1998" i="3"/>
  <c r="BC2002" i="3"/>
  <c r="BC1118" i="3"/>
  <c r="P890" i="2"/>
  <c r="BC889" i="3"/>
  <c r="O864" i="2"/>
  <c r="BC863" i="3"/>
  <c r="R652" i="2"/>
  <c r="BC1148" i="3"/>
  <c r="BC1198" i="3"/>
  <c r="U1017" i="2"/>
  <c r="BC1831" i="3"/>
  <c r="BC1285" i="3"/>
  <c r="BC1345" i="3"/>
  <c r="BC1665" i="3"/>
  <c r="M296" i="2"/>
  <c r="M845" i="2"/>
  <c r="BC844" i="3"/>
  <c r="BC1713" i="3"/>
  <c r="BC798" i="3"/>
  <c r="M139" i="2"/>
  <c r="U139" i="2" s="1"/>
  <c r="BC1280" i="3"/>
  <c r="BC1254" i="3"/>
  <c r="BC1574" i="3"/>
  <c r="U421" i="2"/>
  <c r="U608" i="2"/>
  <c r="BC810" i="3"/>
  <c r="BC943" i="3"/>
  <c r="U484" i="2"/>
  <c r="U540" i="2"/>
  <c r="U529" i="2"/>
  <c r="L167" i="2"/>
  <c r="U167" i="2" s="1"/>
  <c r="BC857" i="3"/>
  <c r="BC941" i="3"/>
  <c r="L304" i="2"/>
  <c r="U304" i="2" s="1"/>
  <c r="U629" i="2"/>
  <c r="BC929" i="3"/>
  <c r="BC998" i="3"/>
  <c r="T835" i="2"/>
  <c r="U835" i="2" s="1"/>
  <c r="BC1632" i="3"/>
  <c r="BC2066" i="3"/>
  <c r="BC1257" i="3"/>
  <c r="BC1981" i="3"/>
  <c r="U390" i="2"/>
  <c r="BC806" i="3"/>
  <c r="U186" i="2"/>
  <c r="U953" i="2"/>
  <c r="BC1024" i="3"/>
  <c r="U986" i="2"/>
  <c r="U791" i="2"/>
  <c r="U23" i="2"/>
  <c r="U658" i="2"/>
  <c r="T1028" i="2"/>
  <c r="U1028" i="2" s="1"/>
  <c r="U941" i="2"/>
  <c r="BC1719" i="3"/>
  <c r="BC2035" i="3"/>
  <c r="BC1912" i="3"/>
  <c r="U869" i="2"/>
  <c r="U655" i="2"/>
  <c r="BC1229" i="3"/>
  <c r="BC1821" i="3"/>
  <c r="BC1938" i="3"/>
  <c r="BC1390" i="3"/>
  <c r="BC1035" i="3"/>
  <c r="BC1263" i="3"/>
  <c r="BC1342" i="3"/>
  <c r="BC1809" i="3"/>
  <c r="BC1420" i="3"/>
  <c r="BC2155" i="3"/>
  <c r="BC1677" i="3"/>
  <c r="BC2092" i="3"/>
  <c r="T539" i="2"/>
  <c r="U965" i="2"/>
  <c r="U987" i="2"/>
  <c r="U789" i="2"/>
  <c r="U409" i="2"/>
  <c r="BC1988" i="3"/>
  <c r="BC1518" i="3"/>
  <c r="BC1396" i="3"/>
  <c r="BC1488" i="3"/>
  <c r="BC2057" i="3"/>
  <c r="BC1336" i="3"/>
  <c r="BC1966" i="3"/>
  <c r="BC2235" i="3"/>
  <c r="BC2078" i="3"/>
  <c r="BC2184" i="3"/>
  <c r="BC1524" i="3"/>
  <c r="BC1329" i="3"/>
  <c r="BC2162" i="3"/>
  <c r="T83" i="2"/>
  <c r="U83" i="2" s="1"/>
  <c r="BC2042" i="3"/>
  <c r="BC1650" i="3"/>
  <c r="BC2126" i="3"/>
  <c r="T427" i="2"/>
  <c r="U427" i="2" s="1"/>
  <c r="BC1377" i="3"/>
  <c r="BC1602" i="3"/>
  <c r="BC1382" i="3"/>
  <c r="BC1567" i="3"/>
  <c r="BC2017" i="3"/>
  <c r="T46" i="2"/>
  <c r="U46" i="2" s="1"/>
  <c r="T587" i="2"/>
  <c r="U587" i="2" s="1"/>
  <c r="T628" i="2"/>
  <c r="U628" i="2" s="1"/>
  <c r="T739" i="2"/>
  <c r="U739" i="2" s="1"/>
  <c r="T680" i="2"/>
  <c r="T568" i="2"/>
  <c r="T386" i="2"/>
  <c r="T352" i="2"/>
  <c r="T678" i="2"/>
  <c r="U678" i="2" s="1"/>
  <c r="T782" i="2"/>
  <c r="U782" i="2" s="1"/>
  <c r="T236" i="2"/>
  <c r="U236" i="2" s="1"/>
  <c r="T638" i="2"/>
  <c r="T571" i="2"/>
  <c r="U571" i="2" s="1"/>
  <c r="T332" i="2"/>
  <c r="T623" i="2"/>
  <c r="U623" i="2" s="1"/>
  <c r="T710" i="2"/>
  <c r="U710" i="2" s="1"/>
  <c r="T582" i="2"/>
  <c r="U582" i="2" s="1"/>
  <c r="U31" i="2"/>
  <c r="T92" i="2"/>
  <c r="U92" i="2" s="1"/>
  <c r="T99" i="2"/>
  <c r="T12" i="2"/>
  <c r="U12" i="2" s="1"/>
  <c r="T237" i="2"/>
  <c r="T42" i="2"/>
  <c r="U162" i="2"/>
  <c r="U122" i="2"/>
  <c r="U72" i="2"/>
  <c r="U78" i="2"/>
  <c r="U159" i="2"/>
  <c r="U212" i="2"/>
  <c r="H26" i="1"/>
  <c r="U501" i="2"/>
  <c r="BC790" i="3"/>
  <c r="U394" i="2"/>
  <c r="U771" i="2"/>
  <c r="U391" i="2"/>
  <c r="T120" i="2"/>
  <c r="U120" i="2" s="1"/>
  <c r="U599" i="2"/>
  <c r="U559" i="2"/>
  <c r="U192" i="2"/>
  <c r="T301" i="2"/>
  <c r="U301" i="2" s="1"/>
  <c r="T260" i="2"/>
  <c r="U260" i="2" s="1"/>
  <c r="T824" i="2"/>
  <c r="T288" i="2"/>
  <c r="T676" i="2"/>
  <c r="T158" i="2"/>
  <c r="U158" i="2" s="1"/>
  <c r="T749" i="2"/>
  <c r="T696" i="2"/>
  <c r="U696" i="2" s="1"/>
  <c r="T206" i="2"/>
  <c r="T496" i="2"/>
  <c r="U32" i="2"/>
  <c r="T142" i="2"/>
  <c r="U142" i="2" s="1"/>
  <c r="T418" i="2"/>
  <c r="U418" i="2" s="1"/>
  <c r="T296" i="2"/>
  <c r="T581" i="2"/>
  <c r="U581" i="2" s="1"/>
  <c r="T231" i="2"/>
  <c r="T543" i="2"/>
  <c r="U543" i="2" s="1"/>
  <c r="T65" i="2"/>
  <c r="U65" i="2" s="1"/>
  <c r="T377" i="2"/>
  <c r="BC755" i="3"/>
  <c r="T355" i="2"/>
  <c r="T17" i="2"/>
  <c r="U17" i="2" s="1"/>
  <c r="T705" i="2"/>
  <c r="U705" i="2" s="1"/>
  <c r="T817" i="2"/>
  <c r="T216" i="2"/>
  <c r="U216" i="2" s="1"/>
  <c r="M701" i="2"/>
  <c r="M179" i="2"/>
  <c r="O326" i="2"/>
  <c r="O20" i="2"/>
  <c r="N386" i="2"/>
  <c r="O206" i="2"/>
  <c r="M313" i="2"/>
  <c r="M766" i="2"/>
  <c r="BC765" i="3"/>
  <c r="BC780" i="3"/>
  <c r="L781" i="2"/>
  <c r="U781" i="2" s="1"/>
  <c r="N28" i="2"/>
  <c r="N202" i="2"/>
  <c r="L752" i="2"/>
  <c r="L316" i="2"/>
  <c r="L30" i="2"/>
  <c r="P288" i="2"/>
  <c r="M717" i="2"/>
  <c r="U717" i="2" s="1"/>
  <c r="N541" i="2"/>
  <c r="P428" i="2"/>
  <c r="O146" i="2"/>
  <c r="L682" i="2"/>
  <c r="L108" i="2"/>
  <c r="R377" i="2"/>
  <c r="T204" i="2"/>
  <c r="U204" i="2" s="1"/>
  <c r="O332" i="2"/>
  <c r="T756" i="2"/>
  <c r="U756" i="2" s="1"/>
  <c r="O42" i="2"/>
  <c r="P515" i="2"/>
  <c r="L99" i="2"/>
  <c r="L457" i="2"/>
  <c r="L535" i="2"/>
  <c r="L496" i="2"/>
  <c r="L680" i="2"/>
  <c r="O39" i="2"/>
  <c r="U39" i="2" s="1"/>
  <c r="T156" i="2"/>
  <c r="U156" i="2" s="1"/>
  <c r="L121" i="2"/>
  <c r="L643" i="2"/>
  <c r="N723" i="2"/>
  <c r="M610" i="2"/>
  <c r="M479" i="2"/>
  <c r="M477" i="2"/>
  <c r="L67" i="2"/>
  <c r="N37" i="2"/>
  <c r="L569" i="2"/>
  <c r="O250" i="2"/>
  <c r="L303" i="2"/>
  <c r="N399" i="2"/>
  <c r="P780" i="2"/>
  <c r="BC779" i="3"/>
  <c r="M370" i="2"/>
  <c r="M772" i="2"/>
  <c r="BC771" i="3"/>
  <c r="M553" i="2"/>
  <c r="P445" i="2"/>
  <c r="R747" i="2"/>
  <c r="U747" i="2" s="1"/>
  <c r="R638" i="2"/>
  <c r="O401" i="2"/>
  <c r="T594" i="2"/>
  <c r="N14" i="2"/>
  <c r="L734" i="2"/>
  <c r="N355" i="2"/>
  <c r="R510" i="2"/>
  <c r="L738" i="2"/>
  <c r="U738" i="2" s="1"/>
  <c r="U347" i="2"/>
  <c r="L302" i="2"/>
  <c r="U302" i="2" s="1"/>
  <c r="L596" i="2"/>
  <c r="BC767" i="3"/>
  <c r="L318" i="2"/>
  <c r="U318" i="2" s="1"/>
  <c r="BC782" i="3"/>
  <c r="L237" i="2"/>
  <c r="L373" i="2"/>
  <c r="L500" i="2"/>
  <c r="L735" i="2"/>
  <c r="U735" i="2" s="1"/>
  <c r="P219" i="2"/>
  <c r="U219" i="2" s="1"/>
  <c r="M674" i="2"/>
  <c r="N711" i="2"/>
  <c r="U711" i="2" s="1"/>
  <c r="O749" i="2"/>
  <c r="O100" i="2"/>
  <c r="J17" i="1" s="1"/>
  <c r="J26" i="1" s="1"/>
  <c r="L50" i="2"/>
  <c r="O568" i="2"/>
  <c r="N103" i="2"/>
  <c r="P695" i="2"/>
  <c r="T626" i="2"/>
  <c r="U626" i="2" s="1"/>
  <c r="L138" i="2"/>
  <c r="L267" i="2"/>
  <c r="N440" i="2"/>
  <c r="P34" i="2"/>
  <c r="U34" i="2" s="1"/>
  <c r="M759" i="2"/>
  <c r="BC758" i="3"/>
  <c r="M729" i="2"/>
  <c r="U729" i="2" s="1"/>
  <c r="O539" i="2"/>
  <c r="M168" i="2"/>
  <c r="P231" i="2"/>
  <c r="N387" i="2"/>
  <c r="M774" i="2"/>
  <c r="BC773" i="3"/>
  <c r="T306" i="2"/>
  <c r="U306" i="2" s="1"/>
  <c r="R594" i="2"/>
  <c r="P530" i="2"/>
  <c r="N607" i="2"/>
  <c r="R603" i="2"/>
  <c r="N716" i="2"/>
  <c r="U716" i="2" s="1"/>
  <c r="U254" i="2"/>
  <c r="L369" i="2"/>
  <c r="BC761" i="3"/>
  <c r="U647" i="2"/>
  <c r="BC781" i="3"/>
  <c r="U631" i="2"/>
  <c r="U727" i="2"/>
  <c r="U732" i="2"/>
  <c r="M26" i="1"/>
  <c r="T373" i="2"/>
  <c r="T463" i="2"/>
  <c r="U171" i="2"/>
  <c r="U233" i="2"/>
  <c r="U275" i="2"/>
  <c r="U133" i="2"/>
  <c r="U95" i="2"/>
  <c r="U415" i="2"/>
  <c r="U691" i="2"/>
  <c r="T535" i="2"/>
  <c r="U527" i="2"/>
  <c r="U35" i="2"/>
  <c r="U570" i="2"/>
  <c r="T636" i="2"/>
  <c r="U636" i="2" s="1"/>
  <c r="BC1987" i="3"/>
  <c r="T121" i="2"/>
  <c r="T179" i="2"/>
  <c r="T695" i="2"/>
  <c r="T507" i="2"/>
  <c r="U507" i="2" s="1"/>
  <c r="T702" i="2"/>
  <c r="U702" i="2" s="1"/>
  <c r="T707" i="2"/>
  <c r="U707" i="2" s="1"/>
  <c r="T682" i="2"/>
  <c r="T586" i="2"/>
  <c r="U586" i="2" s="1"/>
  <c r="T100" i="2"/>
  <c r="T152" i="2"/>
  <c r="U152" i="2" s="1"/>
  <c r="T722" i="2"/>
  <c r="U722" i="2" s="1"/>
  <c r="T956" i="2"/>
  <c r="U956" i="2" s="1"/>
  <c r="T772" i="2"/>
  <c r="T569" i="2"/>
  <c r="U934" i="2"/>
  <c r="BC1716" i="3"/>
  <c r="T485" i="2"/>
  <c r="U485" i="2" s="1"/>
  <c r="T671" i="2"/>
  <c r="T89" i="2"/>
  <c r="U89" i="2" s="1"/>
  <c r="T818" i="2"/>
  <c r="U818" i="2" s="1"/>
  <c r="U246" i="2"/>
  <c r="BC1146" i="3"/>
  <c r="BC1215" i="3"/>
  <c r="BC1095" i="3"/>
  <c r="BC1058" i="3"/>
  <c r="BC1314" i="3"/>
  <c r="BC1085" i="3"/>
  <c r="BC1122" i="3"/>
  <c r="BC2186" i="3"/>
  <c r="BC1822" i="3"/>
  <c r="BC1936" i="3"/>
  <c r="BC2050" i="3"/>
  <c r="BC1604" i="3"/>
  <c r="BC1955" i="3"/>
  <c r="BC1477" i="3"/>
  <c r="BC1599" i="3"/>
  <c r="T664" i="2"/>
  <c r="U664" i="2" s="1"/>
  <c r="L75" i="2"/>
  <c r="U327" i="2"/>
  <c r="U144" i="2"/>
  <c r="U681" i="2"/>
  <c r="U446" i="2"/>
  <c r="U983" i="2"/>
  <c r="U962" i="2"/>
  <c r="BC916" i="3"/>
  <c r="U823" i="2"/>
  <c r="L462" i="2"/>
  <c r="U458" i="2"/>
  <c r="U363" i="2"/>
  <c r="U472" i="2"/>
  <c r="U619" i="2"/>
  <c r="BC1301" i="3"/>
  <c r="BC1295" i="3"/>
  <c r="BC1037" i="3"/>
  <c r="T64" i="2"/>
  <c r="U64" i="2" s="1"/>
  <c r="U224" i="2"/>
  <c r="U777" i="2"/>
  <c r="BC795" i="3"/>
  <c r="U585" i="2"/>
  <c r="U897" i="2"/>
  <c r="L69" i="2"/>
  <c r="T242" i="2"/>
  <c r="U242" i="2" s="1"/>
  <c r="U677" i="2"/>
  <c r="U262" i="2"/>
  <c r="U627" i="2"/>
  <c r="U175" i="2"/>
  <c r="U1004" i="2"/>
  <c r="BC1132" i="3"/>
  <c r="BC1269" i="3"/>
  <c r="U770" i="2"/>
  <c r="U408" i="2"/>
  <c r="U145" i="2"/>
  <c r="U291" i="2"/>
  <c r="U330" i="2"/>
  <c r="U118" i="2"/>
  <c r="U153" i="2"/>
  <c r="U923" i="2"/>
  <c r="U783" i="2"/>
  <c r="U972" i="2"/>
  <c r="U119" i="2"/>
  <c r="U870" i="2"/>
  <c r="U157" i="2"/>
  <c r="U964" i="2"/>
  <c r="BC1089" i="3"/>
  <c r="BC1071" i="3"/>
  <c r="BC1088" i="3"/>
  <c r="BC1091" i="3"/>
  <c r="BC1157" i="3"/>
  <c r="BC1154" i="3"/>
  <c r="BC1232" i="3"/>
  <c r="BC1306" i="3"/>
  <c r="BC1151" i="3"/>
  <c r="BC1043" i="3"/>
  <c r="U164" i="2"/>
  <c r="U637" i="2"/>
  <c r="U160" i="2"/>
  <c r="U372" i="2"/>
  <c r="U183" i="2"/>
  <c r="U123" i="2"/>
  <c r="U646" i="2"/>
  <c r="U618" i="2"/>
  <c r="U438" i="2"/>
  <c r="U844" i="2"/>
  <c r="U556" i="2"/>
  <c r="U125" i="2"/>
  <c r="U613" i="2"/>
  <c r="U356" i="2"/>
  <c r="U112" i="2"/>
  <c r="U726" i="2"/>
  <c r="U238" i="2"/>
  <c r="U18" i="2"/>
  <c r="U784" i="2"/>
  <c r="U709" i="2"/>
  <c r="U379" i="2"/>
  <c r="T245" i="2"/>
  <c r="T285" i="2"/>
  <c r="U285" i="2" s="1"/>
  <c r="U70" i="2"/>
  <c r="U562" i="2"/>
  <c r="U836" i="2"/>
  <c r="U380" i="2"/>
  <c r="U468" i="2"/>
  <c r="U174" i="2"/>
  <c r="U307" i="2"/>
  <c r="U53" i="2"/>
  <c r="U101" i="2"/>
  <c r="U785" i="2"/>
  <c r="U812" i="2"/>
  <c r="U194" i="2"/>
  <c r="U744" i="2"/>
  <c r="T106" i="2"/>
  <c r="U106" i="2" s="1"/>
  <c r="U960" i="2"/>
  <c r="U15" i="2"/>
  <c r="U87" i="2"/>
  <c r="U392" i="2"/>
  <c r="U544" i="2"/>
  <c r="U469" i="2"/>
  <c r="U803" i="2"/>
  <c r="U846" i="2"/>
  <c r="U340" i="2"/>
  <c r="U253" i="2"/>
  <c r="U977" i="2"/>
  <c r="U560" i="2"/>
  <c r="U888" i="2"/>
  <c r="U936" i="2"/>
  <c r="U279" i="2"/>
  <c r="U706" i="2"/>
  <c r="U449" i="2"/>
  <c r="U639" i="2"/>
  <c r="U584" i="2"/>
  <c r="U797" i="2"/>
  <c r="U40" i="2"/>
  <c r="U33" i="2"/>
  <c r="T49" i="2"/>
  <c r="U49" i="2" s="1"/>
  <c r="U740" i="2"/>
  <c r="U111" i="2"/>
  <c r="U71" i="2"/>
  <c r="U289" i="2"/>
  <c r="U487" i="2"/>
  <c r="U838" i="2"/>
  <c r="U486" i="2"/>
  <c r="U226" i="2"/>
  <c r="U971" i="2"/>
  <c r="U110" i="2"/>
  <c r="U878" i="2"/>
  <c r="U574" i="2"/>
  <c r="U565" i="2"/>
  <c r="U8" i="2"/>
  <c r="BC1860" i="3"/>
  <c r="BC1161" i="3"/>
  <c r="BC1509" i="3"/>
  <c r="BC1062" i="3"/>
  <c r="BC1052" i="3"/>
  <c r="BC1867" i="3"/>
  <c r="BC2168" i="3"/>
  <c r="BC829" i="3"/>
  <c r="BC1092" i="3"/>
  <c r="BC1801" i="3"/>
  <c r="BC2143" i="3"/>
  <c r="U547" i="2"/>
  <c r="U807" i="2"/>
  <c r="U973" i="2"/>
  <c r="U550" i="2"/>
  <c r="U281" i="2"/>
  <c r="U232" i="2"/>
  <c r="U720" i="2"/>
  <c r="U6" i="2"/>
  <c r="U11" i="2"/>
  <c r="U130" i="2"/>
  <c r="U353" i="2"/>
  <c r="U516" i="2"/>
  <c r="U815" i="2"/>
  <c r="U673" i="2"/>
  <c r="U282" i="2"/>
  <c r="U375" i="2"/>
  <c r="U712" i="2"/>
  <c r="U952" i="2"/>
  <c r="U795" i="2"/>
  <c r="BC1093" i="3"/>
  <c r="BC807" i="3"/>
  <c r="BC1201" i="3"/>
  <c r="U991" i="2"/>
  <c r="BC1267" i="3"/>
  <c r="BC1060" i="3"/>
  <c r="BC1216" i="3"/>
  <c r="BC1195" i="3"/>
  <c r="BC1104" i="3"/>
  <c r="BC1193" i="3"/>
  <c r="BC817" i="3"/>
  <c r="BC1238" i="3"/>
  <c r="BC1282" i="3"/>
  <c r="U149" i="2"/>
  <c r="L624" i="2"/>
  <c r="L497" i="2"/>
  <c r="BC921" i="3"/>
  <c r="L366" i="2"/>
  <c r="U366" i="2" s="1"/>
  <c r="L830" i="2"/>
  <c r="BC990" i="3"/>
  <c r="L273" i="2"/>
  <c r="U273" i="2" s="1"/>
  <c r="U404" i="2"/>
  <c r="L808" i="2"/>
  <c r="BC1019" i="3"/>
  <c r="L198" i="2"/>
  <c r="U190" i="2"/>
  <c r="L245" i="2"/>
  <c r="L48" i="2"/>
  <c r="L459" i="2"/>
  <c r="L189" i="2"/>
  <c r="U384" i="2"/>
  <c r="U601" i="2"/>
  <c r="BC841" i="3"/>
  <c r="U362" i="2"/>
  <c r="BC2061" i="3"/>
  <c r="BC1354" i="3"/>
  <c r="BC1623" i="3"/>
  <c r="T576" i="2"/>
  <c r="U576" i="2" s="1"/>
  <c r="BC1552" i="3"/>
  <c r="BC1992" i="3"/>
  <c r="BC2220" i="3"/>
  <c r="BC1575" i="3"/>
  <c r="BC2069" i="3"/>
  <c r="BC2233" i="3"/>
  <c r="BC1730" i="3"/>
  <c r="BC1421" i="3"/>
  <c r="BC1173" i="3"/>
  <c r="BC1268" i="3"/>
  <c r="BC2032" i="3"/>
  <c r="BC1820" i="3"/>
  <c r="BC1680" i="3"/>
  <c r="BC1578" i="3"/>
  <c r="BC1929" i="3"/>
  <c r="BC1614" i="3"/>
  <c r="BC1785" i="3"/>
  <c r="BC1099" i="3"/>
  <c r="BC1065" i="3"/>
  <c r="BC1455" i="3"/>
  <c r="BC1829" i="3"/>
  <c r="BC2136" i="3"/>
  <c r="U1020" i="2"/>
  <c r="BC1486" i="3"/>
  <c r="BC1658" i="3"/>
  <c r="BC2037" i="3"/>
  <c r="BC1794" i="3"/>
  <c r="BC2187" i="3"/>
  <c r="BC1592" i="3"/>
  <c r="BC1886" i="3"/>
  <c r="BC2090" i="3"/>
  <c r="BC1364" i="3"/>
  <c r="BC2134" i="3"/>
  <c r="BC1725" i="3"/>
  <c r="BC1634" i="3"/>
  <c r="BC1905" i="3"/>
  <c r="BC1710" i="3"/>
  <c r="BC1098" i="3"/>
  <c r="BC1611" i="3"/>
  <c r="BC1027" i="3"/>
  <c r="T333" i="2"/>
  <c r="U333" i="2" s="1"/>
  <c r="F17" i="1"/>
  <c r="T189" i="2"/>
  <c r="U1007" i="2"/>
  <c r="U187" i="2"/>
  <c r="U241" i="2"/>
  <c r="U519" i="2"/>
  <c r="T577" i="2"/>
  <c r="U577" i="2" s="1"/>
  <c r="T60" i="2"/>
  <c r="U60" i="2" s="1"/>
  <c r="T359" i="2"/>
  <c r="U359" i="2" s="1"/>
  <c r="T293" i="2"/>
  <c r="U293" i="2" s="1"/>
  <c r="U148" i="2"/>
  <c r="U561" i="2"/>
  <c r="U261" i="2"/>
  <c r="U606" i="2"/>
  <c r="U622" i="2"/>
  <c r="U147" i="2"/>
  <c r="U79" i="2"/>
  <c r="U13" i="2"/>
  <c r="T396" i="2"/>
  <c r="U396" i="2" s="1"/>
  <c r="U447" i="2"/>
  <c r="U47" i="2"/>
  <c r="U177" i="2"/>
  <c r="T842" i="2"/>
  <c r="G17" i="1" s="1"/>
  <c r="U345" i="2"/>
  <c r="T508" i="2"/>
  <c r="U508" i="2" s="1"/>
  <c r="T1008" i="2"/>
  <c r="U1008" i="2" s="1"/>
  <c r="BC2016" i="3"/>
  <c r="BC1079" i="3"/>
  <c r="T624" i="2"/>
  <c r="BC1332" i="3"/>
  <c r="T198" i="2"/>
  <c r="BC2150" i="3"/>
  <c r="T141" i="2"/>
  <c r="U141" i="2" s="1"/>
  <c r="BC1849" i="3"/>
  <c r="BC1500" i="3"/>
  <c r="BC2199" i="3"/>
  <c r="BC1512" i="3"/>
  <c r="BC1606" i="3"/>
  <c r="BC1338" i="3"/>
  <c r="T497" i="2"/>
  <c r="BC1890" i="3"/>
  <c r="T319" i="2"/>
  <c r="U319" i="2" s="1"/>
  <c r="BC1934" i="3"/>
  <c r="BC1629" i="3"/>
  <c r="BC1430" i="3"/>
  <c r="BC1745" i="3"/>
  <c r="BC1762" i="3"/>
  <c r="BC2175" i="3"/>
  <c r="BC2223" i="3"/>
  <c r="T511" i="2"/>
  <c r="U511" i="2" s="1"/>
  <c r="T473" i="2"/>
  <c r="BC1544" i="3"/>
  <c r="T830" i="2"/>
  <c r="T482" i="2"/>
  <c r="U482" i="2" s="1"/>
  <c r="BC1349" i="3"/>
  <c r="BC1584" i="3"/>
  <c r="T239" i="2"/>
  <c r="U239" i="2" s="1"/>
  <c r="BC2158" i="3"/>
  <c r="BC1674" i="3"/>
  <c r="BC1418" i="3"/>
  <c r="BC2159" i="3"/>
  <c r="T69" i="2"/>
  <c r="BC1757" i="3"/>
  <c r="BC1199" i="3"/>
  <c r="BC2011" i="3"/>
  <c r="BC1553" i="3"/>
  <c r="BC1380" i="3"/>
  <c r="BC1531" i="3"/>
  <c r="BC1230" i="3"/>
  <c r="BC1885" i="3"/>
  <c r="BC1034" i="3"/>
  <c r="BC2105" i="3"/>
  <c r="BC1240" i="3"/>
  <c r="BC1407" i="3"/>
  <c r="BC1749" i="3"/>
  <c r="T796" i="2"/>
  <c r="U796" i="2" s="1"/>
  <c r="BC1873" i="3"/>
  <c r="BC1087" i="3"/>
  <c r="BC1679" i="3"/>
  <c r="BC1851" i="3"/>
  <c r="BC1727" i="3"/>
  <c r="L182" i="2"/>
  <c r="U182" i="2" s="1"/>
  <c r="T689" i="2"/>
  <c r="U689" i="2" s="1"/>
  <c r="L473" i="2"/>
  <c r="L476" i="2"/>
  <c r="U476" i="2" s="1"/>
  <c r="L389" i="2"/>
  <c r="L59" i="2"/>
  <c r="U59" i="2" s="1"/>
  <c r="L493" i="2"/>
  <c r="L671" i="2"/>
  <c r="BC1007" i="3"/>
  <c r="BC1017" i="3"/>
  <c r="T615" i="2"/>
  <c r="U615" i="2" s="1"/>
  <c r="T461" i="2"/>
  <c r="U461" i="2" s="1"/>
  <c r="T48" i="2"/>
  <c r="T452" i="2"/>
  <c r="U452" i="2" s="1"/>
  <c r="T490" i="2"/>
  <c r="U490" i="2" s="1"/>
  <c r="T136" i="2"/>
  <c r="U136" i="2" s="1"/>
  <c r="T493" i="2"/>
  <c r="T558" i="2"/>
  <c r="U558" i="2" s="1"/>
  <c r="T536" i="2"/>
  <c r="U536" i="2" s="1"/>
  <c r="T808" i="2"/>
  <c r="T1018" i="2"/>
  <c r="U1018" i="2" s="1"/>
  <c r="U80" i="2"/>
  <c r="U961" i="2"/>
  <c r="U268" i="2"/>
  <c r="U979" i="2"/>
  <c r="U324" i="2"/>
  <c r="U736" i="2"/>
  <c r="U980" i="2"/>
  <c r="U798" i="2"/>
  <c r="U54" i="2"/>
  <c r="U651" i="2"/>
  <c r="U354" i="2"/>
  <c r="U188" i="2"/>
  <c r="U598" i="2"/>
  <c r="U349" i="2"/>
  <c r="U229" i="2"/>
  <c r="U460" i="2"/>
  <c r="U767" i="2"/>
  <c r="U328" i="2"/>
  <c r="U309" i="2"/>
  <c r="U537" i="2"/>
  <c r="U1019" i="2"/>
  <c r="U640" i="2"/>
  <c r="U506" i="2"/>
  <c r="U918" i="2"/>
  <c r="U583" i="2"/>
  <c r="U388" i="2"/>
  <c r="U132" i="2"/>
  <c r="F20" i="1"/>
  <c r="O20" i="1" s="1"/>
  <c r="U969" i="2"/>
  <c r="U492" i="2"/>
  <c r="U595" i="2"/>
  <c r="U29" i="2"/>
  <c r="U41" i="2"/>
  <c r="U1002" i="2"/>
  <c r="U264" i="2"/>
  <c r="U881" i="2"/>
  <c r="U589" i="2"/>
  <c r="U25" i="2"/>
  <c r="U442" i="2"/>
  <c r="U538" i="2"/>
  <c r="U249" i="2"/>
  <c r="U745" i="2"/>
  <c r="U73" i="2"/>
  <c r="U837" i="2"/>
  <c r="U805" i="2"/>
  <c r="U912" i="2"/>
  <c r="U393" i="2"/>
  <c r="U531" i="2"/>
  <c r="U966" i="2"/>
  <c r="U661" i="2"/>
  <c r="U283" i="2"/>
  <c r="U341" i="2"/>
  <c r="U191" i="2"/>
  <c r="U833" i="2"/>
  <c r="U860" i="2"/>
  <c r="U899" i="2"/>
  <c r="U292" i="2"/>
  <c r="U334" i="2"/>
  <c r="U412" i="2"/>
  <c r="U323" i="2"/>
  <c r="U919" i="2"/>
  <c r="U45" i="2"/>
  <c r="U228" i="2"/>
  <c r="U566" i="2"/>
  <c r="U800" i="2"/>
  <c r="U104" i="2"/>
  <c r="U528" i="2"/>
  <c r="U750" i="2"/>
  <c r="U590" i="2"/>
  <c r="U520" i="2"/>
  <c r="U240" i="2"/>
  <c r="U955" i="2"/>
  <c r="U840" i="2"/>
  <c r="U670" i="2"/>
  <c r="U909" i="2"/>
  <c r="U975" i="2"/>
  <c r="U600" i="2"/>
  <c r="U287" i="2"/>
  <c r="U826" i="2"/>
  <c r="U925" i="2"/>
  <c r="U982" i="2"/>
  <c r="U792" i="2"/>
  <c r="U650" i="2"/>
  <c r="U325" i="2"/>
  <c r="U819" i="2"/>
  <c r="U951" i="2"/>
  <c r="U959" i="2"/>
  <c r="U937" i="2"/>
  <c r="U667" i="2"/>
  <c r="U551" i="2"/>
  <c r="U907" i="2"/>
  <c r="U102" i="2"/>
  <c r="U213" i="2"/>
  <c r="U221" i="2"/>
  <c r="U555" i="2"/>
  <c r="U209" i="2"/>
  <c r="U809" i="2"/>
  <c r="U874" i="2"/>
  <c r="U990" i="2"/>
  <c r="U898" i="2"/>
  <c r="U252" i="2"/>
  <c r="U721" i="2"/>
  <c r="U802" i="2"/>
  <c r="U180" i="2"/>
  <c r="U280" i="2"/>
  <c r="U223" i="2"/>
  <c r="U263" i="2"/>
  <c r="U402" i="2"/>
  <c r="U114" i="2"/>
  <c r="U746" i="2"/>
  <c r="U662" i="2"/>
  <c r="U954" i="2"/>
  <c r="U3" i="2"/>
  <c r="U873" i="2"/>
  <c r="U794" i="2"/>
  <c r="U927" i="2"/>
  <c r="U503" i="2"/>
  <c r="U900" i="2"/>
  <c r="U931" i="2"/>
  <c r="U839" i="2"/>
  <c r="U465" i="2"/>
  <c r="U841" i="2"/>
  <c r="U314" i="2"/>
  <c r="U315" i="2"/>
  <c r="U743" i="2"/>
  <c r="U611" i="2"/>
  <c r="U398" i="2"/>
  <c r="U793" i="2"/>
  <c r="U567" i="2"/>
  <c r="U450" i="2"/>
  <c r="U90" i="2"/>
  <c r="U432" i="2"/>
  <c r="U109" i="2"/>
  <c r="U866" i="2"/>
  <c r="U276" i="2"/>
  <c r="U329" i="2"/>
  <c r="U178" i="2"/>
  <c r="U217" i="2"/>
  <c r="U895" i="2"/>
  <c r="U514" i="2"/>
  <c r="U790" i="2" l="1"/>
  <c r="U766" i="2"/>
  <c r="O18" i="1"/>
  <c r="K26" i="1"/>
  <c r="U155" i="2"/>
  <c r="U999" i="2"/>
  <c r="U858" i="2"/>
  <c r="G26" i="1"/>
  <c r="U674" i="2"/>
  <c r="U515" i="2"/>
  <c r="U20" i="2"/>
  <c r="U780" i="2"/>
  <c r="U806" i="2"/>
  <c r="U774" i="2"/>
  <c r="U759" i="2"/>
  <c r="I17" i="1"/>
  <c r="I26" i="1" s="1"/>
  <c r="U701" i="2"/>
  <c r="U464" i="2"/>
  <c r="U50" i="2"/>
  <c r="U603" i="2"/>
  <c r="U902" i="2"/>
  <c r="U1013" i="2"/>
  <c r="U752" i="2"/>
  <c r="U303" i="2"/>
  <c r="U530" i="2"/>
  <c r="U753" i="2"/>
  <c r="U723" i="2"/>
  <c r="U985" i="2"/>
  <c r="U168" i="2"/>
  <c r="U459" i="2"/>
  <c r="U864" i="2"/>
  <c r="U810" i="2"/>
  <c r="U875" i="2"/>
  <c r="U994" i="2"/>
  <c r="U935" i="2"/>
  <c r="U857" i="2"/>
  <c r="U845" i="2"/>
  <c r="U734" i="2"/>
  <c r="U851" i="2"/>
  <c r="U607" i="2"/>
  <c r="U479" i="2"/>
  <c r="U617" i="2"/>
  <c r="U103" i="2"/>
  <c r="U638" i="2"/>
  <c r="U616" i="2"/>
  <c r="U267" i="2"/>
  <c r="U596" i="2"/>
  <c r="U326" i="2"/>
  <c r="U749" i="2"/>
  <c r="U146" i="2"/>
  <c r="U553" i="2"/>
  <c r="U933" i="2"/>
  <c r="U75" i="2"/>
  <c r="U904" i="2"/>
  <c r="U865" i="2"/>
  <c r="U813" i="2"/>
  <c r="U313" i="2"/>
  <c r="U138" i="2"/>
  <c r="U610" i="2"/>
  <c r="U676" i="2"/>
  <c r="U463" i="2"/>
  <c r="U401" i="2"/>
  <c r="U451" i="2"/>
  <c r="U67" i="2"/>
  <c r="U352" i="2"/>
  <c r="U93" i="2"/>
  <c r="U202" i="2"/>
  <c r="U14" i="2"/>
  <c r="U876" i="2"/>
  <c r="U399" i="2"/>
  <c r="U817" i="2"/>
  <c r="U259" i="2"/>
  <c r="U984" i="2"/>
  <c r="U387" i="2"/>
  <c r="U675" i="2"/>
  <c r="U500" i="2"/>
  <c r="U612" i="2"/>
  <c r="U462" i="2"/>
  <c r="U250" i="2"/>
  <c r="U231" i="2"/>
  <c r="U296" i="2"/>
  <c r="U121" i="2"/>
  <c r="U37" i="2"/>
  <c r="U316" i="2"/>
  <c r="U389" i="2"/>
  <c r="U518" i="2"/>
  <c r="U370" i="2"/>
  <c r="U477" i="2"/>
  <c r="U643" i="2"/>
  <c r="U541" i="2"/>
  <c r="U989" i="2"/>
  <c r="U474" i="2"/>
  <c r="U28" i="2"/>
  <c r="U671" i="2"/>
  <c r="U369" i="2"/>
  <c r="U457" i="2"/>
  <c r="U569" i="2"/>
  <c r="U440" i="2"/>
  <c r="U428" i="2"/>
  <c r="U824" i="2"/>
  <c r="U682" i="2"/>
  <c r="U652" i="2"/>
  <c r="U890" i="2"/>
  <c r="U108" i="2"/>
  <c r="U30" i="2"/>
  <c r="U206" i="2"/>
  <c r="U680" i="2"/>
  <c r="U42" i="2"/>
  <c r="U100" i="2"/>
  <c r="U539" i="2"/>
  <c r="U445" i="2"/>
  <c r="U496" i="2"/>
  <c r="U355" i="2"/>
  <c r="U386" i="2"/>
  <c r="U377" i="2"/>
  <c r="U237" i="2"/>
  <c r="U510" i="2"/>
  <c r="U288" i="2"/>
  <c r="U48" i="2"/>
  <c r="U568" i="2"/>
  <c r="U99" i="2"/>
  <c r="U772" i="2"/>
  <c r="U332" i="2"/>
  <c r="U695" i="2"/>
  <c r="U179" i="2"/>
  <c r="U594" i="2"/>
  <c r="U69" i="2"/>
  <c r="U373" i="2"/>
  <c r="U535" i="2"/>
  <c r="U808" i="2"/>
  <c r="U497" i="2"/>
  <c r="U245" i="2"/>
  <c r="U624" i="2"/>
  <c r="U842" i="2"/>
  <c r="U830" i="2"/>
  <c r="U198" i="2"/>
  <c r="U189" i="2"/>
  <c r="U473" i="2"/>
  <c r="U493" i="2"/>
  <c r="F26" i="1"/>
  <c r="O17" i="1" l="1"/>
  <c r="O26" i="1" s="1"/>
</calcChain>
</file>

<file path=xl/sharedStrings.xml><?xml version="1.0" encoding="utf-8"?>
<sst xmlns="http://schemas.openxmlformats.org/spreadsheetml/2006/main" count="10562" uniqueCount="1202">
  <si>
    <t>World Mythology</t>
  </si>
  <si>
    <t>05:00PM</t>
  </si>
  <si>
    <t>02:00PM</t>
  </si>
  <si>
    <t>BIO</t>
  </si>
  <si>
    <t>Environmental Biology</t>
  </si>
  <si>
    <t>Environmental Biology Lab</t>
  </si>
  <si>
    <t>General Biology</t>
  </si>
  <si>
    <t>04:30PM</t>
  </si>
  <si>
    <t>09:30AM</t>
  </si>
  <si>
    <t>General Biology Laboratory</t>
  </si>
  <si>
    <t>04:45PM</t>
  </si>
  <si>
    <t>Introductory Microbiology</t>
  </si>
  <si>
    <t>Anatomy and Physiology I</t>
  </si>
  <si>
    <t>Anatomy and Physiology II</t>
  </si>
  <si>
    <t>BUS</t>
  </si>
  <si>
    <t>Introduction to Business</t>
  </si>
  <si>
    <t>Business Law</t>
  </si>
  <si>
    <t>CHE</t>
  </si>
  <si>
    <t>Basic Chemistry</t>
  </si>
  <si>
    <t>C</t>
  </si>
  <si>
    <t>Basic Chemistry Lab</t>
  </si>
  <si>
    <t>11:30AM</t>
  </si>
  <si>
    <t>General Chemistry I</t>
  </si>
  <si>
    <t>CIS</t>
  </si>
  <si>
    <t>Introduction to Computers</t>
  </si>
  <si>
    <t>02:20PM</t>
  </si>
  <si>
    <t>CRJ</t>
  </si>
  <si>
    <t>Intro to Criminal Justice</t>
  </si>
  <si>
    <t>CSD</t>
  </si>
  <si>
    <t>Career Planning</t>
  </si>
  <si>
    <t>10:20AM</t>
  </si>
  <si>
    <t>ECE</t>
  </si>
  <si>
    <t>OFV</t>
  </si>
  <si>
    <t>ECO</t>
  </si>
  <si>
    <t>Principles of Macroecon</t>
  </si>
  <si>
    <t>Principles of Microecon</t>
  </si>
  <si>
    <t>EMS</t>
  </si>
  <si>
    <t>ENG</t>
  </si>
  <si>
    <t>Composition I</t>
  </si>
  <si>
    <t>Nate Gordon</t>
  </si>
  <si>
    <t>Composition II</t>
  </si>
  <si>
    <t>College Study Skills</t>
  </si>
  <si>
    <t>GEO</t>
  </si>
  <si>
    <t>HIS</t>
  </si>
  <si>
    <t>US History to 1877</t>
  </si>
  <si>
    <t>US History Since 1877</t>
  </si>
  <si>
    <t>HLT</t>
  </si>
  <si>
    <t>Introduction to Nutrition</t>
  </si>
  <si>
    <t>Human Nutrition</t>
  </si>
  <si>
    <t>HOR</t>
  </si>
  <si>
    <t>HUM</t>
  </si>
  <si>
    <t>MAT</t>
  </si>
  <si>
    <t>07:50PM</t>
  </si>
  <si>
    <t>To determine pricing of your textbooks, please visit the Bookstore website:</t>
  </si>
  <si>
    <t>Intermediate Algebra</t>
  </si>
  <si>
    <t>Topics in Mathematics</t>
  </si>
  <si>
    <t>College Algebra</t>
  </si>
  <si>
    <t>Introductory Statistics</t>
  </si>
  <si>
    <t>Calculus for Bus &amp; Soc.Sci</t>
  </si>
  <si>
    <t>Calculus &amp; Analytic Geometry I</t>
  </si>
  <si>
    <t>MM</t>
  </si>
  <si>
    <t>Introduction to Marketing</t>
  </si>
  <si>
    <t>MUS</t>
  </si>
  <si>
    <t>NUR</t>
  </si>
  <si>
    <t>Basic Nurse Assistant Training</t>
  </si>
  <si>
    <t>Withdrawal Date</t>
  </si>
  <si>
    <t xml:space="preserve">Last Day </t>
  </si>
  <si>
    <t>Withdrawal</t>
  </si>
  <si>
    <t>Medical Terminology I</t>
  </si>
  <si>
    <t>PE</t>
  </si>
  <si>
    <t>First Aid &amp; Emergency Response</t>
  </si>
  <si>
    <t>PHL</t>
  </si>
  <si>
    <t>Ethics</t>
  </si>
  <si>
    <t>PHS</t>
  </si>
  <si>
    <t>Introduction Physical Science</t>
  </si>
  <si>
    <t>PHY</t>
  </si>
  <si>
    <t>Introductory Physics</t>
  </si>
  <si>
    <t>PLS</t>
  </si>
  <si>
    <t>Intro American Gov/Pol</t>
  </si>
  <si>
    <t>PSY</t>
  </si>
  <si>
    <t>Intro Psychology</t>
  </si>
  <si>
    <t>Psych Childhood &amp; Adolescence</t>
  </si>
  <si>
    <t>Life-Span Human Development</t>
  </si>
  <si>
    <t>RA</t>
  </si>
  <si>
    <t>07:30AM</t>
  </si>
  <si>
    <t>SOC</t>
  </si>
  <si>
    <t>Introduction to Sociology</t>
  </si>
  <si>
    <t>Marriage &amp; Family</t>
  </si>
  <si>
    <t>Social Problems</t>
  </si>
  <si>
    <t>TPM</t>
  </si>
  <si>
    <t>Other Billing</t>
  </si>
  <si>
    <t>Seats</t>
  </si>
  <si>
    <t>End Reg Enrl</t>
  </si>
  <si>
    <t>End Midterm Enrl</t>
  </si>
  <si>
    <t>Printed Comments</t>
  </si>
  <si>
    <t>Bldg1</t>
  </si>
  <si>
    <t>Rm1</t>
  </si>
  <si>
    <t>St Time1</t>
  </si>
  <si>
    <t>End Time1</t>
  </si>
  <si>
    <t>Days1</t>
  </si>
  <si>
    <t>St Date1</t>
  </si>
  <si>
    <t>End Date1</t>
  </si>
  <si>
    <t>Bldg2</t>
  </si>
  <si>
    <t>Rm2</t>
  </si>
  <si>
    <t>St Time2</t>
  </si>
  <si>
    <t>End Time2</t>
  </si>
  <si>
    <t>Days2</t>
  </si>
  <si>
    <t>St Date2</t>
  </si>
  <si>
    <t>End Date2</t>
  </si>
  <si>
    <t>Bldg3</t>
  </si>
  <si>
    <t>Rm3</t>
  </si>
  <si>
    <t>St Time3</t>
  </si>
  <si>
    <t>End Time3</t>
  </si>
  <si>
    <t>Days3</t>
  </si>
  <si>
    <t>Course Cost Estimator *</t>
  </si>
  <si>
    <t>To calculate the cost of your schedule, enter your classes in the highlighted area below.</t>
  </si>
  <si>
    <t>Fees</t>
  </si>
  <si>
    <t>Last Day for Refund</t>
  </si>
  <si>
    <t>Subject</t>
  </si>
  <si>
    <t>Course</t>
  </si>
  <si>
    <t>Section</t>
  </si>
  <si>
    <t>Description</t>
  </si>
  <si>
    <t>Hours</t>
  </si>
  <si>
    <t>Tuition</t>
  </si>
  <si>
    <t>Reg.</t>
  </si>
  <si>
    <t>Tech.</t>
  </si>
  <si>
    <t>Activity</t>
  </si>
  <si>
    <t>Telecourse</t>
  </si>
  <si>
    <t>Total</t>
  </si>
  <si>
    <t>First Day</t>
  </si>
  <si>
    <t>Last Day</t>
  </si>
  <si>
    <t>100%</t>
  </si>
  <si>
    <t>Grand Total</t>
  </si>
  <si>
    <t>Registration</t>
  </si>
  <si>
    <t>Technology</t>
  </si>
  <si>
    <t>Course Fee</t>
  </si>
  <si>
    <t>Term</t>
  </si>
  <si>
    <t>Short Title</t>
  </si>
  <si>
    <t>Div</t>
  </si>
  <si>
    <t>Dept</t>
  </si>
  <si>
    <t>Start Date</t>
  </si>
  <si>
    <t>End Date</t>
  </si>
  <si>
    <t>Census Date</t>
  </si>
  <si>
    <t>Loc</t>
  </si>
  <si>
    <t>Min Cred</t>
  </si>
  <si>
    <t>Crs Type</t>
  </si>
  <si>
    <t>Status</t>
  </si>
  <si>
    <t>Active Enrl</t>
  </si>
  <si>
    <t>Wait Count</t>
  </si>
  <si>
    <t>Fac ID</t>
  </si>
  <si>
    <t>Fac Name</t>
  </si>
  <si>
    <t>Tiered Fee</t>
  </si>
  <si>
    <t>Cross Sec List</t>
  </si>
  <si>
    <t>KEC</t>
  </si>
  <si>
    <t>RNC</t>
  </si>
  <si>
    <t>UNC</t>
  </si>
  <si>
    <t>DCT</t>
  </si>
  <si>
    <t>DCO</t>
  </si>
  <si>
    <t>SA</t>
  </si>
  <si>
    <t>TEL</t>
  </si>
  <si>
    <t>HYB</t>
  </si>
  <si>
    <t>ONL</t>
  </si>
  <si>
    <t># Days</t>
  </si>
  <si>
    <t>100% Refund</t>
  </si>
  <si>
    <t>C9</t>
  </si>
  <si>
    <t>C4</t>
  </si>
  <si>
    <t>C2</t>
  </si>
  <si>
    <t>C6</t>
  </si>
  <si>
    <t>C10</t>
  </si>
  <si>
    <t>C11</t>
  </si>
  <si>
    <t>C7</t>
  </si>
  <si>
    <t>C8</t>
  </si>
  <si>
    <t>C14</t>
  </si>
  <si>
    <t>C3</t>
  </si>
  <si>
    <t>C5</t>
  </si>
  <si>
    <t>C1</t>
  </si>
  <si>
    <t>C16</t>
  </si>
  <si>
    <t>C18</t>
  </si>
  <si>
    <t>C23</t>
  </si>
  <si>
    <t>C17</t>
  </si>
  <si>
    <t>C15</t>
  </si>
  <si>
    <t>C19</t>
  </si>
  <si>
    <t>C22</t>
  </si>
  <si>
    <t>C12</t>
  </si>
  <si>
    <t>Code</t>
  </si>
  <si>
    <t>If:</t>
  </si>
  <si>
    <t>Multiplier</t>
  </si>
  <si>
    <t>C13</t>
  </si>
  <si>
    <t>Base</t>
  </si>
  <si>
    <t>C20</t>
  </si>
  <si>
    <t>C21</t>
  </si>
  <si>
    <t>C24</t>
  </si>
  <si>
    <t>ACC</t>
  </si>
  <si>
    <t>MC</t>
  </si>
  <si>
    <t>A</t>
  </si>
  <si>
    <t>09:00AM</t>
  </si>
  <si>
    <t>09:50AM</t>
  </si>
  <si>
    <t>TBA</t>
  </si>
  <si>
    <t>-</t>
  </si>
  <si>
    <t>PAF</t>
  </si>
  <si>
    <t>11:00AM</t>
  </si>
  <si>
    <t>11:50AM</t>
  </si>
  <si>
    <t>Financial Accounting</t>
  </si>
  <si>
    <t>12:00PM</t>
  </si>
  <si>
    <t>06:00PM</t>
  </si>
  <si>
    <t>10:00AM</t>
  </si>
  <si>
    <t>B</t>
  </si>
  <si>
    <t>08:00AM</t>
  </si>
  <si>
    <t>12:30PM</t>
  </si>
  <si>
    <t>01:45PM</t>
  </si>
  <si>
    <t>08:30AM</t>
  </si>
  <si>
    <t>10:30AM</t>
  </si>
  <si>
    <t>02:30PM</t>
  </si>
  <si>
    <t>01:30PM</t>
  </si>
  <si>
    <t>01:40PM</t>
  </si>
  <si>
    <t>10:40AM</t>
  </si>
  <si>
    <t>ACSS</t>
  </si>
  <si>
    <t>ART</t>
  </si>
  <si>
    <t>03:00PM</t>
  </si>
  <si>
    <t>Introduction to Visual Arts</t>
  </si>
  <si>
    <t>10:45AM</t>
  </si>
  <si>
    <t>12:40PM</t>
  </si>
  <si>
    <t>Laura Murdaugh</t>
  </si>
  <si>
    <t>Bonnie Miller-O'Dell</t>
  </si>
  <si>
    <t>Todd West</t>
  </si>
  <si>
    <t>Branden McCullough</t>
  </si>
  <si>
    <t>Private Guitar I</t>
  </si>
  <si>
    <t>System ID</t>
  </si>
  <si>
    <t>Crs#</t>
  </si>
  <si>
    <t>Sect#</t>
  </si>
  <si>
    <t>COM</t>
  </si>
  <si>
    <t>HYBNUR</t>
  </si>
  <si>
    <t>C27</t>
  </si>
  <si>
    <t>Nicole Potts</t>
  </si>
  <si>
    <t>Adam Hughes</t>
  </si>
  <si>
    <t>James Mais</t>
  </si>
  <si>
    <t>Kimberly Brostrom</t>
  </si>
  <si>
    <t>Sandra Johnston</t>
  </si>
  <si>
    <t>Oral Communication</t>
  </si>
  <si>
    <t>Introduction to Astronomy</t>
  </si>
  <si>
    <t>Variable Tuition</t>
  </si>
  <si>
    <t>Elena Lineberry</t>
  </si>
  <si>
    <t>MS</t>
  </si>
  <si>
    <t>Lab/Studio</t>
  </si>
  <si>
    <t>LABA</t>
  </si>
  <si>
    <t>T150</t>
  </si>
  <si>
    <t>T200</t>
  </si>
  <si>
    <t>HYBT200</t>
  </si>
  <si>
    <t>HYBT150</t>
  </si>
  <si>
    <t>LABB</t>
  </si>
  <si>
    <t>LABC</t>
  </si>
  <si>
    <t>LABD</t>
  </si>
  <si>
    <t>LAB</t>
  </si>
  <si>
    <t>150 Variable Tuit</t>
  </si>
  <si>
    <t>200 Variable Tuit</t>
  </si>
  <si>
    <t>Humanities: Historical Survey</t>
  </si>
  <si>
    <t>C ONL</t>
  </si>
  <si>
    <t>Mathematical Literacy</t>
  </si>
  <si>
    <t>C HYB</t>
  </si>
  <si>
    <t>* Course costs are estimates for In-District students and are subject to change without notice.</t>
  </si>
  <si>
    <t>A TI-83 or TI-84 graphing calculator is required. Students should be aware that use of more advanced graphing calculators (such as the TI-89 or TI-92) may be prohibited.  Please refer to the instructor's syllabus.</t>
  </si>
  <si>
    <t>Example:  ACC-121-3001 Business Accounting</t>
  </si>
  <si>
    <t>Subject= ACC   Course= 121    Section= 3001</t>
  </si>
  <si>
    <t>Last Day for Withdrawal</t>
  </si>
  <si>
    <t>Last Day to Drop for:</t>
  </si>
  <si>
    <t>Sarah Marsden</t>
  </si>
  <si>
    <t>Taylor Walrath</t>
  </si>
  <si>
    <t>Physical Science Lab</t>
  </si>
  <si>
    <t>SYN</t>
  </si>
  <si>
    <t>C SYN</t>
  </si>
  <si>
    <t>BTE</t>
  </si>
  <si>
    <t>FLEX</t>
  </si>
  <si>
    <t>Human Geography</t>
  </si>
  <si>
    <t>HIT</t>
  </si>
  <si>
    <t>Sean Walters</t>
  </si>
  <si>
    <t>02:10PM</t>
  </si>
  <si>
    <t>Kimberly Morgan</t>
  </si>
  <si>
    <t>This course is instructed entirely online.</t>
  </si>
  <si>
    <t>Hybrid courses are taught with a combination of required face-to-face class meetings and required online coursework.</t>
  </si>
  <si>
    <t>C28</t>
  </si>
  <si>
    <t>This course is instructed entirely online. A scientific calculator is required.  Approved calculators are Texas Instruments TI-30X IIS or the TI-83 or TI-84 graphing calculator.  Use of any other calculator is at the discretion of the instructor and may be prohibited. Please refer to instructor's syllabus.</t>
  </si>
  <si>
    <t>This course is instructed entirely online. A TI-83 or TI-84 graphing calculator is required. Students should be aware that use of more advanced graphing calculators (such as the TI-89 or TI-92) may be prohibited.  Please refer to the instructor's syllabus.</t>
  </si>
  <si>
    <t>C F2F</t>
  </si>
  <si>
    <t>HS</t>
  </si>
  <si>
    <t>Comp I Support</t>
  </si>
  <si>
    <t>Julie Kimpan Freeman</t>
  </si>
  <si>
    <t>Topics in Mathematics Support</t>
  </si>
  <si>
    <t>College Algebra Support</t>
  </si>
  <si>
    <t>Precalculus</t>
  </si>
  <si>
    <t>11:20AM</t>
  </si>
  <si>
    <t>Pamela Pascolini</t>
  </si>
  <si>
    <t>Joseph Przybyla</t>
  </si>
  <si>
    <t>03:40PM</t>
  </si>
  <si>
    <t>P</t>
  </si>
  <si>
    <t>MA</t>
  </si>
  <si>
    <t>Ashley Foltz</t>
  </si>
  <si>
    <t>Tammy Tiggelaar</t>
  </si>
  <si>
    <t>Janet Gallagher</t>
  </si>
  <si>
    <t>Megan Kasigyi</t>
  </si>
  <si>
    <t>KTP</t>
  </si>
  <si>
    <t>This course is taught entirely online.</t>
  </si>
  <si>
    <t>Textbook Charge</t>
  </si>
  <si>
    <t>This course is instructed all online but students are required to meet online as a group per the days and times listed. Synchronous courses happen online but there are regularly scheduled class meetings just like face-to-face classes have. Everyone meets together online using a tool like Zoom or the D2L Virtual Classroom. Students and the instructor interact in the moment and also communicate through email and discussion boards. Assignments quizzes and other activities are due on a weekly basis just like in a face-to-face class.</t>
  </si>
  <si>
    <t>Managerial Accounting</t>
  </si>
  <si>
    <t>AGT</t>
  </si>
  <si>
    <t>02:15PM</t>
  </si>
  <si>
    <t>01:00PM</t>
  </si>
  <si>
    <t>Intro Agricultural Economics</t>
  </si>
  <si>
    <t>C IAI</t>
  </si>
  <si>
    <t>AMT</t>
  </si>
  <si>
    <t>Automotive Orientation</t>
  </si>
  <si>
    <t>Tim Banasiak</t>
  </si>
  <si>
    <t>E</t>
  </si>
  <si>
    <t>10:15AM</t>
  </si>
  <si>
    <t>12:45PM</t>
  </si>
  <si>
    <t>Automotive Braking Systems</t>
  </si>
  <si>
    <t>Shawn Long</t>
  </si>
  <si>
    <t>01:20PM</t>
  </si>
  <si>
    <t>Automotive Steering/Suspension</t>
  </si>
  <si>
    <t>03:45PM</t>
  </si>
  <si>
    <t>ANT</t>
  </si>
  <si>
    <t>Intro Anthropol</t>
  </si>
  <si>
    <t>Drawing I Foundations</t>
  </si>
  <si>
    <t>03:15PM</t>
  </si>
  <si>
    <t>Graphic Design I</t>
  </si>
  <si>
    <t>12:15PM</t>
  </si>
  <si>
    <t>Ceramics I</t>
  </si>
  <si>
    <t>Ceramics II</t>
  </si>
  <si>
    <t>Graphic Design II</t>
  </si>
  <si>
    <t>C GENED IAI</t>
  </si>
  <si>
    <t>09:15AM</t>
  </si>
  <si>
    <t>OSH</t>
  </si>
  <si>
    <t>ICHS</t>
  </si>
  <si>
    <t>12:50PM</t>
  </si>
  <si>
    <t>09:40AM</t>
  </si>
  <si>
    <t>Human Biology</t>
  </si>
  <si>
    <t>Human Biology Laboratory</t>
  </si>
  <si>
    <t>ODK</t>
  </si>
  <si>
    <t>Human Relations</t>
  </si>
  <si>
    <t>06:30PM</t>
  </si>
  <si>
    <t>01:50PM</t>
  </si>
  <si>
    <t>09:10AM</t>
  </si>
  <si>
    <t>07:30PM</t>
  </si>
  <si>
    <t>Management Information Systems</t>
  </si>
  <si>
    <t>Paul Gullman</t>
  </si>
  <si>
    <t>Networking Fundamentals</t>
  </si>
  <si>
    <t>C++ Programming I</t>
  </si>
  <si>
    <t>Google IT Support</t>
  </si>
  <si>
    <t>CIS Internship</t>
  </si>
  <si>
    <t>Communication in the Workplace</t>
  </si>
  <si>
    <t>Introduction to Corrections</t>
  </si>
  <si>
    <t>CRJ Internship</t>
  </si>
  <si>
    <t>DPT</t>
  </si>
  <si>
    <t>Mark Engel</t>
  </si>
  <si>
    <t>05:30PM</t>
  </si>
  <si>
    <t>John Boesche</t>
  </si>
  <si>
    <t>Donovan Flink</t>
  </si>
  <si>
    <t>04:00PM</t>
  </si>
  <si>
    <t>03:30PM</t>
  </si>
  <si>
    <t>Diesel Power Tech Intern</t>
  </si>
  <si>
    <t>C T150</t>
  </si>
  <si>
    <t>08:50AM</t>
  </si>
  <si>
    <t>04:20PM</t>
  </si>
  <si>
    <t>Child Nutrition and Health</t>
  </si>
  <si>
    <t>Early Childhood Ed Practicum</t>
  </si>
  <si>
    <t>Introduction to Economics</t>
  </si>
  <si>
    <t>EDU</t>
  </si>
  <si>
    <t>Intro to Special Education</t>
  </si>
  <si>
    <t>Introduction to Education</t>
  </si>
  <si>
    <t>EGR</t>
  </si>
  <si>
    <t>Introduction to Engineering</t>
  </si>
  <si>
    <t>Basic Emergency Med Tech</t>
  </si>
  <si>
    <t>09:30PM</t>
  </si>
  <si>
    <t>Comp I Supplemental Instruct</t>
  </si>
  <si>
    <t>09:45AM</t>
  </si>
  <si>
    <t>12:20PM</t>
  </si>
  <si>
    <t>01:15PM</t>
  </si>
  <si>
    <t>This is a FLEX course. Students may choose whether to attend each scheduled class meeting in-person (in the classroom) or live online (via Zoom).</t>
  </si>
  <si>
    <t>Intro to Tech Report Writing</t>
  </si>
  <si>
    <t>EST</t>
  </si>
  <si>
    <t>Introduction to Esthetics</t>
  </si>
  <si>
    <t>Drug Use and Abuse</t>
  </si>
  <si>
    <t>Landscape Design</t>
  </si>
  <si>
    <t>Humanities: Topical Survey</t>
  </si>
  <si>
    <t>10:50AM</t>
  </si>
  <si>
    <t>A scientific calculator is required.  The approved calculator is the Texas Instruments TI-30X IIS. Use of any other calculator such as TI-83 or TI-84 graphing calculator is at the discretion of the instructor and may be prohibited. Please refer to instructor's syllabus.</t>
  </si>
  <si>
    <t>07:35AM</t>
  </si>
  <si>
    <t>Business Statistics</t>
  </si>
  <si>
    <t>Calculus &amp; Analytic Geomet II</t>
  </si>
  <si>
    <t>Calculus/Analytical Geom III</t>
  </si>
  <si>
    <t>Introduction to Management</t>
  </si>
  <si>
    <t>Intern Marketing Or Management</t>
  </si>
  <si>
    <t>NIEF</t>
  </si>
  <si>
    <t>Private Piano I</t>
  </si>
  <si>
    <t>Student must contact instructor to arrange lesson times and location either on campus or online.</t>
  </si>
  <si>
    <t>Private Voice I</t>
  </si>
  <si>
    <t>Music Appreciation</t>
  </si>
  <si>
    <t>Private Guitar II</t>
  </si>
  <si>
    <t>Private Piano II</t>
  </si>
  <si>
    <t>Private Voice II</t>
  </si>
  <si>
    <t>Fundamentals of Nursing</t>
  </si>
  <si>
    <t>Orientation to Pharmacology</t>
  </si>
  <si>
    <t>Adult Health Nursing I</t>
  </si>
  <si>
    <t>Adult Health Nursing II</t>
  </si>
  <si>
    <t>Maternal Child Health Nursing</t>
  </si>
  <si>
    <t>Pediatric Health Nursing</t>
  </si>
  <si>
    <t>Adult Health Nursing III</t>
  </si>
  <si>
    <t>Mental Health Nursing</t>
  </si>
  <si>
    <t>Professional Nursing</t>
  </si>
  <si>
    <t>OS</t>
  </si>
  <si>
    <t>Beginning Keyboarding</t>
  </si>
  <si>
    <t>Employment Strategies</t>
  </si>
  <si>
    <t>Word Processing/Word</t>
  </si>
  <si>
    <t>Spreadsheets/Excel</t>
  </si>
  <si>
    <t>Presentation Graph/PowerPoint</t>
  </si>
  <si>
    <t>Fitness Training I</t>
  </si>
  <si>
    <t>Intro Philosophy</t>
  </si>
  <si>
    <t>World Religions</t>
  </si>
  <si>
    <t>Introduction- Physical Geology</t>
  </si>
  <si>
    <t>Introductory Physics Lab</t>
  </si>
  <si>
    <t>Fundamentals of Physics I</t>
  </si>
  <si>
    <t>08:45AM</t>
  </si>
  <si>
    <t>Fundamentals of Physics II</t>
  </si>
  <si>
    <t>OAH</t>
  </si>
  <si>
    <t>Criminology</t>
  </si>
  <si>
    <t>SPA</t>
  </si>
  <si>
    <t>MOD</t>
  </si>
  <si>
    <t>Introduction to Massage</t>
  </si>
  <si>
    <t>Anatomy/Physiology Comp Health</t>
  </si>
  <si>
    <t>WT</t>
  </si>
  <si>
    <t>Fundamental Welding Processes</t>
  </si>
  <si>
    <t>Shielded Metal Arc Welding</t>
  </si>
  <si>
    <t>Shielded Metal Arc Welding II</t>
  </si>
  <si>
    <t>Gas Metal/Flux Core Arc Weld I</t>
  </si>
  <si>
    <t>Oxyfuel Welding/Cutting</t>
  </si>
  <si>
    <t>Introduction to Fabrication</t>
  </si>
  <si>
    <t>Math for Welding</t>
  </si>
  <si>
    <t>Zachery Caccia</t>
  </si>
  <si>
    <t>TIG Welding</t>
  </si>
  <si>
    <t>06:15PM</t>
  </si>
  <si>
    <t>CIS Project</t>
  </si>
  <si>
    <t>Susan Lencioni</t>
  </si>
  <si>
    <t>Whitney Sprague</t>
  </si>
  <si>
    <t>Botany for Horticulture</t>
  </si>
  <si>
    <t>Medical Law &amp; Ethics</t>
  </si>
  <si>
    <t>Shannon Satti</t>
  </si>
  <si>
    <t>Lynnette Meurer</t>
  </si>
  <si>
    <t>Advanced Word Processing/Word</t>
  </si>
  <si>
    <t>Mitchel Meares</t>
  </si>
  <si>
    <t>04:10PM</t>
  </si>
  <si>
    <t>04:15PM</t>
  </si>
  <si>
    <t>C FINA</t>
  </si>
  <si>
    <t>DC @ ICHS</t>
  </si>
  <si>
    <t>C SSC GENED IAI</t>
  </si>
  <si>
    <t>12:35PM</t>
  </si>
  <si>
    <t>Fernanda Kanashiro</t>
  </si>
  <si>
    <t>Kelly Soost</t>
  </si>
  <si>
    <t>Kay Singer</t>
  </si>
  <si>
    <t>Kathy Schnier</t>
  </si>
  <si>
    <t>C HUM GENED IAI</t>
  </si>
  <si>
    <t>Susan Lanning</t>
  </si>
  <si>
    <t>OGN</t>
  </si>
  <si>
    <t>GKHS</t>
  </si>
  <si>
    <t>Nicole Rempfer</t>
  </si>
  <si>
    <t>Dominica Blalock</t>
  </si>
  <si>
    <t>Jonathan J. Ho</t>
  </si>
  <si>
    <t>Matt Read</t>
  </si>
  <si>
    <t>Matthew Weibel</t>
  </si>
  <si>
    <t>This is a FLEX course. Students may choose whether to attend each scheduled class meeting in-person (in the classroom) or live online (via zoom).</t>
  </si>
  <si>
    <t>https://kishstore.kish.edu/</t>
  </si>
  <si>
    <t>3B01</t>
  </si>
  <si>
    <t>Orientation Agr Careers</t>
  </si>
  <si>
    <t xml:space="preserve">M </t>
  </si>
  <si>
    <t>Intro to Animal Science</t>
  </si>
  <si>
    <t>This course is instructed all online, but students are required to meet online as a group per the days and times listed. Synchronous courses happen online, but there are regularly scheduled class meetings just like face-to-face classes have. Everyone meets together online using a tool like Zoom or the D2L Virtual Classroom. Students and the instructor interact in the moment, and also communicate through email and discussion boards. Assignments, quizzes, and other activities are due on a weekly basis, just like in a face-to-face class.</t>
  </si>
  <si>
    <t xml:space="preserve">R </t>
  </si>
  <si>
    <t>ORO</t>
  </si>
  <si>
    <t>DC @ RTHS</t>
  </si>
  <si>
    <t>RTHS</t>
  </si>
  <si>
    <t>03:05PM</t>
  </si>
  <si>
    <t xml:space="preserve">M T W R F </t>
  </si>
  <si>
    <t>Intro Crop Science</t>
  </si>
  <si>
    <t>02:45PM</t>
  </si>
  <si>
    <t xml:space="preserve">M W </t>
  </si>
  <si>
    <t>11:45AM</t>
  </si>
  <si>
    <t>Intro Soils &amp; Fertilizers</t>
  </si>
  <si>
    <t>08:40AM</t>
  </si>
  <si>
    <t>10:10AM</t>
  </si>
  <si>
    <t>3A01</t>
  </si>
  <si>
    <t xml:space="preserve">M W F </t>
  </si>
  <si>
    <t>Basic Automotive Electrical</t>
  </si>
  <si>
    <t>07:00AM</t>
  </si>
  <si>
    <t>08:15AM</t>
  </si>
  <si>
    <t>03:50PM</t>
  </si>
  <si>
    <t>Automotive Engines I</t>
  </si>
  <si>
    <t>Advanced Chassis Systems</t>
  </si>
  <si>
    <t xml:space="preserve">T R </t>
  </si>
  <si>
    <t>3A02</t>
  </si>
  <si>
    <t>02:50PM</t>
  </si>
  <si>
    <t>11:40AM</t>
  </si>
  <si>
    <t>3B02</t>
  </si>
  <si>
    <t>Physical Anthro</t>
  </si>
  <si>
    <t>Digital Photography</t>
  </si>
  <si>
    <t>2-D Design Foundations</t>
  </si>
  <si>
    <t>ART-242-3001</t>
  </si>
  <si>
    <t>ART-241-3001</t>
  </si>
  <si>
    <t>Painting I</t>
  </si>
  <si>
    <t>ART-261-3001</t>
  </si>
  <si>
    <t>Painting II</t>
  </si>
  <si>
    <t>ART-260-3001</t>
  </si>
  <si>
    <t>History of Art I Foundations</t>
  </si>
  <si>
    <t>DC @ GKHS</t>
  </si>
  <si>
    <t>OMA</t>
  </si>
  <si>
    <t>08:30PM</t>
  </si>
  <si>
    <t xml:space="preserve">M T W R </t>
  </si>
  <si>
    <t>02:40PM</t>
  </si>
  <si>
    <t xml:space="preserve">W </t>
  </si>
  <si>
    <t>OSY</t>
  </si>
  <si>
    <t>DC @ SHS</t>
  </si>
  <si>
    <t>SHS</t>
  </si>
  <si>
    <t>3L02</t>
  </si>
  <si>
    <t>BIO-103-3L82</t>
  </si>
  <si>
    <t>3L04</t>
  </si>
  <si>
    <t>3L82</t>
  </si>
  <si>
    <t>BIO-103-3L02</t>
  </si>
  <si>
    <t xml:space="preserve">T </t>
  </si>
  <si>
    <t>3L01</t>
  </si>
  <si>
    <t>BIO-105-3L82</t>
  </si>
  <si>
    <t>BIO-105-3L02</t>
  </si>
  <si>
    <t>General Biology Lecture &amp; Lab</t>
  </si>
  <si>
    <t>BIO-111-3081</t>
  </si>
  <si>
    <t>Hybrid courses are taught with a combination of face-to-face class labs and online lectures.</t>
  </si>
  <si>
    <t>BIO-111-3001</t>
  </si>
  <si>
    <t>Biology Principles I</t>
  </si>
  <si>
    <t>BIO-201-3001</t>
  </si>
  <si>
    <t>BIO-258-3081</t>
  </si>
  <si>
    <t>C EC F2F</t>
  </si>
  <si>
    <t>BIO-258-3001</t>
  </si>
  <si>
    <t>3B04</t>
  </si>
  <si>
    <t>Practical Business Principles</t>
  </si>
  <si>
    <t>KEC @ RTHS</t>
  </si>
  <si>
    <t>KEC @ DHS</t>
  </si>
  <si>
    <t>DKHS</t>
  </si>
  <si>
    <t>KEC @ SHS</t>
  </si>
  <si>
    <t>KEC @ GKHS</t>
  </si>
  <si>
    <t>OKI</t>
  </si>
  <si>
    <t>KEC @ HHS</t>
  </si>
  <si>
    <t>HHS</t>
  </si>
  <si>
    <t>Business Mathematics</t>
  </si>
  <si>
    <t>This course is instructed entirely online</t>
  </si>
  <si>
    <t>CAD</t>
  </si>
  <si>
    <t>Technical Drafting CAD</t>
  </si>
  <si>
    <t>08:05AM</t>
  </si>
  <si>
    <t>08:55AM</t>
  </si>
  <si>
    <t>CHE-210-3001</t>
  </si>
  <si>
    <t>Organic Chemistry I</t>
  </si>
  <si>
    <t>Organic Chemistry Lab I</t>
  </si>
  <si>
    <t>CIS-101-3002</t>
  </si>
  <si>
    <t>CIS-101-3001</t>
  </si>
  <si>
    <t>Intro to Programming: Python</t>
  </si>
  <si>
    <t>Web Site Development</t>
  </si>
  <si>
    <t>CIS-140-3002</t>
  </si>
  <si>
    <t>CIS-140-3001</t>
  </si>
  <si>
    <t>Java Programming I</t>
  </si>
  <si>
    <t>Windows Server Fundamentals I</t>
  </si>
  <si>
    <t>CIS-182-3002</t>
  </si>
  <si>
    <t>CIS-182-3001</t>
  </si>
  <si>
    <t>This course will be instructed entirely online. This is a Project Internship course. It may require on campus meetings, if needed.</t>
  </si>
  <si>
    <t>Cybersecurity</t>
  </si>
  <si>
    <t>Zachary Corrigan</t>
  </si>
  <si>
    <t>This section of COM-100 is entirely online, and will require ZERO on campus meetings. All assignments, including speeches, will be submitted online electronically. As all assignments are due electronically, students enrolled in this class will need access to the following equipment:  -	Computer (to write papers/discussions, use D2L, and submit assignments) -	Camera/Recording Device (something that can record audio and video and will allow you to upload videos in an MP4, .MOV, .WMV, .FLV format). This can include video cameras, webcams, and phones/tablets with high quality recording ability. Recordings must be clear and easy to understand, and may not be edited in any way. In addition to hardware requirements, there are IAI requirements for all of the speeches that must be met if a student is to receive credit and be eligible to pass this class for credit.  -	Speeches MUST be at least 5 minutes long. -	Students MUST have an audience present for the speech they record and the student should show their audience on camera before giving each speech. There MUST be at least SIX people present, and those individuals in the audience MUST be over the age of 16. The audience MUST be informed that they will be recorded and consent to being shown on camera. -	The speeches MUST take place in a "public" setting (workplace, community venue, etc.)</t>
  </si>
  <si>
    <t>COM-100-3081</t>
  </si>
  <si>
    <t>Hybrid courses are taught with a combination of required face-to-face and required online coursework.</t>
  </si>
  <si>
    <t>COM-100-3011</t>
  </si>
  <si>
    <t>DC @ DHS</t>
  </si>
  <si>
    <t>08:39AM</t>
  </si>
  <si>
    <t>09:27AM</t>
  </si>
  <si>
    <t>11:18AM</t>
  </si>
  <si>
    <t>12:06PM</t>
  </si>
  <si>
    <t>Criminal Law I</t>
  </si>
  <si>
    <t>Traffic Law Enforcement</t>
  </si>
  <si>
    <t>Community Oriented Policing</t>
  </si>
  <si>
    <t>Crisis/Conflict Mediation</t>
  </si>
  <si>
    <t>Criminal Investigation</t>
  </si>
  <si>
    <t>Constitutional Law for Police</t>
  </si>
  <si>
    <t>3A03</t>
  </si>
  <si>
    <t>3A04</t>
  </si>
  <si>
    <t>3A05</t>
  </si>
  <si>
    <t>3B03</t>
  </si>
  <si>
    <t>3B05</t>
  </si>
  <si>
    <t>Truck Brakes and Suspension</t>
  </si>
  <si>
    <t>3L03</t>
  </si>
  <si>
    <t>08:15PM</t>
  </si>
  <si>
    <t>Basic Engine Overhaul</t>
  </si>
  <si>
    <t>Intro to Tool Safety &amp; Usage</t>
  </si>
  <si>
    <t>12:25PM</t>
  </si>
  <si>
    <t>Basic Trans &amp; Final Drives</t>
  </si>
  <si>
    <t>Introduction to Diesels</t>
  </si>
  <si>
    <t>Basic Hydraulics</t>
  </si>
  <si>
    <t>Dates and times TBD - Students need Advisor/Instructor release to register for this Internship course.</t>
  </si>
  <si>
    <t>Advanced Diesels</t>
  </si>
  <si>
    <t>The Developing Child</t>
  </si>
  <si>
    <t>Guiding Young Children</t>
  </si>
  <si>
    <t>12:10PM</t>
  </si>
  <si>
    <t>Family-Community Relationships</t>
  </si>
  <si>
    <t>Facility Organization &amp; Superv</t>
  </si>
  <si>
    <t>Foster Creative Exp Yng Child</t>
  </si>
  <si>
    <t>Language of the Young Child</t>
  </si>
  <si>
    <t>Sci/Math in Early Childhood Ed</t>
  </si>
  <si>
    <t>You will be required to do observations at an elementary or secondary school during the semester. Criminal Background checks may be required.</t>
  </si>
  <si>
    <t>Thermodynamics</t>
  </si>
  <si>
    <t>Statics</t>
  </si>
  <si>
    <t>ELE</t>
  </si>
  <si>
    <t>PC Repair &amp; Configuration</t>
  </si>
  <si>
    <t>Paramedic Module I</t>
  </si>
  <si>
    <t>Hybrid courses are taught with a combination of required face-to-face class meetings and required online coursework.   Students must be a currently licensed EMT-B or EMT-I.  A current BLS CPR card is required prior to the start of clinicals. Students should take EMS 220 concurrently for their practicum hours.</t>
  </si>
  <si>
    <t>Paramedic Module I Clinical</t>
  </si>
  <si>
    <t>137 hours of practicum required.  Proof of immunization and current TB testing is required.  A current BLS CPR card is required prior to the start of clinicals as well as students passing a drug screen and background check.</t>
  </si>
  <si>
    <t>C FLEX</t>
  </si>
  <si>
    <t>Must also register for ENG 103 3L01. This course is instructed entirely online.</t>
  </si>
  <si>
    <t>3L11</t>
  </si>
  <si>
    <t>Must also register for ENG 103 3L11.</t>
  </si>
  <si>
    <t>3L12</t>
  </si>
  <si>
    <t>Must also register for ENG 103 3L12.</t>
  </si>
  <si>
    <t>3L13</t>
  </si>
  <si>
    <t>Must also register for ENG 103 3L13.</t>
  </si>
  <si>
    <t>3L14</t>
  </si>
  <si>
    <t>Must also register for ENG 103 3L14.</t>
  </si>
  <si>
    <t>3L15</t>
  </si>
  <si>
    <t>Must also register for ENG 103 3L15. This course is instructed entirely online.</t>
  </si>
  <si>
    <t>3L17</t>
  </si>
  <si>
    <t>3L20</t>
  </si>
  <si>
    <t>Must also register for ENG 103 3L20. This course is instructed entirely online.</t>
  </si>
  <si>
    <t>3L21</t>
  </si>
  <si>
    <t>ENG-103-3L11</t>
  </si>
  <si>
    <t>ENG-103-3L12</t>
  </si>
  <si>
    <t>ENG-103-3L13</t>
  </si>
  <si>
    <t>ENG-103-3L14</t>
  </si>
  <si>
    <t>01:57PM</t>
  </si>
  <si>
    <t>Must also register for ENG 093 3L01. This course is instructed entirely online.</t>
  </si>
  <si>
    <t>ENG-103-3021</t>
  </si>
  <si>
    <t>Must also register for ENG 093 3L11.</t>
  </si>
  <si>
    <t>ENG-103-3022</t>
  </si>
  <si>
    <t>Must also register for ENG 093 3L12.</t>
  </si>
  <si>
    <t>ENG-103-3023</t>
  </si>
  <si>
    <t>Must also register for ENG 093 3L13.</t>
  </si>
  <si>
    <t>ENG-103-3024</t>
  </si>
  <si>
    <t>Must also register for ENG 093 3L14.</t>
  </si>
  <si>
    <t>Must also register for ENG 093 3L15. This course is instructed entirely online.</t>
  </si>
  <si>
    <t>Introduction to Fiction</t>
  </si>
  <si>
    <t>Introduction to Poetry</t>
  </si>
  <si>
    <t>Introduction to Drama</t>
  </si>
  <si>
    <t>Creative Writing:Fiction</t>
  </si>
  <si>
    <t>Esthetics Procedures I</t>
  </si>
  <si>
    <t>Esthetics Clinical</t>
  </si>
  <si>
    <t>Western Civilization to 1715</t>
  </si>
  <si>
    <t>World History to 1500</t>
  </si>
  <si>
    <t>African American History</t>
  </si>
  <si>
    <t>09:32AM</t>
  </si>
  <si>
    <t>01:04PM</t>
  </si>
  <si>
    <t>01:52PM</t>
  </si>
  <si>
    <t>Introduction to Medical Coding</t>
  </si>
  <si>
    <t>Pharmacology &amp; Lab Medicine</t>
  </si>
  <si>
    <t>Amy Kunigonis</t>
  </si>
  <si>
    <t>Horticulture Science</t>
  </si>
  <si>
    <t>Greenhouse Management</t>
  </si>
  <si>
    <t>Trees/Arboriculture</t>
  </si>
  <si>
    <t>Beginning Floral Arrangements</t>
  </si>
  <si>
    <t>Special Events</t>
  </si>
  <si>
    <t>Sustainable Prairie Management</t>
  </si>
  <si>
    <t>Orna Shrubs Ident &amp; Culture</t>
  </si>
  <si>
    <t>Interior Plantscaping</t>
  </si>
  <si>
    <t>Turf and Lawn Management</t>
  </si>
  <si>
    <t>U.S. Field Studies</t>
  </si>
  <si>
    <t>HOS</t>
  </si>
  <si>
    <t>Kitchen Techniques</t>
  </si>
  <si>
    <t>Introduction to Hospitality</t>
  </si>
  <si>
    <t>OST</t>
  </si>
  <si>
    <t>DC @ WACC</t>
  </si>
  <si>
    <t>WACC</t>
  </si>
  <si>
    <t>W16</t>
  </si>
  <si>
    <t>Cooking Fundamentals</t>
  </si>
  <si>
    <t>Intro to Film Appreciation</t>
  </si>
  <si>
    <t>Anatomy and Physiology for Ma</t>
  </si>
  <si>
    <t>MA Clinical Procedures I</t>
  </si>
  <si>
    <t>3L05</t>
  </si>
  <si>
    <t>A scientific calculator is required.  Approved calculators are Texas Instruments TI-30X IIS or the TI-83 or TI-84 graphing calculator.  Use of any other calculator is at the discretion of the instructor and may be prohibited. Please refer to instructor's syllabus.</t>
  </si>
  <si>
    <t>MAT-150-3081</t>
  </si>
  <si>
    <t>Hybrid courses are taught with a combination of required face-to-face class meetings and required online coursework. A TI-83 or TI-84 graphing calculator is required. Students should be aware that use of more advanced graphing calculators (such as the TI-89 or TI-92) may be prohibited.  Please refer to the instructor's syllabus.</t>
  </si>
  <si>
    <t>MAT-150-3001</t>
  </si>
  <si>
    <t>Math for Elementary Teach I</t>
  </si>
  <si>
    <t>Finite Mathematics</t>
  </si>
  <si>
    <t>This is a FLEX course. Students may choose whether to attend each scheduled class meeting in-person(in the classroom) or live online(via zoom). A TI-83 or TI-84 graphing calculator is required. Students should be aware that use of more advanced graphing calculators (such as the TI-89 or TI-92) may be prohibited.  Please refer to the instructor's syllabus.</t>
  </si>
  <si>
    <t xml:space="preserve">M T </t>
  </si>
  <si>
    <t>MAT-230-3001</t>
  </si>
  <si>
    <t>Supervision</t>
  </si>
  <si>
    <t>Principles of Sales</t>
  </si>
  <si>
    <t>Leader &amp; Personal Development</t>
  </si>
  <si>
    <t>Students with questions may call the Military Science Department at NIU, (815)753-6234.</t>
  </si>
  <si>
    <t>Innovative Tactical Leadership</t>
  </si>
  <si>
    <t>Surv Amer Music</t>
  </si>
  <si>
    <t>MUS-220-3081</t>
  </si>
  <si>
    <t>MUS-220-3001</t>
  </si>
  <si>
    <t>NUR-100-3B02</t>
  </si>
  <si>
    <t>NUR-100-3B01</t>
  </si>
  <si>
    <t>NUR-117-3002</t>
  </si>
  <si>
    <t>NUR-117-3001</t>
  </si>
  <si>
    <t>NUR-117-3004</t>
  </si>
  <si>
    <t>NUR-117-3003</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</si>
  <si>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t>
  </si>
  <si>
    <t>NUR-168-3A02</t>
  </si>
  <si>
    <t>NUR-168-3A01</t>
  </si>
  <si>
    <t>NUR-168-3B02</t>
  </si>
  <si>
    <t>NUR-168-3B01</t>
  </si>
  <si>
    <t>Clinical begins on 10/21/24. Schedule will be distributed.  Lectures will begin on Tuesday 10/22 with your theory instructor as scheduled in B-1276. There will be asynchronous lectures to listen to every Wednesday.  Weekly lab practice will be required. All clinicals are subject to change based on instructor and clinical site availability.</t>
  </si>
  <si>
    <t>NUR-169-3A02</t>
  </si>
  <si>
    <t>NUR-169-3A01</t>
  </si>
  <si>
    <t>NUR-169-3B02</t>
  </si>
  <si>
    <t>NUR-169-3B01</t>
  </si>
  <si>
    <t>NUR-226-3A02</t>
  </si>
  <si>
    <t>NUR-226-3A01</t>
  </si>
  <si>
    <t>NUR-226-3B02</t>
  </si>
  <si>
    <t>NUR-226-3B01</t>
  </si>
  <si>
    <t>NUR-227-3A02</t>
  </si>
  <si>
    <t>NUR-227-3A01</t>
  </si>
  <si>
    <t>NUR-227-3B02</t>
  </si>
  <si>
    <t>NUR-227-3B01</t>
  </si>
  <si>
    <t>NUR-239-3A02</t>
  </si>
  <si>
    <t>NUR-239-3A01</t>
  </si>
  <si>
    <t>NUR-239-3B02</t>
  </si>
  <si>
    <t>NUR-239-3B01</t>
  </si>
  <si>
    <t>NUR-249-3A02</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</si>
  <si>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 Clinical days are on Mondays and Wednesdays - times will vary depending on clinical site location. You will be emailed a clinical schedule approximately one month before you start the course. All clinical dates and times are subject to change based on instructor and clinical site availability.  Week 1 may be slightly different to accommodate orientation.</t>
  </si>
  <si>
    <t>NUR-249-3A01</t>
  </si>
  <si>
    <t>NUR-249-3B02</t>
  </si>
  <si>
    <t>NUR-249-3B01</t>
  </si>
  <si>
    <t>OS-101-3002</t>
  </si>
  <si>
    <t>OS-101-3001</t>
  </si>
  <si>
    <t>OS-133-3002</t>
  </si>
  <si>
    <t>OS-133-3001</t>
  </si>
  <si>
    <t>OS-136-3002</t>
  </si>
  <si>
    <t>Hybrid courses ae taught with a combination of required face-to-face class meetings and required online coursework.</t>
  </si>
  <si>
    <t>OS-136-3001</t>
  </si>
  <si>
    <t>Physical Ed for Children</t>
  </si>
  <si>
    <t>This course is offered entirely online.</t>
  </si>
  <si>
    <t>PHY-263-3001</t>
  </si>
  <si>
    <t>PLS-140-3082</t>
  </si>
  <si>
    <t>PLS-140-3002</t>
  </si>
  <si>
    <t>International Relations</t>
  </si>
  <si>
    <t>This section is instructed entirely online.</t>
  </si>
  <si>
    <t>Social Psychology</t>
  </si>
  <si>
    <t>Radiographic Imaging I</t>
  </si>
  <si>
    <t>Patient Care Techniques</t>
  </si>
  <si>
    <t>Radiographic Pos &amp; Proced I</t>
  </si>
  <si>
    <t>Clinical Practicum I</t>
  </si>
  <si>
    <t>This course will meet in person, on campus for the first three weeks of the semester to prepare students to attend clinical sites. For the remainder of the semester, student will be placed at clinical sites.</t>
  </si>
  <si>
    <t>Medical Term for Radiography</t>
  </si>
  <si>
    <t>Advanced Clinical Practicum I</t>
  </si>
  <si>
    <t>AH</t>
  </si>
  <si>
    <t>Radiographic Image Evaluation</t>
  </si>
  <si>
    <t>Radiation Physics</t>
  </si>
  <si>
    <t>SOC-170-3083</t>
  </si>
  <si>
    <t>SOC-170-3003</t>
  </si>
  <si>
    <t>This course instructed entirely online.</t>
  </si>
  <si>
    <t>Elementary Spanish I</t>
  </si>
  <si>
    <t>Intermediate Spanish I</t>
  </si>
  <si>
    <t>TMAT</t>
  </si>
  <si>
    <t>Technical Mathematics</t>
  </si>
  <si>
    <t>Massage Techniques I</t>
  </si>
  <si>
    <t>This class will meet in the Booth area of the Welding Lab.</t>
  </si>
  <si>
    <t>KEC @ AFSY</t>
  </si>
  <si>
    <t>AFSY</t>
  </si>
  <si>
    <t>Fabrication II</t>
  </si>
  <si>
    <t>This class will meet in the South Bay of the Welding Lab.</t>
  </si>
  <si>
    <t>Welding Layout</t>
  </si>
  <si>
    <t>Layout II</t>
  </si>
  <si>
    <t>This class will meet in the South Bay area of the Welding Lab.</t>
  </si>
  <si>
    <t>This class will met in the Booth area of the Welding Lab.</t>
  </si>
  <si>
    <t>ASME Pipe Welding I 5G</t>
  </si>
  <si>
    <t>SUMMER TUITION REMINDER: MAY 6, 2026</t>
  </si>
  <si>
    <t>FALL TUITION REMINDER: JULY 16,2026</t>
  </si>
  <si>
    <t>C IAI ONL</t>
  </si>
  <si>
    <t>FA26</t>
  </si>
  <si>
    <t>10:55AM</t>
  </si>
  <si>
    <t>C IAI SYN</t>
  </si>
  <si>
    <t>C IAI F2F</t>
  </si>
  <si>
    <t>C IAI HYB</t>
  </si>
  <si>
    <t>C T150 F2F</t>
  </si>
  <si>
    <t>Hybrid &amp; Electric Vehicle Tech</t>
  </si>
  <si>
    <t>Body Electronics</t>
  </si>
  <si>
    <t>C SSC GENED IAI ONL</t>
  </si>
  <si>
    <t>Photography I</t>
  </si>
  <si>
    <t>C FINA GENED IAI ONL</t>
  </si>
  <si>
    <t>12:22PM</t>
  </si>
  <si>
    <t>Topics in Studio Art</t>
  </si>
  <si>
    <t>C GENED IAI ONL</t>
  </si>
  <si>
    <t>C GENED IAI F2F</t>
  </si>
  <si>
    <t>C GENED IAI HYB</t>
  </si>
  <si>
    <t>C GENED IAI EC F2F</t>
  </si>
  <si>
    <t>C IAI GENED F2F</t>
  </si>
  <si>
    <t>BIO-201-3081</t>
  </si>
  <si>
    <t>C IAI GENED F2F EMSA</t>
  </si>
  <si>
    <t xml:space="preserve">F </t>
  </si>
  <si>
    <t>09:55AM</t>
  </si>
  <si>
    <t>CHE-210-3081</t>
  </si>
  <si>
    <t>09:20AM</t>
  </si>
  <si>
    <t>C GENED IAI F2F EMSA</t>
  </si>
  <si>
    <t>05:15PM</t>
  </si>
  <si>
    <t>C GENED IAI DCZ F2F</t>
  </si>
  <si>
    <t>Intro to Mass Communications</t>
  </si>
  <si>
    <t>Topics in Communication</t>
  </si>
  <si>
    <t>Hybrid courses are taught with a combination of required face-to-face class meetings and required online coursework.Intro to Social Media</t>
  </si>
  <si>
    <t>Criminalistics I</t>
  </si>
  <si>
    <t>This course focuses on field work with three monthly meetings on campus scheduled on October 12, 2026, November 2, 2026, and November 23, 2026. Instructor will provide further details on the first day of class. Hybrid courses are taught with a combination of required face-to-face class meetings and required online coursework.</t>
  </si>
  <si>
    <t>ASE</t>
  </si>
  <si>
    <t>Deja Ramirez</t>
  </si>
  <si>
    <t>Observe &amp; Assess for Guidance</t>
  </si>
  <si>
    <t>07:15PM</t>
  </si>
  <si>
    <t>08:00PM</t>
  </si>
  <si>
    <t>07:00PM</t>
  </si>
  <si>
    <t>Jaquida Wynn</t>
  </si>
  <si>
    <t>This course will require minimum 15 hours lab practicum at designated facilities.  Dates and times TBD depending on instructor and site availability.  This course also requires a synchronous component where students will meet virtually on Tuesdays.</t>
  </si>
  <si>
    <t xml:space="preserve">M T R </t>
  </si>
  <si>
    <t>VL</t>
  </si>
  <si>
    <t>This course is instructed entirely online. Must also register for ENG 103 3L02.</t>
  </si>
  <si>
    <t xml:space="preserve"> This is a FLEX course. Students may choose whether to attend each scheduled class meeting in-person (in the classroom) or live online (via zoom).  Must also register for ENG 103 3L21.</t>
  </si>
  <si>
    <t>C GENED IAI FLEX</t>
  </si>
  <si>
    <t>07:45AM</t>
  </si>
  <si>
    <t>08:34AM</t>
  </si>
  <si>
    <t>This course is instructed entirely online. Must also register for ENG 093 3L02.</t>
  </si>
  <si>
    <t>Must also register for ENG 099 3L20. This course is instructed entirely online.</t>
  </si>
  <si>
    <t>Must also register for ENG 099 3L21.</t>
  </si>
  <si>
    <t>Sarah Stupegia</t>
  </si>
  <si>
    <t>Introduction to Literature</t>
  </si>
  <si>
    <t>C HUM IAI</t>
  </si>
  <si>
    <t>C HUM ONL</t>
  </si>
  <si>
    <t>C HUM GENED IAI ONL</t>
  </si>
  <si>
    <t>C HUM GENED IAI F2F</t>
  </si>
  <si>
    <t>C IAI HUM F2F</t>
  </si>
  <si>
    <t>DC @ ICHS - CONTRACTED COURSE</t>
  </si>
  <si>
    <t>C HUM GENED IAI HYB</t>
  </si>
  <si>
    <t>07:50AM</t>
  </si>
  <si>
    <t>09:09AM</t>
  </si>
  <si>
    <t>08:25AM</t>
  </si>
  <si>
    <t>Baking Fundamentals</t>
  </si>
  <si>
    <t>C HUM FINA GENED IAI ONL</t>
  </si>
  <si>
    <t>03:55PM</t>
  </si>
  <si>
    <t>Kyra Rider</t>
  </si>
  <si>
    <t>Andrew Wang</t>
  </si>
  <si>
    <t>Intro to Statistics Support</t>
  </si>
  <si>
    <t>This course is instructed all online, but students are required to meet online as a group per the days and times listed.Synchronous courses happen online, but there are regularly scheduled class meetings just like face-to-face classes have. Everyone meets together online using a tool like Zoom or the D2L Virtual Classroom. Students and the instructor interact in the moment, and also communicate through email and discussion boards. Assignments, quizzes, and other activities are due on a weekly basis, just like in a face-to-face class. A scientific calculator is required.  The approved calculator is the Texas Instruments TI-30X IIS. Use of any other calculator such as TI-83 or TI-84 graphing calculator is at the discretion of the instructor and may be prohibited. Please refer to instructor's syllabus.</t>
  </si>
  <si>
    <t>This course is instructed entirely online.A scientific calculator is required.  The approved calculator is the Texas Instruments TI-30X IIS. Use of any other calculator such as TI-83 or TI-84 graphing calculator is at the discretion of the instructor and may be prohibited. Please refer to instructor's syllabus.</t>
  </si>
  <si>
    <t>This is a FLEX course. Students may choose whether to attend each scheduled class meeting in-person (in the classroom) or live online (via zoom).A scientific calculator is required.  Approved calculators are Texas Instruments TI-30X IIS or the TI-83 or TI-84 graphing calculator.  Use of any other calculator is at the discretion of the instructor and may be prohibited. Please refer to instructor's syllabus.</t>
  </si>
  <si>
    <t>This course is instructed entirely online.A scientific calculator is required.  Approved calculators are Texas Instruments TI-30X IIS or the TI-83 or TI-84 graphing calculator.  Use of any other calculator is at the discretion of the instructor and may be prohibited. Please refer to instructor's syllabus.</t>
  </si>
  <si>
    <t>This is a FLEX course. Students may choose whether to attend each scheduled class meeting in-person (in the classroom) or live online (via zoom).A TI-83 or TI-84 graphing calculator is required. Students should be aware that use of more advanced graphing calculators (such as the TI-89 or TI-92) may be prohibited.  Please refer to the instructor's syllabus.</t>
  </si>
  <si>
    <t>This course is instructed entirely online.A TI-83 or TI-84 graphing calculator is required. Students should be aware that use of more advanced graphing calculators (such as the TI-89 or TI-92) may be prohibited.  Please refer to the instructor's syllabus.</t>
  </si>
  <si>
    <t>C GENED IAI SYN</t>
  </si>
  <si>
    <t>This course is instructed all online, but students are required to meet online as a group per the days and times listed.A TI-83 or TI-84 graphing calculator is required. Students should be aware that use of more advanced graphing calculators (such as the TI-89 or TI-92) may be prohibited.  Please refer to the instructor's syllabus.</t>
  </si>
  <si>
    <t>William Michels</t>
  </si>
  <si>
    <t>Advertising and Promotion</t>
  </si>
  <si>
    <t>C FINA ONL</t>
  </si>
  <si>
    <t>C FINA GENED IAI F2F</t>
  </si>
  <si>
    <t xml:space="preserve">T W </t>
  </si>
  <si>
    <t>NUR-100-3A02</t>
  </si>
  <si>
    <t>There will be a mandatory orientation on Tuesday July 14th at 1:00pm. We will use this time to collect your documents such as paperwork, SSN card, and photo ID. Please arrive on time and bring your documentations. Please check your kish email for a welcome email with details. 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 Kishwaukee College Placement testing is required.  Student is responsible for course tuition as well as required books, supplies, uniform nurse aide competency test and the cost of any required immunizations.  You will need your American Heart Association CPR card before the start of class. It is required. Clinical at Lincolnshire tentatively scheduled for 7am-3pm Tuesdays beginning August 27th.  All clinical dates and times are subject to change based on instructor and clinical site availability.</t>
  </si>
  <si>
    <t>NUR-100-3A01</t>
  </si>
  <si>
    <t>There will be a mandatory orientation on Tuesday July 14th at 1:00pm. We will use this time to collect your documents such as paperwork, SSN card, and photo ID. Please arrive on time and bring your documentations. Please check your kish email for a welcome email with details. 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accordingly.Kishwaukee College Placement testing is required.  Student is responsible for course tuition as well as required books, supplies, uniform nurse aide competency test and the cost of any required immunizations.  You will need your American Heart Association CPR card before the start of class. It is required. Clinical at Lincolnshire tentatively scheduled for 7am-3pm Fridays beginning August 28th.  All clinical dates and times are subject to change based on instructor and clinical site availability.</t>
  </si>
  <si>
    <t>Kishwaukee College Placement testing is required.  Student is responsible for course tuition as well as required books supplies uniform nurse aide competency test and the cost of any required immunizations.  The total cost of the program is approx. $1549. American Heart Association CPR required. Clinical at Lincolnshire tentatively scheduled for 7am-3pm Tuesdays beginning August 27th. All clinical dates and times are subject to change based on instructor and clinical site availability. Verification of COVID 19 Vaccine required by the clinical setting.</t>
  </si>
  <si>
    <t>There will be a mandatory orientation on Tuesday September 8th at 10:00am. We will use this time to collect your documents such as paperwork, SSN card, and photo ID. Please arrive on time and bring your documentations. Please check your kish email for a welcome email with details. 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accordingly.Kishwaukee College Placement testing is required.  Student is responsible for course tuition as well as required books, supplies, uniform nurse aide competency test and the cost of any required immunizations.  You will need your American Heart Association CPR card before the start of class. It is required. Clinical at Lincolnshire tentatively scheduled for 7am-3pm Thursdays beginning October 22nd.  All clinical dates and times are subject to change based on instructor and clinical site availability.</t>
  </si>
  <si>
    <t>There will be a mandatory orientation on Tuesday September 8th at 10:00am. We will use this time to collect your documents such as paperwork, SSN card, and photo ID. Please arrive on time and bring your documentations. Please check your kish email for a welcome email with details. 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accordingly.Kishwaukee College Placement testing is required.  Student is responsible for course tuition as well as required books, supplies, uniform nurse aide competency test and the cost of any required immunizations.  You will need your American Heart Association CPR card before the start of class. It is required. Clinical at Lincolnshire tentatively scheduled for 7am-3pm Fridays beginning October 23rd.  All clinical dates and times are subject to change based on instructor and clinical site availability.</t>
  </si>
  <si>
    <t>Kishwaukee College Placement testing is required.  Student is responsible for course tuition as well as required books supplies uniform nurse aide competency test and the cost of any required immunizations.  The total cost of the program is approx. $1549. American Heart Association CPR required. Clinicals are tentatively scheduled for 7am-3pm Fridays beginning October 24th.  All clinical dates and times are subject to change based on instructor and clinical site availability. Verification of COVID 19 Vaccine required by the clinical setting.</t>
  </si>
  <si>
    <t>C T150 HYB</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</si>
  <si>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accordingly.Clinical day and time will be Mondays starting 9/14/26 from 7:00am-1:00pm at Liberty Village Rochelle and Rochelle Community Hospital. Students may rotate to a Wednesday clinical 2-3 times during the semester.   Required clinical orientation will be TBA Week 5. Practice time and lab required. All clinical dates and times are subject to change based on instructor and clinical site availability.</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</si>
  <si>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accordingly.Clinical day and time will be Wednesdays starting 9/16/26 from 7:00am-1:00pm at Liberty Village Rochelle and Rochelle Community Hospital. Students may rotate to a Monday clinical 2-3 times during the semester.   Required clinical orientation will be TBA Week 5. Practice time and lab required. All clinical dates and times are subject to change based on instructor and clinical site availability.</t>
  </si>
  <si>
    <t>0000498 / 0000482</t>
  </si>
  <si>
    <t>Kay Singer / Kathy Schnier</t>
  </si>
  <si>
    <t>This course will have weekly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accordingly.We will have an Orientation to Clinical policies as well as a Math Competency Exam on Monday 8/17/26 from 8:00 - 1:00 in B-1205. A detailed clinical rotation schedule will be distributed to all students by e-mail prior to the beginning of the semester and discussed in detail at our Orientation meeting . NM Kish is our primary clinical site.  All clinicals are subject to change based on instructor and clinical site availability. Lectures begin on Tuesday 8/18/2026 and meet every Tuesday and Thursday in B1274. Most Fridays will be reserved for asynchronous remote learning. Weekly lab practice will be required.</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</si>
  <si>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accordingly.Clinicals to take place at OSF St. Anthony Hospital (5666 E State St, Rockford, IL 61107) on Saturdays. Simulation experience (one) and Skills Competency (one) testing dates TBD and may require students to be on campus during the day. Practice Lab hours are required outside of scheduled lab instructional time. Clinical dates and times subject to change based on instructor and clinical site availability. Asynchronous hybrid lessons will be announced weekly and will consist of various student-led and faculty-guided learning activities and review of lesson material.</t>
  </si>
  <si>
    <t>07:20PM</t>
  </si>
  <si>
    <t>Hybrid courses are taught with a combination of required face-to-face class meetings and required online coursework.We will have an Orientation to Clinical policies as well as a Math Competency Exam on Monday 8/19/24 from 9:00 - 2:00 in B-1205 --- pre-arranged groups will be designated. Lectures will begin on Tuesday 8/20 with your theory instructor as scheduled in B-1274. There will be asynchronous lectures to listen to every Wednesday. A detailed clinical rotation schedule will be distributed to all students by e-mail prior to the beginning of the semester and discussed in detail at our Orientation meeting on 8/19. Additional clinical sites TBA. Weekly lab practice will be required. All clinicals are subject to change based on instructor and clinical site availability.</t>
  </si>
  <si>
    <t>Hybrid courses are taught with a combination of required face-to-face class meetings and required online coursework.Clinicals to take place at OSF St. Anthony Hospital (5666 E State St, Rockford, IL 61107) on Saturdays. Simulation experience (one) and Skills Competency (one) testing dates TBD and may require students to be on campus during the day. Practice Lab hours are required outside of scheduled lab instructional time. Clinical dates and times subject to change based on instructor and clinical site availability. Asynchronous hybrid hours will be announced weekly and will consist of various student-led and faculty-guided learning activities and review of lesson material.</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</si>
  <si>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accordingly.Clinical begins on 10/12/26. The schedule will be distributed in advance.  Lectures will begin on Tuesday 10/13 with your theory instructor as scheduled in B-1276.   Weekly lab practice will be required. All clinicals are subject to change based on instructor and clinical site availability. Most Fridays will be reserved for asynchronous remote learning.</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</si>
  <si>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accordingly.We will have an Orientation to Clinical policies as well as a Math Competency Exam on Monday 8/17/26 from 8:00 - 1:00 in B-1205.A detailed clinical rotation schedule will be distributed to all students by e-mail prior to the beginning of the semester and discussed in detail at our Orientation meeting. NM Kish is our primary clinical site.  All clinicals are subject to change based on instructor and clinical site availability. Lectures will begin on 8/18/26 and meet every Tuesday and Thursday in B1276. Most Fridays will be reserved for asynchronous remote learning. Weekly lab practice will be required.</t>
  </si>
  <si>
    <t>Hybrid courses are taught with a combination of required face-to-face class meetings and required online coursework.We will have an Orientation to Clinical policies as well as a Math Competency Exam on Monday 8/19/24 from 9:00 - 2:00 in B-1205 --- pre-arranged groups will be designated. Lectures will begin on Tuesday 8/20 with your theory instructor as scheduled in B-1276. There will be asynchronous lectures to listen to every Wednesday. A detailed clinical rotation schedule will be distributed to all students by e-mail prior to the beginning of the semester and discussed in detail at our Orientation meeting on 8/19. Additional clinical sites TBA. Weekly lab practice will be required. All clinicals are subject to change based on instructor and clinical site availability.</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</si>
  <si>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 Clinical begins on  Monday 10/12/26. The schedule will be distributed in advance.  Lectures will begin on Tuesday 10/13 with your theory instructor as scheduled in B-1274.  Weekly lab practice will be required. Most Friday will be reserved for asynchronous remote learning.</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</si>
  <si>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accordingly.Clinicals to take place at OSF St. Anthony Hospital (5666 E State St, Rockford, IL 61107) on Saturdays. Simulation experience (one) and Skills Competency (one) testing dates TBD and may require students to be on campus during the day. Practice Lab hours are required outside of scheduled lab instructional time. Clinical dates and times subject to change based on instructor and clinical site availability. Asynchronous hybrid lessons will be announced weekly and will consist of various student-led and faculty-guided learning activities and review of lessons.</t>
  </si>
  <si>
    <t>Doreen Oleary-Nakaerts</t>
  </si>
  <si>
    <t>Stephanie Stouffer</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</si>
  <si>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accordingly.Clinical days and times will be Mondays and Wednesdays 6:30am-3:00pm at Swedish American Hospital OB unit. Hospital orientation will be on campus 8:00am-2:30pm Monday, August 17, 2026. Clinical rotations may include a Friday for observation. All clinical dates and times are subject to change based on instructor and clinical site availability.</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</si>
  <si>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accordingly.Clinical days and times will be Mondays and Wednesdays 6:30am-3:00pm at Swedish American Hospital OB unit. Hospital orientation will be on campus 8:00am-2:30pm Monday, October 12, 2026. Clinical rotations may include a Friday for observation. All clinical dates and times are subject to change based on instructor and clinical site availability.</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</si>
  <si>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accordingly.Clinical Tuesdays 6:00am-2:30pm at Swedish American Hospital and Wednesdays 8:00am-4:00pm at DeKalb County Health Department. There will also be observation experiences during the week in community settings. Clinical rotation schedule will be provided by instructor and will be based on community and in patient availability. All clinical dates and times are subject to change based on instructor and clinical site availability.</t>
  </si>
  <si>
    <t xml:space="preserve">M R </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</si>
  <si>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 Clinical days and times will be on Mondays from 6:30am-11:50am and Wednesdays 12:30pm-5:50pm at Swedish American Hospital 9th Floor.  Hospital orientation will be on campus on Monday 8/17 .  Practice Lab Required.  All clinical dates and times are subject to change based on instructor and clinical site availability.</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</si>
  <si>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 Clinical days and times will be on Mondays from 6:30am-11:50am and Wednesdays 12:30pm-5:50pm at Swedish American Hospital 9th Floor.  Hospital orientation will be on campus on Monday 8/17.  Practice Lab Required.  All clinical dates and times are subject to change based on instructor and clinical site availability.</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</si>
  <si>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 Clinical days and times will be on Mondays from 12:30pm - 5:50pm and Wednesdays 6:30am - 11:50am at Swedish American Hospital 9th Floor. Hospital Orientation Monday 10/12. Practice Lab Required. All clinical dates and times are subject to change based on instructor and clinical site availability.</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</si>
  <si>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 Clinical days and times will be on Mondays from 12:30pm-5:50pm and Wednesdays 6:30am-11:50am at Swedish American Hospital 9th Floor.  Hospital orientation will be on campus on Monday 10/12 .  Practice Lab Required.  All clinical dates and times are subject to change based on instructor and clinical site availability.</t>
  </si>
  <si>
    <t>07:10PM</t>
  </si>
  <si>
    <t>08:10PM</t>
  </si>
  <si>
    <t>This course will have hybrid learning components. This means students will have weekly asynchronous hybrid learning requirements. Students will be responsible for reviewing content in course resources and completing assigned hybrid work by a specified deadline. The instructor will specify when hybrid learning components are due on the 1st day of the class. All clinical dates &amp; times are subject to change based on instructor &amp; site availability. Clinicals will occur at varied community sites during day &amp; evening hours on select weekdays; Clinical will also occur weekly on Saturdays at Swedish American Hospital. Mandatory clinical orientation in week 1 requires daytime hours. This altered schedule will be provided prior to the 1st week of class.</t>
  </si>
  <si>
    <t>06:20PM</t>
  </si>
  <si>
    <t>This course will have hybrid learning components. This means students will be responsible for reviewing content posted online in D2L and completing assignments by a specified deadline. The instructor for the course will specify when hybrid learning and assignments will occur on the first day of class so students can plan accordingly.Complete schedule to follow from your instructor.</t>
  </si>
  <si>
    <t>04:50PM</t>
  </si>
  <si>
    <t>Hybrid courses are taught with a combination of required face-to-face class meetings and required online coursework. For this hybrid course, students are expected to be on campus for approximately 1-2 hours within the first two weeks of class to conduct orientation and assessment in person. Students are also expected to conduct midterm and final assessments in person, at mutually agreeable times with their instructor. Primary facility for workouts is the Kishwaukee College Fitness Center but other options are available. See instructor for additional details.</t>
  </si>
  <si>
    <t>Hybrid courses are taught with a combination of required face-to-face class meetings and required online coursework.This course uses the Honorlock test proctoring software for online exams. Honorlock is built into the D2L course site and requires the use of the Chrome browser. Students must have a working webcam and microphone and will need a quiet, private space for testing. Before each exam, students will show a photo ID and conduct a room scan with the webcam. Honorlock blocks the use of external monitors, web extensions, non-test software, and other devices during the exam. Honorlock uses pop-in live proctors when it detects potential issues. Be sure to review the Honorlock information in the course syllabus.</t>
  </si>
  <si>
    <t>Kimberly Mais</t>
  </si>
  <si>
    <t>C IAI GENED ONL</t>
  </si>
  <si>
    <t>General Physics I</t>
  </si>
  <si>
    <t>PHY-263-3081</t>
  </si>
  <si>
    <t>C SSC GENED IAI HYB</t>
  </si>
  <si>
    <t>C SSC GENED IAI F2F</t>
  </si>
  <si>
    <t xml:space="preserve">M F </t>
  </si>
  <si>
    <t>RA-102-3002 RA-102-3001</t>
  </si>
  <si>
    <t>12:55PM</t>
  </si>
  <si>
    <t>Hybrid courses are taught with a combination of required face-to-face class meetings and required online coursework. The class will meet in person during week 1; at that time the instructor will share information regarding the full schedule of in-person and online learning for the semester.</t>
  </si>
  <si>
    <t>DC @ ICHS - CONTRACTED COURSE This course is instructed entirely online.</t>
  </si>
  <si>
    <t>C SSC IAI ONL</t>
  </si>
  <si>
    <t>C HUM SYN</t>
  </si>
  <si>
    <t>This course is instructed all online, but students are required to meet online as a group per the days and times listed.Synchronous courses happen online, but there are regularly scheduled class meetings just like face-to-face classes have. Everyone meets together online using a tool like Zoom or the D2L Virtual Classroom. Students and the instructor interact in the moment, and also communicate through email and discussion boards. Assignments, quizzes, and other activities are due on a weekly basis, just like in a face-to-face class.</t>
  </si>
  <si>
    <t>08:20PM</t>
  </si>
  <si>
    <t>THE</t>
  </si>
  <si>
    <t>Introduction to Acting</t>
  </si>
  <si>
    <t>C FINA IAI F2F</t>
  </si>
  <si>
    <t>This class will meet in the classroom in the Welding Lab.</t>
  </si>
  <si>
    <t>1405H</t>
  </si>
  <si>
    <t>ABE</t>
  </si>
  <si>
    <t>AETP</t>
  </si>
  <si>
    <t>AE RNC</t>
  </si>
  <si>
    <t>Julia Spahn</t>
  </si>
  <si>
    <t>ABE Level Five</t>
  </si>
  <si>
    <t>WPCH</t>
  </si>
  <si>
    <t>ABE Level Eight</t>
  </si>
  <si>
    <t>Math for Life</t>
  </si>
  <si>
    <t>Regina Adams</t>
  </si>
  <si>
    <t>Deborah Karavites-Uhl</t>
  </si>
  <si>
    <t>Bridge to Career Pathways</t>
  </si>
  <si>
    <t>Jose Vicente</t>
  </si>
  <si>
    <t>Academic Reading &amp; Writing</t>
  </si>
  <si>
    <t>Kara Wilkins</t>
  </si>
  <si>
    <t>Laura Moudy</t>
  </si>
  <si>
    <t>Career/Job Preparation</t>
  </si>
  <si>
    <t>T</t>
  </si>
  <si>
    <t>Engine Management II</t>
  </si>
  <si>
    <t>Miles Halpern</t>
  </si>
  <si>
    <t>ART-267-3001</t>
  </si>
  <si>
    <t>C FINA F2F</t>
  </si>
  <si>
    <t>ART-167-3001</t>
  </si>
  <si>
    <t>Loretta Swanson</t>
  </si>
  <si>
    <t>Bernadette Curl</t>
  </si>
  <si>
    <t>C FINA GENED IAI DC50 F2F</t>
  </si>
  <si>
    <t>Grace Nelson</t>
  </si>
  <si>
    <t>10:36AM</t>
  </si>
  <si>
    <t>11:06AM</t>
  </si>
  <si>
    <t>11:52AM</t>
  </si>
  <si>
    <t>Adult Secondary Education II</t>
  </si>
  <si>
    <t>GED Math Skills</t>
  </si>
  <si>
    <t>Jennifer Roberts</t>
  </si>
  <si>
    <t>C GENED IAI DC50 F2F</t>
  </si>
  <si>
    <t>Stephanie Bridge</t>
  </si>
  <si>
    <t>Tania Nezrick</t>
  </si>
  <si>
    <t>Jenna Meyers</t>
  </si>
  <si>
    <t>Christos Kousoulas</t>
  </si>
  <si>
    <t>Jenilee Johnson</t>
  </si>
  <si>
    <t>H</t>
  </si>
  <si>
    <t>Rathi Ramakrishnan</t>
  </si>
  <si>
    <t>Maria Stefenel</t>
  </si>
  <si>
    <t>Tori Austin</t>
  </si>
  <si>
    <t>Gregory Solomon</t>
  </si>
  <si>
    <t>This course meets on campus on Monday, October 12, 2026, Monday, November 2, 2026, and Monday, November 23, 2026, from 10:00am-11:30am. Meet in classroom C1254. Instructor will provide details. Hybrid courses are taught with a combination of required face-to-face class meetings and required online coursework.</t>
  </si>
  <si>
    <t>The College Experience</t>
  </si>
  <si>
    <t>Cynthia DeSeife</t>
  </si>
  <si>
    <t>Kristine Adzovic</t>
  </si>
  <si>
    <t>Tim Lockman</t>
  </si>
  <si>
    <t>Mary Smith</t>
  </si>
  <si>
    <t>3A06</t>
  </si>
  <si>
    <t>Anna Harvey</t>
  </si>
  <si>
    <t>Kendra Nenia</t>
  </si>
  <si>
    <t>Rina Lopez</t>
  </si>
  <si>
    <t>Kimberly Ferguson</t>
  </si>
  <si>
    <t>Abhijeet Bhattacharya</t>
  </si>
  <si>
    <t>C DC50 F2F</t>
  </si>
  <si>
    <t>Hybrid courses are taught with a combination of required face-to-face class meetings and required online coursework.    Proof of immunizations (including Flu, MMR, Varicella, and TDAP) and current TB testing is required as well as passing a drug screen and background check. A current BLS CPR card and health insurance card is required prior to the start of clinicals.  This class will meet on select Saturdays throughout the term for required skills testing. The Saturday dates will be shared with students during the first class session.</t>
  </si>
  <si>
    <t>Dylan Simons</t>
  </si>
  <si>
    <t>Ami Irmen</t>
  </si>
  <si>
    <t>Carl Fuerst</t>
  </si>
  <si>
    <t>Walter Howard</t>
  </si>
  <si>
    <t>Amy Johnson</t>
  </si>
  <si>
    <t>Alison Vrana</t>
  </si>
  <si>
    <t>Benjamin Doty</t>
  </si>
  <si>
    <t>Jennifer Rhodes</t>
  </si>
  <si>
    <t>Martin Eich</t>
  </si>
  <si>
    <t>Daniel Graham</t>
  </si>
  <si>
    <t>William Clark</t>
  </si>
  <si>
    <t>Synchronous courses happen online, but there are regularly scheduled class meetings just like face-to-face classes have. Everyone meets together online using a tool like Zoom or the D2L Virtual Classroom. Students and the instructor interact in the moment, and also communicate through email and discussion boards. Assignments, quizzes, and other activities are due on a weekly basis, just like in a face-to-face class.</t>
  </si>
  <si>
    <t>Margaret Scanlan</t>
  </si>
  <si>
    <t>ESL</t>
  </si>
  <si>
    <t>Beginning ESL II</t>
  </si>
  <si>
    <t>Anne Schlosser</t>
  </si>
  <si>
    <t>Cathy J Larkin</t>
  </si>
  <si>
    <t>NN</t>
  </si>
  <si>
    <t>Intermediate ESL V</t>
  </si>
  <si>
    <t>Donna Wagnaar</t>
  </si>
  <si>
    <t>Intermediate ESL VI</t>
  </si>
  <si>
    <t>ESL Pronunciation</t>
  </si>
  <si>
    <t>HIS-144-3081</t>
  </si>
  <si>
    <t>HIS-144-3001</t>
  </si>
  <si>
    <t>Alexander Sosenko</t>
  </si>
  <si>
    <t>C HUM GENED IAI DC50 F2F</t>
  </si>
  <si>
    <t>Andrew Jordan</t>
  </si>
  <si>
    <t>C HUM GENED IAI DCZ F2F</t>
  </si>
  <si>
    <t>Derek Schneeman</t>
  </si>
  <si>
    <t>Geanyra Sanchez</t>
  </si>
  <si>
    <t>Toni L. Gabriel</t>
  </si>
  <si>
    <t>C DCZ F2F</t>
  </si>
  <si>
    <t>Sarah Peterson</t>
  </si>
  <si>
    <t>Keith Siedsma</t>
  </si>
  <si>
    <t>This course will meet on Tuesday, September 22, 2026, Wednesday, September 23, 2026, and Thursday, September 24, 2026. Instructor will provide further instruction and times to meet.</t>
  </si>
  <si>
    <t>Kenneth Potts</t>
  </si>
  <si>
    <t>HUM-129-3081</t>
  </si>
  <si>
    <t>HUM-129-3001</t>
  </si>
  <si>
    <t>IS</t>
  </si>
  <si>
    <t>TRiO Student Support Services</t>
  </si>
  <si>
    <t>MULT</t>
  </si>
  <si>
    <t>D2L Shell for TRIO</t>
  </si>
  <si>
    <t>0152577 / 0378928 / 0306597</t>
  </si>
  <si>
    <t>Kristine Adzovic / Justin Jankist / Kyra Johnson</t>
  </si>
  <si>
    <t>Benjamin Wallis</t>
  </si>
  <si>
    <t>Nicholas Davis</t>
  </si>
  <si>
    <t>Benjamin Mueller</t>
  </si>
  <si>
    <t>Rachel Plock</t>
  </si>
  <si>
    <t>11:55AM</t>
  </si>
  <si>
    <t>Andrew Moore</t>
  </si>
  <si>
    <t>Luz Tatgenhorst</t>
  </si>
  <si>
    <t>Nichole Nelmark</t>
  </si>
  <si>
    <t>Heather Hayes</t>
  </si>
  <si>
    <t>MAT-230-3081</t>
  </si>
  <si>
    <t>Eric Schroeder</t>
  </si>
  <si>
    <t>Soo-Yon Choi</t>
  </si>
  <si>
    <t>Matthew Alfrey</t>
  </si>
  <si>
    <t>C FINA GENED IAI DCZ F2F</t>
  </si>
  <si>
    <t>Gynelle Wig</t>
  </si>
  <si>
    <t>This course will have hybrid learning components.  This means students will have weekly asynchronous hybrid learning requirements. Students will be responsible for reviewing content in course resources and completing assigned hybrid work by a specified deadline. The instructor will specify when hybrid learning components are due on the 1st day of the class.  Due to Thanksgiving class will be held Monday 11/23/26 from 5-7:50pm in lieu of Wednesday course hours. Weekly clinical simulation is required in this course as part of mandatory clinical hours. Clinicals will also occur weekly on Saturdays at Swedish American Hospital. This course may have a single weekday clinical to be announced by the first day of class. All clinical dates and times are subject to change based on instructor and clinical site availability.</t>
  </si>
  <si>
    <t>Dylan Andersen</t>
  </si>
  <si>
    <t>Joseph Schoen</t>
  </si>
  <si>
    <t>Jessica Ackerman</t>
  </si>
  <si>
    <t>Janet Clark</t>
  </si>
  <si>
    <t>Timothy Marquez</t>
  </si>
  <si>
    <t>Audrey Smith</t>
  </si>
  <si>
    <t>Laurie Cox</t>
  </si>
  <si>
    <t>Nathan Sutter</t>
  </si>
  <si>
    <t>RA-102-3001 RA-102-3003</t>
  </si>
  <si>
    <t>Kelly Champion</t>
  </si>
  <si>
    <t>C SSC GENED IAI DCZ ONL</t>
  </si>
  <si>
    <t>Maria Jose Tenuto</t>
  </si>
  <si>
    <t>Jenna Lindholm</t>
  </si>
  <si>
    <t>ASE-010-3001 ABE-008-3001 ABE-006-3001</t>
  </si>
  <si>
    <t>ABE Level Six</t>
  </si>
  <si>
    <t>ASE-010-3001 ABE-005-3001 ABE-008-3001</t>
  </si>
  <si>
    <t>ABE-008-3002</t>
  </si>
  <si>
    <t>ABE-005-3001 ABE-006-3001 ASE-010-3001</t>
  </si>
  <si>
    <t>ABE-006-3002</t>
  </si>
  <si>
    <t>ABE-049-3001</t>
  </si>
  <si>
    <t>ASE-015-3003 ABE-049-3003</t>
  </si>
  <si>
    <t>ESL-035-3001</t>
  </si>
  <si>
    <t>ASE-061-3001 ESL-094-3001 ESL-095-3001</t>
  </si>
  <si>
    <t>ABE-016-3001</t>
  </si>
  <si>
    <t>ASE-015-3002</t>
  </si>
  <si>
    <t>ASE-015-3003 ABE-016-3003</t>
  </si>
  <si>
    <t>Adult Ed Healthcare Bridge</t>
  </si>
  <si>
    <t>Yvonne Anaya</t>
  </si>
  <si>
    <t>ASE-090-3001</t>
  </si>
  <si>
    <t>C ONL IAI</t>
  </si>
  <si>
    <t>C IAI DC50 F2F</t>
  </si>
  <si>
    <t>Donna Page</t>
  </si>
  <si>
    <t>C T150 DCZ F2F</t>
  </si>
  <si>
    <t>Timothy Tekiela</t>
  </si>
  <si>
    <t>JoAnn LoSavio</t>
  </si>
  <si>
    <t>Timothy King</t>
  </si>
  <si>
    <t>Robert Davis</t>
  </si>
  <si>
    <t>Jeremy Foy</t>
  </si>
  <si>
    <t>Adult Secondary Education I</t>
  </si>
  <si>
    <t>ASE-011-3003</t>
  </si>
  <si>
    <t>ABE-006-3001 ABE-008-3001 ABE-005-3001</t>
  </si>
  <si>
    <t>Adult Secondary Education III</t>
  </si>
  <si>
    <t>ASE-009-3003</t>
  </si>
  <si>
    <t>ABE-049-3002</t>
  </si>
  <si>
    <t>ABE-016-3003 ABE-049-3003</t>
  </si>
  <si>
    <t>i-Pathways I</t>
  </si>
  <si>
    <t>Susan Wolf</t>
  </si>
  <si>
    <t>ASE-018-3001 ASE-017-3001 ASE-019-3001</t>
  </si>
  <si>
    <t>I-Pathways II</t>
  </si>
  <si>
    <t>ASE-018-3001 ASE-019-3001 ASE-016-3001</t>
  </si>
  <si>
    <t>I-Pathways III</t>
  </si>
  <si>
    <t>ASE-016-3001 ASE-019-3001 ASE-017-3001</t>
  </si>
  <si>
    <t>I-Pathways</t>
  </si>
  <si>
    <t>ASE-018-3001 ASE-017-3001 ASE-016-3001</t>
  </si>
  <si>
    <t>ABE-041-3001 ESL-094-3001 ESL-095-3001</t>
  </si>
  <si>
    <t>Spanish Ase/Hse Preparation</t>
  </si>
  <si>
    <t>Cosme Becerra</t>
  </si>
  <si>
    <t>ABE-090-3001</t>
  </si>
  <si>
    <t>Bruce Griffith</t>
  </si>
  <si>
    <t>Kurt Wolter</t>
  </si>
  <si>
    <t>FA26CE</t>
  </si>
  <si>
    <t>CE</t>
  </si>
  <si>
    <t>Pharmacy Technician</t>
  </si>
  <si>
    <t>WCE</t>
  </si>
  <si>
    <t>CE ONL</t>
  </si>
  <si>
    <t>Shelby Brach</t>
  </si>
  <si>
    <t>Dental Assistant</t>
  </si>
  <si>
    <t>Katrina Kobernus</t>
  </si>
  <si>
    <t>Labs on 4 Tuesdays (6-9pm) Dates TBD</t>
  </si>
  <si>
    <t>Veterinary Assistant</t>
  </si>
  <si>
    <t>CE SYN</t>
  </si>
  <si>
    <t>Kaitlyn Sikkema</t>
  </si>
  <si>
    <t>Clinical offsite - 11/17-12/19 (100 hrs.) at Ashton Animal Hospital</t>
  </si>
  <si>
    <t>AAH</t>
  </si>
  <si>
    <t>10:00PM</t>
  </si>
  <si>
    <t>Phlebotomy Technician</t>
  </si>
  <si>
    <t>CE F2F</t>
  </si>
  <si>
    <t>MCO</t>
  </si>
  <si>
    <t>Anahied Rayzian</t>
  </si>
  <si>
    <t>Clinical offsite - 10/20-11/7 (100 hrs.)</t>
  </si>
  <si>
    <t>Med Sterile Processing Tech</t>
  </si>
  <si>
    <t>Josh Tillman</t>
  </si>
  <si>
    <t>Chemistry Math Support</t>
  </si>
  <si>
    <t>Kyle Carr</t>
  </si>
  <si>
    <t>Anna Adolph</t>
  </si>
  <si>
    <t>Jarred Carlson</t>
  </si>
  <si>
    <t>CTR</t>
  </si>
  <si>
    <t>Appliance Repair</t>
  </si>
  <si>
    <t>Michael Hagstrom</t>
  </si>
  <si>
    <t>In person, hands on lab</t>
  </si>
  <si>
    <t>0000166 / 0140441 / 0000054</t>
  </si>
  <si>
    <t>Donovan Flink / Mark Engel / John Boesche</t>
  </si>
  <si>
    <t>Steven Kimmel</t>
  </si>
  <si>
    <t>Maria Lombardo</t>
  </si>
  <si>
    <t>Jacqueline Cleven</t>
  </si>
  <si>
    <t>Kristin Flanagan</t>
  </si>
  <si>
    <t>Matthew Hagemann</t>
  </si>
  <si>
    <t>C GENED IAI F2F DC50</t>
  </si>
  <si>
    <t>Holly Karner</t>
  </si>
  <si>
    <t>Beginning ESL I</t>
  </si>
  <si>
    <t>ESL-020-3002</t>
  </si>
  <si>
    <t>ESL-020-3005</t>
  </si>
  <si>
    <t>ESL-050-3001</t>
  </si>
  <si>
    <t>ESL-010-3002</t>
  </si>
  <si>
    <t>Melissa Caplinger</t>
  </si>
  <si>
    <t>ESL-050-3004</t>
  </si>
  <si>
    <t>ESL-010-3005</t>
  </si>
  <si>
    <t>ESL-050-3006</t>
  </si>
  <si>
    <t>DPL</t>
  </si>
  <si>
    <t>ESL-050-3007</t>
  </si>
  <si>
    <t>RUMC</t>
  </si>
  <si>
    <t>ABE-034-3001</t>
  </si>
  <si>
    <t>ESL-020-3001</t>
  </si>
  <si>
    <t>ESL-060-3003</t>
  </si>
  <si>
    <t>ESL-020-3004</t>
  </si>
  <si>
    <t>ESL-020-3006</t>
  </si>
  <si>
    <t>ESL-020-3007</t>
  </si>
  <si>
    <t>ESL-050-3003</t>
  </si>
  <si>
    <t>Practical English Conversation</t>
  </si>
  <si>
    <t>ASE-061-3001 ESL-095-3001 ABE-041-3001</t>
  </si>
  <si>
    <t>ASE-061-3001 ABE-041-3001 ESL-094-3001</t>
  </si>
  <si>
    <t>0145664 / 0210977</t>
  </si>
  <si>
    <t>Kimberly Morgan / Whitney Sprague</t>
  </si>
  <si>
    <t>Christopher Sadowski</t>
  </si>
  <si>
    <t>12:35AM</t>
  </si>
  <si>
    <t>Mitsi Hearn</t>
  </si>
  <si>
    <t>Cassandra Euell</t>
  </si>
  <si>
    <t>0000181 / 0108680</t>
  </si>
  <si>
    <t>Janet Gallagher / Sean Walters</t>
  </si>
  <si>
    <t>Bradley Koeller</t>
  </si>
  <si>
    <t>Joseph Hunt</t>
  </si>
  <si>
    <t>LABD DCZ F2F</t>
  </si>
  <si>
    <t>Natalia Michnik</t>
  </si>
  <si>
    <t>Mary Akins</t>
  </si>
  <si>
    <t>C FINA GENED IAI FLEX</t>
  </si>
  <si>
    <t>09:00PM</t>
  </si>
  <si>
    <t>0000482 / 0000498</t>
  </si>
  <si>
    <t>Kathy Schnier / Kay Singer</t>
  </si>
  <si>
    <t>Stephanie Johnson</t>
  </si>
  <si>
    <t>Angela Hawkins</t>
  </si>
  <si>
    <t>Adam Maslowski</t>
  </si>
  <si>
    <t>Justine Rivard</t>
  </si>
  <si>
    <t>C SSC GENED IAI DC50 F2F</t>
  </si>
  <si>
    <t>Introduction to Mental Health</t>
  </si>
  <si>
    <t>C SSC DCZ F2F</t>
  </si>
  <si>
    <t>RA-102-3003 RA-102-3002</t>
  </si>
  <si>
    <t>RE</t>
  </si>
  <si>
    <t>Real Estate Transactions</t>
  </si>
  <si>
    <t>Todd Burghardt</t>
  </si>
  <si>
    <t>C HUM DC50 F2F</t>
  </si>
  <si>
    <t>Eva Lenkaitis</t>
  </si>
  <si>
    <t>0115907 / 0064457</t>
  </si>
  <si>
    <t>Nicholas Davis / Robert Brown</t>
  </si>
  <si>
    <t>TRK</t>
  </si>
  <si>
    <t>Truck Driving Training</t>
  </si>
  <si>
    <t>Joseph Wisnow</t>
  </si>
  <si>
    <t>Uriah Schreur</t>
  </si>
  <si>
    <t>Luis Lawson</t>
  </si>
  <si>
    <t>Kevin Nelson</t>
  </si>
  <si>
    <t>Fall 2026</t>
  </si>
  <si>
    <t>07.27.2026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</si>
</sst>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m/d/yy;@"/>
    <numFmt numFmtId="166" formatCode="_(* #,##0.0_);_(* \(#,##0.0\);_(* &quot;-&quot;??_);_(@_)"/>
    <numFmt numFmtId="167" formatCode="_(* #,##0_);_(* \(#,##0\);_(* &quot;-&quot;??_);_(@_)"/>
  </numFmts>
  <fonts count="11" x14ac:knownFonts="1">
    <font>
      <sz val="10"/>
      <name val="Verdana"/>
    </font>
    <font>
      <sz val="10"/>
      <name val="Verdana"/>
      <family val="2"/>
    </font>
    <font>
      <b/>
      <sz val="20"/>
      <name val="Verdana"/>
      <family val="2"/>
    </font>
    <font>
      <u val="singleAccounting"/>
      <sz val="10"/>
      <name val="Verdana"/>
      <family val="2"/>
    </font>
    <font>
      <b/>
      <sz val="10"/>
      <name val="Verdana"/>
      <family val="2"/>
    </font>
    <font>
      <sz val="8"/>
      <name val="Verdana"/>
      <family val="2"/>
    </font>
    <font>
      <u/>
      <sz val="10"/>
      <color indexed="12"/>
      <name val="Verdana"/>
      <family val="2"/>
    </font>
    <font>
      <sz val="10"/>
      <color indexed="8"/>
      <name val="Verdana"/>
      <family val="2"/>
    </font>
    <font>
      <b/>
      <sz val="12"/>
      <color indexed="10"/>
      <name val="Verdana"/>
      <family val="2"/>
    </font>
    <font>
      <sz val="10"/>
      <name val="Verdana"/>
      <family val="2"/>
    </font>
    <font>
      <sz val="12"/>
      <color rgb="FF000000"/>
      <name val="Calibri"/>
      <family val="2"/>
    </font>
  </fonts>
  <fills count="4">
    <fill>
      <patternFill patternType="none"/>
    </fill>
    <fill>
      <patternFill patternType="gray125"/>
    </fill>
    <fill>
      <patternFill patternType="solid">
        <fgColor indexed="43"/>
        <bgColor indexed="64"/>
      </patternFill>
    </fill>
    <fill>
      <patternFill patternType="solid">
        <fgColor rgb="FFFFFF0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6" fillId="0" borderId="0" applyNumberFormat="0" applyFill="0" applyBorder="0" applyAlignment="0" applyProtection="0">
      <alignment vertical="top"/>
      <protection locked="0"/>
    </xf>
    <xf numFmtId="9" fontId="1" fillId="0" borderId="0" applyFont="0" applyFill="0" applyBorder="0" applyAlignment="0" applyProtection="0"/>
  </cellStyleXfs>
  <cellXfs count="88">
    <xf numFmtId="0" fontId="0" fillId="0" borderId="0" xfId="0"/>
    <xf numFmtId="0" fontId="0" fillId="0" borderId="0" xfId="0" applyAlignment="1">
      <alignment horizontal="center"/>
    </xf>
    <xf numFmtId="0" fontId="2" fillId="0" borderId="0" xfId="0" applyFont="1"/>
    <xf numFmtId="43" fontId="0" fillId="0" borderId="0" xfId="1" applyFont="1"/>
    <xf numFmtId="43" fontId="3" fillId="0" borderId="0" xfId="1" applyFont="1" applyAlignment="1">
      <alignment horizontal="center"/>
    </xf>
    <xf numFmtId="43" fontId="3" fillId="0" borderId="0" xfId="1" quotePrefix="1" applyFont="1" applyAlignment="1">
      <alignment horizontal="center"/>
    </xf>
    <xf numFmtId="0" fontId="0" fillId="2" borderId="0" xfId="0" applyFill="1" applyAlignment="1" applyProtection="1">
      <alignment horizontal="center"/>
      <protection locked="0"/>
    </xf>
    <xf numFmtId="49" fontId="0" fillId="2" borderId="0" xfId="0" applyNumberFormat="1" applyFill="1" applyAlignment="1" applyProtection="1">
      <alignment horizontal="center"/>
      <protection locked="0"/>
    </xf>
    <xf numFmtId="164" fontId="0" fillId="0" borderId="0" xfId="0" applyNumberFormat="1" applyAlignment="1">
      <alignment horizontal="center" vertical="center"/>
    </xf>
    <xf numFmtId="165" fontId="0" fillId="0" borderId="0" xfId="0" applyNumberFormat="1"/>
    <xf numFmtId="166" fontId="0" fillId="0" borderId="0" xfId="1" applyNumberFormat="1" applyFont="1"/>
    <xf numFmtId="43" fontId="0" fillId="0" borderId="0" xfId="0" applyNumberFormat="1"/>
    <xf numFmtId="167" fontId="0" fillId="0" borderId="0" xfId="1" applyNumberFormat="1" applyFont="1"/>
    <xf numFmtId="14" fontId="0" fillId="0" borderId="0" xfId="0" applyNumberFormat="1"/>
    <xf numFmtId="167" fontId="0" fillId="0" borderId="0" xfId="0" applyNumberFormat="1"/>
    <xf numFmtId="167" fontId="3" fillId="0" borderId="0" xfId="1" applyNumberFormat="1" applyFont="1"/>
    <xf numFmtId="0" fontId="4" fillId="0" borderId="1" xfId="0" applyFont="1" applyBorder="1" applyAlignment="1">
      <alignment horizontal="left"/>
    </xf>
    <xf numFmtId="0" fontId="4" fillId="0" borderId="2" xfId="0" applyFont="1" applyBorder="1" applyAlignment="1">
      <alignment horizontal="center"/>
    </xf>
    <xf numFmtId="0" fontId="4" fillId="0" borderId="3" xfId="0" applyFont="1" applyBorder="1"/>
    <xf numFmtId="0" fontId="4" fillId="0" borderId="4" xfId="0" applyFont="1" applyBorder="1" applyAlignment="1">
      <alignment horizontal="center"/>
    </xf>
    <xf numFmtId="0" fontId="4" fillId="0" borderId="5" xfId="0" applyFont="1" applyBorder="1" applyAlignment="1">
      <alignment horizontal="left"/>
    </xf>
    <xf numFmtId="0" fontId="4" fillId="0" borderId="5" xfId="0" applyFont="1" applyBorder="1" applyAlignment="1">
      <alignment horizontal="center"/>
    </xf>
    <xf numFmtId="0" fontId="4" fillId="0" borderId="6" xfId="0" applyFont="1" applyBorder="1"/>
    <xf numFmtId="0" fontId="0" fillId="0" borderId="1" xfId="0" applyBorder="1" applyAlignment="1">
      <alignment horizontal="center"/>
    </xf>
    <xf numFmtId="0" fontId="0" fillId="0" borderId="2" xfId="0" applyBorder="1" applyAlignment="1">
      <alignment horizontal="center"/>
    </xf>
    <xf numFmtId="0" fontId="0" fillId="0" borderId="2" xfId="0" applyBorder="1"/>
    <xf numFmtId="164" fontId="0" fillId="0" borderId="2" xfId="0" applyNumberFormat="1" applyBorder="1" applyAlignment="1">
      <alignment horizontal="center" vertical="center"/>
    </xf>
    <xf numFmtId="43" fontId="0" fillId="0" borderId="3" xfId="1" applyFont="1" applyBorder="1"/>
    <xf numFmtId="0" fontId="4" fillId="0" borderId="7" xfId="0" applyFont="1" applyBorder="1" applyAlignment="1">
      <alignment horizontal="left"/>
    </xf>
    <xf numFmtId="43" fontId="0" fillId="0" borderId="8" xfId="1" applyFont="1" applyBorder="1"/>
    <xf numFmtId="0" fontId="6" fillId="0" borderId="7" xfId="2" applyBorder="1" applyAlignment="1" applyProtection="1">
      <alignment horizontal="left"/>
    </xf>
    <xf numFmtId="0" fontId="0" fillId="0" borderId="4" xfId="0" applyBorder="1" applyAlignment="1">
      <alignment horizontal="center"/>
    </xf>
    <xf numFmtId="0" fontId="0" fillId="0" borderId="5" xfId="0" applyBorder="1" applyAlignment="1">
      <alignment horizontal="center"/>
    </xf>
    <xf numFmtId="0" fontId="0" fillId="0" borderId="5" xfId="0" applyBorder="1"/>
    <xf numFmtId="164" fontId="0" fillId="0" borderId="5" xfId="0" applyNumberFormat="1" applyBorder="1" applyAlignment="1">
      <alignment horizontal="center" vertical="center"/>
    </xf>
    <xf numFmtId="43" fontId="0" fillId="0" borderId="6" xfId="1" applyFont="1" applyBorder="1"/>
    <xf numFmtId="43" fontId="8" fillId="0" borderId="0" xfId="1" applyFont="1" applyAlignment="1"/>
    <xf numFmtId="43" fontId="8" fillId="0" borderId="0" xfId="1" applyFont="1"/>
    <xf numFmtId="9" fontId="3" fillId="0" borderId="0" xfId="0" applyNumberFormat="1" applyFont="1"/>
    <xf numFmtId="0" fontId="3" fillId="0" borderId="0" xfId="0" applyFont="1"/>
    <xf numFmtId="0" fontId="9" fillId="2" borderId="0" xfId="0" applyFont="1" applyFill="1" applyAlignment="1" applyProtection="1">
      <alignment horizontal="center"/>
      <protection locked="0"/>
    </xf>
    <xf numFmtId="49" fontId="9" fillId="2" borderId="0" xfId="0" applyNumberFormat="1" applyFont="1" applyFill="1" applyAlignment="1" applyProtection="1">
      <alignment horizontal="center"/>
      <protection locked="0"/>
    </xf>
    <xf numFmtId="0" fontId="9" fillId="0" borderId="0" xfId="0" applyFont="1" applyAlignment="1">
      <alignment horizontal="left"/>
    </xf>
    <xf numFmtId="43" fontId="0" fillId="0" borderId="0" xfId="1" applyFont="1" applyBorder="1"/>
    <xf numFmtId="43" fontId="3" fillId="0" borderId="0" xfId="1" applyFont="1" applyAlignment="1">
      <alignment horizontal="center" wrapText="1"/>
    </xf>
    <xf numFmtId="49" fontId="1" fillId="2" borderId="0" xfId="0" applyNumberFormat="1" applyFont="1" applyFill="1" applyAlignment="1" applyProtection="1">
      <alignment horizontal="center"/>
      <protection locked="0"/>
    </xf>
    <xf numFmtId="0" fontId="1" fillId="2" borderId="0" xfId="0" applyFont="1" applyFill="1" applyAlignment="1" applyProtection="1">
      <alignment horizontal="center"/>
      <protection locked="0"/>
    </xf>
    <xf numFmtId="0" fontId="7" fillId="0" borderId="0" xfId="0" applyFont="1"/>
    <xf numFmtId="43" fontId="0" fillId="0" borderId="0" xfId="1" applyFont="1" applyProtection="1"/>
    <xf numFmtId="165" fontId="0" fillId="0" borderId="0" xfId="0" applyNumberFormat="1" applyAlignment="1">
      <alignment horizontal="center"/>
    </xf>
    <xf numFmtId="164" fontId="4" fillId="0" borderId="0" xfId="0" applyNumberFormat="1" applyFont="1" applyAlignment="1">
      <alignment horizontal="center" vertical="center"/>
    </xf>
    <xf numFmtId="43" fontId="4" fillId="0" borderId="0" xfId="1" applyFont="1" applyAlignment="1" applyProtection="1">
      <alignment horizontal="center" vertical="center"/>
    </xf>
    <xf numFmtId="0" fontId="1" fillId="0" borderId="0" xfId="0" applyFont="1"/>
    <xf numFmtId="167" fontId="0" fillId="3" borderId="9" xfId="1" applyNumberFormat="1" applyFont="1" applyFill="1" applyBorder="1"/>
    <xf numFmtId="43" fontId="0" fillId="3" borderId="9" xfId="1" applyFont="1" applyFill="1" applyBorder="1"/>
    <xf numFmtId="0" fontId="10" fillId="0" borderId="0" xfId="0" applyFont="1"/>
    <xf numFmtId="0" fontId="0" fillId="3" borderId="0" xfId="0" applyFill="1"/>
    <xf numFmtId="0" fontId="10" fillId="3" borderId="0" xfId="0" applyFont="1" applyFill="1"/>
    <xf numFmtId="0" fontId="4" fillId="0" borderId="0" xfId="0" applyFont="1"/>
    <xf numFmtId="167" fontId="1" fillId="0" borderId="0" xfId="1" applyNumberFormat="1" applyFont="1"/>
    <xf numFmtId="9" fontId="1" fillId="0" borderId="0" xfId="0" applyNumberFormat="1" applyFont="1"/>
    <xf numFmtId="167" fontId="1" fillId="0" borderId="0" xfId="0" applyNumberFormat="1" applyFont="1"/>
    <xf numFmtId="0" fontId="1" fillId="0" borderId="0" xfId="0" applyFont="1" applyAlignment="1">
      <alignment horizontal="center"/>
    </xf>
    <xf numFmtId="43" fontId="1" fillId="0" borderId="0" xfId="1" applyFont="1"/>
    <xf numFmtId="43" fontId="1" fillId="0" borderId="0" xfId="0" applyNumberFormat="1" applyFont="1"/>
    <xf numFmtId="165" fontId="1" fillId="0" borderId="0" xfId="0" applyNumberFormat="1" applyFont="1"/>
    <xf numFmtId="167" fontId="1" fillId="0" borderId="0" xfId="1" applyNumberFormat="1" applyFont="1" applyFill="1"/>
    <xf numFmtId="43" fontId="1" fillId="0" borderId="0" xfId="1" applyFont="1" applyFill="1"/>
    <xf numFmtId="0" fontId="1" fillId="3" borderId="0" xfId="0" applyFont="1" applyFill="1"/>
    <xf numFmtId="167" fontId="1" fillId="3" borderId="0" xfId="1" applyNumberFormat="1" applyFont="1" applyFill="1"/>
    <xf numFmtId="167" fontId="1" fillId="3" borderId="0" xfId="0" applyNumberFormat="1" applyFont="1" applyFill="1"/>
    <xf numFmtId="0" fontId="1" fillId="3" borderId="0" xfId="0" applyFont="1" applyFill="1" applyAlignment="1">
      <alignment horizontal="center"/>
    </xf>
    <xf numFmtId="43" fontId="1" fillId="3" borderId="0" xfId="1" applyFont="1" applyFill="1"/>
    <xf numFmtId="43" fontId="1" fillId="3" borderId="0" xfId="0" applyNumberFormat="1" applyFont="1" applyFill="1"/>
    <xf numFmtId="165" fontId="1" fillId="3" borderId="0" xfId="0" applyNumberFormat="1" applyFont="1" applyFill="1"/>
    <xf numFmtId="166" fontId="0" fillId="0" borderId="0" xfId="1" applyNumberFormat="1" applyFont="1" applyFill="1"/>
    <xf numFmtId="43" fontId="0" fillId="0" borderId="0" xfId="1" applyFont="1" applyFill="1"/>
    <xf numFmtId="43" fontId="3" fillId="0" borderId="0" xfId="1" applyFont="1" applyFill="1" applyAlignment="1">
      <alignment horizontal="center"/>
    </xf>
    <xf numFmtId="43" fontId="4" fillId="0" borderId="0" xfId="1" applyFont="1" applyFill="1" applyAlignment="1">
      <alignment horizontal="center"/>
    </xf>
    <xf numFmtId="43" fontId="1" fillId="0" borderId="5" xfId="1" applyFont="1" applyFill="1" applyBorder="1" applyAlignment="1">
      <alignment horizontal="center"/>
    </xf>
    <xf numFmtId="43" fontId="4" fillId="0" borderId="5" xfId="1" quotePrefix="1" applyFont="1" applyFill="1" applyBorder="1" applyAlignment="1">
      <alignment horizontal="center" wrapText="1"/>
    </xf>
    <xf numFmtId="9" fontId="4" fillId="0" borderId="5" xfId="3" applyFont="1" applyFill="1" applyBorder="1" applyAlignment="1">
      <alignment horizontal="center" wrapText="1"/>
    </xf>
    <xf numFmtId="43" fontId="4" fillId="0" borderId="5" xfId="1" applyFont="1" applyFill="1" applyBorder="1" applyAlignment="1">
      <alignment horizontal="center" wrapText="1"/>
    </xf>
    <xf numFmtId="43" fontId="3" fillId="0" borderId="0" xfId="1" applyFont="1" applyFill="1" applyAlignment="1">
      <alignment horizontal="center" wrapText="1"/>
    </xf>
    <xf numFmtId="43" fontId="4" fillId="0" borderId="0" xfId="1" applyFont="1" applyFill="1" applyBorder="1" applyAlignment="1"/>
    <xf numFmtId="43" fontId="3" fillId="0" borderId="0" xfId="1" applyFont="1" applyAlignment="1">
      <alignment wrapText="1"/>
    </xf>
    <xf numFmtId="43" fontId="3" fillId="0" borderId="0" xfId="1" applyFont="1" applyFill="1" applyAlignment="1"/>
    <xf numFmtId="43" fontId="3" fillId="0" borderId="0" xfId="1" applyFont="1" applyAlignment="1">
      <alignment horizontal="center"/>
    </xf>
  </cellXfs>
  <cellStyles count="4">
    <cellStyle name="Comma" xfId="1" builtinId="3"/>
    <cellStyle name="Hyperlink" xfId="2" builtinId="8"/>
    <cellStyle name="Normal" xfId="0" builtinId="0"/>
    <cellStyle name="Percent" xfId="3" builtinId="5"/>
  </cellStyles>
  <dxfs count="3">
    <dxf>
      <font>
        <condense val="0"/>
        <extend val="0"/>
        <color indexed="9"/>
      </font>
      <fill>
        <patternFill>
          <bgColor indexed="10"/>
        </patternFill>
      </fill>
    </dxf>
    <dxf>
      <font>
        <condense val="0"/>
        <extend val="0"/>
        <color indexed="9"/>
      </font>
      <fill>
        <patternFill>
          <bgColor indexed="10"/>
        </patternFill>
      </fill>
    </dxf>
    <dxf>
      <font>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26035</xdr:colOff>
      <xdr:row>3</xdr:row>
      <xdr:rowOff>212043</xdr:rowOff>
    </xdr:from>
    <xdr:to>
      <xdr:col>3</xdr:col>
      <xdr:colOff>3028950</xdr:colOff>
      <xdr:row>6</xdr:row>
      <xdr:rowOff>88311</xdr:rowOff>
    </xdr:to>
    <xdr:pic>
      <xdr:nvPicPr>
        <xdr:cNvPr id="1172" name="Picture 1">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65623" y="716308"/>
          <a:ext cx="4482092" cy="66553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shstore.kish.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T155"/>
  <sheetViews>
    <sheetView tabSelected="1" zoomScale="85" zoomScaleNormal="85" workbookViewId="0">
      <selection activeCell="A17" sqref="A17"/>
    </sheetView>
  </sheetViews>
  <sheetFormatPr defaultRowHeight="13.5" x14ac:dyDescent="0.3"/>
  <cols>
    <col min="1" max="3" width="9" style="1" customWidth="1"/>
    <col min="4" max="4" width="49" bestFit="1" customWidth="1"/>
    <col min="6" max="6" width="15.23046875" style="3" customWidth="1"/>
    <col min="7" max="7" width="15.3828125" style="3" customWidth="1"/>
    <col min="8" max="8" width="8.765625" style="3" hidden="1" customWidth="1"/>
    <col min="9" max="9" width="10" style="3" hidden="1" customWidth="1"/>
    <col min="10" max="10" width="9.15234375" style="3" hidden="1" customWidth="1"/>
    <col min="11" max="11" width="10.84375" style="3" hidden="1" customWidth="1"/>
    <col min="12" max="12" width="11.765625" style="3" hidden="1" customWidth="1"/>
    <col min="13" max="13" width="11.3828125" style="3" hidden="1" customWidth="1"/>
    <col min="14" max="14" width="15.4609375" style="3" hidden="1" customWidth="1"/>
    <col min="15" max="15" width="12" style="3" bestFit="1" customWidth="1"/>
    <col min="16" max="16" width="9.765625" style="1" bestFit="1" customWidth="1"/>
    <col min="17" max="17" width="9.61328125" style="1" bestFit="1" customWidth="1"/>
    <col min="18" max="18" width="8.765625" hidden="1" customWidth="1"/>
    <col min="19" max="19" width="9" customWidth="1"/>
    <col min="20" max="20" width="10" bestFit="1" customWidth="1"/>
  </cols>
  <sheetData>
    <row r="2" spans="1:20" x14ac:dyDescent="0.3">
      <c r="D2" s="52"/>
    </row>
    <row r="4" spans="1:20" ht="24.5" x14ac:dyDescent="0.45">
      <c r="F4" s="2" t="s">
        <v>114</v>
      </c>
      <c r="G4" s="2"/>
    </row>
    <row r="5" spans="1:20" ht="24.5" x14ac:dyDescent="0.45">
      <c r="F5" s="2" t="s">
        <v>1200</v>
      </c>
      <c r="G5" s="2"/>
    </row>
    <row r="7" spans="1:20" x14ac:dyDescent="0.3">
      <c r="F7" s="3" t="s">
        <v>115</v>
      </c>
    </row>
    <row r="8" spans="1:20" ht="22.5" customHeight="1" x14ac:dyDescent="0.3">
      <c r="F8" s="36"/>
      <c r="G8" s="36"/>
    </row>
    <row r="9" spans="1:20" ht="24" customHeight="1" x14ac:dyDescent="0.3">
      <c r="F9" s="36" t="s">
        <v>779</v>
      </c>
      <c r="G9" s="37"/>
    </row>
    <row r="10" spans="1:20" ht="24" customHeight="1" x14ac:dyDescent="0.3">
      <c r="F10" s="36" t="s">
        <v>780</v>
      </c>
      <c r="G10" s="37"/>
    </row>
    <row r="11" spans="1:20" ht="15" x14ac:dyDescent="0.3">
      <c r="F11" s="37"/>
      <c r="G11" s="37"/>
    </row>
    <row r="12" spans="1:20" ht="15" x14ac:dyDescent="0.3">
      <c r="F12" s="37"/>
      <c r="G12" s="37"/>
    </row>
    <row r="15" spans="1:20" ht="29.5" customHeight="1" x14ac:dyDescent="0.45">
      <c r="E15" s="4"/>
      <c r="F15" s="87" t="s">
        <v>116</v>
      </c>
      <c r="G15" s="87"/>
      <c r="H15" s="87"/>
      <c r="I15" s="87"/>
      <c r="J15" s="87"/>
      <c r="K15" s="87"/>
      <c r="L15" s="87"/>
      <c r="M15" s="87"/>
      <c r="N15" s="87"/>
      <c r="O15" s="87"/>
      <c r="P15" s="4"/>
      <c r="Q15" s="4"/>
      <c r="S15" s="85" t="s">
        <v>117</v>
      </c>
      <c r="T15" s="39" t="s">
        <v>66</v>
      </c>
    </row>
    <row r="16" spans="1:20" ht="15" x14ac:dyDescent="0.45">
      <c r="A16" s="4" t="s">
        <v>118</v>
      </c>
      <c r="B16" s="4" t="s">
        <v>119</v>
      </c>
      <c r="C16" s="4" t="s">
        <v>120</v>
      </c>
      <c r="D16" s="4" t="s">
        <v>121</v>
      </c>
      <c r="E16" s="4" t="s">
        <v>122</v>
      </c>
      <c r="F16" s="4" t="s">
        <v>123</v>
      </c>
      <c r="G16" s="44" t="s">
        <v>240</v>
      </c>
      <c r="H16" s="4" t="s">
        <v>124</v>
      </c>
      <c r="I16" s="4" t="s">
        <v>125</v>
      </c>
      <c r="J16" s="4" t="s">
        <v>299</v>
      </c>
      <c r="K16" s="4" t="s">
        <v>119</v>
      </c>
      <c r="L16" s="4" t="s">
        <v>243</v>
      </c>
      <c r="M16" s="4" t="s">
        <v>127</v>
      </c>
      <c r="N16" s="4" t="s">
        <v>301</v>
      </c>
      <c r="O16" s="4" t="s">
        <v>128</v>
      </c>
      <c r="P16" s="4" t="s">
        <v>129</v>
      </c>
      <c r="Q16" s="4" t="s">
        <v>130</v>
      </c>
      <c r="R16" s="5" t="s">
        <v>131</v>
      </c>
      <c r="S16" s="5" t="s">
        <v>131</v>
      </c>
      <c r="T16" s="38" t="s">
        <v>67</v>
      </c>
    </row>
    <row r="17" spans="1:20" x14ac:dyDescent="0.3">
      <c r="A17" s="45"/>
      <c r="B17" s="45"/>
      <c r="C17" s="45"/>
      <c r="D17" s="47" t="str">
        <f>IF(A17="","",IF(ISERROR(VLOOKUP($A17&amp;$B17&amp;$C17,List!$A$3:$U$1329,5,FALSE))=TRUE,"Invalid Course -Must enter Subject, Course &amp; Section #",VLOOKUP($A17&amp;$B17&amp;$C17,List!$A$3:$U$1329,5,FALSE)))</f>
        <v/>
      </c>
      <c r="E17" s="8" t="str">
        <f>IF(D17="","",VLOOKUP($A17&amp;$B17&amp;$C17,List!$A$3:$U$1329,6,FALSE))</f>
        <v/>
      </c>
      <c r="F17" s="48" t="str">
        <f>IF(D17="","",VLOOKUP($A17&amp;$B17&amp;$C17,List!$A$3:$U$1329,12,FALSE))</f>
        <v/>
      </c>
      <c r="G17" s="48" t="str">
        <f>IF(E17="","",VLOOKUP($A17&amp;$B17&amp;$C17,List!$A$3:$U$1329,20,FALSE))</f>
        <v/>
      </c>
      <c r="H17" s="48" t="str">
        <f>IF(D17="","",VLOOKUP($A17&amp;$B17&amp;$C17,List!$A$3:$U$1329,13,FALSE))</f>
        <v/>
      </c>
      <c r="I17" s="48" t="str">
        <f>IF(D17="","",VLOOKUP($A17&amp;$B17&amp;$C17,List!$A$3:$U$1329,14,FALSE))</f>
        <v/>
      </c>
      <c r="J17" s="48" t="str">
        <f>IF(D17="","",VLOOKUP($A17&amp;$B17&amp;$C17,List!$A$3:$U$1329,15,FALSE))</f>
        <v/>
      </c>
      <c r="K17" s="48" t="str">
        <f>IF(D17="","",VLOOKUP($A17&amp;$B17&amp;$C17,List!$A$3:$U$1329,16,FALSE))</f>
        <v/>
      </c>
      <c r="L17" s="48" t="str">
        <f>IF(D17="","",VLOOKUP($A17&amp;$B17&amp;$C17,List!$A$3:$U$1329,17,FALSE))</f>
        <v/>
      </c>
      <c r="M17" s="48" t="str">
        <f>IF(D17="","",VLOOKUP($A17&amp;$B17&amp;$C17,List!$A$3:$U$1329,18,FALSE))</f>
        <v/>
      </c>
      <c r="N17" s="48" t="str">
        <f>IF(D17="","",VLOOKUP($A17&amp;$B17&amp;$C17,List!$A$3:$U$1329,19,FALSE))</f>
        <v/>
      </c>
      <c r="O17" s="48" t="str">
        <f t="shared" ref="O17:O25" si="0">IF(D17="","",SUM(F17:N17))</f>
        <v/>
      </c>
      <c r="P17" s="49" t="str">
        <f>IF(D17="","",VLOOKUP($A17&amp;$B17&amp;$C17,List!$A$3:$U$1329,7,FALSE))</f>
        <v/>
      </c>
      <c r="Q17" s="49" t="str">
        <f>IF(D17="","",VLOOKUP($A17&amp;$B17&amp;$C17,List!$A$3:$U$1329,8,FALSE))</f>
        <v/>
      </c>
      <c r="R17" s="9" t="str">
        <f>IF(D17="","",VLOOKUP($A17&amp;$B17&amp;$C17,List!$A$3:$U$1329,9,FALSE))</f>
        <v/>
      </c>
      <c r="S17" s="9" t="str">
        <f>IF(D17="","",VLOOKUP($A17&amp;$B17&amp;$C17,List!$A$3:$U$1329,10,FALSE))</f>
        <v/>
      </c>
      <c r="T17" s="9" t="str">
        <f>IF(E17="","",VLOOKUP($A17&amp;$B17&amp;$C17,List!$A$3:$U$1329,11,FALSE))</f>
        <v/>
      </c>
    </row>
    <row r="18" spans="1:20" x14ac:dyDescent="0.3">
      <c r="A18" s="46"/>
      <c r="B18" s="45"/>
      <c r="C18" s="45"/>
      <c r="D18" s="47" t="str">
        <f>IF(A18="","",IF(ISERROR(VLOOKUP($A18&amp;$B18&amp;$C18,List!$A$3:$U$1329,5,FALSE))=TRUE,"Invalid Course -Must enter Subject, Course &amp; Section #",VLOOKUP($A18&amp;$B18&amp;$C18,List!$A$3:$U$1329,5,FALSE)))</f>
        <v/>
      </c>
      <c r="E18" s="8" t="str">
        <f>IF(D18="","",VLOOKUP($A18&amp;$B18&amp;$C18,List!$A$3:$U$1329,6,FALSE))</f>
        <v/>
      </c>
      <c r="F18" s="48" t="str">
        <f>IF(D18="","",VLOOKUP($A18&amp;$B18&amp;$C18,List!$A$3:$U$1329,12,FALSE))</f>
        <v/>
      </c>
      <c r="G18" s="48" t="str">
        <f>IF(E18="","",VLOOKUP($A18&amp;$B18&amp;$C18,List!$A$3:$U$1329,20,FALSE))</f>
        <v/>
      </c>
      <c r="H18" s="48" t="str">
        <f>IF(D18="","",VLOOKUP($A18&amp;$B18&amp;$C18,List!$A$3:$U$1329,13,FALSE))</f>
        <v/>
      </c>
      <c r="I18" s="48" t="str">
        <f>IF(D18="","",VLOOKUP($A18&amp;$B18&amp;$C18,List!$A$3:$U$1329,14,FALSE))</f>
        <v/>
      </c>
      <c r="J18" s="48" t="str">
        <f>IF(D18="","",VLOOKUP($A18&amp;$B18&amp;$C18,List!$A$3:$U$1329,15,FALSE))</f>
        <v/>
      </c>
      <c r="K18" s="48" t="str">
        <f>IF(D18="","",VLOOKUP($A18&amp;$B18&amp;$C18,List!$A$3:$U$1329,16,FALSE))</f>
        <v/>
      </c>
      <c r="L18" s="48" t="str">
        <f>IF(D18="","",VLOOKUP($A18&amp;$B18&amp;$C18,List!$A$3:$U$1329,17,FALSE))</f>
        <v/>
      </c>
      <c r="M18" s="48" t="str">
        <f>IF(D18="","",VLOOKUP($A18&amp;$B18&amp;$C18,List!$A$3:$U$1329,18,FALSE))</f>
        <v/>
      </c>
      <c r="N18" s="48" t="str">
        <f>IF(D18="","",VLOOKUP($A18&amp;$B18&amp;$C18,List!$A$3:$U$1329,19,FALSE))</f>
        <v/>
      </c>
      <c r="O18" s="48" t="str">
        <f t="shared" si="0"/>
        <v/>
      </c>
      <c r="P18" s="49" t="str">
        <f>IF(D18="","",VLOOKUP($A18&amp;$B18&amp;$C18,List!$A$3:$U$1329,7,FALSE))</f>
        <v/>
      </c>
      <c r="Q18" s="49" t="str">
        <f>IF(D18="","",VLOOKUP($A18&amp;$B18&amp;$C18,List!$A$3:$U$1329,8,FALSE))</f>
        <v/>
      </c>
      <c r="R18" s="9" t="str">
        <f>IF(D18="","",VLOOKUP($A18&amp;$B18&amp;$C18,List!$A$3:$U$1329,9,FALSE))</f>
        <v/>
      </c>
      <c r="S18" s="9" t="str">
        <f>IF(D18="","",VLOOKUP($A18&amp;$B18&amp;$C18,List!$A$3:$U$1329,10,FALSE))</f>
        <v/>
      </c>
      <c r="T18" s="9" t="str">
        <f>IF(E18="","",VLOOKUP($A18&amp;$B18&amp;$C18,List!$A$3:$U$1329,11,FALSE))</f>
        <v/>
      </c>
    </row>
    <row r="19" spans="1:20" x14ac:dyDescent="0.3">
      <c r="A19" s="46"/>
      <c r="B19" s="45"/>
      <c r="C19" s="45"/>
      <c r="D19" s="47" t="str">
        <f>IF(A19="","",IF(ISERROR(VLOOKUP($A19&amp;$B19&amp;$C19,List!$A$3:$U$1329,5,FALSE))=TRUE,"Invalid Course -Must enter Subject, Course &amp; Section #",VLOOKUP($A19&amp;$B19&amp;$C19,List!$A$3:$U$1329,5,FALSE)))</f>
        <v/>
      </c>
      <c r="E19" s="8" t="str">
        <f>IF(D19="","",VLOOKUP($A19&amp;$B19&amp;$C19,List!$A$3:$U$1329,6,FALSE))</f>
        <v/>
      </c>
      <c r="F19" s="48" t="str">
        <f>IF(D19="","",VLOOKUP($A19&amp;$B19&amp;$C19,List!$A$3:$U$1329,12,FALSE))</f>
        <v/>
      </c>
      <c r="G19" s="48" t="str">
        <f>IF(E19="","",VLOOKUP($A19&amp;$B19&amp;$C19,List!$A$3:$U$1329,20,FALSE))</f>
        <v/>
      </c>
      <c r="H19" s="48" t="str">
        <f>IF(D19="","",VLOOKUP($A19&amp;$B19&amp;$C19,List!$A$3:$U$1329,13,FALSE))</f>
        <v/>
      </c>
      <c r="I19" s="48" t="str">
        <f>IF(D19="","",VLOOKUP($A19&amp;$B19&amp;$C19,List!$A$3:$U$1329,14,FALSE))</f>
        <v/>
      </c>
      <c r="J19" s="48" t="str">
        <f>IF(D19="","",VLOOKUP($A19&amp;$B19&amp;$C19,List!$A$3:$U$1329,15,FALSE))</f>
        <v/>
      </c>
      <c r="K19" s="48" t="str">
        <f>IF(D19="","",VLOOKUP($A19&amp;$B19&amp;$C19,List!$A$3:$U$1329,16,FALSE))</f>
        <v/>
      </c>
      <c r="L19" s="48" t="str">
        <f>IF(D19="","",VLOOKUP($A19&amp;$B19&amp;$C19,List!$A$3:$U$1329,17,FALSE))</f>
        <v/>
      </c>
      <c r="M19" s="48" t="str">
        <f>IF(D19="","",VLOOKUP($A19&amp;$B19&amp;$C19,List!$A$3:$U$1329,18,FALSE))</f>
        <v/>
      </c>
      <c r="N19" s="48" t="str">
        <f>IF(D19="","",VLOOKUP($A19&amp;$B19&amp;$C19,List!$A$3:$U$1329,19,FALSE))</f>
        <v/>
      </c>
      <c r="O19" s="48" t="str">
        <f t="shared" si="0"/>
        <v/>
      </c>
      <c r="P19" s="49" t="str">
        <f>IF(D19="","",VLOOKUP($A19&amp;$B19&amp;$C19,List!$A$3:$U$1329,7,FALSE))</f>
        <v/>
      </c>
      <c r="Q19" s="49" t="str">
        <f>IF(D19="","",VLOOKUP($A19&amp;$B19&amp;$C19,List!$A$3:$U$1329,8,FALSE))</f>
        <v/>
      </c>
      <c r="R19" s="9" t="str">
        <f>IF(D19="","",VLOOKUP($A19&amp;$B19&amp;$C19,List!$A$3:$U$1329,9,FALSE))</f>
        <v/>
      </c>
      <c r="S19" s="9" t="str">
        <f>IF(D19="","",VLOOKUP($A19&amp;$B19&amp;$C19,List!$A$3:$U$1329,10,FALSE))</f>
        <v/>
      </c>
      <c r="T19" s="9" t="str">
        <f>IF(E19="","",VLOOKUP($A19&amp;$B19&amp;$C19,List!$A$3:$U$1329,11,FALSE))</f>
        <v/>
      </c>
    </row>
    <row r="20" spans="1:20" x14ac:dyDescent="0.3">
      <c r="A20" s="46"/>
      <c r="B20" s="45"/>
      <c r="C20" s="45"/>
      <c r="D20" s="47" t="str">
        <f>IF(A20="","",IF(ISERROR(VLOOKUP($A20&amp;$B20&amp;$C20,List!$A$3:$U$1329,5,FALSE))=TRUE,"Invalid Course -Must enter Subject, Course &amp; Section #",VLOOKUP($A20&amp;$B20&amp;$C20,List!$A$3:$U$1329,5,FALSE)))</f>
        <v/>
      </c>
      <c r="E20" s="8" t="str">
        <f>IF(D20="","",VLOOKUP($A20&amp;$B20&amp;$C20,List!$A$3:$U$1329,6,FALSE))</f>
        <v/>
      </c>
      <c r="F20" s="48" t="str">
        <f>IF(D20="","",VLOOKUP($A20&amp;$B20&amp;$C20,List!$A$3:$U$1329,12,FALSE))</f>
        <v/>
      </c>
      <c r="G20" s="48" t="str">
        <f>IF(E20="","",VLOOKUP($A20&amp;$B20&amp;$C20,List!$A$3:$U$1329,20,FALSE))</f>
        <v/>
      </c>
      <c r="H20" s="48" t="str">
        <f>IF(D20="","",VLOOKUP($A20&amp;$B20&amp;$C20,List!$A$3:$U$1329,13,FALSE))</f>
        <v/>
      </c>
      <c r="I20" s="48" t="str">
        <f>IF(D20="","",VLOOKUP($A20&amp;$B20&amp;$C20,List!$A$3:$U$1329,14,FALSE))</f>
        <v/>
      </c>
      <c r="J20" s="48" t="str">
        <f>IF(D20="","",VLOOKUP($A20&amp;$B20&amp;$C20,List!$A$3:$U$1329,15,FALSE))</f>
        <v/>
      </c>
      <c r="K20" s="48" t="str">
        <f>IF(D20="","",VLOOKUP($A20&amp;$B20&amp;$C20,List!$A$3:$U$1329,16,FALSE))</f>
        <v/>
      </c>
      <c r="L20" s="48" t="str">
        <f>IF(D20="","",VLOOKUP($A20&amp;$B20&amp;$C20,List!$A$3:$U$1329,17,FALSE))</f>
        <v/>
      </c>
      <c r="M20" s="48" t="str">
        <f>IF(D20="","",VLOOKUP($A20&amp;$B20&amp;$C20,List!$A$3:$U$1329,18,FALSE))</f>
        <v/>
      </c>
      <c r="N20" s="48" t="str">
        <f>IF(D20="","",VLOOKUP($A20&amp;$B20&amp;$C20,List!$A$3:$U$1329,19,FALSE))</f>
        <v/>
      </c>
      <c r="O20" s="48" t="str">
        <f t="shared" si="0"/>
        <v/>
      </c>
      <c r="P20" s="49" t="str">
        <f>IF(D20="","",VLOOKUP($A20&amp;$B20&amp;$C20,List!$A$3:$U$1329,7,FALSE))</f>
        <v/>
      </c>
      <c r="Q20" s="49" t="str">
        <f>IF(D20="","",VLOOKUP($A20&amp;$B20&amp;$C20,List!$A$3:$U$1329,8,FALSE))</f>
        <v/>
      </c>
      <c r="R20" s="9" t="str">
        <f>IF(D20="","",VLOOKUP($A20&amp;$B20&amp;$C20,List!$A$3:$U$1329,9,FALSE))</f>
        <v/>
      </c>
      <c r="S20" s="9" t="str">
        <f>IF(D20="","",VLOOKUP($A20&amp;$B20&amp;$C20,List!$A$3:$U$1329,10,FALSE))</f>
        <v/>
      </c>
      <c r="T20" s="9" t="str">
        <f>IF(E20="","",VLOOKUP($A20&amp;$B20&amp;$C20,List!$A$3:$U$1329,11,FALSE))</f>
        <v/>
      </c>
    </row>
    <row r="21" spans="1:20" x14ac:dyDescent="0.3">
      <c r="A21" s="46"/>
      <c r="B21" s="45"/>
      <c r="C21" s="45"/>
      <c r="D21" s="47" t="str">
        <f>IF(A21="","",IF(ISERROR(VLOOKUP($A21&amp;$B21&amp;$C21,List!$A$3:$U$1329,5,FALSE))=TRUE,"Invalid Course -Must enter Subject, Course &amp; Section #",VLOOKUP($A21&amp;$B21&amp;$C21,List!$A$3:$U$1329,5,FALSE)))</f>
        <v/>
      </c>
      <c r="E21" s="8" t="str">
        <f>IF(D21="","",VLOOKUP($A21&amp;$B21&amp;$C21,List!$A$3:$U$1329,6,FALSE))</f>
        <v/>
      </c>
      <c r="F21" s="48" t="str">
        <f>IF(D21="","",VLOOKUP($A21&amp;$B21&amp;$C21,List!$A$3:$U$1329,12,FALSE))</f>
        <v/>
      </c>
      <c r="G21" s="48" t="str">
        <f>IF(E21="","",VLOOKUP($A21&amp;$B21&amp;$C21,List!$A$3:$U$1329,20,FALSE))</f>
        <v/>
      </c>
      <c r="H21" s="48" t="str">
        <f>IF(D21="","",VLOOKUP($A21&amp;$B21&amp;$C21,List!$A$3:$U$1329,13,FALSE))</f>
        <v/>
      </c>
      <c r="I21" s="48" t="str">
        <f>IF(D21="","",VLOOKUP($A21&amp;$B21&amp;$C21,List!$A$3:$U$1329,14,FALSE))</f>
        <v/>
      </c>
      <c r="J21" s="48" t="str">
        <f>IF(D21="","",VLOOKUP($A21&amp;$B21&amp;$C21,List!$A$3:$U$1329,15,FALSE))</f>
        <v/>
      </c>
      <c r="K21" s="48" t="str">
        <f>IF(D21="","",VLOOKUP($A21&amp;$B21&amp;$C21,List!$A$3:$U$1329,16,FALSE))</f>
        <v/>
      </c>
      <c r="L21" s="48" t="str">
        <f>IF(D21="","",VLOOKUP($A21&amp;$B21&amp;$C21,List!$A$3:$U$1329,17,FALSE))</f>
        <v/>
      </c>
      <c r="M21" s="48" t="str">
        <f>IF(D21="","",VLOOKUP($A21&amp;$B21&amp;$C21,List!$A$3:$U$1329,18,FALSE))</f>
        <v/>
      </c>
      <c r="N21" s="48" t="str">
        <f>IF(D21="","",VLOOKUP($A21&amp;$B21&amp;$C21,List!$A$3:$U$1329,19,FALSE))</f>
        <v/>
      </c>
      <c r="O21" s="48" t="str">
        <f t="shared" si="0"/>
        <v/>
      </c>
      <c r="P21" s="49" t="str">
        <f>IF(D21="","",VLOOKUP($A21&amp;$B21&amp;$C21,List!$A$3:$U$1329,7,FALSE))</f>
        <v/>
      </c>
      <c r="Q21" s="49" t="str">
        <f>IF(D21="","",VLOOKUP($A21&amp;$B21&amp;$C21,List!$A$3:$U$1329,8,FALSE))</f>
        <v/>
      </c>
      <c r="R21" s="9" t="str">
        <f>IF(D21="","",VLOOKUP($A21&amp;$B21&amp;$C21,List!$A$3:$U$1329,9,FALSE))</f>
        <v/>
      </c>
      <c r="S21" s="9" t="str">
        <f>IF(D21="","",VLOOKUP($A21&amp;$B21&amp;$C21,List!$A$3:$U$1329,10,FALSE))</f>
        <v/>
      </c>
      <c r="T21" s="9" t="str">
        <f>IF(E21="","",VLOOKUP($A21&amp;$B21&amp;$C21,List!$A$3:$U$1329,11,FALSE))</f>
        <v/>
      </c>
    </row>
    <row r="22" spans="1:20" x14ac:dyDescent="0.3">
      <c r="A22" s="46"/>
      <c r="B22" s="45"/>
      <c r="C22" s="45"/>
      <c r="D22" s="47" t="str">
        <f>IF(A22="","",IF(ISERROR(VLOOKUP($A22&amp;$B22&amp;$C22,List!$A$3:$U$1329,5,FALSE))=TRUE,"Invalid Course -Must enter Subject, Course &amp; Section #",VLOOKUP($A22&amp;$B22&amp;$C22,List!$A$3:$U$1329,5,FALSE)))</f>
        <v/>
      </c>
      <c r="E22" s="8" t="str">
        <f>IF(D22="","",VLOOKUP($A22&amp;$B22&amp;$C22,List!$A$3:$U$1329,6,FALSE))</f>
        <v/>
      </c>
      <c r="F22" s="48" t="str">
        <f>IF(D22="","",VLOOKUP($A22&amp;$B22&amp;$C22,List!$A$3:$U$1329,12,FALSE))</f>
        <v/>
      </c>
      <c r="G22" s="48" t="str">
        <f>IF(E22="","",VLOOKUP($A22&amp;$B22&amp;$C22,List!$A$3:$U$1329,20,FALSE))</f>
        <v/>
      </c>
      <c r="H22" s="48" t="str">
        <f>IF(D22="","",VLOOKUP($A22&amp;$B22&amp;$C22,List!$A$3:$U$1329,13,FALSE))</f>
        <v/>
      </c>
      <c r="I22" s="48" t="str">
        <f>IF(D22="","",VLOOKUP($A22&amp;$B22&amp;$C22,List!$A$3:$U$1329,14,FALSE))</f>
        <v/>
      </c>
      <c r="J22" s="48" t="str">
        <f>IF(D22="","",VLOOKUP($A22&amp;$B22&amp;$C22,List!$A$3:$U$1329,15,FALSE))</f>
        <v/>
      </c>
      <c r="K22" s="48" t="str">
        <f>IF(D22="","",VLOOKUP($A22&amp;$B22&amp;$C22,List!$A$3:$U$1329,16,FALSE))</f>
        <v/>
      </c>
      <c r="L22" s="48" t="str">
        <f>IF(D22="","",VLOOKUP($A22&amp;$B22&amp;$C22,List!$A$3:$U$1329,17,FALSE))</f>
        <v/>
      </c>
      <c r="M22" s="48" t="str">
        <f>IF(D22="","",VLOOKUP($A22&amp;$B22&amp;$C22,List!$A$3:$U$1329,18,FALSE))</f>
        <v/>
      </c>
      <c r="N22" s="48" t="str">
        <f>IF(D22="","",VLOOKUP($A22&amp;$B22&amp;$C22,List!$A$3:$U$1329,19,FALSE))</f>
        <v/>
      </c>
      <c r="O22" s="48" t="str">
        <f t="shared" si="0"/>
        <v/>
      </c>
      <c r="P22" s="49" t="str">
        <f>IF(D22="","",VLOOKUP($A22&amp;$B22&amp;$C22,List!$A$3:$U$1329,7,FALSE))</f>
        <v/>
      </c>
      <c r="Q22" s="49" t="str">
        <f>IF(D22="","",VLOOKUP($A22&amp;$B22&amp;$C22,List!$A$3:$U$1329,8,FALSE))</f>
        <v/>
      </c>
      <c r="R22" s="9" t="str">
        <f>IF(D22="","",VLOOKUP($A22&amp;$B22&amp;$C22,List!$A$3:$U$1329,9,FALSE))</f>
        <v/>
      </c>
      <c r="S22" s="9" t="str">
        <f>IF(D22="","",VLOOKUP($A22&amp;$B22&amp;$C22,List!$A$3:$U$1329,10,FALSE))</f>
        <v/>
      </c>
      <c r="T22" s="9" t="str">
        <f>IF(E22="","",VLOOKUP($A22&amp;$B22&amp;$C22,List!$A$3:$U$1329,11,FALSE))</f>
        <v/>
      </c>
    </row>
    <row r="23" spans="1:20" x14ac:dyDescent="0.3">
      <c r="A23" s="40"/>
      <c r="B23" s="41"/>
      <c r="C23" s="41"/>
      <c r="D23" s="47" t="str">
        <f>IF(A23="","",IF(ISERROR(VLOOKUP($A23&amp;$B23&amp;$C23,List!$A$3:$U$1329,5,FALSE))=TRUE,"Invalid Course -Must enter Subject, Course &amp; Section #",VLOOKUP($A23&amp;$B23&amp;$C23,List!$A$3:$U$1329,5,FALSE)))</f>
        <v/>
      </c>
      <c r="E23" s="8" t="str">
        <f>IF(D23="","",VLOOKUP($A23&amp;$B23&amp;$C23,List!$A$3:$U$1329,6,FALSE))</f>
        <v/>
      </c>
      <c r="F23" s="48" t="str">
        <f>IF(D23="","",VLOOKUP($A23&amp;$B23&amp;$C23,List!$A$3:$U$1329,12,FALSE))</f>
        <v/>
      </c>
      <c r="G23" s="48" t="str">
        <f>IF(E23="","",VLOOKUP($A23&amp;$B23&amp;$C23,List!$A$3:$U$1329,20,FALSE))</f>
        <v/>
      </c>
      <c r="H23" s="48" t="str">
        <f>IF(D23="","",VLOOKUP($A23&amp;$B23&amp;$C23,List!$A$3:$U$1329,13,FALSE))</f>
        <v/>
      </c>
      <c r="I23" s="48" t="str">
        <f>IF(D23="","",VLOOKUP($A23&amp;$B23&amp;$C23,List!$A$3:$U$1329,14,FALSE))</f>
        <v/>
      </c>
      <c r="J23" s="48" t="str">
        <f>IF(D23="","",VLOOKUP($A23&amp;$B23&amp;$C23,List!$A$3:$U$1329,15,FALSE))</f>
        <v/>
      </c>
      <c r="K23" s="48" t="str">
        <f>IF(D23="","",VLOOKUP($A23&amp;$B23&amp;$C23,List!$A$3:$U$1329,16,FALSE))</f>
        <v/>
      </c>
      <c r="L23" s="48" t="str">
        <f>IF(D23="","",VLOOKUP($A23&amp;$B23&amp;$C23,List!$A$3:$U$1329,17,FALSE))</f>
        <v/>
      </c>
      <c r="M23" s="48" t="str">
        <f>IF(D23="","",VLOOKUP($A23&amp;$B23&amp;$C23,List!$A$3:$U$1329,18,FALSE))</f>
        <v/>
      </c>
      <c r="N23" s="48" t="str">
        <f>IF(D23="","",VLOOKUP($A23&amp;$B23&amp;$C23,List!$A$3:$U$1329,19,FALSE))</f>
        <v/>
      </c>
      <c r="O23" s="48" t="str">
        <f t="shared" si="0"/>
        <v/>
      </c>
      <c r="P23" s="49" t="str">
        <f>IF(D23="","",VLOOKUP($A23&amp;$B23&amp;$C23,List!$A$3:$U$1329,7,FALSE))</f>
        <v/>
      </c>
      <c r="Q23" s="49" t="str">
        <f>IF(D23="","",VLOOKUP($A23&amp;$B23&amp;$C23,List!$A$3:$U$1329,8,FALSE))</f>
        <v/>
      </c>
      <c r="R23" s="9" t="str">
        <f>IF(D23="","",VLOOKUP($A23&amp;$B23&amp;$C23,List!$A$3:$U$1329,9,FALSE))</f>
        <v/>
      </c>
      <c r="S23" s="9" t="str">
        <f>IF(D23="","",VLOOKUP($A23&amp;$B23&amp;$C23,List!$A$3:$U$1329,10,FALSE))</f>
        <v/>
      </c>
      <c r="T23" s="9" t="str">
        <f>IF(E23="","",VLOOKUP($A23&amp;$B23&amp;$C23,List!$A$3:$U$1329,11,FALSE))</f>
        <v/>
      </c>
    </row>
    <row r="24" spans="1:20" x14ac:dyDescent="0.3">
      <c r="A24" s="6"/>
      <c r="B24" s="7"/>
      <c r="C24" s="7"/>
      <c r="D24" s="47" t="str">
        <f>IF(A24="","",IF(ISERROR(VLOOKUP($A24&amp;$B24&amp;$C24,List!$A$3:$U$1329,5,FALSE))=TRUE,"Invalid Course -Must enter Subject, Course &amp; Section #",VLOOKUP($A24&amp;$B24&amp;$C24,List!$A$3:$U$1329,5,FALSE)))</f>
        <v/>
      </c>
      <c r="E24" s="8" t="str">
        <f>IF(D24="","",VLOOKUP($A24&amp;$B24&amp;$C24,List!$A$3:$U$1329,6,FALSE))</f>
        <v/>
      </c>
      <c r="F24" s="48" t="str">
        <f>IF(D24="","",VLOOKUP($A24&amp;$B24&amp;$C24,List!$A$3:$U$1329,12,FALSE))</f>
        <v/>
      </c>
      <c r="G24" s="48" t="str">
        <f>IF(E24="","",VLOOKUP($A24&amp;$B24&amp;$C24,List!$A$3:$U$1329,20,FALSE))</f>
        <v/>
      </c>
      <c r="H24" s="48" t="str">
        <f>IF(D24="","",VLOOKUP($A24&amp;$B24&amp;$C24,List!$A$3:$U$1329,13,FALSE))</f>
        <v/>
      </c>
      <c r="I24" s="48" t="str">
        <f>IF(D24="","",VLOOKUP($A24&amp;$B24&amp;$C24,List!$A$3:$U$1329,14,FALSE))</f>
        <v/>
      </c>
      <c r="J24" s="48" t="str">
        <f>IF(D24="","",VLOOKUP($A24&amp;$B24&amp;$C24,List!$A$3:$U$1329,15,FALSE))</f>
        <v/>
      </c>
      <c r="K24" s="48" t="str">
        <f>IF(D24="","",VLOOKUP($A24&amp;$B24&amp;$C24,List!$A$3:$U$1329,16,FALSE))</f>
        <v/>
      </c>
      <c r="L24" s="48" t="str">
        <f>IF(D24="","",VLOOKUP($A24&amp;$B24&amp;$C24,List!$A$3:$U$1329,17,FALSE))</f>
        <v/>
      </c>
      <c r="M24" s="48" t="str">
        <f>IF(D24="","",VLOOKUP($A24&amp;$B24&amp;$C24,List!$A$3:$U$1329,18,FALSE))</f>
        <v/>
      </c>
      <c r="N24" s="48" t="str">
        <f>IF(D24="","",VLOOKUP($A24&amp;$B24&amp;$C24,List!$A$3:$U$1329,19,FALSE))</f>
        <v/>
      </c>
      <c r="O24" s="48" t="str">
        <f t="shared" si="0"/>
        <v/>
      </c>
      <c r="P24" s="49" t="str">
        <f>IF(D24="","",VLOOKUP($A24&amp;$B24&amp;$C24,List!$A$3:$U$1329,7,FALSE))</f>
        <v/>
      </c>
      <c r="Q24" s="49" t="str">
        <f>IF(D24="","",VLOOKUP($A24&amp;$B24&amp;$C24,List!$A$3:$U$1329,8,FALSE))</f>
        <v/>
      </c>
      <c r="R24" s="9" t="str">
        <f>IF(D24="","",VLOOKUP($A24&amp;$B24&amp;$C24,List!$A$3:$U$1329,9,FALSE))</f>
        <v/>
      </c>
      <c r="S24" s="9" t="str">
        <f>IF(D24="","",VLOOKUP($A24&amp;$B24&amp;$C24,List!$A$3:$U$1329,10,FALSE))</f>
        <v/>
      </c>
      <c r="T24" s="9" t="str">
        <f>IF(E24="","",VLOOKUP($A24&amp;$B24&amp;$C24,List!$A$3:$U$1329,11,FALSE))</f>
        <v/>
      </c>
    </row>
    <row r="25" spans="1:20" x14ac:dyDescent="0.3">
      <c r="A25" s="6"/>
      <c r="B25" s="7"/>
      <c r="C25" s="7"/>
      <c r="D25" s="47" t="str">
        <f>IF(A25="","",IF(ISERROR(VLOOKUP($A25&amp;$B25&amp;$C25,List!$A$3:$U$1329,5,FALSE))=TRUE,"Invalid Course -Must enter Subject, Course &amp; Section #",VLOOKUP($A25&amp;$B25&amp;$C25,List!$A$3:$U$1329,5,FALSE)))</f>
        <v/>
      </c>
      <c r="E25" s="8" t="str">
        <f>IF(D25="","",VLOOKUP($A25&amp;$B25&amp;$C25,List!$A$3:$U$1329,6,FALSE))</f>
        <v/>
      </c>
      <c r="F25" s="48" t="str">
        <f>IF(D25="","",VLOOKUP($A25&amp;$B25&amp;$C25,List!$A$3:$U$1329,12,FALSE))</f>
        <v/>
      </c>
      <c r="G25" s="48" t="str">
        <f>IF(E25="","",VLOOKUP($A25&amp;$B25&amp;$C25,List!$A$3:$U$1329,20,FALSE))</f>
        <v/>
      </c>
      <c r="H25" s="48" t="str">
        <f>IF(D25="","",VLOOKUP($A25&amp;$B25&amp;$C25,List!$A$3:$U$1329,13,FALSE))</f>
        <v/>
      </c>
      <c r="I25" s="48" t="str">
        <f>IF(D25="","",VLOOKUP($A25&amp;$B25&amp;$C25,List!$A$3:$U$1329,14,FALSE))</f>
        <v/>
      </c>
      <c r="J25" s="48" t="str">
        <f>IF(D25="","",VLOOKUP($A25&amp;$B25&amp;$C25,List!$A$3:$U$1329,15,FALSE))</f>
        <v/>
      </c>
      <c r="K25" s="48" t="str">
        <f>IF(D25="","",VLOOKUP($A25&amp;$B25&amp;$C25,List!$A$3:$U$1329,16,FALSE))</f>
        <v/>
      </c>
      <c r="L25" s="48" t="str">
        <f>IF(D25="","",VLOOKUP($A25&amp;$B25&amp;$C25,List!$A$3:$U$1329,17,FALSE))</f>
        <v/>
      </c>
      <c r="M25" s="48" t="str">
        <f>IF(D25="","",VLOOKUP($A25&amp;$B25&amp;$C25,List!$A$3:$U$1329,18,FALSE))</f>
        <v/>
      </c>
      <c r="N25" s="48" t="str">
        <f>IF(D25="","",VLOOKUP($A25&amp;$B25&amp;$C25,List!$A$3:$U$1329,19,FALSE))</f>
        <v/>
      </c>
      <c r="O25" s="48" t="str">
        <f t="shared" si="0"/>
        <v/>
      </c>
      <c r="P25" s="49" t="str">
        <f>IF(D25="","",VLOOKUP($A25&amp;$B25&amp;$C25,List!$A$3:$U$1329,7,FALSE))</f>
        <v/>
      </c>
      <c r="Q25" s="49" t="str">
        <f>IF(D25="","",VLOOKUP($A25&amp;$B25&amp;$C25,List!$A$3:$U$1329,8,FALSE))</f>
        <v/>
      </c>
      <c r="R25" s="9" t="str">
        <f>IF(D25="","",VLOOKUP($A25&amp;$B25&amp;$C25,List!$A$3:$U$1329,9,FALSE))</f>
        <v/>
      </c>
      <c r="S25" s="9" t="str">
        <f>IF(D25="","",VLOOKUP($A25&amp;$B25&amp;$C25,List!$A$3:$U$1329,10,FALSE))</f>
        <v/>
      </c>
      <c r="T25" s="9" t="str">
        <f>IF(E25="","",VLOOKUP($A25&amp;$B25&amp;$C25,List!$A$3:$U$1329,11,FALSE))</f>
        <v/>
      </c>
    </row>
    <row r="26" spans="1:20" x14ac:dyDescent="0.3">
      <c r="D26" s="50" t="s">
        <v>132</v>
      </c>
      <c r="E26" s="50">
        <f t="shared" ref="E26:O26" si="1">SUM(E17:E25)</f>
        <v>0</v>
      </c>
      <c r="F26" s="51">
        <f t="shared" si="1"/>
        <v>0</v>
      </c>
      <c r="G26" s="51">
        <f t="shared" si="1"/>
        <v>0</v>
      </c>
      <c r="H26" s="51">
        <f t="shared" si="1"/>
        <v>0</v>
      </c>
      <c r="I26" s="51">
        <f t="shared" si="1"/>
        <v>0</v>
      </c>
      <c r="J26" s="51">
        <f t="shared" si="1"/>
        <v>0</v>
      </c>
      <c r="K26" s="51">
        <f t="shared" si="1"/>
        <v>0</v>
      </c>
      <c r="L26" s="51">
        <f t="shared" si="1"/>
        <v>0</v>
      </c>
      <c r="M26" s="51">
        <f t="shared" si="1"/>
        <v>0</v>
      </c>
      <c r="N26" s="51">
        <f t="shared" si="1"/>
        <v>0</v>
      </c>
      <c r="O26" s="51">
        <f t="shared" si="1"/>
        <v>0</v>
      </c>
    </row>
    <row r="27" spans="1:20" x14ac:dyDescent="0.3">
      <c r="E27" s="8"/>
    </row>
    <row r="29" spans="1:20" x14ac:dyDescent="0.3">
      <c r="A29" s="16" t="s">
        <v>261</v>
      </c>
      <c r="B29" s="17"/>
      <c r="C29" s="17"/>
      <c r="D29" s="18"/>
      <c r="E29" s="8"/>
    </row>
    <row r="30" spans="1:20" x14ac:dyDescent="0.3">
      <c r="A30" s="19"/>
      <c r="B30" s="20" t="s">
        <v>262</v>
      </c>
      <c r="C30" s="21"/>
      <c r="D30" s="22"/>
      <c r="E30" s="8"/>
    </row>
    <row r="31" spans="1:20" x14ac:dyDescent="0.3">
      <c r="E31" s="8"/>
    </row>
    <row r="32" spans="1:20" x14ac:dyDescent="0.3">
      <c r="A32" s="42" t="s">
        <v>259</v>
      </c>
      <c r="E32" s="8"/>
    </row>
    <row r="33" spans="1:7" x14ac:dyDescent="0.3">
      <c r="E33" s="8"/>
    </row>
    <row r="34" spans="1:7" x14ac:dyDescent="0.3">
      <c r="E34" s="8"/>
    </row>
    <row r="35" spans="1:7" ht="5.25" customHeight="1" x14ac:dyDescent="0.3">
      <c r="A35" s="23"/>
      <c r="B35" s="24"/>
      <c r="C35" s="24"/>
      <c r="D35" s="25"/>
      <c r="E35" s="26"/>
      <c r="F35" s="27"/>
      <c r="G35" s="43"/>
    </row>
    <row r="36" spans="1:7" x14ac:dyDescent="0.3">
      <c r="A36" s="28" t="s">
        <v>53</v>
      </c>
      <c r="E36" s="8"/>
      <c r="F36" s="29"/>
      <c r="G36" s="43"/>
    </row>
    <row r="37" spans="1:7" x14ac:dyDescent="0.3">
      <c r="A37" s="30" t="s">
        <v>469</v>
      </c>
      <c r="E37" s="8"/>
      <c r="F37" s="29"/>
      <c r="G37" s="43"/>
    </row>
    <row r="38" spans="1:7" ht="5.25" customHeight="1" x14ac:dyDescent="0.3">
      <c r="A38" s="31"/>
      <c r="B38" s="32"/>
      <c r="C38" s="32"/>
      <c r="D38" s="33"/>
      <c r="E38" s="34"/>
      <c r="F38" s="35"/>
      <c r="G38" s="43"/>
    </row>
    <row r="39" spans="1:7" x14ac:dyDescent="0.3">
      <c r="E39" s="8"/>
    </row>
    <row r="40" spans="1:7" x14ac:dyDescent="0.3">
      <c r="E40" s="8"/>
    </row>
    <row r="41" spans="1:7" x14ac:dyDescent="0.3">
      <c r="E41" s="8"/>
    </row>
    <row r="42" spans="1:7" x14ac:dyDescent="0.3">
      <c r="E42" s="8"/>
    </row>
    <row r="43" spans="1:7" x14ac:dyDescent="0.3">
      <c r="E43" s="8"/>
    </row>
    <row r="44" spans="1:7" x14ac:dyDescent="0.3">
      <c r="E44" s="8"/>
    </row>
    <row r="45" spans="1:7" x14ac:dyDescent="0.3">
      <c r="E45" s="8"/>
    </row>
    <row r="46" spans="1:7" x14ac:dyDescent="0.3">
      <c r="E46" s="8"/>
    </row>
    <row r="47" spans="1:7" x14ac:dyDescent="0.3">
      <c r="E47" s="8"/>
    </row>
    <row r="48" spans="1:7" x14ac:dyDescent="0.3">
      <c r="E48" s="8"/>
    </row>
    <row r="49" spans="5:5" x14ac:dyDescent="0.3">
      <c r="E49" s="8"/>
    </row>
    <row r="50" spans="5:5" x14ac:dyDescent="0.3">
      <c r="E50" s="8"/>
    </row>
    <row r="51" spans="5:5" x14ac:dyDescent="0.3">
      <c r="E51" s="8"/>
    </row>
    <row r="52" spans="5:5" x14ac:dyDescent="0.3">
      <c r="E52" s="8"/>
    </row>
    <row r="53" spans="5:5" x14ac:dyDescent="0.3">
      <c r="E53" s="8"/>
    </row>
    <row r="54" spans="5:5" x14ac:dyDescent="0.3">
      <c r="E54" s="8"/>
    </row>
    <row r="55" spans="5:5" x14ac:dyDescent="0.3">
      <c r="E55" s="8"/>
    </row>
    <row r="56" spans="5:5" x14ac:dyDescent="0.3">
      <c r="E56" s="8"/>
    </row>
    <row r="57" spans="5:5" x14ac:dyDescent="0.3">
      <c r="E57" s="8"/>
    </row>
    <row r="58" spans="5:5" x14ac:dyDescent="0.3">
      <c r="E58" s="8"/>
    </row>
    <row r="59" spans="5:5" x14ac:dyDescent="0.3">
      <c r="E59" s="8"/>
    </row>
    <row r="60" spans="5:5" x14ac:dyDescent="0.3">
      <c r="E60" s="8"/>
    </row>
    <row r="61" spans="5:5" x14ac:dyDescent="0.3">
      <c r="E61" s="8"/>
    </row>
    <row r="62" spans="5:5" x14ac:dyDescent="0.3">
      <c r="E62" s="8"/>
    </row>
    <row r="63" spans="5:5" x14ac:dyDescent="0.3">
      <c r="E63" s="8"/>
    </row>
    <row r="64" spans="5:5" x14ac:dyDescent="0.3">
      <c r="E64" s="8"/>
    </row>
    <row r="65" spans="5:5" x14ac:dyDescent="0.3">
      <c r="E65" s="8"/>
    </row>
    <row r="66" spans="5:5" x14ac:dyDescent="0.3">
      <c r="E66" s="8"/>
    </row>
    <row r="67" spans="5:5" x14ac:dyDescent="0.3">
      <c r="E67" s="8"/>
    </row>
    <row r="68" spans="5:5" x14ac:dyDescent="0.3">
      <c r="E68" s="8"/>
    </row>
    <row r="69" spans="5:5" x14ac:dyDescent="0.3">
      <c r="E69" s="8"/>
    </row>
    <row r="70" spans="5:5" x14ac:dyDescent="0.3">
      <c r="E70" s="8"/>
    </row>
    <row r="71" spans="5:5" x14ac:dyDescent="0.3">
      <c r="E71" s="8"/>
    </row>
    <row r="72" spans="5:5" x14ac:dyDescent="0.3">
      <c r="E72" s="8"/>
    </row>
    <row r="73" spans="5:5" x14ac:dyDescent="0.3">
      <c r="E73" s="8"/>
    </row>
    <row r="74" spans="5:5" x14ac:dyDescent="0.3">
      <c r="E74" s="8"/>
    </row>
    <row r="75" spans="5:5" x14ac:dyDescent="0.3">
      <c r="E75" s="8"/>
    </row>
    <row r="76" spans="5:5" x14ac:dyDescent="0.3">
      <c r="E76" s="8"/>
    </row>
    <row r="77" spans="5:5" x14ac:dyDescent="0.3">
      <c r="E77" s="8"/>
    </row>
    <row r="78" spans="5:5" x14ac:dyDescent="0.3">
      <c r="E78" s="8"/>
    </row>
    <row r="79" spans="5:5" x14ac:dyDescent="0.3">
      <c r="E79" s="8"/>
    </row>
    <row r="80" spans="5:5" x14ac:dyDescent="0.3">
      <c r="E80" s="8"/>
    </row>
    <row r="81" spans="5:5" x14ac:dyDescent="0.3">
      <c r="E81" s="8"/>
    </row>
    <row r="82" spans="5:5" x14ac:dyDescent="0.3">
      <c r="E82" s="8"/>
    </row>
    <row r="83" spans="5:5" x14ac:dyDescent="0.3">
      <c r="E83" s="8"/>
    </row>
    <row r="84" spans="5:5" x14ac:dyDescent="0.3">
      <c r="E84" s="8"/>
    </row>
    <row r="85" spans="5:5" x14ac:dyDescent="0.3">
      <c r="E85" s="8"/>
    </row>
    <row r="86" spans="5:5" x14ac:dyDescent="0.3">
      <c r="E86" s="8"/>
    </row>
    <row r="87" spans="5:5" x14ac:dyDescent="0.3">
      <c r="E87" s="8"/>
    </row>
    <row r="88" spans="5:5" x14ac:dyDescent="0.3">
      <c r="E88" s="8"/>
    </row>
    <row r="89" spans="5:5" x14ac:dyDescent="0.3">
      <c r="E89" s="8"/>
    </row>
    <row r="90" spans="5:5" x14ac:dyDescent="0.3">
      <c r="E90" s="8"/>
    </row>
    <row r="91" spans="5:5" x14ac:dyDescent="0.3">
      <c r="E91" s="8"/>
    </row>
    <row r="92" spans="5:5" x14ac:dyDescent="0.3">
      <c r="E92" s="8"/>
    </row>
    <row r="93" spans="5:5" x14ac:dyDescent="0.3">
      <c r="E93" s="8"/>
    </row>
    <row r="94" spans="5:5" x14ac:dyDescent="0.3">
      <c r="E94" s="8"/>
    </row>
    <row r="95" spans="5:5" x14ac:dyDescent="0.3">
      <c r="E95" s="8"/>
    </row>
    <row r="96" spans="5:5" x14ac:dyDescent="0.3">
      <c r="E96" s="8"/>
    </row>
    <row r="97" spans="5:5" x14ac:dyDescent="0.3">
      <c r="E97" s="8"/>
    </row>
    <row r="98" spans="5:5" x14ac:dyDescent="0.3">
      <c r="E98" s="8"/>
    </row>
    <row r="99" spans="5:5" x14ac:dyDescent="0.3">
      <c r="E99" s="8"/>
    </row>
    <row r="100" spans="5:5" x14ac:dyDescent="0.3">
      <c r="E100" s="8"/>
    </row>
    <row r="101" spans="5:5" x14ac:dyDescent="0.3">
      <c r="E101" s="8"/>
    </row>
    <row r="102" spans="5:5" x14ac:dyDescent="0.3">
      <c r="E102" s="8"/>
    </row>
    <row r="103" spans="5:5" x14ac:dyDescent="0.3">
      <c r="E103" s="8"/>
    </row>
    <row r="104" spans="5:5" x14ac:dyDescent="0.3">
      <c r="E104" s="8"/>
    </row>
    <row r="105" spans="5:5" x14ac:dyDescent="0.3">
      <c r="E105" s="8"/>
    </row>
    <row r="106" spans="5:5" x14ac:dyDescent="0.3">
      <c r="E106" s="8"/>
    </row>
    <row r="107" spans="5:5" x14ac:dyDescent="0.3">
      <c r="E107" s="8"/>
    </row>
    <row r="108" spans="5:5" x14ac:dyDescent="0.3">
      <c r="E108" s="8"/>
    </row>
    <row r="109" spans="5:5" x14ac:dyDescent="0.3">
      <c r="E109" s="8"/>
    </row>
    <row r="110" spans="5:5" x14ac:dyDescent="0.3">
      <c r="E110" s="8"/>
    </row>
    <row r="111" spans="5:5" x14ac:dyDescent="0.3">
      <c r="E111" s="8"/>
    </row>
    <row r="112" spans="5:5" x14ac:dyDescent="0.3">
      <c r="E112" s="8"/>
    </row>
    <row r="113" spans="5:5" x14ac:dyDescent="0.3">
      <c r="E113" s="8"/>
    </row>
    <row r="114" spans="5:5" x14ac:dyDescent="0.3">
      <c r="E114" s="8"/>
    </row>
    <row r="115" spans="5:5" x14ac:dyDescent="0.3">
      <c r="E115" s="8"/>
    </row>
    <row r="116" spans="5:5" x14ac:dyDescent="0.3">
      <c r="E116" s="8"/>
    </row>
    <row r="117" spans="5:5" x14ac:dyDescent="0.3">
      <c r="E117" s="8"/>
    </row>
    <row r="118" spans="5:5" x14ac:dyDescent="0.3">
      <c r="E118" s="8"/>
    </row>
    <row r="119" spans="5:5" x14ac:dyDescent="0.3">
      <c r="E119" s="8"/>
    </row>
    <row r="120" spans="5:5" x14ac:dyDescent="0.3">
      <c r="E120" s="8"/>
    </row>
    <row r="121" spans="5:5" x14ac:dyDescent="0.3">
      <c r="E121" s="8"/>
    </row>
    <row r="122" spans="5:5" x14ac:dyDescent="0.3">
      <c r="E122" s="8"/>
    </row>
    <row r="123" spans="5:5" x14ac:dyDescent="0.3">
      <c r="E123" s="8"/>
    </row>
    <row r="124" spans="5:5" x14ac:dyDescent="0.3">
      <c r="E124" s="8"/>
    </row>
    <row r="125" spans="5:5" x14ac:dyDescent="0.3">
      <c r="E125" s="8"/>
    </row>
    <row r="126" spans="5:5" x14ac:dyDescent="0.3">
      <c r="E126" s="8"/>
    </row>
    <row r="127" spans="5:5" x14ac:dyDescent="0.3">
      <c r="E127" s="8"/>
    </row>
    <row r="128" spans="5:5" x14ac:dyDescent="0.3">
      <c r="E128" s="8"/>
    </row>
    <row r="129" spans="5:5" x14ac:dyDescent="0.3">
      <c r="E129" s="8"/>
    </row>
    <row r="130" spans="5:5" x14ac:dyDescent="0.3">
      <c r="E130" s="8"/>
    </row>
    <row r="131" spans="5:5" x14ac:dyDescent="0.3">
      <c r="E131" s="8"/>
    </row>
    <row r="132" spans="5:5" x14ac:dyDescent="0.3">
      <c r="E132" s="8"/>
    </row>
    <row r="133" spans="5:5" x14ac:dyDescent="0.3">
      <c r="E133" s="8"/>
    </row>
    <row r="134" spans="5:5" x14ac:dyDescent="0.3">
      <c r="E134" s="8"/>
    </row>
    <row r="135" spans="5:5" x14ac:dyDescent="0.3">
      <c r="E135" s="8"/>
    </row>
    <row r="136" spans="5:5" x14ac:dyDescent="0.3">
      <c r="E136" s="8"/>
    </row>
    <row r="137" spans="5:5" x14ac:dyDescent="0.3">
      <c r="E137" s="8"/>
    </row>
    <row r="138" spans="5:5" x14ac:dyDescent="0.3">
      <c r="E138" s="8"/>
    </row>
    <row r="139" spans="5:5" x14ac:dyDescent="0.3">
      <c r="E139" s="8"/>
    </row>
    <row r="140" spans="5:5" x14ac:dyDescent="0.3">
      <c r="E140" s="8"/>
    </row>
    <row r="141" spans="5:5" x14ac:dyDescent="0.3">
      <c r="E141" s="8"/>
    </row>
    <row r="142" spans="5:5" x14ac:dyDescent="0.3">
      <c r="E142" s="8"/>
    </row>
    <row r="143" spans="5:5" x14ac:dyDescent="0.3">
      <c r="E143" s="8"/>
    </row>
    <row r="144" spans="5:5" x14ac:dyDescent="0.3">
      <c r="E144" s="8"/>
    </row>
    <row r="145" spans="5:5" x14ac:dyDescent="0.3">
      <c r="E145" s="8"/>
    </row>
    <row r="146" spans="5:5" x14ac:dyDescent="0.3">
      <c r="E146" s="8"/>
    </row>
    <row r="147" spans="5:5" x14ac:dyDescent="0.3">
      <c r="E147" s="8"/>
    </row>
    <row r="148" spans="5:5" x14ac:dyDescent="0.3">
      <c r="E148" s="8"/>
    </row>
    <row r="149" spans="5:5" x14ac:dyDescent="0.3">
      <c r="E149" s="8"/>
    </row>
    <row r="150" spans="5:5" x14ac:dyDescent="0.3">
      <c r="E150" s="8"/>
    </row>
    <row r="151" spans="5:5" x14ac:dyDescent="0.3">
      <c r="E151" s="8"/>
    </row>
    <row r="152" spans="5:5" x14ac:dyDescent="0.3">
      <c r="E152" s="8"/>
    </row>
    <row r="153" spans="5:5" x14ac:dyDescent="0.3">
      <c r="E153" s="8"/>
    </row>
    <row r="154" spans="5:5" x14ac:dyDescent="0.3">
      <c r="E154" s="8"/>
    </row>
    <row r="155" spans="5:5" x14ac:dyDescent="0.3">
      <c r="E155" s="8"/>
    </row>
  </sheetData>
  <sheetProtection algorithmName="SHA-512" hashValue="HdVpUOSiP3QLIDnjdm1/PKxBXkyqQ1FEs1zS/ZycvFkzJLwQx08T6FSw88fRFD52sngyES+iIAEk8sVn3f3Yqw==" saltValue="GrGqgXW8re/6dvqdxap0Kg==" spinCount="100000" sheet="1" objects="1" scenarios="1" selectLockedCells="1"/>
  <mergeCells count="1">
    <mergeCell ref="F15:O15"/>
  </mergeCells>
  <phoneticPr fontId="5" type="noConversion"/>
  <conditionalFormatting sqref="D1 D4:D16 D27 D29:D65535">
    <cfRule type="cellIs" dxfId="2" priority="2" stopIfTrue="1" operator="equal">
      <formula>"Invalid Course Selected - Try Again"</formula>
    </cfRule>
  </conditionalFormatting>
  <conditionalFormatting sqref="D17:D25">
    <cfRule type="cellIs" dxfId="1" priority="3" stopIfTrue="1" operator="equal">
      <formula>"Invalid Course -Must enter Subject, Course &amp; Section #"</formula>
    </cfRule>
  </conditionalFormatting>
  <conditionalFormatting sqref="F4:G5">
    <cfRule type="cellIs" dxfId="0" priority="1" stopIfTrue="1" operator="equal">
      <formula>"Invalid Course Selected - Try Again"</formula>
    </cfRule>
  </conditionalFormatting>
  <hyperlinks>
    <hyperlink ref="A37" r:id="rId1" xr:uid="{00000000-0004-0000-0000-000000000000}"/>
  </hyperlinks>
  <pageMargins left="0.26" right="0.2" top="1" bottom="1" header="0.5" footer="0.5"/>
  <pageSetup scale="68"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1348"/>
  <sheetViews>
    <sheetView zoomScaleNormal="100" workbookViewId="0">
      <pane xSplit="1" ySplit="2" topLeftCell="B53" activePane="bottomRight" state="frozen"/>
      <selection pane="topRight" activeCell="B1" sqref="B1"/>
      <selection pane="bottomLeft" activeCell="A3" sqref="A3"/>
      <selection pane="bottomRight"/>
    </sheetView>
  </sheetViews>
  <sheetFormatPr defaultColWidth="9" defaultRowHeight="13.5" x14ac:dyDescent="0.3"/>
  <cols>
    <col min="1" max="1" width="11" bestFit="1" customWidth="1"/>
    <col min="2" max="2" width="8.765625" style="1" bestFit="1" customWidth="1"/>
    <col min="3" max="3" width="8" style="1" bestFit="1" customWidth="1"/>
    <col min="4" max="4" width="8.61328125" style="1" bestFit="1" customWidth="1"/>
    <col min="5" max="5" width="29.61328125" bestFit="1" customWidth="1"/>
    <col min="6" max="6" width="7" bestFit="1" customWidth="1"/>
    <col min="7" max="7" width="9.765625" bestFit="1" customWidth="1"/>
    <col min="8" max="8" width="9.61328125" bestFit="1" customWidth="1"/>
    <col min="9" max="9" width="12.765625" hidden="1" customWidth="1"/>
    <col min="10" max="10" width="22.3828125" customWidth="1"/>
    <col min="11" max="11" width="15.3828125" bestFit="1" customWidth="1"/>
    <col min="12" max="12" width="9.4609375" style="76" customWidth="1"/>
    <col min="13" max="13" width="12.15234375" style="76" hidden="1" customWidth="1"/>
    <col min="14" max="14" width="11.84375" style="76" hidden="1" customWidth="1"/>
    <col min="15" max="15" width="8.765625" style="76" hidden="1" customWidth="1"/>
    <col min="16" max="16" width="11.61328125" style="76" hidden="1" customWidth="1"/>
    <col min="17" max="17" width="9.84375" style="76" hidden="1" customWidth="1"/>
    <col min="18" max="19" width="11.3828125" style="76" hidden="1" customWidth="1"/>
    <col min="20" max="20" width="11.3828125" style="76" customWidth="1"/>
    <col min="21" max="21" width="9.61328125" bestFit="1" customWidth="1"/>
  </cols>
  <sheetData>
    <row r="1" spans="1:21" ht="15" x14ac:dyDescent="0.45">
      <c r="E1" s="52" t="s">
        <v>1201</v>
      </c>
      <c r="F1" s="77"/>
      <c r="G1" s="77"/>
      <c r="H1" s="77"/>
      <c r="J1" s="84" t="s">
        <v>264</v>
      </c>
      <c r="K1" s="78"/>
      <c r="L1" s="77"/>
      <c r="N1" s="86"/>
      <c r="O1" s="86" t="s">
        <v>116</v>
      </c>
      <c r="P1" s="86"/>
      <c r="Q1" s="86"/>
      <c r="R1" s="86"/>
      <c r="S1" s="86"/>
      <c r="T1" s="77"/>
    </row>
    <row r="2" spans="1:21" ht="30" x14ac:dyDescent="0.45">
      <c r="B2" s="79" t="s">
        <v>118</v>
      </c>
      <c r="C2" s="79" t="s">
        <v>119</v>
      </c>
      <c r="D2" s="79" t="s">
        <v>120</v>
      </c>
      <c r="E2" s="79" t="s">
        <v>121</v>
      </c>
      <c r="F2" s="79" t="s">
        <v>122</v>
      </c>
      <c r="G2" s="79" t="s">
        <v>129</v>
      </c>
      <c r="H2" s="79" t="s">
        <v>130</v>
      </c>
      <c r="I2" s="80" t="s">
        <v>163</v>
      </c>
      <c r="J2" s="81" t="s">
        <v>163</v>
      </c>
      <c r="K2" s="82" t="s">
        <v>263</v>
      </c>
      <c r="L2" s="77" t="s">
        <v>123</v>
      </c>
      <c r="M2" s="77" t="s">
        <v>133</v>
      </c>
      <c r="N2" s="77" t="s">
        <v>134</v>
      </c>
      <c r="O2" s="77" t="s">
        <v>299</v>
      </c>
      <c r="P2" s="77" t="s">
        <v>135</v>
      </c>
      <c r="Q2" s="77" t="s">
        <v>243</v>
      </c>
      <c r="R2" s="77" t="s">
        <v>127</v>
      </c>
      <c r="S2" s="83" t="s">
        <v>301</v>
      </c>
      <c r="T2" s="83" t="s">
        <v>240</v>
      </c>
      <c r="U2" s="77" t="s">
        <v>128</v>
      </c>
    </row>
    <row r="3" spans="1:21" x14ac:dyDescent="0.3">
      <c r="A3" t="str">
        <f>B3&amp;C3&amp;D3</f>
        <v>ABE0053001</v>
      </c>
      <c r="B3" s="1" t="str">
        <f>'XCSM Dump'!C2</f>
        <v>ABE</v>
      </c>
      <c r="C3" s="1" t="str">
        <f>IF(LEN('XCSM Dump'!D2)=4,'XCSM Dump'!D2,REPT("0",3-LEN('XCSM Dump'!D2))&amp;'XCSM Dump'!D2)</f>
        <v>005</v>
      </c>
      <c r="D3" s="1">
        <f>'XCSM Dump'!E2</f>
        <v>3001</v>
      </c>
      <c r="E3" t="str">
        <f>'XCSM Dump'!F2</f>
        <v>ABE Level Five</v>
      </c>
      <c r="F3" s="75">
        <f>'XCSM Dump'!W2</f>
        <v>0.5</v>
      </c>
      <c r="G3" s="49">
        <f>'XCSM Dump'!I2</f>
        <v>46252</v>
      </c>
      <c r="H3" s="49">
        <f>'XCSM Dump'!J2</f>
        <v>46303</v>
      </c>
      <c r="I3" s="49">
        <f>'XCSM Dump'!BX2</f>
        <v>46254.12</v>
      </c>
      <c r="J3" s="49">
        <f>'XCSM Dump'!BY2</f>
        <v>46257.24</v>
      </c>
      <c r="K3" s="49">
        <f>'XCSM Dump'!BZ2</f>
        <v>46294.84</v>
      </c>
      <c r="L3" s="76">
        <f>'XCSM Dump'!AT2</f>
        <v>0</v>
      </c>
      <c r="M3" s="76">
        <f>'XCSM Dump'!AU2</f>
        <v>0</v>
      </c>
      <c r="N3" s="76">
        <f>'XCSM Dump'!AV2</f>
        <v>0</v>
      </c>
      <c r="O3" s="76">
        <f>'XCSM Dump'!AW2</f>
        <v>0</v>
      </c>
      <c r="P3" s="76">
        <f>'XCSM Dump'!AX2</f>
        <v>0</v>
      </c>
      <c r="Q3" s="76">
        <f>'XCSM Dump'!AY2</f>
        <v>0</v>
      </c>
      <c r="R3" s="76">
        <f>'XCSM Dump'!AZ2</f>
        <v>0</v>
      </c>
      <c r="S3" s="76">
        <f>+'XCSM Dump'!U2</f>
        <v>0</v>
      </c>
      <c r="T3" s="76">
        <f>+'XCSM Dump'!BB2+'XCSM Dump'!BA2</f>
        <v>0</v>
      </c>
      <c r="U3" s="11">
        <f t="shared" ref="U3:U8" si="0">SUM(L3:T3)</f>
        <v>0</v>
      </c>
    </row>
    <row r="4" spans="1:21" x14ac:dyDescent="0.3">
      <c r="A4" t="str">
        <f>B4&amp;C4&amp;D4</f>
        <v>ABE0063001</v>
      </c>
      <c r="B4" s="1" t="str">
        <f>'XCSM Dump'!C3</f>
        <v>ABE</v>
      </c>
      <c r="C4" s="1" t="str">
        <f>IF(LEN('XCSM Dump'!D3)=4,'XCSM Dump'!D3,REPT("0",3-LEN('XCSM Dump'!D3))&amp;'XCSM Dump'!D3)</f>
        <v>006</v>
      </c>
      <c r="D4" s="1">
        <f>'XCSM Dump'!E3</f>
        <v>3001</v>
      </c>
      <c r="E4" t="str">
        <f>'XCSM Dump'!F3</f>
        <v>ABE Level Six</v>
      </c>
      <c r="F4" s="75">
        <f>'XCSM Dump'!W3</f>
        <v>0.5</v>
      </c>
      <c r="G4" s="49">
        <f>'XCSM Dump'!I3</f>
        <v>46252</v>
      </c>
      <c r="H4" s="49">
        <f>'XCSM Dump'!J3</f>
        <v>46303</v>
      </c>
      <c r="I4" s="49">
        <f>'XCSM Dump'!BX3</f>
        <v>46254.12</v>
      </c>
      <c r="J4" s="49">
        <f>'XCSM Dump'!BY3</f>
        <v>46257.24</v>
      </c>
      <c r="K4" s="49">
        <f>'XCSM Dump'!BZ3</f>
        <v>46294.84</v>
      </c>
      <c r="L4" s="76">
        <f>'XCSM Dump'!AT3</f>
        <v>0</v>
      </c>
      <c r="M4" s="76">
        <f>'XCSM Dump'!AU3</f>
        <v>0</v>
      </c>
      <c r="N4" s="76">
        <f>'XCSM Dump'!AV3</f>
        <v>0</v>
      </c>
      <c r="O4" s="76">
        <f>'XCSM Dump'!AW3</f>
        <v>0</v>
      </c>
      <c r="P4" s="76">
        <f>'XCSM Dump'!AX3</f>
        <v>0</v>
      </c>
      <c r="Q4" s="76">
        <f>'XCSM Dump'!AY3</f>
        <v>0</v>
      </c>
      <c r="R4" s="76">
        <f>'XCSM Dump'!AZ3</f>
        <v>0</v>
      </c>
      <c r="S4" s="76">
        <f>+'XCSM Dump'!U3</f>
        <v>0</v>
      </c>
      <c r="T4" s="76">
        <f>+'XCSM Dump'!BB3+'XCSM Dump'!BA3</f>
        <v>0</v>
      </c>
      <c r="U4" s="11">
        <f t="shared" si="0"/>
        <v>0</v>
      </c>
    </row>
    <row r="5" spans="1:21" x14ac:dyDescent="0.3">
      <c r="A5" t="str">
        <f>B5&amp;C5&amp;D5</f>
        <v>ABE0063002</v>
      </c>
      <c r="B5" s="1" t="str">
        <f>'XCSM Dump'!C4</f>
        <v>ABE</v>
      </c>
      <c r="C5" s="1" t="str">
        <f>IF(LEN('XCSM Dump'!D4)=4,'XCSM Dump'!D4,REPT("0",3-LEN('XCSM Dump'!D4))&amp;'XCSM Dump'!D4)</f>
        <v>006</v>
      </c>
      <c r="D5" s="1">
        <f>'XCSM Dump'!E4</f>
        <v>3002</v>
      </c>
      <c r="E5" t="str">
        <f>'XCSM Dump'!F4</f>
        <v>ABE Level Six</v>
      </c>
      <c r="F5" s="75">
        <f>'XCSM Dump'!W4</f>
        <v>0.5</v>
      </c>
      <c r="G5" s="49">
        <f>'XCSM Dump'!I4</f>
        <v>46251</v>
      </c>
      <c r="H5" s="49">
        <f>'XCSM Dump'!J4</f>
        <v>46302</v>
      </c>
      <c r="I5" s="49">
        <f>'XCSM Dump'!BX4</f>
        <v>46253.120000000003</v>
      </c>
      <c r="J5" s="49">
        <f>'XCSM Dump'!BY4</f>
        <v>46256.24</v>
      </c>
      <c r="K5" s="49">
        <f>'XCSM Dump'!BZ4</f>
        <v>46293.84</v>
      </c>
      <c r="L5" s="76">
        <f>'XCSM Dump'!AT4</f>
        <v>0</v>
      </c>
      <c r="M5" s="76">
        <f>'XCSM Dump'!AU4</f>
        <v>0</v>
      </c>
      <c r="N5" s="76">
        <f>'XCSM Dump'!AV4</f>
        <v>0</v>
      </c>
      <c r="O5" s="76">
        <f>'XCSM Dump'!AW4</f>
        <v>0</v>
      </c>
      <c r="P5" s="76">
        <f>'XCSM Dump'!AX4</f>
        <v>0</v>
      </c>
      <c r="Q5" s="76">
        <f>'XCSM Dump'!AY4</f>
        <v>0</v>
      </c>
      <c r="R5" s="76">
        <f>'XCSM Dump'!AZ4</f>
        <v>0</v>
      </c>
      <c r="S5" s="76">
        <f>+'XCSM Dump'!U4</f>
        <v>0</v>
      </c>
      <c r="T5" s="76">
        <f>+'XCSM Dump'!BB4+'XCSM Dump'!BA4</f>
        <v>0</v>
      </c>
      <c r="U5" s="11">
        <f t="shared" si="0"/>
        <v>0</v>
      </c>
    </row>
    <row r="6" spans="1:21" x14ac:dyDescent="0.3">
      <c r="A6" t="str">
        <f>B6&amp;C6&amp;D6</f>
        <v>ABE0083001</v>
      </c>
      <c r="B6" s="1" t="str">
        <f>'XCSM Dump'!C5</f>
        <v>ABE</v>
      </c>
      <c r="C6" s="1" t="str">
        <f>IF(LEN('XCSM Dump'!D5)=4,'XCSM Dump'!D5,REPT("0",3-LEN('XCSM Dump'!D5))&amp;'XCSM Dump'!D5)</f>
        <v>008</v>
      </c>
      <c r="D6" s="1">
        <f>'XCSM Dump'!E5</f>
        <v>3001</v>
      </c>
      <c r="E6" t="str">
        <f>'XCSM Dump'!F5</f>
        <v>ABE Level Eight</v>
      </c>
      <c r="F6" s="75">
        <f>'XCSM Dump'!W5</f>
        <v>0.5</v>
      </c>
      <c r="G6" s="49">
        <f>'XCSM Dump'!I5</f>
        <v>46252</v>
      </c>
      <c r="H6" s="49">
        <f>'XCSM Dump'!J5</f>
        <v>46303</v>
      </c>
      <c r="I6" s="49">
        <f>'XCSM Dump'!BX5</f>
        <v>46254.12</v>
      </c>
      <c r="J6" s="49">
        <f>'XCSM Dump'!BY5</f>
        <v>46257.24</v>
      </c>
      <c r="K6" s="49">
        <f>'XCSM Dump'!BZ5</f>
        <v>46294.84</v>
      </c>
      <c r="L6" s="76">
        <f>'XCSM Dump'!AT5</f>
        <v>0</v>
      </c>
      <c r="M6" s="76">
        <f>'XCSM Dump'!AU5</f>
        <v>0</v>
      </c>
      <c r="N6" s="76">
        <f>'XCSM Dump'!AV5</f>
        <v>0</v>
      </c>
      <c r="O6" s="76">
        <f>'XCSM Dump'!AW5</f>
        <v>0</v>
      </c>
      <c r="P6" s="76">
        <f>'XCSM Dump'!AX5</f>
        <v>0</v>
      </c>
      <c r="Q6" s="76">
        <f>'XCSM Dump'!AY5</f>
        <v>0</v>
      </c>
      <c r="R6" s="76">
        <f>'XCSM Dump'!AZ5</f>
        <v>0</v>
      </c>
      <c r="S6" s="76">
        <f>+'XCSM Dump'!U5</f>
        <v>0</v>
      </c>
      <c r="T6" s="76">
        <f>+'XCSM Dump'!BB5+'XCSM Dump'!BA5</f>
        <v>0</v>
      </c>
      <c r="U6" s="11">
        <f t="shared" si="0"/>
        <v>0</v>
      </c>
    </row>
    <row r="7" spans="1:21" x14ac:dyDescent="0.3">
      <c r="A7" t="str">
        <f>B7&amp;C7&amp;D7</f>
        <v>ABE0083002</v>
      </c>
      <c r="B7" s="1" t="str">
        <f>'XCSM Dump'!C6</f>
        <v>ABE</v>
      </c>
      <c r="C7" s="1" t="str">
        <f>IF(LEN('XCSM Dump'!D6)=4,'XCSM Dump'!D6,REPT("0",3-LEN('XCSM Dump'!D6))&amp;'XCSM Dump'!D6)</f>
        <v>008</v>
      </c>
      <c r="D7" s="1">
        <f>'XCSM Dump'!E6</f>
        <v>3002</v>
      </c>
      <c r="E7" t="str">
        <f>'XCSM Dump'!F6</f>
        <v>ABE Level Eight</v>
      </c>
      <c r="F7" s="75">
        <f>'XCSM Dump'!W6</f>
        <v>0.5</v>
      </c>
      <c r="G7" s="49">
        <f>'XCSM Dump'!I6</f>
        <v>46251</v>
      </c>
      <c r="H7" s="49">
        <f>'XCSM Dump'!J6</f>
        <v>46302</v>
      </c>
      <c r="I7" s="49">
        <f>'XCSM Dump'!BX6</f>
        <v>46253.120000000003</v>
      </c>
      <c r="J7" s="49">
        <f>'XCSM Dump'!BY6</f>
        <v>46256.24</v>
      </c>
      <c r="K7" s="49">
        <f>'XCSM Dump'!BZ6</f>
        <v>46293.84</v>
      </c>
      <c r="L7" s="76">
        <f>'XCSM Dump'!AT6</f>
        <v>0</v>
      </c>
      <c r="M7" s="76">
        <f>'XCSM Dump'!AU6</f>
        <v>0</v>
      </c>
      <c r="N7" s="76">
        <f>'XCSM Dump'!AV6</f>
        <v>0</v>
      </c>
      <c r="O7" s="76">
        <f>'XCSM Dump'!AW6</f>
        <v>0</v>
      </c>
      <c r="P7" s="76">
        <f>'XCSM Dump'!AX6</f>
        <v>0</v>
      </c>
      <c r="Q7" s="76">
        <f>'XCSM Dump'!AY6</f>
        <v>0</v>
      </c>
      <c r="R7" s="76">
        <f>'XCSM Dump'!AZ6</f>
        <v>0</v>
      </c>
      <c r="S7" s="76">
        <f>+'XCSM Dump'!U6</f>
        <v>0</v>
      </c>
      <c r="T7" s="76">
        <f>+'XCSM Dump'!BB6+'XCSM Dump'!BA6</f>
        <v>0</v>
      </c>
      <c r="U7" s="11">
        <f t="shared" si="0"/>
        <v>0</v>
      </c>
    </row>
    <row r="8" spans="1:21" x14ac:dyDescent="0.3">
      <c r="A8" t="str">
        <f t="shared" ref="A8:A71" si="1">B8&amp;C8&amp;D8</f>
        <v>ABE0163001</v>
      </c>
      <c r="B8" s="1" t="str">
        <f>'XCSM Dump'!C7</f>
        <v>ABE</v>
      </c>
      <c r="C8" s="1" t="str">
        <f>IF(LEN('XCSM Dump'!D7)=4,'XCSM Dump'!D7,REPT("0",3-LEN('XCSM Dump'!D7))&amp;'XCSM Dump'!D7)</f>
        <v>016</v>
      </c>
      <c r="D8" s="1">
        <f>'XCSM Dump'!E7</f>
        <v>3001</v>
      </c>
      <c r="E8" t="str">
        <f>'XCSM Dump'!F7</f>
        <v>Math for Life</v>
      </c>
      <c r="F8" s="75">
        <f>'XCSM Dump'!W7</f>
        <v>0.5</v>
      </c>
      <c r="G8" s="49">
        <f>'XCSM Dump'!I7</f>
        <v>46252</v>
      </c>
      <c r="H8" s="49">
        <f>'XCSM Dump'!J7</f>
        <v>46303</v>
      </c>
      <c r="I8" s="49">
        <f>'XCSM Dump'!BX7</f>
        <v>46254.12</v>
      </c>
      <c r="J8" s="49">
        <f>'XCSM Dump'!BY7</f>
        <v>46257.24</v>
      </c>
      <c r="K8" s="49">
        <f>'XCSM Dump'!BZ7</f>
        <v>46294.84</v>
      </c>
      <c r="L8" s="76">
        <f>'XCSM Dump'!AT7</f>
        <v>0</v>
      </c>
      <c r="M8" s="76">
        <f>'XCSM Dump'!AU7</f>
        <v>0</v>
      </c>
      <c r="N8" s="76">
        <f>'XCSM Dump'!AV7</f>
        <v>0</v>
      </c>
      <c r="O8" s="76">
        <f>'XCSM Dump'!AW7</f>
        <v>0</v>
      </c>
      <c r="P8" s="76">
        <f>'XCSM Dump'!AX7</f>
        <v>0</v>
      </c>
      <c r="Q8" s="76">
        <f>'XCSM Dump'!AY7</f>
        <v>0</v>
      </c>
      <c r="R8" s="76">
        <f>'XCSM Dump'!AZ7</f>
        <v>0</v>
      </c>
      <c r="S8" s="76">
        <f>+'XCSM Dump'!U7</f>
        <v>0</v>
      </c>
      <c r="T8" s="76">
        <f>+'XCSM Dump'!BB7+'XCSM Dump'!BA7</f>
        <v>0</v>
      </c>
      <c r="U8" s="11">
        <f t="shared" si="0"/>
        <v>0</v>
      </c>
    </row>
    <row r="9" spans="1:21" x14ac:dyDescent="0.3">
      <c r="A9" t="str">
        <f t="shared" si="1"/>
        <v>ABE0163003</v>
      </c>
      <c r="B9" s="1" t="str">
        <f>'XCSM Dump'!C8</f>
        <v>ABE</v>
      </c>
      <c r="C9" s="1" t="str">
        <f>IF(LEN('XCSM Dump'!D8)=4,'XCSM Dump'!D8,REPT("0",3-LEN('XCSM Dump'!D8))&amp;'XCSM Dump'!D8)</f>
        <v>016</v>
      </c>
      <c r="D9" s="1">
        <f>'XCSM Dump'!E8</f>
        <v>3003</v>
      </c>
      <c r="E9" t="str">
        <f>'XCSM Dump'!F8</f>
        <v>Math for Life</v>
      </c>
      <c r="F9" s="75">
        <f>'XCSM Dump'!W8</f>
        <v>0.5</v>
      </c>
      <c r="G9" s="49">
        <f>'XCSM Dump'!I8</f>
        <v>46251</v>
      </c>
      <c r="H9" s="49">
        <f>'XCSM Dump'!J8</f>
        <v>46302</v>
      </c>
      <c r="I9" s="49">
        <f>'XCSM Dump'!BX8</f>
        <v>46253.120000000003</v>
      </c>
      <c r="J9" s="49">
        <f>'XCSM Dump'!BY8</f>
        <v>46256.24</v>
      </c>
      <c r="K9" s="49">
        <f>'XCSM Dump'!BZ8</f>
        <v>46293.84</v>
      </c>
      <c r="L9" s="76">
        <f>'XCSM Dump'!AT8</f>
        <v>0</v>
      </c>
      <c r="M9" s="76">
        <f>'XCSM Dump'!AU8</f>
        <v>0</v>
      </c>
      <c r="N9" s="76">
        <f>'XCSM Dump'!AV8</f>
        <v>0</v>
      </c>
      <c r="O9" s="76">
        <f>'XCSM Dump'!AW8</f>
        <v>0</v>
      </c>
      <c r="P9" s="76">
        <f>'XCSM Dump'!AX8</f>
        <v>0</v>
      </c>
      <c r="Q9" s="76">
        <f>'XCSM Dump'!AY8</f>
        <v>0</v>
      </c>
      <c r="R9" s="76">
        <f>'XCSM Dump'!AZ8</f>
        <v>0</v>
      </c>
      <c r="S9" s="76">
        <f>+'XCSM Dump'!U8</f>
        <v>0</v>
      </c>
      <c r="T9" s="76">
        <f>+'XCSM Dump'!BB8+'XCSM Dump'!BA8</f>
        <v>0</v>
      </c>
      <c r="U9" s="11">
        <f t="shared" ref="U9:U72" si="2">SUM(L9:T9)</f>
        <v>0</v>
      </c>
    </row>
    <row r="10" spans="1:21" x14ac:dyDescent="0.3">
      <c r="A10" t="str">
        <f t="shared" si="1"/>
        <v>ABE0343001</v>
      </c>
      <c r="B10" s="1" t="str">
        <f>'XCSM Dump'!C9</f>
        <v>ABE</v>
      </c>
      <c r="C10" s="1" t="str">
        <f>IF(LEN('XCSM Dump'!D9)=4,'XCSM Dump'!D9,REPT("0",3-LEN('XCSM Dump'!D9))&amp;'XCSM Dump'!D9)</f>
        <v>034</v>
      </c>
      <c r="D10" s="1">
        <f>'XCSM Dump'!E9</f>
        <v>3001</v>
      </c>
      <c r="E10" t="str">
        <f>'XCSM Dump'!F9</f>
        <v>Bridge to Career Pathways</v>
      </c>
      <c r="F10" s="75">
        <f>'XCSM Dump'!W9</f>
        <v>0.5</v>
      </c>
      <c r="G10" s="49">
        <f>'XCSM Dump'!I9</f>
        <v>46252</v>
      </c>
      <c r="H10" s="49">
        <f>'XCSM Dump'!J9</f>
        <v>46364</v>
      </c>
      <c r="I10" s="49">
        <f>'XCSM Dump'!BX9</f>
        <v>46257.78</v>
      </c>
      <c r="J10" s="49">
        <f>'XCSM Dump'!BY9</f>
        <v>46264.56</v>
      </c>
      <c r="K10" s="49">
        <f>'XCSM Dump'!BZ9</f>
        <v>46346.080000000002</v>
      </c>
      <c r="L10" s="76">
        <f>'XCSM Dump'!AT9</f>
        <v>0</v>
      </c>
      <c r="M10" s="76">
        <f>'XCSM Dump'!AU9</f>
        <v>0</v>
      </c>
      <c r="N10" s="76">
        <f>'XCSM Dump'!AV9</f>
        <v>0</v>
      </c>
      <c r="O10" s="76">
        <f>'XCSM Dump'!AW9</f>
        <v>0</v>
      </c>
      <c r="P10" s="76">
        <f>'XCSM Dump'!AX9</f>
        <v>0</v>
      </c>
      <c r="Q10" s="76">
        <f>'XCSM Dump'!AY9</f>
        <v>0</v>
      </c>
      <c r="R10" s="76">
        <f>'XCSM Dump'!AZ9</f>
        <v>0</v>
      </c>
      <c r="S10" s="76">
        <f>+'XCSM Dump'!U9</f>
        <v>0</v>
      </c>
      <c r="T10" s="76">
        <f>+'XCSM Dump'!BB9+'XCSM Dump'!BA9</f>
        <v>0</v>
      </c>
      <c r="U10" s="11">
        <f t="shared" si="2"/>
        <v>0</v>
      </c>
    </row>
    <row r="11" spans="1:21" x14ac:dyDescent="0.3">
      <c r="A11" t="str">
        <f t="shared" si="1"/>
        <v>ABE0413001</v>
      </c>
      <c r="B11" s="1" t="str">
        <f>'XCSM Dump'!C10</f>
        <v>ABE</v>
      </c>
      <c r="C11" s="1" t="str">
        <f>IF(LEN('XCSM Dump'!D10)=4,'XCSM Dump'!D10,REPT("0",3-LEN('XCSM Dump'!D10))&amp;'XCSM Dump'!D10)</f>
        <v>041</v>
      </c>
      <c r="D11" s="1">
        <f>'XCSM Dump'!E10</f>
        <v>3001</v>
      </c>
      <c r="E11" t="str">
        <f>'XCSM Dump'!F10</f>
        <v>Academic Reading &amp; Writing</v>
      </c>
      <c r="F11" s="75">
        <f>'XCSM Dump'!W10</f>
        <v>0</v>
      </c>
      <c r="G11" s="49">
        <f>'XCSM Dump'!I10</f>
        <v>46251</v>
      </c>
      <c r="H11" s="49">
        <f>'XCSM Dump'!J10</f>
        <v>46365</v>
      </c>
      <c r="I11" s="49">
        <f>'XCSM Dump'!BX10</f>
        <v>46256.9</v>
      </c>
      <c r="J11" s="49">
        <f>'XCSM Dump'!BY10</f>
        <v>46263.8</v>
      </c>
      <c r="K11" s="49">
        <f>'XCSM Dump'!BZ10</f>
        <v>46346.76</v>
      </c>
      <c r="L11" s="76">
        <f>'XCSM Dump'!AT10</f>
        <v>0</v>
      </c>
      <c r="M11" s="76">
        <f>'XCSM Dump'!AU10</f>
        <v>0</v>
      </c>
      <c r="N11" s="76">
        <f>'XCSM Dump'!AV10</f>
        <v>0</v>
      </c>
      <c r="O11" s="76">
        <f>'XCSM Dump'!AW10</f>
        <v>0</v>
      </c>
      <c r="P11" s="76">
        <f>'XCSM Dump'!AX10</f>
        <v>0</v>
      </c>
      <c r="Q11" s="76">
        <f>'XCSM Dump'!AY10</f>
        <v>0</v>
      </c>
      <c r="R11" s="76">
        <f>'XCSM Dump'!AZ10</f>
        <v>0</v>
      </c>
      <c r="S11" s="76">
        <f>+'XCSM Dump'!U10</f>
        <v>0</v>
      </c>
      <c r="T11" s="76">
        <f>+'XCSM Dump'!BB10+'XCSM Dump'!BA10</f>
        <v>0</v>
      </c>
      <c r="U11" s="11">
        <f t="shared" si="2"/>
        <v>0</v>
      </c>
    </row>
    <row r="12" spans="1:21" x14ac:dyDescent="0.3">
      <c r="A12" t="str">
        <f t="shared" si="1"/>
        <v>ABE0493001</v>
      </c>
      <c r="B12" s="1" t="str">
        <f>'XCSM Dump'!C11</f>
        <v>ABE</v>
      </c>
      <c r="C12" s="1" t="str">
        <f>IF(LEN('XCSM Dump'!D11)=4,'XCSM Dump'!D11,REPT("0",3-LEN('XCSM Dump'!D11))&amp;'XCSM Dump'!D11)</f>
        <v>049</v>
      </c>
      <c r="D12" s="1">
        <f>'XCSM Dump'!E11</f>
        <v>3001</v>
      </c>
      <c r="E12" t="str">
        <f>'XCSM Dump'!F11</f>
        <v>Math for Life</v>
      </c>
      <c r="F12" s="75">
        <f>'XCSM Dump'!W11</f>
        <v>0.5</v>
      </c>
      <c r="G12" s="49">
        <f>'XCSM Dump'!I11</f>
        <v>46252</v>
      </c>
      <c r="H12" s="49">
        <f>'XCSM Dump'!J11</f>
        <v>46303</v>
      </c>
      <c r="I12" s="49">
        <f>'XCSM Dump'!BX11</f>
        <v>46254.12</v>
      </c>
      <c r="J12" s="49">
        <f>'XCSM Dump'!BY11</f>
        <v>46257.24</v>
      </c>
      <c r="K12" s="49">
        <f>'XCSM Dump'!BZ11</f>
        <v>46294.84</v>
      </c>
      <c r="L12" s="76">
        <f>'XCSM Dump'!AT11</f>
        <v>0</v>
      </c>
      <c r="M12" s="76">
        <f>'XCSM Dump'!AU11</f>
        <v>0</v>
      </c>
      <c r="N12" s="76">
        <f>'XCSM Dump'!AV11</f>
        <v>0</v>
      </c>
      <c r="O12" s="76">
        <f>'XCSM Dump'!AW11</f>
        <v>0</v>
      </c>
      <c r="P12" s="76">
        <f>'XCSM Dump'!AX11</f>
        <v>0</v>
      </c>
      <c r="Q12" s="76">
        <f>'XCSM Dump'!AY11</f>
        <v>0</v>
      </c>
      <c r="R12" s="76">
        <f>'XCSM Dump'!AZ11</f>
        <v>0</v>
      </c>
      <c r="S12" s="76">
        <f>+'XCSM Dump'!U11</f>
        <v>0</v>
      </c>
      <c r="T12" s="76">
        <f>+'XCSM Dump'!BB11+'XCSM Dump'!BA11</f>
        <v>0</v>
      </c>
      <c r="U12" s="11">
        <f t="shared" si="2"/>
        <v>0</v>
      </c>
    </row>
    <row r="13" spans="1:21" x14ac:dyDescent="0.3">
      <c r="A13" t="str">
        <f t="shared" si="1"/>
        <v>ABE0493002</v>
      </c>
      <c r="B13" s="1" t="str">
        <f>'XCSM Dump'!C12</f>
        <v>ABE</v>
      </c>
      <c r="C13" s="1" t="str">
        <f>IF(LEN('XCSM Dump'!D12)=4,'XCSM Dump'!D12,REPT("0",3-LEN('XCSM Dump'!D12))&amp;'XCSM Dump'!D12)</f>
        <v>049</v>
      </c>
      <c r="D13" s="1">
        <f>'XCSM Dump'!E12</f>
        <v>3002</v>
      </c>
      <c r="E13" t="str">
        <f>'XCSM Dump'!F12</f>
        <v>Math for Life</v>
      </c>
      <c r="F13" s="75">
        <f>'XCSM Dump'!W12</f>
        <v>0.5</v>
      </c>
      <c r="G13" s="49">
        <f>'XCSM Dump'!I12</f>
        <v>46252</v>
      </c>
      <c r="H13" s="49">
        <f>'XCSM Dump'!J12</f>
        <v>46303</v>
      </c>
      <c r="I13" s="49">
        <f>'XCSM Dump'!BX12</f>
        <v>46254.12</v>
      </c>
      <c r="J13" s="49">
        <f>'XCSM Dump'!BY12</f>
        <v>46257.24</v>
      </c>
      <c r="K13" s="49">
        <f>'XCSM Dump'!BZ12</f>
        <v>46294.84</v>
      </c>
      <c r="L13" s="76">
        <f>'XCSM Dump'!AT12</f>
        <v>0</v>
      </c>
      <c r="M13" s="76">
        <f>'XCSM Dump'!AU12</f>
        <v>0</v>
      </c>
      <c r="N13" s="76">
        <f>'XCSM Dump'!AV12</f>
        <v>0</v>
      </c>
      <c r="O13" s="76">
        <f>'XCSM Dump'!AW12</f>
        <v>0</v>
      </c>
      <c r="P13" s="76">
        <f>'XCSM Dump'!AX12</f>
        <v>0</v>
      </c>
      <c r="Q13" s="76">
        <f>'XCSM Dump'!AY12</f>
        <v>0</v>
      </c>
      <c r="R13" s="76">
        <f>'XCSM Dump'!AZ12</f>
        <v>0</v>
      </c>
      <c r="S13" s="76">
        <f>+'XCSM Dump'!U12</f>
        <v>0</v>
      </c>
      <c r="T13" s="76">
        <f>+'XCSM Dump'!BB12+'XCSM Dump'!BA12</f>
        <v>0</v>
      </c>
      <c r="U13" s="11">
        <f t="shared" si="2"/>
        <v>0</v>
      </c>
    </row>
    <row r="14" spans="1:21" x14ac:dyDescent="0.3">
      <c r="A14" t="str">
        <f t="shared" si="1"/>
        <v>ABE0493003</v>
      </c>
      <c r="B14" s="1" t="str">
        <f>'XCSM Dump'!C13</f>
        <v>ABE</v>
      </c>
      <c r="C14" s="1" t="str">
        <f>IF(LEN('XCSM Dump'!D13)=4,'XCSM Dump'!D13,REPT("0",3-LEN('XCSM Dump'!D13))&amp;'XCSM Dump'!D13)</f>
        <v>049</v>
      </c>
      <c r="D14" s="1">
        <f>'XCSM Dump'!E13</f>
        <v>3003</v>
      </c>
      <c r="E14" t="str">
        <f>'XCSM Dump'!F13</f>
        <v>Math for Life</v>
      </c>
      <c r="F14" s="75">
        <f>'XCSM Dump'!W13</f>
        <v>0.5</v>
      </c>
      <c r="G14" s="49">
        <f>'XCSM Dump'!I13</f>
        <v>46251</v>
      </c>
      <c r="H14" s="49">
        <f>'XCSM Dump'!J13</f>
        <v>46302</v>
      </c>
      <c r="I14" s="49">
        <f>'XCSM Dump'!BX13</f>
        <v>46253.120000000003</v>
      </c>
      <c r="J14" s="49">
        <f>'XCSM Dump'!BY13</f>
        <v>46256.24</v>
      </c>
      <c r="K14" s="49">
        <f>'XCSM Dump'!BZ13</f>
        <v>46293.84</v>
      </c>
      <c r="L14" s="76">
        <f>'XCSM Dump'!AT13</f>
        <v>0</v>
      </c>
      <c r="M14" s="76">
        <f>'XCSM Dump'!AU13</f>
        <v>0</v>
      </c>
      <c r="N14" s="76">
        <f>'XCSM Dump'!AV13</f>
        <v>0</v>
      </c>
      <c r="O14" s="76">
        <f>'XCSM Dump'!AW13</f>
        <v>0</v>
      </c>
      <c r="P14" s="76">
        <f>'XCSM Dump'!AX13</f>
        <v>0</v>
      </c>
      <c r="Q14" s="76">
        <f>'XCSM Dump'!AY13</f>
        <v>0</v>
      </c>
      <c r="R14" s="76">
        <f>'XCSM Dump'!AZ13</f>
        <v>0</v>
      </c>
      <c r="S14" s="76">
        <f>+'XCSM Dump'!U13</f>
        <v>0</v>
      </c>
      <c r="T14" s="76">
        <f>+'XCSM Dump'!BB13+'XCSM Dump'!BA13</f>
        <v>0</v>
      </c>
      <c r="U14" s="11">
        <f t="shared" si="2"/>
        <v>0</v>
      </c>
    </row>
    <row r="15" spans="1:21" x14ac:dyDescent="0.3">
      <c r="A15" t="str">
        <f t="shared" si="1"/>
        <v>ABE0803001</v>
      </c>
      <c r="B15" s="1" t="str">
        <f>'XCSM Dump'!C14</f>
        <v>ABE</v>
      </c>
      <c r="C15" s="1" t="str">
        <f>IF(LEN('XCSM Dump'!D14)=4,'XCSM Dump'!D14,REPT("0",3-LEN('XCSM Dump'!D14))&amp;'XCSM Dump'!D14)</f>
        <v>080</v>
      </c>
      <c r="D15" s="1">
        <f>'XCSM Dump'!E14</f>
        <v>3001</v>
      </c>
      <c r="E15" t="str">
        <f>'XCSM Dump'!F14</f>
        <v>Adult Ed Healthcare Bridge</v>
      </c>
      <c r="F15" s="75">
        <f>'XCSM Dump'!W14</f>
        <v>0.5</v>
      </c>
      <c r="G15" s="49">
        <f>'XCSM Dump'!I14</f>
        <v>46251</v>
      </c>
      <c r="H15" s="49">
        <f>'XCSM Dump'!J14</f>
        <v>46335</v>
      </c>
      <c r="I15" s="49">
        <f>'XCSM Dump'!BX14</f>
        <v>46255.1</v>
      </c>
      <c r="J15" s="49">
        <f>'XCSM Dump'!BY14</f>
        <v>46260.2</v>
      </c>
      <c r="K15" s="49">
        <f>'XCSM Dump'!BZ14</f>
        <v>46321.56</v>
      </c>
      <c r="L15" s="76">
        <f>'XCSM Dump'!AT14</f>
        <v>0</v>
      </c>
      <c r="M15" s="76">
        <f>'XCSM Dump'!AU14</f>
        <v>0</v>
      </c>
      <c r="N15" s="76">
        <f>'XCSM Dump'!AV14</f>
        <v>0</v>
      </c>
      <c r="O15" s="76">
        <f>'XCSM Dump'!AW14</f>
        <v>0</v>
      </c>
      <c r="P15" s="76">
        <f>'XCSM Dump'!AX14</f>
        <v>0</v>
      </c>
      <c r="Q15" s="76">
        <f>'XCSM Dump'!AY14</f>
        <v>0</v>
      </c>
      <c r="R15" s="76">
        <f>'XCSM Dump'!AZ14</f>
        <v>0</v>
      </c>
      <c r="S15" s="76">
        <f>+'XCSM Dump'!U14</f>
        <v>0</v>
      </c>
      <c r="T15" s="76">
        <f>+'XCSM Dump'!BB14+'XCSM Dump'!BA14</f>
        <v>0</v>
      </c>
      <c r="U15" s="11">
        <f t="shared" si="2"/>
        <v>0</v>
      </c>
    </row>
    <row r="16" spans="1:21" x14ac:dyDescent="0.3">
      <c r="A16" t="str">
        <f t="shared" si="1"/>
        <v>ABE0903001</v>
      </c>
      <c r="B16" s="1" t="str">
        <f>'XCSM Dump'!C15</f>
        <v>ABE</v>
      </c>
      <c r="C16" s="1" t="str">
        <f>IF(LEN('XCSM Dump'!D15)=4,'XCSM Dump'!D15,REPT("0",3-LEN('XCSM Dump'!D15))&amp;'XCSM Dump'!D15)</f>
        <v>090</v>
      </c>
      <c r="D16" s="1">
        <f>'XCSM Dump'!E15</f>
        <v>3001</v>
      </c>
      <c r="E16" t="str">
        <f>'XCSM Dump'!F15</f>
        <v>Career/Job Preparation</v>
      </c>
      <c r="F16" s="75">
        <f>'XCSM Dump'!W15</f>
        <v>0.5</v>
      </c>
      <c r="G16" s="49">
        <f>'XCSM Dump'!I15</f>
        <v>46252</v>
      </c>
      <c r="H16" s="49">
        <f>'XCSM Dump'!J15</f>
        <v>46289</v>
      </c>
      <c r="I16" s="49">
        <f>'XCSM Dump'!BX15</f>
        <v>46253.279999999999</v>
      </c>
      <c r="J16" s="49">
        <f>'XCSM Dump'!BY15</f>
        <v>46255.56</v>
      </c>
      <c r="K16" s="49">
        <f>'XCSM Dump'!BZ15</f>
        <v>46283.08</v>
      </c>
      <c r="L16" s="76">
        <f>'XCSM Dump'!AT15</f>
        <v>0</v>
      </c>
      <c r="M16" s="76">
        <f>'XCSM Dump'!AU15</f>
        <v>0</v>
      </c>
      <c r="N16" s="76">
        <f>'XCSM Dump'!AV15</f>
        <v>0</v>
      </c>
      <c r="O16" s="76">
        <f>'XCSM Dump'!AW15</f>
        <v>0</v>
      </c>
      <c r="P16" s="76">
        <f>'XCSM Dump'!AX15</f>
        <v>0</v>
      </c>
      <c r="Q16" s="76">
        <f>'XCSM Dump'!AY15</f>
        <v>0</v>
      </c>
      <c r="R16" s="76">
        <f>'XCSM Dump'!AZ15</f>
        <v>0</v>
      </c>
      <c r="S16" s="76">
        <f>+'XCSM Dump'!U15</f>
        <v>0</v>
      </c>
      <c r="T16" s="76">
        <f>+'XCSM Dump'!BB15+'XCSM Dump'!BA15</f>
        <v>0</v>
      </c>
      <c r="U16" s="11">
        <f t="shared" si="2"/>
        <v>0</v>
      </c>
    </row>
    <row r="17" spans="1:21" x14ac:dyDescent="0.3">
      <c r="A17" t="str">
        <f t="shared" si="1"/>
        <v>ACC1213001</v>
      </c>
      <c r="B17" s="1" t="str">
        <f>'XCSM Dump'!C16</f>
        <v>ACC</v>
      </c>
      <c r="C17" s="1" t="str">
        <f>IF(LEN('XCSM Dump'!D16)=4,'XCSM Dump'!D16,REPT("0",3-LEN('XCSM Dump'!D16))&amp;'XCSM Dump'!D16)</f>
        <v>121</v>
      </c>
      <c r="D17" s="1">
        <f>'XCSM Dump'!E16</f>
        <v>3001</v>
      </c>
      <c r="E17" t="str">
        <f>'XCSM Dump'!F16</f>
        <v>Financial Accounting</v>
      </c>
      <c r="F17" s="75">
        <f>'XCSM Dump'!W16</f>
        <v>4</v>
      </c>
      <c r="G17" s="49">
        <f>'XCSM Dump'!I16</f>
        <v>46251</v>
      </c>
      <c r="H17" s="49">
        <f>'XCSM Dump'!J16</f>
        <v>46367</v>
      </c>
      <c r="I17" s="49">
        <f>'XCSM Dump'!BX16</f>
        <v>46257.02</v>
      </c>
      <c r="J17" s="49">
        <f>'XCSM Dump'!BY16</f>
        <v>46264.04</v>
      </c>
      <c r="K17" s="49">
        <f>'XCSM Dump'!BZ16</f>
        <v>46349.440000000002</v>
      </c>
      <c r="L17" s="76">
        <f>'XCSM Dump'!AT16</f>
        <v>640</v>
      </c>
      <c r="M17" s="76">
        <f>'XCSM Dump'!AU16</f>
        <v>0</v>
      </c>
      <c r="N17" s="76">
        <f>'XCSM Dump'!AV16</f>
        <v>0</v>
      </c>
      <c r="O17" s="76">
        <f>'XCSM Dump'!AW16</f>
        <v>0</v>
      </c>
      <c r="P17" s="76">
        <f>'XCSM Dump'!AX16</f>
        <v>0</v>
      </c>
      <c r="Q17" s="76">
        <f>'XCSM Dump'!AY16</f>
        <v>0</v>
      </c>
      <c r="R17" s="76">
        <f>'XCSM Dump'!AZ16</f>
        <v>0</v>
      </c>
      <c r="S17" s="76">
        <f>+'XCSM Dump'!U16</f>
        <v>0</v>
      </c>
      <c r="T17" s="76">
        <f>+'XCSM Dump'!BB16+'XCSM Dump'!BA16</f>
        <v>0</v>
      </c>
      <c r="U17" s="11">
        <f t="shared" si="2"/>
        <v>640</v>
      </c>
    </row>
    <row r="18" spans="1:21" x14ac:dyDescent="0.3">
      <c r="A18" t="str">
        <f t="shared" si="1"/>
        <v>ACC1213002</v>
      </c>
      <c r="B18" s="1" t="str">
        <f>'XCSM Dump'!C17</f>
        <v>ACC</v>
      </c>
      <c r="C18" s="1" t="str">
        <f>IF(LEN('XCSM Dump'!D17)=4,'XCSM Dump'!D17,REPT("0",3-LEN('XCSM Dump'!D17))&amp;'XCSM Dump'!D17)</f>
        <v>121</v>
      </c>
      <c r="D18" s="1">
        <f>'XCSM Dump'!E17</f>
        <v>3002</v>
      </c>
      <c r="E18" t="str">
        <f>'XCSM Dump'!F17</f>
        <v>Financial Accounting</v>
      </c>
      <c r="F18" s="75">
        <f>'XCSM Dump'!W17</f>
        <v>4</v>
      </c>
      <c r="G18" s="49">
        <f>'XCSM Dump'!I17</f>
        <v>46251</v>
      </c>
      <c r="H18" s="49">
        <f>'XCSM Dump'!J17</f>
        <v>46367</v>
      </c>
      <c r="I18" s="49">
        <f>'XCSM Dump'!BX17</f>
        <v>46257.02</v>
      </c>
      <c r="J18" s="49">
        <f>'XCSM Dump'!BY17</f>
        <v>46264.04</v>
      </c>
      <c r="K18" s="49">
        <f>'XCSM Dump'!BZ17</f>
        <v>46349.440000000002</v>
      </c>
      <c r="L18" s="76">
        <f>'XCSM Dump'!AT17</f>
        <v>640</v>
      </c>
      <c r="M18" s="76">
        <f>'XCSM Dump'!AU17</f>
        <v>0</v>
      </c>
      <c r="N18" s="76">
        <f>'XCSM Dump'!AV17</f>
        <v>0</v>
      </c>
      <c r="O18" s="76">
        <f>'XCSM Dump'!AW17</f>
        <v>0</v>
      </c>
      <c r="P18" s="76">
        <f>'XCSM Dump'!AX17</f>
        <v>0</v>
      </c>
      <c r="Q18" s="76">
        <f>'XCSM Dump'!AY17</f>
        <v>0</v>
      </c>
      <c r="R18" s="76">
        <f>'XCSM Dump'!AZ17</f>
        <v>0</v>
      </c>
      <c r="S18" s="76">
        <f>+'XCSM Dump'!U17</f>
        <v>0</v>
      </c>
      <c r="T18" s="76">
        <f>+'XCSM Dump'!BB17+'XCSM Dump'!BA17</f>
        <v>0</v>
      </c>
      <c r="U18" s="11">
        <f t="shared" si="2"/>
        <v>640</v>
      </c>
    </row>
    <row r="19" spans="1:21" x14ac:dyDescent="0.3">
      <c r="A19" t="str">
        <f t="shared" si="1"/>
        <v>ACC1213003</v>
      </c>
      <c r="B19" s="1" t="str">
        <f>'XCSM Dump'!C18</f>
        <v>ACC</v>
      </c>
      <c r="C19" s="1" t="str">
        <f>IF(LEN('XCSM Dump'!D18)=4,'XCSM Dump'!D18,REPT("0",3-LEN('XCSM Dump'!D18))&amp;'XCSM Dump'!D18)</f>
        <v>121</v>
      </c>
      <c r="D19" s="1">
        <f>'XCSM Dump'!E18</f>
        <v>3003</v>
      </c>
      <c r="E19" t="str">
        <f>'XCSM Dump'!F18</f>
        <v>Financial Accounting</v>
      </c>
      <c r="F19" s="75">
        <f>'XCSM Dump'!W18</f>
        <v>4</v>
      </c>
      <c r="G19" s="49">
        <f>'XCSM Dump'!I18</f>
        <v>46251</v>
      </c>
      <c r="H19" s="49">
        <f>'XCSM Dump'!J18</f>
        <v>46367</v>
      </c>
      <c r="I19" s="49">
        <f>'XCSM Dump'!BX18</f>
        <v>46257.02</v>
      </c>
      <c r="J19" s="49">
        <f>'XCSM Dump'!BY18</f>
        <v>46264.04</v>
      </c>
      <c r="K19" s="49">
        <f>'XCSM Dump'!BZ18</f>
        <v>46349.440000000002</v>
      </c>
      <c r="L19" s="76">
        <f>'XCSM Dump'!AT18</f>
        <v>640</v>
      </c>
      <c r="M19" s="76">
        <f>'XCSM Dump'!AU18</f>
        <v>0</v>
      </c>
      <c r="N19" s="76">
        <f>'XCSM Dump'!AV18</f>
        <v>0</v>
      </c>
      <c r="O19" s="76">
        <f>'XCSM Dump'!AW18</f>
        <v>0</v>
      </c>
      <c r="P19" s="76">
        <f>'XCSM Dump'!AX18</f>
        <v>0</v>
      </c>
      <c r="Q19" s="76">
        <f>'XCSM Dump'!AY18</f>
        <v>0</v>
      </c>
      <c r="R19" s="76">
        <f>'XCSM Dump'!AZ18</f>
        <v>0</v>
      </c>
      <c r="S19" s="76">
        <f>+'XCSM Dump'!U18</f>
        <v>0</v>
      </c>
      <c r="T19" s="76">
        <f>+'XCSM Dump'!BB18+'XCSM Dump'!BA18</f>
        <v>0</v>
      </c>
      <c r="U19" s="11">
        <f t="shared" si="2"/>
        <v>640</v>
      </c>
    </row>
    <row r="20" spans="1:21" x14ac:dyDescent="0.3">
      <c r="A20" t="str">
        <f t="shared" si="1"/>
        <v>ACC1223001</v>
      </c>
      <c r="B20" s="1" t="str">
        <f>'XCSM Dump'!C19</f>
        <v>ACC</v>
      </c>
      <c r="C20" s="1" t="str">
        <f>IF(LEN('XCSM Dump'!D19)=4,'XCSM Dump'!D19,REPT("0",3-LEN('XCSM Dump'!D19))&amp;'XCSM Dump'!D19)</f>
        <v>122</v>
      </c>
      <c r="D20" s="1">
        <f>'XCSM Dump'!E19</f>
        <v>3001</v>
      </c>
      <c r="E20" t="str">
        <f>'XCSM Dump'!F19</f>
        <v>Managerial Accounting</v>
      </c>
      <c r="F20" s="75">
        <f>'XCSM Dump'!W19</f>
        <v>4</v>
      </c>
      <c r="G20" s="49">
        <f>'XCSM Dump'!I19</f>
        <v>46251</v>
      </c>
      <c r="H20" s="49">
        <f>'XCSM Dump'!J19</f>
        <v>46367</v>
      </c>
      <c r="I20" s="49">
        <f>'XCSM Dump'!BX19</f>
        <v>46257.02</v>
      </c>
      <c r="J20" s="49">
        <f>'XCSM Dump'!BY19</f>
        <v>46264.04</v>
      </c>
      <c r="K20" s="49">
        <f>'XCSM Dump'!BZ19</f>
        <v>46349.440000000002</v>
      </c>
      <c r="L20" s="76">
        <f>'XCSM Dump'!AT19</f>
        <v>640</v>
      </c>
      <c r="M20" s="76">
        <f>'XCSM Dump'!AU19</f>
        <v>0</v>
      </c>
      <c r="N20" s="76">
        <f>'XCSM Dump'!AV19</f>
        <v>0</v>
      </c>
      <c r="O20" s="76">
        <f>'XCSM Dump'!AW19</f>
        <v>0</v>
      </c>
      <c r="P20" s="76">
        <f>'XCSM Dump'!AX19</f>
        <v>0</v>
      </c>
      <c r="Q20" s="76">
        <f>'XCSM Dump'!AY19</f>
        <v>0</v>
      </c>
      <c r="R20" s="76">
        <f>'XCSM Dump'!AZ19</f>
        <v>0</v>
      </c>
      <c r="S20" s="76">
        <f>+'XCSM Dump'!U19</f>
        <v>0</v>
      </c>
      <c r="T20" s="76">
        <f>+'XCSM Dump'!BB19+'XCSM Dump'!BA19</f>
        <v>0</v>
      </c>
      <c r="U20" s="11">
        <f t="shared" si="2"/>
        <v>640</v>
      </c>
    </row>
    <row r="21" spans="1:21" x14ac:dyDescent="0.3">
      <c r="A21" t="str">
        <f t="shared" si="1"/>
        <v>ACC1223B01</v>
      </c>
      <c r="B21" s="1" t="str">
        <f>'XCSM Dump'!C20</f>
        <v>ACC</v>
      </c>
      <c r="C21" s="1" t="str">
        <f>IF(LEN('XCSM Dump'!D20)=4,'XCSM Dump'!D20,REPT("0",3-LEN('XCSM Dump'!D20))&amp;'XCSM Dump'!D20)</f>
        <v>122</v>
      </c>
      <c r="D21" s="1" t="str">
        <f>'XCSM Dump'!E20</f>
        <v>3B01</v>
      </c>
      <c r="E21" t="str">
        <f>'XCSM Dump'!F20</f>
        <v>Managerial Accounting</v>
      </c>
      <c r="F21" s="75">
        <f>'XCSM Dump'!W20</f>
        <v>4</v>
      </c>
      <c r="G21" s="49">
        <f>'XCSM Dump'!I20</f>
        <v>46307</v>
      </c>
      <c r="H21" s="49">
        <f>'XCSM Dump'!J20</f>
        <v>46367</v>
      </c>
      <c r="I21" s="49">
        <f>'XCSM Dump'!BX20</f>
        <v>46309.66</v>
      </c>
      <c r="J21" s="49">
        <f>'XCSM Dump'!BY20</f>
        <v>46313.32</v>
      </c>
      <c r="K21" s="49">
        <f>'XCSM Dump'!BZ20</f>
        <v>46357.4</v>
      </c>
      <c r="L21" s="76">
        <f>'XCSM Dump'!AT20</f>
        <v>640</v>
      </c>
      <c r="M21" s="76">
        <f>'XCSM Dump'!AU20</f>
        <v>0</v>
      </c>
      <c r="N21" s="76">
        <f>'XCSM Dump'!AV20</f>
        <v>0</v>
      </c>
      <c r="O21" s="76">
        <f>'XCSM Dump'!AW20</f>
        <v>0</v>
      </c>
      <c r="P21" s="76">
        <f>'XCSM Dump'!AX20</f>
        <v>0</v>
      </c>
      <c r="Q21" s="76">
        <f>'XCSM Dump'!AY20</f>
        <v>0</v>
      </c>
      <c r="R21" s="76">
        <f>'XCSM Dump'!AZ20</f>
        <v>0</v>
      </c>
      <c r="S21" s="76">
        <f>+'XCSM Dump'!U20</f>
        <v>0</v>
      </c>
      <c r="T21" s="76">
        <f>+'XCSM Dump'!BB20+'XCSM Dump'!BA20</f>
        <v>0</v>
      </c>
      <c r="U21" s="11">
        <f t="shared" si="2"/>
        <v>640</v>
      </c>
    </row>
    <row r="22" spans="1:21" x14ac:dyDescent="0.3">
      <c r="A22" t="str">
        <f t="shared" si="1"/>
        <v>AGT1003001</v>
      </c>
      <c r="B22" s="1" t="str">
        <f>'XCSM Dump'!C21</f>
        <v>AGT</v>
      </c>
      <c r="C22" s="1" t="str">
        <f>IF(LEN('XCSM Dump'!D21)=4,'XCSM Dump'!D21,REPT("0",3-LEN('XCSM Dump'!D21))&amp;'XCSM Dump'!D21)</f>
        <v>100</v>
      </c>
      <c r="D22" s="1">
        <f>'XCSM Dump'!E21</f>
        <v>3001</v>
      </c>
      <c r="E22" t="str">
        <f>'XCSM Dump'!F21</f>
        <v>Orientation Agr Careers</v>
      </c>
      <c r="F22" s="75">
        <f>'XCSM Dump'!W21</f>
        <v>1</v>
      </c>
      <c r="G22" s="49">
        <f>'XCSM Dump'!I21</f>
        <v>46252</v>
      </c>
      <c r="H22" s="49">
        <f>'XCSM Dump'!J21</f>
        <v>46367</v>
      </c>
      <c r="I22" s="49">
        <f>'XCSM Dump'!BX21</f>
        <v>46257.96</v>
      </c>
      <c r="J22" s="49">
        <f>'XCSM Dump'!BY21</f>
        <v>46264.92</v>
      </c>
      <c r="K22" s="49">
        <f>'XCSM Dump'!BZ21</f>
        <v>46349.599999999999</v>
      </c>
      <c r="L22" s="76">
        <f>'XCSM Dump'!AT21</f>
        <v>160</v>
      </c>
      <c r="M22" s="76">
        <f>'XCSM Dump'!AU21</f>
        <v>0</v>
      </c>
      <c r="N22" s="76">
        <f>'XCSM Dump'!AV21</f>
        <v>0</v>
      </c>
      <c r="O22" s="76">
        <f>'XCSM Dump'!AW21</f>
        <v>0</v>
      </c>
      <c r="P22" s="76">
        <f>'XCSM Dump'!AX21</f>
        <v>0</v>
      </c>
      <c r="Q22" s="76">
        <f>'XCSM Dump'!AY21</f>
        <v>0</v>
      </c>
      <c r="R22" s="76">
        <f>'XCSM Dump'!AZ21</f>
        <v>0</v>
      </c>
      <c r="S22" s="76">
        <f>+'XCSM Dump'!U21</f>
        <v>0</v>
      </c>
      <c r="T22" s="76">
        <f>+'XCSM Dump'!BB21+'XCSM Dump'!BA21</f>
        <v>0</v>
      </c>
      <c r="U22" s="11">
        <f t="shared" si="2"/>
        <v>160</v>
      </c>
    </row>
    <row r="23" spans="1:21" x14ac:dyDescent="0.3">
      <c r="A23" t="str">
        <f t="shared" si="1"/>
        <v>AGT1003090</v>
      </c>
      <c r="B23" s="1" t="str">
        <f>'XCSM Dump'!C22</f>
        <v>AGT</v>
      </c>
      <c r="C23" s="1" t="str">
        <f>IF(LEN('XCSM Dump'!D22)=4,'XCSM Dump'!D22,REPT("0",3-LEN('XCSM Dump'!D22))&amp;'XCSM Dump'!D22)</f>
        <v>100</v>
      </c>
      <c r="D23" s="1">
        <f>'XCSM Dump'!E22</f>
        <v>3090</v>
      </c>
      <c r="E23" t="str">
        <f>'XCSM Dump'!F22</f>
        <v>Orientation Agr Careers</v>
      </c>
      <c r="F23" s="75">
        <f>'XCSM Dump'!W22</f>
        <v>1</v>
      </c>
      <c r="G23" s="49">
        <f>'XCSM Dump'!I22</f>
        <v>46251</v>
      </c>
      <c r="H23" s="49">
        <f>'XCSM Dump'!J22</f>
        <v>46367</v>
      </c>
      <c r="I23" s="49">
        <f>'XCSM Dump'!BX22</f>
        <v>46257.02</v>
      </c>
      <c r="J23" s="49">
        <f>'XCSM Dump'!BY22</f>
        <v>46264.04</v>
      </c>
      <c r="K23" s="49">
        <f>'XCSM Dump'!BZ22</f>
        <v>46349.440000000002</v>
      </c>
      <c r="L23" s="76">
        <f>'XCSM Dump'!AT22</f>
        <v>160</v>
      </c>
      <c r="M23" s="76">
        <f>'XCSM Dump'!AU22</f>
        <v>0</v>
      </c>
      <c r="N23" s="76">
        <f>'XCSM Dump'!AV22</f>
        <v>0</v>
      </c>
      <c r="O23" s="76">
        <f>'XCSM Dump'!AW22</f>
        <v>0</v>
      </c>
      <c r="P23" s="76">
        <f>'XCSM Dump'!AX22</f>
        <v>0</v>
      </c>
      <c r="Q23" s="76">
        <f>'XCSM Dump'!AY22</f>
        <v>0</v>
      </c>
      <c r="R23" s="76">
        <f>'XCSM Dump'!AZ22</f>
        <v>0</v>
      </c>
      <c r="S23" s="76">
        <f>+'XCSM Dump'!U22</f>
        <v>0</v>
      </c>
      <c r="T23" s="76">
        <f>+'XCSM Dump'!BB22+'XCSM Dump'!BA22</f>
        <v>0</v>
      </c>
      <c r="U23" s="11">
        <f t="shared" si="2"/>
        <v>160</v>
      </c>
    </row>
    <row r="24" spans="1:21" x14ac:dyDescent="0.3">
      <c r="A24" t="str">
        <f t="shared" si="1"/>
        <v>AGT1403001</v>
      </c>
      <c r="B24" s="1" t="str">
        <f>'XCSM Dump'!C23</f>
        <v>AGT</v>
      </c>
      <c r="C24" s="1" t="str">
        <f>IF(LEN('XCSM Dump'!D23)=4,'XCSM Dump'!D23,REPT("0",3-LEN('XCSM Dump'!D23))&amp;'XCSM Dump'!D23)</f>
        <v>140</v>
      </c>
      <c r="D24" s="1">
        <f>'XCSM Dump'!E23</f>
        <v>3001</v>
      </c>
      <c r="E24" t="str">
        <f>'XCSM Dump'!F23</f>
        <v>Intro to Animal Science</v>
      </c>
      <c r="F24" s="75">
        <f>'XCSM Dump'!W23</f>
        <v>4</v>
      </c>
      <c r="G24" s="49">
        <f>'XCSM Dump'!I23</f>
        <v>46251</v>
      </c>
      <c r="H24" s="49">
        <f>'XCSM Dump'!J23</f>
        <v>46367</v>
      </c>
      <c r="I24" s="49">
        <f>'XCSM Dump'!BX23</f>
        <v>46257.02</v>
      </c>
      <c r="J24" s="49">
        <f>'XCSM Dump'!BY23</f>
        <v>46264.04</v>
      </c>
      <c r="K24" s="49">
        <f>'XCSM Dump'!BZ23</f>
        <v>46349.440000000002</v>
      </c>
      <c r="L24" s="76">
        <f>'XCSM Dump'!AT23</f>
        <v>640</v>
      </c>
      <c r="M24" s="76">
        <f>'XCSM Dump'!AU23</f>
        <v>0</v>
      </c>
      <c r="N24" s="76">
        <f>'XCSM Dump'!AV23</f>
        <v>0</v>
      </c>
      <c r="O24" s="76">
        <f>'XCSM Dump'!AW23</f>
        <v>0</v>
      </c>
      <c r="P24" s="76">
        <f>'XCSM Dump'!AX23</f>
        <v>0</v>
      </c>
      <c r="Q24" s="76">
        <f>'XCSM Dump'!AY23</f>
        <v>0</v>
      </c>
      <c r="R24" s="76">
        <f>'XCSM Dump'!AZ23</f>
        <v>0</v>
      </c>
      <c r="S24" s="76">
        <f>+'XCSM Dump'!U23</f>
        <v>0</v>
      </c>
      <c r="T24" s="76">
        <f>+'XCSM Dump'!BB23+'XCSM Dump'!BA23</f>
        <v>0</v>
      </c>
      <c r="U24" s="11">
        <f t="shared" si="2"/>
        <v>640</v>
      </c>
    </row>
    <row r="25" spans="1:21" x14ac:dyDescent="0.3">
      <c r="A25" t="str">
        <f t="shared" si="1"/>
        <v>AGT1603090</v>
      </c>
      <c r="B25" s="1" t="str">
        <f>'XCSM Dump'!C24</f>
        <v>AGT</v>
      </c>
      <c r="C25" s="1" t="str">
        <f>IF(LEN('XCSM Dump'!D24)=4,'XCSM Dump'!D24,REPT("0",3-LEN('XCSM Dump'!D24))&amp;'XCSM Dump'!D24)</f>
        <v>160</v>
      </c>
      <c r="D25" s="1">
        <f>'XCSM Dump'!E24</f>
        <v>3090</v>
      </c>
      <c r="E25" t="str">
        <f>'XCSM Dump'!F24</f>
        <v>Intro Agricultural Economics</v>
      </c>
      <c r="F25" s="75">
        <f>'XCSM Dump'!W24</f>
        <v>4</v>
      </c>
      <c r="G25" s="49">
        <f>'XCSM Dump'!I24</f>
        <v>46251</v>
      </c>
      <c r="H25" s="49">
        <f>'XCSM Dump'!J24</f>
        <v>46367</v>
      </c>
      <c r="I25" s="49">
        <f>'XCSM Dump'!BX24</f>
        <v>46257.02</v>
      </c>
      <c r="J25" s="49">
        <f>'XCSM Dump'!BY24</f>
        <v>46264.04</v>
      </c>
      <c r="K25" s="49">
        <f>'XCSM Dump'!BZ24</f>
        <v>46349.440000000002</v>
      </c>
      <c r="L25" s="76">
        <f>'XCSM Dump'!AT24</f>
        <v>640</v>
      </c>
      <c r="M25" s="76">
        <f>'XCSM Dump'!AU24</f>
        <v>0</v>
      </c>
      <c r="N25" s="76">
        <f>'XCSM Dump'!AV24</f>
        <v>0</v>
      </c>
      <c r="O25" s="76">
        <f>'XCSM Dump'!AW24</f>
        <v>0</v>
      </c>
      <c r="P25" s="76">
        <f>'XCSM Dump'!AX24</f>
        <v>0</v>
      </c>
      <c r="Q25" s="76">
        <f>'XCSM Dump'!AY24</f>
        <v>0</v>
      </c>
      <c r="R25" s="76">
        <f>'XCSM Dump'!AZ24</f>
        <v>0</v>
      </c>
      <c r="S25" s="76">
        <f>+'XCSM Dump'!U24</f>
        <v>0</v>
      </c>
      <c r="T25" s="76">
        <f>+'XCSM Dump'!BB24+'XCSM Dump'!BA24</f>
        <v>0</v>
      </c>
      <c r="U25" s="11">
        <f t="shared" si="2"/>
        <v>640</v>
      </c>
    </row>
    <row r="26" spans="1:21" x14ac:dyDescent="0.3">
      <c r="A26" t="str">
        <f t="shared" si="1"/>
        <v>AGT2103001</v>
      </c>
      <c r="B26" s="1" t="str">
        <f>'XCSM Dump'!C25</f>
        <v>AGT</v>
      </c>
      <c r="C26" s="1" t="str">
        <f>IF(LEN('XCSM Dump'!D25)=4,'XCSM Dump'!D25,REPT("0",3-LEN('XCSM Dump'!D25))&amp;'XCSM Dump'!D25)</f>
        <v>210</v>
      </c>
      <c r="D26" s="1">
        <f>'XCSM Dump'!E25</f>
        <v>3001</v>
      </c>
      <c r="E26" t="str">
        <f>'XCSM Dump'!F25</f>
        <v>Intro Crop Science</v>
      </c>
      <c r="F26" s="75">
        <f>'XCSM Dump'!W25</f>
        <v>4</v>
      </c>
      <c r="G26" s="49">
        <f>'XCSM Dump'!I25</f>
        <v>46252</v>
      </c>
      <c r="H26" s="49">
        <f>'XCSM Dump'!J25</f>
        <v>46367</v>
      </c>
      <c r="I26" s="49">
        <f>'XCSM Dump'!BX25</f>
        <v>46257.96</v>
      </c>
      <c r="J26" s="49">
        <f>'XCSM Dump'!BY25</f>
        <v>46264.92</v>
      </c>
      <c r="K26" s="49">
        <f>'XCSM Dump'!BZ25</f>
        <v>46349.599999999999</v>
      </c>
      <c r="L26" s="76">
        <f>'XCSM Dump'!AT25</f>
        <v>640</v>
      </c>
      <c r="M26" s="76">
        <f>'XCSM Dump'!AU25</f>
        <v>0</v>
      </c>
      <c r="N26" s="76">
        <f>'XCSM Dump'!AV25</f>
        <v>0</v>
      </c>
      <c r="O26" s="76">
        <f>'XCSM Dump'!AW25</f>
        <v>0</v>
      </c>
      <c r="P26" s="76">
        <f>'XCSM Dump'!AX25</f>
        <v>0</v>
      </c>
      <c r="Q26" s="76">
        <f>'XCSM Dump'!AY25</f>
        <v>0</v>
      </c>
      <c r="R26" s="76">
        <f>'XCSM Dump'!AZ25</f>
        <v>0</v>
      </c>
      <c r="S26" s="76">
        <f>+'XCSM Dump'!U25</f>
        <v>0</v>
      </c>
      <c r="T26" s="76">
        <f>+'XCSM Dump'!BB25+'XCSM Dump'!BA25</f>
        <v>0</v>
      </c>
      <c r="U26" s="11">
        <f t="shared" si="2"/>
        <v>640</v>
      </c>
    </row>
    <row r="27" spans="1:21" x14ac:dyDescent="0.3">
      <c r="A27" t="str">
        <f t="shared" si="1"/>
        <v>AGT2103090</v>
      </c>
      <c r="B27" s="1" t="str">
        <f>'XCSM Dump'!C26</f>
        <v>AGT</v>
      </c>
      <c r="C27" s="1" t="str">
        <f>IF(LEN('XCSM Dump'!D26)=4,'XCSM Dump'!D26,REPT("0",3-LEN('XCSM Dump'!D26))&amp;'XCSM Dump'!D26)</f>
        <v>210</v>
      </c>
      <c r="D27" s="1">
        <f>'XCSM Dump'!E26</f>
        <v>3090</v>
      </c>
      <c r="E27" t="str">
        <f>'XCSM Dump'!F26</f>
        <v>Intro Crop Science</v>
      </c>
      <c r="F27" s="75">
        <f>'XCSM Dump'!W26</f>
        <v>4</v>
      </c>
      <c r="G27" s="49">
        <f>'XCSM Dump'!I26</f>
        <v>46246</v>
      </c>
      <c r="H27" s="49">
        <f>'XCSM Dump'!J26</f>
        <v>46374</v>
      </c>
      <c r="I27" s="49">
        <f>'XCSM Dump'!BX26</f>
        <v>46252.74</v>
      </c>
      <c r="J27" s="49">
        <f>'XCSM Dump'!BY26</f>
        <v>46260.480000000003</v>
      </c>
      <c r="K27" s="49">
        <f>'XCSM Dump'!BZ26</f>
        <v>46353.52</v>
      </c>
      <c r="L27" s="76">
        <f>'XCSM Dump'!AT26</f>
        <v>640</v>
      </c>
      <c r="M27" s="76">
        <f>'XCSM Dump'!AU26</f>
        <v>0</v>
      </c>
      <c r="N27" s="76">
        <f>'XCSM Dump'!AV26</f>
        <v>0</v>
      </c>
      <c r="O27" s="76">
        <f>'XCSM Dump'!AW26</f>
        <v>0</v>
      </c>
      <c r="P27" s="76">
        <f>'XCSM Dump'!AX26</f>
        <v>0</v>
      </c>
      <c r="Q27" s="76">
        <f>'XCSM Dump'!AY26</f>
        <v>0</v>
      </c>
      <c r="R27" s="76">
        <f>'XCSM Dump'!AZ26</f>
        <v>0</v>
      </c>
      <c r="S27" s="76">
        <f>+'XCSM Dump'!U26</f>
        <v>0</v>
      </c>
      <c r="T27" s="76">
        <f>+'XCSM Dump'!BB26+'XCSM Dump'!BA26</f>
        <v>0</v>
      </c>
      <c r="U27" s="11">
        <f t="shared" si="2"/>
        <v>640</v>
      </c>
    </row>
    <row r="28" spans="1:21" x14ac:dyDescent="0.3">
      <c r="A28" t="str">
        <f t="shared" si="1"/>
        <v>AGT2153001</v>
      </c>
      <c r="B28" s="1" t="str">
        <f>'XCSM Dump'!C27</f>
        <v>AGT</v>
      </c>
      <c r="C28" s="1" t="str">
        <f>IF(LEN('XCSM Dump'!D27)=4,'XCSM Dump'!D27,REPT("0",3-LEN('XCSM Dump'!D27))&amp;'XCSM Dump'!D27)</f>
        <v>215</v>
      </c>
      <c r="D28" s="1">
        <f>'XCSM Dump'!E27</f>
        <v>3001</v>
      </c>
      <c r="E28" t="str">
        <f>'XCSM Dump'!F27</f>
        <v>Intro Soils &amp; Fertilizers</v>
      </c>
      <c r="F28" s="75">
        <f>'XCSM Dump'!W27</f>
        <v>4</v>
      </c>
      <c r="G28" s="49">
        <f>'XCSM Dump'!I27</f>
        <v>46251</v>
      </c>
      <c r="H28" s="49">
        <f>'XCSM Dump'!J27</f>
        <v>46367</v>
      </c>
      <c r="I28" s="49">
        <f>'XCSM Dump'!BX27</f>
        <v>46257.02</v>
      </c>
      <c r="J28" s="49">
        <f>'XCSM Dump'!BY27</f>
        <v>46264.04</v>
      </c>
      <c r="K28" s="49">
        <f>'XCSM Dump'!BZ27</f>
        <v>46349.440000000002</v>
      </c>
      <c r="L28" s="76">
        <f>'XCSM Dump'!AT27</f>
        <v>640</v>
      </c>
      <c r="M28" s="76">
        <f>'XCSM Dump'!AU27</f>
        <v>0</v>
      </c>
      <c r="N28" s="76">
        <f>'XCSM Dump'!AV27</f>
        <v>0</v>
      </c>
      <c r="O28" s="76">
        <f>'XCSM Dump'!AW27</f>
        <v>0</v>
      </c>
      <c r="P28" s="76">
        <f>'XCSM Dump'!AX27</f>
        <v>0</v>
      </c>
      <c r="Q28" s="76">
        <f>'XCSM Dump'!AY27</f>
        <v>0</v>
      </c>
      <c r="R28" s="76">
        <f>'XCSM Dump'!AZ27</f>
        <v>0</v>
      </c>
      <c r="S28" s="76">
        <f>+'XCSM Dump'!U27</f>
        <v>0</v>
      </c>
      <c r="T28" s="76">
        <f>+'XCSM Dump'!BB27+'XCSM Dump'!BA27</f>
        <v>0</v>
      </c>
      <c r="U28" s="11">
        <f t="shared" si="2"/>
        <v>640</v>
      </c>
    </row>
    <row r="29" spans="1:21" x14ac:dyDescent="0.3">
      <c r="A29" t="str">
        <f t="shared" si="1"/>
        <v>AMT1003090</v>
      </c>
      <c r="B29" s="1" t="str">
        <f>'XCSM Dump'!C28</f>
        <v>AMT</v>
      </c>
      <c r="C29" s="1" t="str">
        <f>IF(LEN('XCSM Dump'!D28)=4,'XCSM Dump'!D28,REPT("0",3-LEN('XCSM Dump'!D28))&amp;'XCSM Dump'!D28)</f>
        <v>100</v>
      </c>
      <c r="D29" s="1">
        <f>'XCSM Dump'!E28</f>
        <v>3090</v>
      </c>
      <c r="E29" t="str">
        <f>'XCSM Dump'!F28</f>
        <v>Automotive Orientation</v>
      </c>
      <c r="F29" s="75">
        <f>'XCSM Dump'!W28</f>
        <v>3</v>
      </c>
      <c r="G29" s="49">
        <f>'XCSM Dump'!I28</f>
        <v>46253</v>
      </c>
      <c r="H29" s="49">
        <f>'XCSM Dump'!J28</f>
        <v>46533</v>
      </c>
      <c r="I29" s="49">
        <f>'XCSM Dump'!BX28</f>
        <v>46268.86</v>
      </c>
      <c r="J29" s="49">
        <f>'XCSM Dump'!BY28</f>
        <v>46285.72</v>
      </c>
      <c r="K29" s="49">
        <f>'XCSM Dump'!BZ28</f>
        <v>46489.2</v>
      </c>
      <c r="L29" s="76">
        <f>'XCSM Dump'!AT28</f>
        <v>480</v>
      </c>
      <c r="M29" s="76">
        <f>'XCSM Dump'!AU28</f>
        <v>0</v>
      </c>
      <c r="N29" s="76">
        <f>'XCSM Dump'!AV28</f>
        <v>0</v>
      </c>
      <c r="O29" s="76">
        <f>'XCSM Dump'!AW28</f>
        <v>0</v>
      </c>
      <c r="P29" s="76">
        <f>'XCSM Dump'!AX28</f>
        <v>0</v>
      </c>
      <c r="Q29" s="76">
        <f>'XCSM Dump'!AY28</f>
        <v>0</v>
      </c>
      <c r="R29" s="76">
        <f>'XCSM Dump'!AZ28</f>
        <v>0</v>
      </c>
      <c r="S29" s="76">
        <f>+'XCSM Dump'!U28</f>
        <v>0</v>
      </c>
      <c r="T29" s="76">
        <f>+'XCSM Dump'!BB28+'XCSM Dump'!BA28</f>
        <v>240</v>
      </c>
      <c r="U29" s="11">
        <f t="shared" si="2"/>
        <v>720</v>
      </c>
    </row>
    <row r="30" spans="1:21" x14ac:dyDescent="0.3">
      <c r="A30" t="str">
        <f t="shared" si="1"/>
        <v>AMT1003091</v>
      </c>
      <c r="B30" s="1" t="str">
        <f>'XCSM Dump'!C29</f>
        <v>AMT</v>
      </c>
      <c r="C30" s="1" t="str">
        <f>IF(LEN('XCSM Dump'!D29)=4,'XCSM Dump'!D29,REPT("0",3-LEN('XCSM Dump'!D29))&amp;'XCSM Dump'!D29)</f>
        <v>100</v>
      </c>
      <c r="D30" s="1">
        <f>'XCSM Dump'!E29</f>
        <v>3091</v>
      </c>
      <c r="E30" t="str">
        <f>'XCSM Dump'!F29</f>
        <v>Automotive Orientation</v>
      </c>
      <c r="F30" s="75">
        <f>'XCSM Dump'!W29</f>
        <v>3</v>
      </c>
      <c r="G30" s="49">
        <f>'XCSM Dump'!I29</f>
        <v>46253</v>
      </c>
      <c r="H30" s="49">
        <f>'XCSM Dump'!J29</f>
        <v>46533</v>
      </c>
      <c r="I30" s="49">
        <f>'XCSM Dump'!BX29</f>
        <v>46268.86</v>
      </c>
      <c r="J30" s="49">
        <f>'XCSM Dump'!BY29</f>
        <v>46285.72</v>
      </c>
      <c r="K30" s="49">
        <f>'XCSM Dump'!BZ29</f>
        <v>46489.2</v>
      </c>
      <c r="L30" s="76">
        <f>'XCSM Dump'!AT29</f>
        <v>480</v>
      </c>
      <c r="M30" s="76">
        <f>'XCSM Dump'!AU29</f>
        <v>0</v>
      </c>
      <c r="N30" s="76">
        <f>'XCSM Dump'!AV29</f>
        <v>0</v>
      </c>
      <c r="O30" s="76">
        <f>'XCSM Dump'!AW29</f>
        <v>0</v>
      </c>
      <c r="P30" s="76">
        <f>'XCSM Dump'!AX29</f>
        <v>0</v>
      </c>
      <c r="Q30" s="76">
        <f>'XCSM Dump'!AY29</f>
        <v>0</v>
      </c>
      <c r="R30" s="76">
        <f>'XCSM Dump'!AZ29</f>
        <v>0</v>
      </c>
      <c r="S30" s="76">
        <f>+'XCSM Dump'!U29</f>
        <v>0</v>
      </c>
      <c r="T30" s="76">
        <f>+'XCSM Dump'!BB29+'XCSM Dump'!BA29</f>
        <v>240</v>
      </c>
      <c r="U30" s="11">
        <f t="shared" si="2"/>
        <v>720</v>
      </c>
    </row>
    <row r="31" spans="1:21" x14ac:dyDescent="0.3">
      <c r="A31" t="str">
        <f t="shared" si="1"/>
        <v>AMT1003092</v>
      </c>
      <c r="B31" s="1" t="str">
        <f>'XCSM Dump'!C30</f>
        <v>AMT</v>
      </c>
      <c r="C31" s="1" t="str">
        <f>IF(LEN('XCSM Dump'!D30)=4,'XCSM Dump'!D30,REPT("0",3-LEN('XCSM Dump'!D30))&amp;'XCSM Dump'!D30)</f>
        <v>100</v>
      </c>
      <c r="D31" s="1">
        <f>'XCSM Dump'!E30</f>
        <v>3092</v>
      </c>
      <c r="E31" t="str">
        <f>'XCSM Dump'!F30</f>
        <v>Automotive Orientation</v>
      </c>
      <c r="F31" s="75">
        <f>'XCSM Dump'!W30</f>
        <v>3</v>
      </c>
      <c r="G31" s="49">
        <f>'XCSM Dump'!I30</f>
        <v>46253</v>
      </c>
      <c r="H31" s="49">
        <f>'XCSM Dump'!J30</f>
        <v>46533</v>
      </c>
      <c r="I31" s="49">
        <f>'XCSM Dump'!BX30</f>
        <v>46268.86</v>
      </c>
      <c r="J31" s="49">
        <f>'XCSM Dump'!BY30</f>
        <v>46285.72</v>
      </c>
      <c r="K31" s="49">
        <f>'XCSM Dump'!BZ30</f>
        <v>46489.2</v>
      </c>
      <c r="L31" s="76">
        <f>'XCSM Dump'!AT30</f>
        <v>480</v>
      </c>
      <c r="M31" s="76">
        <f>'XCSM Dump'!AU30</f>
        <v>0</v>
      </c>
      <c r="N31" s="76">
        <f>'XCSM Dump'!AV30</f>
        <v>0</v>
      </c>
      <c r="O31" s="76">
        <f>'XCSM Dump'!AW30</f>
        <v>0</v>
      </c>
      <c r="P31" s="76">
        <f>'XCSM Dump'!AX30</f>
        <v>0</v>
      </c>
      <c r="Q31" s="76">
        <f>'XCSM Dump'!AY30</f>
        <v>0</v>
      </c>
      <c r="R31" s="76">
        <f>'XCSM Dump'!AZ30</f>
        <v>0</v>
      </c>
      <c r="S31" s="76">
        <f>+'XCSM Dump'!U30</f>
        <v>0</v>
      </c>
      <c r="T31" s="76">
        <f>+'XCSM Dump'!BB30+'XCSM Dump'!BA30</f>
        <v>240</v>
      </c>
      <c r="U31" s="11">
        <f t="shared" si="2"/>
        <v>720</v>
      </c>
    </row>
    <row r="32" spans="1:21" x14ac:dyDescent="0.3">
      <c r="A32" t="str">
        <f t="shared" si="1"/>
        <v>AMT1003A01</v>
      </c>
      <c r="B32" s="1" t="str">
        <f>'XCSM Dump'!C31</f>
        <v>AMT</v>
      </c>
      <c r="C32" s="1" t="str">
        <f>IF(LEN('XCSM Dump'!D31)=4,'XCSM Dump'!D31,REPT("0",3-LEN('XCSM Dump'!D31))&amp;'XCSM Dump'!D31)</f>
        <v>100</v>
      </c>
      <c r="D32" s="1" t="str">
        <f>'XCSM Dump'!E31</f>
        <v>3A01</v>
      </c>
      <c r="E32" t="str">
        <f>'XCSM Dump'!F31</f>
        <v>Automotive Orientation</v>
      </c>
      <c r="F32" s="75">
        <f>'XCSM Dump'!W31</f>
        <v>3</v>
      </c>
      <c r="G32" s="49">
        <f>'XCSM Dump'!I31</f>
        <v>46251</v>
      </c>
      <c r="H32" s="49">
        <f>'XCSM Dump'!J31</f>
        <v>46304</v>
      </c>
      <c r="I32" s="49">
        <f>'XCSM Dump'!BX31</f>
        <v>46253.24</v>
      </c>
      <c r="J32" s="49">
        <f>'XCSM Dump'!BY31</f>
        <v>46256.480000000003</v>
      </c>
      <c r="K32" s="49">
        <f>'XCSM Dump'!BZ31</f>
        <v>46295.519999999997</v>
      </c>
      <c r="L32" s="76">
        <f>'XCSM Dump'!AT31</f>
        <v>480</v>
      </c>
      <c r="M32" s="76">
        <f>'XCSM Dump'!AU31</f>
        <v>0</v>
      </c>
      <c r="N32" s="76">
        <f>'XCSM Dump'!AV31</f>
        <v>0</v>
      </c>
      <c r="O32" s="76">
        <f>'XCSM Dump'!AW31</f>
        <v>0</v>
      </c>
      <c r="P32" s="76">
        <f>'XCSM Dump'!AX31</f>
        <v>0</v>
      </c>
      <c r="Q32" s="76">
        <f>'XCSM Dump'!AY31</f>
        <v>0</v>
      </c>
      <c r="R32" s="76">
        <f>'XCSM Dump'!AZ31</f>
        <v>0</v>
      </c>
      <c r="S32" s="76">
        <f>+'XCSM Dump'!U31</f>
        <v>0</v>
      </c>
      <c r="T32" s="76">
        <f>+'XCSM Dump'!BB31+'XCSM Dump'!BA31</f>
        <v>240</v>
      </c>
      <c r="U32" s="11">
        <f t="shared" si="2"/>
        <v>720</v>
      </c>
    </row>
    <row r="33" spans="1:21" x14ac:dyDescent="0.3">
      <c r="A33" t="str">
        <f t="shared" si="1"/>
        <v>AMT1003B01</v>
      </c>
      <c r="B33" s="1" t="str">
        <f>'XCSM Dump'!C32</f>
        <v>AMT</v>
      </c>
      <c r="C33" s="1" t="str">
        <f>IF(LEN('XCSM Dump'!D32)=4,'XCSM Dump'!D32,REPT("0",3-LEN('XCSM Dump'!D32))&amp;'XCSM Dump'!D32)</f>
        <v>100</v>
      </c>
      <c r="D33" s="1" t="str">
        <f>'XCSM Dump'!E32</f>
        <v>3B01</v>
      </c>
      <c r="E33" t="str">
        <f>'XCSM Dump'!F32</f>
        <v>Automotive Orientation</v>
      </c>
      <c r="F33" s="75">
        <f>'XCSM Dump'!W32</f>
        <v>3</v>
      </c>
      <c r="G33" s="49">
        <f>'XCSM Dump'!I32</f>
        <v>46307</v>
      </c>
      <c r="H33" s="49">
        <f>'XCSM Dump'!J32</f>
        <v>46367</v>
      </c>
      <c r="I33" s="49">
        <f>'XCSM Dump'!BX32</f>
        <v>46309.66</v>
      </c>
      <c r="J33" s="49">
        <f>'XCSM Dump'!BY32</f>
        <v>46313.32</v>
      </c>
      <c r="K33" s="49">
        <f>'XCSM Dump'!BZ32</f>
        <v>46357.4</v>
      </c>
      <c r="L33" s="76">
        <f>'XCSM Dump'!AT32</f>
        <v>480</v>
      </c>
      <c r="M33" s="76">
        <f>'XCSM Dump'!AU32</f>
        <v>0</v>
      </c>
      <c r="N33" s="76">
        <f>'XCSM Dump'!AV32</f>
        <v>0</v>
      </c>
      <c r="O33" s="76">
        <f>'XCSM Dump'!AW32</f>
        <v>0</v>
      </c>
      <c r="P33" s="76">
        <f>'XCSM Dump'!AX32</f>
        <v>0</v>
      </c>
      <c r="Q33" s="76">
        <f>'XCSM Dump'!AY32</f>
        <v>0</v>
      </c>
      <c r="R33" s="76">
        <f>'XCSM Dump'!AZ32</f>
        <v>0</v>
      </c>
      <c r="S33" s="76">
        <f>+'XCSM Dump'!U32</f>
        <v>0</v>
      </c>
      <c r="T33" s="76">
        <f>+'XCSM Dump'!BB32+'XCSM Dump'!BA32</f>
        <v>240</v>
      </c>
      <c r="U33" s="11">
        <f t="shared" si="2"/>
        <v>720</v>
      </c>
    </row>
    <row r="34" spans="1:21" x14ac:dyDescent="0.3">
      <c r="A34" t="str">
        <f t="shared" si="1"/>
        <v>AMT1163A01</v>
      </c>
      <c r="B34" s="1" t="str">
        <f>'XCSM Dump'!C33</f>
        <v>AMT</v>
      </c>
      <c r="C34" s="1" t="str">
        <f>IF(LEN('XCSM Dump'!D33)=4,'XCSM Dump'!D33,REPT("0",3-LEN('XCSM Dump'!D33))&amp;'XCSM Dump'!D33)</f>
        <v>116</v>
      </c>
      <c r="D34" s="1" t="str">
        <f>'XCSM Dump'!E33</f>
        <v>3A01</v>
      </c>
      <c r="E34" t="str">
        <f>'XCSM Dump'!F33</f>
        <v>Basic Automotive Electrical</v>
      </c>
      <c r="F34" s="75">
        <f>'XCSM Dump'!W33</f>
        <v>3</v>
      </c>
      <c r="G34" s="49">
        <f>'XCSM Dump'!I33</f>
        <v>46251</v>
      </c>
      <c r="H34" s="49">
        <f>'XCSM Dump'!J33</f>
        <v>46304</v>
      </c>
      <c r="I34" s="49">
        <f>'XCSM Dump'!BX33</f>
        <v>46253.24</v>
      </c>
      <c r="J34" s="49">
        <f>'XCSM Dump'!BY33</f>
        <v>46256.480000000003</v>
      </c>
      <c r="K34" s="49">
        <f>'XCSM Dump'!BZ33</f>
        <v>46295.519999999997</v>
      </c>
      <c r="L34" s="76">
        <f>'XCSM Dump'!AT33</f>
        <v>480</v>
      </c>
      <c r="M34" s="76">
        <f>'XCSM Dump'!AU33</f>
        <v>0</v>
      </c>
      <c r="N34" s="76">
        <f>'XCSM Dump'!AV33</f>
        <v>0</v>
      </c>
      <c r="O34" s="76">
        <f>'XCSM Dump'!AW33</f>
        <v>0</v>
      </c>
      <c r="P34" s="76">
        <f>'XCSM Dump'!AX33</f>
        <v>0</v>
      </c>
      <c r="Q34" s="76">
        <f>'XCSM Dump'!AY33</f>
        <v>0</v>
      </c>
      <c r="R34" s="76">
        <f>'XCSM Dump'!AZ33</f>
        <v>0</v>
      </c>
      <c r="S34" s="76">
        <f>+'XCSM Dump'!U33</f>
        <v>0</v>
      </c>
      <c r="T34" s="76">
        <f>+'XCSM Dump'!BB33+'XCSM Dump'!BA33</f>
        <v>240</v>
      </c>
      <c r="U34" s="11">
        <f t="shared" si="2"/>
        <v>720</v>
      </c>
    </row>
    <row r="35" spans="1:21" x14ac:dyDescent="0.3">
      <c r="A35" t="str">
        <f t="shared" si="1"/>
        <v>AMT1163A02</v>
      </c>
      <c r="B35" s="1" t="str">
        <f>'XCSM Dump'!C34</f>
        <v>AMT</v>
      </c>
      <c r="C35" s="1" t="str">
        <f>IF(LEN('XCSM Dump'!D34)=4,'XCSM Dump'!D34,REPT("0",3-LEN('XCSM Dump'!D34))&amp;'XCSM Dump'!D34)</f>
        <v>116</v>
      </c>
      <c r="D35" s="1" t="str">
        <f>'XCSM Dump'!E34</f>
        <v>3A02</v>
      </c>
      <c r="E35" t="str">
        <f>'XCSM Dump'!F34</f>
        <v>Basic Automotive Electrical</v>
      </c>
      <c r="F35" s="75">
        <f>'XCSM Dump'!W34</f>
        <v>3</v>
      </c>
      <c r="G35" s="49">
        <f>'XCSM Dump'!I34</f>
        <v>46251</v>
      </c>
      <c r="H35" s="49">
        <f>'XCSM Dump'!J34</f>
        <v>46304</v>
      </c>
      <c r="I35" s="49">
        <f>'XCSM Dump'!BX34</f>
        <v>46253.24</v>
      </c>
      <c r="J35" s="49">
        <f>'XCSM Dump'!BY34</f>
        <v>46256.480000000003</v>
      </c>
      <c r="K35" s="49">
        <f>'XCSM Dump'!BZ34</f>
        <v>46295.519999999997</v>
      </c>
      <c r="L35" s="76">
        <f>'XCSM Dump'!AT34</f>
        <v>480</v>
      </c>
      <c r="M35" s="76">
        <f>'XCSM Dump'!AU34</f>
        <v>0</v>
      </c>
      <c r="N35" s="76">
        <f>'XCSM Dump'!AV34</f>
        <v>0</v>
      </c>
      <c r="O35" s="76">
        <f>'XCSM Dump'!AW34</f>
        <v>0</v>
      </c>
      <c r="P35" s="76">
        <f>'XCSM Dump'!AX34</f>
        <v>0</v>
      </c>
      <c r="Q35" s="76">
        <f>'XCSM Dump'!AY34</f>
        <v>0</v>
      </c>
      <c r="R35" s="76">
        <f>'XCSM Dump'!AZ34</f>
        <v>0</v>
      </c>
      <c r="S35" s="76">
        <f>+'XCSM Dump'!U34</f>
        <v>0</v>
      </c>
      <c r="T35" s="76">
        <f>+'XCSM Dump'!BB34+'XCSM Dump'!BA34</f>
        <v>240</v>
      </c>
      <c r="U35" s="11">
        <f t="shared" si="2"/>
        <v>720</v>
      </c>
    </row>
    <row r="36" spans="1:21" x14ac:dyDescent="0.3">
      <c r="A36" t="str">
        <f t="shared" si="1"/>
        <v>AMT1253090</v>
      </c>
      <c r="B36" s="1" t="str">
        <f>'XCSM Dump'!C35</f>
        <v>AMT</v>
      </c>
      <c r="C36" s="1" t="str">
        <f>IF(LEN('XCSM Dump'!D35)=4,'XCSM Dump'!D35,REPT("0",3-LEN('XCSM Dump'!D35))&amp;'XCSM Dump'!D35)</f>
        <v>125</v>
      </c>
      <c r="D36" s="1">
        <f>'XCSM Dump'!E35</f>
        <v>3090</v>
      </c>
      <c r="E36" t="str">
        <f>'XCSM Dump'!F35</f>
        <v>Automotive Braking Systems</v>
      </c>
      <c r="F36" s="75">
        <f>'XCSM Dump'!W35</f>
        <v>3</v>
      </c>
      <c r="G36" s="49">
        <f>'XCSM Dump'!I35</f>
        <v>46253</v>
      </c>
      <c r="H36" s="49">
        <f>'XCSM Dump'!J35</f>
        <v>46374</v>
      </c>
      <c r="I36" s="49">
        <f>'XCSM Dump'!BX35</f>
        <v>46259.32</v>
      </c>
      <c r="J36" s="49">
        <f>'XCSM Dump'!BY35</f>
        <v>46266.64</v>
      </c>
      <c r="K36" s="49">
        <f>'XCSM Dump'!BZ35</f>
        <v>46356.639999999999</v>
      </c>
      <c r="L36" s="76">
        <f>'XCSM Dump'!AT35</f>
        <v>480</v>
      </c>
      <c r="M36" s="76">
        <f>'XCSM Dump'!AU35</f>
        <v>0</v>
      </c>
      <c r="N36" s="76">
        <f>'XCSM Dump'!AV35</f>
        <v>0</v>
      </c>
      <c r="O36" s="76">
        <f>'XCSM Dump'!AW35</f>
        <v>0</v>
      </c>
      <c r="P36" s="76">
        <f>'XCSM Dump'!AX35</f>
        <v>0</v>
      </c>
      <c r="Q36" s="76">
        <f>'XCSM Dump'!AY35</f>
        <v>0</v>
      </c>
      <c r="R36" s="76">
        <f>'XCSM Dump'!AZ35</f>
        <v>0</v>
      </c>
      <c r="S36" s="76">
        <f>+'XCSM Dump'!U35</f>
        <v>0</v>
      </c>
      <c r="T36" s="76">
        <f>+'XCSM Dump'!BB35+'XCSM Dump'!BA35</f>
        <v>240</v>
      </c>
      <c r="U36" s="11">
        <f t="shared" si="2"/>
        <v>720</v>
      </c>
    </row>
    <row r="37" spans="1:21" x14ac:dyDescent="0.3">
      <c r="A37" t="str">
        <f t="shared" si="1"/>
        <v>AMT1253B01</v>
      </c>
      <c r="B37" s="1" t="str">
        <f>'XCSM Dump'!C36</f>
        <v>AMT</v>
      </c>
      <c r="C37" s="1" t="str">
        <f>IF(LEN('XCSM Dump'!D36)=4,'XCSM Dump'!D36,REPT("0",3-LEN('XCSM Dump'!D36))&amp;'XCSM Dump'!D36)</f>
        <v>125</v>
      </c>
      <c r="D37" s="1" t="str">
        <f>'XCSM Dump'!E36</f>
        <v>3B01</v>
      </c>
      <c r="E37" t="str">
        <f>'XCSM Dump'!F36</f>
        <v>Automotive Braking Systems</v>
      </c>
      <c r="F37" s="75">
        <f>'XCSM Dump'!W36</f>
        <v>3</v>
      </c>
      <c r="G37" s="49">
        <f>'XCSM Dump'!I36</f>
        <v>46307</v>
      </c>
      <c r="H37" s="49">
        <f>'XCSM Dump'!J36</f>
        <v>46367</v>
      </c>
      <c r="I37" s="49">
        <f>'XCSM Dump'!BX36</f>
        <v>46309.66</v>
      </c>
      <c r="J37" s="49">
        <f>'XCSM Dump'!BY36</f>
        <v>46313.32</v>
      </c>
      <c r="K37" s="49">
        <f>'XCSM Dump'!BZ36</f>
        <v>46357.4</v>
      </c>
      <c r="L37" s="76">
        <f>'XCSM Dump'!AT36</f>
        <v>480</v>
      </c>
      <c r="M37" s="76">
        <f>'XCSM Dump'!AU36</f>
        <v>0</v>
      </c>
      <c r="N37" s="76">
        <f>'XCSM Dump'!AV36</f>
        <v>0</v>
      </c>
      <c r="O37" s="76">
        <f>'XCSM Dump'!AW36</f>
        <v>0</v>
      </c>
      <c r="P37" s="76">
        <f>'XCSM Dump'!AX36</f>
        <v>0</v>
      </c>
      <c r="Q37" s="76">
        <f>'XCSM Dump'!AY36</f>
        <v>0</v>
      </c>
      <c r="R37" s="76">
        <f>'XCSM Dump'!AZ36</f>
        <v>0</v>
      </c>
      <c r="S37" s="76">
        <f>+'XCSM Dump'!U36</f>
        <v>0</v>
      </c>
      <c r="T37" s="76">
        <f>+'XCSM Dump'!BB36+'XCSM Dump'!BA36</f>
        <v>240</v>
      </c>
      <c r="U37" s="11">
        <f t="shared" si="2"/>
        <v>720</v>
      </c>
    </row>
    <row r="38" spans="1:21" x14ac:dyDescent="0.3">
      <c r="A38" t="str">
        <f t="shared" si="1"/>
        <v>AMT1253B02</v>
      </c>
      <c r="B38" s="1" t="str">
        <f>'XCSM Dump'!C37</f>
        <v>AMT</v>
      </c>
      <c r="C38" s="1" t="str">
        <f>IF(LEN('XCSM Dump'!D37)=4,'XCSM Dump'!D37,REPT("0",3-LEN('XCSM Dump'!D37))&amp;'XCSM Dump'!D37)</f>
        <v>125</v>
      </c>
      <c r="D38" s="1" t="str">
        <f>'XCSM Dump'!E37</f>
        <v>3B02</v>
      </c>
      <c r="E38" t="str">
        <f>'XCSM Dump'!F37</f>
        <v>Automotive Braking Systems</v>
      </c>
      <c r="F38" s="75">
        <f>'XCSM Dump'!W37</f>
        <v>3</v>
      </c>
      <c r="G38" s="49">
        <f>'XCSM Dump'!I37</f>
        <v>46307</v>
      </c>
      <c r="H38" s="49">
        <f>'XCSM Dump'!J37</f>
        <v>46367</v>
      </c>
      <c r="I38" s="49">
        <f>'XCSM Dump'!BX37</f>
        <v>46309.66</v>
      </c>
      <c r="J38" s="49">
        <f>'XCSM Dump'!BY37</f>
        <v>46313.32</v>
      </c>
      <c r="K38" s="49">
        <f>'XCSM Dump'!BZ37</f>
        <v>46357.4</v>
      </c>
      <c r="L38" s="76">
        <f>'XCSM Dump'!AT37</f>
        <v>480</v>
      </c>
      <c r="M38" s="76">
        <f>'XCSM Dump'!AU37</f>
        <v>0</v>
      </c>
      <c r="N38" s="76">
        <f>'XCSM Dump'!AV37</f>
        <v>0</v>
      </c>
      <c r="O38" s="76">
        <f>'XCSM Dump'!AW37</f>
        <v>0</v>
      </c>
      <c r="P38" s="76">
        <f>'XCSM Dump'!AX37</f>
        <v>0</v>
      </c>
      <c r="Q38" s="76">
        <f>'XCSM Dump'!AY37</f>
        <v>0</v>
      </c>
      <c r="R38" s="76">
        <f>'XCSM Dump'!AZ37</f>
        <v>0</v>
      </c>
      <c r="S38" s="76">
        <f>+'XCSM Dump'!U37</f>
        <v>0</v>
      </c>
      <c r="T38" s="76">
        <f>+'XCSM Dump'!BB37+'XCSM Dump'!BA37</f>
        <v>240</v>
      </c>
      <c r="U38" s="11">
        <f t="shared" si="2"/>
        <v>720</v>
      </c>
    </row>
    <row r="39" spans="1:21" x14ac:dyDescent="0.3">
      <c r="A39" t="str">
        <f t="shared" si="1"/>
        <v>AMT1313B01</v>
      </c>
      <c r="B39" s="1" t="str">
        <f>'XCSM Dump'!C38</f>
        <v>AMT</v>
      </c>
      <c r="C39" s="1" t="str">
        <f>IF(LEN('XCSM Dump'!D38)=4,'XCSM Dump'!D38,REPT("0",3-LEN('XCSM Dump'!D38))&amp;'XCSM Dump'!D38)</f>
        <v>131</v>
      </c>
      <c r="D39" s="1" t="str">
        <f>'XCSM Dump'!E38</f>
        <v>3B01</v>
      </c>
      <c r="E39" t="str">
        <f>'XCSM Dump'!F38</f>
        <v>Automotive Steering/Suspension</v>
      </c>
      <c r="F39" s="75">
        <f>'XCSM Dump'!W38</f>
        <v>3</v>
      </c>
      <c r="G39" s="49">
        <f>'XCSM Dump'!I38</f>
        <v>46307</v>
      </c>
      <c r="H39" s="49">
        <f>'XCSM Dump'!J38</f>
        <v>46367</v>
      </c>
      <c r="I39" s="49">
        <f>'XCSM Dump'!BX38</f>
        <v>46309.66</v>
      </c>
      <c r="J39" s="49">
        <f>'XCSM Dump'!BY38</f>
        <v>46313.32</v>
      </c>
      <c r="K39" s="49">
        <f>'XCSM Dump'!BZ38</f>
        <v>46357.4</v>
      </c>
      <c r="L39" s="76">
        <f>'XCSM Dump'!AT38</f>
        <v>480</v>
      </c>
      <c r="M39" s="76">
        <f>'XCSM Dump'!AU38</f>
        <v>0</v>
      </c>
      <c r="N39" s="76">
        <f>'XCSM Dump'!AV38</f>
        <v>0</v>
      </c>
      <c r="O39" s="76">
        <f>'XCSM Dump'!AW38</f>
        <v>0</v>
      </c>
      <c r="P39" s="76">
        <f>'XCSM Dump'!AX38</f>
        <v>0</v>
      </c>
      <c r="Q39" s="76">
        <f>'XCSM Dump'!AY38</f>
        <v>0</v>
      </c>
      <c r="R39" s="76">
        <f>'XCSM Dump'!AZ38</f>
        <v>0</v>
      </c>
      <c r="S39" s="76">
        <f>+'XCSM Dump'!U38</f>
        <v>0</v>
      </c>
      <c r="T39" s="76">
        <f>+'XCSM Dump'!BB38+'XCSM Dump'!BA38</f>
        <v>240</v>
      </c>
      <c r="U39" s="11">
        <f t="shared" si="2"/>
        <v>720</v>
      </c>
    </row>
    <row r="40" spans="1:21" x14ac:dyDescent="0.3">
      <c r="A40" t="str">
        <f t="shared" si="1"/>
        <v>AMT1333A01</v>
      </c>
      <c r="B40" s="1" t="str">
        <f>'XCSM Dump'!C39</f>
        <v>AMT</v>
      </c>
      <c r="C40" s="1" t="str">
        <f>IF(LEN('XCSM Dump'!D39)=4,'XCSM Dump'!D39,REPT("0",3-LEN('XCSM Dump'!D39))&amp;'XCSM Dump'!D39)</f>
        <v>133</v>
      </c>
      <c r="D40" s="1" t="str">
        <f>'XCSM Dump'!E39</f>
        <v>3A01</v>
      </c>
      <c r="E40" t="str">
        <f>'XCSM Dump'!F39</f>
        <v>Automotive Engines I</v>
      </c>
      <c r="F40" s="75">
        <f>'XCSM Dump'!W39</f>
        <v>3</v>
      </c>
      <c r="G40" s="49">
        <f>'XCSM Dump'!I39</f>
        <v>46251</v>
      </c>
      <c r="H40" s="49">
        <f>'XCSM Dump'!J39</f>
        <v>46304</v>
      </c>
      <c r="I40" s="49">
        <f>'XCSM Dump'!BX39</f>
        <v>46253.24</v>
      </c>
      <c r="J40" s="49">
        <f>'XCSM Dump'!BY39</f>
        <v>46256.480000000003</v>
      </c>
      <c r="K40" s="49">
        <f>'XCSM Dump'!BZ39</f>
        <v>46295.519999999997</v>
      </c>
      <c r="L40" s="76">
        <f>'XCSM Dump'!AT39</f>
        <v>480</v>
      </c>
      <c r="M40" s="76">
        <f>'XCSM Dump'!AU39</f>
        <v>0</v>
      </c>
      <c r="N40" s="76">
        <f>'XCSM Dump'!AV39</f>
        <v>0</v>
      </c>
      <c r="O40" s="76">
        <f>'XCSM Dump'!AW39</f>
        <v>0</v>
      </c>
      <c r="P40" s="76">
        <f>'XCSM Dump'!AX39</f>
        <v>0</v>
      </c>
      <c r="Q40" s="76">
        <f>'XCSM Dump'!AY39</f>
        <v>0</v>
      </c>
      <c r="R40" s="76">
        <f>'XCSM Dump'!AZ39</f>
        <v>0</v>
      </c>
      <c r="S40" s="76">
        <f>+'XCSM Dump'!U39</f>
        <v>0</v>
      </c>
      <c r="T40" s="76">
        <f>+'XCSM Dump'!BB39+'XCSM Dump'!BA39</f>
        <v>240</v>
      </c>
      <c r="U40" s="11">
        <f t="shared" si="2"/>
        <v>720</v>
      </c>
    </row>
    <row r="41" spans="1:21" x14ac:dyDescent="0.3">
      <c r="A41" t="str">
        <f t="shared" si="1"/>
        <v>AMT1333B01</v>
      </c>
      <c r="B41" s="1" t="str">
        <f>'XCSM Dump'!C40</f>
        <v>AMT</v>
      </c>
      <c r="C41" s="1" t="str">
        <f>IF(LEN('XCSM Dump'!D40)=4,'XCSM Dump'!D40,REPT("0",3-LEN('XCSM Dump'!D40))&amp;'XCSM Dump'!D40)</f>
        <v>133</v>
      </c>
      <c r="D41" s="1" t="str">
        <f>'XCSM Dump'!E40</f>
        <v>3B01</v>
      </c>
      <c r="E41" t="str">
        <f>'XCSM Dump'!F40</f>
        <v>Automotive Engines I</v>
      </c>
      <c r="F41" s="75">
        <f>'XCSM Dump'!W40</f>
        <v>3</v>
      </c>
      <c r="G41" s="49">
        <f>'XCSM Dump'!I40</f>
        <v>46307</v>
      </c>
      <c r="H41" s="49">
        <f>'XCSM Dump'!J40</f>
        <v>46367</v>
      </c>
      <c r="I41" s="49">
        <f>'XCSM Dump'!BX40</f>
        <v>46309.66</v>
      </c>
      <c r="J41" s="49">
        <f>'XCSM Dump'!BY40</f>
        <v>46313.32</v>
      </c>
      <c r="K41" s="49">
        <f>'XCSM Dump'!BZ40</f>
        <v>46357.4</v>
      </c>
      <c r="L41" s="76">
        <f>'XCSM Dump'!AT40</f>
        <v>480</v>
      </c>
      <c r="M41" s="76">
        <f>'XCSM Dump'!AU40</f>
        <v>0</v>
      </c>
      <c r="N41" s="76">
        <f>'XCSM Dump'!AV40</f>
        <v>0</v>
      </c>
      <c r="O41" s="76">
        <f>'XCSM Dump'!AW40</f>
        <v>0</v>
      </c>
      <c r="P41" s="76">
        <f>'XCSM Dump'!AX40</f>
        <v>0</v>
      </c>
      <c r="Q41" s="76">
        <f>'XCSM Dump'!AY40</f>
        <v>0</v>
      </c>
      <c r="R41" s="76">
        <f>'XCSM Dump'!AZ40</f>
        <v>0</v>
      </c>
      <c r="S41" s="76">
        <f>+'XCSM Dump'!U40</f>
        <v>0</v>
      </c>
      <c r="T41" s="76">
        <f>+'XCSM Dump'!BB40+'XCSM Dump'!BA40</f>
        <v>240</v>
      </c>
      <c r="U41" s="11">
        <f t="shared" si="2"/>
        <v>720</v>
      </c>
    </row>
    <row r="42" spans="1:21" x14ac:dyDescent="0.3">
      <c r="A42" t="str">
        <f t="shared" si="1"/>
        <v>AMT2053A01</v>
      </c>
      <c r="B42" s="1" t="str">
        <f>'XCSM Dump'!C41</f>
        <v>AMT</v>
      </c>
      <c r="C42" s="1" t="str">
        <f>IF(LEN('XCSM Dump'!D41)=4,'XCSM Dump'!D41,REPT("0",3-LEN('XCSM Dump'!D41))&amp;'XCSM Dump'!D41)</f>
        <v>205</v>
      </c>
      <c r="D42" s="1" t="str">
        <f>'XCSM Dump'!E41</f>
        <v>3A01</v>
      </c>
      <c r="E42" t="str">
        <f>'XCSM Dump'!F41</f>
        <v>Advanced Chassis Systems</v>
      </c>
      <c r="F42" s="75">
        <f>'XCSM Dump'!W41</f>
        <v>3</v>
      </c>
      <c r="G42" s="49">
        <f>'XCSM Dump'!I41</f>
        <v>46251</v>
      </c>
      <c r="H42" s="49">
        <f>'XCSM Dump'!J41</f>
        <v>46304</v>
      </c>
      <c r="I42" s="49">
        <f>'XCSM Dump'!BX41</f>
        <v>46253.24</v>
      </c>
      <c r="J42" s="49">
        <f>'XCSM Dump'!BY41</f>
        <v>46256.480000000003</v>
      </c>
      <c r="K42" s="49">
        <f>'XCSM Dump'!BZ41</f>
        <v>46295.519999999997</v>
      </c>
      <c r="L42" s="76">
        <f>'XCSM Dump'!AT41</f>
        <v>480</v>
      </c>
      <c r="M42" s="76">
        <f>'XCSM Dump'!AU41</f>
        <v>0</v>
      </c>
      <c r="N42" s="76">
        <f>'XCSM Dump'!AV41</f>
        <v>0</v>
      </c>
      <c r="O42" s="76">
        <f>'XCSM Dump'!AW41</f>
        <v>0</v>
      </c>
      <c r="P42" s="76">
        <f>'XCSM Dump'!AX41</f>
        <v>0</v>
      </c>
      <c r="Q42" s="76">
        <f>'XCSM Dump'!AY41</f>
        <v>0</v>
      </c>
      <c r="R42" s="76">
        <f>'XCSM Dump'!AZ41</f>
        <v>0</v>
      </c>
      <c r="S42" s="76">
        <f>+'XCSM Dump'!U41</f>
        <v>0</v>
      </c>
      <c r="T42" s="76">
        <f>+'XCSM Dump'!BB41+'XCSM Dump'!BA41</f>
        <v>240</v>
      </c>
      <c r="U42" s="11">
        <f t="shared" si="2"/>
        <v>720</v>
      </c>
    </row>
    <row r="43" spans="1:21" x14ac:dyDescent="0.3">
      <c r="A43" t="str">
        <f t="shared" si="1"/>
        <v>AMT2053B01</v>
      </c>
      <c r="B43" s="1" t="str">
        <f>'XCSM Dump'!C42</f>
        <v>AMT</v>
      </c>
      <c r="C43" s="1" t="str">
        <f>IF(LEN('XCSM Dump'!D42)=4,'XCSM Dump'!D42,REPT("0",3-LEN('XCSM Dump'!D42))&amp;'XCSM Dump'!D42)</f>
        <v>205</v>
      </c>
      <c r="D43" s="1" t="str">
        <f>'XCSM Dump'!E42</f>
        <v>3B01</v>
      </c>
      <c r="E43" t="str">
        <f>'XCSM Dump'!F42</f>
        <v>Advanced Chassis Systems</v>
      </c>
      <c r="F43" s="75">
        <f>'XCSM Dump'!W42</f>
        <v>3</v>
      </c>
      <c r="G43" s="49">
        <f>'XCSM Dump'!I42</f>
        <v>46307</v>
      </c>
      <c r="H43" s="49">
        <f>'XCSM Dump'!J42</f>
        <v>46367</v>
      </c>
      <c r="I43" s="49">
        <f>'XCSM Dump'!BX42</f>
        <v>46309.66</v>
      </c>
      <c r="J43" s="49">
        <f>'XCSM Dump'!BY42</f>
        <v>46313.32</v>
      </c>
      <c r="K43" s="49">
        <f>'XCSM Dump'!BZ42</f>
        <v>46357.4</v>
      </c>
      <c r="L43" s="76">
        <f>'XCSM Dump'!AT42</f>
        <v>480</v>
      </c>
      <c r="M43" s="76">
        <f>'XCSM Dump'!AU42</f>
        <v>0</v>
      </c>
      <c r="N43" s="76">
        <f>'XCSM Dump'!AV42</f>
        <v>0</v>
      </c>
      <c r="O43" s="76">
        <f>'XCSM Dump'!AW42</f>
        <v>0</v>
      </c>
      <c r="P43" s="76">
        <f>'XCSM Dump'!AX42</f>
        <v>0</v>
      </c>
      <c r="Q43" s="76">
        <f>'XCSM Dump'!AY42</f>
        <v>0</v>
      </c>
      <c r="R43" s="76">
        <f>'XCSM Dump'!AZ42</f>
        <v>0</v>
      </c>
      <c r="S43" s="76">
        <f>+'XCSM Dump'!U42</f>
        <v>0</v>
      </c>
      <c r="T43" s="76">
        <f>+'XCSM Dump'!BB42+'XCSM Dump'!BA42</f>
        <v>240</v>
      </c>
      <c r="U43" s="11">
        <f t="shared" si="2"/>
        <v>720</v>
      </c>
    </row>
    <row r="44" spans="1:21" x14ac:dyDescent="0.3">
      <c r="A44" t="str">
        <f t="shared" si="1"/>
        <v>AMT2193A01</v>
      </c>
      <c r="B44" s="1" t="str">
        <f>'XCSM Dump'!C43</f>
        <v>AMT</v>
      </c>
      <c r="C44" s="1" t="str">
        <f>IF(LEN('XCSM Dump'!D43)=4,'XCSM Dump'!D43,REPT("0",3-LEN('XCSM Dump'!D43))&amp;'XCSM Dump'!D43)</f>
        <v>219</v>
      </c>
      <c r="D44" s="1" t="str">
        <f>'XCSM Dump'!E43</f>
        <v>3A01</v>
      </c>
      <c r="E44" t="str">
        <f>'XCSM Dump'!F43</f>
        <v>Hybrid &amp; Electric Vehicle Tech</v>
      </c>
      <c r="F44" s="75">
        <f>'XCSM Dump'!W43</f>
        <v>3</v>
      </c>
      <c r="G44" s="49">
        <f>'XCSM Dump'!I43</f>
        <v>46252</v>
      </c>
      <c r="H44" s="49">
        <f>'XCSM Dump'!J43</f>
        <v>46304</v>
      </c>
      <c r="I44" s="49">
        <f>'XCSM Dump'!BX43</f>
        <v>46254.18</v>
      </c>
      <c r="J44" s="49">
        <f>'XCSM Dump'!BY43</f>
        <v>46257.36</v>
      </c>
      <c r="K44" s="49">
        <f>'XCSM Dump'!BZ43</f>
        <v>46295.68</v>
      </c>
      <c r="L44" s="76">
        <f>'XCSM Dump'!AT43</f>
        <v>480</v>
      </c>
      <c r="M44" s="76">
        <f>'XCSM Dump'!AU43</f>
        <v>0</v>
      </c>
      <c r="N44" s="76">
        <f>'XCSM Dump'!AV43</f>
        <v>0</v>
      </c>
      <c r="O44" s="76">
        <f>'XCSM Dump'!AW43</f>
        <v>0</v>
      </c>
      <c r="P44" s="76">
        <f>'XCSM Dump'!AX43</f>
        <v>0</v>
      </c>
      <c r="Q44" s="76">
        <f>'XCSM Dump'!AY43</f>
        <v>0</v>
      </c>
      <c r="R44" s="76">
        <f>'XCSM Dump'!AZ43</f>
        <v>0</v>
      </c>
      <c r="S44" s="76">
        <f>+'XCSM Dump'!U43</f>
        <v>0</v>
      </c>
      <c r="T44" s="76">
        <f>+'XCSM Dump'!BB43+'XCSM Dump'!BA43</f>
        <v>240</v>
      </c>
      <c r="U44" s="11">
        <f t="shared" si="2"/>
        <v>720</v>
      </c>
    </row>
    <row r="45" spans="1:21" x14ac:dyDescent="0.3">
      <c r="A45" t="str">
        <f t="shared" si="1"/>
        <v>AMT2233A01</v>
      </c>
      <c r="B45" s="1" t="str">
        <f>'XCSM Dump'!C44</f>
        <v>AMT</v>
      </c>
      <c r="C45" s="1" t="str">
        <f>IF(LEN('XCSM Dump'!D44)=4,'XCSM Dump'!D44,REPT("0",3-LEN('XCSM Dump'!D44))&amp;'XCSM Dump'!D44)</f>
        <v>223</v>
      </c>
      <c r="D45" s="1" t="str">
        <f>'XCSM Dump'!E44</f>
        <v>3A01</v>
      </c>
      <c r="E45" t="str">
        <f>'XCSM Dump'!F44</f>
        <v>Engine Management II</v>
      </c>
      <c r="F45" s="75">
        <f>'XCSM Dump'!W44</f>
        <v>3</v>
      </c>
      <c r="G45" s="49">
        <f>'XCSM Dump'!I44</f>
        <v>46251</v>
      </c>
      <c r="H45" s="49">
        <f>'XCSM Dump'!J44</f>
        <v>46304</v>
      </c>
      <c r="I45" s="49">
        <f>'XCSM Dump'!BX44</f>
        <v>46253.24</v>
      </c>
      <c r="J45" s="49">
        <f>'XCSM Dump'!BY44</f>
        <v>46256.480000000003</v>
      </c>
      <c r="K45" s="49">
        <f>'XCSM Dump'!BZ44</f>
        <v>46295.519999999997</v>
      </c>
      <c r="L45" s="76">
        <f>'XCSM Dump'!AT44</f>
        <v>480</v>
      </c>
      <c r="M45" s="76">
        <f>'XCSM Dump'!AU44</f>
        <v>0</v>
      </c>
      <c r="N45" s="76">
        <f>'XCSM Dump'!AV44</f>
        <v>0</v>
      </c>
      <c r="O45" s="76">
        <f>'XCSM Dump'!AW44</f>
        <v>0</v>
      </c>
      <c r="P45" s="76">
        <f>'XCSM Dump'!AX44</f>
        <v>0</v>
      </c>
      <c r="Q45" s="76">
        <f>'XCSM Dump'!AY44</f>
        <v>0</v>
      </c>
      <c r="R45" s="76">
        <f>'XCSM Dump'!AZ44</f>
        <v>0</v>
      </c>
      <c r="S45" s="76">
        <f>+'XCSM Dump'!U44</f>
        <v>0</v>
      </c>
      <c r="T45" s="76">
        <f>+'XCSM Dump'!BB44+'XCSM Dump'!BA44</f>
        <v>240</v>
      </c>
      <c r="U45" s="11">
        <f t="shared" si="2"/>
        <v>720</v>
      </c>
    </row>
    <row r="46" spans="1:21" x14ac:dyDescent="0.3">
      <c r="A46" t="str">
        <f t="shared" si="1"/>
        <v>AMT2333A01</v>
      </c>
      <c r="B46" s="1" t="str">
        <f>'XCSM Dump'!C45</f>
        <v>AMT</v>
      </c>
      <c r="C46" s="1" t="str">
        <f>IF(LEN('XCSM Dump'!D45)=4,'XCSM Dump'!D45,REPT("0",3-LEN('XCSM Dump'!D45))&amp;'XCSM Dump'!D45)</f>
        <v>233</v>
      </c>
      <c r="D46" s="1" t="str">
        <f>'XCSM Dump'!E45</f>
        <v>3A01</v>
      </c>
      <c r="E46" t="str">
        <f>'XCSM Dump'!F45</f>
        <v>Body Electronics</v>
      </c>
      <c r="F46" s="75">
        <f>'XCSM Dump'!W45</f>
        <v>3</v>
      </c>
      <c r="G46" s="49">
        <f>'XCSM Dump'!I45</f>
        <v>46251</v>
      </c>
      <c r="H46" s="49">
        <f>'XCSM Dump'!J45</f>
        <v>46304</v>
      </c>
      <c r="I46" s="49">
        <f>'XCSM Dump'!BX45</f>
        <v>46253.24</v>
      </c>
      <c r="J46" s="49">
        <f>'XCSM Dump'!BY45</f>
        <v>46256.480000000003</v>
      </c>
      <c r="K46" s="49">
        <f>'XCSM Dump'!BZ45</f>
        <v>46295.519999999997</v>
      </c>
      <c r="L46" s="76">
        <f>'XCSM Dump'!AT45</f>
        <v>480</v>
      </c>
      <c r="M46" s="76">
        <f>'XCSM Dump'!AU45</f>
        <v>0</v>
      </c>
      <c r="N46" s="76">
        <f>'XCSM Dump'!AV45</f>
        <v>0</v>
      </c>
      <c r="O46" s="76">
        <f>'XCSM Dump'!AW45</f>
        <v>0</v>
      </c>
      <c r="P46" s="76">
        <f>'XCSM Dump'!AX45</f>
        <v>0</v>
      </c>
      <c r="Q46" s="76">
        <f>'XCSM Dump'!AY45</f>
        <v>0</v>
      </c>
      <c r="R46" s="76">
        <f>'XCSM Dump'!AZ45</f>
        <v>0</v>
      </c>
      <c r="S46" s="76">
        <f>+'XCSM Dump'!U45</f>
        <v>0</v>
      </c>
      <c r="T46" s="76">
        <f>+'XCSM Dump'!BB45+'XCSM Dump'!BA45</f>
        <v>240</v>
      </c>
      <c r="U46" s="11">
        <f t="shared" si="2"/>
        <v>720</v>
      </c>
    </row>
    <row r="47" spans="1:21" x14ac:dyDescent="0.3">
      <c r="A47" t="str">
        <f t="shared" si="1"/>
        <v>AMT2333B01</v>
      </c>
      <c r="B47" s="1" t="str">
        <f>'XCSM Dump'!C46</f>
        <v>AMT</v>
      </c>
      <c r="C47" s="1" t="str">
        <f>IF(LEN('XCSM Dump'!D46)=4,'XCSM Dump'!D46,REPT("0",3-LEN('XCSM Dump'!D46))&amp;'XCSM Dump'!D46)</f>
        <v>233</v>
      </c>
      <c r="D47" s="1" t="str">
        <f>'XCSM Dump'!E46</f>
        <v>3B01</v>
      </c>
      <c r="E47" t="str">
        <f>'XCSM Dump'!F46</f>
        <v>Body Electronics</v>
      </c>
      <c r="F47" s="75">
        <f>'XCSM Dump'!W46</f>
        <v>3</v>
      </c>
      <c r="G47" s="49">
        <f>'XCSM Dump'!I46</f>
        <v>46307</v>
      </c>
      <c r="H47" s="49">
        <f>'XCSM Dump'!J46</f>
        <v>46367</v>
      </c>
      <c r="I47" s="49">
        <f>'XCSM Dump'!BX46</f>
        <v>46309.66</v>
      </c>
      <c r="J47" s="49">
        <f>'XCSM Dump'!BY46</f>
        <v>46313.32</v>
      </c>
      <c r="K47" s="49">
        <f>'XCSM Dump'!BZ46</f>
        <v>46357.4</v>
      </c>
      <c r="L47" s="76">
        <f>'XCSM Dump'!AT46</f>
        <v>480</v>
      </c>
      <c r="M47" s="76">
        <f>'XCSM Dump'!AU46</f>
        <v>0</v>
      </c>
      <c r="N47" s="76">
        <f>'XCSM Dump'!AV46</f>
        <v>0</v>
      </c>
      <c r="O47" s="76">
        <f>'XCSM Dump'!AW46</f>
        <v>0</v>
      </c>
      <c r="P47" s="76">
        <f>'XCSM Dump'!AX46</f>
        <v>0</v>
      </c>
      <c r="Q47" s="76">
        <f>'XCSM Dump'!AY46</f>
        <v>0</v>
      </c>
      <c r="R47" s="76">
        <f>'XCSM Dump'!AZ46</f>
        <v>0</v>
      </c>
      <c r="S47" s="76">
        <f>+'XCSM Dump'!U46</f>
        <v>0</v>
      </c>
      <c r="T47" s="76">
        <f>+'XCSM Dump'!BB46+'XCSM Dump'!BA46</f>
        <v>240</v>
      </c>
      <c r="U47" s="11">
        <f t="shared" si="2"/>
        <v>720</v>
      </c>
    </row>
    <row r="48" spans="1:21" x14ac:dyDescent="0.3">
      <c r="A48" t="str">
        <f t="shared" si="1"/>
        <v>ANT1203A01</v>
      </c>
      <c r="B48" s="1" t="str">
        <f>'XCSM Dump'!C47</f>
        <v>ANT</v>
      </c>
      <c r="C48" s="1" t="str">
        <f>IF(LEN('XCSM Dump'!D47)=4,'XCSM Dump'!D47,REPT("0",3-LEN('XCSM Dump'!D47))&amp;'XCSM Dump'!D47)</f>
        <v>120</v>
      </c>
      <c r="D48" s="1" t="str">
        <f>'XCSM Dump'!E47</f>
        <v>3A01</v>
      </c>
      <c r="E48" t="str">
        <f>'XCSM Dump'!F47</f>
        <v>Intro Anthropol</v>
      </c>
      <c r="F48" s="75">
        <f>'XCSM Dump'!W47</f>
        <v>3</v>
      </c>
      <c r="G48" s="49">
        <f>'XCSM Dump'!I47</f>
        <v>46251</v>
      </c>
      <c r="H48" s="49">
        <f>'XCSM Dump'!J47</f>
        <v>46304</v>
      </c>
      <c r="I48" s="49">
        <f>'XCSM Dump'!BX47</f>
        <v>46253.24</v>
      </c>
      <c r="J48" s="49">
        <f>'XCSM Dump'!BY47</f>
        <v>46256.480000000003</v>
      </c>
      <c r="K48" s="49">
        <f>'XCSM Dump'!BZ47</f>
        <v>46295.519999999997</v>
      </c>
      <c r="L48" s="76">
        <f>'XCSM Dump'!AT47</f>
        <v>480</v>
      </c>
      <c r="M48" s="76">
        <f>'XCSM Dump'!AU47</f>
        <v>0</v>
      </c>
      <c r="N48" s="76">
        <f>'XCSM Dump'!AV47</f>
        <v>0</v>
      </c>
      <c r="O48" s="76">
        <f>'XCSM Dump'!AW47</f>
        <v>0</v>
      </c>
      <c r="P48" s="76">
        <f>'XCSM Dump'!AX47</f>
        <v>0</v>
      </c>
      <c r="Q48" s="76">
        <f>'XCSM Dump'!AY47</f>
        <v>0</v>
      </c>
      <c r="R48" s="76">
        <f>'XCSM Dump'!AZ47</f>
        <v>0</v>
      </c>
      <c r="S48" s="76">
        <f>+'XCSM Dump'!U47</f>
        <v>0</v>
      </c>
      <c r="T48" s="76">
        <f>+'XCSM Dump'!BB47+'XCSM Dump'!BA47</f>
        <v>0</v>
      </c>
      <c r="U48" s="11">
        <f t="shared" si="2"/>
        <v>480</v>
      </c>
    </row>
    <row r="49" spans="1:21" x14ac:dyDescent="0.3">
      <c r="A49" t="str">
        <f t="shared" si="1"/>
        <v>ANT2403B01</v>
      </c>
      <c r="B49" s="1" t="str">
        <f>'XCSM Dump'!C48</f>
        <v>ANT</v>
      </c>
      <c r="C49" s="1" t="str">
        <f>IF(LEN('XCSM Dump'!D48)=4,'XCSM Dump'!D48,REPT("0",3-LEN('XCSM Dump'!D48))&amp;'XCSM Dump'!D48)</f>
        <v>240</v>
      </c>
      <c r="D49" s="1" t="str">
        <f>'XCSM Dump'!E48</f>
        <v>3B01</v>
      </c>
      <c r="E49" t="str">
        <f>'XCSM Dump'!F48</f>
        <v>Physical Anthro</v>
      </c>
      <c r="F49" s="75">
        <f>'XCSM Dump'!W48</f>
        <v>3</v>
      </c>
      <c r="G49" s="49">
        <f>'XCSM Dump'!I48</f>
        <v>46307</v>
      </c>
      <c r="H49" s="49">
        <f>'XCSM Dump'!J48</f>
        <v>46367</v>
      </c>
      <c r="I49" s="49">
        <f>'XCSM Dump'!BX48</f>
        <v>46309.66</v>
      </c>
      <c r="J49" s="49">
        <f>'XCSM Dump'!BY48</f>
        <v>46313.32</v>
      </c>
      <c r="K49" s="49">
        <f>'XCSM Dump'!BZ48</f>
        <v>46357.4</v>
      </c>
      <c r="L49" s="76">
        <f>'XCSM Dump'!AT48</f>
        <v>480</v>
      </c>
      <c r="M49" s="76">
        <f>'XCSM Dump'!AU48</f>
        <v>0</v>
      </c>
      <c r="N49" s="76">
        <f>'XCSM Dump'!AV48</f>
        <v>0</v>
      </c>
      <c r="O49" s="76">
        <f>'XCSM Dump'!AW48</f>
        <v>0</v>
      </c>
      <c r="P49" s="76">
        <f>'XCSM Dump'!AX48</f>
        <v>0</v>
      </c>
      <c r="Q49" s="76">
        <f>'XCSM Dump'!AY48</f>
        <v>0</v>
      </c>
      <c r="R49" s="76">
        <f>'XCSM Dump'!AZ48</f>
        <v>0</v>
      </c>
      <c r="S49" s="76">
        <f>+'XCSM Dump'!U48</f>
        <v>0</v>
      </c>
      <c r="T49" s="76">
        <f>+'XCSM Dump'!BB48+'XCSM Dump'!BA48</f>
        <v>0</v>
      </c>
      <c r="U49" s="11">
        <f t="shared" si="2"/>
        <v>480</v>
      </c>
    </row>
    <row r="50" spans="1:21" x14ac:dyDescent="0.3">
      <c r="A50" t="str">
        <f t="shared" si="1"/>
        <v>ART1003001</v>
      </c>
      <c r="B50" s="1" t="str">
        <f>'XCSM Dump'!C49</f>
        <v>ART</v>
      </c>
      <c r="C50" s="1" t="str">
        <f>IF(LEN('XCSM Dump'!D49)=4,'XCSM Dump'!D49,REPT("0",3-LEN('XCSM Dump'!D49))&amp;'XCSM Dump'!D49)</f>
        <v>100</v>
      </c>
      <c r="D50" s="1">
        <f>'XCSM Dump'!E49</f>
        <v>3001</v>
      </c>
      <c r="E50" t="str">
        <f>'XCSM Dump'!F49</f>
        <v>Drawing I Foundations</v>
      </c>
      <c r="F50" s="75">
        <f>'XCSM Dump'!W49</f>
        <v>3</v>
      </c>
      <c r="G50" s="49">
        <f>'XCSM Dump'!I49</f>
        <v>46251</v>
      </c>
      <c r="H50" s="49">
        <f>'XCSM Dump'!J49</f>
        <v>46367</v>
      </c>
      <c r="I50" s="49">
        <f>'XCSM Dump'!BX49</f>
        <v>46257.02</v>
      </c>
      <c r="J50" s="49">
        <f>'XCSM Dump'!BY49</f>
        <v>46264.04</v>
      </c>
      <c r="K50" s="49">
        <f>'XCSM Dump'!BZ49</f>
        <v>46349.440000000002</v>
      </c>
      <c r="L50" s="76">
        <f>'XCSM Dump'!AT49</f>
        <v>480</v>
      </c>
      <c r="M50" s="76">
        <f>'XCSM Dump'!AU49</f>
        <v>0</v>
      </c>
      <c r="N50" s="76">
        <f>'XCSM Dump'!AV49</f>
        <v>0</v>
      </c>
      <c r="O50" s="76">
        <f>'XCSM Dump'!AW49</f>
        <v>0</v>
      </c>
      <c r="P50" s="76">
        <f>'XCSM Dump'!AX49</f>
        <v>0</v>
      </c>
      <c r="Q50" s="76">
        <f>'XCSM Dump'!AY49</f>
        <v>0</v>
      </c>
      <c r="R50" s="76">
        <f>'XCSM Dump'!AZ49</f>
        <v>0</v>
      </c>
      <c r="S50" s="76">
        <f>+'XCSM Dump'!U49</f>
        <v>0</v>
      </c>
      <c r="T50" s="76">
        <f>+'XCSM Dump'!BB49+'XCSM Dump'!BA49</f>
        <v>0</v>
      </c>
      <c r="U50" s="11">
        <f t="shared" si="2"/>
        <v>480</v>
      </c>
    </row>
    <row r="51" spans="1:21" x14ac:dyDescent="0.3">
      <c r="A51" t="str">
        <f t="shared" si="1"/>
        <v>ART1673001</v>
      </c>
      <c r="B51" s="1" t="str">
        <f>'XCSM Dump'!C50</f>
        <v>ART</v>
      </c>
      <c r="C51" s="1" t="str">
        <f>IF(LEN('XCSM Dump'!D50)=4,'XCSM Dump'!D50,REPT("0",3-LEN('XCSM Dump'!D50))&amp;'XCSM Dump'!D50)</f>
        <v>167</v>
      </c>
      <c r="D51" s="1">
        <f>'XCSM Dump'!E50</f>
        <v>3001</v>
      </c>
      <c r="E51" t="str">
        <f>'XCSM Dump'!F50</f>
        <v>Graphic Design I</v>
      </c>
      <c r="F51" s="75">
        <f>'XCSM Dump'!W50</f>
        <v>3</v>
      </c>
      <c r="G51" s="49">
        <f>'XCSM Dump'!I50</f>
        <v>46251</v>
      </c>
      <c r="H51" s="49">
        <f>'XCSM Dump'!J50</f>
        <v>46367</v>
      </c>
      <c r="I51" s="49">
        <f>'XCSM Dump'!BX50</f>
        <v>46257.02</v>
      </c>
      <c r="J51" s="49">
        <f>'XCSM Dump'!BY50</f>
        <v>46264.04</v>
      </c>
      <c r="K51" s="49">
        <f>'XCSM Dump'!BZ50</f>
        <v>46349.440000000002</v>
      </c>
      <c r="L51" s="76">
        <f>'XCSM Dump'!AT50</f>
        <v>480</v>
      </c>
      <c r="M51" s="76">
        <f>'XCSM Dump'!AU50</f>
        <v>0</v>
      </c>
      <c r="N51" s="76">
        <f>'XCSM Dump'!AV50</f>
        <v>0</v>
      </c>
      <c r="O51" s="76">
        <f>'XCSM Dump'!AW50</f>
        <v>0</v>
      </c>
      <c r="P51" s="76">
        <f>'XCSM Dump'!AX50</f>
        <v>0</v>
      </c>
      <c r="Q51" s="76">
        <f>'XCSM Dump'!AY50</f>
        <v>0</v>
      </c>
      <c r="R51" s="76">
        <f>'XCSM Dump'!AZ50</f>
        <v>0</v>
      </c>
      <c r="S51" s="76">
        <f>+'XCSM Dump'!U50</f>
        <v>0</v>
      </c>
      <c r="T51" s="76">
        <f>+'XCSM Dump'!BB50+'XCSM Dump'!BA50</f>
        <v>0</v>
      </c>
      <c r="U51" s="11">
        <f t="shared" si="2"/>
        <v>480</v>
      </c>
    </row>
    <row r="52" spans="1:21" x14ac:dyDescent="0.3">
      <c r="A52" t="str">
        <f t="shared" si="1"/>
        <v>ART2033001</v>
      </c>
      <c r="B52" s="1" t="str">
        <f>'XCSM Dump'!C51</f>
        <v>ART</v>
      </c>
      <c r="C52" s="1" t="str">
        <f>IF(LEN('XCSM Dump'!D51)=4,'XCSM Dump'!D51,REPT("0",3-LEN('XCSM Dump'!D51))&amp;'XCSM Dump'!D51)</f>
        <v>203</v>
      </c>
      <c r="D52" s="1">
        <f>'XCSM Dump'!E51</f>
        <v>3001</v>
      </c>
      <c r="E52" t="str">
        <f>'XCSM Dump'!F51</f>
        <v>Digital Photography</v>
      </c>
      <c r="F52" s="75">
        <f>'XCSM Dump'!W51</f>
        <v>3</v>
      </c>
      <c r="G52" s="49">
        <f>'XCSM Dump'!I51</f>
        <v>46251</v>
      </c>
      <c r="H52" s="49">
        <f>'XCSM Dump'!J51</f>
        <v>46367</v>
      </c>
      <c r="I52" s="49">
        <f>'XCSM Dump'!BX51</f>
        <v>46257.02</v>
      </c>
      <c r="J52" s="49">
        <f>'XCSM Dump'!BY51</f>
        <v>46264.04</v>
      </c>
      <c r="K52" s="49">
        <f>'XCSM Dump'!BZ51</f>
        <v>46349.440000000002</v>
      </c>
      <c r="L52" s="76">
        <f>'XCSM Dump'!AT51</f>
        <v>480</v>
      </c>
      <c r="M52" s="76">
        <f>'XCSM Dump'!AU51</f>
        <v>0</v>
      </c>
      <c r="N52" s="76">
        <f>'XCSM Dump'!AV51</f>
        <v>0</v>
      </c>
      <c r="O52" s="76">
        <f>'XCSM Dump'!AW51</f>
        <v>0</v>
      </c>
      <c r="P52" s="76">
        <f>'XCSM Dump'!AX51</f>
        <v>0</v>
      </c>
      <c r="Q52" s="76">
        <f>'XCSM Dump'!AY51</f>
        <v>0</v>
      </c>
      <c r="R52" s="76">
        <f>'XCSM Dump'!AZ51</f>
        <v>0</v>
      </c>
      <c r="S52" s="76">
        <f>+'XCSM Dump'!U51</f>
        <v>0</v>
      </c>
      <c r="T52" s="76">
        <f>+'XCSM Dump'!BB51+'XCSM Dump'!BA51</f>
        <v>0</v>
      </c>
      <c r="U52" s="11">
        <f t="shared" si="2"/>
        <v>480</v>
      </c>
    </row>
    <row r="53" spans="1:21" x14ac:dyDescent="0.3">
      <c r="A53" t="str">
        <f t="shared" si="1"/>
        <v>ART2113001</v>
      </c>
      <c r="B53" s="1" t="str">
        <f>'XCSM Dump'!C52</f>
        <v>ART</v>
      </c>
      <c r="C53" s="1" t="str">
        <f>IF(LEN('XCSM Dump'!D52)=4,'XCSM Dump'!D52,REPT("0",3-LEN('XCSM Dump'!D52))&amp;'XCSM Dump'!D52)</f>
        <v>211</v>
      </c>
      <c r="D53" s="1">
        <f>'XCSM Dump'!E52</f>
        <v>3001</v>
      </c>
      <c r="E53" t="str">
        <f>'XCSM Dump'!F52</f>
        <v>2-D Design Foundations</v>
      </c>
      <c r="F53" s="75">
        <f>'XCSM Dump'!W52</f>
        <v>3</v>
      </c>
      <c r="G53" s="49">
        <f>'XCSM Dump'!I52</f>
        <v>46252</v>
      </c>
      <c r="H53" s="49">
        <f>'XCSM Dump'!J52</f>
        <v>46367</v>
      </c>
      <c r="I53" s="49">
        <f>'XCSM Dump'!BX52</f>
        <v>46257.96</v>
      </c>
      <c r="J53" s="49">
        <f>'XCSM Dump'!BY52</f>
        <v>46264.92</v>
      </c>
      <c r="K53" s="49">
        <f>'XCSM Dump'!BZ52</f>
        <v>46349.599999999999</v>
      </c>
      <c r="L53" s="76">
        <f>'XCSM Dump'!AT52</f>
        <v>480</v>
      </c>
      <c r="M53" s="76">
        <f>'XCSM Dump'!AU52</f>
        <v>0</v>
      </c>
      <c r="N53" s="76">
        <f>'XCSM Dump'!AV52</f>
        <v>0</v>
      </c>
      <c r="O53" s="76">
        <f>'XCSM Dump'!AW52</f>
        <v>0</v>
      </c>
      <c r="P53" s="76">
        <f>'XCSM Dump'!AX52</f>
        <v>0</v>
      </c>
      <c r="Q53" s="76">
        <f>'XCSM Dump'!AY52</f>
        <v>0</v>
      </c>
      <c r="R53" s="76">
        <f>'XCSM Dump'!AZ52</f>
        <v>0</v>
      </c>
      <c r="S53" s="76">
        <f>+'XCSM Dump'!U52</f>
        <v>0</v>
      </c>
      <c r="T53" s="76">
        <f>+'XCSM Dump'!BB52+'XCSM Dump'!BA52</f>
        <v>0</v>
      </c>
      <c r="U53" s="11">
        <f t="shared" si="2"/>
        <v>480</v>
      </c>
    </row>
    <row r="54" spans="1:21" x14ac:dyDescent="0.3">
      <c r="A54" t="str">
        <f t="shared" si="1"/>
        <v>ART2233020</v>
      </c>
      <c r="B54" s="1" t="str">
        <f>'XCSM Dump'!C53</f>
        <v>ART</v>
      </c>
      <c r="C54" s="1" t="str">
        <f>IF(LEN('XCSM Dump'!D53)=4,'XCSM Dump'!D53,REPT("0",3-LEN('XCSM Dump'!D53))&amp;'XCSM Dump'!D53)</f>
        <v>223</v>
      </c>
      <c r="D54" s="1">
        <f>'XCSM Dump'!E53</f>
        <v>3020</v>
      </c>
      <c r="E54" t="str">
        <f>'XCSM Dump'!F53</f>
        <v>Photography I</v>
      </c>
      <c r="F54" s="75">
        <f>'XCSM Dump'!W53</f>
        <v>3</v>
      </c>
      <c r="G54" s="49">
        <f>'XCSM Dump'!I53</f>
        <v>46251</v>
      </c>
      <c r="H54" s="49">
        <f>'XCSM Dump'!J53</f>
        <v>46367</v>
      </c>
      <c r="I54" s="49">
        <f>'XCSM Dump'!BX53</f>
        <v>46257.02</v>
      </c>
      <c r="J54" s="49">
        <f>'XCSM Dump'!BY53</f>
        <v>46264.04</v>
      </c>
      <c r="K54" s="49">
        <f>'XCSM Dump'!BZ53</f>
        <v>46349.440000000002</v>
      </c>
      <c r="L54" s="76">
        <f>'XCSM Dump'!AT53</f>
        <v>480</v>
      </c>
      <c r="M54" s="76">
        <f>'XCSM Dump'!AU53</f>
        <v>0</v>
      </c>
      <c r="N54" s="76">
        <f>'XCSM Dump'!AV53</f>
        <v>0</v>
      </c>
      <c r="O54" s="76">
        <f>'XCSM Dump'!AW53</f>
        <v>0</v>
      </c>
      <c r="P54" s="76">
        <f>'XCSM Dump'!AX53</f>
        <v>0</v>
      </c>
      <c r="Q54" s="76">
        <f>'XCSM Dump'!AY53</f>
        <v>0</v>
      </c>
      <c r="R54" s="76">
        <f>'XCSM Dump'!AZ53</f>
        <v>0</v>
      </c>
      <c r="S54" s="76">
        <f>+'XCSM Dump'!U53</f>
        <v>0</v>
      </c>
      <c r="T54" s="76">
        <f>+'XCSM Dump'!BB53+'XCSM Dump'!BA53</f>
        <v>0</v>
      </c>
      <c r="U54" s="11">
        <f t="shared" si="2"/>
        <v>480</v>
      </c>
    </row>
    <row r="55" spans="1:21" x14ac:dyDescent="0.3">
      <c r="A55" t="str">
        <f t="shared" si="1"/>
        <v>ART2413001</v>
      </c>
      <c r="B55" s="1" t="str">
        <f>'XCSM Dump'!C54</f>
        <v>ART</v>
      </c>
      <c r="C55" s="1" t="str">
        <f>IF(LEN('XCSM Dump'!D54)=4,'XCSM Dump'!D54,REPT("0",3-LEN('XCSM Dump'!D54))&amp;'XCSM Dump'!D54)</f>
        <v>241</v>
      </c>
      <c r="D55" s="1">
        <f>'XCSM Dump'!E54</f>
        <v>3001</v>
      </c>
      <c r="E55" t="str">
        <f>'XCSM Dump'!F54</f>
        <v>Ceramics I</v>
      </c>
      <c r="F55" s="75">
        <f>'XCSM Dump'!W54</f>
        <v>3</v>
      </c>
      <c r="G55" s="49">
        <f>'XCSM Dump'!I54</f>
        <v>46252</v>
      </c>
      <c r="H55" s="49">
        <f>'XCSM Dump'!J54</f>
        <v>46367</v>
      </c>
      <c r="I55" s="49">
        <f>'XCSM Dump'!BX54</f>
        <v>46257.96</v>
      </c>
      <c r="J55" s="49">
        <f>'XCSM Dump'!BY54</f>
        <v>46264.92</v>
      </c>
      <c r="K55" s="49">
        <f>'XCSM Dump'!BZ54</f>
        <v>46349.599999999999</v>
      </c>
      <c r="L55" s="76">
        <f>'XCSM Dump'!AT54</f>
        <v>480</v>
      </c>
      <c r="M55" s="76">
        <f>'XCSM Dump'!AU54</f>
        <v>0</v>
      </c>
      <c r="N55" s="76">
        <f>'XCSM Dump'!AV54</f>
        <v>0</v>
      </c>
      <c r="O55" s="76">
        <f>'XCSM Dump'!AW54</f>
        <v>0</v>
      </c>
      <c r="P55" s="76">
        <f>'XCSM Dump'!AX54</f>
        <v>0</v>
      </c>
      <c r="Q55" s="76">
        <f>'XCSM Dump'!AY54</f>
        <v>0</v>
      </c>
      <c r="R55" s="76">
        <f>'XCSM Dump'!AZ54</f>
        <v>0</v>
      </c>
      <c r="S55" s="76">
        <f>+'XCSM Dump'!U54</f>
        <v>0</v>
      </c>
      <c r="T55" s="76">
        <f>+'XCSM Dump'!BB54+'XCSM Dump'!BA54</f>
        <v>0</v>
      </c>
      <c r="U55" s="11">
        <f t="shared" si="2"/>
        <v>480</v>
      </c>
    </row>
    <row r="56" spans="1:21" x14ac:dyDescent="0.3">
      <c r="A56" t="str">
        <f t="shared" si="1"/>
        <v>ART2423001</v>
      </c>
      <c r="B56" s="1" t="str">
        <f>'XCSM Dump'!C55</f>
        <v>ART</v>
      </c>
      <c r="C56" s="1" t="str">
        <f>IF(LEN('XCSM Dump'!D55)=4,'XCSM Dump'!D55,REPT("0",3-LEN('XCSM Dump'!D55))&amp;'XCSM Dump'!D55)</f>
        <v>242</v>
      </c>
      <c r="D56" s="1">
        <f>'XCSM Dump'!E55</f>
        <v>3001</v>
      </c>
      <c r="E56" t="str">
        <f>'XCSM Dump'!F55</f>
        <v>Ceramics II</v>
      </c>
      <c r="F56" s="75">
        <f>'XCSM Dump'!W55</f>
        <v>3</v>
      </c>
      <c r="G56" s="49">
        <f>'XCSM Dump'!I55</f>
        <v>46252</v>
      </c>
      <c r="H56" s="49">
        <f>'XCSM Dump'!J55</f>
        <v>46367</v>
      </c>
      <c r="I56" s="49">
        <f>'XCSM Dump'!BX55</f>
        <v>46257.96</v>
      </c>
      <c r="J56" s="49">
        <f>'XCSM Dump'!BY55</f>
        <v>46264.92</v>
      </c>
      <c r="K56" s="49">
        <f>'XCSM Dump'!BZ55</f>
        <v>46349.599999999999</v>
      </c>
      <c r="L56" s="76">
        <f>'XCSM Dump'!AT55</f>
        <v>480</v>
      </c>
      <c r="M56" s="76">
        <f>'XCSM Dump'!AU55</f>
        <v>0</v>
      </c>
      <c r="N56" s="76">
        <f>'XCSM Dump'!AV55</f>
        <v>0</v>
      </c>
      <c r="O56" s="76">
        <f>'XCSM Dump'!AW55</f>
        <v>0</v>
      </c>
      <c r="P56" s="76">
        <f>'XCSM Dump'!AX55</f>
        <v>0</v>
      </c>
      <c r="Q56" s="76">
        <f>'XCSM Dump'!AY55</f>
        <v>0</v>
      </c>
      <c r="R56" s="76">
        <f>'XCSM Dump'!AZ55</f>
        <v>0</v>
      </c>
      <c r="S56" s="76">
        <f>+'XCSM Dump'!U55</f>
        <v>0</v>
      </c>
      <c r="T56" s="76">
        <f>+'XCSM Dump'!BB55+'XCSM Dump'!BA55</f>
        <v>0</v>
      </c>
      <c r="U56" s="11">
        <f t="shared" si="2"/>
        <v>480</v>
      </c>
    </row>
    <row r="57" spans="1:21" x14ac:dyDescent="0.3">
      <c r="A57" t="str">
        <f t="shared" si="1"/>
        <v>ART2603001</v>
      </c>
      <c r="B57" s="1" t="str">
        <f>'XCSM Dump'!C56</f>
        <v>ART</v>
      </c>
      <c r="C57" s="1" t="str">
        <f>IF(LEN('XCSM Dump'!D56)=4,'XCSM Dump'!D56,REPT("0",3-LEN('XCSM Dump'!D56))&amp;'XCSM Dump'!D56)</f>
        <v>260</v>
      </c>
      <c r="D57" s="1">
        <f>'XCSM Dump'!E56</f>
        <v>3001</v>
      </c>
      <c r="E57" t="str">
        <f>'XCSM Dump'!F56</f>
        <v>Painting I</v>
      </c>
      <c r="F57" s="75">
        <f>'XCSM Dump'!W56</f>
        <v>3</v>
      </c>
      <c r="G57" s="49">
        <f>'XCSM Dump'!I56</f>
        <v>46251</v>
      </c>
      <c r="H57" s="49">
        <f>'XCSM Dump'!J56</f>
        <v>46367</v>
      </c>
      <c r="I57" s="49">
        <f>'XCSM Dump'!BX56</f>
        <v>46257.02</v>
      </c>
      <c r="J57" s="49">
        <f>'XCSM Dump'!BY56</f>
        <v>46264.04</v>
      </c>
      <c r="K57" s="49">
        <f>'XCSM Dump'!BZ56</f>
        <v>46349.440000000002</v>
      </c>
      <c r="L57" s="76">
        <f>'XCSM Dump'!AT56</f>
        <v>480</v>
      </c>
      <c r="M57" s="76">
        <f>'XCSM Dump'!AU56</f>
        <v>0</v>
      </c>
      <c r="N57" s="76">
        <f>'XCSM Dump'!AV56</f>
        <v>0</v>
      </c>
      <c r="O57" s="76">
        <f>'XCSM Dump'!AW56</f>
        <v>0</v>
      </c>
      <c r="P57" s="76">
        <f>'XCSM Dump'!AX56</f>
        <v>0</v>
      </c>
      <c r="Q57" s="76">
        <f>'XCSM Dump'!AY56</f>
        <v>0</v>
      </c>
      <c r="R57" s="76">
        <f>'XCSM Dump'!AZ56</f>
        <v>0</v>
      </c>
      <c r="S57" s="76">
        <f>+'XCSM Dump'!U56</f>
        <v>0</v>
      </c>
      <c r="T57" s="76">
        <f>+'XCSM Dump'!BB56+'XCSM Dump'!BA56</f>
        <v>0</v>
      </c>
      <c r="U57" s="11">
        <f t="shared" si="2"/>
        <v>480</v>
      </c>
    </row>
    <row r="58" spans="1:21" x14ac:dyDescent="0.3">
      <c r="A58" t="str">
        <f t="shared" si="1"/>
        <v>ART2613001</v>
      </c>
      <c r="B58" s="1" t="str">
        <f>'XCSM Dump'!C57</f>
        <v>ART</v>
      </c>
      <c r="C58" s="1" t="str">
        <f>IF(LEN('XCSM Dump'!D57)=4,'XCSM Dump'!D57,REPT("0",3-LEN('XCSM Dump'!D57))&amp;'XCSM Dump'!D57)</f>
        <v>261</v>
      </c>
      <c r="D58" s="1">
        <f>'XCSM Dump'!E57</f>
        <v>3001</v>
      </c>
      <c r="E58" t="str">
        <f>'XCSM Dump'!F57</f>
        <v>Painting II</v>
      </c>
      <c r="F58" s="75">
        <f>'XCSM Dump'!W57</f>
        <v>3</v>
      </c>
      <c r="G58" s="49">
        <f>'XCSM Dump'!I57</f>
        <v>46251</v>
      </c>
      <c r="H58" s="49">
        <f>'XCSM Dump'!J57</f>
        <v>46367</v>
      </c>
      <c r="I58" s="49">
        <f>'XCSM Dump'!BX57</f>
        <v>46257.02</v>
      </c>
      <c r="J58" s="49">
        <f>'XCSM Dump'!BY57</f>
        <v>46264.04</v>
      </c>
      <c r="K58" s="49">
        <f>'XCSM Dump'!BZ57</f>
        <v>46349.440000000002</v>
      </c>
      <c r="L58" s="76">
        <f>'XCSM Dump'!AT57</f>
        <v>480</v>
      </c>
      <c r="M58" s="76">
        <f>'XCSM Dump'!AU57</f>
        <v>0</v>
      </c>
      <c r="N58" s="76">
        <f>'XCSM Dump'!AV57</f>
        <v>0</v>
      </c>
      <c r="O58" s="76">
        <f>'XCSM Dump'!AW57</f>
        <v>0</v>
      </c>
      <c r="P58" s="76">
        <f>'XCSM Dump'!AX57</f>
        <v>0</v>
      </c>
      <c r="Q58" s="76">
        <f>'XCSM Dump'!AY57</f>
        <v>0</v>
      </c>
      <c r="R58" s="76">
        <f>'XCSM Dump'!AZ57</f>
        <v>0</v>
      </c>
      <c r="S58" s="76">
        <f>+'XCSM Dump'!U57</f>
        <v>0</v>
      </c>
      <c r="T58" s="76">
        <f>+'XCSM Dump'!BB57+'XCSM Dump'!BA57</f>
        <v>0</v>
      </c>
      <c r="U58" s="11">
        <f t="shared" si="2"/>
        <v>480</v>
      </c>
    </row>
    <row r="59" spans="1:21" x14ac:dyDescent="0.3">
      <c r="A59" t="str">
        <f t="shared" si="1"/>
        <v>ART2673001</v>
      </c>
      <c r="B59" s="1" t="str">
        <f>'XCSM Dump'!C58</f>
        <v>ART</v>
      </c>
      <c r="C59" s="1" t="str">
        <f>IF(LEN('XCSM Dump'!D58)=4,'XCSM Dump'!D58,REPT("0",3-LEN('XCSM Dump'!D58))&amp;'XCSM Dump'!D58)</f>
        <v>267</v>
      </c>
      <c r="D59" s="1">
        <f>'XCSM Dump'!E58</f>
        <v>3001</v>
      </c>
      <c r="E59" t="str">
        <f>'XCSM Dump'!F58</f>
        <v>Graphic Design II</v>
      </c>
      <c r="F59" s="75">
        <f>'XCSM Dump'!W58</f>
        <v>3</v>
      </c>
      <c r="G59" s="49">
        <f>'XCSM Dump'!I58</f>
        <v>46251</v>
      </c>
      <c r="H59" s="49">
        <f>'XCSM Dump'!J58</f>
        <v>46367</v>
      </c>
      <c r="I59" s="49">
        <f>'XCSM Dump'!BX58</f>
        <v>46257.02</v>
      </c>
      <c r="J59" s="49">
        <f>'XCSM Dump'!BY58</f>
        <v>46264.04</v>
      </c>
      <c r="K59" s="49">
        <f>'XCSM Dump'!BZ58</f>
        <v>46349.440000000002</v>
      </c>
      <c r="L59" s="76">
        <f>'XCSM Dump'!AT58</f>
        <v>480</v>
      </c>
      <c r="M59" s="76">
        <f>'XCSM Dump'!AU58</f>
        <v>0</v>
      </c>
      <c r="N59" s="76">
        <f>'XCSM Dump'!AV58</f>
        <v>0</v>
      </c>
      <c r="O59" s="76">
        <f>'XCSM Dump'!AW58</f>
        <v>0</v>
      </c>
      <c r="P59" s="76">
        <f>'XCSM Dump'!AX58</f>
        <v>0</v>
      </c>
      <c r="Q59" s="76">
        <f>'XCSM Dump'!AY58</f>
        <v>0</v>
      </c>
      <c r="R59" s="76">
        <f>'XCSM Dump'!AZ58</f>
        <v>0</v>
      </c>
      <c r="S59" s="76">
        <f>+'XCSM Dump'!U58</f>
        <v>0</v>
      </c>
      <c r="T59" s="76">
        <f>+'XCSM Dump'!BB58+'XCSM Dump'!BA58</f>
        <v>0</v>
      </c>
      <c r="U59" s="11">
        <f t="shared" si="2"/>
        <v>480</v>
      </c>
    </row>
    <row r="60" spans="1:21" x14ac:dyDescent="0.3">
      <c r="A60" t="str">
        <f t="shared" si="1"/>
        <v>ART2823001</v>
      </c>
      <c r="B60" s="1" t="str">
        <f>'XCSM Dump'!C59</f>
        <v>ART</v>
      </c>
      <c r="C60" s="1" t="str">
        <f>IF(LEN('XCSM Dump'!D59)=4,'XCSM Dump'!D59,REPT("0",3-LEN('XCSM Dump'!D59))&amp;'XCSM Dump'!D59)</f>
        <v>282</v>
      </c>
      <c r="D60" s="1">
        <f>'XCSM Dump'!E59</f>
        <v>3001</v>
      </c>
      <c r="E60" t="str">
        <f>'XCSM Dump'!F59</f>
        <v>Introduction to Visual Arts</v>
      </c>
      <c r="F60" s="75">
        <f>'XCSM Dump'!W59</f>
        <v>3</v>
      </c>
      <c r="G60" s="49">
        <f>'XCSM Dump'!I59</f>
        <v>46251</v>
      </c>
      <c r="H60" s="49">
        <f>'XCSM Dump'!J59</f>
        <v>46367</v>
      </c>
      <c r="I60" s="49">
        <f>'XCSM Dump'!BX59</f>
        <v>46257.02</v>
      </c>
      <c r="J60" s="49">
        <f>'XCSM Dump'!BY59</f>
        <v>46264.04</v>
      </c>
      <c r="K60" s="49">
        <f>'XCSM Dump'!BZ59</f>
        <v>46349.440000000002</v>
      </c>
      <c r="L60" s="76">
        <f>'XCSM Dump'!AT59</f>
        <v>480</v>
      </c>
      <c r="M60" s="76">
        <f>'XCSM Dump'!AU59</f>
        <v>0</v>
      </c>
      <c r="N60" s="76">
        <f>'XCSM Dump'!AV59</f>
        <v>0</v>
      </c>
      <c r="O60" s="76">
        <f>'XCSM Dump'!AW59</f>
        <v>0</v>
      </c>
      <c r="P60" s="76">
        <f>'XCSM Dump'!AX59</f>
        <v>0</v>
      </c>
      <c r="Q60" s="76">
        <f>'XCSM Dump'!AY59</f>
        <v>0</v>
      </c>
      <c r="R60" s="76">
        <f>'XCSM Dump'!AZ59</f>
        <v>0</v>
      </c>
      <c r="S60" s="76">
        <f>+'XCSM Dump'!U59</f>
        <v>0</v>
      </c>
      <c r="T60" s="76">
        <f>+'XCSM Dump'!BB59+'XCSM Dump'!BA59</f>
        <v>0</v>
      </c>
      <c r="U60" s="11">
        <f t="shared" si="2"/>
        <v>480</v>
      </c>
    </row>
    <row r="61" spans="1:21" x14ac:dyDescent="0.3">
      <c r="A61" t="str">
        <f t="shared" si="1"/>
        <v>ART2823002</v>
      </c>
      <c r="B61" s="1" t="str">
        <f>'XCSM Dump'!C60</f>
        <v>ART</v>
      </c>
      <c r="C61" s="1" t="str">
        <f>IF(LEN('XCSM Dump'!D60)=4,'XCSM Dump'!D60,REPT("0",3-LEN('XCSM Dump'!D60))&amp;'XCSM Dump'!D60)</f>
        <v>282</v>
      </c>
      <c r="D61" s="1">
        <f>'XCSM Dump'!E60</f>
        <v>3002</v>
      </c>
      <c r="E61" t="str">
        <f>'XCSM Dump'!F60</f>
        <v>Introduction to Visual Arts</v>
      </c>
      <c r="F61" s="75">
        <f>'XCSM Dump'!W60</f>
        <v>3</v>
      </c>
      <c r="G61" s="49">
        <f>'XCSM Dump'!I60</f>
        <v>46251</v>
      </c>
      <c r="H61" s="49">
        <f>'XCSM Dump'!J60</f>
        <v>46367</v>
      </c>
      <c r="I61" s="49">
        <f>'XCSM Dump'!BX60</f>
        <v>46257.02</v>
      </c>
      <c r="J61" s="49">
        <f>'XCSM Dump'!BY60</f>
        <v>46264.04</v>
      </c>
      <c r="K61" s="49">
        <f>'XCSM Dump'!BZ60</f>
        <v>46349.440000000002</v>
      </c>
      <c r="L61" s="76">
        <f>'XCSM Dump'!AT60</f>
        <v>480</v>
      </c>
      <c r="M61" s="76">
        <f>'XCSM Dump'!AU60</f>
        <v>0</v>
      </c>
      <c r="N61" s="76">
        <f>'XCSM Dump'!AV60</f>
        <v>0</v>
      </c>
      <c r="O61" s="76">
        <f>'XCSM Dump'!AW60</f>
        <v>0</v>
      </c>
      <c r="P61" s="76">
        <f>'XCSM Dump'!AX60</f>
        <v>0</v>
      </c>
      <c r="Q61" s="76">
        <f>'XCSM Dump'!AY60</f>
        <v>0</v>
      </c>
      <c r="R61" s="76">
        <f>'XCSM Dump'!AZ60</f>
        <v>0</v>
      </c>
      <c r="S61" s="76">
        <f>+'XCSM Dump'!U60</f>
        <v>0</v>
      </c>
      <c r="T61" s="76">
        <f>+'XCSM Dump'!BB60+'XCSM Dump'!BA60</f>
        <v>0</v>
      </c>
      <c r="U61" s="11">
        <f t="shared" si="2"/>
        <v>480</v>
      </c>
    </row>
    <row r="62" spans="1:21" x14ac:dyDescent="0.3">
      <c r="A62" t="str">
        <f t="shared" si="1"/>
        <v>ART2823B01</v>
      </c>
      <c r="B62" s="1" t="str">
        <f>'XCSM Dump'!C61</f>
        <v>ART</v>
      </c>
      <c r="C62" s="1" t="str">
        <f>IF(LEN('XCSM Dump'!D61)=4,'XCSM Dump'!D61,REPT("0",3-LEN('XCSM Dump'!D61))&amp;'XCSM Dump'!D61)</f>
        <v>282</v>
      </c>
      <c r="D62" s="1" t="str">
        <f>'XCSM Dump'!E61</f>
        <v>3B01</v>
      </c>
      <c r="E62" t="str">
        <f>'XCSM Dump'!F61</f>
        <v>Introduction to Visual Arts</v>
      </c>
      <c r="F62" s="75">
        <f>'XCSM Dump'!W61</f>
        <v>3</v>
      </c>
      <c r="G62" s="49">
        <f>'XCSM Dump'!I61</f>
        <v>46307</v>
      </c>
      <c r="H62" s="49">
        <f>'XCSM Dump'!J61</f>
        <v>46367</v>
      </c>
      <c r="I62" s="49">
        <f>'XCSM Dump'!BX61</f>
        <v>46309.66</v>
      </c>
      <c r="J62" s="49">
        <f>'XCSM Dump'!BY61</f>
        <v>46313.32</v>
      </c>
      <c r="K62" s="49">
        <f>'XCSM Dump'!BZ61</f>
        <v>46357.4</v>
      </c>
      <c r="L62" s="76">
        <f>'XCSM Dump'!AT61</f>
        <v>480</v>
      </c>
      <c r="M62" s="76">
        <f>'XCSM Dump'!AU61</f>
        <v>0</v>
      </c>
      <c r="N62" s="76">
        <f>'XCSM Dump'!AV61</f>
        <v>0</v>
      </c>
      <c r="O62" s="76">
        <f>'XCSM Dump'!AW61</f>
        <v>0</v>
      </c>
      <c r="P62" s="76">
        <f>'XCSM Dump'!AX61</f>
        <v>0</v>
      </c>
      <c r="Q62" s="76">
        <f>'XCSM Dump'!AY61</f>
        <v>0</v>
      </c>
      <c r="R62" s="76">
        <f>'XCSM Dump'!AZ61</f>
        <v>0</v>
      </c>
      <c r="S62" s="76">
        <f>+'XCSM Dump'!U61</f>
        <v>0</v>
      </c>
      <c r="T62" s="76">
        <f>+'XCSM Dump'!BB61+'XCSM Dump'!BA61</f>
        <v>0</v>
      </c>
      <c r="U62" s="11">
        <f t="shared" si="2"/>
        <v>480</v>
      </c>
    </row>
    <row r="63" spans="1:21" x14ac:dyDescent="0.3">
      <c r="A63" t="str">
        <f t="shared" si="1"/>
        <v>ART2913001</v>
      </c>
      <c r="B63" s="1" t="str">
        <f>'XCSM Dump'!C62</f>
        <v>ART</v>
      </c>
      <c r="C63" s="1" t="str">
        <f>IF(LEN('XCSM Dump'!D62)=4,'XCSM Dump'!D62,REPT("0",3-LEN('XCSM Dump'!D62))&amp;'XCSM Dump'!D62)</f>
        <v>291</v>
      </c>
      <c r="D63" s="1">
        <f>'XCSM Dump'!E62</f>
        <v>3001</v>
      </c>
      <c r="E63" t="str">
        <f>'XCSM Dump'!F62</f>
        <v>History of Art I Foundations</v>
      </c>
      <c r="F63" s="75">
        <f>'XCSM Dump'!W62</f>
        <v>3</v>
      </c>
      <c r="G63" s="49">
        <f>'XCSM Dump'!I62</f>
        <v>46252</v>
      </c>
      <c r="H63" s="49">
        <f>'XCSM Dump'!J62</f>
        <v>46367</v>
      </c>
      <c r="I63" s="49">
        <f>'XCSM Dump'!BX62</f>
        <v>46257.96</v>
      </c>
      <c r="J63" s="49">
        <f>'XCSM Dump'!BY62</f>
        <v>46264.92</v>
      </c>
      <c r="K63" s="49">
        <f>'XCSM Dump'!BZ62</f>
        <v>46349.599999999999</v>
      </c>
      <c r="L63" s="76">
        <f>'XCSM Dump'!AT62</f>
        <v>480</v>
      </c>
      <c r="M63" s="76">
        <f>'XCSM Dump'!AU62</f>
        <v>0</v>
      </c>
      <c r="N63" s="76">
        <f>'XCSM Dump'!AV62</f>
        <v>0</v>
      </c>
      <c r="O63" s="76">
        <f>'XCSM Dump'!AW62</f>
        <v>0</v>
      </c>
      <c r="P63" s="76">
        <f>'XCSM Dump'!AX62</f>
        <v>0</v>
      </c>
      <c r="Q63" s="76">
        <f>'XCSM Dump'!AY62</f>
        <v>0</v>
      </c>
      <c r="R63" s="76">
        <f>'XCSM Dump'!AZ62</f>
        <v>0</v>
      </c>
      <c r="S63" s="76">
        <f>+'XCSM Dump'!U62</f>
        <v>0</v>
      </c>
      <c r="T63" s="76">
        <f>+'XCSM Dump'!BB62+'XCSM Dump'!BA62</f>
        <v>0</v>
      </c>
      <c r="U63" s="11">
        <f t="shared" si="2"/>
        <v>480</v>
      </c>
    </row>
    <row r="64" spans="1:21" x14ac:dyDescent="0.3">
      <c r="A64" t="str">
        <f t="shared" si="1"/>
        <v>ART2913090</v>
      </c>
      <c r="B64" s="1" t="str">
        <f>'XCSM Dump'!C63</f>
        <v>ART</v>
      </c>
      <c r="C64" s="1" t="str">
        <f>IF(LEN('XCSM Dump'!D63)=4,'XCSM Dump'!D63,REPT("0",3-LEN('XCSM Dump'!D63))&amp;'XCSM Dump'!D63)</f>
        <v>291</v>
      </c>
      <c r="D64" s="1">
        <f>'XCSM Dump'!E63</f>
        <v>3090</v>
      </c>
      <c r="E64" t="str">
        <f>'XCSM Dump'!F63</f>
        <v>History of Art I Foundations</v>
      </c>
      <c r="F64" s="75">
        <f>'XCSM Dump'!W63</f>
        <v>3</v>
      </c>
      <c r="G64" s="49">
        <f>'XCSM Dump'!I63</f>
        <v>46247</v>
      </c>
      <c r="H64" s="49">
        <f>'XCSM Dump'!J63</f>
        <v>46371</v>
      </c>
      <c r="I64" s="49">
        <f>'XCSM Dump'!BX63</f>
        <v>46253.5</v>
      </c>
      <c r="J64" s="49">
        <f>'XCSM Dump'!BY63</f>
        <v>46261</v>
      </c>
      <c r="K64" s="49">
        <f>'XCSM Dump'!BZ63</f>
        <v>46351.16</v>
      </c>
      <c r="L64" s="76">
        <f>'XCSM Dump'!AT63</f>
        <v>480</v>
      </c>
      <c r="M64" s="76">
        <f>'XCSM Dump'!AU63</f>
        <v>0</v>
      </c>
      <c r="N64" s="76">
        <f>'XCSM Dump'!AV63</f>
        <v>0</v>
      </c>
      <c r="O64" s="76">
        <f>'XCSM Dump'!AW63</f>
        <v>0</v>
      </c>
      <c r="P64" s="76">
        <f>'XCSM Dump'!AX63</f>
        <v>0</v>
      </c>
      <c r="Q64" s="76">
        <f>'XCSM Dump'!AY63</f>
        <v>0</v>
      </c>
      <c r="R64" s="76">
        <f>'XCSM Dump'!AZ63</f>
        <v>0</v>
      </c>
      <c r="S64" s="76">
        <f>+'XCSM Dump'!U63</f>
        <v>0</v>
      </c>
      <c r="T64" s="76">
        <f>+'XCSM Dump'!BB63+'XCSM Dump'!BA63</f>
        <v>0</v>
      </c>
      <c r="U64" s="11">
        <f t="shared" si="2"/>
        <v>480</v>
      </c>
    </row>
    <row r="65" spans="1:21" x14ac:dyDescent="0.3">
      <c r="A65" t="str">
        <f t="shared" si="1"/>
        <v>ART2993001</v>
      </c>
      <c r="B65" s="1" t="str">
        <f>'XCSM Dump'!C64</f>
        <v>ART</v>
      </c>
      <c r="C65" s="1" t="str">
        <f>IF(LEN('XCSM Dump'!D64)=4,'XCSM Dump'!D64,REPT("0",3-LEN('XCSM Dump'!D64))&amp;'XCSM Dump'!D64)</f>
        <v>299</v>
      </c>
      <c r="D65" s="1">
        <f>'XCSM Dump'!E64</f>
        <v>3001</v>
      </c>
      <c r="E65" t="str">
        <f>'XCSM Dump'!F64</f>
        <v>Topics in Studio Art</v>
      </c>
      <c r="F65" s="75">
        <f>'XCSM Dump'!W64</f>
        <v>0.5</v>
      </c>
      <c r="G65" s="49">
        <f>'XCSM Dump'!I64</f>
        <v>46251</v>
      </c>
      <c r="H65" s="49">
        <f>'XCSM Dump'!J64</f>
        <v>46367</v>
      </c>
      <c r="I65" s="49">
        <f>'XCSM Dump'!BX64</f>
        <v>46257.02</v>
      </c>
      <c r="J65" s="49">
        <f>'XCSM Dump'!BY64</f>
        <v>46264.04</v>
      </c>
      <c r="K65" s="49">
        <f>'XCSM Dump'!BZ64</f>
        <v>46349.440000000002</v>
      </c>
      <c r="L65" s="76">
        <f>'XCSM Dump'!AT64</f>
        <v>80</v>
      </c>
      <c r="M65" s="76">
        <f>'XCSM Dump'!AU64</f>
        <v>0</v>
      </c>
      <c r="N65" s="76">
        <f>'XCSM Dump'!AV64</f>
        <v>0</v>
      </c>
      <c r="O65" s="76">
        <f>'XCSM Dump'!AW64</f>
        <v>0</v>
      </c>
      <c r="P65" s="76">
        <f>'XCSM Dump'!AX64</f>
        <v>0</v>
      </c>
      <c r="Q65" s="76">
        <f>'XCSM Dump'!AY64</f>
        <v>0</v>
      </c>
      <c r="R65" s="76">
        <f>'XCSM Dump'!AZ64</f>
        <v>0</v>
      </c>
      <c r="S65" s="76">
        <f>+'XCSM Dump'!U64</f>
        <v>0</v>
      </c>
      <c r="T65" s="76">
        <f>+'XCSM Dump'!BB64+'XCSM Dump'!BA64</f>
        <v>0</v>
      </c>
      <c r="U65" s="11">
        <f t="shared" si="2"/>
        <v>80</v>
      </c>
    </row>
    <row r="66" spans="1:21" x14ac:dyDescent="0.3">
      <c r="A66" t="str">
        <f t="shared" si="1"/>
        <v>ASE0083001</v>
      </c>
      <c r="B66" s="1" t="str">
        <f>'XCSM Dump'!C65</f>
        <v>ASE</v>
      </c>
      <c r="C66" s="1" t="str">
        <f>IF(LEN('XCSM Dump'!D65)=4,'XCSM Dump'!D65,REPT("0",3-LEN('XCSM Dump'!D65))&amp;'XCSM Dump'!D65)</f>
        <v>008</v>
      </c>
      <c r="D66" s="1">
        <f>'XCSM Dump'!E65</f>
        <v>3001</v>
      </c>
      <c r="E66" t="str">
        <f>'XCSM Dump'!F65</f>
        <v>Adult Ed Healthcare Bridge</v>
      </c>
      <c r="F66" s="75">
        <f>'XCSM Dump'!W65</f>
        <v>0.5</v>
      </c>
      <c r="G66" s="49">
        <f>'XCSM Dump'!I65</f>
        <v>46251</v>
      </c>
      <c r="H66" s="49">
        <f>'XCSM Dump'!J65</f>
        <v>46335</v>
      </c>
      <c r="I66" s="49">
        <f>'XCSM Dump'!BX65</f>
        <v>46255.1</v>
      </c>
      <c r="J66" s="49">
        <f>'XCSM Dump'!BY65</f>
        <v>46260.2</v>
      </c>
      <c r="K66" s="49">
        <f>'XCSM Dump'!BZ65</f>
        <v>46321.56</v>
      </c>
      <c r="L66" s="76">
        <f>'XCSM Dump'!AT65</f>
        <v>0</v>
      </c>
      <c r="M66" s="76">
        <f>'XCSM Dump'!AU65</f>
        <v>0</v>
      </c>
      <c r="N66" s="76">
        <f>'XCSM Dump'!AV65</f>
        <v>0</v>
      </c>
      <c r="O66" s="76">
        <f>'XCSM Dump'!AW65</f>
        <v>0</v>
      </c>
      <c r="P66" s="76">
        <f>'XCSM Dump'!AX65</f>
        <v>0</v>
      </c>
      <c r="Q66" s="76">
        <f>'XCSM Dump'!AY65</f>
        <v>0</v>
      </c>
      <c r="R66" s="76">
        <f>'XCSM Dump'!AZ65</f>
        <v>0</v>
      </c>
      <c r="S66" s="76">
        <f>+'XCSM Dump'!U65</f>
        <v>0</v>
      </c>
      <c r="T66" s="76">
        <f>+'XCSM Dump'!BB65+'XCSM Dump'!BA65</f>
        <v>0</v>
      </c>
      <c r="U66" s="11">
        <f t="shared" si="2"/>
        <v>0</v>
      </c>
    </row>
    <row r="67" spans="1:21" x14ac:dyDescent="0.3">
      <c r="A67" t="str">
        <f t="shared" si="1"/>
        <v>ASE0093003</v>
      </c>
      <c r="B67" s="1" t="str">
        <f>'XCSM Dump'!C66</f>
        <v>ASE</v>
      </c>
      <c r="C67" s="1" t="str">
        <f>IF(LEN('XCSM Dump'!D66)=4,'XCSM Dump'!D66,REPT("0",3-LEN('XCSM Dump'!D66))&amp;'XCSM Dump'!D66)</f>
        <v>009</v>
      </c>
      <c r="D67" s="1">
        <f>'XCSM Dump'!E66</f>
        <v>3003</v>
      </c>
      <c r="E67" t="str">
        <f>'XCSM Dump'!F66</f>
        <v>Adult Secondary Education I</v>
      </c>
      <c r="F67" s="75">
        <f>'XCSM Dump'!W66</f>
        <v>0.5</v>
      </c>
      <c r="G67" s="49">
        <f>'XCSM Dump'!I66</f>
        <v>46251</v>
      </c>
      <c r="H67" s="49">
        <f>'XCSM Dump'!J66</f>
        <v>46302</v>
      </c>
      <c r="I67" s="49">
        <f>'XCSM Dump'!BX66</f>
        <v>46253.120000000003</v>
      </c>
      <c r="J67" s="49">
        <f>'XCSM Dump'!BY66</f>
        <v>46256.24</v>
      </c>
      <c r="K67" s="49">
        <f>'XCSM Dump'!BZ66</f>
        <v>46293.84</v>
      </c>
      <c r="L67" s="76">
        <f>'XCSM Dump'!AT66</f>
        <v>0</v>
      </c>
      <c r="M67" s="76">
        <f>'XCSM Dump'!AU66</f>
        <v>0</v>
      </c>
      <c r="N67" s="76">
        <f>'XCSM Dump'!AV66</f>
        <v>0</v>
      </c>
      <c r="O67" s="76">
        <f>'XCSM Dump'!AW66</f>
        <v>0</v>
      </c>
      <c r="P67" s="76">
        <f>'XCSM Dump'!AX66</f>
        <v>0</v>
      </c>
      <c r="Q67" s="76">
        <f>'XCSM Dump'!AY66</f>
        <v>0</v>
      </c>
      <c r="R67" s="76">
        <f>'XCSM Dump'!AZ66</f>
        <v>0</v>
      </c>
      <c r="S67" s="76">
        <f>+'XCSM Dump'!U66</f>
        <v>0</v>
      </c>
      <c r="T67" s="76">
        <f>+'XCSM Dump'!BB66+'XCSM Dump'!BA66</f>
        <v>0</v>
      </c>
      <c r="U67" s="11">
        <f t="shared" si="2"/>
        <v>0</v>
      </c>
    </row>
    <row r="68" spans="1:21" x14ac:dyDescent="0.3">
      <c r="A68" t="str">
        <f t="shared" si="1"/>
        <v>ASE0103001</v>
      </c>
      <c r="B68" s="1" t="str">
        <f>'XCSM Dump'!C67</f>
        <v>ASE</v>
      </c>
      <c r="C68" s="1" t="str">
        <f>IF(LEN('XCSM Dump'!D67)=4,'XCSM Dump'!D67,REPT("0",3-LEN('XCSM Dump'!D67))&amp;'XCSM Dump'!D67)</f>
        <v>010</v>
      </c>
      <c r="D68" s="1">
        <f>'XCSM Dump'!E67</f>
        <v>3001</v>
      </c>
      <c r="E68" t="str">
        <f>'XCSM Dump'!F67</f>
        <v>Adult Secondary Education II</v>
      </c>
      <c r="F68" s="75">
        <f>'XCSM Dump'!W67</f>
        <v>0.5</v>
      </c>
      <c r="G68" s="49">
        <f>'XCSM Dump'!I67</f>
        <v>46252</v>
      </c>
      <c r="H68" s="49">
        <f>'XCSM Dump'!J67</f>
        <v>46303</v>
      </c>
      <c r="I68" s="49">
        <f>'XCSM Dump'!BX67</f>
        <v>46254.12</v>
      </c>
      <c r="J68" s="49">
        <f>'XCSM Dump'!BY67</f>
        <v>46257.24</v>
      </c>
      <c r="K68" s="49">
        <f>'XCSM Dump'!BZ67</f>
        <v>46294.84</v>
      </c>
      <c r="L68" s="76">
        <f>'XCSM Dump'!AT67</f>
        <v>0</v>
      </c>
      <c r="M68" s="76">
        <f>'XCSM Dump'!AU67</f>
        <v>0</v>
      </c>
      <c r="N68" s="76">
        <f>'XCSM Dump'!AV67</f>
        <v>0</v>
      </c>
      <c r="O68" s="76">
        <f>'XCSM Dump'!AW67</f>
        <v>0</v>
      </c>
      <c r="P68" s="76">
        <f>'XCSM Dump'!AX67</f>
        <v>0</v>
      </c>
      <c r="Q68" s="76">
        <f>'XCSM Dump'!AY67</f>
        <v>0</v>
      </c>
      <c r="R68" s="76">
        <f>'XCSM Dump'!AZ67</f>
        <v>0</v>
      </c>
      <c r="S68" s="76">
        <f>+'XCSM Dump'!U67</f>
        <v>0</v>
      </c>
      <c r="T68" s="76">
        <f>+'XCSM Dump'!BB67+'XCSM Dump'!BA67</f>
        <v>0</v>
      </c>
      <c r="U68" s="11">
        <f t="shared" si="2"/>
        <v>0</v>
      </c>
    </row>
    <row r="69" spans="1:21" x14ac:dyDescent="0.3">
      <c r="A69" t="str">
        <f t="shared" si="1"/>
        <v>ASE0113003</v>
      </c>
      <c r="B69" s="1" t="str">
        <f>'XCSM Dump'!C68</f>
        <v>ASE</v>
      </c>
      <c r="C69" s="1" t="str">
        <f>IF(LEN('XCSM Dump'!D68)=4,'XCSM Dump'!D68,REPT("0",3-LEN('XCSM Dump'!D68))&amp;'XCSM Dump'!D68)</f>
        <v>011</v>
      </c>
      <c r="D69" s="1">
        <f>'XCSM Dump'!E68</f>
        <v>3003</v>
      </c>
      <c r="E69" t="str">
        <f>'XCSM Dump'!F68</f>
        <v>Adult Secondary Education III</v>
      </c>
      <c r="F69" s="75">
        <f>'XCSM Dump'!W68</f>
        <v>0.5</v>
      </c>
      <c r="G69" s="49">
        <f>'XCSM Dump'!I68</f>
        <v>46251</v>
      </c>
      <c r="H69" s="49">
        <f>'XCSM Dump'!J68</f>
        <v>46302</v>
      </c>
      <c r="I69" s="49">
        <f>'XCSM Dump'!BX68</f>
        <v>46253.120000000003</v>
      </c>
      <c r="J69" s="49">
        <f>'XCSM Dump'!BY68</f>
        <v>46256.24</v>
      </c>
      <c r="K69" s="49">
        <f>'XCSM Dump'!BZ68</f>
        <v>46293.84</v>
      </c>
      <c r="L69" s="76">
        <f>'XCSM Dump'!AT68</f>
        <v>0</v>
      </c>
      <c r="M69" s="76">
        <f>'XCSM Dump'!AU68</f>
        <v>0</v>
      </c>
      <c r="N69" s="76">
        <f>'XCSM Dump'!AV68</f>
        <v>0</v>
      </c>
      <c r="O69" s="76">
        <f>'XCSM Dump'!AW68</f>
        <v>0</v>
      </c>
      <c r="P69" s="76">
        <f>'XCSM Dump'!AX68</f>
        <v>0</v>
      </c>
      <c r="Q69" s="76">
        <f>'XCSM Dump'!AY68</f>
        <v>0</v>
      </c>
      <c r="R69" s="76">
        <f>'XCSM Dump'!AZ68</f>
        <v>0</v>
      </c>
      <c r="S69" s="76">
        <f>+'XCSM Dump'!U68</f>
        <v>0</v>
      </c>
      <c r="T69" s="76">
        <f>+'XCSM Dump'!BB68+'XCSM Dump'!BA68</f>
        <v>0</v>
      </c>
      <c r="U69" s="11">
        <f t="shared" si="2"/>
        <v>0</v>
      </c>
    </row>
    <row r="70" spans="1:21" x14ac:dyDescent="0.3">
      <c r="A70" t="str">
        <f t="shared" si="1"/>
        <v>ASE0153002</v>
      </c>
      <c r="B70" s="1" t="str">
        <f>'XCSM Dump'!C69</f>
        <v>ASE</v>
      </c>
      <c r="C70" s="1" t="str">
        <f>IF(LEN('XCSM Dump'!D69)=4,'XCSM Dump'!D69,REPT("0",3-LEN('XCSM Dump'!D69))&amp;'XCSM Dump'!D69)</f>
        <v>015</v>
      </c>
      <c r="D70" s="1">
        <f>'XCSM Dump'!E69</f>
        <v>3002</v>
      </c>
      <c r="E70" t="str">
        <f>'XCSM Dump'!F69</f>
        <v>GED Math Skills</v>
      </c>
      <c r="F70" s="75">
        <f>'XCSM Dump'!W69</f>
        <v>0.5</v>
      </c>
      <c r="G70" s="49">
        <f>'XCSM Dump'!I69</f>
        <v>46252</v>
      </c>
      <c r="H70" s="49">
        <f>'XCSM Dump'!J69</f>
        <v>46303</v>
      </c>
      <c r="I70" s="49">
        <f>'XCSM Dump'!BX69</f>
        <v>46254.12</v>
      </c>
      <c r="J70" s="49">
        <f>'XCSM Dump'!BY69</f>
        <v>46257.24</v>
      </c>
      <c r="K70" s="49">
        <f>'XCSM Dump'!BZ69</f>
        <v>46294.84</v>
      </c>
      <c r="L70" s="76">
        <f>'XCSM Dump'!AT69</f>
        <v>0</v>
      </c>
      <c r="M70" s="76">
        <f>'XCSM Dump'!AU69</f>
        <v>0</v>
      </c>
      <c r="N70" s="76">
        <f>'XCSM Dump'!AV69</f>
        <v>0</v>
      </c>
      <c r="O70" s="76">
        <f>'XCSM Dump'!AW69</f>
        <v>0</v>
      </c>
      <c r="P70" s="76">
        <f>'XCSM Dump'!AX69</f>
        <v>0</v>
      </c>
      <c r="Q70" s="76">
        <f>'XCSM Dump'!AY69</f>
        <v>0</v>
      </c>
      <c r="R70" s="76">
        <f>'XCSM Dump'!AZ69</f>
        <v>0</v>
      </c>
      <c r="S70" s="76">
        <f>+'XCSM Dump'!U69</f>
        <v>0</v>
      </c>
      <c r="T70" s="76">
        <f>+'XCSM Dump'!BB69+'XCSM Dump'!BA69</f>
        <v>0</v>
      </c>
      <c r="U70" s="11">
        <f t="shared" si="2"/>
        <v>0</v>
      </c>
    </row>
    <row r="71" spans="1:21" x14ac:dyDescent="0.3">
      <c r="A71" t="str">
        <f t="shared" si="1"/>
        <v>ASE0153003</v>
      </c>
      <c r="B71" s="1" t="str">
        <f>'XCSM Dump'!C70</f>
        <v>ASE</v>
      </c>
      <c r="C71" s="1" t="str">
        <f>IF(LEN('XCSM Dump'!D70)=4,'XCSM Dump'!D70,REPT("0",3-LEN('XCSM Dump'!D70))&amp;'XCSM Dump'!D70)</f>
        <v>015</v>
      </c>
      <c r="D71" s="1">
        <f>'XCSM Dump'!E70</f>
        <v>3003</v>
      </c>
      <c r="E71" t="str">
        <f>'XCSM Dump'!F70</f>
        <v>GED Math Skills</v>
      </c>
      <c r="F71" s="75">
        <f>'XCSM Dump'!W70</f>
        <v>0.5</v>
      </c>
      <c r="G71" s="49">
        <f>'XCSM Dump'!I70</f>
        <v>46251</v>
      </c>
      <c r="H71" s="49">
        <f>'XCSM Dump'!J70</f>
        <v>46302</v>
      </c>
      <c r="I71" s="49">
        <f>'XCSM Dump'!BX70</f>
        <v>46253.120000000003</v>
      </c>
      <c r="J71" s="49">
        <f>'XCSM Dump'!BY70</f>
        <v>46256.24</v>
      </c>
      <c r="K71" s="49">
        <f>'XCSM Dump'!BZ70</f>
        <v>46293.84</v>
      </c>
      <c r="L71" s="76">
        <f>'XCSM Dump'!AT70</f>
        <v>0</v>
      </c>
      <c r="M71" s="76">
        <f>'XCSM Dump'!AU70</f>
        <v>0</v>
      </c>
      <c r="N71" s="76">
        <f>'XCSM Dump'!AV70</f>
        <v>0</v>
      </c>
      <c r="O71" s="76">
        <f>'XCSM Dump'!AW70</f>
        <v>0</v>
      </c>
      <c r="P71" s="76">
        <f>'XCSM Dump'!AX70</f>
        <v>0</v>
      </c>
      <c r="Q71" s="76">
        <f>'XCSM Dump'!AY70</f>
        <v>0</v>
      </c>
      <c r="R71" s="76">
        <f>'XCSM Dump'!AZ70</f>
        <v>0</v>
      </c>
      <c r="S71" s="76">
        <f>+'XCSM Dump'!U70</f>
        <v>0</v>
      </c>
      <c r="T71" s="76">
        <f>+'XCSM Dump'!BB70+'XCSM Dump'!BA70</f>
        <v>0</v>
      </c>
      <c r="U71" s="11">
        <f t="shared" si="2"/>
        <v>0</v>
      </c>
    </row>
    <row r="72" spans="1:21" x14ac:dyDescent="0.3">
      <c r="A72" t="str">
        <f t="shared" ref="A72:A135" si="3">B72&amp;C72&amp;D72</f>
        <v>ASE0163001</v>
      </c>
      <c r="B72" s="1" t="str">
        <f>'XCSM Dump'!C71</f>
        <v>ASE</v>
      </c>
      <c r="C72" s="1" t="str">
        <f>IF(LEN('XCSM Dump'!D71)=4,'XCSM Dump'!D71,REPT("0",3-LEN('XCSM Dump'!D71))&amp;'XCSM Dump'!D71)</f>
        <v>016</v>
      </c>
      <c r="D72" s="1">
        <f>'XCSM Dump'!E71</f>
        <v>3001</v>
      </c>
      <c r="E72" t="str">
        <f>'XCSM Dump'!F71</f>
        <v>i-Pathways I</v>
      </c>
      <c r="F72" s="75">
        <f>'XCSM Dump'!W71</f>
        <v>0.5</v>
      </c>
      <c r="G72" s="49">
        <f>'XCSM Dump'!I71</f>
        <v>46204</v>
      </c>
      <c r="H72" s="49">
        <f>'XCSM Dump'!J71</f>
        <v>46366</v>
      </c>
      <c r="I72" s="49">
        <f>'XCSM Dump'!BX71</f>
        <v>46212.78</v>
      </c>
      <c r="J72" s="49">
        <f>'XCSM Dump'!BY71</f>
        <v>46222.559999999998</v>
      </c>
      <c r="K72" s="49">
        <f>'XCSM Dump'!BZ71</f>
        <v>46342.080000000002</v>
      </c>
      <c r="L72" s="76">
        <f>'XCSM Dump'!AT71</f>
        <v>0</v>
      </c>
      <c r="M72" s="76">
        <f>'XCSM Dump'!AU71</f>
        <v>0</v>
      </c>
      <c r="N72" s="76">
        <f>'XCSM Dump'!AV71</f>
        <v>0</v>
      </c>
      <c r="O72" s="76">
        <f>'XCSM Dump'!AW71</f>
        <v>0</v>
      </c>
      <c r="P72" s="76">
        <f>'XCSM Dump'!AX71</f>
        <v>0</v>
      </c>
      <c r="Q72" s="76">
        <f>'XCSM Dump'!AY71</f>
        <v>0</v>
      </c>
      <c r="R72" s="76">
        <f>'XCSM Dump'!AZ71</f>
        <v>0</v>
      </c>
      <c r="S72" s="76">
        <f>+'XCSM Dump'!U71</f>
        <v>0</v>
      </c>
      <c r="T72" s="76">
        <f>+'XCSM Dump'!BB71+'XCSM Dump'!BA71</f>
        <v>0</v>
      </c>
      <c r="U72" s="11">
        <f t="shared" si="2"/>
        <v>0</v>
      </c>
    </row>
    <row r="73" spans="1:21" x14ac:dyDescent="0.3">
      <c r="A73" t="str">
        <f t="shared" si="3"/>
        <v>ASE0173001</v>
      </c>
      <c r="B73" s="1" t="str">
        <f>'XCSM Dump'!C72</f>
        <v>ASE</v>
      </c>
      <c r="C73" s="1" t="str">
        <f>IF(LEN('XCSM Dump'!D72)=4,'XCSM Dump'!D72,REPT("0",3-LEN('XCSM Dump'!D72))&amp;'XCSM Dump'!D72)</f>
        <v>017</v>
      </c>
      <c r="D73" s="1">
        <f>'XCSM Dump'!E72</f>
        <v>3001</v>
      </c>
      <c r="E73" t="str">
        <f>'XCSM Dump'!F72</f>
        <v>I-Pathways II</v>
      </c>
      <c r="F73" s="75">
        <f>'XCSM Dump'!W72</f>
        <v>0.5</v>
      </c>
      <c r="G73" s="49">
        <f>'XCSM Dump'!I72</f>
        <v>46204</v>
      </c>
      <c r="H73" s="49">
        <f>'XCSM Dump'!J72</f>
        <v>46366</v>
      </c>
      <c r="I73" s="49">
        <f>'XCSM Dump'!BX72</f>
        <v>46212.78</v>
      </c>
      <c r="J73" s="49">
        <f>'XCSM Dump'!BY72</f>
        <v>46222.559999999998</v>
      </c>
      <c r="K73" s="49">
        <f>'XCSM Dump'!BZ72</f>
        <v>46342.080000000002</v>
      </c>
      <c r="L73" s="76">
        <f>'XCSM Dump'!AT72</f>
        <v>0</v>
      </c>
      <c r="M73" s="76">
        <f>'XCSM Dump'!AU72</f>
        <v>0</v>
      </c>
      <c r="N73" s="76">
        <f>'XCSM Dump'!AV72</f>
        <v>0</v>
      </c>
      <c r="O73" s="76">
        <f>'XCSM Dump'!AW72</f>
        <v>0</v>
      </c>
      <c r="P73" s="76">
        <f>'XCSM Dump'!AX72</f>
        <v>0</v>
      </c>
      <c r="Q73" s="76">
        <f>'XCSM Dump'!AY72</f>
        <v>0</v>
      </c>
      <c r="R73" s="76">
        <f>'XCSM Dump'!AZ72</f>
        <v>0</v>
      </c>
      <c r="S73" s="76">
        <f>+'XCSM Dump'!U72</f>
        <v>0</v>
      </c>
      <c r="T73" s="76">
        <f>+'XCSM Dump'!BB72+'XCSM Dump'!BA72</f>
        <v>0</v>
      </c>
      <c r="U73" s="11">
        <f t="shared" ref="U73:U136" si="4">SUM(L73:T73)</f>
        <v>0</v>
      </c>
    </row>
    <row r="74" spans="1:21" x14ac:dyDescent="0.3">
      <c r="A74" t="str">
        <f t="shared" si="3"/>
        <v>ASE0183001</v>
      </c>
      <c r="B74" s="1" t="str">
        <f>'XCSM Dump'!C73</f>
        <v>ASE</v>
      </c>
      <c r="C74" s="1" t="str">
        <f>IF(LEN('XCSM Dump'!D73)=4,'XCSM Dump'!D73,REPT("0",3-LEN('XCSM Dump'!D73))&amp;'XCSM Dump'!D73)</f>
        <v>018</v>
      </c>
      <c r="D74" s="1">
        <f>'XCSM Dump'!E73</f>
        <v>3001</v>
      </c>
      <c r="E74" t="str">
        <f>'XCSM Dump'!F73</f>
        <v>I-Pathways III</v>
      </c>
      <c r="F74" s="75">
        <f>'XCSM Dump'!W73</f>
        <v>0.5</v>
      </c>
      <c r="G74" s="49">
        <f>'XCSM Dump'!I73</f>
        <v>46204</v>
      </c>
      <c r="H74" s="49">
        <f>'XCSM Dump'!J73</f>
        <v>46366</v>
      </c>
      <c r="I74" s="49">
        <f>'XCSM Dump'!BX73</f>
        <v>46212.78</v>
      </c>
      <c r="J74" s="49">
        <f>'XCSM Dump'!BY73</f>
        <v>46222.559999999998</v>
      </c>
      <c r="K74" s="49">
        <f>'XCSM Dump'!BZ73</f>
        <v>46342.080000000002</v>
      </c>
      <c r="L74" s="76">
        <f>'XCSM Dump'!AT73</f>
        <v>0</v>
      </c>
      <c r="M74" s="76">
        <f>'XCSM Dump'!AU73</f>
        <v>0</v>
      </c>
      <c r="N74" s="76">
        <f>'XCSM Dump'!AV73</f>
        <v>0</v>
      </c>
      <c r="O74" s="76">
        <f>'XCSM Dump'!AW73</f>
        <v>0</v>
      </c>
      <c r="P74" s="76">
        <f>'XCSM Dump'!AX73</f>
        <v>0</v>
      </c>
      <c r="Q74" s="76">
        <f>'XCSM Dump'!AY73</f>
        <v>0</v>
      </c>
      <c r="R74" s="76">
        <f>'XCSM Dump'!AZ73</f>
        <v>0</v>
      </c>
      <c r="S74" s="76">
        <f>+'XCSM Dump'!U73</f>
        <v>0</v>
      </c>
      <c r="T74" s="76">
        <f>+'XCSM Dump'!BB73+'XCSM Dump'!BA73</f>
        <v>0</v>
      </c>
      <c r="U74" s="11">
        <f t="shared" si="4"/>
        <v>0</v>
      </c>
    </row>
    <row r="75" spans="1:21" x14ac:dyDescent="0.3">
      <c r="A75" t="str">
        <f t="shared" si="3"/>
        <v>ASE0183002</v>
      </c>
      <c r="B75" s="1" t="str">
        <f>'XCSM Dump'!C74</f>
        <v>ASE</v>
      </c>
      <c r="C75" s="1" t="str">
        <f>IF(LEN('XCSM Dump'!D74)=4,'XCSM Dump'!D74,REPT("0",3-LEN('XCSM Dump'!D74))&amp;'XCSM Dump'!D74)</f>
        <v>018</v>
      </c>
      <c r="D75" s="1">
        <f>'XCSM Dump'!E74</f>
        <v>3002</v>
      </c>
      <c r="E75" t="str">
        <f>'XCSM Dump'!F74</f>
        <v>I-Pathways III</v>
      </c>
      <c r="F75" s="75">
        <f>'XCSM Dump'!W74</f>
        <v>0.5</v>
      </c>
      <c r="G75" s="49">
        <f>'XCSM Dump'!I74</f>
        <v>46204</v>
      </c>
      <c r="H75" s="49">
        <f>'XCSM Dump'!J74</f>
        <v>46366</v>
      </c>
      <c r="I75" s="49">
        <f>'XCSM Dump'!BX74</f>
        <v>46212.78</v>
      </c>
      <c r="J75" s="49">
        <f>'XCSM Dump'!BY74</f>
        <v>46222.559999999998</v>
      </c>
      <c r="K75" s="49">
        <f>'XCSM Dump'!BZ74</f>
        <v>46342.080000000002</v>
      </c>
      <c r="L75" s="76">
        <f>'XCSM Dump'!AT74</f>
        <v>0</v>
      </c>
      <c r="M75" s="76">
        <f>'XCSM Dump'!AU74</f>
        <v>0</v>
      </c>
      <c r="N75" s="76">
        <f>'XCSM Dump'!AV74</f>
        <v>0</v>
      </c>
      <c r="O75" s="76">
        <f>'XCSM Dump'!AW74</f>
        <v>0</v>
      </c>
      <c r="P75" s="76">
        <f>'XCSM Dump'!AX74</f>
        <v>0</v>
      </c>
      <c r="Q75" s="76">
        <f>'XCSM Dump'!AY74</f>
        <v>0</v>
      </c>
      <c r="R75" s="76">
        <f>'XCSM Dump'!AZ74</f>
        <v>0</v>
      </c>
      <c r="S75" s="76">
        <f>+'XCSM Dump'!U74</f>
        <v>0</v>
      </c>
      <c r="T75" s="76">
        <f>+'XCSM Dump'!BB74+'XCSM Dump'!BA74</f>
        <v>0</v>
      </c>
      <c r="U75" s="11">
        <f t="shared" si="4"/>
        <v>0</v>
      </c>
    </row>
    <row r="76" spans="1:21" x14ac:dyDescent="0.3">
      <c r="A76" t="str">
        <f t="shared" si="3"/>
        <v>ASE0193001</v>
      </c>
      <c r="B76" s="1" t="str">
        <f>'XCSM Dump'!C75</f>
        <v>ASE</v>
      </c>
      <c r="C76" s="1" t="str">
        <f>IF(LEN('XCSM Dump'!D75)=4,'XCSM Dump'!D75,REPT("0",3-LEN('XCSM Dump'!D75))&amp;'XCSM Dump'!D75)</f>
        <v>019</v>
      </c>
      <c r="D76" s="1">
        <f>'XCSM Dump'!E75</f>
        <v>3001</v>
      </c>
      <c r="E76" t="str">
        <f>'XCSM Dump'!F75</f>
        <v>I-Pathways</v>
      </c>
      <c r="F76" s="75">
        <f>'XCSM Dump'!W75</f>
        <v>0.5</v>
      </c>
      <c r="G76" s="49">
        <f>'XCSM Dump'!I75</f>
        <v>46204</v>
      </c>
      <c r="H76" s="49">
        <f>'XCSM Dump'!J75</f>
        <v>46366</v>
      </c>
      <c r="I76" s="49">
        <f>'XCSM Dump'!BX75</f>
        <v>46212.78</v>
      </c>
      <c r="J76" s="49">
        <f>'XCSM Dump'!BY75</f>
        <v>46222.559999999998</v>
      </c>
      <c r="K76" s="49">
        <f>'XCSM Dump'!BZ75</f>
        <v>46342.080000000002</v>
      </c>
      <c r="L76" s="76">
        <f>'XCSM Dump'!AT75</f>
        <v>0</v>
      </c>
      <c r="M76" s="76">
        <f>'XCSM Dump'!AU75</f>
        <v>0</v>
      </c>
      <c r="N76" s="76">
        <f>'XCSM Dump'!AV75</f>
        <v>0</v>
      </c>
      <c r="O76" s="76">
        <f>'XCSM Dump'!AW75</f>
        <v>0</v>
      </c>
      <c r="P76" s="76">
        <f>'XCSM Dump'!AX75</f>
        <v>0</v>
      </c>
      <c r="Q76" s="76">
        <f>'XCSM Dump'!AY75</f>
        <v>0</v>
      </c>
      <c r="R76" s="76">
        <f>'XCSM Dump'!AZ75</f>
        <v>0</v>
      </c>
      <c r="S76" s="76">
        <f>+'XCSM Dump'!U75</f>
        <v>0</v>
      </c>
      <c r="T76" s="76">
        <f>+'XCSM Dump'!BB75+'XCSM Dump'!BA75</f>
        <v>0</v>
      </c>
      <c r="U76" s="11">
        <f t="shared" si="4"/>
        <v>0</v>
      </c>
    </row>
    <row r="77" spans="1:21" x14ac:dyDescent="0.3">
      <c r="A77" t="str">
        <f t="shared" si="3"/>
        <v>ASE0613001</v>
      </c>
      <c r="B77" s="1" t="str">
        <f>'XCSM Dump'!C76</f>
        <v>ASE</v>
      </c>
      <c r="C77" s="1" t="str">
        <f>IF(LEN('XCSM Dump'!D76)=4,'XCSM Dump'!D76,REPT("0",3-LEN('XCSM Dump'!D76))&amp;'XCSM Dump'!D76)</f>
        <v>061</v>
      </c>
      <c r="D77" s="1">
        <f>'XCSM Dump'!E76</f>
        <v>3001</v>
      </c>
      <c r="E77" t="str">
        <f>'XCSM Dump'!F76</f>
        <v>Academic Reading &amp; Writing</v>
      </c>
      <c r="F77" s="75">
        <f>'XCSM Dump'!W76</f>
        <v>0</v>
      </c>
      <c r="G77" s="49">
        <f>'XCSM Dump'!I76</f>
        <v>46251</v>
      </c>
      <c r="H77" s="49">
        <f>'XCSM Dump'!J76</f>
        <v>46365</v>
      </c>
      <c r="I77" s="49">
        <f>'XCSM Dump'!BX76</f>
        <v>46256.9</v>
      </c>
      <c r="J77" s="49">
        <f>'XCSM Dump'!BY76</f>
        <v>46263.8</v>
      </c>
      <c r="K77" s="49">
        <f>'XCSM Dump'!BZ76</f>
        <v>46346.76</v>
      </c>
      <c r="L77" s="76">
        <f>'XCSM Dump'!AT76</f>
        <v>0</v>
      </c>
      <c r="M77" s="76">
        <f>'XCSM Dump'!AU76</f>
        <v>0</v>
      </c>
      <c r="N77" s="76">
        <f>'XCSM Dump'!AV76</f>
        <v>0</v>
      </c>
      <c r="O77" s="76">
        <f>'XCSM Dump'!AW76</f>
        <v>0</v>
      </c>
      <c r="P77" s="76">
        <f>'XCSM Dump'!AX76</f>
        <v>0</v>
      </c>
      <c r="Q77" s="76">
        <f>'XCSM Dump'!AY76</f>
        <v>0</v>
      </c>
      <c r="R77" s="76">
        <f>'XCSM Dump'!AZ76</f>
        <v>0</v>
      </c>
      <c r="S77" s="76">
        <f>+'XCSM Dump'!U76</f>
        <v>0</v>
      </c>
      <c r="T77" s="76">
        <f>+'XCSM Dump'!BB76+'XCSM Dump'!BA76</f>
        <v>0</v>
      </c>
      <c r="U77" s="11">
        <f t="shared" si="4"/>
        <v>0</v>
      </c>
    </row>
    <row r="78" spans="1:21" x14ac:dyDescent="0.3">
      <c r="A78" t="str">
        <f t="shared" si="3"/>
        <v>ASE0623001</v>
      </c>
      <c r="B78" s="1" t="str">
        <f>'XCSM Dump'!C77</f>
        <v>ASE</v>
      </c>
      <c r="C78" s="1" t="str">
        <f>IF(LEN('XCSM Dump'!D77)=4,'XCSM Dump'!D77,REPT("0",3-LEN('XCSM Dump'!D77))&amp;'XCSM Dump'!D77)</f>
        <v>062</v>
      </c>
      <c r="D78" s="1">
        <f>'XCSM Dump'!E77</f>
        <v>3001</v>
      </c>
      <c r="E78" t="str">
        <f>'XCSM Dump'!F77</f>
        <v>Spanish Ase/Hse Preparation</v>
      </c>
      <c r="F78" s="75">
        <f>'XCSM Dump'!W77</f>
        <v>0.5</v>
      </c>
      <c r="G78" s="49">
        <f>'XCSM Dump'!I77</f>
        <v>46252</v>
      </c>
      <c r="H78" s="49">
        <f>'XCSM Dump'!J77</f>
        <v>46303</v>
      </c>
      <c r="I78" s="49">
        <f>'XCSM Dump'!BX77</f>
        <v>46254.12</v>
      </c>
      <c r="J78" s="49">
        <f>'XCSM Dump'!BY77</f>
        <v>46257.24</v>
      </c>
      <c r="K78" s="49">
        <f>'XCSM Dump'!BZ77</f>
        <v>46294.84</v>
      </c>
      <c r="L78" s="76">
        <f>'XCSM Dump'!AT77</f>
        <v>0</v>
      </c>
      <c r="M78" s="76">
        <f>'XCSM Dump'!AU77</f>
        <v>0</v>
      </c>
      <c r="N78" s="76">
        <f>'XCSM Dump'!AV77</f>
        <v>0</v>
      </c>
      <c r="O78" s="76">
        <f>'XCSM Dump'!AW77</f>
        <v>0</v>
      </c>
      <c r="P78" s="76">
        <f>'XCSM Dump'!AX77</f>
        <v>0</v>
      </c>
      <c r="Q78" s="76">
        <f>'XCSM Dump'!AY77</f>
        <v>0</v>
      </c>
      <c r="R78" s="76">
        <f>'XCSM Dump'!AZ77</f>
        <v>0</v>
      </c>
      <c r="S78" s="76">
        <f>+'XCSM Dump'!U77</f>
        <v>0</v>
      </c>
      <c r="T78" s="76">
        <f>+'XCSM Dump'!BB77+'XCSM Dump'!BA77</f>
        <v>0</v>
      </c>
      <c r="U78" s="11">
        <f t="shared" si="4"/>
        <v>0</v>
      </c>
    </row>
    <row r="79" spans="1:21" x14ac:dyDescent="0.3">
      <c r="A79" t="str">
        <f t="shared" si="3"/>
        <v>ASE0903001</v>
      </c>
      <c r="B79" s="1" t="str">
        <f>'XCSM Dump'!C78</f>
        <v>ASE</v>
      </c>
      <c r="C79" s="1" t="str">
        <f>IF(LEN('XCSM Dump'!D78)=4,'XCSM Dump'!D78,REPT("0",3-LEN('XCSM Dump'!D78))&amp;'XCSM Dump'!D78)</f>
        <v>090</v>
      </c>
      <c r="D79" s="1">
        <f>'XCSM Dump'!E78</f>
        <v>3001</v>
      </c>
      <c r="E79" t="str">
        <f>'XCSM Dump'!F78</f>
        <v>Career/Job Preparation</v>
      </c>
      <c r="F79" s="75">
        <f>'XCSM Dump'!W78</f>
        <v>0.5</v>
      </c>
      <c r="G79" s="49">
        <f>'XCSM Dump'!I78</f>
        <v>46252</v>
      </c>
      <c r="H79" s="49">
        <f>'XCSM Dump'!J78</f>
        <v>46289</v>
      </c>
      <c r="I79" s="49">
        <f>'XCSM Dump'!BX78</f>
        <v>46253.279999999999</v>
      </c>
      <c r="J79" s="49">
        <f>'XCSM Dump'!BY78</f>
        <v>46255.56</v>
      </c>
      <c r="K79" s="49">
        <f>'XCSM Dump'!BZ78</f>
        <v>46283.08</v>
      </c>
      <c r="L79" s="76">
        <f>'XCSM Dump'!AT78</f>
        <v>0</v>
      </c>
      <c r="M79" s="76">
        <f>'XCSM Dump'!AU78</f>
        <v>0</v>
      </c>
      <c r="N79" s="76">
        <f>'XCSM Dump'!AV78</f>
        <v>0</v>
      </c>
      <c r="O79" s="76">
        <f>'XCSM Dump'!AW78</f>
        <v>0</v>
      </c>
      <c r="P79" s="76">
        <f>'XCSM Dump'!AX78</f>
        <v>0</v>
      </c>
      <c r="Q79" s="76">
        <f>'XCSM Dump'!AY78</f>
        <v>0</v>
      </c>
      <c r="R79" s="76">
        <f>'XCSM Dump'!AZ78</f>
        <v>0</v>
      </c>
      <c r="S79" s="76">
        <f>+'XCSM Dump'!U78</f>
        <v>0</v>
      </c>
      <c r="T79" s="76">
        <f>+'XCSM Dump'!BB78+'XCSM Dump'!BA78</f>
        <v>0</v>
      </c>
      <c r="U79" s="11">
        <f t="shared" si="4"/>
        <v>0</v>
      </c>
    </row>
    <row r="80" spans="1:21" x14ac:dyDescent="0.3">
      <c r="A80" t="str">
        <f t="shared" si="3"/>
        <v>BIO1013001</v>
      </c>
      <c r="B80" s="1" t="str">
        <f>'XCSM Dump'!C79</f>
        <v>BIO</v>
      </c>
      <c r="C80" s="1" t="str">
        <f>IF(LEN('XCSM Dump'!D79)=4,'XCSM Dump'!D79,REPT("0",3-LEN('XCSM Dump'!D79))&amp;'XCSM Dump'!D79)</f>
        <v>101</v>
      </c>
      <c r="D80" s="1">
        <f>'XCSM Dump'!E79</f>
        <v>3001</v>
      </c>
      <c r="E80" t="str">
        <f>'XCSM Dump'!F79</f>
        <v>Environmental Biology</v>
      </c>
      <c r="F80" s="75">
        <f>'XCSM Dump'!W79</f>
        <v>3</v>
      </c>
      <c r="G80" s="49">
        <f>'XCSM Dump'!I79</f>
        <v>46251</v>
      </c>
      <c r="H80" s="49">
        <f>'XCSM Dump'!J79</f>
        <v>46367</v>
      </c>
      <c r="I80" s="49">
        <f>'XCSM Dump'!BX79</f>
        <v>46257.02</v>
      </c>
      <c r="J80" s="49">
        <f>'XCSM Dump'!BY79</f>
        <v>46264.04</v>
      </c>
      <c r="K80" s="49">
        <f>'XCSM Dump'!BZ79</f>
        <v>46349.440000000002</v>
      </c>
      <c r="L80" s="76">
        <f>'XCSM Dump'!AT79</f>
        <v>480</v>
      </c>
      <c r="M80" s="76">
        <f>'XCSM Dump'!AU79</f>
        <v>0</v>
      </c>
      <c r="N80" s="76">
        <f>'XCSM Dump'!AV79</f>
        <v>0</v>
      </c>
      <c r="O80" s="76">
        <f>'XCSM Dump'!AW79</f>
        <v>0</v>
      </c>
      <c r="P80" s="76">
        <f>'XCSM Dump'!AX79</f>
        <v>0</v>
      </c>
      <c r="Q80" s="76">
        <f>'XCSM Dump'!AY79</f>
        <v>0</v>
      </c>
      <c r="R80" s="76">
        <f>'XCSM Dump'!AZ79</f>
        <v>0</v>
      </c>
      <c r="S80" s="76">
        <f>+'XCSM Dump'!U79</f>
        <v>0</v>
      </c>
      <c r="T80" s="76">
        <f>+'XCSM Dump'!BB79+'XCSM Dump'!BA79</f>
        <v>0</v>
      </c>
      <c r="U80" s="11">
        <f t="shared" si="4"/>
        <v>480</v>
      </c>
    </row>
    <row r="81" spans="1:21" x14ac:dyDescent="0.3">
      <c r="A81" t="str">
        <f t="shared" si="3"/>
        <v>BIO1013002</v>
      </c>
      <c r="B81" s="1" t="str">
        <f>'XCSM Dump'!C80</f>
        <v>BIO</v>
      </c>
      <c r="C81" s="1" t="str">
        <f>IF(LEN('XCSM Dump'!D80)=4,'XCSM Dump'!D80,REPT("0",3-LEN('XCSM Dump'!D80))&amp;'XCSM Dump'!D80)</f>
        <v>101</v>
      </c>
      <c r="D81" s="1">
        <f>'XCSM Dump'!E80</f>
        <v>3002</v>
      </c>
      <c r="E81" t="str">
        <f>'XCSM Dump'!F80</f>
        <v>Environmental Biology</v>
      </c>
      <c r="F81" s="75">
        <f>'XCSM Dump'!W80</f>
        <v>3</v>
      </c>
      <c r="G81" s="49">
        <f>'XCSM Dump'!I80</f>
        <v>46251</v>
      </c>
      <c r="H81" s="49">
        <f>'XCSM Dump'!J80</f>
        <v>46367</v>
      </c>
      <c r="I81" s="49">
        <f>'XCSM Dump'!BX80</f>
        <v>46257.02</v>
      </c>
      <c r="J81" s="49">
        <f>'XCSM Dump'!BY80</f>
        <v>46264.04</v>
      </c>
      <c r="K81" s="49">
        <f>'XCSM Dump'!BZ80</f>
        <v>46349.440000000002</v>
      </c>
      <c r="L81" s="76">
        <f>'XCSM Dump'!AT80</f>
        <v>480</v>
      </c>
      <c r="M81" s="76">
        <f>'XCSM Dump'!AU80</f>
        <v>0</v>
      </c>
      <c r="N81" s="76">
        <f>'XCSM Dump'!AV80</f>
        <v>0</v>
      </c>
      <c r="O81" s="76">
        <f>'XCSM Dump'!AW80</f>
        <v>0</v>
      </c>
      <c r="P81" s="76">
        <f>'XCSM Dump'!AX80</f>
        <v>0</v>
      </c>
      <c r="Q81" s="76">
        <f>'XCSM Dump'!AY80</f>
        <v>0</v>
      </c>
      <c r="R81" s="76">
        <f>'XCSM Dump'!AZ80</f>
        <v>0</v>
      </c>
      <c r="S81" s="76">
        <f>+'XCSM Dump'!U80</f>
        <v>0</v>
      </c>
      <c r="T81" s="76">
        <f>+'XCSM Dump'!BB80+'XCSM Dump'!BA80</f>
        <v>0</v>
      </c>
      <c r="U81" s="11">
        <f t="shared" si="4"/>
        <v>480</v>
      </c>
    </row>
    <row r="82" spans="1:21" x14ac:dyDescent="0.3">
      <c r="A82" t="str">
        <f t="shared" si="3"/>
        <v>BIO1013003</v>
      </c>
      <c r="B82" s="1" t="str">
        <f>'XCSM Dump'!C81</f>
        <v>BIO</v>
      </c>
      <c r="C82" s="1" t="str">
        <f>IF(LEN('XCSM Dump'!D81)=4,'XCSM Dump'!D81,REPT("0",3-LEN('XCSM Dump'!D81))&amp;'XCSM Dump'!D81)</f>
        <v>101</v>
      </c>
      <c r="D82" s="1">
        <f>'XCSM Dump'!E81</f>
        <v>3003</v>
      </c>
      <c r="E82" t="str">
        <f>'XCSM Dump'!F81</f>
        <v>Environmental Biology</v>
      </c>
      <c r="F82" s="75">
        <f>'XCSM Dump'!W81</f>
        <v>3</v>
      </c>
      <c r="G82" s="49">
        <f>'XCSM Dump'!I81</f>
        <v>46251</v>
      </c>
      <c r="H82" s="49">
        <f>'XCSM Dump'!J81</f>
        <v>46367</v>
      </c>
      <c r="I82" s="49">
        <f>'XCSM Dump'!BX81</f>
        <v>46257.02</v>
      </c>
      <c r="J82" s="49">
        <f>'XCSM Dump'!BY81</f>
        <v>46264.04</v>
      </c>
      <c r="K82" s="49">
        <f>'XCSM Dump'!BZ81</f>
        <v>46349.440000000002</v>
      </c>
      <c r="L82" s="76">
        <f>'XCSM Dump'!AT81</f>
        <v>480</v>
      </c>
      <c r="M82" s="76">
        <f>'XCSM Dump'!AU81</f>
        <v>0</v>
      </c>
      <c r="N82" s="76">
        <f>'XCSM Dump'!AV81</f>
        <v>0</v>
      </c>
      <c r="O82" s="76">
        <f>'XCSM Dump'!AW81</f>
        <v>0</v>
      </c>
      <c r="P82" s="76">
        <f>'XCSM Dump'!AX81</f>
        <v>0</v>
      </c>
      <c r="Q82" s="76">
        <f>'XCSM Dump'!AY81</f>
        <v>0</v>
      </c>
      <c r="R82" s="76">
        <f>'XCSM Dump'!AZ81</f>
        <v>0</v>
      </c>
      <c r="S82" s="76">
        <f>+'XCSM Dump'!U81</f>
        <v>0</v>
      </c>
      <c r="T82" s="76">
        <f>+'XCSM Dump'!BB81+'XCSM Dump'!BA81</f>
        <v>0</v>
      </c>
      <c r="U82" s="11">
        <f t="shared" si="4"/>
        <v>480</v>
      </c>
    </row>
    <row r="83" spans="1:21" x14ac:dyDescent="0.3">
      <c r="A83" t="str">
        <f t="shared" si="3"/>
        <v>BIO1013004</v>
      </c>
      <c r="B83" s="1" t="str">
        <f>'XCSM Dump'!C82</f>
        <v>BIO</v>
      </c>
      <c r="C83" s="1" t="str">
        <f>IF(LEN('XCSM Dump'!D82)=4,'XCSM Dump'!D82,REPT("0",3-LEN('XCSM Dump'!D82))&amp;'XCSM Dump'!D82)</f>
        <v>101</v>
      </c>
      <c r="D83" s="1">
        <f>'XCSM Dump'!E82</f>
        <v>3004</v>
      </c>
      <c r="E83" t="str">
        <f>'XCSM Dump'!F82</f>
        <v>Environmental Biology</v>
      </c>
      <c r="F83" s="75">
        <f>'XCSM Dump'!W82</f>
        <v>3</v>
      </c>
      <c r="G83" s="49">
        <f>'XCSM Dump'!I82</f>
        <v>46252</v>
      </c>
      <c r="H83" s="49">
        <f>'XCSM Dump'!J82</f>
        <v>46367</v>
      </c>
      <c r="I83" s="49">
        <f>'XCSM Dump'!BX82</f>
        <v>46257.96</v>
      </c>
      <c r="J83" s="49">
        <f>'XCSM Dump'!BY82</f>
        <v>46264.92</v>
      </c>
      <c r="K83" s="49">
        <f>'XCSM Dump'!BZ82</f>
        <v>46349.599999999999</v>
      </c>
      <c r="L83" s="76">
        <f>'XCSM Dump'!AT82</f>
        <v>480</v>
      </c>
      <c r="M83" s="76">
        <f>'XCSM Dump'!AU82</f>
        <v>0</v>
      </c>
      <c r="N83" s="76">
        <f>'XCSM Dump'!AV82</f>
        <v>0</v>
      </c>
      <c r="O83" s="76">
        <f>'XCSM Dump'!AW82</f>
        <v>0</v>
      </c>
      <c r="P83" s="76">
        <f>'XCSM Dump'!AX82</f>
        <v>0</v>
      </c>
      <c r="Q83" s="76">
        <f>'XCSM Dump'!AY82</f>
        <v>0</v>
      </c>
      <c r="R83" s="76">
        <f>'XCSM Dump'!AZ82</f>
        <v>0</v>
      </c>
      <c r="S83" s="76">
        <f>+'XCSM Dump'!U82</f>
        <v>0</v>
      </c>
      <c r="T83" s="76">
        <f>+'XCSM Dump'!BB82+'XCSM Dump'!BA82</f>
        <v>0</v>
      </c>
      <c r="U83" s="11">
        <f t="shared" si="4"/>
        <v>480</v>
      </c>
    </row>
    <row r="84" spans="1:21" x14ac:dyDescent="0.3">
      <c r="A84" t="str">
        <f t="shared" si="3"/>
        <v>BIO1023001</v>
      </c>
      <c r="B84" s="1" t="str">
        <f>'XCSM Dump'!C83</f>
        <v>BIO</v>
      </c>
      <c r="C84" s="1" t="str">
        <f>IF(LEN('XCSM Dump'!D83)=4,'XCSM Dump'!D83,REPT("0",3-LEN('XCSM Dump'!D83))&amp;'XCSM Dump'!D83)</f>
        <v>102</v>
      </c>
      <c r="D84" s="1">
        <f>'XCSM Dump'!E83</f>
        <v>3001</v>
      </c>
      <c r="E84" t="str">
        <f>'XCSM Dump'!F83</f>
        <v>Environmental Biology Lab</v>
      </c>
      <c r="F84" s="75">
        <f>'XCSM Dump'!W83</f>
        <v>1</v>
      </c>
      <c r="G84" s="49">
        <f>'XCSM Dump'!I83</f>
        <v>46251</v>
      </c>
      <c r="H84" s="49">
        <f>'XCSM Dump'!J83</f>
        <v>46367</v>
      </c>
      <c r="I84" s="49">
        <f>'XCSM Dump'!BX83</f>
        <v>46257.02</v>
      </c>
      <c r="J84" s="49">
        <f>'XCSM Dump'!BY83</f>
        <v>46264.04</v>
      </c>
      <c r="K84" s="49">
        <f>'XCSM Dump'!BZ83</f>
        <v>46349.440000000002</v>
      </c>
      <c r="L84" s="76">
        <f>'XCSM Dump'!AT83</f>
        <v>160</v>
      </c>
      <c r="M84" s="76">
        <f>'XCSM Dump'!AU83</f>
        <v>0</v>
      </c>
      <c r="N84" s="76">
        <f>'XCSM Dump'!AV83</f>
        <v>0</v>
      </c>
      <c r="O84" s="76">
        <f>'XCSM Dump'!AW83</f>
        <v>0</v>
      </c>
      <c r="P84" s="76">
        <f>'XCSM Dump'!AX83</f>
        <v>0</v>
      </c>
      <c r="Q84" s="76">
        <f>'XCSM Dump'!AY83</f>
        <v>0</v>
      </c>
      <c r="R84" s="76">
        <f>'XCSM Dump'!AZ83</f>
        <v>0</v>
      </c>
      <c r="S84" s="76">
        <f>+'XCSM Dump'!U83</f>
        <v>0</v>
      </c>
      <c r="T84" s="76">
        <f>+'XCSM Dump'!BB83+'XCSM Dump'!BA83</f>
        <v>0</v>
      </c>
      <c r="U84" s="11">
        <f t="shared" si="4"/>
        <v>160</v>
      </c>
    </row>
    <row r="85" spans="1:21" x14ac:dyDescent="0.3">
      <c r="A85" t="str">
        <f t="shared" si="3"/>
        <v>BIO1023002</v>
      </c>
      <c r="B85" s="1" t="str">
        <f>'XCSM Dump'!C84</f>
        <v>BIO</v>
      </c>
      <c r="C85" s="1" t="str">
        <f>IF(LEN('XCSM Dump'!D84)=4,'XCSM Dump'!D84,REPT("0",3-LEN('XCSM Dump'!D84))&amp;'XCSM Dump'!D84)</f>
        <v>102</v>
      </c>
      <c r="D85" s="1">
        <f>'XCSM Dump'!E84</f>
        <v>3002</v>
      </c>
      <c r="E85" t="str">
        <f>'XCSM Dump'!F84</f>
        <v>Environmental Biology Lab</v>
      </c>
      <c r="F85" s="75">
        <f>'XCSM Dump'!W84</f>
        <v>1</v>
      </c>
      <c r="G85" s="49">
        <f>'XCSM Dump'!I84</f>
        <v>46253</v>
      </c>
      <c r="H85" s="49">
        <f>'XCSM Dump'!J84</f>
        <v>46367</v>
      </c>
      <c r="I85" s="49">
        <f>'XCSM Dump'!BX84</f>
        <v>46258.9</v>
      </c>
      <c r="J85" s="49">
        <f>'XCSM Dump'!BY84</f>
        <v>46265.8</v>
      </c>
      <c r="K85" s="49">
        <f>'XCSM Dump'!BZ84</f>
        <v>46349.760000000002</v>
      </c>
      <c r="L85" s="76">
        <f>'XCSM Dump'!AT84</f>
        <v>160</v>
      </c>
      <c r="M85" s="76">
        <f>'XCSM Dump'!AU84</f>
        <v>0</v>
      </c>
      <c r="N85" s="76">
        <f>'XCSM Dump'!AV84</f>
        <v>0</v>
      </c>
      <c r="O85" s="76">
        <f>'XCSM Dump'!AW84</f>
        <v>0</v>
      </c>
      <c r="P85" s="76">
        <f>'XCSM Dump'!AX84</f>
        <v>0</v>
      </c>
      <c r="Q85" s="76">
        <f>'XCSM Dump'!AY84</f>
        <v>0</v>
      </c>
      <c r="R85" s="76">
        <f>'XCSM Dump'!AZ84</f>
        <v>0</v>
      </c>
      <c r="S85" s="76">
        <f>+'XCSM Dump'!U84</f>
        <v>0</v>
      </c>
      <c r="T85" s="76">
        <f>+'XCSM Dump'!BB84+'XCSM Dump'!BA84</f>
        <v>0</v>
      </c>
      <c r="U85" s="11">
        <f t="shared" si="4"/>
        <v>160</v>
      </c>
    </row>
    <row r="86" spans="1:21" x14ac:dyDescent="0.3">
      <c r="A86" t="str">
        <f t="shared" si="3"/>
        <v>BIO1023003</v>
      </c>
      <c r="B86" s="1" t="str">
        <f>'XCSM Dump'!C85</f>
        <v>BIO</v>
      </c>
      <c r="C86" s="1" t="str">
        <f>IF(LEN('XCSM Dump'!D85)=4,'XCSM Dump'!D85,REPT("0",3-LEN('XCSM Dump'!D85))&amp;'XCSM Dump'!D85)</f>
        <v>102</v>
      </c>
      <c r="D86" s="1">
        <f>'XCSM Dump'!E85</f>
        <v>3003</v>
      </c>
      <c r="E86" t="str">
        <f>'XCSM Dump'!F85</f>
        <v>Environmental Biology Lab</v>
      </c>
      <c r="F86" s="75">
        <f>'XCSM Dump'!W85</f>
        <v>1</v>
      </c>
      <c r="G86" s="49">
        <f>'XCSM Dump'!I85</f>
        <v>46254</v>
      </c>
      <c r="H86" s="49">
        <f>'XCSM Dump'!J85</f>
        <v>46367</v>
      </c>
      <c r="I86" s="49">
        <f>'XCSM Dump'!BX85</f>
        <v>46259.839999999997</v>
      </c>
      <c r="J86" s="49">
        <f>'XCSM Dump'!BY85</f>
        <v>46266.68</v>
      </c>
      <c r="K86" s="49">
        <f>'XCSM Dump'!BZ85</f>
        <v>46349.919999999998</v>
      </c>
      <c r="L86" s="76">
        <f>'XCSM Dump'!AT85</f>
        <v>160</v>
      </c>
      <c r="M86" s="76">
        <f>'XCSM Dump'!AU85</f>
        <v>0</v>
      </c>
      <c r="N86" s="76">
        <f>'XCSM Dump'!AV85</f>
        <v>0</v>
      </c>
      <c r="O86" s="76">
        <f>'XCSM Dump'!AW85</f>
        <v>0</v>
      </c>
      <c r="P86" s="76">
        <f>'XCSM Dump'!AX85</f>
        <v>0</v>
      </c>
      <c r="Q86" s="76">
        <f>'XCSM Dump'!AY85</f>
        <v>0</v>
      </c>
      <c r="R86" s="76">
        <f>'XCSM Dump'!AZ85</f>
        <v>0</v>
      </c>
      <c r="S86" s="76">
        <f>+'XCSM Dump'!U85</f>
        <v>0</v>
      </c>
      <c r="T86" s="76">
        <f>+'XCSM Dump'!BB85+'XCSM Dump'!BA85</f>
        <v>0</v>
      </c>
      <c r="U86" s="11">
        <f t="shared" si="4"/>
        <v>160</v>
      </c>
    </row>
    <row r="87" spans="1:21" x14ac:dyDescent="0.3">
      <c r="A87" t="str">
        <f t="shared" si="3"/>
        <v>BIO1033001</v>
      </c>
      <c r="B87" s="1" t="str">
        <f>'XCSM Dump'!C86</f>
        <v>BIO</v>
      </c>
      <c r="C87" s="1" t="str">
        <f>IF(LEN('XCSM Dump'!D86)=4,'XCSM Dump'!D86,REPT("0",3-LEN('XCSM Dump'!D86))&amp;'XCSM Dump'!D86)</f>
        <v>103</v>
      </c>
      <c r="D87" s="1">
        <f>'XCSM Dump'!E86</f>
        <v>3001</v>
      </c>
      <c r="E87" t="str">
        <f>'XCSM Dump'!F86</f>
        <v>General Biology</v>
      </c>
      <c r="F87" s="75">
        <f>'XCSM Dump'!W86</f>
        <v>3</v>
      </c>
      <c r="G87" s="49">
        <f>'XCSM Dump'!I86</f>
        <v>46251</v>
      </c>
      <c r="H87" s="49">
        <f>'XCSM Dump'!J86</f>
        <v>46367</v>
      </c>
      <c r="I87" s="49">
        <f>'XCSM Dump'!BX86</f>
        <v>46257.02</v>
      </c>
      <c r="J87" s="49">
        <f>'XCSM Dump'!BY86</f>
        <v>46264.04</v>
      </c>
      <c r="K87" s="49">
        <f>'XCSM Dump'!BZ86</f>
        <v>46349.440000000002</v>
      </c>
      <c r="L87" s="76">
        <f>'XCSM Dump'!AT86</f>
        <v>480</v>
      </c>
      <c r="M87" s="76">
        <f>'XCSM Dump'!AU86</f>
        <v>0</v>
      </c>
      <c r="N87" s="76">
        <f>'XCSM Dump'!AV86</f>
        <v>0</v>
      </c>
      <c r="O87" s="76">
        <f>'XCSM Dump'!AW86</f>
        <v>0</v>
      </c>
      <c r="P87" s="76">
        <f>'XCSM Dump'!AX86</f>
        <v>0</v>
      </c>
      <c r="Q87" s="76">
        <f>'XCSM Dump'!AY86</f>
        <v>0</v>
      </c>
      <c r="R87" s="76">
        <f>'XCSM Dump'!AZ86</f>
        <v>0</v>
      </c>
      <c r="S87" s="76">
        <f>+'XCSM Dump'!U86</f>
        <v>0</v>
      </c>
      <c r="T87" s="76">
        <f>+'XCSM Dump'!BB86+'XCSM Dump'!BA86</f>
        <v>0</v>
      </c>
      <c r="U87" s="11">
        <f t="shared" si="4"/>
        <v>480</v>
      </c>
    </row>
    <row r="88" spans="1:21" x14ac:dyDescent="0.3">
      <c r="A88" t="str">
        <f t="shared" si="3"/>
        <v>BIO1033002</v>
      </c>
      <c r="B88" s="1" t="str">
        <f>'XCSM Dump'!C87</f>
        <v>BIO</v>
      </c>
      <c r="C88" s="1" t="str">
        <f>IF(LEN('XCSM Dump'!D87)=4,'XCSM Dump'!D87,REPT("0",3-LEN('XCSM Dump'!D87))&amp;'XCSM Dump'!D87)</f>
        <v>103</v>
      </c>
      <c r="D88" s="1">
        <f>'XCSM Dump'!E87</f>
        <v>3002</v>
      </c>
      <c r="E88" t="str">
        <f>'XCSM Dump'!F87</f>
        <v>General Biology</v>
      </c>
      <c r="F88" s="75">
        <f>'XCSM Dump'!W87</f>
        <v>3</v>
      </c>
      <c r="G88" s="49">
        <f>'XCSM Dump'!I87</f>
        <v>46252</v>
      </c>
      <c r="H88" s="49">
        <f>'XCSM Dump'!J87</f>
        <v>46367</v>
      </c>
      <c r="I88" s="49">
        <f>'XCSM Dump'!BX87</f>
        <v>46257.96</v>
      </c>
      <c r="J88" s="49">
        <f>'XCSM Dump'!BY87</f>
        <v>46264.92</v>
      </c>
      <c r="K88" s="49">
        <f>'XCSM Dump'!BZ87</f>
        <v>46349.599999999999</v>
      </c>
      <c r="L88" s="76">
        <f>'XCSM Dump'!AT87</f>
        <v>480</v>
      </c>
      <c r="M88" s="76">
        <f>'XCSM Dump'!AU87</f>
        <v>0</v>
      </c>
      <c r="N88" s="76">
        <f>'XCSM Dump'!AV87</f>
        <v>0</v>
      </c>
      <c r="O88" s="76">
        <f>'XCSM Dump'!AW87</f>
        <v>0</v>
      </c>
      <c r="P88" s="76">
        <f>'XCSM Dump'!AX87</f>
        <v>0</v>
      </c>
      <c r="Q88" s="76">
        <f>'XCSM Dump'!AY87</f>
        <v>0</v>
      </c>
      <c r="R88" s="76">
        <f>'XCSM Dump'!AZ87</f>
        <v>0</v>
      </c>
      <c r="S88" s="76">
        <f>+'XCSM Dump'!U87</f>
        <v>0</v>
      </c>
      <c r="T88" s="76">
        <f>+'XCSM Dump'!BB87+'XCSM Dump'!BA87</f>
        <v>0</v>
      </c>
      <c r="U88" s="11">
        <f t="shared" si="4"/>
        <v>480</v>
      </c>
    </row>
    <row r="89" spans="1:21" x14ac:dyDescent="0.3">
      <c r="A89" t="str">
        <f t="shared" si="3"/>
        <v>BIO1033003</v>
      </c>
      <c r="B89" s="1" t="str">
        <f>'XCSM Dump'!C88</f>
        <v>BIO</v>
      </c>
      <c r="C89" s="1" t="str">
        <f>IF(LEN('XCSM Dump'!D88)=4,'XCSM Dump'!D88,REPT("0",3-LEN('XCSM Dump'!D88))&amp;'XCSM Dump'!D88)</f>
        <v>103</v>
      </c>
      <c r="D89" s="1">
        <f>'XCSM Dump'!E88</f>
        <v>3003</v>
      </c>
      <c r="E89" t="str">
        <f>'XCSM Dump'!F88</f>
        <v>General Biology</v>
      </c>
      <c r="F89" s="75">
        <f>'XCSM Dump'!W88</f>
        <v>3</v>
      </c>
      <c r="G89" s="49">
        <f>'XCSM Dump'!I88</f>
        <v>46251</v>
      </c>
      <c r="H89" s="49">
        <f>'XCSM Dump'!J88</f>
        <v>46367</v>
      </c>
      <c r="I89" s="49">
        <f>'XCSM Dump'!BX88</f>
        <v>46257.02</v>
      </c>
      <c r="J89" s="49">
        <f>'XCSM Dump'!BY88</f>
        <v>46264.04</v>
      </c>
      <c r="K89" s="49">
        <f>'XCSM Dump'!BZ88</f>
        <v>46349.440000000002</v>
      </c>
      <c r="L89" s="76">
        <f>'XCSM Dump'!AT88</f>
        <v>480</v>
      </c>
      <c r="M89" s="76">
        <f>'XCSM Dump'!AU88</f>
        <v>0</v>
      </c>
      <c r="N89" s="76">
        <f>'XCSM Dump'!AV88</f>
        <v>0</v>
      </c>
      <c r="O89" s="76">
        <f>'XCSM Dump'!AW88</f>
        <v>0</v>
      </c>
      <c r="P89" s="76">
        <f>'XCSM Dump'!AX88</f>
        <v>0</v>
      </c>
      <c r="Q89" s="76">
        <f>'XCSM Dump'!AY88</f>
        <v>0</v>
      </c>
      <c r="R89" s="76">
        <f>'XCSM Dump'!AZ88</f>
        <v>0</v>
      </c>
      <c r="S89" s="76">
        <f>+'XCSM Dump'!U88</f>
        <v>0</v>
      </c>
      <c r="T89" s="76">
        <f>+'XCSM Dump'!BB88+'XCSM Dump'!BA88</f>
        <v>0</v>
      </c>
      <c r="U89" s="11">
        <f t="shared" si="4"/>
        <v>480</v>
      </c>
    </row>
    <row r="90" spans="1:21" x14ac:dyDescent="0.3">
      <c r="A90" t="str">
        <f t="shared" si="3"/>
        <v>BIO1033004</v>
      </c>
      <c r="B90" s="1" t="str">
        <f>'XCSM Dump'!C89</f>
        <v>BIO</v>
      </c>
      <c r="C90" s="1" t="str">
        <f>IF(LEN('XCSM Dump'!D89)=4,'XCSM Dump'!D89,REPT("0",3-LEN('XCSM Dump'!D89))&amp;'XCSM Dump'!D89)</f>
        <v>103</v>
      </c>
      <c r="D90" s="1">
        <f>'XCSM Dump'!E89</f>
        <v>3004</v>
      </c>
      <c r="E90" t="str">
        <f>'XCSM Dump'!F89</f>
        <v>General Biology</v>
      </c>
      <c r="F90" s="75">
        <f>'XCSM Dump'!W89</f>
        <v>3</v>
      </c>
      <c r="G90" s="49">
        <f>'XCSM Dump'!I89</f>
        <v>46251</v>
      </c>
      <c r="H90" s="49">
        <f>'XCSM Dump'!J89</f>
        <v>46367</v>
      </c>
      <c r="I90" s="49">
        <f>'XCSM Dump'!BX89</f>
        <v>46257.02</v>
      </c>
      <c r="J90" s="49">
        <f>'XCSM Dump'!BY89</f>
        <v>46264.04</v>
      </c>
      <c r="K90" s="49">
        <f>'XCSM Dump'!BZ89</f>
        <v>46349.440000000002</v>
      </c>
      <c r="L90" s="76">
        <f>'XCSM Dump'!AT89</f>
        <v>480</v>
      </c>
      <c r="M90" s="76">
        <f>'XCSM Dump'!AU89</f>
        <v>0</v>
      </c>
      <c r="N90" s="76">
        <f>'XCSM Dump'!AV89</f>
        <v>0</v>
      </c>
      <c r="O90" s="76">
        <f>'XCSM Dump'!AW89</f>
        <v>0</v>
      </c>
      <c r="P90" s="76">
        <f>'XCSM Dump'!AX89</f>
        <v>0</v>
      </c>
      <c r="Q90" s="76">
        <f>'XCSM Dump'!AY89</f>
        <v>0</v>
      </c>
      <c r="R90" s="76">
        <f>'XCSM Dump'!AZ89</f>
        <v>0</v>
      </c>
      <c r="S90" s="76">
        <f>+'XCSM Dump'!U89</f>
        <v>0</v>
      </c>
      <c r="T90" s="76">
        <f>+'XCSM Dump'!BB89+'XCSM Dump'!BA89</f>
        <v>0</v>
      </c>
      <c r="U90" s="11">
        <f t="shared" si="4"/>
        <v>480</v>
      </c>
    </row>
    <row r="91" spans="1:21" x14ac:dyDescent="0.3">
      <c r="A91" t="str">
        <f t="shared" si="3"/>
        <v>BIO1033005</v>
      </c>
      <c r="B91" s="1" t="str">
        <f>'XCSM Dump'!C90</f>
        <v>BIO</v>
      </c>
      <c r="C91" s="1" t="str">
        <f>IF(LEN('XCSM Dump'!D90)=4,'XCSM Dump'!D90,REPT("0",3-LEN('XCSM Dump'!D90))&amp;'XCSM Dump'!D90)</f>
        <v>103</v>
      </c>
      <c r="D91" s="1">
        <f>'XCSM Dump'!E90</f>
        <v>3005</v>
      </c>
      <c r="E91" t="str">
        <f>'XCSM Dump'!F90</f>
        <v>General Biology</v>
      </c>
      <c r="F91" s="75">
        <f>'XCSM Dump'!W90</f>
        <v>3</v>
      </c>
      <c r="G91" s="49">
        <f>'XCSM Dump'!I90</f>
        <v>46251</v>
      </c>
      <c r="H91" s="49">
        <f>'XCSM Dump'!J90</f>
        <v>46367</v>
      </c>
      <c r="I91" s="49">
        <f>'XCSM Dump'!BX90</f>
        <v>46257.02</v>
      </c>
      <c r="J91" s="49">
        <f>'XCSM Dump'!BY90</f>
        <v>46264.04</v>
      </c>
      <c r="K91" s="49">
        <f>'XCSM Dump'!BZ90</f>
        <v>46349.440000000002</v>
      </c>
      <c r="L91" s="76">
        <f>'XCSM Dump'!AT90</f>
        <v>480</v>
      </c>
      <c r="M91" s="76">
        <f>'XCSM Dump'!AU90</f>
        <v>0</v>
      </c>
      <c r="N91" s="76">
        <f>'XCSM Dump'!AV90</f>
        <v>0</v>
      </c>
      <c r="O91" s="76">
        <f>'XCSM Dump'!AW90</f>
        <v>0</v>
      </c>
      <c r="P91" s="76">
        <f>'XCSM Dump'!AX90</f>
        <v>0</v>
      </c>
      <c r="Q91" s="76">
        <f>'XCSM Dump'!AY90</f>
        <v>0</v>
      </c>
      <c r="R91" s="76">
        <f>'XCSM Dump'!AZ90</f>
        <v>0</v>
      </c>
      <c r="S91" s="76">
        <f>+'XCSM Dump'!U90</f>
        <v>0</v>
      </c>
      <c r="T91" s="76">
        <f>+'XCSM Dump'!BB90+'XCSM Dump'!BA90</f>
        <v>0</v>
      </c>
      <c r="U91" s="11">
        <f t="shared" si="4"/>
        <v>480</v>
      </c>
    </row>
    <row r="92" spans="1:21" x14ac:dyDescent="0.3">
      <c r="A92" t="str">
        <f t="shared" si="3"/>
        <v>BIO1033006</v>
      </c>
      <c r="B92" s="1" t="str">
        <f>'XCSM Dump'!C91</f>
        <v>BIO</v>
      </c>
      <c r="C92" s="1" t="str">
        <f>IF(LEN('XCSM Dump'!D91)=4,'XCSM Dump'!D91,REPT("0",3-LEN('XCSM Dump'!D91))&amp;'XCSM Dump'!D91)</f>
        <v>103</v>
      </c>
      <c r="D92" s="1">
        <f>'XCSM Dump'!E91</f>
        <v>3006</v>
      </c>
      <c r="E92" t="str">
        <f>'XCSM Dump'!F91</f>
        <v>General Biology</v>
      </c>
      <c r="F92" s="75">
        <f>'XCSM Dump'!W91</f>
        <v>3</v>
      </c>
      <c r="G92" s="49">
        <f>'XCSM Dump'!I91</f>
        <v>46252</v>
      </c>
      <c r="H92" s="49">
        <f>'XCSM Dump'!J91</f>
        <v>46367</v>
      </c>
      <c r="I92" s="49">
        <f>'XCSM Dump'!BX91</f>
        <v>46257.96</v>
      </c>
      <c r="J92" s="49">
        <f>'XCSM Dump'!BY91</f>
        <v>46264.92</v>
      </c>
      <c r="K92" s="49">
        <f>'XCSM Dump'!BZ91</f>
        <v>46349.599999999999</v>
      </c>
      <c r="L92" s="76">
        <f>'XCSM Dump'!AT91</f>
        <v>480</v>
      </c>
      <c r="M92" s="76">
        <f>'XCSM Dump'!AU91</f>
        <v>0</v>
      </c>
      <c r="N92" s="76">
        <f>'XCSM Dump'!AV91</f>
        <v>0</v>
      </c>
      <c r="O92" s="76">
        <f>'XCSM Dump'!AW91</f>
        <v>0</v>
      </c>
      <c r="P92" s="76">
        <f>'XCSM Dump'!AX91</f>
        <v>0</v>
      </c>
      <c r="Q92" s="76">
        <f>'XCSM Dump'!AY91</f>
        <v>0</v>
      </c>
      <c r="R92" s="76">
        <f>'XCSM Dump'!AZ91</f>
        <v>0</v>
      </c>
      <c r="S92" s="76">
        <f>+'XCSM Dump'!U91</f>
        <v>0</v>
      </c>
      <c r="T92" s="76">
        <f>+'XCSM Dump'!BB91+'XCSM Dump'!BA91</f>
        <v>0</v>
      </c>
      <c r="U92" s="11">
        <f t="shared" si="4"/>
        <v>480</v>
      </c>
    </row>
    <row r="93" spans="1:21" x14ac:dyDescent="0.3">
      <c r="A93" t="str">
        <f t="shared" si="3"/>
        <v>BIO1033090</v>
      </c>
      <c r="B93" s="1" t="str">
        <f>'XCSM Dump'!C92</f>
        <v>BIO</v>
      </c>
      <c r="C93" s="1" t="str">
        <f>IF(LEN('XCSM Dump'!D92)=4,'XCSM Dump'!D92,REPT("0",3-LEN('XCSM Dump'!D92))&amp;'XCSM Dump'!D92)</f>
        <v>103</v>
      </c>
      <c r="D93" s="1">
        <f>'XCSM Dump'!E92</f>
        <v>3090</v>
      </c>
      <c r="E93" t="str">
        <f>'XCSM Dump'!F92</f>
        <v>General Biology</v>
      </c>
      <c r="F93" s="75">
        <f>'XCSM Dump'!W92</f>
        <v>3</v>
      </c>
      <c r="G93" s="49">
        <f>'XCSM Dump'!I92</f>
        <v>46254</v>
      </c>
      <c r="H93" s="49">
        <f>'XCSM Dump'!J92</f>
        <v>46395</v>
      </c>
      <c r="I93" s="49">
        <f>'XCSM Dump'!BX92</f>
        <v>46261.52</v>
      </c>
      <c r="J93" s="49">
        <f>'XCSM Dump'!BY92</f>
        <v>46270.04</v>
      </c>
      <c r="K93" s="49">
        <f>'XCSM Dump'!BZ92</f>
        <v>46372.44</v>
      </c>
      <c r="L93" s="76">
        <f>'XCSM Dump'!AT92</f>
        <v>480</v>
      </c>
      <c r="M93" s="76">
        <f>'XCSM Dump'!AU92</f>
        <v>0</v>
      </c>
      <c r="N93" s="76">
        <f>'XCSM Dump'!AV92</f>
        <v>0</v>
      </c>
      <c r="O93" s="76">
        <f>'XCSM Dump'!AW92</f>
        <v>0</v>
      </c>
      <c r="P93" s="76">
        <f>'XCSM Dump'!AX92</f>
        <v>0</v>
      </c>
      <c r="Q93" s="76">
        <f>'XCSM Dump'!AY92</f>
        <v>0</v>
      </c>
      <c r="R93" s="76">
        <f>'XCSM Dump'!AZ92</f>
        <v>0</v>
      </c>
      <c r="S93" s="76">
        <f>+'XCSM Dump'!U92</f>
        <v>0</v>
      </c>
      <c r="T93" s="76">
        <f>+'XCSM Dump'!BB92+'XCSM Dump'!BA92</f>
        <v>0</v>
      </c>
      <c r="U93" s="11">
        <f t="shared" si="4"/>
        <v>480</v>
      </c>
    </row>
    <row r="94" spans="1:21" x14ac:dyDescent="0.3">
      <c r="A94" t="str">
        <f t="shared" si="3"/>
        <v>BIO1033L02</v>
      </c>
      <c r="B94" s="1" t="str">
        <f>'XCSM Dump'!C93</f>
        <v>BIO</v>
      </c>
      <c r="C94" s="1" t="str">
        <f>IF(LEN('XCSM Dump'!D93)=4,'XCSM Dump'!D93,REPT("0",3-LEN('XCSM Dump'!D93))&amp;'XCSM Dump'!D93)</f>
        <v>103</v>
      </c>
      <c r="D94" s="1" t="str">
        <f>'XCSM Dump'!E93</f>
        <v>3L02</v>
      </c>
      <c r="E94" t="str">
        <f>'XCSM Dump'!F93</f>
        <v>General Biology</v>
      </c>
      <c r="F94" s="75">
        <f>'XCSM Dump'!W93</f>
        <v>3</v>
      </c>
      <c r="G94" s="49">
        <f>'XCSM Dump'!I93</f>
        <v>46251</v>
      </c>
      <c r="H94" s="49">
        <f>'XCSM Dump'!J93</f>
        <v>46367</v>
      </c>
      <c r="I94" s="49">
        <f>'XCSM Dump'!BX93</f>
        <v>46257.02</v>
      </c>
      <c r="J94" s="49">
        <f>'XCSM Dump'!BY93</f>
        <v>46264.04</v>
      </c>
      <c r="K94" s="49">
        <f>'XCSM Dump'!BZ93</f>
        <v>46349.440000000002</v>
      </c>
      <c r="L94" s="76">
        <f>'XCSM Dump'!AT93</f>
        <v>480</v>
      </c>
      <c r="M94" s="76">
        <f>'XCSM Dump'!AU93</f>
        <v>0</v>
      </c>
      <c r="N94" s="76">
        <f>'XCSM Dump'!AV93</f>
        <v>0</v>
      </c>
      <c r="O94" s="76">
        <f>'XCSM Dump'!AW93</f>
        <v>0</v>
      </c>
      <c r="P94" s="76">
        <f>'XCSM Dump'!AX93</f>
        <v>0</v>
      </c>
      <c r="Q94" s="76">
        <f>'XCSM Dump'!AY93</f>
        <v>0</v>
      </c>
      <c r="R94" s="76">
        <f>'XCSM Dump'!AZ93</f>
        <v>0</v>
      </c>
      <c r="S94" s="76">
        <f>+'XCSM Dump'!U93</f>
        <v>0</v>
      </c>
      <c r="T94" s="76">
        <f>+'XCSM Dump'!BB93+'XCSM Dump'!BA93</f>
        <v>0</v>
      </c>
      <c r="U94" s="11">
        <f t="shared" si="4"/>
        <v>480</v>
      </c>
    </row>
    <row r="95" spans="1:21" x14ac:dyDescent="0.3">
      <c r="A95" t="str">
        <f t="shared" si="3"/>
        <v>BIO1033L04</v>
      </c>
      <c r="B95" s="1" t="str">
        <f>'XCSM Dump'!C94</f>
        <v>BIO</v>
      </c>
      <c r="C95" s="1" t="str">
        <f>IF(LEN('XCSM Dump'!D94)=4,'XCSM Dump'!D94,REPT("0",3-LEN('XCSM Dump'!D94))&amp;'XCSM Dump'!D94)</f>
        <v>103</v>
      </c>
      <c r="D95" s="1" t="str">
        <f>'XCSM Dump'!E94</f>
        <v>3L04</v>
      </c>
      <c r="E95" t="str">
        <f>'XCSM Dump'!F94</f>
        <v>General Biology</v>
      </c>
      <c r="F95" s="75">
        <f>'XCSM Dump'!W94</f>
        <v>3</v>
      </c>
      <c r="G95" s="49">
        <f>'XCSM Dump'!I94</f>
        <v>46251</v>
      </c>
      <c r="H95" s="49">
        <f>'XCSM Dump'!J94</f>
        <v>46367</v>
      </c>
      <c r="I95" s="49">
        <f>'XCSM Dump'!BX94</f>
        <v>46257.02</v>
      </c>
      <c r="J95" s="49">
        <f>'XCSM Dump'!BY94</f>
        <v>46264.04</v>
      </c>
      <c r="K95" s="49">
        <f>'XCSM Dump'!BZ94</f>
        <v>46349.440000000002</v>
      </c>
      <c r="L95" s="76">
        <f>'XCSM Dump'!AT94</f>
        <v>480</v>
      </c>
      <c r="M95" s="76">
        <f>'XCSM Dump'!AU94</f>
        <v>0</v>
      </c>
      <c r="N95" s="76">
        <f>'XCSM Dump'!AV94</f>
        <v>0</v>
      </c>
      <c r="O95" s="76">
        <f>'XCSM Dump'!AW94</f>
        <v>0</v>
      </c>
      <c r="P95" s="76">
        <f>'XCSM Dump'!AX94</f>
        <v>0</v>
      </c>
      <c r="Q95" s="76">
        <f>'XCSM Dump'!AY94</f>
        <v>0</v>
      </c>
      <c r="R95" s="76">
        <f>'XCSM Dump'!AZ94</f>
        <v>0</v>
      </c>
      <c r="S95" s="76">
        <f>+'XCSM Dump'!U94</f>
        <v>0</v>
      </c>
      <c r="T95" s="76">
        <f>+'XCSM Dump'!BB94+'XCSM Dump'!BA94</f>
        <v>0</v>
      </c>
      <c r="U95" s="11">
        <f t="shared" si="4"/>
        <v>480</v>
      </c>
    </row>
    <row r="96" spans="1:21" x14ac:dyDescent="0.3">
      <c r="A96" t="str">
        <f t="shared" si="3"/>
        <v>BIO1033L82</v>
      </c>
      <c r="B96" s="1" t="str">
        <f>'XCSM Dump'!C95</f>
        <v>BIO</v>
      </c>
      <c r="C96" s="1" t="str">
        <f>IF(LEN('XCSM Dump'!D95)=4,'XCSM Dump'!D95,REPT("0",3-LEN('XCSM Dump'!D95))&amp;'XCSM Dump'!D95)</f>
        <v>103</v>
      </c>
      <c r="D96" s="1" t="str">
        <f>'XCSM Dump'!E95</f>
        <v>3L82</v>
      </c>
      <c r="E96" t="str">
        <f>'XCSM Dump'!F95</f>
        <v>General Biology</v>
      </c>
      <c r="F96" s="75">
        <f>'XCSM Dump'!W95</f>
        <v>3</v>
      </c>
      <c r="G96" s="49">
        <f>'XCSM Dump'!I95</f>
        <v>46251</v>
      </c>
      <c r="H96" s="49">
        <f>'XCSM Dump'!J95</f>
        <v>46367</v>
      </c>
      <c r="I96" s="49">
        <f>'XCSM Dump'!BX95</f>
        <v>46257.02</v>
      </c>
      <c r="J96" s="49">
        <f>'XCSM Dump'!BY95</f>
        <v>46264.04</v>
      </c>
      <c r="K96" s="49">
        <f>'XCSM Dump'!BZ95</f>
        <v>46349.440000000002</v>
      </c>
      <c r="L96" s="76">
        <f>'XCSM Dump'!AT95</f>
        <v>480</v>
      </c>
      <c r="M96" s="76">
        <f>'XCSM Dump'!AU95</f>
        <v>0</v>
      </c>
      <c r="N96" s="76">
        <f>'XCSM Dump'!AV95</f>
        <v>0</v>
      </c>
      <c r="O96" s="76">
        <f>'XCSM Dump'!AW95</f>
        <v>0</v>
      </c>
      <c r="P96" s="76">
        <f>'XCSM Dump'!AX95</f>
        <v>0</v>
      </c>
      <c r="Q96" s="76">
        <f>'XCSM Dump'!AY95</f>
        <v>0</v>
      </c>
      <c r="R96" s="76">
        <f>'XCSM Dump'!AZ95</f>
        <v>0</v>
      </c>
      <c r="S96" s="76">
        <f>+'XCSM Dump'!U95</f>
        <v>0</v>
      </c>
      <c r="T96" s="76">
        <f>+'XCSM Dump'!BB95+'XCSM Dump'!BA95</f>
        <v>0</v>
      </c>
      <c r="U96" s="11">
        <f t="shared" si="4"/>
        <v>480</v>
      </c>
    </row>
    <row r="97" spans="1:21" x14ac:dyDescent="0.3">
      <c r="A97" t="str">
        <f t="shared" si="3"/>
        <v>BIO1053001</v>
      </c>
      <c r="B97" s="1" t="str">
        <f>'XCSM Dump'!C96</f>
        <v>BIO</v>
      </c>
      <c r="C97" s="1" t="str">
        <f>IF(LEN('XCSM Dump'!D96)=4,'XCSM Dump'!D96,REPT("0",3-LEN('XCSM Dump'!D96))&amp;'XCSM Dump'!D96)</f>
        <v>105</v>
      </c>
      <c r="D97" s="1">
        <f>'XCSM Dump'!E96</f>
        <v>3001</v>
      </c>
      <c r="E97" t="str">
        <f>'XCSM Dump'!F96</f>
        <v>General Biology Laboratory</v>
      </c>
      <c r="F97" s="75">
        <f>'XCSM Dump'!W96</f>
        <v>1</v>
      </c>
      <c r="G97" s="49">
        <f>'XCSM Dump'!I96</f>
        <v>46252</v>
      </c>
      <c r="H97" s="49">
        <f>'XCSM Dump'!J96</f>
        <v>46367</v>
      </c>
      <c r="I97" s="49">
        <f>'XCSM Dump'!BX96</f>
        <v>46257.96</v>
      </c>
      <c r="J97" s="49">
        <f>'XCSM Dump'!BY96</f>
        <v>46264.92</v>
      </c>
      <c r="K97" s="49">
        <f>'XCSM Dump'!BZ96</f>
        <v>46349.599999999999</v>
      </c>
      <c r="L97" s="76">
        <f>'XCSM Dump'!AT96</f>
        <v>160</v>
      </c>
      <c r="M97" s="76">
        <f>'XCSM Dump'!AU96</f>
        <v>0</v>
      </c>
      <c r="N97" s="76">
        <f>'XCSM Dump'!AV96</f>
        <v>0</v>
      </c>
      <c r="O97" s="76">
        <f>'XCSM Dump'!AW96</f>
        <v>0</v>
      </c>
      <c r="P97" s="76">
        <f>'XCSM Dump'!AX96</f>
        <v>0</v>
      </c>
      <c r="Q97" s="76">
        <f>'XCSM Dump'!AY96</f>
        <v>0</v>
      </c>
      <c r="R97" s="76">
        <f>'XCSM Dump'!AZ96</f>
        <v>0</v>
      </c>
      <c r="S97" s="76">
        <f>+'XCSM Dump'!U96</f>
        <v>0</v>
      </c>
      <c r="T97" s="76">
        <f>+'XCSM Dump'!BB96+'XCSM Dump'!BA96</f>
        <v>0</v>
      </c>
      <c r="U97" s="11">
        <f t="shared" si="4"/>
        <v>160</v>
      </c>
    </row>
    <row r="98" spans="1:21" x14ac:dyDescent="0.3">
      <c r="A98" t="str">
        <f t="shared" si="3"/>
        <v>BIO1053002</v>
      </c>
      <c r="B98" s="1" t="str">
        <f>'XCSM Dump'!C97</f>
        <v>BIO</v>
      </c>
      <c r="C98" s="1" t="str">
        <f>IF(LEN('XCSM Dump'!D97)=4,'XCSM Dump'!D97,REPT("0",3-LEN('XCSM Dump'!D97))&amp;'XCSM Dump'!D97)</f>
        <v>105</v>
      </c>
      <c r="D98" s="1">
        <f>'XCSM Dump'!E97</f>
        <v>3002</v>
      </c>
      <c r="E98" t="str">
        <f>'XCSM Dump'!F97</f>
        <v>General Biology Laboratory</v>
      </c>
      <c r="F98" s="75">
        <f>'XCSM Dump'!W97</f>
        <v>1</v>
      </c>
      <c r="G98" s="49">
        <f>'XCSM Dump'!I97</f>
        <v>46252</v>
      </c>
      <c r="H98" s="49">
        <f>'XCSM Dump'!J97</f>
        <v>46367</v>
      </c>
      <c r="I98" s="49">
        <f>'XCSM Dump'!BX97</f>
        <v>46257.96</v>
      </c>
      <c r="J98" s="49">
        <f>'XCSM Dump'!BY97</f>
        <v>46264.92</v>
      </c>
      <c r="K98" s="49">
        <f>'XCSM Dump'!BZ97</f>
        <v>46349.599999999999</v>
      </c>
      <c r="L98" s="76">
        <f>'XCSM Dump'!AT97</f>
        <v>160</v>
      </c>
      <c r="M98" s="76">
        <f>'XCSM Dump'!AU97</f>
        <v>0</v>
      </c>
      <c r="N98" s="76">
        <f>'XCSM Dump'!AV97</f>
        <v>0</v>
      </c>
      <c r="O98" s="76">
        <f>'XCSM Dump'!AW97</f>
        <v>0</v>
      </c>
      <c r="P98" s="76">
        <f>'XCSM Dump'!AX97</f>
        <v>0</v>
      </c>
      <c r="Q98" s="76">
        <f>'XCSM Dump'!AY97</f>
        <v>0</v>
      </c>
      <c r="R98" s="76">
        <f>'XCSM Dump'!AZ97</f>
        <v>0</v>
      </c>
      <c r="S98" s="76">
        <f>+'XCSM Dump'!U97</f>
        <v>0</v>
      </c>
      <c r="T98" s="76">
        <f>+'XCSM Dump'!BB97+'XCSM Dump'!BA97</f>
        <v>0</v>
      </c>
      <c r="U98" s="11">
        <f t="shared" si="4"/>
        <v>160</v>
      </c>
    </row>
    <row r="99" spans="1:21" x14ac:dyDescent="0.3">
      <c r="A99" t="str">
        <f t="shared" si="3"/>
        <v>BIO1053003</v>
      </c>
      <c r="B99" s="1" t="str">
        <f>'XCSM Dump'!C98</f>
        <v>BIO</v>
      </c>
      <c r="C99" s="1" t="str">
        <f>IF(LEN('XCSM Dump'!D98)=4,'XCSM Dump'!D98,REPT("0",3-LEN('XCSM Dump'!D98))&amp;'XCSM Dump'!D98)</f>
        <v>105</v>
      </c>
      <c r="D99" s="1">
        <f>'XCSM Dump'!E98</f>
        <v>3003</v>
      </c>
      <c r="E99" t="str">
        <f>'XCSM Dump'!F98</f>
        <v>General Biology Laboratory</v>
      </c>
      <c r="F99" s="75">
        <f>'XCSM Dump'!W98</f>
        <v>1</v>
      </c>
      <c r="G99" s="49">
        <f>'XCSM Dump'!I98</f>
        <v>46252</v>
      </c>
      <c r="H99" s="49">
        <f>'XCSM Dump'!J98</f>
        <v>46367</v>
      </c>
      <c r="I99" s="49">
        <f>'XCSM Dump'!BX98</f>
        <v>46257.96</v>
      </c>
      <c r="J99" s="49">
        <f>'XCSM Dump'!BY98</f>
        <v>46264.92</v>
      </c>
      <c r="K99" s="49">
        <f>'XCSM Dump'!BZ98</f>
        <v>46349.599999999999</v>
      </c>
      <c r="L99" s="76">
        <f>'XCSM Dump'!AT98</f>
        <v>160</v>
      </c>
      <c r="M99" s="76">
        <f>'XCSM Dump'!AU98</f>
        <v>0</v>
      </c>
      <c r="N99" s="76">
        <f>'XCSM Dump'!AV98</f>
        <v>0</v>
      </c>
      <c r="O99" s="76">
        <f>'XCSM Dump'!AW98</f>
        <v>0</v>
      </c>
      <c r="P99" s="76">
        <f>'XCSM Dump'!AX98</f>
        <v>0</v>
      </c>
      <c r="Q99" s="76">
        <f>'XCSM Dump'!AY98</f>
        <v>0</v>
      </c>
      <c r="R99" s="76">
        <f>'XCSM Dump'!AZ98</f>
        <v>0</v>
      </c>
      <c r="S99" s="76">
        <f>+'XCSM Dump'!U98</f>
        <v>0</v>
      </c>
      <c r="T99" s="76">
        <f>+'XCSM Dump'!BB98+'XCSM Dump'!BA98</f>
        <v>0</v>
      </c>
      <c r="U99" s="11">
        <f t="shared" si="4"/>
        <v>160</v>
      </c>
    </row>
    <row r="100" spans="1:21" x14ac:dyDescent="0.3">
      <c r="A100" t="str">
        <f t="shared" si="3"/>
        <v>BIO1053004</v>
      </c>
      <c r="B100" s="1" t="str">
        <f>'XCSM Dump'!C99</f>
        <v>BIO</v>
      </c>
      <c r="C100" s="1" t="str">
        <f>IF(LEN('XCSM Dump'!D99)=4,'XCSM Dump'!D99,REPT("0",3-LEN('XCSM Dump'!D99))&amp;'XCSM Dump'!D99)</f>
        <v>105</v>
      </c>
      <c r="D100" s="1">
        <f>'XCSM Dump'!E99</f>
        <v>3004</v>
      </c>
      <c r="E100" t="str">
        <f>'XCSM Dump'!F99</f>
        <v>General Biology Laboratory</v>
      </c>
      <c r="F100" s="75">
        <f>'XCSM Dump'!W99</f>
        <v>1</v>
      </c>
      <c r="G100" s="49">
        <f>'XCSM Dump'!I99</f>
        <v>46251</v>
      </c>
      <c r="H100" s="49">
        <f>'XCSM Dump'!J99</f>
        <v>46367</v>
      </c>
      <c r="I100" s="49">
        <f>'XCSM Dump'!BX99</f>
        <v>46257.02</v>
      </c>
      <c r="J100" s="49">
        <f>'XCSM Dump'!BY99</f>
        <v>46264.04</v>
      </c>
      <c r="K100" s="49">
        <f>'XCSM Dump'!BZ99</f>
        <v>46349.440000000002</v>
      </c>
      <c r="L100" s="76">
        <f>'XCSM Dump'!AT99</f>
        <v>160</v>
      </c>
      <c r="M100" s="76">
        <f>'XCSM Dump'!AU99</f>
        <v>0</v>
      </c>
      <c r="N100" s="76">
        <f>'XCSM Dump'!AV99</f>
        <v>0</v>
      </c>
      <c r="O100" s="76">
        <f>'XCSM Dump'!AW99</f>
        <v>0</v>
      </c>
      <c r="P100" s="76">
        <f>'XCSM Dump'!AX99</f>
        <v>0</v>
      </c>
      <c r="Q100" s="76">
        <f>'XCSM Dump'!AY99</f>
        <v>0</v>
      </c>
      <c r="R100" s="76">
        <f>'XCSM Dump'!AZ99</f>
        <v>0</v>
      </c>
      <c r="S100" s="76">
        <f>+'XCSM Dump'!U99</f>
        <v>0</v>
      </c>
      <c r="T100" s="76">
        <f>+'XCSM Dump'!BB99+'XCSM Dump'!BA99</f>
        <v>0</v>
      </c>
      <c r="U100" s="11">
        <f t="shared" si="4"/>
        <v>160</v>
      </c>
    </row>
    <row r="101" spans="1:21" x14ac:dyDescent="0.3">
      <c r="A101" t="str">
        <f t="shared" si="3"/>
        <v>BIO1053090</v>
      </c>
      <c r="B101" s="1" t="str">
        <f>'XCSM Dump'!C100</f>
        <v>BIO</v>
      </c>
      <c r="C101" s="1" t="str">
        <f>IF(LEN('XCSM Dump'!D100)=4,'XCSM Dump'!D100,REPT("0",3-LEN('XCSM Dump'!D100))&amp;'XCSM Dump'!D100)</f>
        <v>105</v>
      </c>
      <c r="D101" s="1">
        <f>'XCSM Dump'!E100</f>
        <v>3090</v>
      </c>
      <c r="E101" t="str">
        <f>'XCSM Dump'!F100</f>
        <v>General Biology Laboratory</v>
      </c>
      <c r="F101" s="75">
        <f>'XCSM Dump'!W100</f>
        <v>1</v>
      </c>
      <c r="G101" s="49">
        <f>'XCSM Dump'!I100</f>
        <v>46254</v>
      </c>
      <c r="H101" s="49">
        <f>'XCSM Dump'!J100</f>
        <v>46395</v>
      </c>
      <c r="I101" s="49">
        <f>'XCSM Dump'!BX100</f>
        <v>46261.52</v>
      </c>
      <c r="J101" s="49">
        <f>'XCSM Dump'!BY100</f>
        <v>46270.04</v>
      </c>
      <c r="K101" s="49">
        <f>'XCSM Dump'!BZ100</f>
        <v>46372.44</v>
      </c>
      <c r="L101" s="76">
        <f>'XCSM Dump'!AT100</f>
        <v>160</v>
      </c>
      <c r="M101" s="76">
        <f>'XCSM Dump'!AU100</f>
        <v>0</v>
      </c>
      <c r="N101" s="76">
        <f>'XCSM Dump'!AV100</f>
        <v>0</v>
      </c>
      <c r="O101" s="76">
        <f>'XCSM Dump'!AW100</f>
        <v>0</v>
      </c>
      <c r="P101" s="76">
        <f>'XCSM Dump'!AX100</f>
        <v>0</v>
      </c>
      <c r="Q101" s="76">
        <f>'XCSM Dump'!AY100</f>
        <v>0</v>
      </c>
      <c r="R101" s="76">
        <f>'XCSM Dump'!AZ100</f>
        <v>0</v>
      </c>
      <c r="S101" s="76">
        <f>+'XCSM Dump'!U100</f>
        <v>0</v>
      </c>
      <c r="T101" s="76">
        <f>+'XCSM Dump'!BB100+'XCSM Dump'!BA100</f>
        <v>0</v>
      </c>
      <c r="U101" s="11">
        <f t="shared" si="4"/>
        <v>160</v>
      </c>
    </row>
    <row r="102" spans="1:21" x14ac:dyDescent="0.3">
      <c r="A102" t="str">
        <f t="shared" si="3"/>
        <v>BIO1053B01</v>
      </c>
      <c r="B102" s="1" t="str">
        <f>'XCSM Dump'!C101</f>
        <v>BIO</v>
      </c>
      <c r="C102" s="1" t="str">
        <f>IF(LEN('XCSM Dump'!D101)=4,'XCSM Dump'!D101,REPT("0",3-LEN('XCSM Dump'!D101))&amp;'XCSM Dump'!D101)</f>
        <v>105</v>
      </c>
      <c r="D102" s="1" t="str">
        <f>'XCSM Dump'!E101</f>
        <v>3B01</v>
      </c>
      <c r="E102" t="str">
        <f>'XCSM Dump'!F101</f>
        <v>General Biology Laboratory</v>
      </c>
      <c r="F102" s="75">
        <f>'XCSM Dump'!W101</f>
        <v>1</v>
      </c>
      <c r="G102" s="49">
        <f>'XCSM Dump'!I101</f>
        <v>46308</v>
      </c>
      <c r="H102" s="49">
        <f>'XCSM Dump'!J101</f>
        <v>46367</v>
      </c>
      <c r="I102" s="49">
        <f>'XCSM Dump'!BX101</f>
        <v>46310.6</v>
      </c>
      <c r="J102" s="49">
        <f>'XCSM Dump'!BY101</f>
        <v>46314.2</v>
      </c>
      <c r="K102" s="49">
        <f>'XCSM Dump'!BZ101</f>
        <v>46357.56</v>
      </c>
      <c r="L102" s="76">
        <f>'XCSM Dump'!AT101</f>
        <v>160</v>
      </c>
      <c r="M102" s="76">
        <f>'XCSM Dump'!AU101</f>
        <v>0</v>
      </c>
      <c r="N102" s="76">
        <f>'XCSM Dump'!AV101</f>
        <v>0</v>
      </c>
      <c r="O102" s="76">
        <f>'XCSM Dump'!AW101</f>
        <v>0</v>
      </c>
      <c r="P102" s="76">
        <f>'XCSM Dump'!AX101</f>
        <v>0</v>
      </c>
      <c r="Q102" s="76">
        <f>'XCSM Dump'!AY101</f>
        <v>0</v>
      </c>
      <c r="R102" s="76">
        <f>'XCSM Dump'!AZ101</f>
        <v>0</v>
      </c>
      <c r="S102" s="76">
        <f>+'XCSM Dump'!U101</f>
        <v>0</v>
      </c>
      <c r="T102" s="76">
        <f>+'XCSM Dump'!BB101+'XCSM Dump'!BA101</f>
        <v>0</v>
      </c>
      <c r="U102" s="11">
        <f t="shared" si="4"/>
        <v>160</v>
      </c>
    </row>
    <row r="103" spans="1:21" x14ac:dyDescent="0.3">
      <c r="A103" t="str">
        <f t="shared" si="3"/>
        <v>BIO1053L01</v>
      </c>
      <c r="B103" s="1" t="str">
        <f>'XCSM Dump'!C102</f>
        <v>BIO</v>
      </c>
      <c r="C103" s="1" t="str">
        <f>IF(LEN('XCSM Dump'!D102)=4,'XCSM Dump'!D102,REPT("0",3-LEN('XCSM Dump'!D102))&amp;'XCSM Dump'!D102)</f>
        <v>105</v>
      </c>
      <c r="D103" s="1" t="str">
        <f>'XCSM Dump'!E102</f>
        <v>3L01</v>
      </c>
      <c r="E103" t="str">
        <f>'XCSM Dump'!F102</f>
        <v>General Biology Laboratory</v>
      </c>
      <c r="F103" s="75">
        <f>'XCSM Dump'!W102</f>
        <v>1</v>
      </c>
      <c r="G103" s="49">
        <f>'XCSM Dump'!I102</f>
        <v>46251</v>
      </c>
      <c r="H103" s="49">
        <f>'XCSM Dump'!J102</f>
        <v>46367</v>
      </c>
      <c r="I103" s="49">
        <f>'XCSM Dump'!BX102</f>
        <v>46257.02</v>
      </c>
      <c r="J103" s="49">
        <f>'XCSM Dump'!BY102</f>
        <v>46264.04</v>
      </c>
      <c r="K103" s="49">
        <f>'XCSM Dump'!BZ102</f>
        <v>46349.440000000002</v>
      </c>
      <c r="L103" s="76">
        <f>'XCSM Dump'!AT102</f>
        <v>160</v>
      </c>
      <c r="M103" s="76">
        <f>'XCSM Dump'!AU102</f>
        <v>0</v>
      </c>
      <c r="N103" s="76">
        <f>'XCSM Dump'!AV102</f>
        <v>0</v>
      </c>
      <c r="O103" s="76">
        <f>'XCSM Dump'!AW102</f>
        <v>0</v>
      </c>
      <c r="P103" s="76">
        <f>'XCSM Dump'!AX102</f>
        <v>0</v>
      </c>
      <c r="Q103" s="76">
        <f>'XCSM Dump'!AY102</f>
        <v>0</v>
      </c>
      <c r="R103" s="76">
        <f>'XCSM Dump'!AZ102</f>
        <v>0</v>
      </c>
      <c r="S103" s="76">
        <f>+'XCSM Dump'!U102</f>
        <v>0</v>
      </c>
      <c r="T103" s="76">
        <f>+'XCSM Dump'!BB102+'XCSM Dump'!BA102</f>
        <v>0</v>
      </c>
      <c r="U103" s="11">
        <f t="shared" si="4"/>
        <v>160</v>
      </c>
    </row>
    <row r="104" spans="1:21" x14ac:dyDescent="0.3">
      <c r="A104" t="str">
        <f t="shared" si="3"/>
        <v>BIO1053L02</v>
      </c>
      <c r="B104" s="1" t="str">
        <f>'XCSM Dump'!C103</f>
        <v>BIO</v>
      </c>
      <c r="C104" s="1" t="str">
        <f>IF(LEN('XCSM Dump'!D103)=4,'XCSM Dump'!D103,REPT("0",3-LEN('XCSM Dump'!D103))&amp;'XCSM Dump'!D103)</f>
        <v>105</v>
      </c>
      <c r="D104" s="1" t="str">
        <f>'XCSM Dump'!E103</f>
        <v>3L02</v>
      </c>
      <c r="E104" t="str">
        <f>'XCSM Dump'!F103</f>
        <v>General Biology Laboratory</v>
      </c>
      <c r="F104" s="75">
        <f>'XCSM Dump'!W103</f>
        <v>1</v>
      </c>
      <c r="G104" s="49">
        <f>'XCSM Dump'!I103</f>
        <v>46251</v>
      </c>
      <c r="H104" s="49">
        <f>'XCSM Dump'!J103</f>
        <v>46367</v>
      </c>
      <c r="I104" s="49">
        <f>'XCSM Dump'!BX103</f>
        <v>46257.02</v>
      </c>
      <c r="J104" s="49">
        <f>'XCSM Dump'!BY103</f>
        <v>46264.04</v>
      </c>
      <c r="K104" s="49">
        <f>'XCSM Dump'!BZ103</f>
        <v>46349.440000000002</v>
      </c>
      <c r="L104" s="76">
        <f>'XCSM Dump'!AT103</f>
        <v>160</v>
      </c>
      <c r="M104" s="76">
        <f>'XCSM Dump'!AU103</f>
        <v>0</v>
      </c>
      <c r="N104" s="76">
        <f>'XCSM Dump'!AV103</f>
        <v>0</v>
      </c>
      <c r="O104" s="76">
        <f>'XCSM Dump'!AW103</f>
        <v>0</v>
      </c>
      <c r="P104" s="76">
        <f>'XCSM Dump'!AX103</f>
        <v>0</v>
      </c>
      <c r="Q104" s="76">
        <f>'XCSM Dump'!AY103</f>
        <v>0</v>
      </c>
      <c r="R104" s="76">
        <f>'XCSM Dump'!AZ103</f>
        <v>0</v>
      </c>
      <c r="S104" s="76">
        <f>+'XCSM Dump'!U103</f>
        <v>0</v>
      </c>
      <c r="T104" s="76">
        <f>+'XCSM Dump'!BB103+'XCSM Dump'!BA103</f>
        <v>0</v>
      </c>
      <c r="U104" s="11">
        <f t="shared" si="4"/>
        <v>160</v>
      </c>
    </row>
    <row r="105" spans="1:21" x14ac:dyDescent="0.3">
      <c r="A105" t="str">
        <f t="shared" si="3"/>
        <v>BIO1053L04</v>
      </c>
      <c r="B105" s="1" t="str">
        <f>'XCSM Dump'!C104</f>
        <v>BIO</v>
      </c>
      <c r="C105" s="1" t="str">
        <f>IF(LEN('XCSM Dump'!D104)=4,'XCSM Dump'!D104,REPT("0",3-LEN('XCSM Dump'!D104))&amp;'XCSM Dump'!D104)</f>
        <v>105</v>
      </c>
      <c r="D105" s="1" t="str">
        <f>'XCSM Dump'!E104</f>
        <v>3L04</v>
      </c>
      <c r="E105" t="str">
        <f>'XCSM Dump'!F104</f>
        <v>General Biology Laboratory</v>
      </c>
      <c r="F105" s="75">
        <f>'XCSM Dump'!W104</f>
        <v>1</v>
      </c>
      <c r="G105" s="49">
        <f>'XCSM Dump'!I104</f>
        <v>46254</v>
      </c>
      <c r="H105" s="49">
        <f>'XCSM Dump'!J104</f>
        <v>46367</v>
      </c>
      <c r="I105" s="49">
        <f>'XCSM Dump'!BX104</f>
        <v>46259.839999999997</v>
      </c>
      <c r="J105" s="49">
        <f>'XCSM Dump'!BY104</f>
        <v>46266.68</v>
      </c>
      <c r="K105" s="49">
        <f>'XCSM Dump'!BZ104</f>
        <v>46349.919999999998</v>
      </c>
      <c r="L105" s="76">
        <f>'XCSM Dump'!AT104</f>
        <v>160</v>
      </c>
      <c r="M105" s="76">
        <f>'XCSM Dump'!AU104</f>
        <v>0</v>
      </c>
      <c r="N105" s="76">
        <f>'XCSM Dump'!AV104</f>
        <v>0</v>
      </c>
      <c r="O105" s="76">
        <f>'XCSM Dump'!AW104</f>
        <v>0</v>
      </c>
      <c r="P105" s="76">
        <f>'XCSM Dump'!AX104</f>
        <v>0</v>
      </c>
      <c r="Q105" s="76">
        <f>'XCSM Dump'!AY104</f>
        <v>0</v>
      </c>
      <c r="R105" s="76">
        <f>'XCSM Dump'!AZ104</f>
        <v>0</v>
      </c>
      <c r="S105" s="76">
        <f>+'XCSM Dump'!U104</f>
        <v>0</v>
      </c>
      <c r="T105" s="76">
        <f>+'XCSM Dump'!BB104+'XCSM Dump'!BA104</f>
        <v>0</v>
      </c>
      <c r="U105" s="11">
        <f t="shared" si="4"/>
        <v>160</v>
      </c>
    </row>
    <row r="106" spans="1:21" x14ac:dyDescent="0.3">
      <c r="A106" t="str">
        <f t="shared" si="3"/>
        <v>BIO1053L82</v>
      </c>
      <c r="B106" s="1" t="str">
        <f>'XCSM Dump'!C105</f>
        <v>BIO</v>
      </c>
      <c r="C106" s="1" t="str">
        <f>IF(LEN('XCSM Dump'!D105)=4,'XCSM Dump'!D105,REPT("0",3-LEN('XCSM Dump'!D105))&amp;'XCSM Dump'!D105)</f>
        <v>105</v>
      </c>
      <c r="D106" s="1" t="str">
        <f>'XCSM Dump'!E105</f>
        <v>3L82</v>
      </c>
      <c r="E106" t="str">
        <f>'XCSM Dump'!F105</f>
        <v>General Biology Laboratory</v>
      </c>
      <c r="F106" s="75">
        <f>'XCSM Dump'!W105</f>
        <v>1</v>
      </c>
      <c r="G106" s="49">
        <f>'XCSM Dump'!I105</f>
        <v>46251</v>
      </c>
      <c r="H106" s="49">
        <f>'XCSM Dump'!J105</f>
        <v>46367</v>
      </c>
      <c r="I106" s="49">
        <f>'XCSM Dump'!BX105</f>
        <v>46257.02</v>
      </c>
      <c r="J106" s="49">
        <f>'XCSM Dump'!BY105</f>
        <v>46264.04</v>
      </c>
      <c r="K106" s="49">
        <f>'XCSM Dump'!BZ105</f>
        <v>46349.440000000002</v>
      </c>
      <c r="L106" s="76">
        <f>'XCSM Dump'!AT105</f>
        <v>160</v>
      </c>
      <c r="M106" s="76">
        <f>'XCSM Dump'!AU105</f>
        <v>0</v>
      </c>
      <c r="N106" s="76">
        <f>'XCSM Dump'!AV105</f>
        <v>0</v>
      </c>
      <c r="O106" s="76">
        <f>'XCSM Dump'!AW105</f>
        <v>0</v>
      </c>
      <c r="P106" s="76">
        <f>'XCSM Dump'!AX105</f>
        <v>0</v>
      </c>
      <c r="Q106" s="76">
        <f>'XCSM Dump'!AY105</f>
        <v>0</v>
      </c>
      <c r="R106" s="76">
        <f>'XCSM Dump'!AZ105</f>
        <v>0</v>
      </c>
      <c r="S106" s="76">
        <f>+'XCSM Dump'!U105</f>
        <v>0</v>
      </c>
      <c r="T106" s="76">
        <f>+'XCSM Dump'!BB105+'XCSM Dump'!BA105</f>
        <v>0</v>
      </c>
      <c r="U106" s="11">
        <f t="shared" si="4"/>
        <v>160</v>
      </c>
    </row>
    <row r="107" spans="1:21" x14ac:dyDescent="0.3">
      <c r="A107" t="str">
        <f t="shared" si="3"/>
        <v>BIO1093001</v>
      </c>
      <c r="B107" s="1" t="str">
        <f>'XCSM Dump'!C106</f>
        <v>BIO</v>
      </c>
      <c r="C107" s="1" t="str">
        <f>IF(LEN('XCSM Dump'!D106)=4,'XCSM Dump'!D106,REPT("0",3-LEN('XCSM Dump'!D106))&amp;'XCSM Dump'!D106)</f>
        <v>109</v>
      </c>
      <c r="D107" s="1">
        <f>'XCSM Dump'!E106</f>
        <v>3001</v>
      </c>
      <c r="E107" t="str">
        <f>'XCSM Dump'!F106</f>
        <v>Human Biology</v>
      </c>
      <c r="F107" s="75">
        <f>'XCSM Dump'!W106</f>
        <v>3</v>
      </c>
      <c r="G107" s="49">
        <f>'XCSM Dump'!I106</f>
        <v>46252</v>
      </c>
      <c r="H107" s="49">
        <f>'XCSM Dump'!J106</f>
        <v>46367</v>
      </c>
      <c r="I107" s="49">
        <f>'XCSM Dump'!BX106</f>
        <v>46257.96</v>
      </c>
      <c r="J107" s="49">
        <f>'XCSM Dump'!BY106</f>
        <v>46264.92</v>
      </c>
      <c r="K107" s="49">
        <f>'XCSM Dump'!BZ106</f>
        <v>46349.599999999999</v>
      </c>
      <c r="L107" s="76">
        <f>'XCSM Dump'!AT106</f>
        <v>480</v>
      </c>
      <c r="M107" s="76">
        <f>'XCSM Dump'!AU106</f>
        <v>0</v>
      </c>
      <c r="N107" s="76">
        <f>'XCSM Dump'!AV106</f>
        <v>0</v>
      </c>
      <c r="O107" s="76">
        <f>'XCSM Dump'!AW106</f>
        <v>0</v>
      </c>
      <c r="P107" s="76">
        <f>'XCSM Dump'!AX106</f>
        <v>0</v>
      </c>
      <c r="Q107" s="76">
        <f>'XCSM Dump'!AY106</f>
        <v>0</v>
      </c>
      <c r="R107" s="76">
        <f>'XCSM Dump'!AZ106</f>
        <v>0</v>
      </c>
      <c r="S107" s="76">
        <f>+'XCSM Dump'!U106</f>
        <v>0</v>
      </c>
      <c r="T107" s="76">
        <f>+'XCSM Dump'!BB106+'XCSM Dump'!BA106</f>
        <v>0</v>
      </c>
      <c r="U107" s="11">
        <f t="shared" si="4"/>
        <v>480</v>
      </c>
    </row>
    <row r="108" spans="1:21" x14ac:dyDescent="0.3">
      <c r="A108" t="str">
        <f t="shared" si="3"/>
        <v>BIO1093002</v>
      </c>
      <c r="B108" s="1" t="str">
        <f>'XCSM Dump'!C107</f>
        <v>BIO</v>
      </c>
      <c r="C108" s="1" t="str">
        <f>IF(LEN('XCSM Dump'!D107)=4,'XCSM Dump'!D107,REPT("0",3-LEN('XCSM Dump'!D107))&amp;'XCSM Dump'!D107)</f>
        <v>109</v>
      </c>
      <c r="D108" s="1">
        <f>'XCSM Dump'!E107</f>
        <v>3002</v>
      </c>
      <c r="E108" t="str">
        <f>'XCSM Dump'!F107</f>
        <v>Human Biology</v>
      </c>
      <c r="F108" s="75">
        <f>'XCSM Dump'!W107</f>
        <v>3</v>
      </c>
      <c r="G108" s="49">
        <f>'XCSM Dump'!I107</f>
        <v>46251</v>
      </c>
      <c r="H108" s="49">
        <f>'XCSM Dump'!J107</f>
        <v>46367</v>
      </c>
      <c r="I108" s="49">
        <f>'XCSM Dump'!BX107</f>
        <v>46257.02</v>
      </c>
      <c r="J108" s="49">
        <f>'XCSM Dump'!BY107</f>
        <v>46264.04</v>
      </c>
      <c r="K108" s="49">
        <f>'XCSM Dump'!BZ107</f>
        <v>46349.440000000002</v>
      </c>
      <c r="L108" s="76">
        <f>'XCSM Dump'!AT107</f>
        <v>480</v>
      </c>
      <c r="M108" s="76">
        <f>'XCSM Dump'!AU107</f>
        <v>0</v>
      </c>
      <c r="N108" s="76">
        <f>'XCSM Dump'!AV107</f>
        <v>0</v>
      </c>
      <c r="O108" s="76">
        <f>'XCSM Dump'!AW107</f>
        <v>0</v>
      </c>
      <c r="P108" s="76">
        <f>'XCSM Dump'!AX107</f>
        <v>0</v>
      </c>
      <c r="Q108" s="76">
        <f>'XCSM Dump'!AY107</f>
        <v>0</v>
      </c>
      <c r="R108" s="76">
        <f>'XCSM Dump'!AZ107</f>
        <v>0</v>
      </c>
      <c r="S108" s="76">
        <f>+'XCSM Dump'!U107</f>
        <v>0</v>
      </c>
      <c r="T108" s="76">
        <f>+'XCSM Dump'!BB107+'XCSM Dump'!BA107</f>
        <v>0</v>
      </c>
      <c r="U108" s="11">
        <f t="shared" si="4"/>
        <v>480</v>
      </c>
    </row>
    <row r="109" spans="1:21" x14ac:dyDescent="0.3">
      <c r="A109" t="str">
        <f t="shared" si="3"/>
        <v>BIO1103001</v>
      </c>
      <c r="B109" s="1" t="str">
        <f>'XCSM Dump'!C108</f>
        <v>BIO</v>
      </c>
      <c r="C109" s="1" t="str">
        <f>IF(LEN('XCSM Dump'!D108)=4,'XCSM Dump'!D108,REPT("0",3-LEN('XCSM Dump'!D108))&amp;'XCSM Dump'!D108)</f>
        <v>110</v>
      </c>
      <c r="D109" s="1">
        <f>'XCSM Dump'!E108</f>
        <v>3001</v>
      </c>
      <c r="E109" t="str">
        <f>'XCSM Dump'!F108</f>
        <v>Human Biology Laboratory</v>
      </c>
      <c r="F109" s="75">
        <f>'XCSM Dump'!W108</f>
        <v>1</v>
      </c>
      <c r="G109" s="49">
        <f>'XCSM Dump'!I108</f>
        <v>46252</v>
      </c>
      <c r="H109" s="49">
        <f>'XCSM Dump'!J108</f>
        <v>46367</v>
      </c>
      <c r="I109" s="49">
        <f>'XCSM Dump'!BX108</f>
        <v>46257.96</v>
      </c>
      <c r="J109" s="49">
        <f>'XCSM Dump'!BY108</f>
        <v>46264.92</v>
      </c>
      <c r="K109" s="49">
        <f>'XCSM Dump'!BZ108</f>
        <v>46349.599999999999</v>
      </c>
      <c r="L109" s="76">
        <f>'XCSM Dump'!AT108</f>
        <v>160</v>
      </c>
      <c r="M109" s="76">
        <f>'XCSM Dump'!AU108</f>
        <v>0</v>
      </c>
      <c r="N109" s="76">
        <f>'XCSM Dump'!AV108</f>
        <v>0</v>
      </c>
      <c r="O109" s="76">
        <f>'XCSM Dump'!AW108</f>
        <v>0</v>
      </c>
      <c r="P109" s="76">
        <f>'XCSM Dump'!AX108</f>
        <v>0</v>
      </c>
      <c r="Q109" s="76">
        <f>'XCSM Dump'!AY108</f>
        <v>0</v>
      </c>
      <c r="R109" s="76">
        <f>'XCSM Dump'!AZ108</f>
        <v>0</v>
      </c>
      <c r="S109" s="76">
        <f>+'XCSM Dump'!U108</f>
        <v>0</v>
      </c>
      <c r="T109" s="76">
        <f>+'XCSM Dump'!BB108+'XCSM Dump'!BA108</f>
        <v>0</v>
      </c>
      <c r="U109" s="11">
        <f t="shared" si="4"/>
        <v>160</v>
      </c>
    </row>
    <row r="110" spans="1:21" x14ac:dyDescent="0.3">
      <c r="A110" t="str">
        <f t="shared" si="3"/>
        <v>BIO1113001</v>
      </c>
      <c r="B110" s="1" t="str">
        <f>'XCSM Dump'!C109</f>
        <v>BIO</v>
      </c>
      <c r="C110" s="1" t="str">
        <f>IF(LEN('XCSM Dump'!D109)=4,'XCSM Dump'!D109,REPT("0",3-LEN('XCSM Dump'!D109))&amp;'XCSM Dump'!D109)</f>
        <v>111</v>
      </c>
      <c r="D110" s="1">
        <f>'XCSM Dump'!E109</f>
        <v>3001</v>
      </c>
      <c r="E110" t="str">
        <f>'XCSM Dump'!F109</f>
        <v>General Biology Lecture &amp; Lab</v>
      </c>
      <c r="F110" s="75">
        <f>'XCSM Dump'!W109</f>
        <v>4</v>
      </c>
      <c r="G110" s="49">
        <f>'XCSM Dump'!I109</f>
        <v>46251</v>
      </c>
      <c r="H110" s="49">
        <f>'XCSM Dump'!J109</f>
        <v>46367</v>
      </c>
      <c r="I110" s="49">
        <f>'XCSM Dump'!BX109</f>
        <v>46257.02</v>
      </c>
      <c r="J110" s="49">
        <f>'XCSM Dump'!BY109</f>
        <v>46264.04</v>
      </c>
      <c r="K110" s="49">
        <f>'XCSM Dump'!BZ109</f>
        <v>46349.440000000002</v>
      </c>
      <c r="L110" s="76">
        <f>'XCSM Dump'!AT109</f>
        <v>640</v>
      </c>
      <c r="M110" s="76">
        <f>'XCSM Dump'!AU109</f>
        <v>0</v>
      </c>
      <c r="N110" s="76">
        <f>'XCSM Dump'!AV109</f>
        <v>0</v>
      </c>
      <c r="O110" s="76">
        <f>'XCSM Dump'!AW109</f>
        <v>0</v>
      </c>
      <c r="P110" s="76">
        <f>'XCSM Dump'!AX109</f>
        <v>0</v>
      </c>
      <c r="Q110" s="76">
        <f>'XCSM Dump'!AY109</f>
        <v>0</v>
      </c>
      <c r="R110" s="76">
        <f>'XCSM Dump'!AZ109</f>
        <v>0</v>
      </c>
      <c r="S110" s="76">
        <f>+'XCSM Dump'!U109</f>
        <v>0</v>
      </c>
      <c r="T110" s="76">
        <f>+'XCSM Dump'!BB109+'XCSM Dump'!BA109</f>
        <v>0</v>
      </c>
      <c r="U110" s="11">
        <f t="shared" si="4"/>
        <v>640</v>
      </c>
    </row>
    <row r="111" spans="1:21" x14ac:dyDescent="0.3">
      <c r="A111" t="str">
        <f t="shared" si="3"/>
        <v>BIO1113002</v>
      </c>
      <c r="B111" s="1" t="str">
        <f>'XCSM Dump'!C110</f>
        <v>BIO</v>
      </c>
      <c r="C111" s="1" t="str">
        <f>IF(LEN('XCSM Dump'!D110)=4,'XCSM Dump'!D110,REPT("0",3-LEN('XCSM Dump'!D110))&amp;'XCSM Dump'!D110)</f>
        <v>111</v>
      </c>
      <c r="D111" s="1">
        <f>'XCSM Dump'!E110</f>
        <v>3002</v>
      </c>
      <c r="E111" t="str">
        <f>'XCSM Dump'!F110</f>
        <v>General Biology Lecture &amp; Lab</v>
      </c>
      <c r="F111" s="75">
        <f>'XCSM Dump'!W110</f>
        <v>4</v>
      </c>
      <c r="G111" s="49">
        <f>'XCSM Dump'!I110</f>
        <v>46251</v>
      </c>
      <c r="H111" s="49">
        <f>'XCSM Dump'!J110</f>
        <v>46367</v>
      </c>
      <c r="I111" s="49">
        <f>'XCSM Dump'!BX110</f>
        <v>46257.02</v>
      </c>
      <c r="J111" s="49">
        <f>'XCSM Dump'!BY110</f>
        <v>46264.04</v>
      </c>
      <c r="K111" s="49">
        <f>'XCSM Dump'!BZ110</f>
        <v>46349.440000000002</v>
      </c>
      <c r="L111" s="76">
        <f>'XCSM Dump'!AT110</f>
        <v>640</v>
      </c>
      <c r="M111" s="76">
        <f>'XCSM Dump'!AU110</f>
        <v>0</v>
      </c>
      <c r="N111" s="76">
        <f>'XCSM Dump'!AV110</f>
        <v>0</v>
      </c>
      <c r="O111" s="76">
        <f>'XCSM Dump'!AW110</f>
        <v>0</v>
      </c>
      <c r="P111" s="76">
        <f>'XCSM Dump'!AX110</f>
        <v>0</v>
      </c>
      <c r="Q111" s="76">
        <f>'XCSM Dump'!AY110</f>
        <v>0</v>
      </c>
      <c r="R111" s="76">
        <f>'XCSM Dump'!AZ110</f>
        <v>0</v>
      </c>
      <c r="S111" s="76">
        <f>+'XCSM Dump'!U110</f>
        <v>0</v>
      </c>
      <c r="T111" s="76">
        <f>+'XCSM Dump'!BB110+'XCSM Dump'!BA110</f>
        <v>0</v>
      </c>
      <c r="U111" s="11">
        <f t="shared" si="4"/>
        <v>640</v>
      </c>
    </row>
    <row r="112" spans="1:21" x14ac:dyDescent="0.3">
      <c r="A112" t="str">
        <f t="shared" si="3"/>
        <v>BIO1113003</v>
      </c>
      <c r="B112" s="1" t="str">
        <f>'XCSM Dump'!C111</f>
        <v>BIO</v>
      </c>
      <c r="C112" s="1" t="str">
        <f>IF(LEN('XCSM Dump'!D111)=4,'XCSM Dump'!D111,REPT("0",3-LEN('XCSM Dump'!D111))&amp;'XCSM Dump'!D111)</f>
        <v>111</v>
      </c>
      <c r="D112" s="1">
        <f>'XCSM Dump'!E111</f>
        <v>3003</v>
      </c>
      <c r="E112" t="str">
        <f>'XCSM Dump'!F111</f>
        <v>General Biology Lecture &amp; Lab</v>
      </c>
      <c r="F112" s="75">
        <f>'XCSM Dump'!W111</f>
        <v>4</v>
      </c>
      <c r="G112" s="49">
        <f>'XCSM Dump'!I111</f>
        <v>46251</v>
      </c>
      <c r="H112" s="49">
        <f>'XCSM Dump'!J111</f>
        <v>46367</v>
      </c>
      <c r="I112" s="49">
        <f>'XCSM Dump'!BX111</f>
        <v>46257.02</v>
      </c>
      <c r="J112" s="49">
        <f>'XCSM Dump'!BY111</f>
        <v>46264.04</v>
      </c>
      <c r="K112" s="49">
        <f>'XCSM Dump'!BZ111</f>
        <v>46349.440000000002</v>
      </c>
      <c r="L112" s="76">
        <f>'XCSM Dump'!AT111</f>
        <v>640</v>
      </c>
      <c r="M112" s="76">
        <f>'XCSM Dump'!AU111</f>
        <v>0</v>
      </c>
      <c r="N112" s="76">
        <f>'XCSM Dump'!AV111</f>
        <v>0</v>
      </c>
      <c r="O112" s="76">
        <f>'XCSM Dump'!AW111</f>
        <v>0</v>
      </c>
      <c r="P112" s="76">
        <f>'XCSM Dump'!AX111</f>
        <v>0</v>
      </c>
      <c r="Q112" s="76">
        <f>'XCSM Dump'!AY111</f>
        <v>0</v>
      </c>
      <c r="R112" s="76">
        <f>'XCSM Dump'!AZ111</f>
        <v>0</v>
      </c>
      <c r="S112" s="76">
        <f>+'XCSM Dump'!U111</f>
        <v>0</v>
      </c>
      <c r="T112" s="76">
        <f>+'XCSM Dump'!BB111+'XCSM Dump'!BA111</f>
        <v>0</v>
      </c>
      <c r="U112" s="11">
        <f t="shared" si="4"/>
        <v>640</v>
      </c>
    </row>
    <row r="113" spans="1:21" x14ac:dyDescent="0.3">
      <c r="A113" t="str">
        <f t="shared" si="3"/>
        <v>BIO1113004</v>
      </c>
      <c r="B113" s="1" t="str">
        <f>'XCSM Dump'!C112</f>
        <v>BIO</v>
      </c>
      <c r="C113" s="1" t="str">
        <f>IF(LEN('XCSM Dump'!D112)=4,'XCSM Dump'!D112,REPT("0",3-LEN('XCSM Dump'!D112))&amp;'XCSM Dump'!D112)</f>
        <v>111</v>
      </c>
      <c r="D113" s="1">
        <f>'XCSM Dump'!E112</f>
        <v>3004</v>
      </c>
      <c r="E113" t="str">
        <f>'XCSM Dump'!F112</f>
        <v>General Biology Lecture &amp; Lab</v>
      </c>
      <c r="F113" s="75">
        <f>'XCSM Dump'!W112</f>
        <v>4</v>
      </c>
      <c r="G113" s="49">
        <f>'XCSM Dump'!I112</f>
        <v>46252</v>
      </c>
      <c r="H113" s="49">
        <f>'XCSM Dump'!J112</f>
        <v>46367</v>
      </c>
      <c r="I113" s="49">
        <f>'XCSM Dump'!BX112</f>
        <v>46257.96</v>
      </c>
      <c r="J113" s="49">
        <f>'XCSM Dump'!BY112</f>
        <v>46264.92</v>
      </c>
      <c r="K113" s="49">
        <f>'XCSM Dump'!BZ112</f>
        <v>46349.599999999999</v>
      </c>
      <c r="L113" s="76">
        <f>'XCSM Dump'!AT112</f>
        <v>640</v>
      </c>
      <c r="M113" s="76">
        <f>'XCSM Dump'!AU112</f>
        <v>0</v>
      </c>
      <c r="N113" s="76">
        <f>'XCSM Dump'!AV112</f>
        <v>0</v>
      </c>
      <c r="O113" s="76">
        <f>'XCSM Dump'!AW112</f>
        <v>0</v>
      </c>
      <c r="P113" s="76">
        <f>'XCSM Dump'!AX112</f>
        <v>0</v>
      </c>
      <c r="Q113" s="76">
        <f>'XCSM Dump'!AY112</f>
        <v>0</v>
      </c>
      <c r="R113" s="76">
        <f>'XCSM Dump'!AZ112</f>
        <v>0</v>
      </c>
      <c r="S113" s="76">
        <f>+'XCSM Dump'!U112</f>
        <v>0</v>
      </c>
      <c r="T113" s="76">
        <f>+'XCSM Dump'!BB112+'XCSM Dump'!BA112</f>
        <v>0</v>
      </c>
      <c r="U113" s="11">
        <f t="shared" si="4"/>
        <v>640</v>
      </c>
    </row>
    <row r="114" spans="1:21" x14ac:dyDescent="0.3">
      <c r="A114" t="str">
        <f t="shared" si="3"/>
        <v>BIO1113005</v>
      </c>
      <c r="B114" s="1" t="str">
        <f>'XCSM Dump'!C113</f>
        <v>BIO</v>
      </c>
      <c r="C114" s="1" t="str">
        <f>IF(LEN('XCSM Dump'!D113)=4,'XCSM Dump'!D113,REPT("0",3-LEN('XCSM Dump'!D113))&amp;'XCSM Dump'!D113)</f>
        <v>111</v>
      </c>
      <c r="D114" s="1">
        <f>'XCSM Dump'!E113</f>
        <v>3005</v>
      </c>
      <c r="E114" t="str">
        <f>'XCSM Dump'!F113</f>
        <v>General Biology Lecture &amp; Lab</v>
      </c>
      <c r="F114" s="75">
        <f>'XCSM Dump'!W113</f>
        <v>4</v>
      </c>
      <c r="G114" s="49">
        <f>'XCSM Dump'!I113</f>
        <v>46251</v>
      </c>
      <c r="H114" s="49">
        <f>'XCSM Dump'!J113</f>
        <v>46367</v>
      </c>
      <c r="I114" s="49">
        <f>'XCSM Dump'!BX113</f>
        <v>46257.02</v>
      </c>
      <c r="J114" s="49">
        <f>'XCSM Dump'!BY113</f>
        <v>46264.04</v>
      </c>
      <c r="K114" s="49">
        <f>'XCSM Dump'!BZ113</f>
        <v>46349.440000000002</v>
      </c>
      <c r="L114" s="76">
        <f>'XCSM Dump'!AT113</f>
        <v>640</v>
      </c>
      <c r="M114" s="76">
        <f>'XCSM Dump'!AU113</f>
        <v>0</v>
      </c>
      <c r="N114" s="76">
        <f>'XCSM Dump'!AV113</f>
        <v>0</v>
      </c>
      <c r="O114" s="76">
        <f>'XCSM Dump'!AW113</f>
        <v>0</v>
      </c>
      <c r="P114" s="76">
        <f>'XCSM Dump'!AX113</f>
        <v>0</v>
      </c>
      <c r="Q114" s="76">
        <f>'XCSM Dump'!AY113</f>
        <v>0</v>
      </c>
      <c r="R114" s="76">
        <f>'XCSM Dump'!AZ113</f>
        <v>0</v>
      </c>
      <c r="S114" s="76">
        <f>+'XCSM Dump'!U113</f>
        <v>0</v>
      </c>
      <c r="T114" s="76">
        <f>+'XCSM Dump'!BB113+'XCSM Dump'!BA113</f>
        <v>0</v>
      </c>
      <c r="U114" s="11">
        <f t="shared" si="4"/>
        <v>640</v>
      </c>
    </row>
    <row r="115" spans="1:21" x14ac:dyDescent="0.3">
      <c r="A115" t="str">
        <f t="shared" si="3"/>
        <v>BIO1113006</v>
      </c>
      <c r="B115" s="1" t="str">
        <f>'XCSM Dump'!C114</f>
        <v>BIO</v>
      </c>
      <c r="C115" s="1" t="str">
        <f>IF(LEN('XCSM Dump'!D114)=4,'XCSM Dump'!D114,REPT("0",3-LEN('XCSM Dump'!D114))&amp;'XCSM Dump'!D114)</f>
        <v>111</v>
      </c>
      <c r="D115" s="1">
        <f>'XCSM Dump'!E114</f>
        <v>3006</v>
      </c>
      <c r="E115" t="str">
        <f>'XCSM Dump'!F114</f>
        <v>General Biology Lecture &amp; Lab</v>
      </c>
      <c r="F115" s="75">
        <f>'XCSM Dump'!W114</f>
        <v>4</v>
      </c>
      <c r="G115" s="49">
        <f>'XCSM Dump'!I114</f>
        <v>46251</v>
      </c>
      <c r="H115" s="49">
        <f>'XCSM Dump'!J114</f>
        <v>46367</v>
      </c>
      <c r="I115" s="49">
        <f>'XCSM Dump'!BX114</f>
        <v>46257.02</v>
      </c>
      <c r="J115" s="49">
        <f>'XCSM Dump'!BY114</f>
        <v>46264.04</v>
      </c>
      <c r="K115" s="49">
        <f>'XCSM Dump'!BZ114</f>
        <v>46349.440000000002</v>
      </c>
      <c r="L115" s="76">
        <f>'XCSM Dump'!AT114</f>
        <v>640</v>
      </c>
      <c r="M115" s="76">
        <f>'XCSM Dump'!AU114</f>
        <v>0</v>
      </c>
      <c r="N115" s="76">
        <f>'XCSM Dump'!AV114</f>
        <v>0</v>
      </c>
      <c r="O115" s="76">
        <f>'XCSM Dump'!AW114</f>
        <v>0</v>
      </c>
      <c r="P115" s="76">
        <f>'XCSM Dump'!AX114</f>
        <v>0</v>
      </c>
      <c r="Q115" s="76">
        <f>'XCSM Dump'!AY114</f>
        <v>0</v>
      </c>
      <c r="R115" s="76">
        <f>'XCSM Dump'!AZ114</f>
        <v>0</v>
      </c>
      <c r="S115" s="76">
        <f>+'XCSM Dump'!U114</f>
        <v>0</v>
      </c>
      <c r="T115" s="76">
        <f>+'XCSM Dump'!BB114+'XCSM Dump'!BA114</f>
        <v>0</v>
      </c>
      <c r="U115" s="11">
        <f t="shared" si="4"/>
        <v>640</v>
      </c>
    </row>
    <row r="116" spans="1:21" x14ac:dyDescent="0.3">
      <c r="A116" t="str">
        <f t="shared" si="3"/>
        <v>BIO1113007</v>
      </c>
      <c r="B116" s="1" t="str">
        <f>'XCSM Dump'!C115</f>
        <v>BIO</v>
      </c>
      <c r="C116" s="1" t="str">
        <f>IF(LEN('XCSM Dump'!D115)=4,'XCSM Dump'!D115,REPT("0",3-LEN('XCSM Dump'!D115))&amp;'XCSM Dump'!D115)</f>
        <v>111</v>
      </c>
      <c r="D116" s="1">
        <f>'XCSM Dump'!E115</f>
        <v>3007</v>
      </c>
      <c r="E116" t="str">
        <f>'XCSM Dump'!F115</f>
        <v>General Biology Lecture &amp; Lab</v>
      </c>
      <c r="F116" s="75">
        <f>'XCSM Dump'!W115</f>
        <v>4</v>
      </c>
      <c r="G116" s="49">
        <f>'XCSM Dump'!I115</f>
        <v>46251</v>
      </c>
      <c r="H116" s="49">
        <f>'XCSM Dump'!J115</f>
        <v>46367</v>
      </c>
      <c r="I116" s="49">
        <f>'XCSM Dump'!BX115</f>
        <v>46257.02</v>
      </c>
      <c r="J116" s="49">
        <f>'XCSM Dump'!BY115</f>
        <v>46264.04</v>
      </c>
      <c r="K116" s="49">
        <f>'XCSM Dump'!BZ115</f>
        <v>46349.440000000002</v>
      </c>
      <c r="L116" s="76">
        <f>'XCSM Dump'!AT115</f>
        <v>640</v>
      </c>
      <c r="M116" s="76">
        <f>'XCSM Dump'!AU115</f>
        <v>0</v>
      </c>
      <c r="N116" s="76">
        <f>'XCSM Dump'!AV115</f>
        <v>0</v>
      </c>
      <c r="O116" s="76">
        <f>'XCSM Dump'!AW115</f>
        <v>0</v>
      </c>
      <c r="P116" s="76">
        <f>'XCSM Dump'!AX115</f>
        <v>0</v>
      </c>
      <c r="Q116" s="76">
        <f>'XCSM Dump'!AY115</f>
        <v>0</v>
      </c>
      <c r="R116" s="76">
        <f>'XCSM Dump'!AZ115</f>
        <v>0</v>
      </c>
      <c r="S116" s="76">
        <f>+'XCSM Dump'!U115</f>
        <v>0</v>
      </c>
      <c r="T116" s="76">
        <f>+'XCSM Dump'!BB115+'XCSM Dump'!BA115</f>
        <v>0</v>
      </c>
      <c r="U116" s="11">
        <f t="shared" si="4"/>
        <v>640</v>
      </c>
    </row>
    <row r="117" spans="1:21" x14ac:dyDescent="0.3">
      <c r="A117" t="str">
        <f t="shared" si="3"/>
        <v>BIO1113008</v>
      </c>
      <c r="B117" s="1" t="str">
        <f>'XCSM Dump'!C116</f>
        <v>BIO</v>
      </c>
      <c r="C117" s="1" t="str">
        <f>IF(LEN('XCSM Dump'!D116)=4,'XCSM Dump'!D116,REPT("0",3-LEN('XCSM Dump'!D116))&amp;'XCSM Dump'!D116)</f>
        <v>111</v>
      </c>
      <c r="D117" s="1">
        <f>'XCSM Dump'!E116</f>
        <v>3008</v>
      </c>
      <c r="E117" t="str">
        <f>'XCSM Dump'!F116</f>
        <v>General Biology Lecture &amp; Lab</v>
      </c>
      <c r="F117" s="75">
        <f>'XCSM Dump'!W116</f>
        <v>4</v>
      </c>
      <c r="G117" s="49">
        <f>'XCSM Dump'!I116</f>
        <v>46252</v>
      </c>
      <c r="H117" s="49">
        <f>'XCSM Dump'!J116</f>
        <v>46367</v>
      </c>
      <c r="I117" s="49">
        <f>'XCSM Dump'!BX116</f>
        <v>46257.96</v>
      </c>
      <c r="J117" s="49">
        <f>'XCSM Dump'!BY116</f>
        <v>46264.92</v>
      </c>
      <c r="K117" s="49">
        <f>'XCSM Dump'!BZ116</f>
        <v>46349.599999999999</v>
      </c>
      <c r="L117" s="76">
        <f>'XCSM Dump'!AT116</f>
        <v>640</v>
      </c>
      <c r="M117" s="76">
        <f>'XCSM Dump'!AU116</f>
        <v>0</v>
      </c>
      <c r="N117" s="76">
        <f>'XCSM Dump'!AV116</f>
        <v>0</v>
      </c>
      <c r="O117" s="76">
        <f>'XCSM Dump'!AW116</f>
        <v>0</v>
      </c>
      <c r="P117" s="76">
        <f>'XCSM Dump'!AX116</f>
        <v>0</v>
      </c>
      <c r="Q117" s="76">
        <f>'XCSM Dump'!AY116</f>
        <v>0</v>
      </c>
      <c r="R117" s="76">
        <f>'XCSM Dump'!AZ116</f>
        <v>0</v>
      </c>
      <c r="S117" s="76">
        <f>+'XCSM Dump'!U116</f>
        <v>0</v>
      </c>
      <c r="T117" s="76">
        <f>+'XCSM Dump'!BB116+'XCSM Dump'!BA116</f>
        <v>0</v>
      </c>
      <c r="U117" s="11">
        <f t="shared" si="4"/>
        <v>640</v>
      </c>
    </row>
    <row r="118" spans="1:21" x14ac:dyDescent="0.3">
      <c r="A118" t="str">
        <f t="shared" si="3"/>
        <v>BIO1113081</v>
      </c>
      <c r="B118" s="1" t="str">
        <f>'XCSM Dump'!C117</f>
        <v>BIO</v>
      </c>
      <c r="C118" s="1" t="str">
        <f>IF(LEN('XCSM Dump'!D117)=4,'XCSM Dump'!D117,REPT("0",3-LEN('XCSM Dump'!D117))&amp;'XCSM Dump'!D117)</f>
        <v>111</v>
      </c>
      <c r="D118" s="1">
        <f>'XCSM Dump'!E117</f>
        <v>3081</v>
      </c>
      <c r="E118" t="str">
        <f>'XCSM Dump'!F117</f>
        <v>General Biology Lecture &amp; Lab</v>
      </c>
      <c r="F118" s="75">
        <f>'XCSM Dump'!W117</f>
        <v>4</v>
      </c>
      <c r="G118" s="49">
        <f>'XCSM Dump'!I117</f>
        <v>46251</v>
      </c>
      <c r="H118" s="49">
        <f>'XCSM Dump'!J117</f>
        <v>46367</v>
      </c>
      <c r="I118" s="49">
        <f>'XCSM Dump'!BX117</f>
        <v>46257.02</v>
      </c>
      <c r="J118" s="49">
        <f>'XCSM Dump'!BY117</f>
        <v>46264.04</v>
      </c>
      <c r="K118" s="49">
        <f>'XCSM Dump'!BZ117</f>
        <v>46349.440000000002</v>
      </c>
      <c r="L118" s="76">
        <f>'XCSM Dump'!AT117</f>
        <v>640</v>
      </c>
      <c r="M118" s="76">
        <f>'XCSM Dump'!AU117</f>
        <v>0</v>
      </c>
      <c r="N118" s="76">
        <f>'XCSM Dump'!AV117</f>
        <v>0</v>
      </c>
      <c r="O118" s="76">
        <f>'XCSM Dump'!AW117</f>
        <v>0</v>
      </c>
      <c r="P118" s="76">
        <f>'XCSM Dump'!AX117</f>
        <v>0</v>
      </c>
      <c r="Q118" s="76">
        <f>'XCSM Dump'!AY117</f>
        <v>0</v>
      </c>
      <c r="R118" s="76">
        <f>'XCSM Dump'!AZ117</f>
        <v>0</v>
      </c>
      <c r="S118" s="76">
        <f>+'XCSM Dump'!U117</f>
        <v>0</v>
      </c>
      <c r="T118" s="76">
        <f>+'XCSM Dump'!BB117+'XCSM Dump'!BA117</f>
        <v>0</v>
      </c>
      <c r="U118" s="11">
        <f t="shared" si="4"/>
        <v>640</v>
      </c>
    </row>
    <row r="119" spans="1:21" x14ac:dyDescent="0.3">
      <c r="A119" t="str">
        <f t="shared" si="3"/>
        <v>BIO1113090</v>
      </c>
      <c r="B119" s="1" t="str">
        <f>'XCSM Dump'!C118</f>
        <v>BIO</v>
      </c>
      <c r="C119" s="1" t="str">
        <f>IF(LEN('XCSM Dump'!D118)=4,'XCSM Dump'!D118,REPT("0",3-LEN('XCSM Dump'!D118))&amp;'XCSM Dump'!D118)</f>
        <v>111</v>
      </c>
      <c r="D119" s="1">
        <f>'XCSM Dump'!E118</f>
        <v>3090</v>
      </c>
      <c r="E119" t="str">
        <f>'XCSM Dump'!F118</f>
        <v>General Biology Lecture &amp; Lab</v>
      </c>
      <c r="F119" s="75">
        <f>'XCSM Dump'!W118</f>
        <v>4</v>
      </c>
      <c r="G119" s="49">
        <f>'XCSM Dump'!I118</f>
        <v>46254</v>
      </c>
      <c r="H119" s="49">
        <f>'XCSM Dump'!J118</f>
        <v>46534</v>
      </c>
      <c r="I119" s="49">
        <f>'XCSM Dump'!BX118</f>
        <v>46269.86</v>
      </c>
      <c r="J119" s="49">
        <f>'XCSM Dump'!BY118</f>
        <v>46286.720000000001</v>
      </c>
      <c r="K119" s="49">
        <f>'XCSM Dump'!BZ118</f>
        <v>46489.2</v>
      </c>
      <c r="L119" s="76">
        <f>'XCSM Dump'!AT118</f>
        <v>640</v>
      </c>
      <c r="M119" s="76">
        <f>'XCSM Dump'!AU118</f>
        <v>0</v>
      </c>
      <c r="N119" s="76">
        <f>'XCSM Dump'!AV118</f>
        <v>0</v>
      </c>
      <c r="O119" s="76">
        <f>'XCSM Dump'!AW118</f>
        <v>0</v>
      </c>
      <c r="P119" s="76">
        <f>'XCSM Dump'!AX118</f>
        <v>0</v>
      </c>
      <c r="Q119" s="76">
        <f>'XCSM Dump'!AY118</f>
        <v>0</v>
      </c>
      <c r="R119" s="76">
        <f>'XCSM Dump'!AZ118</f>
        <v>0</v>
      </c>
      <c r="S119" s="76">
        <f>+'XCSM Dump'!U118</f>
        <v>0</v>
      </c>
      <c r="T119" s="76">
        <f>+'XCSM Dump'!BB118+'XCSM Dump'!BA118</f>
        <v>0</v>
      </c>
      <c r="U119" s="11">
        <f t="shared" si="4"/>
        <v>640</v>
      </c>
    </row>
    <row r="120" spans="1:21" x14ac:dyDescent="0.3">
      <c r="A120" t="str">
        <f t="shared" si="3"/>
        <v>BIO1113091</v>
      </c>
      <c r="B120" s="1" t="str">
        <f>'XCSM Dump'!C119</f>
        <v>BIO</v>
      </c>
      <c r="C120" s="1" t="str">
        <f>IF(LEN('XCSM Dump'!D119)=4,'XCSM Dump'!D119,REPT("0",3-LEN('XCSM Dump'!D119))&amp;'XCSM Dump'!D119)</f>
        <v>111</v>
      </c>
      <c r="D120" s="1">
        <f>'XCSM Dump'!E119</f>
        <v>3091</v>
      </c>
      <c r="E120" t="str">
        <f>'XCSM Dump'!F119</f>
        <v>General Biology Lecture &amp; Lab</v>
      </c>
      <c r="F120" s="75">
        <f>'XCSM Dump'!W119</f>
        <v>4</v>
      </c>
      <c r="G120" s="49">
        <f>'XCSM Dump'!I119</f>
        <v>46246</v>
      </c>
      <c r="H120" s="49">
        <f>'XCSM Dump'!J119</f>
        <v>46741</v>
      </c>
      <c r="I120" s="49">
        <f>'XCSM Dump'!BX119</f>
        <v>46274.76</v>
      </c>
      <c r="J120" s="49">
        <f>'XCSM Dump'!BY119</f>
        <v>46304.52</v>
      </c>
      <c r="K120" s="49">
        <f>'XCSM Dump'!BZ119</f>
        <v>46661.8</v>
      </c>
      <c r="L120" s="76">
        <f>'XCSM Dump'!AT119</f>
        <v>640</v>
      </c>
      <c r="M120" s="76">
        <f>'XCSM Dump'!AU119</f>
        <v>0</v>
      </c>
      <c r="N120" s="76">
        <f>'XCSM Dump'!AV119</f>
        <v>0</v>
      </c>
      <c r="O120" s="76">
        <f>'XCSM Dump'!AW119</f>
        <v>0</v>
      </c>
      <c r="P120" s="76">
        <f>'XCSM Dump'!AX119</f>
        <v>0</v>
      </c>
      <c r="Q120" s="76">
        <f>'XCSM Dump'!AY119</f>
        <v>0</v>
      </c>
      <c r="R120" s="76">
        <f>'XCSM Dump'!AZ119</f>
        <v>0</v>
      </c>
      <c r="S120" s="76">
        <f>+'XCSM Dump'!U119</f>
        <v>0</v>
      </c>
      <c r="T120" s="76">
        <f>+'XCSM Dump'!BB119+'XCSM Dump'!BA119</f>
        <v>0</v>
      </c>
      <c r="U120" s="11">
        <f t="shared" si="4"/>
        <v>640</v>
      </c>
    </row>
    <row r="121" spans="1:21" x14ac:dyDescent="0.3">
      <c r="A121" t="str">
        <f t="shared" si="3"/>
        <v>BIO2013001</v>
      </c>
      <c r="B121" s="1" t="str">
        <f>'XCSM Dump'!C120</f>
        <v>BIO</v>
      </c>
      <c r="C121" s="1" t="str">
        <f>IF(LEN('XCSM Dump'!D120)=4,'XCSM Dump'!D120,REPT("0",3-LEN('XCSM Dump'!D120))&amp;'XCSM Dump'!D120)</f>
        <v>201</v>
      </c>
      <c r="D121" s="1">
        <f>'XCSM Dump'!E120</f>
        <v>3001</v>
      </c>
      <c r="E121" t="str">
        <f>'XCSM Dump'!F120</f>
        <v>Biology Principles I</v>
      </c>
      <c r="F121" s="75">
        <f>'XCSM Dump'!W120</f>
        <v>4</v>
      </c>
      <c r="G121" s="49">
        <f>'XCSM Dump'!I120</f>
        <v>46251</v>
      </c>
      <c r="H121" s="49">
        <f>'XCSM Dump'!J120</f>
        <v>46367</v>
      </c>
      <c r="I121" s="49">
        <f>'XCSM Dump'!BX120</f>
        <v>46257.02</v>
      </c>
      <c r="J121" s="49">
        <f>'XCSM Dump'!BY120</f>
        <v>46264.04</v>
      </c>
      <c r="K121" s="49">
        <f>'XCSM Dump'!BZ120</f>
        <v>46349.440000000002</v>
      </c>
      <c r="L121" s="76">
        <f>'XCSM Dump'!AT120</f>
        <v>640</v>
      </c>
      <c r="M121" s="76">
        <f>'XCSM Dump'!AU120</f>
        <v>0</v>
      </c>
      <c r="N121" s="76">
        <f>'XCSM Dump'!AV120</f>
        <v>0</v>
      </c>
      <c r="O121" s="76">
        <f>'XCSM Dump'!AW120</f>
        <v>0</v>
      </c>
      <c r="P121" s="76">
        <f>'XCSM Dump'!AX120</f>
        <v>0</v>
      </c>
      <c r="Q121" s="76">
        <f>'XCSM Dump'!AY120</f>
        <v>0</v>
      </c>
      <c r="R121" s="76">
        <f>'XCSM Dump'!AZ120</f>
        <v>0</v>
      </c>
      <c r="S121" s="76">
        <f>+'XCSM Dump'!U120</f>
        <v>0</v>
      </c>
      <c r="T121" s="76">
        <f>+'XCSM Dump'!BB120+'XCSM Dump'!BA120</f>
        <v>0</v>
      </c>
      <c r="U121" s="11">
        <f t="shared" si="4"/>
        <v>640</v>
      </c>
    </row>
    <row r="122" spans="1:21" x14ac:dyDescent="0.3">
      <c r="A122" t="str">
        <f t="shared" si="3"/>
        <v>BIO2013003</v>
      </c>
      <c r="B122" s="1" t="str">
        <f>'XCSM Dump'!C121</f>
        <v>BIO</v>
      </c>
      <c r="C122" s="1" t="str">
        <f>IF(LEN('XCSM Dump'!D121)=4,'XCSM Dump'!D121,REPT("0",3-LEN('XCSM Dump'!D121))&amp;'XCSM Dump'!D121)</f>
        <v>201</v>
      </c>
      <c r="D122" s="1">
        <f>'XCSM Dump'!E121</f>
        <v>3003</v>
      </c>
      <c r="E122" t="str">
        <f>'XCSM Dump'!F121</f>
        <v>Biology Principles I</v>
      </c>
      <c r="F122" s="75">
        <f>'XCSM Dump'!W121</f>
        <v>4</v>
      </c>
      <c r="G122" s="49">
        <f>'XCSM Dump'!I121</f>
        <v>46252</v>
      </c>
      <c r="H122" s="49">
        <f>'XCSM Dump'!J121</f>
        <v>46367</v>
      </c>
      <c r="I122" s="49">
        <f>'XCSM Dump'!BX121</f>
        <v>46257.96</v>
      </c>
      <c r="J122" s="49">
        <f>'XCSM Dump'!BY121</f>
        <v>46264.92</v>
      </c>
      <c r="K122" s="49">
        <f>'XCSM Dump'!BZ121</f>
        <v>46349.599999999999</v>
      </c>
      <c r="L122" s="76">
        <f>'XCSM Dump'!AT121</f>
        <v>640</v>
      </c>
      <c r="M122" s="76">
        <f>'XCSM Dump'!AU121</f>
        <v>0</v>
      </c>
      <c r="N122" s="76">
        <f>'XCSM Dump'!AV121</f>
        <v>0</v>
      </c>
      <c r="O122" s="76">
        <f>'XCSM Dump'!AW121</f>
        <v>0</v>
      </c>
      <c r="P122" s="76">
        <f>'XCSM Dump'!AX121</f>
        <v>0</v>
      </c>
      <c r="Q122" s="76">
        <f>'XCSM Dump'!AY121</f>
        <v>0</v>
      </c>
      <c r="R122" s="76">
        <f>'XCSM Dump'!AZ121</f>
        <v>0</v>
      </c>
      <c r="S122" s="76">
        <f>+'XCSM Dump'!U121</f>
        <v>0</v>
      </c>
      <c r="T122" s="76">
        <f>+'XCSM Dump'!BB121+'XCSM Dump'!BA121</f>
        <v>0</v>
      </c>
      <c r="U122" s="11">
        <f t="shared" si="4"/>
        <v>640</v>
      </c>
    </row>
    <row r="123" spans="1:21" x14ac:dyDescent="0.3">
      <c r="A123" t="str">
        <f t="shared" si="3"/>
        <v>BIO2013081</v>
      </c>
      <c r="B123" s="1" t="str">
        <f>'XCSM Dump'!C122</f>
        <v>BIO</v>
      </c>
      <c r="C123" s="1" t="str">
        <f>IF(LEN('XCSM Dump'!D122)=4,'XCSM Dump'!D122,REPT("0",3-LEN('XCSM Dump'!D122))&amp;'XCSM Dump'!D122)</f>
        <v>201</v>
      </c>
      <c r="D123" s="1">
        <f>'XCSM Dump'!E122</f>
        <v>3081</v>
      </c>
      <c r="E123" t="str">
        <f>'XCSM Dump'!F122</f>
        <v>Biology Principles I</v>
      </c>
      <c r="F123" s="75">
        <f>'XCSM Dump'!W122</f>
        <v>4</v>
      </c>
      <c r="G123" s="49">
        <f>'XCSM Dump'!I122</f>
        <v>46251</v>
      </c>
      <c r="H123" s="49">
        <f>'XCSM Dump'!J122</f>
        <v>46367</v>
      </c>
      <c r="I123" s="49">
        <f>'XCSM Dump'!BX122</f>
        <v>46257.02</v>
      </c>
      <c r="J123" s="49">
        <f>'XCSM Dump'!BY122</f>
        <v>46264.04</v>
      </c>
      <c r="K123" s="49">
        <f>'XCSM Dump'!BZ122</f>
        <v>46349.440000000002</v>
      </c>
      <c r="L123" s="76">
        <f>'XCSM Dump'!AT122</f>
        <v>640</v>
      </c>
      <c r="M123" s="76">
        <f>'XCSM Dump'!AU122</f>
        <v>0</v>
      </c>
      <c r="N123" s="76">
        <f>'XCSM Dump'!AV122</f>
        <v>0</v>
      </c>
      <c r="O123" s="76">
        <f>'XCSM Dump'!AW122</f>
        <v>0</v>
      </c>
      <c r="P123" s="76">
        <f>'XCSM Dump'!AX122</f>
        <v>0</v>
      </c>
      <c r="Q123" s="76">
        <f>'XCSM Dump'!AY122</f>
        <v>0</v>
      </c>
      <c r="R123" s="76">
        <f>'XCSM Dump'!AZ122</f>
        <v>0</v>
      </c>
      <c r="S123" s="76">
        <f>+'XCSM Dump'!U122</f>
        <v>0</v>
      </c>
      <c r="T123" s="76">
        <f>+'XCSM Dump'!BB122+'XCSM Dump'!BA122</f>
        <v>0</v>
      </c>
      <c r="U123" s="11">
        <f t="shared" si="4"/>
        <v>640</v>
      </c>
    </row>
    <row r="124" spans="1:21" x14ac:dyDescent="0.3">
      <c r="A124" t="str">
        <f t="shared" si="3"/>
        <v>BIO2133001</v>
      </c>
      <c r="B124" s="1" t="str">
        <f>'XCSM Dump'!C123</f>
        <v>BIO</v>
      </c>
      <c r="C124" s="1" t="str">
        <f>IF(LEN('XCSM Dump'!D123)=4,'XCSM Dump'!D123,REPT("0",3-LEN('XCSM Dump'!D123))&amp;'XCSM Dump'!D123)</f>
        <v>213</v>
      </c>
      <c r="D124" s="1">
        <f>'XCSM Dump'!E123</f>
        <v>3001</v>
      </c>
      <c r="E124" t="str">
        <f>'XCSM Dump'!F123</f>
        <v>Introductory Microbiology</v>
      </c>
      <c r="F124" s="75">
        <f>'XCSM Dump'!W123</f>
        <v>4</v>
      </c>
      <c r="G124" s="49">
        <f>'XCSM Dump'!I123</f>
        <v>46252</v>
      </c>
      <c r="H124" s="49">
        <f>'XCSM Dump'!J123</f>
        <v>46367</v>
      </c>
      <c r="I124" s="49">
        <f>'XCSM Dump'!BX123</f>
        <v>46257.96</v>
      </c>
      <c r="J124" s="49">
        <f>'XCSM Dump'!BY123</f>
        <v>46264.92</v>
      </c>
      <c r="K124" s="49">
        <f>'XCSM Dump'!BZ123</f>
        <v>46349.599999999999</v>
      </c>
      <c r="L124" s="76">
        <f>'XCSM Dump'!AT123</f>
        <v>640</v>
      </c>
      <c r="M124" s="76">
        <f>'XCSM Dump'!AU123</f>
        <v>0</v>
      </c>
      <c r="N124" s="76">
        <f>'XCSM Dump'!AV123</f>
        <v>0</v>
      </c>
      <c r="O124" s="76">
        <f>'XCSM Dump'!AW123</f>
        <v>0</v>
      </c>
      <c r="P124" s="76">
        <f>'XCSM Dump'!AX123</f>
        <v>0</v>
      </c>
      <c r="Q124" s="76">
        <f>'XCSM Dump'!AY123</f>
        <v>0</v>
      </c>
      <c r="R124" s="76">
        <f>'XCSM Dump'!AZ123</f>
        <v>0</v>
      </c>
      <c r="S124" s="76">
        <f>+'XCSM Dump'!U123</f>
        <v>0</v>
      </c>
      <c r="T124" s="76">
        <f>+'XCSM Dump'!BB123+'XCSM Dump'!BA123</f>
        <v>0</v>
      </c>
      <c r="U124" s="11">
        <f t="shared" si="4"/>
        <v>640</v>
      </c>
    </row>
    <row r="125" spans="1:21" x14ac:dyDescent="0.3">
      <c r="A125" t="str">
        <f t="shared" si="3"/>
        <v>BIO2133002</v>
      </c>
      <c r="B125" s="1" t="str">
        <f>'XCSM Dump'!C124</f>
        <v>BIO</v>
      </c>
      <c r="C125" s="1" t="str">
        <f>IF(LEN('XCSM Dump'!D124)=4,'XCSM Dump'!D124,REPT("0",3-LEN('XCSM Dump'!D124))&amp;'XCSM Dump'!D124)</f>
        <v>213</v>
      </c>
      <c r="D125" s="1">
        <f>'XCSM Dump'!E124</f>
        <v>3002</v>
      </c>
      <c r="E125" t="str">
        <f>'XCSM Dump'!F124</f>
        <v>Introductory Microbiology</v>
      </c>
      <c r="F125" s="75">
        <f>'XCSM Dump'!W124</f>
        <v>4</v>
      </c>
      <c r="G125" s="49">
        <f>'XCSM Dump'!I124</f>
        <v>46251</v>
      </c>
      <c r="H125" s="49">
        <f>'XCSM Dump'!J124</f>
        <v>46367</v>
      </c>
      <c r="I125" s="49">
        <f>'XCSM Dump'!BX124</f>
        <v>46257.02</v>
      </c>
      <c r="J125" s="49">
        <f>'XCSM Dump'!BY124</f>
        <v>46264.04</v>
      </c>
      <c r="K125" s="49">
        <f>'XCSM Dump'!BZ124</f>
        <v>46349.440000000002</v>
      </c>
      <c r="L125" s="76">
        <f>'XCSM Dump'!AT124</f>
        <v>640</v>
      </c>
      <c r="M125" s="76">
        <f>'XCSM Dump'!AU124</f>
        <v>0</v>
      </c>
      <c r="N125" s="76">
        <f>'XCSM Dump'!AV124</f>
        <v>0</v>
      </c>
      <c r="O125" s="76">
        <f>'XCSM Dump'!AW124</f>
        <v>0</v>
      </c>
      <c r="P125" s="76">
        <f>'XCSM Dump'!AX124</f>
        <v>0</v>
      </c>
      <c r="Q125" s="76">
        <f>'XCSM Dump'!AY124</f>
        <v>0</v>
      </c>
      <c r="R125" s="76">
        <f>'XCSM Dump'!AZ124</f>
        <v>0</v>
      </c>
      <c r="S125" s="76">
        <f>+'XCSM Dump'!U124</f>
        <v>0</v>
      </c>
      <c r="T125" s="76">
        <f>+'XCSM Dump'!BB124+'XCSM Dump'!BA124</f>
        <v>0</v>
      </c>
      <c r="U125" s="11">
        <f t="shared" si="4"/>
        <v>640</v>
      </c>
    </row>
    <row r="126" spans="1:21" x14ac:dyDescent="0.3">
      <c r="A126" t="str">
        <f t="shared" si="3"/>
        <v>BIO2583001</v>
      </c>
      <c r="B126" s="1" t="str">
        <f>'XCSM Dump'!C125</f>
        <v>BIO</v>
      </c>
      <c r="C126" s="1" t="str">
        <f>IF(LEN('XCSM Dump'!D125)=4,'XCSM Dump'!D125,REPT("0",3-LEN('XCSM Dump'!D125))&amp;'XCSM Dump'!D125)</f>
        <v>258</v>
      </c>
      <c r="D126" s="1">
        <f>'XCSM Dump'!E125</f>
        <v>3001</v>
      </c>
      <c r="E126" t="str">
        <f>'XCSM Dump'!F125</f>
        <v>Anatomy and Physiology I</v>
      </c>
      <c r="F126" s="75">
        <f>'XCSM Dump'!W125</f>
        <v>4</v>
      </c>
      <c r="G126" s="49">
        <f>'XCSM Dump'!I125</f>
        <v>46251</v>
      </c>
      <c r="H126" s="49">
        <f>'XCSM Dump'!J125</f>
        <v>46367</v>
      </c>
      <c r="I126" s="49">
        <f>'XCSM Dump'!BX125</f>
        <v>46257.02</v>
      </c>
      <c r="J126" s="49">
        <f>'XCSM Dump'!BY125</f>
        <v>46264.04</v>
      </c>
      <c r="K126" s="49">
        <f>'XCSM Dump'!BZ125</f>
        <v>46349.440000000002</v>
      </c>
      <c r="L126" s="76">
        <f>'XCSM Dump'!AT125</f>
        <v>640</v>
      </c>
      <c r="M126" s="76">
        <f>'XCSM Dump'!AU125</f>
        <v>0</v>
      </c>
      <c r="N126" s="76">
        <f>'XCSM Dump'!AV125</f>
        <v>0</v>
      </c>
      <c r="O126" s="76">
        <f>'XCSM Dump'!AW125</f>
        <v>0</v>
      </c>
      <c r="P126" s="76">
        <f>'XCSM Dump'!AX125</f>
        <v>0</v>
      </c>
      <c r="Q126" s="76">
        <f>'XCSM Dump'!AY125</f>
        <v>0</v>
      </c>
      <c r="R126" s="76">
        <f>'XCSM Dump'!AZ125</f>
        <v>0</v>
      </c>
      <c r="S126" s="76">
        <f>+'XCSM Dump'!U125</f>
        <v>0</v>
      </c>
      <c r="T126" s="76">
        <f>+'XCSM Dump'!BB125+'XCSM Dump'!BA125</f>
        <v>0</v>
      </c>
      <c r="U126" s="11">
        <f t="shared" si="4"/>
        <v>640</v>
      </c>
    </row>
    <row r="127" spans="1:21" x14ac:dyDescent="0.3">
      <c r="A127" t="str">
        <f t="shared" si="3"/>
        <v>BIO2583002</v>
      </c>
      <c r="B127" s="1" t="str">
        <f>'XCSM Dump'!C126</f>
        <v>BIO</v>
      </c>
      <c r="C127" s="1" t="str">
        <f>IF(LEN('XCSM Dump'!D126)=4,'XCSM Dump'!D126,REPT("0",3-LEN('XCSM Dump'!D126))&amp;'XCSM Dump'!D126)</f>
        <v>258</v>
      </c>
      <c r="D127" s="1">
        <f>'XCSM Dump'!E126</f>
        <v>3002</v>
      </c>
      <c r="E127" t="str">
        <f>'XCSM Dump'!F126</f>
        <v>Anatomy and Physiology I</v>
      </c>
      <c r="F127" s="75">
        <f>'XCSM Dump'!W126</f>
        <v>4</v>
      </c>
      <c r="G127" s="49">
        <f>'XCSM Dump'!I126</f>
        <v>46251</v>
      </c>
      <c r="H127" s="49">
        <f>'XCSM Dump'!J126</f>
        <v>46367</v>
      </c>
      <c r="I127" s="49">
        <f>'XCSM Dump'!BX126</f>
        <v>46257.02</v>
      </c>
      <c r="J127" s="49">
        <f>'XCSM Dump'!BY126</f>
        <v>46264.04</v>
      </c>
      <c r="K127" s="49">
        <f>'XCSM Dump'!BZ126</f>
        <v>46349.440000000002</v>
      </c>
      <c r="L127" s="76">
        <f>'XCSM Dump'!AT126</f>
        <v>640</v>
      </c>
      <c r="M127" s="76">
        <f>'XCSM Dump'!AU126</f>
        <v>0</v>
      </c>
      <c r="N127" s="76">
        <f>'XCSM Dump'!AV126</f>
        <v>0</v>
      </c>
      <c r="O127" s="76">
        <f>'XCSM Dump'!AW126</f>
        <v>0</v>
      </c>
      <c r="P127" s="76">
        <f>'XCSM Dump'!AX126</f>
        <v>0</v>
      </c>
      <c r="Q127" s="76">
        <f>'XCSM Dump'!AY126</f>
        <v>0</v>
      </c>
      <c r="R127" s="76">
        <f>'XCSM Dump'!AZ126</f>
        <v>0</v>
      </c>
      <c r="S127" s="76">
        <f>+'XCSM Dump'!U126</f>
        <v>0</v>
      </c>
      <c r="T127" s="76">
        <f>+'XCSM Dump'!BB126+'XCSM Dump'!BA126</f>
        <v>0</v>
      </c>
      <c r="U127" s="11">
        <f t="shared" si="4"/>
        <v>640</v>
      </c>
    </row>
    <row r="128" spans="1:21" x14ac:dyDescent="0.3">
      <c r="A128" t="str">
        <f t="shared" si="3"/>
        <v>BIO2583003</v>
      </c>
      <c r="B128" s="1" t="str">
        <f>'XCSM Dump'!C127</f>
        <v>BIO</v>
      </c>
      <c r="C128" s="1" t="str">
        <f>IF(LEN('XCSM Dump'!D127)=4,'XCSM Dump'!D127,REPT("0",3-LEN('XCSM Dump'!D127))&amp;'XCSM Dump'!D127)</f>
        <v>258</v>
      </c>
      <c r="D128" s="1">
        <f>'XCSM Dump'!E127</f>
        <v>3003</v>
      </c>
      <c r="E128" t="str">
        <f>'XCSM Dump'!F127</f>
        <v>Anatomy and Physiology I</v>
      </c>
      <c r="F128" s="75">
        <f>'XCSM Dump'!W127</f>
        <v>4</v>
      </c>
      <c r="G128" s="49">
        <f>'XCSM Dump'!I127</f>
        <v>46251</v>
      </c>
      <c r="H128" s="49">
        <f>'XCSM Dump'!J127</f>
        <v>46367</v>
      </c>
      <c r="I128" s="49">
        <f>'XCSM Dump'!BX127</f>
        <v>46257.02</v>
      </c>
      <c r="J128" s="49">
        <f>'XCSM Dump'!BY127</f>
        <v>46264.04</v>
      </c>
      <c r="K128" s="49">
        <f>'XCSM Dump'!BZ127</f>
        <v>46349.440000000002</v>
      </c>
      <c r="L128" s="76">
        <f>'XCSM Dump'!AT127</f>
        <v>640</v>
      </c>
      <c r="M128" s="76">
        <f>'XCSM Dump'!AU127</f>
        <v>0</v>
      </c>
      <c r="N128" s="76">
        <f>'XCSM Dump'!AV127</f>
        <v>0</v>
      </c>
      <c r="O128" s="76">
        <f>'XCSM Dump'!AW127</f>
        <v>0</v>
      </c>
      <c r="P128" s="76">
        <f>'XCSM Dump'!AX127</f>
        <v>0</v>
      </c>
      <c r="Q128" s="76">
        <f>'XCSM Dump'!AY127</f>
        <v>0</v>
      </c>
      <c r="R128" s="76">
        <f>'XCSM Dump'!AZ127</f>
        <v>0</v>
      </c>
      <c r="S128" s="76">
        <f>+'XCSM Dump'!U127</f>
        <v>0</v>
      </c>
      <c r="T128" s="76">
        <f>+'XCSM Dump'!BB127+'XCSM Dump'!BA127</f>
        <v>0</v>
      </c>
      <c r="U128" s="11">
        <f t="shared" si="4"/>
        <v>640</v>
      </c>
    </row>
    <row r="129" spans="1:21" x14ac:dyDescent="0.3">
      <c r="A129" t="str">
        <f t="shared" si="3"/>
        <v>BIO2583081</v>
      </c>
      <c r="B129" s="1" t="str">
        <f>'XCSM Dump'!C128</f>
        <v>BIO</v>
      </c>
      <c r="C129" s="1" t="str">
        <f>IF(LEN('XCSM Dump'!D128)=4,'XCSM Dump'!D128,REPT("0",3-LEN('XCSM Dump'!D128))&amp;'XCSM Dump'!D128)</f>
        <v>258</v>
      </c>
      <c r="D129" s="1">
        <f>'XCSM Dump'!E128</f>
        <v>3081</v>
      </c>
      <c r="E129" t="str">
        <f>'XCSM Dump'!F128</f>
        <v>Anatomy and Physiology I</v>
      </c>
      <c r="F129" s="75">
        <f>'XCSM Dump'!W128</f>
        <v>4</v>
      </c>
      <c r="G129" s="49">
        <f>'XCSM Dump'!I128</f>
        <v>46251</v>
      </c>
      <c r="H129" s="49">
        <f>'XCSM Dump'!J128</f>
        <v>46367</v>
      </c>
      <c r="I129" s="49">
        <f>'XCSM Dump'!BX128</f>
        <v>46257.02</v>
      </c>
      <c r="J129" s="49">
        <f>'XCSM Dump'!BY128</f>
        <v>46264.04</v>
      </c>
      <c r="K129" s="49">
        <f>'XCSM Dump'!BZ128</f>
        <v>46349.440000000002</v>
      </c>
      <c r="L129" s="76">
        <f>'XCSM Dump'!AT128</f>
        <v>640</v>
      </c>
      <c r="M129" s="76">
        <f>'XCSM Dump'!AU128</f>
        <v>0</v>
      </c>
      <c r="N129" s="76">
        <f>'XCSM Dump'!AV128</f>
        <v>0</v>
      </c>
      <c r="O129" s="76">
        <f>'XCSM Dump'!AW128</f>
        <v>0</v>
      </c>
      <c r="P129" s="76">
        <f>'XCSM Dump'!AX128</f>
        <v>0</v>
      </c>
      <c r="Q129" s="76">
        <f>'XCSM Dump'!AY128</f>
        <v>0</v>
      </c>
      <c r="R129" s="76">
        <f>'XCSM Dump'!AZ128</f>
        <v>0</v>
      </c>
      <c r="S129" s="76">
        <f>+'XCSM Dump'!U128</f>
        <v>0</v>
      </c>
      <c r="T129" s="76">
        <f>+'XCSM Dump'!BB128+'XCSM Dump'!BA128</f>
        <v>0</v>
      </c>
      <c r="U129" s="11">
        <f t="shared" si="4"/>
        <v>640</v>
      </c>
    </row>
    <row r="130" spans="1:21" x14ac:dyDescent="0.3">
      <c r="A130" t="str">
        <f t="shared" si="3"/>
        <v>BIO2593001</v>
      </c>
      <c r="B130" s="1" t="str">
        <f>'XCSM Dump'!C129</f>
        <v>BIO</v>
      </c>
      <c r="C130" s="1" t="str">
        <f>IF(LEN('XCSM Dump'!D129)=4,'XCSM Dump'!D129,REPT("0",3-LEN('XCSM Dump'!D129))&amp;'XCSM Dump'!D129)</f>
        <v>259</v>
      </c>
      <c r="D130" s="1">
        <f>'XCSM Dump'!E129</f>
        <v>3001</v>
      </c>
      <c r="E130" t="str">
        <f>'XCSM Dump'!F129</f>
        <v>Anatomy and Physiology II</v>
      </c>
      <c r="F130" s="75">
        <f>'XCSM Dump'!W129</f>
        <v>4</v>
      </c>
      <c r="G130" s="49">
        <f>'XCSM Dump'!I129</f>
        <v>46251</v>
      </c>
      <c r="H130" s="49">
        <f>'XCSM Dump'!J129</f>
        <v>46367</v>
      </c>
      <c r="I130" s="49">
        <f>'XCSM Dump'!BX129</f>
        <v>46257.02</v>
      </c>
      <c r="J130" s="49">
        <f>'XCSM Dump'!BY129</f>
        <v>46264.04</v>
      </c>
      <c r="K130" s="49">
        <f>'XCSM Dump'!BZ129</f>
        <v>46349.440000000002</v>
      </c>
      <c r="L130" s="76">
        <f>'XCSM Dump'!AT129</f>
        <v>640</v>
      </c>
      <c r="M130" s="76">
        <f>'XCSM Dump'!AU129</f>
        <v>0</v>
      </c>
      <c r="N130" s="76">
        <f>'XCSM Dump'!AV129</f>
        <v>0</v>
      </c>
      <c r="O130" s="76">
        <f>'XCSM Dump'!AW129</f>
        <v>0</v>
      </c>
      <c r="P130" s="76">
        <f>'XCSM Dump'!AX129</f>
        <v>0</v>
      </c>
      <c r="Q130" s="76">
        <f>'XCSM Dump'!AY129</f>
        <v>0</v>
      </c>
      <c r="R130" s="76">
        <f>'XCSM Dump'!AZ129</f>
        <v>0</v>
      </c>
      <c r="S130" s="76">
        <f>+'XCSM Dump'!U129</f>
        <v>0</v>
      </c>
      <c r="T130" s="76">
        <f>+'XCSM Dump'!BB129+'XCSM Dump'!BA129</f>
        <v>0</v>
      </c>
      <c r="U130" s="11">
        <f t="shared" si="4"/>
        <v>640</v>
      </c>
    </row>
    <row r="131" spans="1:21" x14ac:dyDescent="0.3">
      <c r="A131" t="str">
        <f t="shared" si="3"/>
        <v>BIO2593002</v>
      </c>
      <c r="B131" s="1" t="str">
        <f>'XCSM Dump'!C130</f>
        <v>BIO</v>
      </c>
      <c r="C131" s="1" t="str">
        <f>IF(LEN('XCSM Dump'!D130)=4,'XCSM Dump'!D130,REPT("0",3-LEN('XCSM Dump'!D130))&amp;'XCSM Dump'!D130)</f>
        <v>259</v>
      </c>
      <c r="D131" s="1">
        <f>'XCSM Dump'!E130</f>
        <v>3002</v>
      </c>
      <c r="E131" t="str">
        <f>'XCSM Dump'!F130</f>
        <v>Anatomy and Physiology II</v>
      </c>
      <c r="F131" s="75">
        <f>'XCSM Dump'!W130</f>
        <v>4</v>
      </c>
      <c r="G131" s="49">
        <f>'XCSM Dump'!I130</f>
        <v>46251</v>
      </c>
      <c r="H131" s="49">
        <f>'XCSM Dump'!J130</f>
        <v>46367</v>
      </c>
      <c r="I131" s="49">
        <f>'XCSM Dump'!BX130</f>
        <v>46257.02</v>
      </c>
      <c r="J131" s="49">
        <f>'XCSM Dump'!BY130</f>
        <v>46264.04</v>
      </c>
      <c r="K131" s="49">
        <f>'XCSM Dump'!BZ130</f>
        <v>46349.440000000002</v>
      </c>
      <c r="L131" s="76">
        <f>'XCSM Dump'!AT130</f>
        <v>640</v>
      </c>
      <c r="M131" s="76">
        <f>'XCSM Dump'!AU130</f>
        <v>0</v>
      </c>
      <c r="N131" s="76">
        <f>'XCSM Dump'!AV130</f>
        <v>0</v>
      </c>
      <c r="O131" s="76">
        <f>'XCSM Dump'!AW130</f>
        <v>0</v>
      </c>
      <c r="P131" s="76">
        <f>'XCSM Dump'!AX130</f>
        <v>0</v>
      </c>
      <c r="Q131" s="76">
        <f>'XCSM Dump'!AY130</f>
        <v>0</v>
      </c>
      <c r="R131" s="76">
        <f>'XCSM Dump'!AZ130</f>
        <v>0</v>
      </c>
      <c r="S131" s="76">
        <f>+'XCSM Dump'!U130</f>
        <v>0</v>
      </c>
      <c r="T131" s="76">
        <f>+'XCSM Dump'!BB130+'XCSM Dump'!BA130</f>
        <v>0</v>
      </c>
      <c r="U131" s="11">
        <f t="shared" si="4"/>
        <v>640</v>
      </c>
    </row>
    <row r="132" spans="1:21" x14ac:dyDescent="0.3">
      <c r="A132" t="str">
        <f t="shared" si="3"/>
        <v>BIO2593003</v>
      </c>
      <c r="B132" s="1" t="str">
        <f>'XCSM Dump'!C131</f>
        <v>BIO</v>
      </c>
      <c r="C132" s="1" t="str">
        <f>IF(LEN('XCSM Dump'!D131)=4,'XCSM Dump'!D131,REPT("0",3-LEN('XCSM Dump'!D131))&amp;'XCSM Dump'!D131)</f>
        <v>259</v>
      </c>
      <c r="D132" s="1">
        <f>'XCSM Dump'!E131</f>
        <v>3003</v>
      </c>
      <c r="E132" t="str">
        <f>'XCSM Dump'!F131</f>
        <v>Anatomy and Physiology II</v>
      </c>
      <c r="F132" s="75">
        <f>'XCSM Dump'!W131</f>
        <v>4</v>
      </c>
      <c r="G132" s="49">
        <f>'XCSM Dump'!I131</f>
        <v>46251</v>
      </c>
      <c r="H132" s="49">
        <f>'XCSM Dump'!J131</f>
        <v>46367</v>
      </c>
      <c r="I132" s="49">
        <f>'XCSM Dump'!BX131</f>
        <v>46257.02</v>
      </c>
      <c r="J132" s="49">
        <f>'XCSM Dump'!BY131</f>
        <v>46264.04</v>
      </c>
      <c r="K132" s="49">
        <f>'XCSM Dump'!BZ131</f>
        <v>46349.440000000002</v>
      </c>
      <c r="L132" s="76">
        <f>'XCSM Dump'!AT131</f>
        <v>640</v>
      </c>
      <c r="M132" s="76">
        <f>'XCSM Dump'!AU131</f>
        <v>0</v>
      </c>
      <c r="N132" s="76">
        <f>'XCSM Dump'!AV131</f>
        <v>0</v>
      </c>
      <c r="O132" s="76">
        <f>'XCSM Dump'!AW131</f>
        <v>0</v>
      </c>
      <c r="P132" s="76">
        <f>'XCSM Dump'!AX131</f>
        <v>0</v>
      </c>
      <c r="Q132" s="76">
        <f>'XCSM Dump'!AY131</f>
        <v>0</v>
      </c>
      <c r="R132" s="76">
        <f>'XCSM Dump'!AZ131</f>
        <v>0</v>
      </c>
      <c r="S132" s="76">
        <f>+'XCSM Dump'!U131</f>
        <v>0</v>
      </c>
      <c r="T132" s="76">
        <f>+'XCSM Dump'!BB131+'XCSM Dump'!BA131</f>
        <v>0</v>
      </c>
      <c r="U132" s="11">
        <f t="shared" si="4"/>
        <v>640</v>
      </c>
    </row>
    <row r="133" spans="1:21" x14ac:dyDescent="0.3">
      <c r="A133" t="str">
        <f t="shared" si="3"/>
        <v>BUS1013001</v>
      </c>
      <c r="B133" s="1" t="str">
        <f>'XCSM Dump'!C132</f>
        <v>BUS</v>
      </c>
      <c r="C133" s="1" t="str">
        <f>IF(LEN('XCSM Dump'!D132)=4,'XCSM Dump'!D132,REPT("0",3-LEN('XCSM Dump'!D132))&amp;'XCSM Dump'!D132)</f>
        <v>101</v>
      </c>
      <c r="D133" s="1">
        <f>'XCSM Dump'!E132</f>
        <v>3001</v>
      </c>
      <c r="E133" t="str">
        <f>'XCSM Dump'!F132</f>
        <v>Introduction to Business</v>
      </c>
      <c r="F133" s="75">
        <f>'XCSM Dump'!W132</f>
        <v>3</v>
      </c>
      <c r="G133" s="49">
        <f>'XCSM Dump'!I132</f>
        <v>46251</v>
      </c>
      <c r="H133" s="49">
        <f>'XCSM Dump'!J132</f>
        <v>46367</v>
      </c>
      <c r="I133" s="49">
        <f>'XCSM Dump'!BX132</f>
        <v>46257.02</v>
      </c>
      <c r="J133" s="49">
        <f>'XCSM Dump'!BY132</f>
        <v>46264.04</v>
      </c>
      <c r="K133" s="49">
        <f>'XCSM Dump'!BZ132</f>
        <v>46349.440000000002</v>
      </c>
      <c r="L133" s="76">
        <f>'XCSM Dump'!AT132</f>
        <v>480</v>
      </c>
      <c r="M133" s="76">
        <f>'XCSM Dump'!AU132</f>
        <v>0</v>
      </c>
      <c r="N133" s="76">
        <f>'XCSM Dump'!AV132</f>
        <v>0</v>
      </c>
      <c r="O133" s="76">
        <f>'XCSM Dump'!AW132</f>
        <v>0</v>
      </c>
      <c r="P133" s="76">
        <f>'XCSM Dump'!AX132</f>
        <v>0</v>
      </c>
      <c r="Q133" s="76">
        <f>'XCSM Dump'!AY132</f>
        <v>0</v>
      </c>
      <c r="R133" s="76">
        <f>'XCSM Dump'!AZ132</f>
        <v>0</v>
      </c>
      <c r="S133" s="76">
        <f>+'XCSM Dump'!U132</f>
        <v>0</v>
      </c>
      <c r="T133" s="76">
        <f>+'XCSM Dump'!BB132+'XCSM Dump'!BA132</f>
        <v>0</v>
      </c>
      <c r="U133" s="11">
        <f t="shared" si="4"/>
        <v>480</v>
      </c>
    </row>
    <row r="134" spans="1:21" x14ac:dyDescent="0.3">
      <c r="A134" t="str">
        <f t="shared" si="3"/>
        <v>BUS1013003</v>
      </c>
      <c r="B134" s="1" t="str">
        <f>'XCSM Dump'!C133</f>
        <v>BUS</v>
      </c>
      <c r="C134" s="1" t="str">
        <f>IF(LEN('XCSM Dump'!D133)=4,'XCSM Dump'!D133,REPT("0",3-LEN('XCSM Dump'!D133))&amp;'XCSM Dump'!D133)</f>
        <v>101</v>
      </c>
      <c r="D134" s="1">
        <f>'XCSM Dump'!E133</f>
        <v>3003</v>
      </c>
      <c r="E134" t="str">
        <f>'XCSM Dump'!F133</f>
        <v>Introduction to Business</v>
      </c>
      <c r="F134" s="75">
        <f>'XCSM Dump'!W133</f>
        <v>3</v>
      </c>
      <c r="G134" s="49">
        <f>'XCSM Dump'!I133</f>
        <v>46251</v>
      </c>
      <c r="H134" s="49">
        <f>'XCSM Dump'!J133</f>
        <v>46367</v>
      </c>
      <c r="I134" s="49">
        <f>'XCSM Dump'!BX133</f>
        <v>46257.02</v>
      </c>
      <c r="J134" s="49">
        <f>'XCSM Dump'!BY133</f>
        <v>46264.04</v>
      </c>
      <c r="K134" s="49">
        <f>'XCSM Dump'!BZ133</f>
        <v>46349.440000000002</v>
      </c>
      <c r="L134" s="76">
        <f>'XCSM Dump'!AT133</f>
        <v>480</v>
      </c>
      <c r="M134" s="76">
        <f>'XCSM Dump'!AU133</f>
        <v>0</v>
      </c>
      <c r="N134" s="76">
        <f>'XCSM Dump'!AV133</f>
        <v>0</v>
      </c>
      <c r="O134" s="76">
        <f>'XCSM Dump'!AW133</f>
        <v>0</v>
      </c>
      <c r="P134" s="76">
        <f>'XCSM Dump'!AX133</f>
        <v>0</v>
      </c>
      <c r="Q134" s="76">
        <f>'XCSM Dump'!AY133</f>
        <v>0</v>
      </c>
      <c r="R134" s="76">
        <f>'XCSM Dump'!AZ133</f>
        <v>0</v>
      </c>
      <c r="S134" s="76">
        <f>+'XCSM Dump'!U133</f>
        <v>0</v>
      </c>
      <c r="T134" s="76">
        <f>+'XCSM Dump'!BB133+'XCSM Dump'!BA133</f>
        <v>0</v>
      </c>
      <c r="U134" s="11">
        <f t="shared" si="4"/>
        <v>480</v>
      </c>
    </row>
    <row r="135" spans="1:21" x14ac:dyDescent="0.3">
      <c r="A135" t="str">
        <f t="shared" si="3"/>
        <v>BUS1013B04</v>
      </c>
      <c r="B135" s="1" t="str">
        <f>'XCSM Dump'!C134</f>
        <v>BUS</v>
      </c>
      <c r="C135" s="1" t="str">
        <f>IF(LEN('XCSM Dump'!D134)=4,'XCSM Dump'!D134,REPT("0",3-LEN('XCSM Dump'!D134))&amp;'XCSM Dump'!D134)</f>
        <v>101</v>
      </c>
      <c r="D135" s="1" t="str">
        <f>'XCSM Dump'!E134</f>
        <v>3B04</v>
      </c>
      <c r="E135" t="str">
        <f>'XCSM Dump'!F134</f>
        <v>Introduction to Business</v>
      </c>
      <c r="F135" s="75">
        <f>'XCSM Dump'!W134</f>
        <v>3</v>
      </c>
      <c r="G135" s="49">
        <f>'XCSM Dump'!I134</f>
        <v>46307</v>
      </c>
      <c r="H135" s="49">
        <f>'XCSM Dump'!J134</f>
        <v>46367</v>
      </c>
      <c r="I135" s="49">
        <f>'XCSM Dump'!BX134</f>
        <v>46309.66</v>
      </c>
      <c r="J135" s="49">
        <f>'XCSM Dump'!BY134</f>
        <v>46313.32</v>
      </c>
      <c r="K135" s="49">
        <f>'XCSM Dump'!BZ134</f>
        <v>46357.4</v>
      </c>
      <c r="L135" s="76">
        <f>'XCSM Dump'!AT134</f>
        <v>480</v>
      </c>
      <c r="M135" s="76">
        <f>'XCSM Dump'!AU134</f>
        <v>0</v>
      </c>
      <c r="N135" s="76">
        <f>'XCSM Dump'!AV134</f>
        <v>0</v>
      </c>
      <c r="O135" s="76">
        <f>'XCSM Dump'!AW134</f>
        <v>0</v>
      </c>
      <c r="P135" s="76">
        <f>'XCSM Dump'!AX134</f>
        <v>0</v>
      </c>
      <c r="Q135" s="76">
        <f>'XCSM Dump'!AY134</f>
        <v>0</v>
      </c>
      <c r="R135" s="76">
        <f>'XCSM Dump'!AZ134</f>
        <v>0</v>
      </c>
      <c r="S135" s="76">
        <f>+'XCSM Dump'!U134</f>
        <v>0</v>
      </c>
      <c r="T135" s="76">
        <f>+'XCSM Dump'!BB134+'XCSM Dump'!BA134</f>
        <v>0</v>
      </c>
      <c r="U135" s="11">
        <f t="shared" si="4"/>
        <v>480</v>
      </c>
    </row>
    <row r="136" spans="1:21" x14ac:dyDescent="0.3">
      <c r="A136" t="str">
        <f t="shared" ref="A136:A196" si="5">B136&amp;C136&amp;D136</f>
        <v>BUS1073090</v>
      </c>
      <c r="B136" s="1" t="str">
        <f>'XCSM Dump'!C135</f>
        <v>BUS</v>
      </c>
      <c r="C136" s="1" t="str">
        <f>IF(LEN('XCSM Dump'!D135)=4,'XCSM Dump'!D135,REPT("0",3-LEN('XCSM Dump'!D135))&amp;'XCSM Dump'!D135)</f>
        <v>107</v>
      </c>
      <c r="D136" s="1">
        <f>'XCSM Dump'!E135</f>
        <v>3090</v>
      </c>
      <c r="E136" t="str">
        <f>'XCSM Dump'!F135</f>
        <v>Practical Business Principles</v>
      </c>
      <c r="F136" s="75">
        <f>'XCSM Dump'!W135</f>
        <v>3</v>
      </c>
      <c r="G136" s="49">
        <f>'XCSM Dump'!I135</f>
        <v>46253</v>
      </c>
      <c r="H136" s="49">
        <f>'XCSM Dump'!J135</f>
        <v>46533</v>
      </c>
      <c r="I136" s="49">
        <f>'XCSM Dump'!BX135</f>
        <v>46268.86</v>
      </c>
      <c r="J136" s="49">
        <f>'XCSM Dump'!BY135</f>
        <v>46285.72</v>
      </c>
      <c r="K136" s="49">
        <f>'XCSM Dump'!BZ135</f>
        <v>46489.2</v>
      </c>
      <c r="L136" s="76">
        <f>'XCSM Dump'!AT135</f>
        <v>480</v>
      </c>
      <c r="M136" s="76">
        <f>'XCSM Dump'!AU135</f>
        <v>0</v>
      </c>
      <c r="N136" s="76">
        <f>'XCSM Dump'!AV135</f>
        <v>0</v>
      </c>
      <c r="O136" s="76">
        <f>'XCSM Dump'!AW135</f>
        <v>0</v>
      </c>
      <c r="P136" s="76">
        <f>'XCSM Dump'!AX135</f>
        <v>0</v>
      </c>
      <c r="Q136" s="76">
        <f>'XCSM Dump'!AY135</f>
        <v>0</v>
      </c>
      <c r="R136" s="76">
        <f>'XCSM Dump'!AZ135</f>
        <v>0</v>
      </c>
      <c r="S136" s="76">
        <f>+'XCSM Dump'!U135</f>
        <v>0</v>
      </c>
      <c r="T136" s="76">
        <f>+'XCSM Dump'!BB135+'XCSM Dump'!BA135</f>
        <v>0</v>
      </c>
      <c r="U136" s="11">
        <f t="shared" si="4"/>
        <v>480</v>
      </c>
    </row>
    <row r="137" spans="1:21" x14ac:dyDescent="0.3">
      <c r="A137" t="str">
        <f t="shared" si="5"/>
        <v>BUS1073091</v>
      </c>
      <c r="B137" s="1" t="str">
        <f>'XCSM Dump'!C136</f>
        <v>BUS</v>
      </c>
      <c r="C137" s="1" t="str">
        <f>IF(LEN('XCSM Dump'!D136)=4,'XCSM Dump'!D136,REPT("0",3-LEN('XCSM Dump'!D136))&amp;'XCSM Dump'!D136)</f>
        <v>107</v>
      </c>
      <c r="D137" s="1">
        <f>'XCSM Dump'!E136</f>
        <v>3091</v>
      </c>
      <c r="E137" t="str">
        <f>'XCSM Dump'!F136</f>
        <v>Practical Business Principles</v>
      </c>
      <c r="F137" s="75">
        <f>'XCSM Dump'!W136</f>
        <v>3</v>
      </c>
      <c r="G137" s="49">
        <f>'XCSM Dump'!I136</f>
        <v>46253</v>
      </c>
      <c r="H137" s="49">
        <f>'XCSM Dump'!J136</f>
        <v>46533</v>
      </c>
      <c r="I137" s="49">
        <f>'XCSM Dump'!BX136</f>
        <v>46268.86</v>
      </c>
      <c r="J137" s="49">
        <f>'XCSM Dump'!BY136</f>
        <v>46285.72</v>
      </c>
      <c r="K137" s="49">
        <f>'XCSM Dump'!BZ136</f>
        <v>46489.2</v>
      </c>
      <c r="L137" s="76">
        <f>'XCSM Dump'!AT136</f>
        <v>480</v>
      </c>
      <c r="M137" s="76">
        <f>'XCSM Dump'!AU136</f>
        <v>0</v>
      </c>
      <c r="N137" s="76">
        <f>'XCSM Dump'!AV136</f>
        <v>0</v>
      </c>
      <c r="O137" s="76">
        <f>'XCSM Dump'!AW136</f>
        <v>0</v>
      </c>
      <c r="P137" s="76">
        <f>'XCSM Dump'!AX136</f>
        <v>0</v>
      </c>
      <c r="Q137" s="76">
        <f>'XCSM Dump'!AY136</f>
        <v>0</v>
      </c>
      <c r="R137" s="76">
        <f>'XCSM Dump'!AZ136</f>
        <v>0</v>
      </c>
      <c r="S137" s="76">
        <f>+'XCSM Dump'!U136</f>
        <v>0</v>
      </c>
      <c r="T137" s="76">
        <f>+'XCSM Dump'!BB136+'XCSM Dump'!BA136</f>
        <v>0</v>
      </c>
      <c r="U137" s="11">
        <f t="shared" ref="U137:U196" si="6">SUM(L137:T137)</f>
        <v>480</v>
      </c>
    </row>
    <row r="138" spans="1:21" x14ac:dyDescent="0.3">
      <c r="A138" t="str">
        <f t="shared" si="5"/>
        <v>BUS1073092</v>
      </c>
      <c r="B138" s="1" t="str">
        <f>'XCSM Dump'!C137</f>
        <v>BUS</v>
      </c>
      <c r="C138" s="1" t="str">
        <f>IF(LEN('XCSM Dump'!D137)=4,'XCSM Dump'!D137,REPT("0",3-LEN('XCSM Dump'!D137))&amp;'XCSM Dump'!D137)</f>
        <v>107</v>
      </c>
      <c r="D138" s="1">
        <f>'XCSM Dump'!E137</f>
        <v>3092</v>
      </c>
      <c r="E138" t="str">
        <f>'XCSM Dump'!F137</f>
        <v>Practical Business Principles</v>
      </c>
      <c r="F138" s="75">
        <f>'XCSM Dump'!W137</f>
        <v>3</v>
      </c>
      <c r="G138" s="49">
        <f>'XCSM Dump'!I137</f>
        <v>46253</v>
      </c>
      <c r="H138" s="49">
        <f>'XCSM Dump'!J137</f>
        <v>46533</v>
      </c>
      <c r="I138" s="49">
        <f>'XCSM Dump'!BX137</f>
        <v>46268.86</v>
      </c>
      <c r="J138" s="49">
        <f>'XCSM Dump'!BY137</f>
        <v>46285.72</v>
      </c>
      <c r="K138" s="49">
        <f>'XCSM Dump'!BZ137</f>
        <v>46489.2</v>
      </c>
      <c r="L138" s="76">
        <f>'XCSM Dump'!AT137</f>
        <v>480</v>
      </c>
      <c r="M138" s="76">
        <f>'XCSM Dump'!AU137</f>
        <v>0</v>
      </c>
      <c r="N138" s="76">
        <f>'XCSM Dump'!AV137</f>
        <v>0</v>
      </c>
      <c r="O138" s="76">
        <f>'XCSM Dump'!AW137</f>
        <v>0</v>
      </c>
      <c r="P138" s="76">
        <f>'XCSM Dump'!AX137</f>
        <v>0</v>
      </c>
      <c r="Q138" s="76">
        <f>'XCSM Dump'!AY137</f>
        <v>0</v>
      </c>
      <c r="R138" s="76">
        <f>'XCSM Dump'!AZ137</f>
        <v>0</v>
      </c>
      <c r="S138" s="76">
        <f>+'XCSM Dump'!U137</f>
        <v>0</v>
      </c>
      <c r="T138" s="76">
        <f>+'XCSM Dump'!BB137+'XCSM Dump'!BA137</f>
        <v>0</v>
      </c>
      <c r="U138" s="11">
        <f t="shared" si="6"/>
        <v>480</v>
      </c>
    </row>
    <row r="139" spans="1:21" x14ac:dyDescent="0.3">
      <c r="A139" t="str">
        <f t="shared" si="5"/>
        <v>BUS1073093</v>
      </c>
      <c r="B139" s="1" t="str">
        <f>'XCSM Dump'!C138</f>
        <v>BUS</v>
      </c>
      <c r="C139" s="1" t="str">
        <f>IF(LEN('XCSM Dump'!D138)=4,'XCSM Dump'!D138,REPT("0",3-LEN('XCSM Dump'!D138))&amp;'XCSM Dump'!D138)</f>
        <v>107</v>
      </c>
      <c r="D139" s="1">
        <f>'XCSM Dump'!E138</f>
        <v>3093</v>
      </c>
      <c r="E139" t="str">
        <f>'XCSM Dump'!F138</f>
        <v>Practical Business Principles</v>
      </c>
      <c r="F139" s="75">
        <f>'XCSM Dump'!W138</f>
        <v>3</v>
      </c>
      <c r="G139" s="49">
        <f>'XCSM Dump'!I138</f>
        <v>46253</v>
      </c>
      <c r="H139" s="49">
        <f>'XCSM Dump'!J138</f>
        <v>46533</v>
      </c>
      <c r="I139" s="49">
        <f>'XCSM Dump'!BX138</f>
        <v>46268.86</v>
      </c>
      <c r="J139" s="49">
        <f>'XCSM Dump'!BY138</f>
        <v>46285.72</v>
      </c>
      <c r="K139" s="49">
        <f>'XCSM Dump'!BZ138</f>
        <v>46489.2</v>
      </c>
      <c r="L139" s="76">
        <f>'XCSM Dump'!AT138</f>
        <v>480</v>
      </c>
      <c r="M139" s="76">
        <f>'XCSM Dump'!AU138</f>
        <v>0</v>
      </c>
      <c r="N139" s="76">
        <f>'XCSM Dump'!AV138</f>
        <v>0</v>
      </c>
      <c r="O139" s="76">
        <f>'XCSM Dump'!AW138</f>
        <v>0</v>
      </c>
      <c r="P139" s="76">
        <f>'XCSM Dump'!AX138</f>
        <v>0</v>
      </c>
      <c r="Q139" s="76">
        <f>'XCSM Dump'!AY138</f>
        <v>0</v>
      </c>
      <c r="R139" s="76">
        <f>'XCSM Dump'!AZ138</f>
        <v>0</v>
      </c>
      <c r="S139" s="76">
        <f>+'XCSM Dump'!U138</f>
        <v>0</v>
      </c>
      <c r="T139" s="76">
        <f>+'XCSM Dump'!BB138+'XCSM Dump'!BA138</f>
        <v>0</v>
      </c>
      <c r="U139" s="11">
        <f t="shared" si="6"/>
        <v>480</v>
      </c>
    </row>
    <row r="140" spans="1:21" x14ac:dyDescent="0.3">
      <c r="A140" t="str">
        <f t="shared" si="5"/>
        <v>BUS1073094</v>
      </c>
      <c r="B140" s="1" t="str">
        <f>'XCSM Dump'!C139</f>
        <v>BUS</v>
      </c>
      <c r="C140" s="1" t="str">
        <f>IF(LEN('XCSM Dump'!D139)=4,'XCSM Dump'!D139,REPT("0",3-LEN('XCSM Dump'!D139))&amp;'XCSM Dump'!D139)</f>
        <v>107</v>
      </c>
      <c r="D140" s="1">
        <f>'XCSM Dump'!E139</f>
        <v>3094</v>
      </c>
      <c r="E140" t="str">
        <f>'XCSM Dump'!F139</f>
        <v>Practical Business Principles</v>
      </c>
      <c r="F140" s="75">
        <f>'XCSM Dump'!W139</f>
        <v>3</v>
      </c>
      <c r="G140" s="49">
        <f>'XCSM Dump'!I139</f>
        <v>46253</v>
      </c>
      <c r="H140" s="49">
        <f>'XCSM Dump'!J139</f>
        <v>46533</v>
      </c>
      <c r="I140" s="49">
        <f>'XCSM Dump'!BX139</f>
        <v>46268.86</v>
      </c>
      <c r="J140" s="49">
        <f>'XCSM Dump'!BY139</f>
        <v>46285.72</v>
      </c>
      <c r="K140" s="49">
        <f>'XCSM Dump'!BZ139</f>
        <v>46489.2</v>
      </c>
      <c r="L140" s="76">
        <f>'XCSM Dump'!AT139</f>
        <v>480</v>
      </c>
      <c r="M140" s="76">
        <f>'XCSM Dump'!AU139</f>
        <v>0</v>
      </c>
      <c r="N140" s="76">
        <f>'XCSM Dump'!AV139</f>
        <v>0</v>
      </c>
      <c r="O140" s="76">
        <f>'XCSM Dump'!AW139</f>
        <v>0</v>
      </c>
      <c r="P140" s="76">
        <f>'XCSM Dump'!AX139</f>
        <v>0</v>
      </c>
      <c r="Q140" s="76">
        <f>'XCSM Dump'!AY139</f>
        <v>0</v>
      </c>
      <c r="R140" s="76">
        <f>'XCSM Dump'!AZ139</f>
        <v>0</v>
      </c>
      <c r="S140" s="76">
        <f>+'XCSM Dump'!U139</f>
        <v>0</v>
      </c>
      <c r="T140" s="76">
        <f>+'XCSM Dump'!BB139+'XCSM Dump'!BA139</f>
        <v>0</v>
      </c>
      <c r="U140" s="11">
        <f t="shared" si="6"/>
        <v>480</v>
      </c>
    </row>
    <row r="141" spans="1:21" x14ac:dyDescent="0.3">
      <c r="A141" t="str">
        <f t="shared" si="5"/>
        <v>BUS1203001</v>
      </c>
      <c r="B141" s="1" t="str">
        <f>'XCSM Dump'!C140</f>
        <v>BUS</v>
      </c>
      <c r="C141" s="1" t="str">
        <f>IF(LEN('XCSM Dump'!D140)=4,'XCSM Dump'!D140,REPT("0",3-LEN('XCSM Dump'!D140))&amp;'XCSM Dump'!D140)</f>
        <v>120</v>
      </c>
      <c r="D141" s="1">
        <f>'XCSM Dump'!E140</f>
        <v>3001</v>
      </c>
      <c r="E141" t="str">
        <f>'XCSM Dump'!F140</f>
        <v>Business Mathematics</v>
      </c>
      <c r="F141" s="75">
        <f>'XCSM Dump'!W140</f>
        <v>3</v>
      </c>
      <c r="G141" s="49">
        <f>'XCSM Dump'!I140</f>
        <v>46251</v>
      </c>
      <c r="H141" s="49">
        <f>'XCSM Dump'!J140</f>
        <v>46367</v>
      </c>
      <c r="I141" s="49">
        <f>'XCSM Dump'!BX140</f>
        <v>46257.02</v>
      </c>
      <c r="J141" s="49">
        <f>'XCSM Dump'!BY140</f>
        <v>46264.04</v>
      </c>
      <c r="K141" s="49">
        <f>'XCSM Dump'!BZ140</f>
        <v>46349.440000000002</v>
      </c>
      <c r="L141" s="76">
        <f>'XCSM Dump'!AT140</f>
        <v>480</v>
      </c>
      <c r="M141" s="76">
        <f>'XCSM Dump'!AU140</f>
        <v>0</v>
      </c>
      <c r="N141" s="76">
        <f>'XCSM Dump'!AV140</f>
        <v>0</v>
      </c>
      <c r="O141" s="76">
        <f>'XCSM Dump'!AW140</f>
        <v>0</v>
      </c>
      <c r="P141" s="76">
        <f>'XCSM Dump'!AX140</f>
        <v>0</v>
      </c>
      <c r="Q141" s="76">
        <f>'XCSM Dump'!AY140</f>
        <v>0</v>
      </c>
      <c r="R141" s="76">
        <f>'XCSM Dump'!AZ140</f>
        <v>0</v>
      </c>
      <c r="S141" s="76">
        <f>+'XCSM Dump'!U140</f>
        <v>0</v>
      </c>
      <c r="T141" s="76">
        <f>+'XCSM Dump'!BB140+'XCSM Dump'!BA140</f>
        <v>0</v>
      </c>
      <c r="U141" s="11">
        <f t="shared" si="6"/>
        <v>480</v>
      </c>
    </row>
    <row r="142" spans="1:21" x14ac:dyDescent="0.3">
      <c r="A142" t="str">
        <f t="shared" si="5"/>
        <v>BUS1303001</v>
      </c>
      <c r="B142" s="1" t="str">
        <f>'XCSM Dump'!C141</f>
        <v>BUS</v>
      </c>
      <c r="C142" s="1" t="str">
        <f>IF(LEN('XCSM Dump'!D141)=4,'XCSM Dump'!D141,REPT("0",3-LEN('XCSM Dump'!D141))&amp;'XCSM Dump'!D141)</f>
        <v>130</v>
      </c>
      <c r="D142" s="1">
        <f>'XCSM Dump'!E141</f>
        <v>3001</v>
      </c>
      <c r="E142" t="str">
        <f>'XCSM Dump'!F141</f>
        <v>Human Relations</v>
      </c>
      <c r="F142" s="75">
        <f>'XCSM Dump'!W141</f>
        <v>3</v>
      </c>
      <c r="G142" s="49">
        <f>'XCSM Dump'!I141</f>
        <v>46251</v>
      </c>
      <c r="H142" s="49">
        <f>'XCSM Dump'!J141</f>
        <v>46367</v>
      </c>
      <c r="I142" s="49">
        <f>'XCSM Dump'!BX141</f>
        <v>46257.02</v>
      </c>
      <c r="J142" s="49">
        <f>'XCSM Dump'!BY141</f>
        <v>46264.04</v>
      </c>
      <c r="K142" s="49">
        <f>'XCSM Dump'!BZ141</f>
        <v>46349.440000000002</v>
      </c>
      <c r="L142" s="76">
        <f>'XCSM Dump'!AT141</f>
        <v>480</v>
      </c>
      <c r="M142" s="76">
        <f>'XCSM Dump'!AU141</f>
        <v>0</v>
      </c>
      <c r="N142" s="76">
        <f>'XCSM Dump'!AV141</f>
        <v>0</v>
      </c>
      <c r="O142" s="76">
        <f>'XCSM Dump'!AW141</f>
        <v>0</v>
      </c>
      <c r="P142" s="76">
        <f>'XCSM Dump'!AX141</f>
        <v>0</v>
      </c>
      <c r="Q142" s="76">
        <f>'XCSM Dump'!AY141</f>
        <v>0</v>
      </c>
      <c r="R142" s="76">
        <f>'XCSM Dump'!AZ141</f>
        <v>0</v>
      </c>
      <c r="S142" s="76">
        <f>+'XCSM Dump'!U141</f>
        <v>0</v>
      </c>
      <c r="T142" s="76">
        <f>+'XCSM Dump'!BB141+'XCSM Dump'!BA141</f>
        <v>0</v>
      </c>
      <c r="U142" s="11">
        <f t="shared" si="6"/>
        <v>480</v>
      </c>
    </row>
    <row r="143" spans="1:21" x14ac:dyDescent="0.3">
      <c r="A143" t="str">
        <f t="shared" si="5"/>
        <v>BUS1303B01</v>
      </c>
      <c r="B143" s="1" t="str">
        <f>'XCSM Dump'!C142</f>
        <v>BUS</v>
      </c>
      <c r="C143" s="1" t="str">
        <f>IF(LEN('XCSM Dump'!D142)=4,'XCSM Dump'!D142,REPT("0",3-LEN('XCSM Dump'!D142))&amp;'XCSM Dump'!D142)</f>
        <v>130</v>
      </c>
      <c r="D143" s="1" t="str">
        <f>'XCSM Dump'!E142</f>
        <v>3B01</v>
      </c>
      <c r="E143" t="str">
        <f>'XCSM Dump'!F142</f>
        <v>Human Relations</v>
      </c>
      <c r="F143" s="75">
        <f>'XCSM Dump'!W142</f>
        <v>3</v>
      </c>
      <c r="G143" s="49">
        <f>'XCSM Dump'!I142</f>
        <v>46307</v>
      </c>
      <c r="H143" s="49">
        <f>'XCSM Dump'!J142</f>
        <v>46367</v>
      </c>
      <c r="I143" s="49">
        <f>'XCSM Dump'!BX142</f>
        <v>46309.66</v>
      </c>
      <c r="J143" s="49">
        <f>'XCSM Dump'!BY142</f>
        <v>46313.32</v>
      </c>
      <c r="K143" s="49">
        <f>'XCSM Dump'!BZ142</f>
        <v>46357.4</v>
      </c>
      <c r="L143" s="76">
        <f>'XCSM Dump'!AT142</f>
        <v>480</v>
      </c>
      <c r="M143" s="76">
        <f>'XCSM Dump'!AU142</f>
        <v>0</v>
      </c>
      <c r="N143" s="76">
        <f>'XCSM Dump'!AV142</f>
        <v>0</v>
      </c>
      <c r="O143" s="76">
        <f>'XCSM Dump'!AW142</f>
        <v>0</v>
      </c>
      <c r="P143" s="76">
        <f>'XCSM Dump'!AX142</f>
        <v>0</v>
      </c>
      <c r="Q143" s="76">
        <f>'XCSM Dump'!AY142</f>
        <v>0</v>
      </c>
      <c r="R143" s="76">
        <f>'XCSM Dump'!AZ142</f>
        <v>0</v>
      </c>
      <c r="S143" s="76">
        <f>+'XCSM Dump'!U142</f>
        <v>0</v>
      </c>
      <c r="T143" s="76">
        <f>+'XCSM Dump'!BB142+'XCSM Dump'!BA142</f>
        <v>0</v>
      </c>
      <c r="U143" s="11">
        <f t="shared" si="6"/>
        <v>480</v>
      </c>
    </row>
    <row r="144" spans="1:21" x14ac:dyDescent="0.3">
      <c r="A144" t="str">
        <f t="shared" si="5"/>
        <v>BUS2563001</v>
      </c>
      <c r="B144" s="1" t="str">
        <f>'XCSM Dump'!C143</f>
        <v>BUS</v>
      </c>
      <c r="C144" s="1" t="str">
        <f>IF(LEN('XCSM Dump'!D143)=4,'XCSM Dump'!D143,REPT("0",3-LEN('XCSM Dump'!D143))&amp;'XCSM Dump'!D143)</f>
        <v>256</v>
      </c>
      <c r="D144" s="1">
        <f>'XCSM Dump'!E143</f>
        <v>3001</v>
      </c>
      <c r="E144" t="str">
        <f>'XCSM Dump'!F143</f>
        <v>Business Law</v>
      </c>
      <c r="F144" s="75">
        <f>'XCSM Dump'!W143</f>
        <v>3</v>
      </c>
      <c r="G144" s="49">
        <f>'XCSM Dump'!I143</f>
        <v>46251</v>
      </c>
      <c r="H144" s="49">
        <f>'XCSM Dump'!J143</f>
        <v>46367</v>
      </c>
      <c r="I144" s="49">
        <f>'XCSM Dump'!BX143</f>
        <v>46257.02</v>
      </c>
      <c r="J144" s="49">
        <f>'XCSM Dump'!BY143</f>
        <v>46264.04</v>
      </c>
      <c r="K144" s="49">
        <f>'XCSM Dump'!BZ143</f>
        <v>46349.440000000002</v>
      </c>
      <c r="L144" s="76">
        <f>'XCSM Dump'!AT143</f>
        <v>480</v>
      </c>
      <c r="M144" s="76">
        <f>'XCSM Dump'!AU143</f>
        <v>0</v>
      </c>
      <c r="N144" s="76">
        <f>'XCSM Dump'!AV143</f>
        <v>0</v>
      </c>
      <c r="O144" s="76">
        <f>'XCSM Dump'!AW143</f>
        <v>0</v>
      </c>
      <c r="P144" s="76">
        <f>'XCSM Dump'!AX143</f>
        <v>0</v>
      </c>
      <c r="Q144" s="76">
        <f>'XCSM Dump'!AY143</f>
        <v>0</v>
      </c>
      <c r="R144" s="76">
        <f>'XCSM Dump'!AZ143</f>
        <v>0</v>
      </c>
      <c r="S144" s="76">
        <f>+'XCSM Dump'!U143</f>
        <v>0</v>
      </c>
      <c r="T144" s="76">
        <f>+'XCSM Dump'!BB143+'XCSM Dump'!BA143</f>
        <v>0</v>
      </c>
      <c r="U144" s="11">
        <f t="shared" si="6"/>
        <v>480</v>
      </c>
    </row>
    <row r="145" spans="1:21" x14ac:dyDescent="0.3">
      <c r="A145" t="str">
        <f t="shared" si="5"/>
        <v>CAD1413090</v>
      </c>
      <c r="B145" s="1" t="str">
        <f>'XCSM Dump'!C144</f>
        <v>CAD</v>
      </c>
      <c r="C145" s="1" t="str">
        <f>IF(LEN('XCSM Dump'!D144)=4,'XCSM Dump'!D144,REPT("0",3-LEN('XCSM Dump'!D144))&amp;'XCSM Dump'!D144)</f>
        <v>141</v>
      </c>
      <c r="D145" s="1">
        <f>'XCSM Dump'!E144</f>
        <v>3090</v>
      </c>
      <c r="E145" t="str">
        <f>'XCSM Dump'!F144</f>
        <v>Technical Drafting CAD</v>
      </c>
      <c r="F145" s="75">
        <f>'XCSM Dump'!W144</f>
        <v>4</v>
      </c>
      <c r="G145" s="49">
        <f>'XCSM Dump'!I144</f>
        <v>46246</v>
      </c>
      <c r="H145" s="49">
        <f>'XCSM Dump'!J144</f>
        <v>46374</v>
      </c>
      <c r="I145" s="49">
        <f>'XCSM Dump'!BX144</f>
        <v>46252.74</v>
      </c>
      <c r="J145" s="49">
        <f>'XCSM Dump'!BY144</f>
        <v>46260.480000000003</v>
      </c>
      <c r="K145" s="49">
        <f>'XCSM Dump'!BZ144</f>
        <v>46353.52</v>
      </c>
      <c r="L145" s="76">
        <f>'XCSM Dump'!AT144</f>
        <v>640</v>
      </c>
      <c r="M145" s="76">
        <f>'XCSM Dump'!AU144</f>
        <v>0</v>
      </c>
      <c r="N145" s="76">
        <f>'XCSM Dump'!AV144</f>
        <v>0</v>
      </c>
      <c r="O145" s="76">
        <f>'XCSM Dump'!AW144</f>
        <v>0</v>
      </c>
      <c r="P145" s="76">
        <f>'XCSM Dump'!AX144</f>
        <v>0</v>
      </c>
      <c r="Q145" s="76">
        <f>'XCSM Dump'!AY144</f>
        <v>0</v>
      </c>
      <c r="R145" s="76">
        <f>'XCSM Dump'!AZ144</f>
        <v>0</v>
      </c>
      <c r="S145" s="76">
        <f>+'XCSM Dump'!U144</f>
        <v>0</v>
      </c>
      <c r="T145" s="76">
        <f>+'XCSM Dump'!BB144+'XCSM Dump'!BA144</f>
        <v>0</v>
      </c>
      <c r="U145" s="11">
        <f t="shared" si="6"/>
        <v>640</v>
      </c>
    </row>
    <row r="146" spans="1:21" x14ac:dyDescent="0.3">
      <c r="A146" t="str">
        <f t="shared" si="5"/>
        <v>CAD1413091</v>
      </c>
      <c r="B146" s="1" t="str">
        <f>'XCSM Dump'!C145</f>
        <v>CAD</v>
      </c>
      <c r="C146" s="1" t="str">
        <f>IF(LEN('XCSM Dump'!D145)=4,'XCSM Dump'!D145,REPT("0",3-LEN('XCSM Dump'!D145))&amp;'XCSM Dump'!D145)</f>
        <v>141</v>
      </c>
      <c r="D146" s="1">
        <f>'XCSM Dump'!E145</f>
        <v>3091</v>
      </c>
      <c r="E146" t="str">
        <f>'XCSM Dump'!F145</f>
        <v>Technical Drafting CAD</v>
      </c>
      <c r="F146" s="75">
        <f>'XCSM Dump'!W145</f>
        <v>4</v>
      </c>
      <c r="G146" s="49">
        <f>'XCSM Dump'!I145</f>
        <v>46246</v>
      </c>
      <c r="H146" s="49">
        <f>'XCSM Dump'!J145</f>
        <v>46374</v>
      </c>
      <c r="I146" s="49">
        <f>'XCSM Dump'!BX145</f>
        <v>46252.74</v>
      </c>
      <c r="J146" s="49">
        <f>'XCSM Dump'!BY145</f>
        <v>46260.480000000003</v>
      </c>
      <c r="K146" s="49">
        <f>'XCSM Dump'!BZ145</f>
        <v>46353.52</v>
      </c>
      <c r="L146" s="76">
        <f>'XCSM Dump'!AT145</f>
        <v>640</v>
      </c>
      <c r="M146" s="76">
        <f>'XCSM Dump'!AU145</f>
        <v>0</v>
      </c>
      <c r="N146" s="76">
        <f>'XCSM Dump'!AV145</f>
        <v>0</v>
      </c>
      <c r="O146" s="76">
        <f>'XCSM Dump'!AW145</f>
        <v>0</v>
      </c>
      <c r="P146" s="76">
        <f>'XCSM Dump'!AX145</f>
        <v>0</v>
      </c>
      <c r="Q146" s="76">
        <f>'XCSM Dump'!AY145</f>
        <v>0</v>
      </c>
      <c r="R146" s="76">
        <f>'XCSM Dump'!AZ145</f>
        <v>0</v>
      </c>
      <c r="S146" s="76">
        <f>+'XCSM Dump'!U145</f>
        <v>0</v>
      </c>
      <c r="T146" s="76">
        <f>+'XCSM Dump'!BB145+'XCSM Dump'!BA145</f>
        <v>0</v>
      </c>
      <c r="U146" s="11">
        <f t="shared" si="6"/>
        <v>640</v>
      </c>
    </row>
    <row r="147" spans="1:21" x14ac:dyDescent="0.3">
      <c r="A147" t="str">
        <f t="shared" si="5"/>
        <v>CAD1413092</v>
      </c>
      <c r="B147" s="1" t="str">
        <f>'XCSM Dump'!C146</f>
        <v>CAD</v>
      </c>
      <c r="C147" s="1" t="str">
        <f>IF(LEN('XCSM Dump'!D146)=4,'XCSM Dump'!D146,REPT("0",3-LEN('XCSM Dump'!D146))&amp;'XCSM Dump'!D146)</f>
        <v>141</v>
      </c>
      <c r="D147" s="1">
        <f>'XCSM Dump'!E146</f>
        <v>3092</v>
      </c>
      <c r="E147" t="str">
        <f>'XCSM Dump'!F146</f>
        <v>Technical Drafting CAD</v>
      </c>
      <c r="F147" s="75">
        <f>'XCSM Dump'!W146</f>
        <v>4</v>
      </c>
      <c r="G147" s="49">
        <f>'XCSM Dump'!I146</f>
        <v>46246</v>
      </c>
      <c r="H147" s="49">
        <f>'XCSM Dump'!J146</f>
        <v>46374</v>
      </c>
      <c r="I147" s="49">
        <f>'XCSM Dump'!BX146</f>
        <v>46252.74</v>
      </c>
      <c r="J147" s="49">
        <f>'XCSM Dump'!BY146</f>
        <v>46260.480000000003</v>
      </c>
      <c r="K147" s="49">
        <f>'XCSM Dump'!BZ146</f>
        <v>46353.52</v>
      </c>
      <c r="L147" s="76">
        <f>'XCSM Dump'!AT146</f>
        <v>640</v>
      </c>
      <c r="M147" s="76">
        <f>'XCSM Dump'!AU146</f>
        <v>0</v>
      </c>
      <c r="N147" s="76">
        <f>'XCSM Dump'!AV146</f>
        <v>0</v>
      </c>
      <c r="O147" s="76">
        <f>'XCSM Dump'!AW146</f>
        <v>0</v>
      </c>
      <c r="P147" s="76">
        <f>'XCSM Dump'!AX146</f>
        <v>0</v>
      </c>
      <c r="Q147" s="76">
        <f>'XCSM Dump'!AY146</f>
        <v>0</v>
      </c>
      <c r="R147" s="76">
        <f>'XCSM Dump'!AZ146</f>
        <v>0</v>
      </c>
      <c r="S147" s="76">
        <f>+'XCSM Dump'!U146</f>
        <v>0</v>
      </c>
      <c r="T147" s="76">
        <f>+'XCSM Dump'!BB146+'XCSM Dump'!BA146</f>
        <v>0</v>
      </c>
      <c r="U147" s="11">
        <f t="shared" si="6"/>
        <v>640</v>
      </c>
    </row>
    <row r="148" spans="1:21" x14ac:dyDescent="0.3">
      <c r="A148" t="str">
        <f t="shared" si="5"/>
        <v>CE0823001</v>
      </c>
      <c r="B148" s="1" t="str">
        <f>'XCSM Dump'!C147</f>
        <v>CE</v>
      </c>
      <c r="C148" s="1" t="str">
        <f>IF(LEN('XCSM Dump'!D147)=4,'XCSM Dump'!D147,REPT("0",3-LEN('XCSM Dump'!D147))&amp;'XCSM Dump'!D147)</f>
        <v>082</v>
      </c>
      <c r="D148" s="1">
        <f>'XCSM Dump'!E147</f>
        <v>3001</v>
      </c>
      <c r="E148" t="str">
        <f>'XCSM Dump'!F147</f>
        <v>Pharmacy Technician</v>
      </c>
      <c r="F148" s="75">
        <f>'XCSM Dump'!W147</f>
        <v>4</v>
      </c>
      <c r="G148" s="49">
        <f>'XCSM Dump'!I147</f>
        <v>46258</v>
      </c>
      <c r="H148" s="49">
        <f>'XCSM Dump'!J147</f>
        <v>46360</v>
      </c>
      <c r="I148" s="49">
        <f>'XCSM Dump'!BX147</f>
        <v>46263.18</v>
      </c>
      <c r="J148" s="49">
        <f>'XCSM Dump'!BY147</f>
        <v>46269.36</v>
      </c>
      <c r="K148" s="49">
        <f>'XCSM Dump'!BZ147</f>
        <v>46343.68</v>
      </c>
      <c r="L148" s="76">
        <f>'XCSM Dump'!AT147</f>
        <v>640</v>
      </c>
      <c r="M148" s="76">
        <f>'XCSM Dump'!AU147</f>
        <v>0</v>
      </c>
      <c r="N148" s="76">
        <f>'XCSM Dump'!AV147</f>
        <v>0</v>
      </c>
      <c r="O148" s="76">
        <f>'XCSM Dump'!AW147</f>
        <v>0</v>
      </c>
      <c r="P148" s="76">
        <f>'XCSM Dump'!AX147</f>
        <v>0</v>
      </c>
      <c r="Q148" s="76">
        <f>'XCSM Dump'!AY147</f>
        <v>0</v>
      </c>
      <c r="R148" s="76">
        <f>'XCSM Dump'!AZ147</f>
        <v>0</v>
      </c>
      <c r="S148" s="76">
        <f>+'XCSM Dump'!U147</f>
        <v>0</v>
      </c>
      <c r="T148" s="76">
        <f>+'XCSM Dump'!BB147+'XCSM Dump'!BA147</f>
        <v>0</v>
      </c>
      <c r="U148" s="11">
        <f t="shared" si="6"/>
        <v>640</v>
      </c>
    </row>
    <row r="149" spans="1:21" x14ac:dyDescent="0.3">
      <c r="A149" t="str">
        <f t="shared" si="5"/>
        <v>CE0833001</v>
      </c>
      <c r="B149" s="1" t="str">
        <f>'XCSM Dump'!C148</f>
        <v>CE</v>
      </c>
      <c r="C149" s="1" t="str">
        <f>IF(LEN('XCSM Dump'!D148)=4,'XCSM Dump'!D148,REPT("0",3-LEN('XCSM Dump'!D148))&amp;'XCSM Dump'!D148)</f>
        <v>083</v>
      </c>
      <c r="D149" s="1">
        <f>'XCSM Dump'!E148</f>
        <v>3001</v>
      </c>
      <c r="E149" t="str">
        <f>'XCSM Dump'!F148</f>
        <v>Dental Assistant</v>
      </c>
      <c r="F149" s="75">
        <f>'XCSM Dump'!W148</f>
        <v>5</v>
      </c>
      <c r="G149" s="49">
        <f>'XCSM Dump'!I148</f>
        <v>46258</v>
      </c>
      <c r="H149" s="49">
        <f>'XCSM Dump'!J148</f>
        <v>46339</v>
      </c>
      <c r="I149" s="49">
        <f>'XCSM Dump'!BX148</f>
        <v>46261.919999999998</v>
      </c>
      <c r="J149" s="49">
        <f>'XCSM Dump'!BY148</f>
        <v>46266.84</v>
      </c>
      <c r="K149" s="49">
        <f>'XCSM Dump'!BZ148</f>
        <v>46328.04</v>
      </c>
      <c r="L149" s="76">
        <f>'XCSM Dump'!AT148</f>
        <v>800</v>
      </c>
      <c r="M149" s="76">
        <f>'XCSM Dump'!AU148</f>
        <v>0</v>
      </c>
      <c r="N149" s="76">
        <f>'XCSM Dump'!AV148</f>
        <v>0</v>
      </c>
      <c r="O149" s="76">
        <f>'XCSM Dump'!AW148</f>
        <v>0</v>
      </c>
      <c r="P149" s="76">
        <f>'XCSM Dump'!AX148</f>
        <v>0</v>
      </c>
      <c r="Q149" s="76">
        <f>'XCSM Dump'!AY148</f>
        <v>0</v>
      </c>
      <c r="R149" s="76">
        <f>'XCSM Dump'!AZ148</f>
        <v>0</v>
      </c>
      <c r="S149" s="76">
        <f>+'XCSM Dump'!U148</f>
        <v>0</v>
      </c>
      <c r="T149" s="76">
        <f>+'XCSM Dump'!BB148+'XCSM Dump'!BA148</f>
        <v>0</v>
      </c>
      <c r="U149" s="11">
        <f t="shared" si="6"/>
        <v>800</v>
      </c>
    </row>
    <row r="150" spans="1:21" x14ac:dyDescent="0.3">
      <c r="A150" t="str">
        <f t="shared" si="5"/>
        <v>CE0843001</v>
      </c>
      <c r="B150" s="1" t="str">
        <f>'XCSM Dump'!C149</f>
        <v>CE</v>
      </c>
      <c r="C150" s="1" t="str">
        <f>IF(LEN('XCSM Dump'!D149)=4,'XCSM Dump'!D149,REPT("0",3-LEN('XCSM Dump'!D149))&amp;'XCSM Dump'!D149)</f>
        <v>084</v>
      </c>
      <c r="D150" s="1">
        <f>'XCSM Dump'!E149</f>
        <v>3001</v>
      </c>
      <c r="E150" t="str">
        <f>'XCSM Dump'!F149</f>
        <v>Veterinary Assistant</v>
      </c>
      <c r="F150" s="75">
        <f>'XCSM Dump'!W149</f>
        <v>10</v>
      </c>
      <c r="G150" s="49">
        <f>'XCSM Dump'!I149</f>
        <v>46224</v>
      </c>
      <c r="H150" s="49">
        <f>'XCSM Dump'!J149</f>
        <v>46374</v>
      </c>
      <c r="I150" s="49">
        <f>'XCSM Dump'!BX149</f>
        <v>46232.06</v>
      </c>
      <c r="J150" s="49">
        <f>'XCSM Dump'!BY149</f>
        <v>46241.120000000003</v>
      </c>
      <c r="K150" s="49">
        <f>'XCSM Dump'!BZ149</f>
        <v>46350</v>
      </c>
      <c r="L150" s="76">
        <f>'XCSM Dump'!AT149</f>
        <v>1600</v>
      </c>
      <c r="M150" s="76">
        <f>'XCSM Dump'!AU149</f>
        <v>0</v>
      </c>
      <c r="N150" s="76">
        <f>'XCSM Dump'!AV149</f>
        <v>0</v>
      </c>
      <c r="O150" s="76">
        <f>'XCSM Dump'!AW149</f>
        <v>0</v>
      </c>
      <c r="P150" s="76">
        <f>'XCSM Dump'!AX149</f>
        <v>0</v>
      </c>
      <c r="Q150" s="76">
        <f>'XCSM Dump'!AY149</f>
        <v>0</v>
      </c>
      <c r="R150" s="76">
        <f>'XCSM Dump'!AZ149</f>
        <v>0</v>
      </c>
      <c r="S150" s="76">
        <f>+'XCSM Dump'!U149</f>
        <v>0</v>
      </c>
      <c r="T150" s="76">
        <f>+'XCSM Dump'!BB149+'XCSM Dump'!BA149</f>
        <v>0</v>
      </c>
      <c r="U150" s="11">
        <f t="shared" si="6"/>
        <v>1600</v>
      </c>
    </row>
    <row r="151" spans="1:21" x14ac:dyDescent="0.3">
      <c r="A151" t="str">
        <f t="shared" si="5"/>
        <v>CE0853001</v>
      </c>
      <c r="B151" s="1" t="str">
        <f>'XCSM Dump'!C150</f>
        <v>CE</v>
      </c>
      <c r="C151" s="1" t="str">
        <f>IF(LEN('XCSM Dump'!D150)=4,'XCSM Dump'!D150,REPT("0",3-LEN('XCSM Dump'!D150))&amp;'XCSM Dump'!D150)</f>
        <v>085</v>
      </c>
      <c r="D151" s="1">
        <f>'XCSM Dump'!E150</f>
        <v>3001</v>
      </c>
      <c r="E151" t="str">
        <f>'XCSM Dump'!F150</f>
        <v>Phlebotomy Technician</v>
      </c>
      <c r="F151" s="75">
        <f>'XCSM Dump'!W150</f>
        <v>4.5</v>
      </c>
      <c r="G151" s="49">
        <f>'XCSM Dump'!I150</f>
        <v>46258</v>
      </c>
      <c r="H151" s="49">
        <f>'XCSM Dump'!J150</f>
        <v>46332</v>
      </c>
      <c r="I151" s="49">
        <f>'XCSM Dump'!BX150</f>
        <v>46261.5</v>
      </c>
      <c r="J151" s="49">
        <f>'XCSM Dump'!BY150</f>
        <v>46266</v>
      </c>
      <c r="K151" s="49">
        <f>'XCSM Dump'!BZ150</f>
        <v>46321.16</v>
      </c>
      <c r="L151" s="76">
        <f>'XCSM Dump'!AT150</f>
        <v>720</v>
      </c>
      <c r="M151" s="76">
        <f>'XCSM Dump'!AU150</f>
        <v>0</v>
      </c>
      <c r="N151" s="76">
        <f>'XCSM Dump'!AV150</f>
        <v>0</v>
      </c>
      <c r="O151" s="76">
        <f>'XCSM Dump'!AW150</f>
        <v>0</v>
      </c>
      <c r="P151" s="76">
        <f>'XCSM Dump'!AX150</f>
        <v>0</v>
      </c>
      <c r="Q151" s="76">
        <f>'XCSM Dump'!AY150</f>
        <v>0</v>
      </c>
      <c r="R151" s="76">
        <f>'XCSM Dump'!AZ150</f>
        <v>0</v>
      </c>
      <c r="S151" s="76">
        <f>+'XCSM Dump'!U150</f>
        <v>0</v>
      </c>
      <c r="T151" s="76">
        <f>+'XCSM Dump'!BB150+'XCSM Dump'!BA150</f>
        <v>0</v>
      </c>
      <c r="U151" s="11">
        <f t="shared" si="6"/>
        <v>720</v>
      </c>
    </row>
    <row r="152" spans="1:21" x14ac:dyDescent="0.3">
      <c r="A152" t="str">
        <f t="shared" si="5"/>
        <v>CE0863001</v>
      </c>
      <c r="B152" s="1" t="str">
        <f>'XCSM Dump'!C151</f>
        <v>CE</v>
      </c>
      <c r="C152" s="1" t="str">
        <f>IF(LEN('XCSM Dump'!D151)=4,'XCSM Dump'!D151,REPT("0",3-LEN('XCSM Dump'!D151))&amp;'XCSM Dump'!D151)</f>
        <v>086</v>
      </c>
      <c r="D152" s="1">
        <f>'XCSM Dump'!E151</f>
        <v>3001</v>
      </c>
      <c r="E152" t="str">
        <f>'XCSM Dump'!F151</f>
        <v>Med Sterile Processing Tech</v>
      </c>
      <c r="F152" s="75">
        <f>'XCSM Dump'!W151</f>
        <v>5</v>
      </c>
      <c r="G152" s="49">
        <f>'XCSM Dump'!I151</f>
        <v>46258</v>
      </c>
      <c r="H152" s="49">
        <f>'XCSM Dump'!J151</f>
        <v>46353</v>
      </c>
      <c r="I152" s="49">
        <f>'XCSM Dump'!BX151</f>
        <v>46262.76</v>
      </c>
      <c r="J152" s="49">
        <f>'XCSM Dump'!BY151</f>
        <v>46268.52</v>
      </c>
      <c r="K152" s="49">
        <f>'XCSM Dump'!BZ151</f>
        <v>46337.8</v>
      </c>
      <c r="L152" s="76">
        <f>'XCSM Dump'!AT151</f>
        <v>800</v>
      </c>
      <c r="M152" s="76">
        <f>'XCSM Dump'!AU151</f>
        <v>0</v>
      </c>
      <c r="N152" s="76">
        <f>'XCSM Dump'!AV151</f>
        <v>0</v>
      </c>
      <c r="O152" s="76">
        <f>'XCSM Dump'!AW151</f>
        <v>0</v>
      </c>
      <c r="P152" s="76">
        <f>'XCSM Dump'!AX151</f>
        <v>0</v>
      </c>
      <c r="Q152" s="76">
        <f>'XCSM Dump'!AY151</f>
        <v>0</v>
      </c>
      <c r="R152" s="76">
        <f>'XCSM Dump'!AZ151</f>
        <v>0</v>
      </c>
      <c r="S152" s="76">
        <f>+'XCSM Dump'!U151</f>
        <v>0</v>
      </c>
      <c r="T152" s="76">
        <f>+'XCSM Dump'!BB151+'XCSM Dump'!BA151</f>
        <v>0</v>
      </c>
      <c r="U152" s="11">
        <f t="shared" si="6"/>
        <v>800</v>
      </c>
    </row>
    <row r="153" spans="1:21" x14ac:dyDescent="0.3">
      <c r="A153" t="str">
        <f t="shared" si="5"/>
        <v>CHE0993001</v>
      </c>
      <c r="B153" s="1" t="str">
        <f>'XCSM Dump'!C152</f>
        <v>CHE</v>
      </c>
      <c r="C153" s="1" t="str">
        <f>IF(LEN('XCSM Dump'!D152)=4,'XCSM Dump'!D152,REPT("0",3-LEN('XCSM Dump'!D152))&amp;'XCSM Dump'!D152)</f>
        <v>099</v>
      </c>
      <c r="D153" s="1">
        <f>'XCSM Dump'!E152</f>
        <v>3001</v>
      </c>
      <c r="E153" t="str">
        <f>'XCSM Dump'!F152</f>
        <v>Chemistry Math Support</v>
      </c>
      <c r="F153" s="75">
        <f>'XCSM Dump'!W152</f>
        <v>1</v>
      </c>
      <c r="G153" s="49">
        <f>'XCSM Dump'!I152</f>
        <v>46254</v>
      </c>
      <c r="H153" s="49">
        <f>'XCSM Dump'!J152</f>
        <v>46367</v>
      </c>
      <c r="I153" s="49">
        <f>'XCSM Dump'!BX152</f>
        <v>46259.839999999997</v>
      </c>
      <c r="J153" s="49">
        <f>'XCSM Dump'!BY152</f>
        <v>46266.68</v>
      </c>
      <c r="K153" s="49">
        <f>'XCSM Dump'!BZ152</f>
        <v>46349.919999999998</v>
      </c>
      <c r="L153" s="76">
        <f>'XCSM Dump'!AT152</f>
        <v>160</v>
      </c>
      <c r="M153" s="76">
        <f>'XCSM Dump'!AU152</f>
        <v>0</v>
      </c>
      <c r="N153" s="76">
        <f>'XCSM Dump'!AV152</f>
        <v>0</v>
      </c>
      <c r="O153" s="76">
        <f>'XCSM Dump'!AW152</f>
        <v>0</v>
      </c>
      <c r="P153" s="76">
        <f>'XCSM Dump'!AX152</f>
        <v>0</v>
      </c>
      <c r="Q153" s="76">
        <f>'XCSM Dump'!AY152</f>
        <v>0</v>
      </c>
      <c r="R153" s="76">
        <f>'XCSM Dump'!AZ152</f>
        <v>0</v>
      </c>
      <c r="S153" s="76">
        <f>+'XCSM Dump'!U152</f>
        <v>0</v>
      </c>
      <c r="T153" s="76">
        <f>+'XCSM Dump'!BB152+'XCSM Dump'!BA152</f>
        <v>0</v>
      </c>
      <c r="U153" s="11">
        <f t="shared" si="6"/>
        <v>160</v>
      </c>
    </row>
    <row r="154" spans="1:21" x14ac:dyDescent="0.3">
      <c r="A154" t="str">
        <f t="shared" si="5"/>
        <v>CHE1103001</v>
      </c>
      <c r="B154" s="1" t="str">
        <f>'XCSM Dump'!C153</f>
        <v>CHE</v>
      </c>
      <c r="C154" s="1" t="str">
        <f>IF(LEN('XCSM Dump'!D153)=4,'XCSM Dump'!D153,REPT("0",3-LEN('XCSM Dump'!D153))&amp;'XCSM Dump'!D153)</f>
        <v>110</v>
      </c>
      <c r="D154" s="1">
        <f>'XCSM Dump'!E153</f>
        <v>3001</v>
      </c>
      <c r="E154" t="str">
        <f>'XCSM Dump'!F153</f>
        <v>Basic Chemistry</v>
      </c>
      <c r="F154" s="75">
        <f>'XCSM Dump'!W153</f>
        <v>3</v>
      </c>
      <c r="G154" s="49">
        <f>'XCSM Dump'!I153</f>
        <v>46252</v>
      </c>
      <c r="H154" s="49">
        <f>'XCSM Dump'!J153</f>
        <v>46367</v>
      </c>
      <c r="I154" s="49">
        <f>'XCSM Dump'!BX153</f>
        <v>46257.96</v>
      </c>
      <c r="J154" s="49">
        <f>'XCSM Dump'!BY153</f>
        <v>46264.92</v>
      </c>
      <c r="K154" s="49">
        <f>'XCSM Dump'!BZ153</f>
        <v>46349.599999999999</v>
      </c>
      <c r="L154" s="76">
        <f>'XCSM Dump'!AT153</f>
        <v>480</v>
      </c>
      <c r="M154" s="76">
        <f>'XCSM Dump'!AU153</f>
        <v>0</v>
      </c>
      <c r="N154" s="76">
        <f>'XCSM Dump'!AV153</f>
        <v>0</v>
      </c>
      <c r="O154" s="76">
        <f>'XCSM Dump'!AW153</f>
        <v>0</v>
      </c>
      <c r="P154" s="76">
        <f>'XCSM Dump'!AX153</f>
        <v>0</v>
      </c>
      <c r="Q154" s="76">
        <f>'XCSM Dump'!AY153</f>
        <v>0</v>
      </c>
      <c r="R154" s="76">
        <f>'XCSM Dump'!AZ153</f>
        <v>0</v>
      </c>
      <c r="S154" s="76">
        <f>+'XCSM Dump'!U153</f>
        <v>0</v>
      </c>
      <c r="T154" s="76">
        <f>+'XCSM Dump'!BB153+'XCSM Dump'!BA153</f>
        <v>0</v>
      </c>
      <c r="U154" s="11">
        <f t="shared" si="6"/>
        <v>480</v>
      </c>
    </row>
    <row r="155" spans="1:21" x14ac:dyDescent="0.3">
      <c r="A155" t="str">
        <f t="shared" si="5"/>
        <v>CHE1103002</v>
      </c>
      <c r="B155" s="1" t="str">
        <f>'XCSM Dump'!C154</f>
        <v>CHE</v>
      </c>
      <c r="C155" s="1" t="str">
        <f>IF(LEN('XCSM Dump'!D154)=4,'XCSM Dump'!D154,REPT("0",3-LEN('XCSM Dump'!D154))&amp;'XCSM Dump'!D154)</f>
        <v>110</v>
      </c>
      <c r="D155" s="1">
        <f>'XCSM Dump'!E154</f>
        <v>3002</v>
      </c>
      <c r="E155" t="str">
        <f>'XCSM Dump'!F154</f>
        <v>Basic Chemistry</v>
      </c>
      <c r="F155" s="75">
        <f>'XCSM Dump'!W154</f>
        <v>3</v>
      </c>
      <c r="G155" s="49">
        <f>'XCSM Dump'!I154</f>
        <v>46251</v>
      </c>
      <c r="H155" s="49">
        <f>'XCSM Dump'!J154</f>
        <v>46367</v>
      </c>
      <c r="I155" s="49">
        <f>'XCSM Dump'!BX154</f>
        <v>46257.02</v>
      </c>
      <c r="J155" s="49">
        <f>'XCSM Dump'!BY154</f>
        <v>46264.04</v>
      </c>
      <c r="K155" s="49">
        <f>'XCSM Dump'!BZ154</f>
        <v>46349.440000000002</v>
      </c>
      <c r="L155" s="76">
        <f>'XCSM Dump'!AT154</f>
        <v>480</v>
      </c>
      <c r="M155" s="76">
        <f>'XCSM Dump'!AU154</f>
        <v>0</v>
      </c>
      <c r="N155" s="76">
        <f>'XCSM Dump'!AV154</f>
        <v>0</v>
      </c>
      <c r="O155" s="76">
        <f>'XCSM Dump'!AW154</f>
        <v>0</v>
      </c>
      <c r="P155" s="76">
        <f>'XCSM Dump'!AX154</f>
        <v>0</v>
      </c>
      <c r="Q155" s="76">
        <f>'XCSM Dump'!AY154</f>
        <v>0</v>
      </c>
      <c r="R155" s="76">
        <f>'XCSM Dump'!AZ154</f>
        <v>0</v>
      </c>
      <c r="S155" s="76">
        <f>+'XCSM Dump'!U154</f>
        <v>0</v>
      </c>
      <c r="T155" s="76">
        <f>+'XCSM Dump'!BB154+'XCSM Dump'!BA154</f>
        <v>0</v>
      </c>
      <c r="U155" s="11">
        <f t="shared" si="6"/>
        <v>480</v>
      </c>
    </row>
    <row r="156" spans="1:21" x14ac:dyDescent="0.3">
      <c r="A156" t="str">
        <f t="shared" si="5"/>
        <v>CHE1103003</v>
      </c>
      <c r="B156" s="1" t="str">
        <f>'XCSM Dump'!C155</f>
        <v>CHE</v>
      </c>
      <c r="C156" s="1" t="str">
        <f>IF(LEN('XCSM Dump'!D155)=4,'XCSM Dump'!D155,REPT("0",3-LEN('XCSM Dump'!D155))&amp;'XCSM Dump'!D155)</f>
        <v>110</v>
      </c>
      <c r="D156" s="1">
        <f>'XCSM Dump'!E155</f>
        <v>3003</v>
      </c>
      <c r="E156" t="str">
        <f>'XCSM Dump'!F155</f>
        <v>Basic Chemistry</v>
      </c>
      <c r="F156" s="75">
        <f>'XCSM Dump'!W155</f>
        <v>3</v>
      </c>
      <c r="G156" s="49">
        <f>'XCSM Dump'!I155</f>
        <v>46251</v>
      </c>
      <c r="H156" s="49">
        <f>'XCSM Dump'!J155</f>
        <v>46367</v>
      </c>
      <c r="I156" s="49">
        <f>'XCSM Dump'!BX155</f>
        <v>46257.02</v>
      </c>
      <c r="J156" s="49">
        <f>'XCSM Dump'!BY155</f>
        <v>46264.04</v>
      </c>
      <c r="K156" s="49">
        <f>'XCSM Dump'!BZ155</f>
        <v>46349.440000000002</v>
      </c>
      <c r="L156" s="76">
        <f>'XCSM Dump'!AT155</f>
        <v>480</v>
      </c>
      <c r="M156" s="76">
        <f>'XCSM Dump'!AU155</f>
        <v>0</v>
      </c>
      <c r="N156" s="76">
        <f>'XCSM Dump'!AV155</f>
        <v>0</v>
      </c>
      <c r="O156" s="76">
        <f>'XCSM Dump'!AW155</f>
        <v>0</v>
      </c>
      <c r="P156" s="76">
        <f>'XCSM Dump'!AX155</f>
        <v>0</v>
      </c>
      <c r="Q156" s="76">
        <f>'XCSM Dump'!AY155</f>
        <v>0</v>
      </c>
      <c r="R156" s="76">
        <f>'XCSM Dump'!AZ155</f>
        <v>0</v>
      </c>
      <c r="S156" s="76">
        <f>+'XCSM Dump'!U155</f>
        <v>0</v>
      </c>
      <c r="T156" s="76">
        <f>+'XCSM Dump'!BB155+'XCSM Dump'!BA155</f>
        <v>0</v>
      </c>
      <c r="U156" s="11">
        <f t="shared" si="6"/>
        <v>480</v>
      </c>
    </row>
    <row r="157" spans="1:21" x14ac:dyDescent="0.3">
      <c r="A157" t="str">
        <f t="shared" si="5"/>
        <v>CHE1103004</v>
      </c>
      <c r="B157" s="1" t="str">
        <f>'XCSM Dump'!C156</f>
        <v>CHE</v>
      </c>
      <c r="C157" s="1" t="str">
        <f>IF(LEN('XCSM Dump'!D156)=4,'XCSM Dump'!D156,REPT("0",3-LEN('XCSM Dump'!D156))&amp;'XCSM Dump'!D156)</f>
        <v>110</v>
      </c>
      <c r="D157" s="1">
        <f>'XCSM Dump'!E156</f>
        <v>3004</v>
      </c>
      <c r="E157" t="str">
        <f>'XCSM Dump'!F156</f>
        <v>Basic Chemistry</v>
      </c>
      <c r="F157" s="75">
        <f>'XCSM Dump'!W156</f>
        <v>3</v>
      </c>
      <c r="G157" s="49">
        <f>'XCSM Dump'!I156</f>
        <v>46251</v>
      </c>
      <c r="H157" s="49">
        <f>'XCSM Dump'!J156</f>
        <v>46367</v>
      </c>
      <c r="I157" s="49">
        <f>'XCSM Dump'!BX156</f>
        <v>46257.02</v>
      </c>
      <c r="J157" s="49">
        <f>'XCSM Dump'!BY156</f>
        <v>46264.04</v>
      </c>
      <c r="K157" s="49">
        <f>'XCSM Dump'!BZ156</f>
        <v>46349.440000000002</v>
      </c>
      <c r="L157" s="76">
        <f>'XCSM Dump'!AT156</f>
        <v>480</v>
      </c>
      <c r="M157" s="76">
        <f>'XCSM Dump'!AU156</f>
        <v>0</v>
      </c>
      <c r="N157" s="76">
        <f>'XCSM Dump'!AV156</f>
        <v>0</v>
      </c>
      <c r="O157" s="76">
        <f>'XCSM Dump'!AW156</f>
        <v>0</v>
      </c>
      <c r="P157" s="76">
        <f>'XCSM Dump'!AX156</f>
        <v>0</v>
      </c>
      <c r="Q157" s="76">
        <f>'XCSM Dump'!AY156</f>
        <v>0</v>
      </c>
      <c r="R157" s="76">
        <f>'XCSM Dump'!AZ156</f>
        <v>0</v>
      </c>
      <c r="S157" s="76">
        <f>+'XCSM Dump'!U156</f>
        <v>0</v>
      </c>
      <c r="T157" s="76">
        <f>+'XCSM Dump'!BB156+'XCSM Dump'!BA156</f>
        <v>0</v>
      </c>
      <c r="U157" s="11">
        <f t="shared" si="6"/>
        <v>480</v>
      </c>
    </row>
    <row r="158" spans="1:21" x14ac:dyDescent="0.3">
      <c r="A158" t="str">
        <f t="shared" si="5"/>
        <v>CHE1103005</v>
      </c>
      <c r="B158" s="1" t="str">
        <f>'XCSM Dump'!C157</f>
        <v>CHE</v>
      </c>
      <c r="C158" s="1" t="str">
        <f>IF(LEN('XCSM Dump'!D157)=4,'XCSM Dump'!D157,REPT("0",3-LEN('XCSM Dump'!D157))&amp;'XCSM Dump'!D157)</f>
        <v>110</v>
      </c>
      <c r="D158" s="1">
        <f>'XCSM Dump'!E157</f>
        <v>3005</v>
      </c>
      <c r="E158" t="str">
        <f>'XCSM Dump'!F157</f>
        <v>Basic Chemistry</v>
      </c>
      <c r="F158" s="75">
        <f>'XCSM Dump'!W157</f>
        <v>3</v>
      </c>
      <c r="G158" s="49">
        <f>'XCSM Dump'!I157</f>
        <v>46251</v>
      </c>
      <c r="H158" s="49">
        <f>'XCSM Dump'!J157</f>
        <v>46367</v>
      </c>
      <c r="I158" s="49">
        <f>'XCSM Dump'!BX157</f>
        <v>46257.02</v>
      </c>
      <c r="J158" s="49">
        <f>'XCSM Dump'!BY157</f>
        <v>46264.04</v>
      </c>
      <c r="K158" s="49">
        <f>'XCSM Dump'!BZ157</f>
        <v>46349.440000000002</v>
      </c>
      <c r="L158" s="76">
        <f>'XCSM Dump'!AT157</f>
        <v>480</v>
      </c>
      <c r="M158" s="76">
        <f>'XCSM Dump'!AU157</f>
        <v>0</v>
      </c>
      <c r="N158" s="76">
        <f>'XCSM Dump'!AV157</f>
        <v>0</v>
      </c>
      <c r="O158" s="76">
        <f>'XCSM Dump'!AW157</f>
        <v>0</v>
      </c>
      <c r="P158" s="76">
        <f>'XCSM Dump'!AX157</f>
        <v>0</v>
      </c>
      <c r="Q158" s="76">
        <f>'XCSM Dump'!AY157</f>
        <v>0</v>
      </c>
      <c r="R158" s="76">
        <f>'XCSM Dump'!AZ157</f>
        <v>0</v>
      </c>
      <c r="S158" s="76">
        <f>+'XCSM Dump'!U157</f>
        <v>0</v>
      </c>
      <c r="T158" s="76">
        <f>+'XCSM Dump'!BB157+'XCSM Dump'!BA157</f>
        <v>0</v>
      </c>
      <c r="U158" s="11">
        <f t="shared" si="6"/>
        <v>480</v>
      </c>
    </row>
    <row r="159" spans="1:21" x14ac:dyDescent="0.3">
      <c r="A159" t="str">
        <f t="shared" si="5"/>
        <v>CHE1103090</v>
      </c>
      <c r="B159" s="1" t="str">
        <f>'XCSM Dump'!C158</f>
        <v>CHE</v>
      </c>
      <c r="C159" s="1" t="str">
        <f>IF(LEN('XCSM Dump'!D158)=4,'XCSM Dump'!D158,REPT("0",3-LEN('XCSM Dump'!D158))&amp;'XCSM Dump'!D158)</f>
        <v>110</v>
      </c>
      <c r="D159" s="1">
        <f>'XCSM Dump'!E158</f>
        <v>3090</v>
      </c>
      <c r="E159" t="str">
        <f>'XCSM Dump'!F158</f>
        <v>Basic Chemistry</v>
      </c>
      <c r="F159" s="75">
        <f>'XCSM Dump'!W158</f>
        <v>3</v>
      </c>
      <c r="G159" s="49">
        <f>'XCSM Dump'!I158</f>
        <v>46253</v>
      </c>
      <c r="H159" s="49">
        <f>'XCSM Dump'!J158</f>
        <v>46378</v>
      </c>
      <c r="I159" s="49">
        <f>'XCSM Dump'!BX158</f>
        <v>46259.56</v>
      </c>
      <c r="J159" s="49">
        <f>'XCSM Dump'!BY158</f>
        <v>46267.12</v>
      </c>
      <c r="K159" s="49">
        <f>'XCSM Dump'!BZ158</f>
        <v>46358</v>
      </c>
      <c r="L159" s="76">
        <f>'XCSM Dump'!AT158</f>
        <v>480</v>
      </c>
      <c r="M159" s="76">
        <f>'XCSM Dump'!AU158</f>
        <v>0</v>
      </c>
      <c r="N159" s="76">
        <f>'XCSM Dump'!AV158</f>
        <v>0</v>
      </c>
      <c r="O159" s="76">
        <f>'XCSM Dump'!AW158</f>
        <v>0</v>
      </c>
      <c r="P159" s="76">
        <f>'XCSM Dump'!AX158</f>
        <v>0</v>
      </c>
      <c r="Q159" s="76">
        <f>'XCSM Dump'!AY158</f>
        <v>0</v>
      </c>
      <c r="R159" s="76">
        <f>'XCSM Dump'!AZ158</f>
        <v>0</v>
      </c>
      <c r="S159" s="76">
        <f>+'XCSM Dump'!U158</f>
        <v>0</v>
      </c>
      <c r="T159" s="76">
        <f>+'XCSM Dump'!BB158+'XCSM Dump'!BA158</f>
        <v>0</v>
      </c>
      <c r="U159" s="11">
        <f t="shared" si="6"/>
        <v>480</v>
      </c>
    </row>
    <row r="160" spans="1:21" x14ac:dyDescent="0.3">
      <c r="A160" t="str">
        <f t="shared" si="5"/>
        <v>CHE1113001</v>
      </c>
      <c r="B160" s="1" t="str">
        <f>'XCSM Dump'!C159</f>
        <v>CHE</v>
      </c>
      <c r="C160" s="1" t="str">
        <f>IF(LEN('XCSM Dump'!D159)=4,'XCSM Dump'!D159,REPT("0",3-LEN('XCSM Dump'!D159))&amp;'XCSM Dump'!D159)</f>
        <v>111</v>
      </c>
      <c r="D160" s="1">
        <f>'XCSM Dump'!E159</f>
        <v>3001</v>
      </c>
      <c r="E160" t="str">
        <f>'XCSM Dump'!F159</f>
        <v>Basic Chemistry Lab</v>
      </c>
      <c r="F160" s="75">
        <f>'XCSM Dump'!W159</f>
        <v>1</v>
      </c>
      <c r="G160" s="49">
        <f>'XCSM Dump'!I159</f>
        <v>46252</v>
      </c>
      <c r="H160" s="49">
        <f>'XCSM Dump'!J159</f>
        <v>46367</v>
      </c>
      <c r="I160" s="49">
        <f>'XCSM Dump'!BX159</f>
        <v>46257.96</v>
      </c>
      <c r="J160" s="49">
        <f>'XCSM Dump'!BY159</f>
        <v>46264.92</v>
      </c>
      <c r="K160" s="49">
        <f>'XCSM Dump'!BZ159</f>
        <v>46349.599999999999</v>
      </c>
      <c r="L160" s="76">
        <f>'XCSM Dump'!AT159</f>
        <v>160</v>
      </c>
      <c r="M160" s="76">
        <f>'XCSM Dump'!AU159</f>
        <v>0</v>
      </c>
      <c r="N160" s="76">
        <f>'XCSM Dump'!AV159</f>
        <v>0</v>
      </c>
      <c r="O160" s="76">
        <f>'XCSM Dump'!AW159</f>
        <v>0</v>
      </c>
      <c r="P160" s="76">
        <f>'XCSM Dump'!AX159</f>
        <v>0</v>
      </c>
      <c r="Q160" s="76">
        <f>'XCSM Dump'!AY159</f>
        <v>0</v>
      </c>
      <c r="R160" s="76">
        <f>'XCSM Dump'!AZ159</f>
        <v>0</v>
      </c>
      <c r="S160" s="76">
        <f>+'XCSM Dump'!U159</f>
        <v>0</v>
      </c>
      <c r="T160" s="76">
        <f>+'XCSM Dump'!BB159+'XCSM Dump'!BA159</f>
        <v>0</v>
      </c>
      <c r="U160" s="11">
        <f t="shared" si="6"/>
        <v>160</v>
      </c>
    </row>
    <row r="161" spans="1:21" x14ac:dyDescent="0.3">
      <c r="A161" t="str">
        <f t="shared" si="5"/>
        <v>CHE1113002</v>
      </c>
      <c r="B161" s="1" t="str">
        <f>'XCSM Dump'!C160</f>
        <v>CHE</v>
      </c>
      <c r="C161" s="1" t="str">
        <f>IF(LEN('XCSM Dump'!D160)=4,'XCSM Dump'!D160,REPT("0",3-LEN('XCSM Dump'!D160))&amp;'XCSM Dump'!D160)</f>
        <v>111</v>
      </c>
      <c r="D161" s="1">
        <f>'XCSM Dump'!E160</f>
        <v>3002</v>
      </c>
      <c r="E161" t="str">
        <f>'XCSM Dump'!F160</f>
        <v>Basic Chemistry Lab</v>
      </c>
      <c r="F161" s="75">
        <f>'XCSM Dump'!W160</f>
        <v>1</v>
      </c>
      <c r="G161" s="49">
        <f>'XCSM Dump'!I160</f>
        <v>46251</v>
      </c>
      <c r="H161" s="49">
        <f>'XCSM Dump'!J160</f>
        <v>46367</v>
      </c>
      <c r="I161" s="49">
        <f>'XCSM Dump'!BX160</f>
        <v>46257.02</v>
      </c>
      <c r="J161" s="49">
        <f>'XCSM Dump'!BY160</f>
        <v>46264.04</v>
      </c>
      <c r="K161" s="49">
        <f>'XCSM Dump'!BZ160</f>
        <v>46349.440000000002</v>
      </c>
      <c r="L161" s="76">
        <f>'XCSM Dump'!AT160</f>
        <v>160</v>
      </c>
      <c r="M161" s="76">
        <f>'XCSM Dump'!AU160</f>
        <v>0</v>
      </c>
      <c r="N161" s="76">
        <f>'XCSM Dump'!AV160</f>
        <v>0</v>
      </c>
      <c r="O161" s="76">
        <f>'XCSM Dump'!AW160</f>
        <v>0</v>
      </c>
      <c r="P161" s="76">
        <f>'XCSM Dump'!AX160</f>
        <v>0</v>
      </c>
      <c r="Q161" s="76">
        <f>'XCSM Dump'!AY160</f>
        <v>0</v>
      </c>
      <c r="R161" s="76">
        <f>'XCSM Dump'!AZ160</f>
        <v>0</v>
      </c>
      <c r="S161" s="76">
        <f>+'XCSM Dump'!U160</f>
        <v>0</v>
      </c>
      <c r="T161" s="76">
        <f>+'XCSM Dump'!BB160+'XCSM Dump'!BA160</f>
        <v>0</v>
      </c>
      <c r="U161" s="11">
        <f t="shared" si="6"/>
        <v>160</v>
      </c>
    </row>
    <row r="162" spans="1:21" x14ac:dyDescent="0.3">
      <c r="A162" t="str">
        <f t="shared" si="5"/>
        <v>CHE1113003</v>
      </c>
      <c r="B162" s="1" t="str">
        <f>'XCSM Dump'!C161</f>
        <v>CHE</v>
      </c>
      <c r="C162" s="1" t="str">
        <f>IF(LEN('XCSM Dump'!D161)=4,'XCSM Dump'!D161,REPT("0",3-LEN('XCSM Dump'!D161))&amp;'XCSM Dump'!D161)</f>
        <v>111</v>
      </c>
      <c r="D162" s="1">
        <f>'XCSM Dump'!E161</f>
        <v>3003</v>
      </c>
      <c r="E162" t="str">
        <f>'XCSM Dump'!F161</f>
        <v>Basic Chemistry Lab</v>
      </c>
      <c r="F162" s="75">
        <f>'XCSM Dump'!W161</f>
        <v>1</v>
      </c>
      <c r="G162" s="49">
        <f>'XCSM Dump'!I161</f>
        <v>46254</v>
      </c>
      <c r="H162" s="49">
        <f>'XCSM Dump'!J161</f>
        <v>46367</v>
      </c>
      <c r="I162" s="49">
        <f>'XCSM Dump'!BX161</f>
        <v>46259.839999999997</v>
      </c>
      <c r="J162" s="49">
        <f>'XCSM Dump'!BY161</f>
        <v>46266.68</v>
      </c>
      <c r="K162" s="49">
        <f>'XCSM Dump'!BZ161</f>
        <v>46349.919999999998</v>
      </c>
      <c r="L162" s="76">
        <f>'XCSM Dump'!AT161</f>
        <v>160</v>
      </c>
      <c r="M162" s="76">
        <f>'XCSM Dump'!AU161</f>
        <v>0</v>
      </c>
      <c r="N162" s="76">
        <f>'XCSM Dump'!AV161</f>
        <v>0</v>
      </c>
      <c r="O162" s="76">
        <f>'XCSM Dump'!AW161</f>
        <v>0</v>
      </c>
      <c r="P162" s="76">
        <f>'XCSM Dump'!AX161</f>
        <v>0</v>
      </c>
      <c r="Q162" s="76">
        <f>'XCSM Dump'!AY161</f>
        <v>0</v>
      </c>
      <c r="R162" s="76">
        <f>'XCSM Dump'!AZ161</f>
        <v>0</v>
      </c>
      <c r="S162" s="76">
        <f>+'XCSM Dump'!U161</f>
        <v>0</v>
      </c>
      <c r="T162" s="76">
        <f>+'XCSM Dump'!BB161+'XCSM Dump'!BA161</f>
        <v>0</v>
      </c>
      <c r="U162" s="11">
        <f t="shared" si="6"/>
        <v>160</v>
      </c>
    </row>
    <row r="163" spans="1:21" x14ac:dyDescent="0.3">
      <c r="A163" t="str">
        <f t="shared" si="5"/>
        <v>CHE1113090</v>
      </c>
      <c r="B163" s="1" t="str">
        <f>'XCSM Dump'!C162</f>
        <v>CHE</v>
      </c>
      <c r="C163" s="1" t="str">
        <f>IF(LEN('XCSM Dump'!D162)=4,'XCSM Dump'!D162,REPT("0",3-LEN('XCSM Dump'!D162))&amp;'XCSM Dump'!D162)</f>
        <v>111</v>
      </c>
      <c r="D163" s="1">
        <f>'XCSM Dump'!E162</f>
        <v>3090</v>
      </c>
      <c r="E163" t="str">
        <f>'XCSM Dump'!F162</f>
        <v>Basic Chemistry Lab</v>
      </c>
      <c r="F163" s="75">
        <f>'XCSM Dump'!W162</f>
        <v>1</v>
      </c>
      <c r="G163" s="49">
        <f>'XCSM Dump'!I162</f>
        <v>46253</v>
      </c>
      <c r="H163" s="49">
        <f>'XCSM Dump'!J162</f>
        <v>46378</v>
      </c>
      <c r="I163" s="49">
        <f>'XCSM Dump'!BX162</f>
        <v>46259.56</v>
      </c>
      <c r="J163" s="49">
        <f>'XCSM Dump'!BY162</f>
        <v>46267.12</v>
      </c>
      <c r="K163" s="49">
        <f>'XCSM Dump'!BZ162</f>
        <v>46358</v>
      </c>
      <c r="L163" s="76">
        <f>'XCSM Dump'!AT162</f>
        <v>160</v>
      </c>
      <c r="M163" s="76">
        <f>'XCSM Dump'!AU162</f>
        <v>0</v>
      </c>
      <c r="N163" s="76">
        <f>'XCSM Dump'!AV162</f>
        <v>0</v>
      </c>
      <c r="O163" s="76">
        <f>'XCSM Dump'!AW162</f>
        <v>0</v>
      </c>
      <c r="P163" s="76">
        <f>'XCSM Dump'!AX162</f>
        <v>0</v>
      </c>
      <c r="Q163" s="76">
        <f>'XCSM Dump'!AY162</f>
        <v>0</v>
      </c>
      <c r="R163" s="76">
        <f>'XCSM Dump'!AZ162</f>
        <v>0</v>
      </c>
      <c r="S163" s="76">
        <f>+'XCSM Dump'!U162</f>
        <v>0</v>
      </c>
      <c r="T163" s="76">
        <f>+'XCSM Dump'!BB162+'XCSM Dump'!BA162</f>
        <v>0</v>
      </c>
      <c r="U163" s="11">
        <f t="shared" si="6"/>
        <v>160</v>
      </c>
    </row>
    <row r="164" spans="1:21" x14ac:dyDescent="0.3">
      <c r="A164" t="str">
        <f t="shared" si="5"/>
        <v>CHE2103001</v>
      </c>
      <c r="B164" s="1" t="str">
        <f>'XCSM Dump'!C163</f>
        <v>CHE</v>
      </c>
      <c r="C164" s="1" t="str">
        <f>IF(LEN('XCSM Dump'!D163)=4,'XCSM Dump'!D163,REPT("0",3-LEN('XCSM Dump'!D163))&amp;'XCSM Dump'!D163)</f>
        <v>210</v>
      </c>
      <c r="D164" s="1">
        <f>'XCSM Dump'!E163</f>
        <v>3001</v>
      </c>
      <c r="E164" t="str">
        <f>'XCSM Dump'!F163</f>
        <v>General Chemistry I</v>
      </c>
      <c r="F164" s="75">
        <f>'XCSM Dump'!W163</f>
        <v>5</v>
      </c>
      <c r="G164" s="49">
        <f>'XCSM Dump'!I163</f>
        <v>46252</v>
      </c>
      <c r="H164" s="49">
        <f>'XCSM Dump'!J163</f>
        <v>46367</v>
      </c>
      <c r="I164" s="49">
        <f>'XCSM Dump'!BX163</f>
        <v>46257.96</v>
      </c>
      <c r="J164" s="49">
        <f>'XCSM Dump'!BY163</f>
        <v>46264.92</v>
      </c>
      <c r="K164" s="49">
        <f>'XCSM Dump'!BZ163</f>
        <v>46349.599999999999</v>
      </c>
      <c r="L164" s="76">
        <f>'XCSM Dump'!AT163</f>
        <v>800</v>
      </c>
      <c r="M164" s="76">
        <f>'XCSM Dump'!AU163</f>
        <v>0</v>
      </c>
      <c r="N164" s="76">
        <f>'XCSM Dump'!AV163</f>
        <v>0</v>
      </c>
      <c r="O164" s="76">
        <f>'XCSM Dump'!AW163</f>
        <v>0</v>
      </c>
      <c r="P164" s="76">
        <f>'XCSM Dump'!AX163</f>
        <v>0</v>
      </c>
      <c r="Q164" s="76">
        <f>'XCSM Dump'!AY163</f>
        <v>0</v>
      </c>
      <c r="R164" s="76">
        <f>'XCSM Dump'!AZ163</f>
        <v>0</v>
      </c>
      <c r="S164" s="76">
        <f>+'XCSM Dump'!U163</f>
        <v>0</v>
      </c>
      <c r="T164" s="76">
        <f>+'XCSM Dump'!BB163+'XCSM Dump'!BA163</f>
        <v>0</v>
      </c>
      <c r="U164" s="11">
        <f t="shared" si="6"/>
        <v>800</v>
      </c>
    </row>
    <row r="165" spans="1:21" x14ac:dyDescent="0.3">
      <c r="A165" t="str">
        <f t="shared" si="5"/>
        <v>CHE2103003</v>
      </c>
      <c r="B165" s="1" t="str">
        <f>'XCSM Dump'!C164</f>
        <v>CHE</v>
      </c>
      <c r="C165" s="1" t="str">
        <f>IF(LEN('XCSM Dump'!D164)=4,'XCSM Dump'!D164,REPT("0",3-LEN('XCSM Dump'!D164))&amp;'XCSM Dump'!D164)</f>
        <v>210</v>
      </c>
      <c r="D165" s="1">
        <f>'XCSM Dump'!E164</f>
        <v>3003</v>
      </c>
      <c r="E165" t="str">
        <f>'XCSM Dump'!F164</f>
        <v>General Chemistry I</v>
      </c>
      <c r="F165" s="75">
        <f>'XCSM Dump'!W164</f>
        <v>5</v>
      </c>
      <c r="G165" s="49">
        <f>'XCSM Dump'!I164</f>
        <v>46252</v>
      </c>
      <c r="H165" s="49">
        <f>'XCSM Dump'!J164</f>
        <v>46367</v>
      </c>
      <c r="I165" s="49">
        <f>'XCSM Dump'!BX164</f>
        <v>46257.96</v>
      </c>
      <c r="J165" s="49">
        <f>'XCSM Dump'!BY164</f>
        <v>46264.92</v>
      </c>
      <c r="K165" s="49">
        <f>'XCSM Dump'!BZ164</f>
        <v>46349.599999999999</v>
      </c>
      <c r="L165" s="76">
        <f>'XCSM Dump'!AT164</f>
        <v>800</v>
      </c>
      <c r="M165" s="76">
        <f>'XCSM Dump'!AU164</f>
        <v>0</v>
      </c>
      <c r="N165" s="76">
        <f>'XCSM Dump'!AV164</f>
        <v>0</v>
      </c>
      <c r="O165" s="76">
        <f>'XCSM Dump'!AW164</f>
        <v>0</v>
      </c>
      <c r="P165" s="76">
        <f>'XCSM Dump'!AX164</f>
        <v>0</v>
      </c>
      <c r="Q165" s="76">
        <f>'XCSM Dump'!AY164</f>
        <v>0</v>
      </c>
      <c r="R165" s="76">
        <f>'XCSM Dump'!AZ164</f>
        <v>0</v>
      </c>
      <c r="S165" s="76">
        <f>+'XCSM Dump'!U164</f>
        <v>0</v>
      </c>
      <c r="T165" s="76">
        <f>+'XCSM Dump'!BB164+'XCSM Dump'!BA164</f>
        <v>0</v>
      </c>
      <c r="U165" s="11">
        <f t="shared" si="6"/>
        <v>800</v>
      </c>
    </row>
    <row r="166" spans="1:21" x14ac:dyDescent="0.3">
      <c r="A166" t="str">
        <f t="shared" si="5"/>
        <v>CHE2103004</v>
      </c>
      <c r="B166" s="1" t="str">
        <f>'XCSM Dump'!C165</f>
        <v>CHE</v>
      </c>
      <c r="C166" s="1" t="str">
        <f>IF(LEN('XCSM Dump'!D165)=4,'XCSM Dump'!D165,REPT("0",3-LEN('XCSM Dump'!D165))&amp;'XCSM Dump'!D165)</f>
        <v>210</v>
      </c>
      <c r="D166" s="1">
        <f>'XCSM Dump'!E165</f>
        <v>3004</v>
      </c>
      <c r="E166" t="str">
        <f>'XCSM Dump'!F165</f>
        <v>General Chemistry I</v>
      </c>
      <c r="F166" s="75">
        <f>'XCSM Dump'!W165</f>
        <v>5</v>
      </c>
      <c r="G166" s="49">
        <f>'XCSM Dump'!I165</f>
        <v>46251</v>
      </c>
      <c r="H166" s="49">
        <f>'XCSM Dump'!J165</f>
        <v>46367</v>
      </c>
      <c r="I166" s="49">
        <f>'XCSM Dump'!BX165</f>
        <v>46257.02</v>
      </c>
      <c r="J166" s="49">
        <f>'XCSM Dump'!BY165</f>
        <v>46264.04</v>
      </c>
      <c r="K166" s="49">
        <f>'XCSM Dump'!BZ165</f>
        <v>46349.440000000002</v>
      </c>
      <c r="L166" s="76">
        <f>'XCSM Dump'!AT165</f>
        <v>800</v>
      </c>
      <c r="M166" s="76">
        <f>'XCSM Dump'!AU165</f>
        <v>0</v>
      </c>
      <c r="N166" s="76">
        <f>'XCSM Dump'!AV165</f>
        <v>0</v>
      </c>
      <c r="O166" s="76">
        <f>'XCSM Dump'!AW165</f>
        <v>0</v>
      </c>
      <c r="P166" s="76">
        <f>'XCSM Dump'!AX165</f>
        <v>0</v>
      </c>
      <c r="Q166" s="76">
        <f>'XCSM Dump'!AY165</f>
        <v>0</v>
      </c>
      <c r="R166" s="76">
        <f>'XCSM Dump'!AZ165</f>
        <v>0</v>
      </c>
      <c r="S166" s="76">
        <f>+'XCSM Dump'!U165</f>
        <v>0</v>
      </c>
      <c r="T166" s="76">
        <f>+'XCSM Dump'!BB165+'XCSM Dump'!BA165</f>
        <v>0</v>
      </c>
      <c r="U166" s="11">
        <f t="shared" si="6"/>
        <v>800</v>
      </c>
    </row>
    <row r="167" spans="1:21" x14ac:dyDescent="0.3">
      <c r="A167" t="str">
        <f t="shared" si="5"/>
        <v>CHE2103081</v>
      </c>
      <c r="B167" s="1" t="str">
        <f>'XCSM Dump'!C166</f>
        <v>CHE</v>
      </c>
      <c r="C167" s="1" t="str">
        <f>IF(LEN('XCSM Dump'!D166)=4,'XCSM Dump'!D166,REPT("0",3-LEN('XCSM Dump'!D166))&amp;'XCSM Dump'!D166)</f>
        <v>210</v>
      </c>
      <c r="D167" s="1">
        <f>'XCSM Dump'!E166</f>
        <v>3081</v>
      </c>
      <c r="E167" t="str">
        <f>'XCSM Dump'!F166</f>
        <v>General Chemistry I</v>
      </c>
      <c r="F167" s="75">
        <f>'XCSM Dump'!W166</f>
        <v>5</v>
      </c>
      <c r="G167" s="49">
        <f>'XCSM Dump'!I166</f>
        <v>46252</v>
      </c>
      <c r="H167" s="49">
        <f>'XCSM Dump'!J166</f>
        <v>46367</v>
      </c>
      <c r="I167" s="49">
        <f>'XCSM Dump'!BX166</f>
        <v>46257.96</v>
      </c>
      <c r="J167" s="49">
        <f>'XCSM Dump'!BY166</f>
        <v>46264.92</v>
      </c>
      <c r="K167" s="49">
        <f>'XCSM Dump'!BZ166</f>
        <v>46349.599999999999</v>
      </c>
      <c r="L167" s="76">
        <f>'XCSM Dump'!AT166</f>
        <v>800</v>
      </c>
      <c r="M167" s="76">
        <f>'XCSM Dump'!AU166</f>
        <v>0</v>
      </c>
      <c r="N167" s="76">
        <f>'XCSM Dump'!AV166</f>
        <v>0</v>
      </c>
      <c r="O167" s="76">
        <f>'XCSM Dump'!AW166</f>
        <v>0</v>
      </c>
      <c r="P167" s="76">
        <f>'XCSM Dump'!AX166</f>
        <v>0</v>
      </c>
      <c r="Q167" s="76">
        <f>'XCSM Dump'!AY166</f>
        <v>0</v>
      </c>
      <c r="R167" s="76">
        <f>'XCSM Dump'!AZ166</f>
        <v>0</v>
      </c>
      <c r="S167" s="76">
        <f>+'XCSM Dump'!U166</f>
        <v>0</v>
      </c>
      <c r="T167" s="76">
        <f>+'XCSM Dump'!BB166+'XCSM Dump'!BA166</f>
        <v>0</v>
      </c>
      <c r="U167" s="11">
        <f t="shared" si="6"/>
        <v>800</v>
      </c>
    </row>
    <row r="168" spans="1:21" x14ac:dyDescent="0.3">
      <c r="A168" t="str">
        <f t="shared" si="5"/>
        <v>CHE2703001</v>
      </c>
      <c r="B168" s="1" t="str">
        <f>'XCSM Dump'!C167</f>
        <v>CHE</v>
      </c>
      <c r="C168" s="1" t="str">
        <f>IF(LEN('XCSM Dump'!D167)=4,'XCSM Dump'!D167,REPT("0",3-LEN('XCSM Dump'!D167))&amp;'XCSM Dump'!D167)</f>
        <v>270</v>
      </c>
      <c r="D168" s="1">
        <f>'XCSM Dump'!E167</f>
        <v>3001</v>
      </c>
      <c r="E168" t="str">
        <f>'XCSM Dump'!F167</f>
        <v>Organic Chemistry I</v>
      </c>
      <c r="F168" s="75">
        <f>'XCSM Dump'!W167</f>
        <v>3</v>
      </c>
      <c r="G168" s="49">
        <f>'XCSM Dump'!I167</f>
        <v>46252</v>
      </c>
      <c r="H168" s="49">
        <f>'XCSM Dump'!J167</f>
        <v>46367</v>
      </c>
      <c r="I168" s="49">
        <f>'XCSM Dump'!BX167</f>
        <v>46257.96</v>
      </c>
      <c r="J168" s="49">
        <f>'XCSM Dump'!BY167</f>
        <v>46264.92</v>
      </c>
      <c r="K168" s="49">
        <f>'XCSM Dump'!BZ167</f>
        <v>46349.599999999999</v>
      </c>
      <c r="L168" s="76">
        <f>'XCSM Dump'!AT167</f>
        <v>480</v>
      </c>
      <c r="M168" s="76">
        <f>'XCSM Dump'!AU167</f>
        <v>0</v>
      </c>
      <c r="N168" s="76">
        <f>'XCSM Dump'!AV167</f>
        <v>0</v>
      </c>
      <c r="O168" s="76">
        <f>'XCSM Dump'!AW167</f>
        <v>0</v>
      </c>
      <c r="P168" s="76">
        <f>'XCSM Dump'!AX167</f>
        <v>0</v>
      </c>
      <c r="Q168" s="76">
        <f>'XCSM Dump'!AY167</f>
        <v>0</v>
      </c>
      <c r="R168" s="76">
        <f>'XCSM Dump'!AZ167</f>
        <v>0</v>
      </c>
      <c r="S168" s="76">
        <f>+'XCSM Dump'!U167</f>
        <v>0</v>
      </c>
      <c r="T168" s="76">
        <f>+'XCSM Dump'!BB167+'XCSM Dump'!BA167</f>
        <v>0</v>
      </c>
      <c r="U168" s="11">
        <f t="shared" si="6"/>
        <v>480</v>
      </c>
    </row>
    <row r="169" spans="1:21" x14ac:dyDescent="0.3">
      <c r="A169" t="str">
        <f t="shared" si="5"/>
        <v>CHE2723001</v>
      </c>
      <c r="B169" s="1" t="str">
        <f>'XCSM Dump'!C168</f>
        <v>CHE</v>
      </c>
      <c r="C169" s="1" t="str">
        <f>IF(LEN('XCSM Dump'!D168)=4,'XCSM Dump'!D168,REPT("0",3-LEN('XCSM Dump'!D168))&amp;'XCSM Dump'!D168)</f>
        <v>272</v>
      </c>
      <c r="D169" s="1">
        <f>'XCSM Dump'!E168</f>
        <v>3001</v>
      </c>
      <c r="E169" t="str">
        <f>'XCSM Dump'!F168</f>
        <v>Organic Chemistry Lab I</v>
      </c>
      <c r="F169" s="75">
        <f>'XCSM Dump'!W168</f>
        <v>2</v>
      </c>
      <c r="G169" s="49">
        <f>'XCSM Dump'!I168</f>
        <v>46251</v>
      </c>
      <c r="H169" s="49">
        <f>'XCSM Dump'!J168</f>
        <v>46367</v>
      </c>
      <c r="I169" s="49">
        <f>'XCSM Dump'!BX168</f>
        <v>46257.02</v>
      </c>
      <c r="J169" s="49">
        <f>'XCSM Dump'!BY168</f>
        <v>46264.04</v>
      </c>
      <c r="K169" s="49">
        <f>'XCSM Dump'!BZ168</f>
        <v>46349.440000000002</v>
      </c>
      <c r="L169" s="76">
        <f>'XCSM Dump'!AT168</f>
        <v>320</v>
      </c>
      <c r="M169" s="76">
        <f>'XCSM Dump'!AU168</f>
        <v>0</v>
      </c>
      <c r="N169" s="76">
        <f>'XCSM Dump'!AV168</f>
        <v>0</v>
      </c>
      <c r="O169" s="76">
        <f>'XCSM Dump'!AW168</f>
        <v>0</v>
      </c>
      <c r="P169" s="76">
        <f>'XCSM Dump'!AX168</f>
        <v>0</v>
      </c>
      <c r="Q169" s="76">
        <f>'XCSM Dump'!AY168</f>
        <v>0</v>
      </c>
      <c r="R169" s="76">
        <f>'XCSM Dump'!AZ168</f>
        <v>0</v>
      </c>
      <c r="S169" s="76">
        <f>+'XCSM Dump'!U168</f>
        <v>0</v>
      </c>
      <c r="T169" s="76">
        <f>+'XCSM Dump'!BB168+'XCSM Dump'!BA168</f>
        <v>0</v>
      </c>
      <c r="U169" s="11">
        <f t="shared" si="6"/>
        <v>320</v>
      </c>
    </row>
    <row r="170" spans="1:21" x14ac:dyDescent="0.3">
      <c r="A170" t="str">
        <f t="shared" si="5"/>
        <v>CIS1013001</v>
      </c>
      <c r="B170" s="1" t="str">
        <f>'XCSM Dump'!C169</f>
        <v>CIS</v>
      </c>
      <c r="C170" s="1" t="str">
        <f>IF(LEN('XCSM Dump'!D169)=4,'XCSM Dump'!D169,REPT("0",3-LEN('XCSM Dump'!D169))&amp;'XCSM Dump'!D169)</f>
        <v>101</v>
      </c>
      <c r="D170" s="1">
        <f>'XCSM Dump'!E169</f>
        <v>3001</v>
      </c>
      <c r="E170" t="str">
        <f>'XCSM Dump'!F169</f>
        <v>Introduction to Computers</v>
      </c>
      <c r="F170" s="75">
        <f>'XCSM Dump'!W169</f>
        <v>3</v>
      </c>
      <c r="G170" s="49">
        <f>'XCSM Dump'!I169</f>
        <v>46251</v>
      </c>
      <c r="H170" s="49">
        <f>'XCSM Dump'!J169</f>
        <v>46367</v>
      </c>
      <c r="I170" s="49">
        <f>'XCSM Dump'!BX169</f>
        <v>46257.02</v>
      </c>
      <c r="J170" s="49">
        <f>'XCSM Dump'!BY169</f>
        <v>46264.04</v>
      </c>
      <c r="K170" s="49">
        <f>'XCSM Dump'!BZ169</f>
        <v>46349.440000000002</v>
      </c>
      <c r="L170" s="76">
        <f>'XCSM Dump'!AT169</f>
        <v>480</v>
      </c>
      <c r="M170" s="76">
        <f>'XCSM Dump'!AU169</f>
        <v>0</v>
      </c>
      <c r="N170" s="76">
        <f>'XCSM Dump'!AV169</f>
        <v>0</v>
      </c>
      <c r="O170" s="76">
        <f>'XCSM Dump'!AW169</f>
        <v>0</v>
      </c>
      <c r="P170" s="76">
        <f>'XCSM Dump'!AX169</f>
        <v>0</v>
      </c>
      <c r="Q170" s="76">
        <f>'XCSM Dump'!AY169</f>
        <v>0</v>
      </c>
      <c r="R170" s="76">
        <f>'XCSM Dump'!AZ169</f>
        <v>0</v>
      </c>
      <c r="S170" s="76">
        <f>+'XCSM Dump'!U169</f>
        <v>0</v>
      </c>
      <c r="T170" s="76">
        <f>+'XCSM Dump'!BB169+'XCSM Dump'!BA169</f>
        <v>0</v>
      </c>
      <c r="U170" s="11">
        <f t="shared" si="6"/>
        <v>480</v>
      </c>
    </row>
    <row r="171" spans="1:21" x14ac:dyDescent="0.3">
      <c r="A171" t="str">
        <f t="shared" si="5"/>
        <v>CIS1013002</v>
      </c>
      <c r="B171" s="1" t="str">
        <f>'XCSM Dump'!C170</f>
        <v>CIS</v>
      </c>
      <c r="C171" s="1" t="str">
        <f>IF(LEN('XCSM Dump'!D170)=4,'XCSM Dump'!D170,REPT("0",3-LEN('XCSM Dump'!D170))&amp;'XCSM Dump'!D170)</f>
        <v>101</v>
      </c>
      <c r="D171" s="1">
        <f>'XCSM Dump'!E170</f>
        <v>3002</v>
      </c>
      <c r="E171" t="str">
        <f>'XCSM Dump'!F170</f>
        <v>Introduction to Computers</v>
      </c>
      <c r="F171" s="75">
        <f>'XCSM Dump'!W170</f>
        <v>3</v>
      </c>
      <c r="G171" s="49">
        <f>'XCSM Dump'!I170</f>
        <v>46251</v>
      </c>
      <c r="H171" s="49">
        <f>'XCSM Dump'!J170</f>
        <v>46367</v>
      </c>
      <c r="I171" s="49">
        <f>'XCSM Dump'!BX170</f>
        <v>46257.02</v>
      </c>
      <c r="J171" s="49">
        <f>'XCSM Dump'!BY170</f>
        <v>46264.04</v>
      </c>
      <c r="K171" s="49">
        <f>'XCSM Dump'!BZ170</f>
        <v>46349.440000000002</v>
      </c>
      <c r="L171" s="76">
        <f>'XCSM Dump'!AT170</f>
        <v>480</v>
      </c>
      <c r="M171" s="76">
        <f>'XCSM Dump'!AU170</f>
        <v>0</v>
      </c>
      <c r="N171" s="76">
        <f>'XCSM Dump'!AV170</f>
        <v>0</v>
      </c>
      <c r="O171" s="76">
        <f>'XCSM Dump'!AW170</f>
        <v>0</v>
      </c>
      <c r="P171" s="76">
        <f>'XCSM Dump'!AX170</f>
        <v>0</v>
      </c>
      <c r="Q171" s="76">
        <f>'XCSM Dump'!AY170</f>
        <v>0</v>
      </c>
      <c r="R171" s="76">
        <f>'XCSM Dump'!AZ170</f>
        <v>0</v>
      </c>
      <c r="S171" s="76">
        <f>+'XCSM Dump'!U170</f>
        <v>0</v>
      </c>
      <c r="T171" s="76">
        <f>+'XCSM Dump'!BB170+'XCSM Dump'!BA170</f>
        <v>0</v>
      </c>
      <c r="U171" s="11">
        <f t="shared" si="6"/>
        <v>480</v>
      </c>
    </row>
    <row r="172" spans="1:21" x14ac:dyDescent="0.3">
      <c r="A172" t="str">
        <f t="shared" si="5"/>
        <v>CIS1013090</v>
      </c>
      <c r="B172" s="1" t="str">
        <f>'XCSM Dump'!C171</f>
        <v>CIS</v>
      </c>
      <c r="C172" s="1" t="str">
        <f>IF(LEN('XCSM Dump'!D171)=4,'XCSM Dump'!D171,REPT("0",3-LEN('XCSM Dump'!D171))&amp;'XCSM Dump'!D171)</f>
        <v>101</v>
      </c>
      <c r="D172" s="1">
        <f>'XCSM Dump'!E171</f>
        <v>3090</v>
      </c>
      <c r="E172" t="str">
        <f>'XCSM Dump'!F171</f>
        <v>Introduction to Computers</v>
      </c>
      <c r="F172" s="75">
        <f>'XCSM Dump'!W171</f>
        <v>3</v>
      </c>
      <c r="G172" s="49">
        <f>'XCSM Dump'!I171</f>
        <v>46253</v>
      </c>
      <c r="H172" s="49">
        <f>'XCSM Dump'!J171</f>
        <v>46374</v>
      </c>
      <c r="I172" s="49">
        <f>'XCSM Dump'!BX171</f>
        <v>46259.32</v>
      </c>
      <c r="J172" s="49">
        <f>'XCSM Dump'!BY171</f>
        <v>46266.64</v>
      </c>
      <c r="K172" s="49">
        <f>'XCSM Dump'!BZ171</f>
        <v>46356.639999999999</v>
      </c>
      <c r="L172" s="76">
        <f>'XCSM Dump'!AT171</f>
        <v>480</v>
      </c>
      <c r="M172" s="76">
        <f>'XCSM Dump'!AU171</f>
        <v>0</v>
      </c>
      <c r="N172" s="76">
        <f>'XCSM Dump'!AV171</f>
        <v>0</v>
      </c>
      <c r="O172" s="76">
        <f>'XCSM Dump'!AW171</f>
        <v>0</v>
      </c>
      <c r="P172" s="76">
        <f>'XCSM Dump'!AX171</f>
        <v>0</v>
      </c>
      <c r="Q172" s="76">
        <f>'XCSM Dump'!AY171</f>
        <v>0</v>
      </c>
      <c r="R172" s="76">
        <f>'XCSM Dump'!AZ171</f>
        <v>0</v>
      </c>
      <c r="S172" s="76">
        <f>+'XCSM Dump'!U171</f>
        <v>0</v>
      </c>
      <c r="T172" s="76">
        <f>+'XCSM Dump'!BB171+'XCSM Dump'!BA171</f>
        <v>0</v>
      </c>
      <c r="U172" s="11">
        <f t="shared" si="6"/>
        <v>480</v>
      </c>
    </row>
    <row r="173" spans="1:21" x14ac:dyDescent="0.3">
      <c r="A173" t="str">
        <f t="shared" si="5"/>
        <v>CIS1113001</v>
      </c>
      <c r="B173" s="1" t="str">
        <f>'XCSM Dump'!C172</f>
        <v>CIS</v>
      </c>
      <c r="C173" s="1" t="str">
        <f>IF(LEN('XCSM Dump'!D172)=4,'XCSM Dump'!D172,REPT("0",3-LEN('XCSM Dump'!D172))&amp;'XCSM Dump'!D172)</f>
        <v>111</v>
      </c>
      <c r="D173" s="1">
        <f>'XCSM Dump'!E172</f>
        <v>3001</v>
      </c>
      <c r="E173" t="str">
        <f>'XCSM Dump'!F172</f>
        <v>Intro to Programming: Python</v>
      </c>
      <c r="F173" s="75">
        <f>'XCSM Dump'!W172</f>
        <v>3</v>
      </c>
      <c r="G173" s="49">
        <f>'XCSM Dump'!I172</f>
        <v>46251</v>
      </c>
      <c r="H173" s="49">
        <f>'XCSM Dump'!J172</f>
        <v>46367</v>
      </c>
      <c r="I173" s="49">
        <f>'XCSM Dump'!BX172</f>
        <v>46257.02</v>
      </c>
      <c r="J173" s="49">
        <f>'XCSM Dump'!BY172</f>
        <v>46264.04</v>
      </c>
      <c r="K173" s="49">
        <f>'XCSM Dump'!BZ172</f>
        <v>46349.440000000002</v>
      </c>
      <c r="L173" s="76">
        <f>'XCSM Dump'!AT172</f>
        <v>480</v>
      </c>
      <c r="M173" s="76">
        <f>'XCSM Dump'!AU172</f>
        <v>0</v>
      </c>
      <c r="N173" s="76">
        <f>'XCSM Dump'!AV172</f>
        <v>0</v>
      </c>
      <c r="O173" s="76">
        <f>'XCSM Dump'!AW172</f>
        <v>0</v>
      </c>
      <c r="P173" s="76">
        <f>'XCSM Dump'!AX172</f>
        <v>0</v>
      </c>
      <c r="Q173" s="76">
        <f>'XCSM Dump'!AY172</f>
        <v>0</v>
      </c>
      <c r="R173" s="76">
        <f>'XCSM Dump'!AZ172</f>
        <v>0</v>
      </c>
      <c r="S173" s="76">
        <f>+'XCSM Dump'!U172</f>
        <v>0</v>
      </c>
      <c r="T173" s="76">
        <f>+'XCSM Dump'!BB172+'XCSM Dump'!BA172</f>
        <v>0</v>
      </c>
      <c r="U173" s="11">
        <f t="shared" si="6"/>
        <v>480</v>
      </c>
    </row>
    <row r="174" spans="1:21" x14ac:dyDescent="0.3">
      <c r="A174" t="str">
        <f t="shared" si="5"/>
        <v>CIS1113090</v>
      </c>
      <c r="B174" s="1" t="str">
        <f>'XCSM Dump'!C173</f>
        <v>CIS</v>
      </c>
      <c r="C174" s="1" t="str">
        <f>IF(LEN('XCSM Dump'!D173)=4,'XCSM Dump'!D173,REPT("0",3-LEN('XCSM Dump'!D173))&amp;'XCSM Dump'!D173)</f>
        <v>111</v>
      </c>
      <c r="D174" s="1">
        <f>'XCSM Dump'!E173</f>
        <v>3090</v>
      </c>
      <c r="E174" t="str">
        <f>'XCSM Dump'!F173</f>
        <v>Intro to Programming: Python</v>
      </c>
      <c r="F174" s="75">
        <f>'XCSM Dump'!W173</f>
        <v>3</v>
      </c>
      <c r="G174" s="49">
        <f>'XCSM Dump'!I173</f>
        <v>46252</v>
      </c>
      <c r="H174" s="49">
        <f>'XCSM Dump'!J173</f>
        <v>46373</v>
      </c>
      <c r="I174" s="49">
        <f>'XCSM Dump'!BX173</f>
        <v>46258.32</v>
      </c>
      <c r="J174" s="49">
        <f>'XCSM Dump'!BY173</f>
        <v>46265.64</v>
      </c>
      <c r="K174" s="49">
        <f>'XCSM Dump'!BZ173</f>
        <v>46353.64</v>
      </c>
      <c r="L174" s="76">
        <f>'XCSM Dump'!AT173</f>
        <v>480</v>
      </c>
      <c r="M174" s="76">
        <f>'XCSM Dump'!AU173</f>
        <v>0</v>
      </c>
      <c r="N174" s="76">
        <f>'XCSM Dump'!AV173</f>
        <v>0</v>
      </c>
      <c r="O174" s="76">
        <f>'XCSM Dump'!AW173</f>
        <v>0</v>
      </c>
      <c r="P174" s="76">
        <f>'XCSM Dump'!AX173</f>
        <v>0</v>
      </c>
      <c r="Q174" s="76">
        <f>'XCSM Dump'!AY173</f>
        <v>0</v>
      </c>
      <c r="R174" s="76">
        <f>'XCSM Dump'!AZ173</f>
        <v>0</v>
      </c>
      <c r="S174" s="76">
        <f>+'XCSM Dump'!U173</f>
        <v>0</v>
      </c>
      <c r="T174" s="76">
        <f>+'XCSM Dump'!BB173+'XCSM Dump'!BA173</f>
        <v>0</v>
      </c>
      <c r="U174" s="11">
        <f t="shared" si="6"/>
        <v>480</v>
      </c>
    </row>
    <row r="175" spans="1:21" x14ac:dyDescent="0.3">
      <c r="A175" t="str">
        <f t="shared" si="5"/>
        <v>CIS1183001</v>
      </c>
      <c r="B175" s="1" t="str">
        <f>'XCSM Dump'!C174</f>
        <v>CIS</v>
      </c>
      <c r="C175" s="1" t="str">
        <f>IF(LEN('XCSM Dump'!D174)=4,'XCSM Dump'!D174,REPT("0",3-LEN('XCSM Dump'!D174))&amp;'XCSM Dump'!D174)</f>
        <v>118</v>
      </c>
      <c r="D175" s="1">
        <f>'XCSM Dump'!E174</f>
        <v>3001</v>
      </c>
      <c r="E175" t="str">
        <f>'XCSM Dump'!F174</f>
        <v>Web Site Development</v>
      </c>
      <c r="F175" s="75">
        <f>'XCSM Dump'!W174</f>
        <v>3</v>
      </c>
      <c r="G175" s="49">
        <f>'XCSM Dump'!I174</f>
        <v>46251</v>
      </c>
      <c r="H175" s="49">
        <f>'XCSM Dump'!J174</f>
        <v>46367</v>
      </c>
      <c r="I175" s="49">
        <f>'XCSM Dump'!BX174</f>
        <v>46257.02</v>
      </c>
      <c r="J175" s="49">
        <f>'XCSM Dump'!BY174</f>
        <v>46264.04</v>
      </c>
      <c r="K175" s="49">
        <f>'XCSM Dump'!BZ174</f>
        <v>46349.440000000002</v>
      </c>
      <c r="L175" s="76">
        <f>'XCSM Dump'!AT174</f>
        <v>480</v>
      </c>
      <c r="M175" s="76">
        <f>'XCSM Dump'!AU174</f>
        <v>0</v>
      </c>
      <c r="N175" s="76">
        <f>'XCSM Dump'!AV174</f>
        <v>0</v>
      </c>
      <c r="O175" s="76">
        <f>'XCSM Dump'!AW174</f>
        <v>0</v>
      </c>
      <c r="P175" s="76">
        <f>'XCSM Dump'!AX174</f>
        <v>0</v>
      </c>
      <c r="Q175" s="76">
        <f>'XCSM Dump'!AY174</f>
        <v>0</v>
      </c>
      <c r="R175" s="76">
        <f>'XCSM Dump'!AZ174</f>
        <v>0</v>
      </c>
      <c r="S175" s="76">
        <f>+'XCSM Dump'!U174</f>
        <v>0</v>
      </c>
      <c r="T175" s="76">
        <f>+'XCSM Dump'!BB174+'XCSM Dump'!BA174</f>
        <v>0</v>
      </c>
      <c r="U175" s="11">
        <f t="shared" si="6"/>
        <v>480</v>
      </c>
    </row>
    <row r="176" spans="1:21" x14ac:dyDescent="0.3">
      <c r="A176" t="str">
        <f t="shared" si="5"/>
        <v>CIS1233001</v>
      </c>
      <c r="B176" s="1" t="str">
        <f>'XCSM Dump'!C175</f>
        <v>CIS</v>
      </c>
      <c r="C176" s="1" t="str">
        <f>IF(LEN('XCSM Dump'!D175)=4,'XCSM Dump'!D175,REPT("0",3-LEN('XCSM Dump'!D175))&amp;'XCSM Dump'!D175)</f>
        <v>123</v>
      </c>
      <c r="D176" s="1">
        <f>'XCSM Dump'!E175</f>
        <v>3001</v>
      </c>
      <c r="E176" t="str">
        <f>'XCSM Dump'!F175</f>
        <v>Management Information Systems</v>
      </c>
      <c r="F176" s="75">
        <f>'XCSM Dump'!W175</f>
        <v>3</v>
      </c>
      <c r="G176" s="49">
        <f>'XCSM Dump'!I175</f>
        <v>46251</v>
      </c>
      <c r="H176" s="49">
        <f>'XCSM Dump'!J175</f>
        <v>46367</v>
      </c>
      <c r="I176" s="49">
        <f>'XCSM Dump'!BX175</f>
        <v>46257.02</v>
      </c>
      <c r="J176" s="49">
        <f>'XCSM Dump'!BY175</f>
        <v>46264.04</v>
      </c>
      <c r="K176" s="49">
        <f>'XCSM Dump'!BZ175</f>
        <v>46349.440000000002</v>
      </c>
      <c r="L176" s="76">
        <f>'XCSM Dump'!AT175</f>
        <v>480</v>
      </c>
      <c r="M176" s="76">
        <f>'XCSM Dump'!AU175</f>
        <v>0</v>
      </c>
      <c r="N176" s="76">
        <f>'XCSM Dump'!AV175</f>
        <v>0</v>
      </c>
      <c r="O176" s="76">
        <f>'XCSM Dump'!AW175</f>
        <v>0</v>
      </c>
      <c r="P176" s="76">
        <f>'XCSM Dump'!AX175</f>
        <v>0</v>
      </c>
      <c r="Q176" s="76">
        <f>'XCSM Dump'!AY175</f>
        <v>0</v>
      </c>
      <c r="R176" s="76">
        <f>'XCSM Dump'!AZ175</f>
        <v>0</v>
      </c>
      <c r="S176" s="76">
        <f>+'XCSM Dump'!U175</f>
        <v>0</v>
      </c>
      <c r="T176" s="76">
        <f>+'XCSM Dump'!BB175+'XCSM Dump'!BA175</f>
        <v>0</v>
      </c>
      <c r="U176" s="11">
        <f t="shared" si="6"/>
        <v>480</v>
      </c>
    </row>
    <row r="177" spans="1:21" x14ac:dyDescent="0.3">
      <c r="A177" t="str">
        <f t="shared" si="5"/>
        <v>CIS1233002</v>
      </c>
      <c r="B177" s="1" t="str">
        <f>'XCSM Dump'!C176</f>
        <v>CIS</v>
      </c>
      <c r="C177" s="1" t="str">
        <f>IF(LEN('XCSM Dump'!D176)=4,'XCSM Dump'!D176,REPT("0",3-LEN('XCSM Dump'!D176))&amp;'XCSM Dump'!D176)</f>
        <v>123</v>
      </c>
      <c r="D177" s="1">
        <f>'XCSM Dump'!E176</f>
        <v>3002</v>
      </c>
      <c r="E177" t="str">
        <f>'XCSM Dump'!F176</f>
        <v>Management Information Systems</v>
      </c>
      <c r="F177" s="75">
        <f>'XCSM Dump'!W176</f>
        <v>3</v>
      </c>
      <c r="G177" s="49">
        <f>'XCSM Dump'!I176</f>
        <v>46251</v>
      </c>
      <c r="H177" s="49">
        <f>'XCSM Dump'!J176</f>
        <v>46367</v>
      </c>
      <c r="I177" s="49">
        <f>'XCSM Dump'!BX176</f>
        <v>46257.02</v>
      </c>
      <c r="J177" s="49">
        <f>'XCSM Dump'!BY176</f>
        <v>46264.04</v>
      </c>
      <c r="K177" s="49">
        <f>'XCSM Dump'!BZ176</f>
        <v>46349.440000000002</v>
      </c>
      <c r="L177" s="76">
        <f>'XCSM Dump'!AT176</f>
        <v>480</v>
      </c>
      <c r="M177" s="76">
        <f>'XCSM Dump'!AU176</f>
        <v>0</v>
      </c>
      <c r="N177" s="76">
        <f>'XCSM Dump'!AV176</f>
        <v>0</v>
      </c>
      <c r="O177" s="76">
        <f>'XCSM Dump'!AW176</f>
        <v>0</v>
      </c>
      <c r="P177" s="76">
        <f>'XCSM Dump'!AX176</f>
        <v>0</v>
      </c>
      <c r="Q177" s="76">
        <f>'XCSM Dump'!AY176</f>
        <v>0</v>
      </c>
      <c r="R177" s="76">
        <f>'XCSM Dump'!AZ176</f>
        <v>0</v>
      </c>
      <c r="S177" s="76">
        <f>+'XCSM Dump'!U176</f>
        <v>0</v>
      </c>
      <c r="T177" s="76">
        <f>+'XCSM Dump'!BB176+'XCSM Dump'!BA176</f>
        <v>0</v>
      </c>
      <c r="U177" s="11">
        <f t="shared" si="6"/>
        <v>480</v>
      </c>
    </row>
    <row r="178" spans="1:21" x14ac:dyDescent="0.3">
      <c r="A178" t="str">
        <f t="shared" si="5"/>
        <v>CIS1233003</v>
      </c>
      <c r="B178" s="1" t="str">
        <f>'XCSM Dump'!C177</f>
        <v>CIS</v>
      </c>
      <c r="C178" s="1" t="str">
        <f>IF(LEN('XCSM Dump'!D177)=4,'XCSM Dump'!D177,REPT("0",3-LEN('XCSM Dump'!D177))&amp;'XCSM Dump'!D177)</f>
        <v>123</v>
      </c>
      <c r="D178" s="1">
        <f>'XCSM Dump'!E177</f>
        <v>3003</v>
      </c>
      <c r="E178" t="str">
        <f>'XCSM Dump'!F177</f>
        <v>Management Information Systems</v>
      </c>
      <c r="F178" s="75">
        <f>'XCSM Dump'!W177</f>
        <v>3</v>
      </c>
      <c r="G178" s="49">
        <f>'XCSM Dump'!I177</f>
        <v>46251</v>
      </c>
      <c r="H178" s="49">
        <f>'XCSM Dump'!J177</f>
        <v>46367</v>
      </c>
      <c r="I178" s="49">
        <f>'XCSM Dump'!BX177</f>
        <v>46257.02</v>
      </c>
      <c r="J178" s="49">
        <f>'XCSM Dump'!BY177</f>
        <v>46264.04</v>
      </c>
      <c r="K178" s="49">
        <f>'XCSM Dump'!BZ177</f>
        <v>46349.440000000002</v>
      </c>
      <c r="L178" s="76">
        <f>'XCSM Dump'!AT177</f>
        <v>480</v>
      </c>
      <c r="M178" s="76">
        <f>'XCSM Dump'!AU177</f>
        <v>0</v>
      </c>
      <c r="N178" s="76">
        <f>'XCSM Dump'!AV177</f>
        <v>0</v>
      </c>
      <c r="O178" s="76">
        <f>'XCSM Dump'!AW177</f>
        <v>0</v>
      </c>
      <c r="P178" s="76">
        <f>'XCSM Dump'!AX177</f>
        <v>0</v>
      </c>
      <c r="Q178" s="76">
        <f>'XCSM Dump'!AY177</f>
        <v>0</v>
      </c>
      <c r="R178" s="76">
        <f>'XCSM Dump'!AZ177</f>
        <v>0</v>
      </c>
      <c r="S178" s="76">
        <f>+'XCSM Dump'!U177</f>
        <v>0</v>
      </c>
      <c r="T178" s="76">
        <f>+'XCSM Dump'!BB177+'XCSM Dump'!BA177</f>
        <v>0</v>
      </c>
      <c r="U178" s="11">
        <f t="shared" si="6"/>
        <v>480</v>
      </c>
    </row>
    <row r="179" spans="1:21" x14ac:dyDescent="0.3">
      <c r="A179" t="str">
        <f t="shared" si="5"/>
        <v>CIS1403001</v>
      </c>
      <c r="B179" s="1" t="str">
        <f>'XCSM Dump'!C178</f>
        <v>CIS</v>
      </c>
      <c r="C179" s="1" t="str">
        <f>IF(LEN('XCSM Dump'!D178)=4,'XCSM Dump'!D178,REPT("0",3-LEN('XCSM Dump'!D178))&amp;'XCSM Dump'!D178)</f>
        <v>140</v>
      </c>
      <c r="D179" s="1">
        <f>'XCSM Dump'!E178</f>
        <v>3001</v>
      </c>
      <c r="E179" t="str">
        <f>'XCSM Dump'!F178</f>
        <v>Networking Fundamentals</v>
      </c>
      <c r="F179" s="75">
        <f>'XCSM Dump'!W178</f>
        <v>4</v>
      </c>
      <c r="G179" s="49">
        <f>'XCSM Dump'!I178</f>
        <v>46251</v>
      </c>
      <c r="H179" s="49">
        <f>'XCSM Dump'!J178</f>
        <v>46367</v>
      </c>
      <c r="I179" s="49">
        <f>'XCSM Dump'!BX178</f>
        <v>46257.02</v>
      </c>
      <c r="J179" s="49">
        <f>'XCSM Dump'!BY178</f>
        <v>46264.04</v>
      </c>
      <c r="K179" s="49">
        <f>'XCSM Dump'!BZ178</f>
        <v>46349.440000000002</v>
      </c>
      <c r="L179" s="76">
        <f>'XCSM Dump'!AT178</f>
        <v>640</v>
      </c>
      <c r="M179" s="76">
        <f>'XCSM Dump'!AU178</f>
        <v>0</v>
      </c>
      <c r="N179" s="76">
        <f>'XCSM Dump'!AV178</f>
        <v>0</v>
      </c>
      <c r="O179" s="76">
        <f>'XCSM Dump'!AW178</f>
        <v>0</v>
      </c>
      <c r="P179" s="76">
        <f>'XCSM Dump'!AX178</f>
        <v>0</v>
      </c>
      <c r="Q179" s="76">
        <f>'XCSM Dump'!AY178</f>
        <v>0</v>
      </c>
      <c r="R179" s="76">
        <f>'XCSM Dump'!AZ178</f>
        <v>0</v>
      </c>
      <c r="S179" s="76">
        <f>+'XCSM Dump'!U178</f>
        <v>0</v>
      </c>
      <c r="T179" s="76">
        <f>+'XCSM Dump'!BB178+'XCSM Dump'!BA178</f>
        <v>0</v>
      </c>
      <c r="U179" s="11">
        <f t="shared" si="6"/>
        <v>640</v>
      </c>
    </row>
    <row r="180" spans="1:21" x14ac:dyDescent="0.3">
      <c r="A180" t="str">
        <f t="shared" si="5"/>
        <v>CIS1403002</v>
      </c>
      <c r="B180" s="1" t="str">
        <f>'XCSM Dump'!C179</f>
        <v>CIS</v>
      </c>
      <c r="C180" s="1" t="str">
        <f>IF(LEN('XCSM Dump'!D179)=4,'XCSM Dump'!D179,REPT("0",3-LEN('XCSM Dump'!D179))&amp;'XCSM Dump'!D179)</f>
        <v>140</v>
      </c>
      <c r="D180" s="1">
        <f>'XCSM Dump'!E179</f>
        <v>3002</v>
      </c>
      <c r="E180" t="str">
        <f>'XCSM Dump'!F179</f>
        <v>Networking Fundamentals</v>
      </c>
      <c r="F180" s="75">
        <f>'XCSM Dump'!W179</f>
        <v>4</v>
      </c>
      <c r="G180" s="49">
        <f>'XCSM Dump'!I179</f>
        <v>46251</v>
      </c>
      <c r="H180" s="49">
        <f>'XCSM Dump'!J179</f>
        <v>46367</v>
      </c>
      <c r="I180" s="49">
        <f>'XCSM Dump'!BX179</f>
        <v>46257.02</v>
      </c>
      <c r="J180" s="49">
        <f>'XCSM Dump'!BY179</f>
        <v>46264.04</v>
      </c>
      <c r="K180" s="49">
        <f>'XCSM Dump'!BZ179</f>
        <v>46349.440000000002</v>
      </c>
      <c r="L180" s="76">
        <f>'XCSM Dump'!AT179</f>
        <v>640</v>
      </c>
      <c r="M180" s="76">
        <f>'XCSM Dump'!AU179</f>
        <v>0</v>
      </c>
      <c r="N180" s="76">
        <f>'XCSM Dump'!AV179</f>
        <v>0</v>
      </c>
      <c r="O180" s="76">
        <f>'XCSM Dump'!AW179</f>
        <v>0</v>
      </c>
      <c r="P180" s="76">
        <f>'XCSM Dump'!AX179</f>
        <v>0</v>
      </c>
      <c r="Q180" s="76">
        <f>'XCSM Dump'!AY179</f>
        <v>0</v>
      </c>
      <c r="R180" s="76">
        <f>'XCSM Dump'!AZ179</f>
        <v>0</v>
      </c>
      <c r="S180" s="76">
        <f>+'XCSM Dump'!U179</f>
        <v>0</v>
      </c>
      <c r="T180" s="76">
        <f>+'XCSM Dump'!BB179+'XCSM Dump'!BA179</f>
        <v>0</v>
      </c>
      <c r="U180" s="11">
        <f t="shared" si="6"/>
        <v>640</v>
      </c>
    </row>
    <row r="181" spans="1:21" x14ac:dyDescent="0.3">
      <c r="A181" t="str">
        <f t="shared" si="5"/>
        <v>CIS1503001</v>
      </c>
      <c r="B181" s="1" t="str">
        <f>'XCSM Dump'!C180</f>
        <v>CIS</v>
      </c>
      <c r="C181" s="1" t="str">
        <f>IF(LEN('XCSM Dump'!D180)=4,'XCSM Dump'!D180,REPT("0",3-LEN('XCSM Dump'!D180))&amp;'XCSM Dump'!D180)</f>
        <v>150</v>
      </c>
      <c r="D181" s="1">
        <f>'XCSM Dump'!E180</f>
        <v>3001</v>
      </c>
      <c r="E181" t="str">
        <f>'XCSM Dump'!F180</f>
        <v>C++ Programming I</v>
      </c>
      <c r="F181" s="75">
        <f>'XCSM Dump'!W180</f>
        <v>3</v>
      </c>
      <c r="G181" s="49">
        <f>'XCSM Dump'!I180</f>
        <v>46251</v>
      </c>
      <c r="H181" s="49">
        <f>'XCSM Dump'!J180</f>
        <v>46367</v>
      </c>
      <c r="I181" s="49">
        <f>'XCSM Dump'!BX180</f>
        <v>46257.02</v>
      </c>
      <c r="J181" s="49">
        <f>'XCSM Dump'!BY180</f>
        <v>46264.04</v>
      </c>
      <c r="K181" s="49">
        <f>'XCSM Dump'!BZ180</f>
        <v>46349.440000000002</v>
      </c>
      <c r="L181" s="76">
        <f>'XCSM Dump'!AT180</f>
        <v>480</v>
      </c>
      <c r="M181" s="76">
        <f>'XCSM Dump'!AU180</f>
        <v>0</v>
      </c>
      <c r="N181" s="76">
        <f>'XCSM Dump'!AV180</f>
        <v>0</v>
      </c>
      <c r="O181" s="76">
        <f>'XCSM Dump'!AW180</f>
        <v>0</v>
      </c>
      <c r="P181" s="76">
        <f>'XCSM Dump'!AX180</f>
        <v>0</v>
      </c>
      <c r="Q181" s="76">
        <f>'XCSM Dump'!AY180</f>
        <v>0</v>
      </c>
      <c r="R181" s="76">
        <f>'XCSM Dump'!AZ180</f>
        <v>0</v>
      </c>
      <c r="S181" s="76">
        <f>+'XCSM Dump'!U180</f>
        <v>0</v>
      </c>
      <c r="T181" s="76">
        <f>+'XCSM Dump'!BB180+'XCSM Dump'!BA180</f>
        <v>0</v>
      </c>
      <c r="U181" s="11">
        <f t="shared" si="6"/>
        <v>480</v>
      </c>
    </row>
    <row r="182" spans="1:21" x14ac:dyDescent="0.3">
      <c r="A182" t="str">
        <f t="shared" si="5"/>
        <v>CIS1503002</v>
      </c>
      <c r="B182" s="1" t="str">
        <f>'XCSM Dump'!C181</f>
        <v>CIS</v>
      </c>
      <c r="C182" s="1" t="str">
        <f>IF(LEN('XCSM Dump'!D181)=4,'XCSM Dump'!D181,REPT("0",3-LEN('XCSM Dump'!D181))&amp;'XCSM Dump'!D181)</f>
        <v>150</v>
      </c>
      <c r="D182" s="1">
        <f>'XCSM Dump'!E181</f>
        <v>3002</v>
      </c>
      <c r="E182" t="str">
        <f>'XCSM Dump'!F181</f>
        <v>C++ Programming I</v>
      </c>
      <c r="F182" s="75">
        <f>'XCSM Dump'!W181</f>
        <v>3</v>
      </c>
      <c r="G182" s="49">
        <f>'XCSM Dump'!I181</f>
        <v>46251</v>
      </c>
      <c r="H182" s="49">
        <f>'XCSM Dump'!J181</f>
        <v>46367</v>
      </c>
      <c r="I182" s="49">
        <f>'XCSM Dump'!BX181</f>
        <v>46257.02</v>
      </c>
      <c r="J182" s="49">
        <f>'XCSM Dump'!BY181</f>
        <v>46264.04</v>
      </c>
      <c r="K182" s="49">
        <f>'XCSM Dump'!BZ181</f>
        <v>46349.440000000002</v>
      </c>
      <c r="L182" s="76">
        <f>'XCSM Dump'!AT181</f>
        <v>480</v>
      </c>
      <c r="M182" s="76">
        <f>'XCSM Dump'!AU181</f>
        <v>0</v>
      </c>
      <c r="N182" s="76">
        <f>'XCSM Dump'!AV181</f>
        <v>0</v>
      </c>
      <c r="O182" s="76">
        <f>'XCSM Dump'!AW181</f>
        <v>0</v>
      </c>
      <c r="P182" s="76">
        <f>'XCSM Dump'!AX181</f>
        <v>0</v>
      </c>
      <c r="Q182" s="76">
        <f>'XCSM Dump'!AY181</f>
        <v>0</v>
      </c>
      <c r="R182" s="76">
        <f>'XCSM Dump'!AZ181</f>
        <v>0</v>
      </c>
      <c r="S182" s="76">
        <f>+'XCSM Dump'!U181</f>
        <v>0</v>
      </c>
      <c r="T182" s="76">
        <f>+'XCSM Dump'!BB181+'XCSM Dump'!BA181</f>
        <v>0</v>
      </c>
      <c r="U182" s="11">
        <f t="shared" si="6"/>
        <v>480</v>
      </c>
    </row>
    <row r="183" spans="1:21" x14ac:dyDescent="0.3">
      <c r="A183" t="str">
        <f t="shared" si="5"/>
        <v>CIS1603001</v>
      </c>
      <c r="B183" s="1" t="str">
        <f>'XCSM Dump'!C182</f>
        <v>CIS</v>
      </c>
      <c r="C183" s="1" t="str">
        <f>IF(LEN('XCSM Dump'!D182)=4,'XCSM Dump'!D182,REPT("0",3-LEN('XCSM Dump'!D182))&amp;'XCSM Dump'!D182)</f>
        <v>160</v>
      </c>
      <c r="D183" s="1">
        <f>'XCSM Dump'!E182</f>
        <v>3001</v>
      </c>
      <c r="E183" t="str">
        <f>'XCSM Dump'!F182</f>
        <v>Java Programming I</v>
      </c>
      <c r="F183" s="75">
        <f>'XCSM Dump'!W182</f>
        <v>3</v>
      </c>
      <c r="G183" s="49">
        <f>'XCSM Dump'!I182</f>
        <v>46251</v>
      </c>
      <c r="H183" s="49">
        <f>'XCSM Dump'!J182</f>
        <v>46367</v>
      </c>
      <c r="I183" s="49">
        <f>'XCSM Dump'!BX182</f>
        <v>46257.02</v>
      </c>
      <c r="J183" s="49">
        <f>'XCSM Dump'!BY182</f>
        <v>46264.04</v>
      </c>
      <c r="K183" s="49">
        <f>'XCSM Dump'!BZ182</f>
        <v>46349.440000000002</v>
      </c>
      <c r="L183" s="76">
        <f>'XCSM Dump'!AT182</f>
        <v>480</v>
      </c>
      <c r="M183" s="76">
        <f>'XCSM Dump'!AU182</f>
        <v>0</v>
      </c>
      <c r="N183" s="76">
        <f>'XCSM Dump'!AV182</f>
        <v>0</v>
      </c>
      <c r="O183" s="76">
        <f>'XCSM Dump'!AW182</f>
        <v>0</v>
      </c>
      <c r="P183" s="76">
        <f>'XCSM Dump'!AX182</f>
        <v>0</v>
      </c>
      <c r="Q183" s="76">
        <f>'XCSM Dump'!AY182</f>
        <v>0</v>
      </c>
      <c r="R183" s="76">
        <f>'XCSM Dump'!AZ182</f>
        <v>0</v>
      </c>
      <c r="S183" s="76">
        <f>+'XCSM Dump'!U182</f>
        <v>0</v>
      </c>
      <c r="T183" s="76">
        <f>+'XCSM Dump'!BB182+'XCSM Dump'!BA182</f>
        <v>0</v>
      </c>
      <c r="U183" s="11">
        <f t="shared" si="6"/>
        <v>480</v>
      </c>
    </row>
    <row r="184" spans="1:21" x14ac:dyDescent="0.3">
      <c r="A184" t="str">
        <f t="shared" si="5"/>
        <v>CIS1823001</v>
      </c>
      <c r="B184" s="1" t="str">
        <f>'XCSM Dump'!C183</f>
        <v>CIS</v>
      </c>
      <c r="C184" s="1" t="str">
        <f>IF(LEN('XCSM Dump'!D183)=4,'XCSM Dump'!D183,REPT("0",3-LEN('XCSM Dump'!D183))&amp;'XCSM Dump'!D183)</f>
        <v>182</v>
      </c>
      <c r="D184" s="1">
        <f>'XCSM Dump'!E183</f>
        <v>3001</v>
      </c>
      <c r="E184" t="str">
        <f>'XCSM Dump'!F183</f>
        <v>Windows Server Fundamentals I</v>
      </c>
      <c r="F184" s="75">
        <f>'XCSM Dump'!W183</f>
        <v>3</v>
      </c>
      <c r="G184" s="49">
        <f>'XCSM Dump'!I183</f>
        <v>46251</v>
      </c>
      <c r="H184" s="49">
        <f>'XCSM Dump'!J183</f>
        <v>46367</v>
      </c>
      <c r="I184" s="49">
        <f>'XCSM Dump'!BX183</f>
        <v>46257.02</v>
      </c>
      <c r="J184" s="49">
        <f>'XCSM Dump'!BY183</f>
        <v>46264.04</v>
      </c>
      <c r="K184" s="49">
        <f>'XCSM Dump'!BZ183</f>
        <v>46349.440000000002</v>
      </c>
      <c r="L184" s="76">
        <f>'XCSM Dump'!AT183</f>
        <v>480</v>
      </c>
      <c r="M184" s="76">
        <f>'XCSM Dump'!AU183</f>
        <v>0</v>
      </c>
      <c r="N184" s="76">
        <f>'XCSM Dump'!AV183</f>
        <v>0</v>
      </c>
      <c r="O184" s="76">
        <f>'XCSM Dump'!AW183</f>
        <v>0</v>
      </c>
      <c r="P184" s="76">
        <f>'XCSM Dump'!AX183</f>
        <v>0</v>
      </c>
      <c r="Q184" s="76">
        <f>'XCSM Dump'!AY183</f>
        <v>0</v>
      </c>
      <c r="R184" s="76">
        <f>'XCSM Dump'!AZ183</f>
        <v>0</v>
      </c>
      <c r="S184" s="76">
        <f>+'XCSM Dump'!U183</f>
        <v>0</v>
      </c>
      <c r="T184" s="76">
        <f>+'XCSM Dump'!BB183+'XCSM Dump'!BA183</f>
        <v>0</v>
      </c>
      <c r="U184" s="11">
        <f t="shared" si="6"/>
        <v>480</v>
      </c>
    </row>
    <row r="185" spans="1:21" x14ac:dyDescent="0.3">
      <c r="A185" t="str">
        <f t="shared" si="5"/>
        <v>CIS1823002</v>
      </c>
      <c r="B185" s="1" t="str">
        <f>'XCSM Dump'!C184</f>
        <v>CIS</v>
      </c>
      <c r="C185" s="1" t="str">
        <f>IF(LEN('XCSM Dump'!D184)=4,'XCSM Dump'!D184,REPT("0",3-LEN('XCSM Dump'!D184))&amp;'XCSM Dump'!D184)</f>
        <v>182</v>
      </c>
      <c r="D185" s="1">
        <f>'XCSM Dump'!E184</f>
        <v>3002</v>
      </c>
      <c r="E185" t="str">
        <f>'XCSM Dump'!F184</f>
        <v>Windows Server Fundamentals I</v>
      </c>
      <c r="F185" s="75">
        <f>'XCSM Dump'!W184</f>
        <v>3</v>
      </c>
      <c r="G185" s="49">
        <f>'XCSM Dump'!I184</f>
        <v>46251</v>
      </c>
      <c r="H185" s="49">
        <f>'XCSM Dump'!J184</f>
        <v>46367</v>
      </c>
      <c r="I185" s="49">
        <f>'XCSM Dump'!BX184</f>
        <v>46257.02</v>
      </c>
      <c r="J185" s="49">
        <f>'XCSM Dump'!BY184</f>
        <v>46264.04</v>
      </c>
      <c r="K185" s="49">
        <f>'XCSM Dump'!BZ184</f>
        <v>46349.440000000002</v>
      </c>
      <c r="L185" s="76">
        <f>'XCSM Dump'!AT184</f>
        <v>480</v>
      </c>
      <c r="M185" s="76">
        <f>'XCSM Dump'!AU184</f>
        <v>0</v>
      </c>
      <c r="N185" s="76">
        <f>'XCSM Dump'!AV184</f>
        <v>0</v>
      </c>
      <c r="O185" s="76">
        <f>'XCSM Dump'!AW184</f>
        <v>0</v>
      </c>
      <c r="P185" s="76">
        <f>'XCSM Dump'!AX184</f>
        <v>0</v>
      </c>
      <c r="Q185" s="76">
        <f>'XCSM Dump'!AY184</f>
        <v>0</v>
      </c>
      <c r="R185" s="76">
        <f>'XCSM Dump'!AZ184</f>
        <v>0</v>
      </c>
      <c r="S185" s="76">
        <f>+'XCSM Dump'!U184</f>
        <v>0</v>
      </c>
      <c r="T185" s="76">
        <f>+'XCSM Dump'!BB184+'XCSM Dump'!BA184</f>
        <v>0</v>
      </c>
      <c r="U185" s="11">
        <f t="shared" si="6"/>
        <v>480</v>
      </c>
    </row>
    <row r="186" spans="1:21" x14ac:dyDescent="0.3">
      <c r="A186" t="str">
        <f t="shared" si="5"/>
        <v>CIS1903001</v>
      </c>
      <c r="B186" s="1" t="str">
        <f>'XCSM Dump'!C185</f>
        <v>CIS</v>
      </c>
      <c r="C186" s="1" t="str">
        <f>IF(LEN('XCSM Dump'!D185)=4,'XCSM Dump'!D185,REPT("0",3-LEN('XCSM Dump'!D185))&amp;'XCSM Dump'!D185)</f>
        <v>190</v>
      </c>
      <c r="D186" s="1">
        <f>'XCSM Dump'!E185</f>
        <v>3001</v>
      </c>
      <c r="E186" t="str">
        <f>'XCSM Dump'!F185</f>
        <v>Google IT Support</v>
      </c>
      <c r="F186" s="75">
        <f>'XCSM Dump'!W185</f>
        <v>6</v>
      </c>
      <c r="G186" s="49">
        <f>'XCSM Dump'!I185</f>
        <v>46251</v>
      </c>
      <c r="H186" s="49">
        <f>'XCSM Dump'!J185</f>
        <v>46367</v>
      </c>
      <c r="I186" s="49">
        <f>'XCSM Dump'!BX185</f>
        <v>46257.02</v>
      </c>
      <c r="J186" s="49">
        <f>'XCSM Dump'!BY185</f>
        <v>46264.04</v>
      </c>
      <c r="K186" s="49">
        <f>'XCSM Dump'!BZ185</f>
        <v>46349.440000000002</v>
      </c>
      <c r="L186" s="76">
        <f>'XCSM Dump'!AT185</f>
        <v>960</v>
      </c>
      <c r="M186" s="76">
        <f>'XCSM Dump'!AU185</f>
        <v>0</v>
      </c>
      <c r="N186" s="76">
        <f>'XCSM Dump'!AV185</f>
        <v>0</v>
      </c>
      <c r="O186" s="76">
        <f>'XCSM Dump'!AW185</f>
        <v>0</v>
      </c>
      <c r="P186" s="76">
        <f>'XCSM Dump'!AX185</f>
        <v>0</v>
      </c>
      <c r="Q186" s="76">
        <f>'XCSM Dump'!AY185</f>
        <v>0</v>
      </c>
      <c r="R186" s="76">
        <f>'XCSM Dump'!AZ185</f>
        <v>0</v>
      </c>
      <c r="S186" s="76">
        <f>+'XCSM Dump'!U185</f>
        <v>0</v>
      </c>
      <c r="T186" s="76">
        <f>+'XCSM Dump'!BB185+'XCSM Dump'!BA185</f>
        <v>0</v>
      </c>
      <c r="U186" s="11">
        <f t="shared" si="6"/>
        <v>960</v>
      </c>
    </row>
    <row r="187" spans="1:21" x14ac:dyDescent="0.3">
      <c r="A187" t="str">
        <f t="shared" si="5"/>
        <v>CIS2363001</v>
      </c>
      <c r="B187" s="1" t="str">
        <f>'XCSM Dump'!C186</f>
        <v>CIS</v>
      </c>
      <c r="C187" s="1" t="str">
        <f>IF(LEN('XCSM Dump'!D186)=4,'XCSM Dump'!D186,REPT("0",3-LEN('XCSM Dump'!D186))&amp;'XCSM Dump'!D186)</f>
        <v>236</v>
      </c>
      <c r="D187" s="1">
        <f>'XCSM Dump'!E186</f>
        <v>3001</v>
      </c>
      <c r="E187" t="str">
        <f>'XCSM Dump'!F186</f>
        <v>CIS Project</v>
      </c>
      <c r="F187" s="75">
        <f>'XCSM Dump'!W186</f>
        <v>3</v>
      </c>
      <c r="G187" s="49">
        <f>'XCSM Dump'!I186</f>
        <v>46251</v>
      </c>
      <c r="H187" s="49">
        <f>'XCSM Dump'!J186</f>
        <v>46367</v>
      </c>
      <c r="I187" s="49">
        <f>'XCSM Dump'!BX186</f>
        <v>46257.02</v>
      </c>
      <c r="J187" s="49">
        <f>'XCSM Dump'!BY186</f>
        <v>46264.04</v>
      </c>
      <c r="K187" s="49">
        <f>'XCSM Dump'!BZ186</f>
        <v>46349.440000000002</v>
      </c>
      <c r="L187" s="76">
        <f>'XCSM Dump'!AT186</f>
        <v>480</v>
      </c>
      <c r="M187" s="76">
        <f>'XCSM Dump'!AU186</f>
        <v>0</v>
      </c>
      <c r="N187" s="76">
        <f>'XCSM Dump'!AV186</f>
        <v>0</v>
      </c>
      <c r="O187" s="76">
        <f>'XCSM Dump'!AW186</f>
        <v>0</v>
      </c>
      <c r="P187" s="76">
        <f>'XCSM Dump'!AX186</f>
        <v>0</v>
      </c>
      <c r="Q187" s="76">
        <f>'XCSM Dump'!AY186</f>
        <v>0</v>
      </c>
      <c r="R187" s="76">
        <f>'XCSM Dump'!AZ186</f>
        <v>0</v>
      </c>
      <c r="S187" s="76">
        <f>+'XCSM Dump'!U186</f>
        <v>0</v>
      </c>
      <c r="T187" s="76">
        <f>+'XCSM Dump'!BB186+'XCSM Dump'!BA186</f>
        <v>0</v>
      </c>
      <c r="U187" s="11">
        <f t="shared" si="6"/>
        <v>480</v>
      </c>
    </row>
    <row r="188" spans="1:21" x14ac:dyDescent="0.3">
      <c r="A188" t="str">
        <f t="shared" si="5"/>
        <v>CIS2853001</v>
      </c>
      <c r="B188" s="1" t="str">
        <f>'XCSM Dump'!C187</f>
        <v>CIS</v>
      </c>
      <c r="C188" s="1" t="str">
        <f>IF(LEN('XCSM Dump'!D187)=4,'XCSM Dump'!D187,REPT("0",3-LEN('XCSM Dump'!D187))&amp;'XCSM Dump'!D187)</f>
        <v>285</v>
      </c>
      <c r="D188" s="1">
        <f>'XCSM Dump'!E187</f>
        <v>3001</v>
      </c>
      <c r="E188" t="str">
        <f>'XCSM Dump'!F187</f>
        <v>Cybersecurity</v>
      </c>
      <c r="F188" s="75">
        <f>'XCSM Dump'!W187</f>
        <v>3</v>
      </c>
      <c r="G188" s="49">
        <f>'XCSM Dump'!I187</f>
        <v>46251</v>
      </c>
      <c r="H188" s="49">
        <f>'XCSM Dump'!J187</f>
        <v>46367</v>
      </c>
      <c r="I188" s="49">
        <f>'XCSM Dump'!BX187</f>
        <v>46257.02</v>
      </c>
      <c r="J188" s="49">
        <f>'XCSM Dump'!BY187</f>
        <v>46264.04</v>
      </c>
      <c r="K188" s="49">
        <f>'XCSM Dump'!BZ187</f>
        <v>46349.440000000002</v>
      </c>
      <c r="L188" s="76">
        <f>'XCSM Dump'!AT187</f>
        <v>480</v>
      </c>
      <c r="M188" s="76">
        <f>'XCSM Dump'!AU187</f>
        <v>0</v>
      </c>
      <c r="N188" s="76">
        <f>'XCSM Dump'!AV187</f>
        <v>0</v>
      </c>
      <c r="O188" s="76">
        <f>'XCSM Dump'!AW187</f>
        <v>0</v>
      </c>
      <c r="P188" s="76">
        <f>'XCSM Dump'!AX187</f>
        <v>0</v>
      </c>
      <c r="Q188" s="76">
        <f>'XCSM Dump'!AY187</f>
        <v>0</v>
      </c>
      <c r="R188" s="76">
        <f>'XCSM Dump'!AZ187</f>
        <v>0</v>
      </c>
      <c r="S188" s="76">
        <f>+'XCSM Dump'!U187</f>
        <v>0</v>
      </c>
      <c r="T188" s="76">
        <f>+'XCSM Dump'!BB187+'XCSM Dump'!BA187</f>
        <v>0</v>
      </c>
      <c r="U188" s="11">
        <f t="shared" si="6"/>
        <v>480</v>
      </c>
    </row>
    <row r="189" spans="1:21" x14ac:dyDescent="0.3">
      <c r="A189" t="str">
        <f t="shared" si="5"/>
        <v>CIS2963001</v>
      </c>
      <c r="B189" s="1" t="str">
        <f>'XCSM Dump'!C188</f>
        <v>CIS</v>
      </c>
      <c r="C189" s="1" t="str">
        <f>IF(LEN('XCSM Dump'!D188)=4,'XCSM Dump'!D188,REPT("0",3-LEN('XCSM Dump'!D188))&amp;'XCSM Dump'!D188)</f>
        <v>296</v>
      </c>
      <c r="D189" s="1">
        <f>'XCSM Dump'!E188</f>
        <v>3001</v>
      </c>
      <c r="E189" t="str">
        <f>'XCSM Dump'!F188</f>
        <v>CIS Internship</v>
      </c>
      <c r="F189" s="75">
        <f>'XCSM Dump'!W188</f>
        <v>3</v>
      </c>
      <c r="G189" s="49">
        <f>'XCSM Dump'!I188</f>
        <v>46251</v>
      </c>
      <c r="H189" s="49">
        <f>'XCSM Dump'!J188</f>
        <v>46367</v>
      </c>
      <c r="I189" s="49">
        <f>'XCSM Dump'!BX188</f>
        <v>46257.02</v>
      </c>
      <c r="J189" s="49">
        <f>'XCSM Dump'!BY188</f>
        <v>46264.04</v>
      </c>
      <c r="K189" s="49">
        <f>'XCSM Dump'!BZ188</f>
        <v>46349.440000000002</v>
      </c>
      <c r="L189" s="76">
        <f>'XCSM Dump'!AT188</f>
        <v>480</v>
      </c>
      <c r="M189" s="76">
        <f>'XCSM Dump'!AU188</f>
        <v>0</v>
      </c>
      <c r="N189" s="76">
        <f>'XCSM Dump'!AV188</f>
        <v>0</v>
      </c>
      <c r="O189" s="76">
        <f>'XCSM Dump'!AW188</f>
        <v>0</v>
      </c>
      <c r="P189" s="76">
        <f>'XCSM Dump'!AX188</f>
        <v>0</v>
      </c>
      <c r="Q189" s="76">
        <f>'XCSM Dump'!AY188</f>
        <v>0</v>
      </c>
      <c r="R189" s="76">
        <f>'XCSM Dump'!AZ188</f>
        <v>0</v>
      </c>
      <c r="S189" s="76">
        <f>+'XCSM Dump'!U188</f>
        <v>0</v>
      </c>
      <c r="T189" s="76">
        <f>+'XCSM Dump'!BB188+'XCSM Dump'!BA188</f>
        <v>0</v>
      </c>
      <c r="U189" s="11">
        <f t="shared" si="6"/>
        <v>480</v>
      </c>
    </row>
    <row r="190" spans="1:21" x14ac:dyDescent="0.3">
      <c r="A190" t="str">
        <f t="shared" si="5"/>
        <v>COM1003001</v>
      </c>
      <c r="B190" s="1" t="str">
        <f>'XCSM Dump'!C189</f>
        <v>COM</v>
      </c>
      <c r="C190" s="1" t="str">
        <f>IF(LEN('XCSM Dump'!D189)=4,'XCSM Dump'!D189,REPT("0",3-LEN('XCSM Dump'!D189))&amp;'XCSM Dump'!D189)</f>
        <v>100</v>
      </c>
      <c r="D190" s="1">
        <f>'XCSM Dump'!E189</f>
        <v>3001</v>
      </c>
      <c r="E190" t="str">
        <f>'XCSM Dump'!F189</f>
        <v>Oral Communication</v>
      </c>
      <c r="F190" s="75">
        <f>'XCSM Dump'!W189</f>
        <v>3</v>
      </c>
      <c r="G190" s="49">
        <f>'XCSM Dump'!I189</f>
        <v>46252</v>
      </c>
      <c r="H190" s="49">
        <f>'XCSM Dump'!J189</f>
        <v>46367</v>
      </c>
      <c r="I190" s="49">
        <f>'XCSM Dump'!BX189</f>
        <v>46257.96</v>
      </c>
      <c r="J190" s="49">
        <f>'XCSM Dump'!BY189</f>
        <v>46264.92</v>
      </c>
      <c r="K190" s="49">
        <f>'XCSM Dump'!BZ189</f>
        <v>46349.599999999999</v>
      </c>
      <c r="L190" s="76">
        <f>'XCSM Dump'!AT189</f>
        <v>480</v>
      </c>
      <c r="M190" s="76">
        <f>'XCSM Dump'!AU189</f>
        <v>0</v>
      </c>
      <c r="N190" s="76">
        <f>'XCSM Dump'!AV189</f>
        <v>0</v>
      </c>
      <c r="O190" s="76">
        <f>'XCSM Dump'!AW189</f>
        <v>0</v>
      </c>
      <c r="P190" s="76">
        <f>'XCSM Dump'!AX189</f>
        <v>0</v>
      </c>
      <c r="Q190" s="76">
        <f>'XCSM Dump'!AY189</f>
        <v>0</v>
      </c>
      <c r="R190" s="76">
        <f>'XCSM Dump'!AZ189</f>
        <v>0</v>
      </c>
      <c r="S190" s="76">
        <f>+'XCSM Dump'!U189</f>
        <v>0</v>
      </c>
      <c r="T190" s="76">
        <f>+'XCSM Dump'!BB189+'XCSM Dump'!BA189</f>
        <v>0</v>
      </c>
      <c r="U190" s="11">
        <f t="shared" si="6"/>
        <v>480</v>
      </c>
    </row>
    <row r="191" spans="1:21" x14ac:dyDescent="0.3">
      <c r="A191" t="str">
        <f t="shared" si="5"/>
        <v>COM1003002</v>
      </c>
      <c r="B191" s="1" t="str">
        <f>'XCSM Dump'!C190</f>
        <v>COM</v>
      </c>
      <c r="C191" s="1" t="str">
        <f>IF(LEN('XCSM Dump'!D190)=4,'XCSM Dump'!D190,REPT("0",3-LEN('XCSM Dump'!D190))&amp;'XCSM Dump'!D190)</f>
        <v>100</v>
      </c>
      <c r="D191" s="1">
        <f>'XCSM Dump'!E190</f>
        <v>3002</v>
      </c>
      <c r="E191" t="str">
        <f>'XCSM Dump'!F190</f>
        <v>Oral Communication</v>
      </c>
      <c r="F191" s="75">
        <f>'XCSM Dump'!W190</f>
        <v>3</v>
      </c>
      <c r="G191" s="49">
        <f>'XCSM Dump'!I190</f>
        <v>46252</v>
      </c>
      <c r="H191" s="49">
        <f>'XCSM Dump'!J190</f>
        <v>46367</v>
      </c>
      <c r="I191" s="49">
        <f>'XCSM Dump'!BX190</f>
        <v>46257.96</v>
      </c>
      <c r="J191" s="49">
        <f>'XCSM Dump'!BY190</f>
        <v>46264.92</v>
      </c>
      <c r="K191" s="49">
        <f>'XCSM Dump'!BZ190</f>
        <v>46349.599999999999</v>
      </c>
      <c r="L191" s="76">
        <f>'XCSM Dump'!AT190</f>
        <v>480</v>
      </c>
      <c r="M191" s="76">
        <f>'XCSM Dump'!AU190</f>
        <v>0</v>
      </c>
      <c r="N191" s="76">
        <f>'XCSM Dump'!AV190</f>
        <v>0</v>
      </c>
      <c r="O191" s="76">
        <f>'XCSM Dump'!AW190</f>
        <v>0</v>
      </c>
      <c r="P191" s="76">
        <f>'XCSM Dump'!AX190</f>
        <v>0</v>
      </c>
      <c r="Q191" s="76">
        <f>'XCSM Dump'!AY190</f>
        <v>0</v>
      </c>
      <c r="R191" s="76">
        <f>'XCSM Dump'!AZ190</f>
        <v>0</v>
      </c>
      <c r="S191" s="76">
        <f>+'XCSM Dump'!U190</f>
        <v>0</v>
      </c>
      <c r="T191" s="76">
        <f>+'XCSM Dump'!BB190+'XCSM Dump'!BA190</f>
        <v>0</v>
      </c>
      <c r="U191" s="11">
        <f t="shared" si="6"/>
        <v>480</v>
      </c>
    </row>
    <row r="192" spans="1:21" x14ac:dyDescent="0.3">
      <c r="A192" t="str">
        <f t="shared" si="5"/>
        <v>COM1003003</v>
      </c>
      <c r="B192" s="1" t="str">
        <f>'XCSM Dump'!C191</f>
        <v>COM</v>
      </c>
      <c r="C192" s="1" t="str">
        <f>IF(LEN('XCSM Dump'!D191)=4,'XCSM Dump'!D191,REPT("0",3-LEN('XCSM Dump'!D191))&amp;'XCSM Dump'!D191)</f>
        <v>100</v>
      </c>
      <c r="D192" s="1">
        <f>'XCSM Dump'!E191</f>
        <v>3003</v>
      </c>
      <c r="E192" t="str">
        <f>'XCSM Dump'!F191</f>
        <v>Oral Communication</v>
      </c>
      <c r="F192" s="75">
        <f>'XCSM Dump'!W191</f>
        <v>3</v>
      </c>
      <c r="G192" s="49">
        <f>'XCSM Dump'!I191</f>
        <v>46251</v>
      </c>
      <c r="H192" s="49">
        <f>'XCSM Dump'!J191</f>
        <v>46367</v>
      </c>
      <c r="I192" s="49">
        <f>'XCSM Dump'!BX191</f>
        <v>46257.02</v>
      </c>
      <c r="J192" s="49">
        <f>'XCSM Dump'!BY191</f>
        <v>46264.04</v>
      </c>
      <c r="K192" s="49">
        <f>'XCSM Dump'!BZ191</f>
        <v>46349.440000000002</v>
      </c>
      <c r="L192" s="76">
        <f>'XCSM Dump'!AT191</f>
        <v>480</v>
      </c>
      <c r="M192" s="76">
        <f>'XCSM Dump'!AU191</f>
        <v>0</v>
      </c>
      <c r="N192" s="76">
        <f>'XCSM Dump'!AV191</f>
        <v>0</v>
      </c>
      <c r="O192" s="76">
        <f>'XCSM Dump'!AW191</f>
        <v>0</v>
      </c>
      <c r="P192" s="76">
        <f>'XCSM Dump'!AX191</f>
        <v>0</v>
      </c>
      <c r="Q192" s="76">
        <f>'XCSM Dump'!AY191</f>
        <v>0</v>
      </c>
      <c r="R192" s="76">
        <f>'XCSM Dump'!AZ191</f>
        <v>0</v>
      </c>
      <c r="S192" s="76">
        <f>+'XCSM Dump'!U191</f>
        <v>0</v>
      </c>
      <c r="T192" s="76">
        <f>+'XCSM Dump'!BB191+'XCSM Dump'!BA191</f>
        <v>0</v>
      </c>
      <c r="U192" s="11">
        <f t="shared" si="6"/>
        <v>480</v>
      </c>
    </row>
    <row r="193" spans="1:21" x14ac:dyDescent="0.3">
      <c r="A193" t="str">
        <f t="shared" si="5"/>
        <v>COM1003004</v>
      </c>
      <c r="B193" s="1" t="str">
        <f>'XCSM Dump'!C192</f>
        <v>COM</v>
      </c>
      <c r="C193" s="1" t="str">
        <f>IF(LEN('XCSM Dump'!D192)=4,'XCSM Dump'!D192,REPT("0",3-LEN('XCSM Dump'!D192))&amp;'XCSM Dump'!D192)</f>
        <v>100</v>
      </c>
      <c r="D193" s="1">
        <f>'XCSM Dump'!E192</f>
        <v>3004</v>
      </c>
      <c r="E193" t="str">
        <f>'XCSM Dump'!F192</f>
        <v>Oral Communication</v>
      </c>
      <c r="F193" s="75">
        <f>'XCSM Dump'!W192</f>
        <v>3</v>
      </c>
      <c r="G193" s="49">
        <f>'XCSM Dump'!I192</f>
        <v>46251</v>
      </c>
      <c r="H193" s="49">
        <f>'XCSM Dump'!J192</f>
        <v>46367</v>
      </c>
      <c r="I193" s="49">
        <f>'XCSM Dump'!BX192</f>
        <v>46257.02</v>
      </c>
      <c r="J193" s="49">
        <f>'XCSM Dump'!BY192</f>
        <v>46264.04</v>
      </c>
      <c r="K193" s="49">
        <f>'XCSM Dump'!BZ192</f>
        <v>46349.440000000002</v>
      </c>
      <c r="L193" s="76">
        <f>'XCSM Dump'!AT192</f>
        <v>480</v>
      </c>
      <c r="M193" s="76">
        <f>'XCSM Dump'!AU192</f>
        <v>0</v>
      </c>
      <c r="N193" s="76">
        <f>'XCSM Dump'!AV192</f>
        <v>0</v>
      </c>
      <c r="O193" s="76">
        <f>'XCSM Dump'!AW192</f>
        <v>0</v>
      </c>
      <c r="P193" s="76">
        <f>'XCSM Dump'!AX192</f>
        <v>0</v>
      </c>
      <c r="Q193" s="76">
        <f>'XCSM Dump'!AY192</f>
        <v>0</v>
      </c>
      <c r="R193" s="76">
        <f>'XCSM Dump'!AZ192</f>
        <v>0</v>
      </c>
      <c r="S193" s="76">
        <f>+'XCSM Dump'!U192</f>
        <v>0</v>
      </c>
      <c r="T193" s="76">
        <f>+'XCSM Dump'!BB192+'XCSM Dump'!BA192</f>
        <v>0</v>
      </c>
      <c r="U193" s="11">
        <f t="shared" si="6"/>
        <v>480</v>
      </c>
    </row>
    <row r="194" spans="1:21" x14ac:dyDescent="0.3">
      <c r="A194" t="str">
        <f t="shared" si="5"/>
        <v>COM1003005</v>
      </c>
      <c r="B194" s="1" t="str">
        <f>'XCSM Dump'!C193</f>
        <v>COM</v>
      </c>
      <c r="C194" s="1" t="str">
        <f>IF(LEN('XCSM Dump'!D193)=4,'XCSM Dump'!D193,REPT("0",3-LEN('XCSM Dump'!D193))&amp;'XCSM Dump'!D193)</f>
        <v>100</v>
      </c>
      <c r="D194" s="1">
        <f>'XCSM Dump'!E193</f>
        <v>3005</v>
      </c>
      <c r="E194" t="str">
        <f>'XCSM Dump'!F193</f>
        <v>Oral Communication</v>
      </c>
      <c r="F194" s="75">
        <f>'XCSM Dump'!W193</f>
        <v>3</v>
      </c>
      <c r="G194" s="49">
        <f>'XCSM Dump'!I193</f>
        <v>46252</v>
      </c>
      <c r="H194" s="49">
        <f>'XCSM Dump'!J193</f>
        <v>46367</v>
      </c>
      <c r="I194" s="49">
        <f>'XCSM Dump'!BX193</f>
        <v>46257.96</v>
      </c>
      <c r="J194" s="49">
        <f>'XCSM Dump'!BY193</f>
        <v>46264.92</v>
      </c>
      <c r="K194" s="49">
        <f>'XCSM Dump'!BZ193</f>
        <v>46349.599999999999</v>
      </c>
      <c r="L194" s="76">
        <f>'XCSM Dump'!AT193</f>
        <v>480</v>
      </c>
      <c r="M194" s="76">
        <f>'XCSM Dump'!AU193</f>
        <v>0</v>
      </c>
      <c r="N194" s="76">
        <f>'XCSM Dump'!AV193</f>
        <v>0</v>
      </c>
      <c r="O194" s="76">
        <f>'XCSM Dump'!AW193</f>
        <v>0</v>
      </c>
      <c r="P194" s="76">
        <f>'XCSM Dump'!AX193</f>
        <v>0</v>
      </c>
      <c r="Q194" s="76">
        <f>'XCSM Dump'!AY193</f>
        <v>0</v>
      </c>
      <c r="R194" s="76">
        <f>'XCSM Dump'!AZ193</f>
        <v>0</v>
      </c>
      <c r="S194" s="76">
        <f>+'XCSM Dump'!U193</f>
        <v>0</v>
      </c>
      <c r="T194" s="76">
        <f>+'XCSM Dump'!BB193+'XCSM Dump'!BA193</f>
        <v>0</v>
      </c>
      <c r="U194" s="11">
        <f t="shared" si="6"/>
        <v>480</v>
      </c>
    </row>
    <row r="195" spans="1:21" x14ac:dyDescent="0.3">
      <c r="A195" t="str">
        <f t="shared" si="5"/>
        <v>COM1003006</v>
      </c>
      <c r="B195" s="1" t="str">
        <f>'XCSM Dump'!C194</f>
        <v>COM</v>
      </c>
      <c r="C195" s="1" t="str">
        <f>IF(LEN('XCSM Dump'!D194)=4,'XCSM Dump'!D194,REPT("0",3-LEN('XCSM Dump'!D194))&amp;'XCSM Dump'!D194)</f>
        <v>100</v>
      </c>
      <c r="D195" s="1">
        <f>'XCSM Dump'!E194</f>
        <v>3006</v>
      </c>
      <c r="E195" t="str">
        <f>'XCSM Dump'!F194</f>
        <v>Oral Communication</v>
      </c>
      <c r="F195" s="75">
        <f>'XCSM Dump'!W194</f>
        <v>3</v>
      </c>
      <c r="G195" s="49">
        <f>'XCSM Dump'!I194</f>
        <v>46251</v>
      </c>
      <c r="H195" s="49">
        <f>'XCSM Dump'!J194</f>
        <v>46367</v>
      </c>
      <c r="I195" s="49">
        <f>'XCSM Dump'!BX194</f>
        <v>46257.02</v>
      </c>
      <c r="J195" s="49">
        <f>'XCSM Dump'!BY194</f>
        <v>46264.04</v>
      </c>
      <c r="K195" s="49">
        <f>'XCSM Dump'!BZ194</f>
        <v>46349.440000000002</v>
      </c>
      <c r="L195" s="76">
        <f>'XCSM Dump'!AT194</f>
        <v>480</v>
      </c>
      <c r="M195" s="76">
        <f>'XCSM Dump'!AU194</f>
        <v>0</v>
      </c>
      <c r="N195" s="76">
        <f>'XCSM Dump'!AV194</f>
        <v>0</v>
      </c>
      <c r="O195" s="76">
        <f>'XCSM Dump'!AW194</f>
        <v>0</v>
      </c>
      <c r="P195" s="76">
        <f>'XCSM Dump'!AX194</f>
        <v>0</v>
      </c>
      <c r="Q195" s="76">
        <f>'XCSM Dump'!AY194</f>
        <v>0</v>
      </c>
      <c r="R195" s="76">
        <f>'XCSM Dump'!AZ194</f>
        <v>0</v>
      </c>
      <c r="S195" s="76">
        <f>+'XCSM Dump'!U194</f>
        <v>0</v>
      </c>
      <c r="T195" s="76">
        <f>+'XCSM Dump'!BB194+'XCSM Dump'!BA194</f>
        <v>0</v>
      </c>
      <c r="U195" s="11">
        <f t="shared" si="6"/>
        <v>480</v>
      </c>
    </row>
    <row r="196" spans="1:21" x14ac:dyDescent="0.3">
      <c r="A196" t="str">
        <f t="shared" si="5"/>
        <v>COM1003007</v>
      </c>
      <c r="B196" s="1" t="str">
        <f>'XCSM Dump'!C195</f>
        <v>COM</v>
      </c>
      <c r="C196" s="1" t="str">
        <f>IF(LEN('XCSM Dump'!D195)=4,'XCSM Dump'!D195,REPT("0",3-LEN('XCSM Dump'!D195))&amp;'XCSM Dump'!D195)</f>
        <v>100</v>
      </c>
      <c r="D196" s="1">
        <f>'XCSM Dump'!E195</f>
        <v>3007</v>
      </c>
      <c r="E196" t="str">
        <f>'XCSM Dump'!F195</f>
        <v>Oral Communication</v>
      </c>
      <c r="F196" s="75">
        <f>'XCSM Dump'!W195</f>
        <v>3</v>
      </c>
      <c r="G196" s="49">
        <f>'XCSM Dump'!I195</f>
        <v>46251</v>
      </c>
      <c r="H196" s="49">
        <f>'XCSM Dump'!J195</f>
        <v>46367</v>
      </c>
      <c r="I196" s="49">
        <f>'XCSM Dump'!BX195</f>
        <v>46257.02</v>
      </c>
      <c r="J196" s="49">
        <f>'XCSM Dump'!BY195</f>
        <v>46264.04</v>
      </c>
      <c r="K196" s="49">
        <f>'XCSM Dump'!BZ195</f>
        <v>46349.440000000002</v>
      </c>
      <c r="L196" s="76">
        <f>'XCSM Dump'!AT195</f>
        <v>480</v>
      </c>
      <c r="M196" s="76">
        <f>'XCSM Dump'!AU195</f>
        <v>0</v>
      </c>
      <c r="N196" s="76">
        <f>'XCSM Dump'!AV195</f>
        <v>0</v>
      </c>
      <c r="O196" s="76">
        <f>'XCSM Dump'!AW195</f>
        <v>0</v>
      </c>
      <c r="P196" s="76">
        <f>'XCSM Dump'!AX195</f>
        <v>0</v>
      </c>
      <c r="Q196" s="76">
        <f>'XCSM Dump'!AY195</f>
        <v>0</v>
      </c>
      <c r="R196" s="76">
        <f>'XCSM Dump'!AZ195</f>
        <v>0</v>
      </c>
      <c r="S196" s="76">
        <f>+'XCSM Dump'!U195</f>
        <v>0</v>
      </c>
      <c r="T196" s="76">
        <f>+'XCSM Dump'!BB195+'XCSM Dump'!BA195</f>
        <v>0</v>
      </c>
      <c r="U196" s="11">
        <f t="shared" si="6"/>
        <v>480</v>
      </c>
    </row>
    <row r="197" spans="1:21" x14ac:dyDescent="0.3">
      <c r="A197" t="str">
        <f t="shared" ref="A197:A259" si="7">B197&amp;C197&amp;D197</f>
        <v>COM1003008</v>
      </c>
      <c r="B197" s="1" t="str">
        <f>'XCSM Dump'!C196</f>
        <v>COM</v>
      </c>
      <c r="C197" s="1" t="str">
        <f>IF(LEN('XCSM Dump'!D196)=4,'XCSM Dump'!D196,REPT("0",3-LEN('XCSM Dump'!D196))&amp;'XCSM Dump'!D196)</f>
        <v>100</v>
      </c>
      <c r="D197" s="1">
        <f>'XCSM Dump'!E196</f>
        <v>3008</v>
      </c>
      <c r="E197" t="str">
        <f>'XCSM Dump'!F196</f>
        <v>Oral Communication</v>
      </c>
      <c r="F197" s="75">
        <f>'XCSM Dump'!W196</f>
        <v>3</v>
      </c>
      <c r="G197" s="49">
        <f>'XCSM Dump'!I196</f>
        <v>46251</v>
      </c>
      <c r="H197" s="49">
        <f>'XCSM Dump'!J196</f>
        <v>46367</v>
      </c>
      <c r="I197" s="49">
        <f>'XCSM Dump'!BX196</f>
        <v>46257.02</v>
      </c>
      <c r="J197" s="49">
        <f>'XCSM Dump'!BY196</f>
        <v>46264.04</v>
      </c>
      <c r="K197" s="49">
        <f>'XCSM Dump'!BZ196</f>
        <v>46349.440000000002</v>
      </c>
      <c r="L197" s="76">
        <f>'XCSM Dump'!AT196</f>
        <v>480</v>
      </c>
      <c r="M197" s="76">
        <f>'XCSM Dump'!AU196</f>
        <v>0</v>
      </c>
      <c r="N197" s="76">
        <f>'XCSM Dump'!AV196</f>
        <v>0</v>
      </c>
      <c r="O197" s="76">
        <f>'XCSM Dump'!AW196</f>
        <v>0</v>
      </c>
      <c r="P197" s="76">
        <f>'XCSM Dump'!AX196</f>
        <v>0</v>
      </c>
      <c r="Q197" s="76">
        <f>'XCSM Dump'!AY196</f>
        <v>0</v>
      </c>
      <c r="R197" s="76">
        <f>'XCSM Dump'!AZ196</f>
        <v>0</v>
      </c>
      <c r="S197" s="76">
        <f>+'XCSM Dump'!U196</f>
        <v>0</v>
      </c>
      <c r="T197" s="76">
        <f>+'XCSM Dump'!BB196+'XCSM Dump'!BA196</f>
        <v>0</v>
      </c>
      <c r="U197" s="11">
        <f t="shared" ref="U197:U260" si="8">SUM(L197:T197)</f>
        <v>480</v>
      </c>
    </row>
    <row r="198" spans="1:21" x14ac:dyDescent="0.3">
      <c r="A198" t="str">
        <f t="shared" si="7"/>
        <v>COM1003009</v>
      </c>
      <c r="B198" s="1" t="str">
        <f>'XCSM Dump'!C197</f>
        <v>COM</v>
      </c>
      <c r="C198" s="1" t="str">
        <f>IF(LEN('XCSM Dump'!D197)=4,'XCSM Dump'!D197,REPT("0",3-LEN('XCSM Dump'!D197))&amp;'XCSM Dump'!D197)</f>
        <v>100</v>
      </c>
      <c r="D198" s="1">
        <f>'XCSM Dump'!E197</f>
        <v>3009</v>
      </c>
      <c r="E198" t="str">
        <f>'XCSM Dump'!F197</f>
        <v>Oral Communication</v>
      </c>
      <c r="F198" s="75">
        <f>'XCSM Dump'!W197</f>
        <v>3</v>
      </c>
      <c r="G198" s="49">
        <f>'XCSM Dump'!I197</f>
        <v>46251</v>
      </c>
      <c r="H198" s="49">
        <f>'XCSM Dump'!J197</f>
        <v>46367</v>
      </c>
      <c r="I198" s="49">
        <f>'XCSM Dump'!BX197</f>
        <v>46257.02</v>
      </c>
      <c r="J198" s="49">
        <f>'XCSM Dump'!BY197</f>
        <v>46264.04</v>
      </c>
      <c r="K198" s="49">
        <f>'XCSM Dump'!BZ197</f>
        <v>46349.440000000002</v>
      </c>
      <c r="L198" s="76">
        <f>'XCSM Dump'!AT197</f>
        <v>480</v>
      </c>
      <c r="M198" s="76">
        <f>'XCSM Dump'!AU197</f>
        <v>0</v>
      </c>
      <c r="N198" s="76">
        <f>'XCSM Dump'!AV197</f>
        <v>0</v>
      </c>
      <c r="O198" s="76">
        <f>'XCSM Dump'!AW197</f>
        <v>0</v>
      </c>
      <c r="P198" s="76">
        <f>'XCSM Dump'!AX197</f>
        <v>0</v>
      </c>
      <c r="Q198" s="76">
        <f>'XCSM Dump'!AY197</f>
        <v>0</v>
      </c>
      <c r="R198" s="76">
        <f>'XCSM Dump'!AZ197</f>
        <v>0</v>
      </c>
      <c r="S198" s="76">
        <f>+'XCSM Dump'!U197</f>
        <v>0</v>
      </c>
      <c r="T198" s="76">
        <f>+'XCSM Dump'!BB197+'XCSM Dump'!BA197</f>
        <v>0</v>
      </c>
      <c r="U198" s="11">
        <f t="shared" si="8"/>
        <v>480</v>
      </c>
    </row>
    <row r="199" spans="1:21" x14ac:dyDescent="0.3">
      <c r="A199" t="str">
        <f t="shared" si="7"/>
        <v>COM1003010</v>
      </c>
      <c r="B199" s="1" t="str">
        <f>'XCSM Dump'!C198</f>
        <v>COM</v>
      </c>
      <c r="C199" s="1" t="str">
        <f>IF(LEN('XCSM Dump'!D198)=4,'XCSM Dump'!D198,REPT("0",3-LEN('XCSM Dump'!D198))&amp;'XCSM Dump'!D198)</f>
        <v>100</v>
      </c>
      <c r="D199" s="1">
        <f>'XCSM Dump'!E198</f>
        <v>3010</v>
      </c>
      <c r="E199" t="str">
        <f>'XCSM Dump'!F198</f>
        <v>Oral Communication</v>
      </c>
      <c r="F199" s="75">
        <f>'XCSM Dump'!W198</f>
        <v>3</v>
      </c>
      <c r="G199" s="49">
        <f>'XCSM Dump'!I198</f>
        <v>46251</v>
      </c>
      <c r="H199" s="49">
        <f>'XCSM Dump'!J198</f>
        <v>46367</v>
      </c>
      <c r="I199" s="49">
        <f>'XCSM Dump'!BX198</f>
        <v>46257.02</v>
      </c>
      <c r="J199" s="49">
        <f>'XCSM Dump'!BY198</f>
        <v>46264.04</v>
      </c>
      <c r="K199" s="49">
        <f>'XCSM Dump'!BZ198</f>
        <v>46349.440000000002</v>
      </c>
      <c r="L199" s="76">
        <f>'XCSM Dump'!AT198</f>
        <v>480</v>
      </c>
      <c r="M199" s="76">
        <f>'XCSM Dump'!AU198</f>
        <v>0</v>
      </c>
      <c r="N199" s="76">
        <f>'XCSM Dump'!AV198</f>
        <v>0</v>
      </c>
      <c r="O199" s="76">
        <f>'XCSM Dump'!AW198</f>
        <v>0</v>
      </c>
      <c r="P199" s="76">
        <f>'XCSM Dump'!AX198</f>
        <v>0</v>
      </c>
      <c r="Q199" s="76">
        <f>'XCSM Dump'!AY198</f>
        <v>0</v>
      </c>
      <c r="R199" s="76">
        <f>'XCSM Dump'!AZ198</f>
        <v>0</v>
      </c>
      <c r="S199" s="76">
        <f>+'XCSM Dump'!U198</f>
        <v>0</v>
      </c>
      <c r="T199" s="76">
        <f>+'XCSM Dump'!BB198+'XCSM Dump'!BA198</f>
        <v>0</v>
      </c>
      <c r="U199" s="11">
        <f t="shared" si="8"/>
        <v>480</v>
      </c>
    </row>
    <row r="200" spans="1:21" x14ac:dyDescent="0.3">
      <c r="A200" t="str">
        <f t="shared" si="7"/>
        <v>COM1003011</v>
      </c>
      <c r="B200" s="1" t="str">
        <f>'XCSM Dump'!C199</f>
        <v>COM</v>
      </c>
      <c r="C200" s="1" t="str">
        <f>IF(LEN('XCSM Dump'!D199)=4,'XCSM Dump'!D199,REPT("0",3-LEN('XCSM Dump'!D199))&amp;'XCSM Dump'!D199)</f>
        <v>100</v>
      </c>
      <c r="D200" s="1">
        <f>'XCSM Dump'!E199</f>
        <v>3011</v>
      </c>
      <c r="E200" t="str">
        <f>'XCSM Dump'!F199</f>
        <v>Oral Communication</v>
      </c>
      <c r="F200" s="75">
        <f>'XCSM Dump'!W199</f>
        <v>3</v>
      </c>
      <c r="G200" s="49">
        <f>'XCSM Dump'!I199</f>
        <v>46251</v>
      </c>
      <c r="H200" s="49">
        <f>'XCSM Dump'!J199</f>
        <v>46367</v>
      </c>
      <c r="I200" s="49">
        <f>'XCSM Dump'!BX199</f>
        <v>46257.02</v>
      </c>
      <c r="J200" s="49">
        <f>'XCSM Dump'!BY199</f>
        <v>46264.04</v>
      </c>
      <c r="K200" s="49">
        <f>'XCSM Dump'!BZ199</f>
        <v>46349.440000000002</v>
      </c>
      <c r="L200" s="76">
        <f>'XCSM Dump'!AT199</f>
        <v>480</v>
      </c>
      <c r="M200" s="76">
        <f>'XCSM Dump'!AU199</f>
        <v>0</v>
      </c>
      <c r="N200" s="76">
        <f>'XCSM Dump'!AV199</f>
        <v>0</v>
      </c>
      <c r="O200" s="76">
        <f>'XCSM Dump'!AW199</f>
        <v>0</v>
      </c>
      <c r="P200" s="76">
        <f>'XCSM Dump'!AX199</f>
        <v>0</v>
      </c>
      <c r="Q200" s="76">
        <f>'XCSM Dump'!AY199</f>
        <v>0</v>
      </c>
      <c r="R200" s="76">
        <f>'XCSM Dump'!AZ199</f>
        <v>0</v>
      </c>
      <c r="S200" s="76">
        <f>+'XCSM Dump'!U199</f>
        <v>0</v>
      </c>
      <c r="T200" s="76">
        <f>+'XCSM Dump'!BB199+'XCSM Dump'!BA199</f>
        <v>0</v>
      </c>
      <c r="U200" s="11">
        <f t="shared" si="8"/>
        <v>480</v>
      </c>
    </row>
    <row r="201" spans="1:21" x14ac:dyDescent="0.3">
      <c r="A201" t="str">
        <f t="shared" si="7"/>
        <v>COM1003012</v>
      </c>
      <c r="B201" s="1" t="str">
        <f>'XCSM Dump'!C200</f>
        <v>COM</v>
      </c>
      <c r="C201" s="1" t="str">
        <f>IF(LEN('XCSM Dump'!D200)=4,'XCSM Dump'!D200,REPT("0",3-LEN('XCSM Dump'!D200))&amp;'XCSM Dump'!D200)</f>
        <v>100</v>
      </c>
      <c r="D201" s="1">
        <f>'XCSM Dump'!E200</f>
        <v>3012</v>
      </c>
      <c r="E201" t="str">
        <f>'XCSM Dump'!F200</f>
        <v>Oral Communication</v>
      </c>
      <c r="F201" s="75">
        <f>'XCSM Dump'!W200</f>
        <v>3</v>
      </c>
      <c r="G201" s="49">
        <f>'XCSM Dump'!I200</f>
        <v>46251</v>
      </c>
      <c r="H201" s="49">
        <f>'XCSM Dump'!J200</f>
        <v>46367</v>
      </c>
      <c r="I201" s="49">
        <f>'XCSM Dump'!BX200</f>
        <v>46257.02</v>
      </c>
      <c r="J201" s="49">
        <f>'XCSM Dump'!BY200</f>
        <v>46264.04</v>
      </c>
      <c r="K201" s="49">
        <f>'XCSM Dump'!BZ200</f>
        <v>46349.440000000002</v>
      </c>
      <c r="L201" s="76">
        <f>'XCSM Dump'!AT200</f>
        <v>480</v>
      </c>
      <c r="M201" s="76">
        <f>'XCSM Dump'!AU200</f>
        <v>0</v>
      </c>
      <c r="N201" s="76">
        <f>'XCSM Dump'!AV200</f>
        <v>0</v>
      </c>
      <c r="O201" s="76">
        <f>'XCSM Dump'!AW200</f>
        <v>0</v>
      </c>
      <c r="P201" s="76">
        <f>'XCSM Dump'!AX200</f>
        <v>0</v>
      </c>
      <c r="Q201" s="76">
        <f>'XCSM Dump'!AY200</f>
        <v>0</v>
      </c>
      <c r="R201" s="76">
        <f>'XCSM Dump'!AZ200</f>
        <v>0</v>
      </c>
      <c r="S201" s="76">
        <f>+'XCSM Dump'!U200</f>
        <v>0</v>
      </c>
      <c r="T201" s="76">
        <f>+'XCSM Dump'!BB200+'XCSM Dump'!BA200</f>
        <v>0</v>
      </c>
      <c r="U201" s="11">
        <f t="shared" si="8"/>
        <v>480</v>
      </c>
    </row>
    <row r="202" spans="1:21" x14ac:dyDescent="0.3">
      <c r="A202" t="str">
        <f t="shared" si="7"/>
        <v>COM1003081</v>
      </c>
      <c r="B202" s="1" t="str">
        <f>'XCSM Dump'!C201</f>
        <v>COM</v>
      </c>
      <c r="C202" s="1" t="str">
        <f>IF(LEN('XCSM Dump'!D201)=4,'XCSM Dump'!D201,REPT("0",3-LEN('XCSM Dump'!D201))&amp;'XCSM Dump'!D201)</f>
        <v>100</v>
      </c>
      <c r="D202" s="1">
        <f>'XCSM Dump'!E201</f>
        <v>3081</v>
      </c>
      <c r="E202" t="str">
        <f>'XCSM Dump'!F201</f>
        <v>Oral Communication</v>
      </c>
      <c r="F202" s="75">
        <f>'XCSM Dump'!W201</f>
        <v>3</v>
      </c>
      <c r="G202" s="49">
        <f>'XCSM Dump'!I201</f>
        <v>46251</v>
      </c>
      <c r="H202" s="49">
        <f>'XCSM Dump'!J201</f>
        <v>46367</v>
      </c>
      <c r="I202" s="49">
        <f>'XCSM Dump'!BX201</f>
        <v>46257.02</v>
      </c>
      <c r="J202" s="49">
        <f>'XCSM Dump'!BY201</f>
        <v>46264.04</v>
      </c>
      <c r="K202" s="49">
        <f>'XCSM Dump'!BZ201</f>
        <v>46349.440000000002</v>
      </c>
      <c r="L202" s="76">
        <f>'XCSM Dump'!AT201</f>
        <v>480</v>
      </c>
      <c r="M202" s="76">
        <f>'XCSM Dump'!AU201</f>
        <v>0</v>
      </c>
      <c r="N202" s="76">
        <f>'XCSM Dump'!AV201</f>
        <v>0</v>
      </c>
      <c r="O202" s="76">
        <f>'XCSM Dump'!AW201</f>
        <v>0</v>
      </c>
      <c r="P202" s="76">
        <f>'XCSM Dump'!AX201</f>
        <v>0</v>
      </c>
      <c r="Q202" s="76">
        <f>'XCSM Dump'!AY201</f>
        <v>0</v>
      </c>
      <c r="R202" s="76">
        <f>'XCSM Dump'!AZ201</f>
        <v>0</v>
      </c>
      <c r="S202" s="76">
        <f>+'XCSM Dump'!U201</f>
        <v>0</v>
      </c>
      <c r="T202" s="76">
        <f>+'XCSM Dump'!BB201+'XCSM Dump'!BA201</f>
        <v>0</v>
      </c>
      <c r="U202" s="11">
        <f t="shared" si="8"/>
        <v>480</v>
      </c>
    </row>
    <row r="203" spans="1:21" x14ac:dyDescent="0.3">
      <c r="A203" t="str">
        <f t="shared" si="7"/>
        <v>COM1003090</v>
      </c>
      <c r="B203" s="1" t="str">
        <f>'XCSM Dump'!C202</f>
        <v>COM</v>
      </c>
      <c r="C203" s="1" t="str">
        <f>IF(LEN('XCSM Dump'!D202)=4,'XCSM Dump'!D202,REPT("0",3-LEN('XCSM Dump'!D202))&amp;'XCSM Dump'!D202)</f>
        <v>100</v>
      </c>
      <c r="D203" s="1">
        <f>'XCSM Dump'!E202</f>
        <v>3090</v>
      </c>
      <c r="E203" t="str">
        <f>'XCSM Dump'!F202</f>
        <v>Oral Communication</v>
      </c>
      <c r="F203" s="75">
        <f>'XCSM Dump'!W202</f>
        <v>3</v>
      </c>
      <c r="G203" s="49">
        <f>'XCSM Dump'!I202</f>
        <v>46246</v>
      </c>
      <c r="H203" s="49">
        <f>'XCSM Dump'!J202</f>
        <v>46374</v>
      </c>
      <c r="I203" s="49">
        <f>'XCSM Dump'!BX202</f>
        <v>46252.74</v>
      </c>
      <c r="J203" s="49">
        <f>'XCSM Dump'!BY202</f>
        <v>46260.480000000003</v>
      </c>
      <c r="K203" s="49">
        <f>'XCSM Dump'!BZ202</f>
        <v>46353.52</v>
      </c>
      <c r="L203" s="76">
        <f>'XCSM Dump'!AT202</f>
        <v>480</v>
      </c>
      <c r="M203" s="76">
        <f>'XCSM Dump'!AU202</f>
        <v>0</v>
      </c>
      <c r="N203" s="76">
        <f>'XCSM Dump'!AV202</f>
        <v>0</v>
      </c>
      <c r="O203" s="76">
        <f>'XCSM Dump'!AW202</f>
        <v>0</v>
      </c>
      <c r="P203" s="76">
        <f>'XCSM Dump'!AX202</f>
        <v>0</v>
      </c>
      <c r="Q203" s="76">
        <f>'XCSM Dump'!AY202</f>
        <v>0</v>
      </c>
      <c r="R203" s="76">
        <f>'XCSM Dump'!AZ202</f>
        <v>0</v>
      </c>
      <c r="S203" s="76">
        <f>+'XCSM Dump'!U202</f>
        <v>0</v>
      </c>
      <c r="T203" s="76">
        <f>+'XCSM Dump'!BB202+'XCSM Dump'!BA202</f>
        <v>0</v>
      </c>
      <c r="U203" s="11">
        <f t="shared" si="8"/>
        <v>480</v>
      </c>
    </row>
    <row r="204" spans="1:21" x14ac:dyDescent="0.3">
      <c r="A204" t="str">
        <f t="shared" si="7"/>
        <v>COM1003091</v>
      </c>
      <c r="B204" s="1" t="str">
        <f>'XCSM Dump'!C203</f>
        <v>COM</v>
      </c>
      <c r="C204" s="1" t="str">
        <f>IF(LEN('XCSM Dump'!D203)=4,'XCSM Dump'!D203,REPT("0",3-LEN('XCSM Dump'!D203))&amp;'XCSM Dump'!D203)</f>
        <v>100</v>
      </c>
      <c r="D204" s="1">
        <f>'XCSM Dump'!E203</f>
        <v>3091</v>
      </c>
      <c r="E204" t="str">
        <f>'XCSM Dump'!F203</f>
        <v>Oral Communication</v>
      </c>
      <c r="F204" s="75">
        <f>'XCSM Dump'!W203</f>
        <v>3</v>
      </c>
      <c r="G204" s="49">
        <f>'XCSM Dump'!I203</f>
        <v>46246</v>
      </c>
      <c r="H204" s="49">
        <f>'XCSM Dump'!J203</f>
        <v>46374</v>
      </c>
      <c r="I204" s="49">
        <f>'XCSM Dump'!BX203</f>
        <v>46252.74</v>
      </c>
      <c r="J204" s="49">
        <f>'XCSM Dump'!BY203</f>
        <v>46260.480000000003</v>
      </c>
      <c r="K204" s="49">
        <f>'XCSM Dump'!BZ203</f>
        <v>46353.52</v>
      </c>
      <c r="L204" s="76">
        <f>'XCSM Dump'!AT203</f>
        <v>480</v>
      </c>
      <c r="M204" s="76">
        <f>'XCSM Dump'!AU203</f>
        <v>0</v>
      </c>
      <c r="N204" s="76">
        <f>'XCSM Dump'!AV203</f>
        <v>0</v>
      </c>
      <c r="O204" s="76">
        <f>'XCSM Dump'!AW203</f>
        <v>0</v>
      </c>
      <c r="P204" s="76">
        <f>'XCSM Dump'!AX203</f>
        <v>0</v>
      </c>
      <c r="Q204" s="76">
        <f>'XCSM Dump'!AY203</f>
        <v>0</v>
      </c>
      <c r="R204" s="76">
        <f>'XCSM Dump'!AZ203</f>
        <v>0</v>
      </c>
      <c r="S204" s="76">
        <f>+'XCSM Dump'!U203</f>
        <v>0</v>
      </c>
      <c r="T204" s="76">
        <f>+'XCSM Dump'!BB203+'XCSM Dump'!BA203</f>
        <v>0</v>
      </c>
      <c r="U204" s="11">
        <f t="shared" si="8"/>
        <v>480</v>
      </c>
    </row>
    <row r="205" spans="1:21" x14ac:dyDescent="0.3">
      <c r="A205" t="str">
        <f t="shared" si="7"/>
        <v>COM1003092</v>
      </c>
      <c r="B205" s="1" t="str">
        <f>'XCSM Dump'!C204</f>
        <v>COM</v>
      </c>
      <c r="C205" s="1" t="str">
        <f>IF(LEN('XCSM Dump'!D204)=4,'XCSM Dump'!D204,REPT("0",3-LEN('XCSM Dump'!D204))&amp;'XCSM Dump'!D204)</f>
        <v>100</v>
      </c>
      <c r="D205" s="1">
        <f>'XCSM Dump'!E204</f>
        <v>3092</v>
      </c>
      <c r="E205" t="str">
        <f>'XCSM Dump'!F204</f>
        <v>Oral Communication</v>
      </c>
      <c r="F205" s="75">
        <f>'XCSM Dump'!W204</f>
        <v>3</v>
      </c>
      <c r="G205" s="49">
        <f>'XCSM Dump'!I204</f>
        <v>46246</v>
      </c>
      <c r="H205" s="49">
        <f>'XCSM Dump'!J204</f>
        <v>46374</v>
      </c>
      <c r="I205" s="49">
        <f>'XCSM Dump'!BX204</f>
        <v>46252.74</v>
      </c>
      <c r="J205" s="49">
        <f>'XCSM Dump'!BY204</f>
        <v>46260.480000000003</v>
      </c>
      <c r="K205" s="49">
        <f>'XCSM Dump'!BZ204</f>
        <v>46353.52</v>
      </c>
      <c r="L205" s="76">
        <f>'XCSM Dump'!AT204</f>
        <v>480</v>
      </c>
      <c r="M205" s="76">
        <f>'XCSM Dump'!AU204</f>
        <v>0</v>
      </c>
      <c r="N205" s="76">
        <f>'XCSM Dump'!AV204</f>
        <v>0</v>
      </c>
      <c r="O205" s="76">
        <f>'XCSM Dump'!AW204</f>
        <v>0</v>
      </c>
      <c r="P205" s="76">
        <f>'XCSM Dump'!AX204</f>
        <v>0</v>
      </c>
      <c r="Q205" s="76">
        <f>'XCSM Dump'!AY204</f>
        <v>0</v>
      </c>
      <c r="R205" s="76">
        <f>'XCSM Dump'!AZ204</f>
        <v>0</v>
      </c>
      <c r="S205" s="76">
        <f>+'XCSM Dump'!U204</f>
        <v>0</v>
      </c>
      <c r="T205" s="76">
        <f>+'XCSM Dump'!BB204+'XCSM Dump'!BA204</f>
        <v>0</v>
      </c>
      <c r="U205" s="11">
        <f t="shared" si="8"/>
        <v>480</v>
      </c>
    </row>
    <row r="206" spans="1:21" x14ac:dyDescent="0.3">
      <c r="A206" t="str">
        <f t="shared" si="7"/>
        <v>COM1003093</v>
      </c>
      <c r="B206" s="1" t="str">
        <f>'XCSM Dump'!C205</f>
        <v>COM</v>
      </c>
      <c r="C206" s="1" t="str">
        <f>IF(LEN('XCSM Dump'!D205)=4,'XCSM Dump'!D205,REPT("0",3-LEN('XCSM Dump'!D205))&amp;'XCSM Dump'!D205)</f>
        <v>100</v>
      </c>
      <c r="D206" s="1">
        <f>'XCSM Dump'!E205</f>
        <v>3093</v>
      </c>
      <c r="E206" t="str">
        <f>'XCSM Dump'!F205</f>
        <v>Oral Communication</v>
      </c>
      <c r="F206" s="75">
        <f>'XCSM Dump'!W205</f>
        <v>3</v>
      </c>
      <c r="G206" s="49">
        <f>'XCSM Dump'!I205</f>
        <v>46246</v>
      </c>
      <c r="H206" s="49">
        <f>'XCSM Dump'!J205</f>
        <v>46374</v>
      </c>
      <c r="I206" s="49">
        <f>'XCSM Dump'!BX205</f>
        <v>46252.74</v>
      </c>
      <c r="J206" s="49">
        <f>'XCSM Dump'!BY205</f>
        <v>46260.480000000003</v>
      </c>
      <c r="K206" s="49">
        <f>'XCSM Dump'!BZ205</f>
        <v>46353.52</v>
      </c>
      <c r="L206" s="76">
        <f>'XCSM Dump'!AT205</f>
        <v>480</v>
      </c>
      <c r="M206" s="76">
        <f>'XCSM Dump'!AU205</f>
        <v>0</v>
      </c>
      <c r="N206" s="76">
        <f>'XCSM Dump'!AV205</f>
        <v>0</v>
      </c>
      <c r="O206" s="76">
        <f>'XCSM Dump'!AW205</f>
        <v>0</v>
      </c>
      <c r="P206" s="76">
        <f>'XCSM Dump'!AX205</f>
        <v>0</v>
      </c>
      <c r="Q206" s="76">
        <f>'XCSM Dump'!AY205</f>
        <v>0</v>
      </c>
      <c r="R206" s="76">
        <f>'XCSM Dump'!AZ205</f>
        <v>0</v>
      </c>
      <c r="S206" s="76">
        <f>+'XCSM Dump'!U205</f>
        <v>0</v>
      </c>
      <c r="T206" s="76">
        <f>+'XCSM Dump'!BB205+'XCSM Dump'!BA205</f>
        <v>0</v>
      </c>
      <c r="U206" s="11">
        <f t="shared" si="8"/>
        <v>480</v>
      </c>
    </row>
    <row r="207" spans="1:21" x14ac:dyDescent="0.3">
      <c r="A207" t="str">
        <f t="shared" si="7"/>
        <v>COM1003094</v>
      </c>
      <c r="B207" s="1" t="str">
        <f>'XCSM Dump'!C206</f>
        <v>COM</v>
      </c>
      <c r="C207" s="1" t="str">
        <f>IF(LEN('XCSM Dump'!D206)=4,'XCSM Dump'!D206,REPT("0",3-LEN('XCSM Dump'!D206))&amp;'XCSM Dump'!D206)</f>
        <v>100</v>
      </c>
      <c r="D207" s="1">
        <f>'XCSM Dump'!E206</f>
        <v>3094</v>
      </c>
      <c r="E207" t="str">
        <f>'XCSM Dump'!F206</f>
        <v>Oral Communication</v>
      </c>
      <c r="F207" s="75">
        <f>'XCSM Dump'!W206</f>
        <v>3</v>
      </c>
      <c r="G207" s="49">
        <f>'XCSM Dump'!I206</f>
        <v>46246</v>
      </c>
      <c r="H207" s="49">
        <f>'XCSM Dump'!J206</f>
        <v>46374</v>
      </c>
      <c r="I207" s="49">
        <f>'XCSM Dump'!BX206</f>
        <v>46252.74</v>
      </c>
      <c r="J207" s="49">
        <f>'XCSM Dump'!BY206</f>
        <v>46260.480000000003</v>
      </c>
      <c r="K207" s="49">
        <f>'XCSM Dump'!BZ206</f>
        <v>46353.52</v>
      </c>
      <c r="L207" s="76">
        <f>'XCSM Dump'!AT206</f>
        <v>480</v>
      </c>
      <c r="M207" s="76">
        <f>'XCSM Dump'!AU206</f>
        <v>0</v>
      </c>
      <c r="N207" s="76">
        <f>'XCSM Dump'!AV206</f>
        <v>0</v>
      </c>
      <c r="O207" s="76">
        <f>'XCSM Dump'!AW206</f>
        <v>0</v>
      </c>
      <c r="P207" s="76">
        <f>'XCSM Dump'!AX206</f>
        <v>0</v>
      </c>
      <c r="Q207" s="76">
        <f>'XCSM Dump'!AY206</f>
        <v>0</v>
      </c>
      <c r="R207" s="76">
        <f>'XCSM Dump'!AZ206</f>
        <v>0</v>
      </c>
      <c r="S207" s="76">
        <f>+'XCSM Dump'!U206</f>
        <v>0</v>
      </c>
      <c r="T207" s="76">
        <f>+'XCSM Dump'!BB206+'XCSM Dump'!BA206</f>
        <v>0</v>
      </c>
      <c r="U207" s="11">
        <f t="shared" si="8"/>
        <v>480</v>
      </c>
    </row>
    <row r="208" spans="1:21" x14ac:dyDescent="0.3">
      <c r="A208" t="str">
        <f t="shared" si="7"/>
        <v>COM1003095</v>
      </c>
      <c r="B208" s="1" t="str">
        <f>'XCSM Dump'!C207</f>
        <v>COM</v>
      </c>
      <c r="C208" s="1" t="str">
        <f>IF(LEN('XCSM Dump'!D207)=4,'XCSM Dump'!D207,REPT("0",3-LEN('XCSM Dump'!D207))&amp;'XCSM Dump'!D207)</f>
        <v>100</v>
      </c>
      <c r="D208" s="1">
        <f>'XCSM Dump'!E207</f>
        <v>3095</v>
      </c>
      <c r="E208" t="str">
        <f>'XCSM Dump'!F207</f>
        <v>Oral Communication</v>
      </c>
      <c r="F208" s="75">
        <f>'XCSM Dump'!W207</f>
        <v>3</v>
      </c>
      <c r="G208" s="49">
        <f>'XCSM Dump'!I207</f>
        <v>46246</v>
      </c>
      <c r="H208" s="49">
        <f>'XCSM Dump'!J207</f>
        <v>46374</v>
      </c>
      <c r="I208" s="49">
        <f>'XCSM Dump'!BX207</f>
        <v>46252.74</v>
      </c>
      <c r="J208" s="49">
        <f>'XCSM Dump'!BY207</f>
        <v>46260.480000000003</v>
      </c>
      <c r="K208" s="49">
        <f>'XCSM Dump'!BZ207</f>
        <v>46353.52</v>
      </c>
      <c r="L208" s="76">
        <f>'XCSM Dump'!AT207</f>
        <v>480</v>
      </c>
      <c r="M208" s="76">
        <f>'XCSM Dump'!AU207</f>
        <v>0</v>
      </c>
      <c r="N208" s="76">
        <f>'XCSM Dump'!AV207</f>
        <v>0</v>
      </c>
      <c r="O208" s="76">
        <f>'XCSM Dump'!AW207</f>
        <v>0</v>
      </c>
      <c r="P208" s="76">
        <f>'XCSM Dump'!AX207</f>
        <v>0</v>
      </c>
      <c r="Q208" s="76">
        <f>'XCSM Dump'!AY207</f>
        <v>0</v>
      </c>
      <c r="R208" s="76">
        <f>'XCSM Dump'!AZ207</f>
        <v>0</v>
      </c>
      <c r="S208" s="76">
        <f>+'XCSM Dump'!U207</f>
        <v>0</v>
      </c>
      <c r="T208" s="76">
        <f>+'XCSM Dump'!BB207+'XCSM Dump'!BA207</f>
        <v>0</v>
      </c>
      <c r="U208" s="11">
        <f t="shared" si="8"/>
        <v>480</v>
      </c>
    </row>
    <row r="209" spans="1:21" x14ac:dyDescent="0.3">
      <c r="A209" t="str">
        <f t="shared" si="7"/>
        <v>COM1003B01</v>
      </c>
      <c r="B209" s="1" t="str">
        <f>'XCSM Dump'!C208</f>
        <v>COM</v>
      </c>
      <c r="C209" s="1" t="str">
        <f>IF(LEN('XCSM Dump'!D208)=4,'XCSM Dump'!D208,REPT("0",3-LEN('XCSM Dump'!D208))&amp;'XCSM Dump'!D208)</f>
        <v>100</v>
      </c>
      <c r="D209" s="1" t="str">
        <f>'XCSM Dump'!E208</f>
        <v>3B01</v>
      </c>
      <c r="E209" t="str">
        <f>'XCSM Dump'!F208</f>
        <v>Oral Communication</v>
      </c>
      <c r="F209" s="75">
        <f>'XCSM Dump'!W208</f>
        <v>3</v>
      </c>
      <c r="G209" s="49">
        <f>'XCSM Dump'!I208</f>
        <v>46307</v>
      </c>
      <c r="H209" s="49">
        <f>'XCSM Dump'!J208</f>
        <v>46367</v>
      </c>
      <c r="I209" s="49">
        <f>'XCSM Dump'!BX208</f>
        <v>46309.66</v>
      </c>
      <c r="J209" s="49">
        <f>'XCSM Dump'!BY208</f>
        <v>46313.32</v>
      </c>
      <c r="K209" s="49">
        <f>'XCSM Dump'!BZ208</f>
        <v>46357.4</v>
      </c>
      <c r="L209" s="76">
        <f>'XCSM Dump'!AT208</f>
        <v>480</v>
      </c>
      <c r="M209" s="76">
        <f>'XCSM Dump'!AU208</f>
        <v>0</v>
      </c>
      <c r="N209" s="76">
        <f>'XCSM Dump'!AV208</f>
        <v>0</v>
      </c>
      <c r="O209" s="76">
        <f>'XCSM Dump'!AW208</f>
        <v>0</v>
      </c>
      <c r="P209" s="76">
        <f>'XCSM Dump'!AX208</f>
        <v>0</v>
      </c>
      <c r="Q209" s="76">
        <f>'XCSM Dump'!AY208</f>
        <v>0</v>
      </c>
      <c r="R209" s="76">
        <f>'XCSM Dump'!AZ208</f>
        <v>0</v>
      </c>
      <c r="S209" s="76">
        <f>+'XCSM Dump'!U208</f>
        <v>0</v>
      </c>
      <c r="T209" s="76">
        <f>+'XCSM Dump'!BB208+'XCSM Dump'!BA208</f>
        <v>0</v>
      </c>
      <c r="U209" s="11">
        <f t="shared" si="8"/>
        <v>480</v>
      </c>
    </row>
    <row r="210" spans="1:21" x14ac:dyDescent="0.3">
      <c r="A210" t="str">
        <f t="shared" si="7"/>
        <v>COM1003B02</v>
      </c>
      <c r="B210" s="1" t="str">
        <f>'XCSM Dump'!C209</f>
        <v>COM</v>
      </c>
      <c r="C210" s="1" t="str">
        <f>IF(LEN('XCSM Dump'!D209)=4,'XCSM Dump'!D209,REPT("0",3-LEN('XCSM Dump'!D209))&amp;'XCSM Dump'!D209)</f>
        <v>100</v>
      </c>
      <c r="D210" s="1" t="str">
        <f>'XCSM Dump'!E209</f>
        <v>3B02</v>
      </c>
      <c r="E210" t="str">
        <f>'XCSM Dump'!F209</f>
        <v>Oral Communication</v>
      </c>
      <c r="F210" s="75">
        <f>'XCSM Dump'!W209</f>
        <v>3</v>
      </c>
      <c r="G210" s="49">
        <f>'XCSM Dump'!I209</f>
        <v>46307</v>
      </c>
      <c r="H210" s="49">
        <f>'XCSM Dump'!J209</f>
        <v>46367</v>
      </c>
      <c r="I210" s="49">
        <f>'XCSM Dump'!BX209</f>
        <v>46309.66</v>
      </c>
      <c r="J210" s="49">
        <f>'XCSM Dump'!BY209</f>
        <v>46313.32</v>
      </c>
      <c r="K210" s="49">
        <f>'XCSM Dump'!BZ209</f>
        <v>46357.4</v>
      </c>
      <c r="L210" s="76">
        <f>'XCSM Dump'!AT209</f>
        <v>480</v>
      </c>
      <c r="M210" s="76">
        <f>'XCSM Dump'!AU209</f>
        <v>0</v>
      </c>
      <c r="N210" s="76">
        <f>'XCSM Dump'!AV209</f>
        <v>0</v>
      </c>
      <c r="O210" s="76">
        <f>'XCSM Dump'!AW209</f>
        <v>0</v>
      </c>
      <c r="P210" s="76">
        <f>'XCSM Dump'!AX209</f>
        <v>0</v>
      </c>
      <c r="Q210" s="76">
        <f>'XCSM Dump'!AY209</f>
        <v>0</v>
      </c>
      <c r="R210" s="76">
        <f>'XCSM Dump'!AZ209</f>
        <v>0</v>
      </c>
      <c r="S210" s="76">
        <f>+'XCSM Dump'!U209</f>
        <v>0</v>
      </c>
      <c r="T210" s="76">
        <f>+'XCSM Dump'!BB209+'XCSM Dump'!BA209</f>
        <v>0</v>
      </c>
      <c r="U210" s="11">
        <f t="shared" si="8"/>
        <v>480</v>
      </c>
    </row>
    <row r="211" spans="1:21" x14ac:dyDescent="0.3">
      <c r="A211" t="str">
        <f t="shared" si="7"/>
        <v>COM1083001</v>
      </c>
      <c r="B211" s="1" t="str">
        <f>'XCSM Dump'!C210</f>
        <v>COM</v>
      </c>
      <c r="C211" s="1" t="str">
        <f>IF(LEN('XCSM Dump'!D210)=4,'XCSM Dump'!D210,REPT("0",3-LEN('XCSM Dump'!D210))&amp;'XCSM Dump'!D210)</f>
        <v>108</v>
      </c>
      <c r="D211" s="1">
        <f>'XCSM Dump'!E210</f>
        <v>3001</v>
      </c>
      <c r="E211" t="str">
        <f>'XCSM Dump'!F210</f>
        <v>Communication in the Workplace</v>
      </c>
      <c r="F211" s="75">
        <f>'XCSM Dump'!W210</f>
        <v>3</v>
      </c>
      <c r="G211" s="49">
        <f>'XCSM Dump'!I210</f>
        <v>46251</v>
      </c>
      <c r="H211" s="49">
        <f>'XCSM Dump'!J210</f>
        <v>46367</v>
      </c>
      <c r="I211" s="49">
        <f>'XCSM Dump'!BX210</f>
        <v>46257.02</v>
      </c>
      <c r="J211" s="49">
        <f>'XCSM Dump'!BY210</f>
        <v>46264.04</v>
      </c>
      <c r="K211" s="49">
        <f>'XCSM Dump'!BZ210</f>
        <v>46349.440000000002</v>
      </c>
      <c r="L211" s="76">
        <f>'XCSM Dump'!AT210</f>
        <v>480</v>
      </c>
      <c r="M211" s="76">
        <f>'XCSM Dump'!AU210</f>
        <v>0</v>
      </c>
      <c r="N211" s="76">
        <f>'XCSM Dump'!AV210</f>
        <v>0</v>
      </c>
      <c r="O211" s="76">
        <f>'XCSM Dump'!AW210</f>
        <v>0</v>
      </c>
      <c r="P211" s="76">
        <f>'XCSM Dump'!AX210</f>
        <v>0</v>
      </c>
      <c r="Q211" s="76">
        <f>'XCSM Dump'!AY210</f>
        <v>0</v>
      </c>
      <c r="R211" s="76">
        <f>'XCSM Dump'!AZ210</f>
        <v>0</v>
      </c>
      <c r="S211" s="76">
        <f>+'XCSM Dump'!U210</f>
        <v>0</v>
      </c>
      <c r="T211" s="76">
        <f>+'XCSM Dump'!BB210+'XCSM Dump'!BA210</f>
        <v>0</v>
      </c>
      <c r="U211" s="11">
        <f t="shared" si="8"/>
        <v>480</v>
      </c>
    </row>
    <row r="212" spans="1:21" x14ac:dyDescent="0.3">
      <c r="A212" t="str">
        <f t="shared" si="7"/>
        <v>COM1083002</v>
      </c>
      <c r="B212" s="1" t="str">
        <f>'XCSM Dump'!C211</f>
        <v>COM</v>
      </c>
      <c r="C212" s="1" t="str">
        <f>IF(LEN('XCSM Dump'!D211)=4,'XCSM Dump'!D211,REPT("0",3-LEN('XCSM Dump'!D211))&amp;'XCSM Dump'!D211)</f>
        <v>108</v>
      </c>
      <c r="D212" s="1">
        <f>'XCSM Dump'!E211</f>
        <v>3002</v>
      </c>
      <c r="E212" t="str">
        <f>'XCSM Dump'!F211</f>
        <v>Communication in the Workplace</v>
      </c>
      <c r="F212" s="75">
        <f>'XCSM Dump'!W211</f>
        <v>3</v>
      </c>
      <c r="G212" s="49">
        <f>'XCSM Dump'!I211</f>
        <v>46251</v>
      </c>
      <c r="H212" s="49">
        <f>'XCSM Dump'!J211</f>
        <v>46367</v>
      </c>
      <c r="I212" s="49">
        <f>'XCSM Dump'!BX211</f>
        <v>46257.02</v>
      </c>
      <c r="J212" s="49">
        <f>'XCSM Dump'!BY211</f>
        <v>46264.04</v>
      </c>
      <c r="K212" s="49">
        <f>'XCSM Dump'!BZ211</f>
        <v>46349.440000000002</v>
      </c>
      <c r="L212" s="76">
        <f>'XCSM Dump'!AT211</f>
        <v>480</v>
      </c>
      <c r="M212" s="76">
        <f>'XCSM Dump'!AU211</f>
        <v>0</v>
      </c>
      <c r="N212" s="76">
        <f>'XCSM Dump'!AV211</f>
        <v>0</v>
      </c>
      <c r="O212" s="76">
        <f>'XCSM Dump'!AW211</f>
        <v>0</v>
      </c>
      <c r="P212" s="76">
        <f>'XCSM Dump'!AX211</f>
        <v>0</v>
      </c>
      <c r="Q212" s="76">
        <f>'XCSM Dump'!AY211</f>
        <v>0</v>
      </c>
      <c r="R212" s="76">
        <f>'XCSM Dump'!AZ211</f>
        <v>0</v>
      </c>
      <c r="S212" s="76">
        <f>+'XCSM Dump'!U211</f>
        <v>0</v>
      </c>
      <c r="T212" s="76">
        <f>+'XCSM Dump'!BB211+'XCSM Dump'!BA211</f>
        <v>0</v>
      </c>
      <c r="U212" s="11">
        <f t="shared" si="8"/>
        <v>480</v>
      </c>
    </row>
    <row r="213" spans="1:21" x14ac:dyDescent="0.3">
      <c r="A213" t="str">
        <f t="shared" si="7"/>
        <v>COM1503001</v>
      </c>
      <c r="B213" s="1" t="str">
        <f>'XCSM Dump'!C212</f>
        <v>COM</v>
      </c>
      <c r="C213" s="1" t="str">
        <f>IF(LEN('XCSM Dump'!D212)=4,'XCSM Dump'!D212,REPT("0",3-LEN('XCSM Dump'!D212))&amp;'XCSM Dump'!D212)</f>
        <v>150</v>
      </c>
      <c r="D213" s="1">
        <f>'XCSM Dump'!E212</f>
        <v>3001</v>
      </c>
      <c r="E213" t="str">
        <f>'XCSM Dump'!F212</f>
        <v>Intro to Mass Communications</v>
      </c>
      <c r="F213" s="75">
        <f>'XCSM Dump'!W212</f>
        <v>3</v>
      </c>
      <c r="G213" s="49">
        <f>'XCSM Dump'!I212</f>
        <v>46251</v>
      </c>
      <c r="H213" s="49">
        <f>'XCSM Dump'!J212</f>
        <v>46367</v>
      </c>
      <c r="I213" s="49">
        <f>'XCSM Dump'!BX212</f>
        <v>46257.02</v>
      </c>
      <c r="J213" s="49">
        <f>'XCSM Dump'!BY212</f>
        <v>46264.04</v>
      </c>
      <c r="K213" s="49">
        <f>'XCSM Dump'!BZ212</f>
        <v>46349.440000000002</v>
      </c>
      <c r="L213" s="76">
        <f>'XCSM Dump'!AT212</f>
        <v>480</v>
      </c>
      <c r="M213" s="76">
        <f>'XCSM Dump'!AU212</f>
        <v>0</v>
      </c>
      <c r="N213" s="76">
        <f>'XCSM Dump'!AV212</f>
        <v>0</v>
      </c>
      <c r="O213" s="76">
        <f>'XCSM Dump'!AW212</f>
        <v>0</v>
      </c>
      <c r="P213" s="76">
        <f>'XCSM Dump'!AX212</f>
        <v>0</v>
      </c>
      <c r="Q213" s="76">
        <f>'XCSM Dump'!AY212</f>
        <v>0</v>
      </c>
      <c r="R213" s="76">
        <f>'XCSM Dump'!AZ212</f>
        <v>0</v>
      </c>
      <c r="S213" s="76">
        <f>+'XCSM Dump'!U212</f>
        <v>0</v>
      </c>
      <c r="T213" s="76">
        <f>+'XCSM Dump'!BB212+'XCSM Dump'!BA212</f>
        <v>0</v>
      </c>
      <c r="U213" s="11">
        <f t="shared" si="8"/>
        <v>480</v>
      </c>
    </row>
    <row r="214" spans="1:21" x14ac:dyDescent="0.3">
      <c r="A214" t="str">
        <f t="shared" si="7"/>
        <v>COM2983001</v>
      </c>
      <c r="B214" s="1" t="str">
        <f>'XCSM Dump'!C213</f>
        <v>COM</v>
      </c>
      <c r="C214" s="1" t="str">
        <f>IF(LEN('XCSM Dump'!D213)=4,'XCSM Dump'!D213,REPT("0",3-LEN('XCSM Dump'!D213))&amp;'XCSM Dump'!D213)</f>
        <v>298</v>
      </c>
      <c r="D214" s="1">
        <f>'XCSM Dump'!E213</f>
        <v>3001</v>
      </c>
      <c r="E214" t="str">
        <f>'XCSM Dump'!F213</f>
        <v>Topics in Communication</v>
      </c>
      <c r="F214" s="75">
        <f>'XCSM Dump'!W213</f>
        <v>1</v>
      </c>
      <c r="G214" s="49">
        <f>'XCSM Dump'!I213</f>
        <v>46251</v>
      </c>
      <c r="H214" s="49">
        <f>'XCSM Dump'!J213</f>
        <v>46367</v>
      </c>
      <c r="I214" s="49">
        <f>'XCSM Dump'!BX213</f>
        <v>46257.02</v>
      </c>
      <c r="J214" s="49">
        <f>'XCSM Dump'!BY213</f>
        <v>46264.04</v>
      </c>
      <c r="K214" s="49">
        <f>'XCSM Dump'!BZ213</f>
        <v>46349.440000000002</v>
      </c>
      <c r="L214" s="76">
        <f>'XCSM Dump'!AT213</f>
        <v>160</v>
      </c>
      <c r="M214" s="76">
        <f>'XCSM Dump'!AU213</f>
        <v>0</v>
      </c>
      <c r="N214" s="76">
        <f>'XCSM Dump'!AV213</f>
        <v>0</v>
      </c>
      <c r="O214" s="76">
        <f>'XCSM Dump'!AW213</f>
        <v>0</v>
      </c>
      <c r="P214" s="76">
        <f>'XCSM Dump'!AX213</f>
        <v>0</v>
      </c>
      <c r="Q214" s="76">
        <f>'XCSM Dump'!AY213</f>
        <v>0</v>
      </c>
      <c r="R214" s="76">
        <f>'XCSM Dump'!AZ213</f>
        <v>0</v>
      </c>
      <c r="S214" s="76">
        <f>+'XCSM Dump'!U213</f>
        <v>0</v>
      </c>
      <c r="T214" s="76">
        <f>+'XCSM Dump'!BB213+'XCSM Dump'!BA213</f>
        <v>0</v>
      </c>
      <c r="U214" s="11">
        <f t="shared" si="8"/>
        <v>160</v>
      </c>
    </row>
    <row r="215" spans="1:21" x14ac:dyDescent="0.3">
      <c r="A215" t="str">
        <f t="shared" si="7"/>
        <v>CRJ1013A01</v>
      </c>
      <c r="B215" s="1" t="str">
        <f>'XCSM Dump'!C214</f>
        <v>CRJ</v>
      </c>
      <c r="C215" s="1" t="str">
        <f>IF(LEN('XCSM Dump'!D214)=4,'XCSM Dump'!D214,REPT("0",3-LEN('XCSM Dump'!D214))&amp;'XCSM Dump'!D214)</f>
        <v>101</v>
      </c>
      <c r="D215" s="1" t="str">
        <f>'XCSM Dump'!E214</f>
        <v>3A01</v>
      </c>
      <c r="E215" t="str">
        <f>'XCSM Dump'!F214</f>
        <v>Intro to Criminal Justice</v>
      </c>
      <c r="F215" s="75">
        <f>'XCSM Dump'!W214</f>
        <v>3</v>
      </c>
      <c r="G215" s="49">
        <f>'XCSM Dump'!I214</f>
        <v>46251</v>
      </c>
      <c r="H215" s="49">
        <f>'XCSM Dump'!J214</f>
        <v>46304</v>
      </c>
      <c r="I215" s="49">
        <f>'XCSM Dump'!BX214</f>
        <v>46253.24</v>
      </c>
      <c r="J215" s="49">
        <f>'XCSM Dump'!BY214</f>
        <v>46256.480000000003</v>
      </c>
      <c r="K215" s="49">
        <f>'XCSM Dump'!BZ214</f>
        <v>46295.519999999997</v>
      </c>
      <c r="L215" s="76">
        <f>'XCSM Dump'!AT214</f>
        <v>480</v>
      </c>
      <c r="M215" s="76">
        <f>'XCSM Dump'!AU214</f>
        <v>0</v>
      </c>
      <c r="N215" s="76">
        <f>'XCSM Dump'!AV214</f>
        <v>0</v>
      </c>
      <c r="O215" s="76">
        <f>'XCSM Dump'!AW214</f>
        <v>0</v>
      </c>
      <c r="P215" s="76">
        <f>'XCSM Dump'!AX214</f>
        <v>0</v>
      </c>
      <c r="Q215" s="76">
        <f>'XCSM Dump'!AY214</f>
        <v>0</v>
      </c>
      <c r="R215" s="76">
        <f>'XCSM Dump'!AZ214</f>
        <v>0</v>
      </c>
      <c r="S215" s="76">
        <f>+'XCSM Dump'!U214</f>
        <v>0</v>
      </c>
      <c r="T215" s="76">
        <f>+'XCSM Dump'!BB214+'XCSM Dump'!BA214</f>
        <v>0</v>
      </c>
      <c r="U215" s="11">
        <f t="shared" si="8"/>
        <v>480</v>
      </c>
    </row>
    <row r="216" spans="1:21" x14ac:dyDescent="0.3">
      <c r="A216" t="str">
        <f t="shared" si="7"/>
        <v>CRJ1073A01</v>
      </c>
      <c r="B216" s="1" t="str">
        <f>'XCSM Dump'!C215</f>
        <v>CRJ</v>
      </c>
      <c r="C216" s="1" t="str">
        <f>IF(LEN('XCSM Dump'!D215)=4,'XCSM Dump'!D215,REPT("0",3-LEN('XCSM Dump'!D215))&amp;'XCSM Dump'!D215)</f>
        <v>107</v>
      </c>
      <c r="D216" s="1" t="str">
        <f>'XCSM Dump'!E215</f>
        <v>3A01</v>
      </c>
      <c r="E216" t="str">
        <f>'XCSM Dump'!F215</f>
        <v>Criminal Law I</v>
      </c>
      <c r="F216" s="75">
        <f>'XCSM Dump'!W215</f>
        <v>3</v>
      </c>
      <c r="G216" s="49">
        <f>'XCSM Dump'!I215</f>
        <v>46251</v>
      </c>
      <c r="H216" s="49">
        <f>'XCSM Dump'!J215</f>
        <v>46304</v>
      </c>
      <c r="I216" s="49">
        <f>'XCSM Dump'!BX215</f>
        <v>46253.24</v>
      </c>
      <c r="J216" s="49">
        <f>'XCSM Dump'!BY215</f>
        <v>46256.480000000003</v>
      </c>
      <c r="K216" s="49">
        <f>'XCSM Dump'!BZ215</f>
        <v>46295.519999999997</v>
      </c>
      <c r="L216" s="76">
        <f>'XCSM Dump'!AT215</f>
        <v>480</v>
      </c>
      <c r="M216" s="76">
        <f>'XCSM Dump'!AU215</f>
        <v>0</v>
      </c>
      <c r="N216" s="76">
        <f>'XCSM Dump'!AV215</f>
        <v>0</v>
      </c>
      <c r="O216" s="76">
        <f>'XCSM Dump'!AW215</f>
        <v>0</v>
      </c>
      <c r="P216" s="76">
        <f>'XCSM Dump'!AX215</f>
        <v>0</v>
      </c>
      <c r="Q216" s="76">
        <f>'XCSM Dump'!AY215</f>
        <v>0</v>
      </c>
      <c r="R216" s="76">
        <f>'XCSM Dump'!AZ215</f>
        <v>0</v>
      </c>
      <c r="S216" s="76">
        <f>+'XCSM Dump'!U215</f>
        <v>0</v>
      </c>
      <c r="T216" s="76">
        <f>+'XCSM Dump'!BB215+'XCSM Dump'!BA215</f>
        <v>0</v>
      </c>
      <c r="U216" s="11">
        <f t="shared" si="8"/>
        <v>480</v>
      </c>
    </row>
    <row r="217" spans="1:21" x14ac:dyDescent="0.3">
      <c r="A217" t="str">
        <f t="shared" si="7"/>
        <v>CRJ1093B01</v>
      </c>
      <c r="B217" s="1" t="str">
        <f>'XCSM Dump'!C216</f>
        <v>CRJ</v>
      </c>
      <c r="C217" s="1" t="str">
        <f>IF(LEN('XCSM Dump'!D216)=4,'XCSM Dump'!D216,REPT("0",3-LEN('XCSM Dump'!D216))&amp;'XCSM Dump'!D216)</f>
        <v>109</v>
      </c>
      <c r="D217" s="1" t="str">
        <f>'XCSM Dump'!E216</f>
        <v>3B01</v>
      </c>
      <c r="E217" t="str">
        <f>'XCSM Dump'!F216</f>
        <v>Traffic Law Enforcement</v>
      </c>
      <c r="F217" s="75">
        <f>'XCSM Dump'!W216</f>
        <v>3</v>
      </c>
      <c r="G217" s="49">
        <f>'XCSM Dump'!I216</f>
        <v>46307</v>
      </c>
      <c r="H217" s="49">
        <f>'XCSM Dump'!J216</f>
        <v>46367</v>
      </c>
      <c r="I217" s="49">
        <f>'XCSM Dump'!BX216</f>
        <v>46309.66</v>
      </c>
      <c r="J217" s="49">
        <f>'XCSM Dump'!BY216</f>
        <v>46313.32</v>
      </c>
      <c r="K217" s="49">
        <f>'XCSM Dump'!BZ216</f>
        <v>46357.4</v>
      </c>
      <c r="L217" s="76">
        <f>'XCSM Dump'!AT216</f>
        <v>480</v>
      </c>
      <c r="M217" s="76">
        <f>'XCSM Dump'!AU216</f>
        <v>0</v>
      </c>
      <c r="N217" s="76">
        <f>'XCSM Dump'!AV216</f>
        <v>0</v>
      </c>
      <c r="O217" s="76">
        <f>'XCSM Dump'!AW216</f>
        <v>0</v>
      </c>
      <c r="P217" s="76">
        <f>'XCSM Dump'!AX216</f>
        <v>0</v>
      </c>
      <c r="Q217" s="76">
        <f>'XCSM Dump'!AY216</f>
        <v>0</v>
      </c>
      <c r="R217" s="76">
        <f>'XCSM Dump'!AZ216</f>
        <v>0</v>
      </c>
      <c r="S217" s="76">
        <f>+'XCSM Dump'!U216</f>
        <v>0</v>
      </c>
      <c r="T217" s="76">
        <f>+'XCSM Dump'!BB216+'XCSM Dump'!BA216</f>
        <v>0</v>
      </c>
      <c r="U217" s="11">
        <f t="shared" si="8"/>
        <v>480</v>
      </c>
    </row>
    <row r="218" spans="1:21" x14ac:dyDescent="0.3">
      <c r="A218" t="str">
        <f t="shared" si="7"/>
        <v>CRJ1523090</v>
      </c>
      <c r="B218" s="1" t="str">
        <f>'XCSM Dump'!C217</f>
        <v>CRJ</v>
      </c>
      <c r="C218" s="1" t="str">
        <f>IF(LEN('XCSM Dump'!D217)=4,'XCSM Dump'!D217,REPT("0",3-LEN('XCSM Dump'!D217))&amp;'XCSM Dump'!D217)</f>
        <v>152</v>
      </c>
      <c r="D218" s="1">
        <f>'XCSM Dump'!E217</f>
        <v>3090</v>
      </c>
      <c r="E218" t="str">
        <f>'XCSM Dump'!F217</f>
        <v>Community Oriented Policing</v>
      </c>
      <c r="F218" s="75">
        <f>'XCSM Dump'!W217</f>
        <v>3</v>
      </c>
      <c r="G218" s="49">
        <f>'XCSM Dump'!I217</f>
        <v>46252</v>
      </c>
      <c r="H218" s="49">
        <f>'XCSM Dump'!J217</f>
        <v>46373</v>
      </c>
      <c r="I218" s="49">
        <f>'XCSM Dump'!BX217</f>
        <v>46258.32</v>
      </c>
      <c r="J218" s="49">
        <f>'XCSM Dump'!BY217</f>
        <v>46265.64</v>
      </c>
      <c r="K218" s="49">
        <f>'XCSM Dump'!BZ217</f>
        <v>46353.64</v>
      </c>
      <c r="L218" s="76">
        <f>'XCSM Dump'!AT217</f>
        <v>480</v>
      </c>
      <c r="M218" s="76">
        <f>'XCSM Dump'!AU217</f>
        <v>0</v>
      </c>
      <c r="N218" s="76">
        <f>'XCSM Dump'!AV217</f>
        <v>0</v>
      </c>
      <c r="O218" s="76">
        <f>'XCSM Dump'!AW217</f>
        <v>0</v>
      </c>
      <c r="P218" s="76">
        <f>'XCSM Dump'!AX217</f>
        <v>0</v>
      </c>
      <c r="Q218" s="76">
        <f>'XCSM Dump'!AY217</f>
        <v>0</v>
      </c>
      <c r="R218" s="76">
        <f>'XCSM Dump'!AZ217</f>
        <v>0</v>
      </c>
      <c r="S218" s="76">
        <f>+'XCSM Dump'!U217</f>
        <v>0</v>
      </c>
      <c r="T218" s="76">
        <f>+'XCSM Dump'!BB217+'XCSM Dump'!BA217</f>
        <v>0</v>
      </c>
      <c r="U218" s="11">
        <f t="shared" si="8"/>
        <v>480</v>
      </c>
    </row>
    <row r="219" spans="1:21" x14ac:dyDescent="0.3">
      <c r="A219" t="str">
        <f t="shared" si="7"/>
        <v>CRJ1523091</v>
      </c>
      <c r="B219" s="1" t="str">
        <f>'XCSM Dump'!C218</f>
        <v>CRJ</v>
      </c>
      <c r="C219" s="1" t="str">
        <f>IF(LEN('XCSM Dump'!D218)=4,'XCSM Dump'!D218,REPT("0",3-LEN('XCSM Dump'!D218))&amp;'XCSM Dump'!D218)</f>
        <v>152</v>
      </c>
      <c r="D219" s="1">
        <f>'XCSM Dump'!E218</f>
        <v>3091</v>
      </c>
      <c r="E219" t="str">
        <f>'XCSM Dump'!F218</f>
        <v>Community Oriented Policing</v>
      </c>
      <c r="F219" s="75">
        <f>'XCSM Dump'!W218</f>
        <v>3</v>
      </c>
      <c r="G219" s="49">
        <f>'XCSM Dump'!I218</f>
        <v>46252</v>
      </c>
      <c r="H219" s="49">
        <f>'XCSM Dump'!J218</f>
        <v>46373</v>
      </c>
      <c r="I219" s="49">
        <f>'XCSM Dump'!BX218</f>
        <v>46258.32</v>
      </c>
      <c r="J219" s="49">
        <f>'XCSM Dump'!BY218</f>
        <v>46265.64</v>
      </c>
      <c r="K219" s="49">
        <f>'XCSM Dump'!BZ218</f>
        <v>46353.64</v>
      </c>
      <c r="L219" s="76">
        <f>'XCSM Dump'!AT218</f>
        <v>480</v>
      </c>
      <c r="M219" s="76">
        <f>'XCSM Dump'!AU218</f>
        <v>0</v>
      </c>
      <c r="N219" s="76">
        <f>'XCSM Dump'!AV218</f>
        <v>0</v>
      </c>
      <c r="O219" s="76">
        <f>'XCSM Dump'!AW218</f>
        <v>0</v>
      </c>
      <c r="P219" s="76">
        <f>'XCSM Dump'!AX218</f>
        <v>0</v>
      </c>
      <c r="Q219" s="76">
        <f>'XCSM Dump'!AY218</f>
        <v>0</v>
      </c>
      <c r="R219" s="76">
        <f>'XCSM Dump'!AZ218</f>
        <v>0</v>
      </c>
      <c r="S219" s="76">
        <f>+'XCSM Dump'!U218</f>
        <v>0</v>
      </c>
      <c r="T219" s="76">
        <f>+'XCSM Dump'!BB218+'XCSM Dump'!BA218</f>
        <v>0</v>
      </c>
      <c r="U219" s="11">
        <f t="shared" si="8"/>
        <v>480</v>
      </c>
    </row>
    <row r="220" spans="1:21" x14ac:dyDescent="0.3">
      <c r="A220" t="str">
        <f t="shared" si="7"/>
        <v>CRJ1523092</v>
      </c>
      <c r="B220" s="1" t="str">
        <f>'XCSM Dump'!C219</f>
        <v>CRJ</v>
      </c>
      <c r="C220" s="1" t="str">
        <f>IF(LEN('XCSM Dump'!D219)=4,'XCSM Dump'!D219,REPT("0",3-LEN('XCSM Dump'!D219))&amp;'XCSM Dump'!D219)</f>
        <v>152</v>
      </c>
      <c r="D220" s="1">
        <f>'XCSM Dump'!E219</f>
        <v>3092</v>
      </c>
      <c r="E220" t="str">
        <f>'XCSM Dump'!F219</f>
        <v>Community Oriented Policing</v>
      </c>
      <c r="F220" s="75">
        <f>'XCSM Dump'!W219</f>
        <v>3</v>
      </c>
      <c r="G220" s="49">
        <f>'XCSM Dump'!I219</f>
        <v>46252</v>
      </c>
      <c r="H220" s="49">
        <f>'XCSM Dump'!J219</f>
        <v>46373</v>
      </c>
      <c r="I220" s="49">
        <f>'XCSM Dump'!BX219</f>
        <v>46258.32</v>
      </c>
      <c r="J220" s="49">
        <f>'XCSM Dump'!BY219</f>
        <v>46265.64</v>
      </c>
      <c r="K220" s="49">
        <f>'XCSM Dump'!BZ219</f>
        <v>46353.64</v>
      </c>
      <c r="L220" s="76">
        <f>'XCSM Dump'!AT219</f>
        <v>480</v>
      </c>
      <c r="M220" s="76">
        <f>'XCSM Dump'!AU219</f>
        <v>0</v>
      </c>
      <c r="N220" s="76">
        <f>'XCSM Dump'!AV219</f>
        <v>0</v>
      </c>
      <c r="O220" s="76">
        <f>'XCSM Dump'!AW219</f>
        <v>0</v>
      </c>
      <c r="P220" s="76">
        <f>'XCSM Dump'!AX219</f>
        <v>0</v>
      </c>
      <c r="Q220" s="76">
        <f>'XCSM Dump'!AY219</f>
        <v>0</v>
      </c>
      <c r="R220" s="76">
        <f>'XCSM Dump'!AZ219</f>
        <v>0</v>
      </c>
      <c r="S220" s="76">
        <f>+'XCSM Dump'!U219</f>
        <v>0</v>
      </c>
      <c r="T220" s="76">
        <f>+'XCSM Dump'!BB219+'XCSM Dump'!BA219</f>
        <v>0</v>
      </c>
      <c r="U220" s="11">
        <f t="shared" si="8"/>
        <v>480</v>
      </c>
    </row>
    <row r="221" spans="1:21" x14ac:dyDescent="0.3">
      <c r="A221" t="str">
        <f t="shared" si="7"/>
        <v>CRJ1523B01</v>
      </c>
      <c r="B221" s="1" t="str">
        <f>'XCSM Dump'!C220</f>
        <v>CRJ</v>
      </c>
      <c r="C221" s="1" t="str">
        <f>IF(LEN('XCSM Dump'!D220)=4,'XCSM Dump'!D220,REPT("0",3-LEN('XCSM Dump'!D220))&amp;'XCSM Dump'!D220)</f>
        <v>152</v>
      </c>
      <c r="D221" s="1" t="str">
        <f>'XCSM Dump'!E220</f>
        <v>3B01</v>
      </c>
      <c r="E221" t="str">
        <f>'XCSM Dump'!F220</f>
        <v>Community Oriented Policing</v>
      </c>
      <c r="F221" s="75">
        <f>'XCSM Dump'!W220</f>
        <v>3</v>
      </c>
      <c r="G221" s="49">
        <f>'XCSM Dump'!I220</f>
        <v>46307</v>
      </c>
      <c r="H221" s="49">
        <f>'XCSM Dump'!J220</f>
        <v>46367</v>
      </c>
      <c r="I221" s="49">
        <f>'XCSM Dump'!BX220</f>
        <v>46309.66</v>
      </c>
      <c r="J221" s="49">
        <f>'XCSM Dump'!BY220</f>
        <v>46313.32</v>
      </c>
      <c r="K221" s="49">
        <f>'XCSM Dump'!BZ220</f>
        <v>46357.4</v>
      </c>
      <c r="L221" s="76">
        <f>'XCSM Dump'!AT220</f>
        <v>480</v>
      </c>
      <c r="M221" s="76">
        <f>'XCSM Dump'!AU220</f>
        <v>0</v>
      </c>
      <c r="N221" s="76">
        <f>'XCSM Dump'!AV220</f>
        <v>0</v>
      </c>
      <c r="O221" s="76">
        <f>'XCSM Dump'!AW220</f>
        <v>0</v>
      </c>
      <c r="P221" s="76">
        <f>'XCSM Dump'!AX220</f>
        <v>0</v>
      </c>
      <c r="Q221" s="76">
        <f>'XCSM Dump'!AY220</f>
        <v>0</v>
      </c>
      <c r="R221" s="76">
        <f>'XCSM Dump'!AZ220</f>
        <v>0</v>
      </c>
      <c r="S221" s="76">
        <f>+'XCSM Dump'!U220</f>
        <v>0</v>
      </c>
      <c r="T221" s="76">
        <f>+'XCSM Dump'!BB220+'XCSM Dump'!BA220</f>
        <v>0</v>
      </c>
      <c r="U221" s="11">
        <f t="shared" si="8"/>
        <v>480</v>
      </c>
    </row>
    <row r="222" spans="1:21" x14ac:dyDescent="0.3">
      <c r="A222" t="str">
        <f t="shared" si="7"/>
        <v>CRJ1703B01</v>
      </c>
      <c r="B222" s="1" t="str">
        <f>'XCSM Dump'!C221</f>
        <v>CRJ</v>
      </c>
      <c r="C222" s="1" t="str">
        <f>IF(LEN('XCSM Dump'!D221)=4,'XCSM Dump'!D221,REPT("0",3-LEN('XCSM Dump'!D221))&amp;'XCSM Dump'!D221)</f>
        <v>170</v>
      </c>
      <c r="D222" s="1" t="str">
        <f>'XCSM Dump'!E221</f>
        <v>3B01</v>
      </c>
      <c r="E222" t="str">
        <f>'XCSM Dump'!F221</f>
        <v>Crisis/Conflict Mediation</v>
      </c>
      <c r="F222" s="75">
        <f>'XCSM Dump'!W221</f>
        <v>3</v>
      </c>
      <c r="G222" s="49">
        <f>'XCSM Dump'!I221</f>
        <v>46307</v>
      </c>
      <c r="H222" s="49">
        <f>'XCSM Dump'!J221</f>
        <v>46367</v>
      </c>
      <c r="I222" s="49">
        <f>'XCSM Dump'!BX221</f>
        <v>46309.66</v>
      </c>
      <c r="J222" s="49">
        <f>'XCSM Dump'!BY221</f>
        <v>46313.32</v>
      </c>
      <c r="K222" s="49">
        <f>'XCSM Dump'!BZ221</f>
        <v>46357.4</v>
      </c>
      <c r="L222" s="76">
        <f>'XCSM Dump'!AT221</f>
        <v>480</v>
      </c>
      <c r="M222" s="76">
        <f>'XCSM Dump'!AU221</f>
        <v>0</v>
      </c>
      <c r="N222" s="76">
        <f>'XCSM Dump'!AV221</f>
        <v>0</v>
      </c>
      <c r="O222" s="76">
        <f>'XCSM Dump'!AW221</f>
        <v>0</v>
      </c>
      <c r="P222" s="76">
        <f>'XCSM Dump'!AX221</f>
        <v>0</v>
      </c>
      <c r="Q222" s="76">
        <f>'XCSM Dump'!AY221</f>
        <v>0</v>
      </c>
      <c r="R222" s="76">
        <f>'XCSM Dump'!AZ221</f>
        <v>0</v>
      </c>
      <c r="S222" s="76">
        <f>+'XCSM Dump'!U221</f>
        <v>0</v>
      </c>
      <c r="T222" s="76">
        <f>+'XCSM Dump'!BB221+'XCSM Dump'!BA221</f>
        <v>0</v>
      </c>
      <c r="U222" s="11">
        <f t="shared" si="8"/>
        <v>480</v>
      </c>
    </row>
    <row r="223" spans="1:21" x14ac:dyDescent="0.3">
      <c r="A223" t="str">
        <f t="shared" si="7"/>
        <v>CRJ2013B01</v>
      </c>
      <c r="B223" s="1" t="str">
        <f>'XCSM Dump'!C222</f>
        <v>CRJ</v>
      </c>
      <c r="C223" s="1" t="str">
        <f>IF(LEN('XCSM Dump'!D222)=4,'XCSM Dump'!D222,REPT("0",3-LEN('XCSM Dump'!D222))&amp;'XCSM Dump'!D222)</f>
        <v>201</v>
      </c>
      <c r="D223" s="1" t="str">
        <f>'XCSM Dump'!E222</f>
        <v>3B01</v>
      </c>
      <c r="E223" t="str">
        <f>'XCSM Dump'!F222</f>
        <v>Criminal Investigation</v>
      </c>
      <c r="F223" s="75">
        <f>'XCSM Dump'!W222</f>
        <v>3</v>
      </c>
      <c r="G223" s="49">
        <f>'XCSM Dump'!I222</f>
        <v>46307</v>
      </c>
      <c r="H223" s="49">
        <f>'XCSM Dump'!J222</f>
        <v>46367</v>
      </c>
      <c r="I223" s="49">
        <f>'XCSM Dump'!BX222</f>
        <v>46309.66</v>
      </c>
      <c r="J223" s="49">
        <f>'XCSM Dump'!BY222</f>
        <v>46313.32</v>
      </c>
      <c r="K223" s="49">
        <f>'XCSM Dump'!BZ222</f>
        <v>46357.4</v>
      </c>
      <c r="L223" s="76">
        <f>'XCSM Dump'!AT222</f>
        <v>480</v>
      </c>
      <c r="M223" s="76">
        <f>'XCSM Dump'!AU222</f>
        <v>0</v>
      </c>
      <c r="N223" s="76">
        <f>'XCSM Dump'!AV222</f>
        <v>0</v>
      </c>
      <c r="O223" s="76">
        <f>'XCSM Dump'!AW222</f>
        <v>0</v>
      </c>
      <c r="P223" s="76">
        <f>'XCSM Dump'!AX222</f>
        <v>0</v>
      </c>
      <c r="Q223" s="76">
        <f>'XCSM Dump'!AY222</f>
        <v>0</v>
      </c>
      <c r="R223" s="76">
        <f>'XCSM Dump'!AZ222</f>
        <v>0</v>
      </c>
      <c r="S223" s="76">
        <f>+'XCSM Dump'!U222</f>
        <v>0</v>
      </c>
      <c r="T223" s="76">
        <f>+'XCSM Dump'!BB222+'XCSM Dump'!BA222</f>
        <v>0</v>
      </c>
      <c r="U223" s="11">
        <f t="shared" si="8"/>
        <v>480</v>
      </c>
    </row>
    <row r="224" spans="1:21" x14ac:dyDescent="0.3">
      <c r="A224" t="str">
        <f t="shared" si="7"/>
        <v>CRJ2113B01</v>
      </c>
      <c r="B224" s="1" t="str">
        <f>'XCSM Dump'!C223</f>
        <v>CRJ</v>
      </c>
      <c r="C224" s="1" t="str">
        <f>IF(LEN('XCSM Dump'!D223)=4,'XCSM Dump'!D223,REPT("0",3-LEN('XCSM Dump'!D223))&amp;'XCSM Dump'!D223)</f>
        <v>211</v>
      </c>
      <c r="D224" s="1" t="str">
        <f>'XCSM Dump'!E223</f>
        <v>3B01</v>
      </c>
      <c r="E224" t="str">
        <f>'XCSM Dump'!F223</f>
        <v>Introduction to Corrections</v>
      </c>
      <c r="F224" s="75">
        <f>'XCSM Dump'!W223</f>
        <v>3</v>
      </c>
      <c r="G224" s="49">
        <f>'XCSM Dump'!I223</f>
        <v>46307</v>
      </c>
      <c r="H224" s="49">
        <f>'XCSM Dump'!J223</f>
        <v>46367</v>
      </c>
      <c r="I224" s="49">
        <f>'XCSM Dump'!BX223</f>
        <v>46309.66</v>
      </c>
      <c r="J224" s="49">
        <f>'XCSM Dump'!BY223</f>
        <v>46313.32</v>
      </c>
      <c r="K224" s="49">
        <f>'XCSM Dump'!BZ223</f>
        <v>46357.4</v>
      </c>
      <c r="L224" s="76">
        <f>'XCSM Dump'!AT223</f>
        <v>480</v>
      </c>
      <c r="M224" s="76">
        <f>'XCSM Dump'!AU223</f>
        <v>0</v>
      </c>
      <c r="N224" s="76">
        <f>'XCSM Dump'!AV223</f>
        <v>0</v>
      </c>
      <c r="O224" s="76">
        <f>'XCSM Dump'!AW223</f>
        <v>0</v>
      </c>
      <c r="P224" s="76">
        <f>'XCSM Dump'!AX223</f>
        <v>0</v>
      </c>
      <c r="Q224" s="76">
        <f>'XCSM Dump'!AY223</f>
        <v>0</v>
      </c>
      <c r="R224" s="76">
        <f>'XCSM Dump'!AZ223</f>
        <v>0</v>
      </c>
      <c r="S224" s="76">
        <f>+'XCSM Dump'!U223</f>
        <v>0</v>
      </c>
      <c r="T224" s="76">
        <f>+'XCSM Dump'!BB223+'XCSM Dump'!BA223</f>
        <v>0</v>
      </c>
      <c r="U224" s="11">
        <f t="shared" si="8"/>
        <v>480</v>
      </c>
    </row>
    <row r="225" spans="1:21" x14ac:dyDescent="0.3">
      <c r="A225" t="str">
        <f t="shared" si="7"/>
        <v>CRJ2213A01</v>
      </c>
      <c r="B225" s="1" t="str">
        <f>'XCSM Dump'!C224</f>
        <v>CRJ</v>
      </c>
      <c r="C225" s="1" t="str">
        <f>IF(LEN('XCSM Dump'!D224)=4,'XCSM Dump'!D224,REPT("0",3-LEN('XCSM Dump'!D224))&amp;'XCSM Dump'!D224)</f>
        <v>221</v>
      </c>
      <c r="D225" s="1" t="str">
        <f>'XCSM Dump'!E224</f>
        <v>3A01</v>
      </c>
      <c r="E225" t="str">
        <f>'XCSM Dump'!F224</f>
        <v>Constitutional Law for Police</v>
      </c>
      <c r="F225" s="75">
        <f>'XCSM Dump'!W224</f>
        <v>3</v>
      </c>
      <c r="G225" s="49">
        <f>'XCSM Dump'!I224</f>
        <v>46251</v>
      </c>
      <c r="H225" s="49">
        <f>'XCSM Dump'!J224</f>
        <v>46304</v>
      </c>
      <c r="I225" s="49">
        <f>'XCSM Dump'!BX224</f>
        <v>46253.24</v>
      </c>
      <c r="J225" s="49">
        <f>'XCSM Dump'!BY224</f>
        <v>46256.480000000003</v>
      </c>
      <c r="K225" s="49">
        <f>'XCSM Dump'!BZ224</f>
        <v>46295.519999999997</v>
      </c>
      <c r="L225" s="76">
        <f>'XCSM Dump'!AT224</f>
        <v>480</v>
      </c>
      <c r="M225" s="76">
        <f>'XCSM Dump'!AU224</f>
        <v>0</v>
      </c>
      <c r="N225" s="76">
        <f>'XCSM Dump'!AV224</f>
        <v>0</v>
      </c>
      <c r="O225" s="76">
        <f>'XCSM Dump'!AW224</f>
        <v>0</v>
      </c>
      <c r="P225" s="76">
        <f>'XCSM Dump'!AX224</f>
        <v>0</v>
      </c>
      <c r="Q225" s="76">
        <f>'XCSM Dump'!AY224</f>
        <v>0</v>
      </c>
      <c r="R225" s="76">
        <f>'XCSM Dump'!AZ224</f>
        <v>0</v>
      </c>
      <c r="S225" s="76">
        <f>+'XCSM Dump'!U224</f>
        <v>0</v>
      </c>
      <c r="T225" s="76">
        <f>+'XCSM Dump'!BB224+'XCSM Dump'!BA224</f>
        <v>0</v>
      </c>
      <c r="U225" s="11">
        <f t="shared" si="8"/>
        <v>480</v>
      </c>
    </row>
    <row r="226" spans="1:21" x14ac:dyDescent="0.3">
      <c r="A226" t="str">
        <f t="shared" si="7"/>
        <v>CRJ2503B01</v>
      </c>
      <c r="B226" s="1" t="str">
        <f>'XCSM Dump'!C225</f>
        <v>CRJ</v>
      </c>
      <c r="C226" s="1" t="str">
        <f>IF(LEN('XCSM Dump'!D225)=4,'XCSM Dump'!D225,REPT("0",3-LEN('XCSM Dump'!D225))&amp;'XCSM Dump'!D225)</f>
        <v>250</v>
      </c>
      <c r="D226" s="1" t="str">
        <f>'XCSM Dump'!E225</f>
        <v>3B01</v>
      </c>
      <c r="E226" t="str">
        <f>'XCSM Dump'!F225</f>
        <v>Criminalistics I</v>
      </c>
      <c r="F226" s="75">
        <f>'XCSM Dump'!W225</f>
        <v>3</v>
      </c>
      <c r="G226" s="49">
        <f>'XCSM Dump'!I225</f>
        <v>46307</v>
      </c>
      <c r="H226" s="49">
        <f>'XCSM Dump'!J225</f>
        <v>46367</v>
      </c>
      <c r="I226" s="49">
        <f>'XCSM Dump'!BX225</f>
        <v>46309.66</v>
      </c>
      <c r="J226" s="49">
        <f>'XCSM Dump'!BY225</f>
        <v>46313.32</v>
      </c>
      <c r="K226" s="49">
        <f>'XCSM Dump'!BZ225</f>
        <v>46357.4</v>
      </c>
      <c r="L226" s="76">
        <f>'XCSM Dump'!AT225</f>
        <v>480</v>
      </c>
      <c r="M226" s="76">
        <f>'XCSM Dump'!AU225</f>
        <v>0</v>
      </c>
      <c r="N226" s="76">
        <f>'XCSM Dump'!AV225</f>
        <v>0</v>
      </c>
      <c r="O226" s="76">
        <f>'XCSM Dump'!AW225</f>
        <v>0</v>
      </c>
      <c r="P226" s="76">
        <f>'XCSM Dump'!AX225</f>
        <v>0</v>
      </c>
      <c r="Q226" s="76">
        <f>'XCSM Dump'!AY225</f>
        <v>0</v>
      </c>
      <c r="R226" s="76">
        <f>'XCSM Dump'!AZ225</f>
        <v>0</v>
      </c>
      <c r="S226" s="76">
        <f>+'XCSM Dump'!U225</f>
        <v>0</v>
      </c>
      <c r="T226" s="76">
        <f>+'XCSM Dump'!BB225+'XCSM Dump'!BA225</f>
        <v>0</v>
      </c>
      <c r="U226" s="11">
        <f t="shared" si="8"/>
        <v>480</v>
      </c>
    </row>
    <row r="227" spans="1:21" x14ac:dyDescent="0.3">
      <c r="A227" t="str">
        <f t="shared" si="7"/>
        <v>CRJ2903001</v>
      </c>
      <c r="B227" s="1" t="str">
        <f>'XCSM Dump'!C226</f>
        <v>CRJ</v>
      </c>
      <c r="C227" s="1" t="str">
        <f>IF(LEN('XCSM Dump'!D226)=4,'XCSM Dump'!D226,REPT("0",3-LEN('XCSM Dump'!D226))&amp;'XCSM Dump'!D226)</f>
        <v>290</v>
      </c>
      <c r="D227" s="1">
        <f>'XCSM Dump'!E226</f>
        <v>3001</v>
      </c>
      <c r="E227" t="str">
        <f>'XCSM Dump'!F226</f>
        <v>CRJ Internship</v>
      </c>
      <c r="F227" s="75">
        <f>'XCSM Dump'!W226</f>
        <v>3</v>
      </c>
      <c r="G227" s="49">
        <f>'XCSM Dump'!I226</f>
        <v>46251</v>
      </c>
      <c r="H227" s="49">
        <f>'XCSM Dump'!J226</f>
        <v>46367</v>
      </c>
      <c r="I227" s="49">
        <f>'XCSM Dump'!BX226</f>
        <v>46257.02</v>
      </c>
      <c r="J227" s="49">
        <f>'XCSM Dump'!BY226</f>
        <v>46264.04</v>
      </c>
      <c r="K227" s="49">
        <f>'XCSM Dump'!BZ226</f>
        <v>46349.440000000002</v>
      </c>
      <c r="L227" s="76">
        <f>'XCSM Dump'!AT226</f>
        <v>480</v>
      </c>
      <c r="M227" s="76">
        <f>'XCSM Dump'!AU226</f>
        <v>0</v>
      </c>
      <c r="N227" s="76">
        <f>'XCSM Dump'!AV226</f>
        <v>0</v>
      </c>
      <c r="O227" s="76">
        <f>'XCSM Dump'!AW226</f>
        <v>0</v>
      </c>
      <c r="P227" s="76">
        <f>'XCSM Dump'!AX226</f>
        <v>0</v>
      </c>
      <c r="Q227" s="76">
        <f>'XCSM Dump'!AY226</f>
        <v>0</v>
      </c>
      <c r="R227" s="76">
        <f>'XCSM Dump'!AZ226</f>
        <v>0</v>
      </c>
      <c r="S227" s="76">
        <f>+'XCSM Dump'!U226</f>
        <v>0</v>
      </c>
      <c r="T227" s="76">
        <f>+'XCSM Dump'!BB226+'XCSM Dump'!BA226</f>
        <v>0</v>
      </c>
      <c r="U227" s="11">
        <f t="shared" si="8"/>
        <v>480</v>
      </c>
    </row>
    <row r="228" spans="1:21" x14ac:dyDescent="0.3">
      <c r="A228" t="str">
        <f t="shared" si="7"/>
        <v>CSD1003001</v>
      </c>
      <c r="B228" s="1" t="str">
        <f>'XCSM Dump'!C227</f>
        <v>CSD</v>
      </c>
      <c r="C228" s="1" t="str">
        <f>IF(LEN('XCSM Dump'!D227)=4,'XCSM Dump'!D227,REPT("0",3-LEN('XCSM Dump'!D227))&amp;'XCSM Dump'!D227)</f>
        <v>100</v>
      </c>
      <c r="D228" s="1">
        <f>'XCSM Dump'!E227</f>
        <v>3001</v>
      </c>
      <c r="E228" t="str">
        <f>'XCSM Dump'!F227</f>
        <v>The College Experience</v>
      </c>
      <c r="F228" s="75">
        <f>'XCSM Dump'!W227</f>
        <v>3</v>
      </c>
      <c r="G228" s="49">
        <f>'XCSM Dump'!I227</f>
        <v>46252</v>
      </c>
      <c r="H228" s="49">
        <f>'XCSM Dump'!J227</f>
        <v>46367</v>
      </c>
      <c r="I228" s="49">
        <f>'XCSM Dump'!BX227</f>
        <v>46257.96</v>
      </c>
      <c r="J228" s="49">
        <f>'XCSM Dump'!BY227</f>
        <v>46264.92</v>
      </c>
      <c r="K228" s="49">
        <f>'XCSM Dump'!BZ227</f>
        <v>46349.599999999999</v>
      </c>
      <c r="L228" s="76">
        <f>'XCSM Dump'!AT227</f>
        <v>480</v>
      </c>
      <c r="M228" s="76">
        <f>'XCSM Dump'!AU227</f>
        <v>0</v>
      </c>
      <c r="N228" s="76">
        <f>'XCSM Dump'!AV227</f>
        <v>0</v>
      </c>
      <c r="O228" s="76">
        <f>'XCSM Dump'!AW227</f>
        <v>0</v>
      </c>
      <c r="P228" s="76">
        <f>'XCSM Dump'!AX227</f>
        <v>0</v>
      </c>
      <c r="Q228" s="76">
        <f>'XCSM Dump'!AY227</f>
        <v>0</v>
      </c>
      <c r="R228" s="76">
        <f>'XCSM Dump'!AZ227</f>
        <v>0</v>
      </c>
      <c r="S228" s="76">
        <f>+'XCSM Dump'!U227</f>
        <v>0</v>
      </c>
      <c r="T228" s="76">
        <f>+'XCSM Dump'!BB227+'XCSM Dump'!BA227</f>
        <v>0</v>
      </c>
      <c r="U228" s="11">
        <f t="shared" si="8"/>
        <v>480</v>
      </c>
    </row>
    <row r="229" spans="1:21" x14ac:dyDescent="0.3">
      <c r="A229" t="str">
        <f t="shared" si="7"/>
        <v>CSD1003002</v>
      </c>
      <c r="B229" s="1" t="str">
        <f>'XCSM Dump'!C228</f>
        <v>CSD</v>
      </c>
      <c r="C229" s="1" t="str">
        <f>IF(LEN('XCSM Dump'!D228)=4,'XCSM Dump'!D228,REPT("0",3-LEN('XCSM Dump'!D228))&amp;'XCSM Dump'!D228)</f>
        <v>100</v>
      </c>
      <c r="D229" s="1">
        <f>'XCSM Dump'!E228</f>
        <v>3002</v>
      </c>
      <c r="E229" t="str">
        <f>'XCSM Dump'!F228</f>
        <v>The College Experience</v>
      </c>
      <c r="F229" s="75">
        <f>'XCSM Dump'!W228</f>
        <v>3</v>
      </c>
      <c r="G229" s="49">
        <f>'XCSM Dump'!I228</f>
        <v>46251</v>
      </c>
      <c r="H229" s="49">
        <f>'XCSM Dump'!J228</f>
        <v>46367</v>
      </c>
      <c r="I229" s="49">
        <f>'XCSM Dump'!BX228</f>
        <v>46257.02</v>
      </c>
      <c r="J229" s="49">
        <f>'XCSM Dump'!BY228</f>
        <v>46264.04</v>
      </c>
      <c r="K229" s="49">
        <f>'XCSM Dump'!BZ228</f>
        <v>46349.440000000002</v>
      </c>
      <c r="L229" s="76">
        <f>'XCSM Dump'!AT228</f>
        <v>480</v>
      </c>
      <c r="M229" s="76">
        <f>'XCSM Dump'!AU228</f>
        <v>0</v>
      </c>
      <c r="N229" s="76">
        <f>'XCSM Dump'!AV228</f>
        <v>0</v>
      </c>
      <c r="O229" s="76">
        <f>'XCSM Dump'!AW228</f>
        <v>0</v>
      </c>
      <c r="P229" s="76">
        <f>'XCSM Dump'!AX228</f>
        <v>0</v>
      </c>
      <c r="Q229" s="76">
        <f>'XCSM Dump'!AY228</f>
        <v>0</v>
      </c>
      <c r="R229" s="76">
        <f>'XCSM Dump'!AZ228</f>
        <v>0</v>
      </c>
      <c r="S229" s="76">
        <f>+'XCSM Dump'!U228</f>
        <v>0</v>
      </c>
      <c r="T229" s="76">
        <f>+'XCSM Dump'!BB228+'XCSM Dump'!BA228</f>
        <v>0</v>
      </c>
      <c r="U229" s="11">
        <f t="shared" si="8"/>
        <v>480</v>
      </c>
    </row>
    <row r="230" spans="1:21" x14ac:dyDescent="0.3">
      <c r="A230" t="str">
        <f t="shared" si="7"/>
        <v>CSD1003003</v>
      </c>
      <c r="B230" s="1" t="str">
        <f>'XCSM Dump'!C229</f>
        <v>CSD</v>
      </c>
      <c r="C230" s="1" t="str">
        <f>IF(LEN('XCSM Dump'!D229)=4,'XCSM Dump'!D229,REPT("0",3-LEN('XCSM Dump'!D229))&amp;'XCSM Dump'!D229)</f>
        <v>100</v>
      </c>
      <c r="D230" s="1">
        <f>'XCSM Dump'!E229</f>
        <v>3003</v>
      </c>
      <c r="E230" t="str">
        <f>'XCSM Dump'!F229</f>
        <v>The College Experience</v>
      </c>
      <c r="F230" s="75">
        <f>'XCSM Dump'!W229</f>
        <v>3</v>
      </c>
      <c r="G230" s="49">
        <f>'XCSM Dump'!I229</f>
        <v>46252</v>
      </c>
      <c r="H230" s="49">
        <f>'XCSM Dump'!J229</f>
        <v>46367</v>
      </c>
      <c r="I230" s="49">
        <f>'XCSM Dump'!BX229</f>
        <v>46257.96</v>
      </c>
      <c r="J230" s="49">
        <f>'XCSM Dump'!BY229</f>
        <v>46264.92</v>
      </c>
      <c r="K230" s="49">
        <f>'XCSM Dump'!BZ229</f>
        <v>46349.599999999999</v>
      </c>
      <c r="L230" s="76">
        <f>'XCSM Dump'!AT229</f>
        <v>480</v>
      </c>
      <c r="M230" s="76">
        <f>'XCSM Dump'!AU229</f>
        <v>0</v>
      </c>
      <c r="N230" s="76">
        <f>'XCSM Dump'!AV229</f>
        <v>0</v>
      </c>
      <c r="O230" s="76">
        <f>'XCSM Dump'!AW229</f>
        <v>0</v>
      </c>
      <c r="P230" s="76">
        <f>'XCSM Dump'!AX229</f>
        <v>0</v>
      </c>
      <c r="Q230" s="76">
        <f>'XCSM Dump'!AY229</f>
        <v>0</v>
      </c>
      <c r="R230" s="76">
        <f>'XCSM Dump'!AZ229</f>
        <v>0</v>
      </c>
      <c r="S230" s="76">
        <f>+'XCSM Dump'!U229</f>
        <v>0</v>
      </c>
      <c r="T230" s="76">
        <f>+'XCSM Dump'!BB229+'XCSM Dump'!BA229</f>
        <v>0</v>
      </c>
      <c r="U230" s="11">
        <f t="shared" si="8"/>
        <v>480</v>
      </c>
    </row>
    <row r="231" spans="1:21" x14ac:dyDescent="0.3">
      <c r="A231" t="str">
        <f t="shared" si="7"/>
        <v>CSD1003004</v>
      </c>
      <c r="B231" s="1" t="str">
        <f>'XCSM Dump'!C230</f>
        <v>CSD</v>
      </c>
      <c r="C231" s="1" t="str">
        <f>IF(LEN('XCSM Dump'!D230)=4,'XCSM Dump'!D230,REPT("0",3-LEN('XCSM Dump'!D230))&amp;'XCSM Dump'!D230)</f>
        <v>100</v>
      </c>
      <c r="D231" s="1">
        <f>'XCSM Dump'!E230</f>
        <v>3004</v>
      </c>
      <c r="E231" t="str">
        <f>'XCSM Dump'!F230</f>
        <v>The College Experience</v>
      </c>
      <c r="F231" s="75">
        <f>'XCSM Dump'!W230</f>
        <v>3</v>
      </c>
      <c r="G231" s="49">
        <f>'XCSM Dump'!I230</f>
        <v>46251</v>
      </c>
      <c r="H231" s="49">
        <f>'XCSM Dump'!J230</f>
        <v>46367</v>
      </c>
      <c r="I231" s="49">
        <f>'XCSM Dump'!BX230</f>
        <v>46257.02</v>
      </c>
      <c r="J231" s="49">
        <f>'XCSM Dump'!BY230</f>
        <v>46264.04</v>
      </c>
      <c r="K231" s="49">
        <f>'XCSM Dump'!BZ230</f>
        <v>46349.440000000002</v>
      </c>
      <c r="L231" s="76">
        <f>'XCSM Dump'!AT230</f>
        <v>480</v>
      </c>
      <c r="M231" s="76">
        <f>'XCSM Dump'!AU230</f>
        <v>0</v>
      </c>
      <c r="N231" s="76">
        <f>'XCSM Dump'!AV230</f>
        <v>0</v>
      </c>
      <c r="O231" s="76">
        <f>'XCSM Dump'!AW230</f>
        <v>0</v>
      </c>
      <c r="P231" s="76">
        <f>'XCSM Dump'!AX230</f>
        <v>0</v>
      </c>
      <c r="Q231" s="76">
        <f>'XCSM Dump'!AY230</f>
        <v>0</v>
      </c>
      <c r="R231" s="76">
        <f>'XCSM Dump'!AZ230</f>
        <v>0</v>
      </c>
      <c r="S231" s="76">
        <f>+'XCSM Dump'!U230</f>
        <v>0</v>
      </c>
      <c r="T231" s="76">
        <f>+'XCSM Dump'!BB230+'XCSM Dump'!BA230</f>
        <v>0</v>
      </c>
      <c r="U231" s="11">
        <f t="shared" si="8"/>
        <v>480</v>
      </c>
    </row>
    <row r="232" spans="1:21" x14ac:dyDescent="0.3">
      <c r="A232" t="str">
        <f t="shared" si="7"/>
        <v>CSD1003005</v>
      </c>
      <c r="B232" s="1" t="str">
        <f>'XCSM Dump'!C231</f>
        <v>CSD</v>
      </c>
      <c r="C232" s="1" t="str">
        <f>IF(LEN('XCSM Dump'!D231)=4,'XCSM Dump'!D231,REPT("0",3-LEN('XCSM Dump'!D231))&amp;'XCSM Dump'!D231)</f>
        <v>100</v>
      </c>
      <c r="D232" s="1">
        <f>'XCSM Dump'!E231</f>
        <v>3005</v>
      </c>
      <c r="E232" t="str">
        <f>'XCSM Dump'!F231</f>
        <v>The College Experience</v>
      </c>
      <c r="F232" s="75">
        <f>'XCSM Dump'!W231</f>
        <v>3</v>
      </c>
      <c r="G232" s="49">
        <f>'XCSM Dump'!I231</f>
        <v>46251</v>
      </c>
      <c r="H232" s="49">
        <f>'XCSM Dump'!J231</f>
        <v>46367</v>
      </c>
      <c r="I232" s="49">
        <f>'XCSM Dump'!BX231</f>
        <v>46257.02</v>
      </c>
      <c r="J232" s="49">
        <f>'XCSM Dump'!BY231</f>
        <v>46264.04</v>
      </c>
      <c r="K232" s="49">
        <f>'XCSM Dump'!BZ231</f>
        <v>46349.440000000002</v>
      </c>
      <c r="L232" s="76">
        <f>'XCSM Dump'!AT231</f>
        <v>480</v>
      </c>
      <c r="M232" s="76">
        <f>'XCSM Dump'!AU231</f>
        <v>0</v>
      </c>
      <c r="N232" s="76">
        <f>'XCSM Dump'!AV231</f>
        <v>0</v>
      </c>
      <c r="O232" s="76">
        <f>'XCSM Dump'!AW231</f>
        <v>0</v>
      </c>
      <c r="P232" s="76">
        <f>'XCSM Dump'!AX231</f>
        <v>0</v>
      </c>
      <c r="Q232" s="76">
        <f>'XCSM Dump'!AY231</f>
        <v>0</v>
      </c>
      <c r="R232" s="76">
        <f>'XCSM Dump'!AZ231</f>
        <v>0</v>
      </c>
      <c r="S232" s="76">
        <f>+'XCSM Dump'!U231</f>
        <v>0</v>
      </c>
      <c r="T232" s="76">
        <f>+'XCSM Dump'!BB231+'XCSM Dump'!BA231</f>
        <v>0</v>
      </c>
      <c r="U232" s="11">
        <f t="shared" si="8"/>
        <v>480</v>
      </c>
    </row>
    <row r="233" spans="1:21" x14ac:dyDescent="0.3">
      <c r="A233" t="str">
        <f t="shared" si="7"/>
        <v>CSD1003006</v>
      </c>
      <c r="B233" s="1" t="str">
        <f>'XCSM Dump'!C232</f>
        <v>CSD</v>
      </c>
      <c r="C233" s="1" t="str">
        <f>IF(LEN('XCSM Dump'!D232)=4,'XCSM Dump'!D232,REPT("0",3-LEN('XCSM Dump'!D232))&amp;'XCSM Dump'!D232)</f>
        <v>100</v>
      </c>
      <c r="D233" s="1">
        <f>'XCSM Dump'!E232</f>
        <v>3006</v>
      </c>
      <c r="E233" t="str">
        <f>'XCSM Dump'!F232</f>
        <v>The College Experience</v>
      </c>
      <c r="F233" s="75">
        <f>'XCSM Dump'!W232</f>
        <v>3</v>
      </c>
      <c r="G233" s="49">
        <f>'XCSM Dump'!I232</f>
        <v>46251</v>
      </c>
      <c r="H233" s="49">
        <f>'XCSM Dump'!J232</f>
        <v>46367</v>
      </c>
      <c r="I233" s="49">
        <f>'XCSM Dump'!BX232</f>
        <v>46257.02</v>
      </c>
      <c r="J233" s="49">
        <f>'XCSM Dump'!BY232</f>
        <v>46264.04</v>
      </c>
      <c r="K233" s="49">
        <f>'XCSM Dump'!BZ232</f>
        <v>46349.440000000002</v>
      </c>
      <c r="L233" s="76">
        <f>'XCSM Dump'!AT232</f>
        <v>480</v>
      </c>
      <c r="M233" s="76">
        <f>'XCSM Dump'!AU232</f>
        <v>0</v>
      </c>
      <c r="N233" s="76">
        <f>'XCSM Dump'!AV232</f>
        <v>0</v>
      </c>
      <c r="O233" s="76">
        <f>'XCSM Dump'!AW232</f>
        <v>0</v>
      </c>
      <c r="P233" s="76">
        <f>'XCSM Dump'!AX232</f>
        <v>0</v>
      </c>
      <c r="Q233" s="76">
        <f>'XCSM Dump'!AY232</f>
        <v>0</v>
      </c>
      <c r="R233" s="76">
        <f>'XCSM Dump'!AZ232</f>
        <v>0</v>
      </c>
      <c r="S233" s="76">
        <f>+'XCSM Dump'!U232</f>
        <v>0</v>
      </c>
      <c r="T233" s="76">
        <f>+'XCSM Dump'!BB232+'XCSM Dump'!BA232</f>
        <v>0</v>
      </c>
      <c r="U233" s="11">
        <f t="shared" si="8"/>
        <v>480</v>
      </c>
    </row>
    <row r="234" spans="1:21" x14ac:dyDescent="0.3">
      <c r="A234" t="str">
        <f t="shared" si="7"/>
        <v>CSD1003007</v>
      </c>
      <c r="B234" s="1" t="str">
        <f>'XCSM Dump'!C233</f>
        <v>CSD</v>
      </c>
      <c r="C234" s="1" t="str">
        <f>IF(LEN('XCSM Dump'!D233)=4,'XCSM Dump'!D233,REPT("0",3-LEN('XCSM Dump'!D233))&amp;'XCSM Dump'!D233)</f>
        <v>100</v>
      </c>
      <c r="D234" s="1">
        <f>'XCSM Dump'!E233</f>
        <v>3007</v>
      </c>
      <c r="E234" t="str">
        <f>'XCSM Dump'!F233</f>
        <v>The College Experience</v>
      </c>
      <c r="F234" s="75">
        <f>'XCSM Dump'!W233</f>
        <v>3</v>
      </c>
      <c r="G234" s="49">
        <f>'XCSM Dump'!I233</f>
        <v>46252</v>
      </c>
      <c r="H234" s="49">
        <f>'XCSM Dump'!J233</f>
        <v>46367</v>
      </c>
      <c r="I234" s="49">
        <f>'XCSM Dump'!BX233</f>
        <v>46257.96</v>
      </c>
      <c r="J234" s="49">
        <f>'XCSM Dump'!BY233</f>
        <v>46264.92</v>
      </c>
      <c r="K234" s="49">
        <f>'XCSM Dump'!BZ233</f>
        <v>46349.599999999999</v>
      </c>
      <c r="L234" s="76">
        <f>'XCSM Dump'!AT233</f>
        <v>480</v>
      </c>
      <c r="M234" s="76">
        <f>'XCSM Dump'!AU233</f>
        <v>0</v>
      </c>
      <c r="N234" s="76">
        <f>'XCSM Dump'!AV233</f>
        <v>0</v>
      </c>
      <c r="O234" s="76">
        <f>'XCSM Dump'!AW233</f>
        <v>0</v>
      </c>
      <c r="P234" s="76">
        <f>'XCSM Dump'!AX233</f>
        <v>0</v>
      </c>
      <c r="Q234" s="76">
        <f>'XCSM Dump'!AY233</f>
        <v>0</v>
      </c>
      <c r="R234" s="76">
        <f>'XCSM Dump'!AZ233</f>
        <v>0</v>
      </c>
      <c r="S234" s="76">
        <f>+'XCSM Dump'!U233</f>
        <v>0</v>
      </c>
      <c r="T234" s="76">
        <f>+'XCSM Dump'!BB233+'XCSM Dump'!BA233</f>
        <v>0</v>
      </c>
      <c r="U234" s="11">
        <f t="shared" si="8"/>
        <v>480</v>
      </c>
    </row>
    <row r="235" spans="1:21" x14ac:dyDescent="0.3">
      <c r="A235" t="str">
        <f t="shared" si="7"/>
        <v>CSD1003A03</v>
      </c>
      <c r="B235" s="1" t="str">
        <f>'XCSM Dump'!C234</f>
        <v>CSD</v>
      </c>
      <c r="C235" s="1" t="str">
        <f>IF(LEN('XCSM Dump'!D234)=4,'XCSM Dump'!D234,REPT("0",3-LEN('XCSM Dump'!D234))&amp;'XCSM Dump'!D234)</f>
        <v>100</v>
      </c>
      <c r="D235" s="1" t="str">
        <f>'XCSM Dump'!E234</f>
        <v>3A03</v>
      </c>
      <c r="E235" t="str">
        <f>'XCSM Dump'!F234</f>
        <v>The College Experience</v>
      </c>
      <c r="F235" s="75">
        <f>'XCSM Dump'!W234</f>
        <v>3</v>
      </c>
      <c r="G235" s="49">
        <f>'XCSM Dump'!I234</f>
        <v>46251</v>
      </c>
      <c r="H235" s="49">
        <f>'XCSM Dump'!J234</f>
        <v>46304</v>
      </c>
      <c r="I235" s="49">
        <f>'XCSM Dump'!BX234</f>
        <v>46253.24</v>
      </c>
      <c r="J235" s="49">
        <f>'XCSM Dump'!BY234</f>
        <v>46256.480000000003</v>
      </c>
      <c r="K235" s="49">
        <f>'XCSM Dump'!BZ234</f>
        <v>46295.519999999997</v>
      </c>
      <c r="L235" s="76">
        <f>'XCSM Dump'!AT234</f>
        <v>480</v>
      </c>
      <c r="M235" s="76">
        <f>'XCSM Dump'!AU234</f>
        <v>0</v>
      </c>
      <c r="N235" s="76">
        <f>'XCSM Dump'!AV234</f>
        <v>0</v>
      </c>
      <c r="O235" s="76">
        <f>'XCSM Dump'!AW234</f>
        <v>0</v>
      </c>
      <c r="P235" s="76">
        <f>'XCSM Dump'!AX234</f>
        <v>0</v>
      </c>
      <c r="Q235" s="76">
        <f>'XCSM Dump'!AY234</f>
        <v>0</v>
      </c>
      <c r="R235" s="76">
        <f>'XCSM Dump'!AZ234</f>
        <v>0</v>
      </c>
      <c r="S235" s="76">
        <f>+'XCSM Dump'!U234</f>
        <v>0</v>
      </c>
      <c r="T235" s="76">
        <f>+'XCSM Dump'!BB234+'XCSM Dump'!BA234</f>
        <v>0</v>
      </c>
      <c r="U235" s="11">
        <f t="shared" si="8"/>
        <v>480</v>
      </c>
    </row>
    <row r="236" spans="1:21" x14ac:dyDescent="0.3">
      <c r="A236" t="str">
        <f t="shared" si="7"/>
        <v>CSD1003A04</v>
      </c>
      <c r="B236" s="1" t="str">
        <f>'XCSM Dump'!C235</f>
        <v>CSD</v>
      </c>
      <c r="C236" s="1" t="str">
        <f>IF(LEN('XCSM Dump'!D235)=4,'XCSM Dump'!D235,REPT("0",3-LEN('XCSM Dump'!D235))&amp;'XCSM Dump'!D235)</f>
        <v>100</v>
      </c>
      <c r="D236" s="1" t="str">
        <f>'XCSM Dump'!E235</f>
        <v>3A04</v>
      </c>
      <c r="E236" t="str">
        <f>'XCSM Dump'!F235</f>
        <v>The College Experience</v>
      </c>
      <c r="F236" s="75">
        <f>'XCSM Dump'!W235</f>
        <v>3</v>
      </c>
      <c r="G236" s="49">
        <f>'XCSM Dump'!I235</f>
        <v>46251</v>
      </c>
      <c r="H236" s="49">
        <f>'XCSM Dump'!J235</f>
        <v>46304</v>
      </c>
      <c r="I236" s="49">
        <f>'XCSM Dump'!BX235</f>
        <v>46253.24</v>
      </c>
      <c r="J236" s="49">
        <f>'XCSM Dump'!BY235</f>
        <v>46256.480000000003</v>
      </c>
      <c r="K236" s="49">
        <f>'XCSM Dump'!BZ235</f>
        <v>46295.519999999997</v>
      </c>
      <c r="L236" s="76">
        <f>'XCSM Dump'!AT235</f>
        <v>480</v>
      </c>
      <c r="M236" s="76">
        <f>'XCSM Dump'!AU235</f>
        <v>0</v>
      </c>
      <c r="N236" s="76">
        <f>'XCSM Dump'!AV235</f>
        <v>0</v>
      </c>
      <c r="O236" s="76">
        <f>'XCSM Dump'!AW235</f>
        <v>0</v>
      </c>
      <c r="P236" s="76">
        <f>'XCSM Dump'!AX235</f>
        <v>0</v>
      </c>
      <c r="Q236" s="76">
        <f>'XCSM Dump'!AY235</f>
        <v>0</v>
      </c>
      <c r="R236" s="76">
        <f>'XCSM Dump'!AZ235</f>
        <v>0</v>
      </c>
      <c r="S236" s="76">
        <f>+'XCSM Dump'!U235</f>
        <v>0</v>
      </c>
      <c r="T236" s="76">
        <f>+'XCSM Dump'!BB235+'XCSM Dump'!BA235</f>
        <v>0</v>
      </c>
      <c r="U236" s="11">
        <f t="shared" si="8"/>
        <v>480</v>
      </c>
    </row>
    <row r="237" spans="1:21" x14ac:dyDescent="0.3">
      <c r="A237" t="str">
        <f t="shared" si="7"/>
        <v>CSD1003A05</v>
      </c>
      <c r="B237" s="1" t="str">
        <f>'XCSM Dump'!C236</f>
        <v>CSD</v>
      </c>
      <c r="C237" s="1" t="str">
        <f>IF(LEN('XCSM Dump'!D236)=4,'XCSM Dump'!D236,REPT("0",3-LEN('XCSM Dump'!D236))&amp;'XCSM Dump'!D236)</f>
        <v>100</v>
      </c>
      <c r="D237" s="1" t="str">
        <f>'XCSM Dump'!E236</f>
        <v>3A05</v>
      </c>
      <c r="E237" t="str">
        <f>'XCSM Dump'!F236</f>
        <v>The College Experience</v>
      </c>
      <c r="F237" s="75">
        <f>'XCSM Dump'!W236</f>
        <v>3</v>
      </c>
      <c r="G237" s="49">
        <f>'XCSM Dump'!I236</f>
        <v>46251</v>
      </c>
      <c r="H237" s="49">
        <f>'XCSM Dump'!J236</f>
        <v>46304</v>
      </c>
      <c r="I237" s="49">
        <f>'XCSM Dump'!BX236</f>
        <v>46253.24</v>
      </c>
      <c r="J237" s="49">
        <f>'XCSM Dump'!BY236</f>
        <v>46256.480000000003</v>
      </c>
      <c r="K237" s="49">
        <f>'XCSM Dump'!BZ236</f>
        <v>46295.519999999997</v>
      </c>
      <c r="L237" s="76">
        <f>'XCSM Dump'!AT236</f>
        <v>480</v>
      </c>
      <c r="M237" s="76">
        <f>'XCSM Dump'!AU236</f>
        <v>0</v>
      </c>
      <c r="N237" s="76">
        <f>'XCSM Dump'!AV236</f>
        <v>0</v>
      </c>
      <c r="O237" s="76">
        <f>'XCSM Dump'!AW236</f>
        <v>0</v>
      </c>
      <c r="P237" s="76">
        <f>'XCSM Dump'!AX236</f>
        <v>0</v>
      </c>
      <c r="Q237" s="76">
        <f>'XCSM Dump'!AY236</f>
        <v>0</v>
      </c>
      <c r="R237" s="76">
        <f>'XCSM Dump'!AZ236</f>
        <v>0</v>
      </c>
      <c r="S237" s="76">
        <f>+'XCSM Dump'!U236</f>
        <v>0</v>
      </c>
      <c r="T237" s="76">
        <f>+'XCSM Dump'!BB236+'XCSM Dump'!BA236</f>
        <v>0</v>
      </c>
      <c r="U237" s="11">
        <f t="shared" si="8"/>
        <v>480</v>
      </c>
    </row>
    <row r="238" spans="1:21" x14ac:dyDescent="0.3">
      <c r="A238" t="str">
        <f t="shared" si="7"/>
        <v>CSD1003A06</v>
      </c>
      <c r="B238" s="1" t="str">
        <f>'XCSM Dump'!C237</f>
        <v>CSD</v>
      </c>
      <c r="C238" s="1" t="str">
        <f>IF(LEN('XCSM Dump'!D237)=4,'XCSM Dump'!D237,REPT("0",3-LEN('XCSM Dump'!D237))&amp;'XCSM Dump'!D237)</f>
        <v>100</v>
      </c>
      <c r="D238" s="1" t="str">
        <f>'XCSM Dump'!E237</f>
        <v>3A06</v>
      </c>
      <c r="E238" t="str">
        <f>'XCSM Dump'!F237</f>
        <v>The College Experience</v>
      </c>
      <c r="F238" s="75">
        <f>'XCSM Dump'!W237</f>
        <v>3</v>
      </c>
      <c r="G238" s="49">
        <f>'XCSM Dump'!I237</f>
        <v>46251</v>
      </c>
      <c r="H238" s="49">
        <f>'XCSM Dump'!J237</f>
        <v>46304</v>
      </c>
      <c r="I238" s="49">
        <f>'XCSM Dump'!BX237</f>
        <v>46253.24</v>
      </c>
      <c r="J238" s="49">
        <f>'XCSM Dump'!BY237</f>
        <v>46256.480000000003</v>
      </c>
      <c r="K238" s="49">
        <f>'XCSM Dump'!BZ237</f>
        <v>46295.519999999997</v>
      </c>
      <c r="L238" s="76">
        <f>'XCSM Dump'!AT237</f>
        <v>480</v>
      </c>
      <c r="M238" s="76">
        <f>'XCSM Dump'!AU237</f>
        <v>0</v>
      </c>
      <c r="N238" s="76">
        <f>'XCSM Dump'!AV237</f>
        <v>0</v>
      </c>
      <c r="O238" s="76">
        <f>'XCSM Dump'!AW237</f>
        <v>0</v>
      </c>
      <c r="P238" s="76">
        <f>'XCSM Dump'!AX237</f>
        <v>0</v>
      </c>
      <c r="Q238" s="76">
        <f>'XCSM Dump'!AY237</f>
        <v>0</v>
      </c>
      <c r="R238" s="76">
        <f>'XCSM Dump'!AZ237</f>
        <v>0</v>
      </c>
      <c r="S238" s="76">
        <f>+'XCSM Dump'!U237</f>
        <v>0</v>
      </c>
      <c r="T238" s="76">
        <f>+'XCSM Dump'!BB237+'XCSM Dump'!BA237</f>
        <v>0</v>
      </c>
      <c r="U238" s="11">
        <f t="shared" si="8"/>
        <v>480</v>
      </c>
    </row>
    <row r="239" spans="1:21" x14ac:dyDescent="0.3">
      <c r="A239" t="str">
        <f t="shared" si="7"/>
        <v>CSD1003B01</v>
      </c>
      <c r="B239" s="1" t="str">
        <f>'XCSM Dump'!C238</f>
        <v>CSD</v>
      </c>
      <c r="C239" s="1" t="str">
        <f>IF(LEN('XCSM Dump'!D238)=4,'XCSM Dump'!D238,REPT("0",3-LEN('XCSM Dump'!D238))&amp;'XCSM Dump'!D238)</f>
        <v>100</v>
      </c>
      <c r="D239" s="1" t="str">
        <f>'XCSM Dump'!E238</f>
        <v>3B01</v>
      </c>
      <c r="E239" t="str">
        <f>'XCSM Dump'!F238</f>
        <v>The College Experience</v>
      </c>
      <c r="F239" s="75">
        <f>'XCSM Dump'!W238</f>
        <v>3</v>
      </c>
      <c r="G239" s="49">
        <f>'XCSM Dump'!I238</f>
        <v>46307</v>
      </c>
      <c r="H239" s="49">
        <f>'XCSM Dump'!J238</f>
        <v>46367</v>
      </c>
      <c r="I239" s="49">
        <f>'XCSM Dump'!BX238</f>
        <v>46309.66</v>
      </c>
      <c r="J239" s="49">
        <f>'XCSM Dump'!BY238</f>
        <v>46313.32</v>
      </c>
      <c r="K239" s="49">
        <f>'XCSM Dump'!BZ238</f>
        <v>46357.4</v>
      </c>
      <c r="L239" s="76">
        <f>'XCSM Dump'!AT238</f>
        <v>480</v>
      </c>
      <c r="M239" s="76">
        <f>'XCSM Dump'!AU238</f>
        <v>0</v>
      </c>
      <c r="N239" s="76">
        <f>'XCSM Dump'!AV238</f>
        <v>0</v>
      </c>
      <c r="O239" s="76">
        <f>'XCSM Dump'!AW238</f>
        <v>0</v>
      </c>
      <c r="P239" s="76">
        <f>'XCSM Dump'!AX238</f>
        <v>0</v>
      </c>
      <c r="Q239" s="76">
        <f>'XCSM Dump'!AY238</f>
        <v>0</v>
      </c>
      <c r="R239" s="76">
        <f>'XCSM Dump'!AZ238</f>
        <v>0</v>
      </c>
      <c r="S239" s="76">
        <f>+'XCSM Dump'!U238</f>
        <v>0</v>
      </c>
      <c r="T239" s="76">
        <f>+'XCSM Dump'!BB238+'XCSM Dump'!BA238</f>
        <v>0</v>
      </c>
      <c r="U239" s="11">
        <f t="shared" si="8"/>
        <v>480</v>
      </c>
    </row>
    <row r="240" spans="1:21" x14ac:dyDescent="0.3">
      <c r="A240" t="str">
        <f t="shared" si="7"/>
        <v>CSD1003B02</v>
      </c>
      <c r="B240" s="1" t="str">
        <f>'XCSM Dump'!C239</f>
        <v>CSD</v>
      </c>
      <c r="C240" s="1" t="str">
        <f>IF(LEN('XCSM Dump'!D239)=4,'XCSM Dump'!D239,REPT("0",3-LEN('XCSM Dump'!D239))&amp;'XCSM Dump'!D239)</f>
        <v>100</v>
      </c>
      <c r="D240" s="1" t="str">
        <f>'XCSM Dump'!E239</f>
        <v>3B02</v>
      </c>
      <c r="E240" t="str">
        <f>'XCSM Dump'!F239</f>
        <v>The College Experience</v>
      </c>
      <c r="F240" s="75">
        <f>'XCSM Dump'!W239</f>
        <v>3</v>
      </c>
      <c r="G240" s="49">
        <f>'XCSM Dump'!I239</f>
        <v>46307</v>
      </c>
      <c r="H240" s="49">
        <f>'XCSM Dump'!J239</f>
        <v>46367</v>
      </c>
      <c r="I240" s="49">
        <f>'XCSM Dump'!BX239</f>
        <v>46309.66</v>
      </c>
      <c r="J240" s="49">
        <f>'XCSM Dump'!BY239</f>
        <v>46313.32</v>
      </c>
      <c r="K240" s="49">
        <f>'XCSM Dump'!BZ239</f>
        <v>46357.4</v>
      </c>
      <c r="L240" s="76">
        <f>'XCSM Dump'!AT239</f>
        <v>480</v>
      </c>
      <c r="M240" s="76">
        <f>'XCSM Dump'!AU239</f>
        <v>0</v>
      </c>
      <c r="N240" s="76">
        <f>'XCSM Dump'!AV239</f>
        <v>0</v>
      </c>
      <c r="O240" s="76">
        <f>'XCSM Dump'!AW239</f>
        <v>0</v>
      </c>
      <c r="P240" s="76">
        <f>'XCSM Dump'!AX239</f>
        <v>0</v>
      </c>
      <c r="Q240" s="76">
        <f>'XCSM Dump'!AY239</f>
        <v>0</v>
      </c>
      <c r="R240" s="76">
        <f>'XCSM Dump'!AZ239</f>
        <v>0</v>
      </c>
      <c r="S240" s="76">
        <f>+'XCSM Dump'!U239</f>
        <v>0</v>
      </c>
      <c r="T240" s="76">
        <f>+'XCSM Dump'!BB239+'XCSM Dump'!BA239</f>
        <v>0</v>
      </c>
      <c r="U240" s="11">
        <f t="shared" si="8"/>
        <v>480</v>
      </c>
    </row>
    <row r="241" spans="1:21" x14ac:dyDescent="0.3">
      <c r="A241" t="str">
        <f t="shared" si="7"/>
        <v>CSD1003B03</v>
      </c>
      <c r="B241" s="1" t="str">
        <f>'XCSM Dump'!C240</f>
        <v>CSD</v>
      </c>
      <c r="C241" s="1" t="str">
        <f>IF(LEN('XCSM Dump'!D240)=4,'XCSM Dump'!D240,REPT("0",3-LEN('XCSM Dump'!D240))&amp;'XCSM Dump'!D240)</f>
        <v>100</v>
      </c>
      <c r="D241" s="1" t="str">
        <f>'XCSM Dump'!E240</f>
        <v>3B03</v>
      </c>
      <c r="E241" t="str">
        <f>'XCSM Dump'!F240</f>
        <v>The College Experience</v>
      </c>
      <c r="F241" s="75">
        <f>'XCSM Dump'!W240</f>
        <v>3</v>
      </c>
      <c r="G241" s="49">
        <f>'XCSM Dump'!I240</f>
        <v>46307</v>
      </c>
      <c r="H241" s="49">
        <f>'XCSM Dump'!J240</f>
        <v>46367</v>
      </c>
      <c r="I241" s="49">
        <f>'XCSM Dump'!BX240</f>
        <v>46309.66</v>
      </c>
      <c r="J241" s="49">
        <f>'XCSM Dump'!BY240</f>
        <v>46313.32</v>
      </c>
      <c r="K241" s="49">
        <f>'XCSM Dump'!BZ240</f>
        <v>46357.4</v>
      </c>
      <c r="L241" s="76">
        <f>'XCSM Dump'!AT240</f>
        <v>480</v>
      </c>
      <c r="M241" s="76">
        <f>'XCSM Dump'!AU240</f>
        <v>0</v>
      </c>
      <c r="N241" s="76">
        <f>'XCSM Dump'!AV240</f>
        <v>0</v>
      </c>
      <c r="O241" s="76">
        <f>'XCSM Dump'!AW240</f>
        <v>0</v>
      </c>
      <c r="P241" s="76">
        <f>'XCSM Dump'!AX240</f>
        <v>0</v>
      </c>
      <c r="Q241" s="76">
        <f>'XCSM Dump'!AY240</f>
        <v>0</v>
      </c>
      <c r="R241" s="76">
        <f>'XCSM Dump'!AZ240</f>
        <v>0</v>
      </c>
      <c r="S241" s="76">
        <f>+'XCSM Dump'!U240</f>
        <v>0</v>
      </c>
      <c r="T241" s="76">
        <f>+'XCSM Dump'!BB240+'XCSM Dump'!BA240</f>
        <v>0</v>
      </c>
      <c r="U241" s="11">
        <f t="shared" si="8"/>
        <v>480</v>
      </c>
    </row>
    <row r="242" spans="1:21" x14ac:dyDescent="0.3">
      <c r="A242" t="str">
        <f t="shared" si="7"/>
        <v>CSD1003B04</v>
      </c>
      <c r="B242" s="1" t="str">
        <f>'XCSM Dump'!C241</f>
        <v>CSD</v>
      </c>
      <c r="C242" s="1" t="str">
        <f>IF(LEN('XCSM Dump'!D241)=4,'XCSM Dump'!D241,REPT("0",3-LEN('XCSM Dump'!D241))&amp;'XCSM Dump'!D241)</f>
        <v>100</v>
      </c>
      <c r="D242" s="1" t="str">
        <f>'XCSM Dump'!E241</f>
        <v>3B04</v>
      </c>
      <c r="E242" t="str">
        <f>'XCSM Dump'!F241</f>
        <v>The College Experience</v>
      </c>
      <c r="F242" s="75">
        <f>'XCSM Dump'!W241</f>
        <v>3</v>
      </c>
      <c r="G242" s="49">
        <f>'XCSM Dump'!I241</f>
        <v>46307</v>
      </c>
      <c r="H242" s="49">
        <f>'XCSM Dump'!J241</f>
        <v>46367</v>
      </c>
      <c r="I242" s="49">
        <f>'XCSM Dump'!BX241</f>
        <v>46309.66</v>
      </c>
      <c r="J242" s="49">
        <f>'XCSM Dump'!BY241</f>
        <v>46313.32</v>
      </c>
      <c r="K242" s="49">
        <f>'XCSM Dump'!BZ241</f>
        <v>46357.4</v>
      </c>
      <c r="L242" s="76">
        <f>'XCSM Dump'!AT241</f>
        <v>480</v>
      </c>
      <c r="M242" s="76">
        <f>'XCSM Dump'!AU241</f>
        <v>0</v>
      </c>
      <c r="N242" s="76">
        <f>'XCSM Dump'!AV241</f>
        <v>0</v>
      </c>
      <c r="O242" s="76">
        <f>'XCSM Dump'!AW241</f>
        <v>0</v>
      </c>
      <c r="P242" s="76">
        <f>'XCSM Dump'!AX241</f>
        <v>0</v>
      </c>
      <c r="Q242" s="76">
        <f>'XCSM Dump'!AY241</f>
        <v>0</v>
      </c>
      <c r="R242" s="76">
        <f>'XCSM Dump'!AZ241</f>
        <v>0</v>
      </c>
      <c r="S242" s="76">
        <f>+'XCSM Dump'!U241</f>
        <v>0</v>
      </c>
      <c r="T242" s="76">
        <f>+'XCSM Dump'!BB241+'XCSM Dump'!BA241</f>
        <v>0</v>
      </c>
      <c r="U242" s="11">
        <f t="shared" si="8"/>
        <v>480</v>
      </c>
    </row>
    <row r="243" spans="1:21" x14ac:dyDescent="0.3">
      <c r="A243" t="str">
        <f t="shared" si="7"/>
        <v>CSD1003B05</v>
      </c>
      <c r="B243" s="1" t="str">
        <f>'XCSM Dump'!C242</f>
        <v>CSD</v>
      </c>
      <c r="C243" s="1" t="str">
        <f>IF(LEN('XCSM Dump'!D242)=4,'XCSM Dump'!D242,REPT("0",3-LEN('XCSM Dump'!D242))&amp;'XCSM Dump'!D242)</f>
        <v>100</v>
      </c>
      <c r="D243" s="1" t="str">
        <f>'XCSM Dump'!E242</f>
        <v>3B05</v>
      </c>
      <c r="E243" t="str">
        <f>'XCSM Dump'!F242</f>
        <v>The College Experience</v>
      </c>
      <c r="F243" s="75">
        <f>'XCSM Dump'!W242</f>
        <v>3</v>
      </c>
      <c r="G243" s="49">
        <f>'XCSM Dump'!I242</f>
        <v>46307</v>
      </c>
      <c r="H243" s="49">
        <f>'XCSM Dump'!J242</f>
        <v>46367</v>
      </c>
      <c r="I243" s="49">
        <f>'XCSM Dump'!BX242</f>
        <v>46309.66</v>
      </c>
      <c r="J243" s="49">
        <f>'XCSM Dump'!BY242</f>
        <v>46313.32</v>
      </c>
      <c r="K243" s="49">
        <f>'XCSM Dump'!BZ242</f>
        <v>46357.4</v>
      </c>
      <c r="L243" s="76">
        <f>'XCSM Dump'!AT242</f>
        <v>480</v>
      </c>
      <c r="M243" s="76">
        <f>'XCSM Dump'!AU242</f>
        <v>0</v>
      </c>
      <c r="N243" s="76">
        <f>'XCSM Dump'!AV242</f>
        <v>0</v>
      </c>
      <c r="O243" s="76">
        <f>'XCSM Dump'!AW242</f>
        <v>0</v>
      </c>
      <c r="P243" s="76">
        <f>'XCSM Dump'!AX242</f>
        <v>0</v>
      </c>
      <c r="Q243" s="76">
        <f>'XCSM Dump'!AY242</f>
        <v>0</v>
      </c>
      <c r="R243" s="76">
        <f>'XCSM Dump'!AZ242</f>
        <v>0</v>
      </c>
      <c r="S243" s="76">
        <f>+'XCSM Dump'!U242</f>
        <v>0</v>
      </c>
      <c r="T243" s="76">
        <f>+'XCSM Dump'!BB242+'XCSM Dump'!BA242</f>
        <v>0</v>
      </c>
      <c r="U243" s="11">
        <f t="shared" si="8"/>
        <v>480</v>
      </c>
    </row>
    <row r="244" spans="1:21" x14ac:dyDescent="0.3">
      <c r="A244" t="str">
        <f t="shared" si="7"/>
        <v>CSD1013B01</v>
      </c>
      <c r="B244" s="1" t="str">
        <f>'XCSM Dump'!C243</f>
        <v>CSD</v>
      </c>
      <c r="C244" s="1" t="str">
        <f>IF(LEN('XCSM Dump'!D243)=4,'XCSM Dump'!D243,REPT("0",3-LEN('XCSM Dump'!D243))&amp;'XCSM Dump'!D243)</f>
        <v>101</v>
      </c>
      <c r="D244" s="1" t="str">
        <f>'XCSM Dump'!E243</f>
        <v>3B01</v>
      </c>
      <c r="E244" t="str">
        <f>'XCSM Dump'!F243</f>
        <v>Career Planning</v>
      </c>
      <c r="F244" s="75">
        <f>'XCSM Dump'!W243</f>
        <v>2</v>
      </c>
      <c r="G244" s="49">
        <f>'XCSM Dump'!I243</f>
        <v>46307</v>
      </c>
      <c r="H244" s="49">
        <f>'XCSM Dump'!J243</f>
        <v>46367</v>
      </c>
      <c r="I244" s="49">
        <f>'XCSM Dump'!BX243</f>
        <v>46309.66</v>
      </c>
      <c r="J244" s="49">
        <f>'XCSM Dump'!BY243</f>
        <v>46313.32</v>
      </c>
      <c r="K244" s="49">
        <f>'XCSM Dump'!BZ243</f>
        <v>46357.4</v>
      </c>
      <c r="L244" s="76">
        <f>'XCSM Dump'!AT243</f>
        <v>320</v>
      </c>
      <c r="M244" s="76">
        <f>'XCSM Dump'!AU243</f>
        <v>0</v>
      </c>
      <c r="N244" s="76">
        <f>'XCSM Dump'!AV243</f>
        <v>0</v>
      </c>
      <c r="O244" s="76">
        <f>'XCSM Dump'!AW243</f>
        <v>0</v>
      </c>
      <c r="P244" s="76">
        <f>'XCSM Dump'!AX243</f>
        <v>0</v>
      </c>
      <c r="Q244" s="76">
        <f>'XCSM Dump'!AY243</f>
        <v>0</v>
      </c>
      <c r="R244" s="76">
        <f>'XCSM Dump'!AZ243</f>
        <v>0</v>
      </c>
      <c r="S244" s="76">
        <f>+'XCSM Dump'!U243</f>
        <v>0</v>
      </c>
      <c r="T244" s="76">
        <f>+'XCSM Dump'!BB243+'XCSM Dump'!BA243</f>
        <v>0</v>
      </c>
      <c r="U244" s="11">
        <f t="shared" si="8"/>
        <v>320</v>
      </c>
    </row>
    <row r="245" spans="1:21" x14ac:dyDescent="0.3">
      <c r="A245" t="str">
        <f t="shared" si="7"/>
        <v>CSD1013B02</v>
      </c>
      <c r="B245" s="1" t="str">
        <f>'XCSM Dump'!C244</f>
        <v>CSD</v>
      </c>
      <c r="C245" s="1" t="str">
        <f>IF(LEN('XCSM Dump'!D244)=4,'XCSM Dump'!D244,REPT("0",3-LEN('XCSM Dump'!D244))&amp;'XCSM Dump'!D244)</f>
        <v>101</v>
      </c>
      <c r="D245" s="1" t="str">
        <f>'XCSM Dump'!E244</f>
        <v>3B02</v>
      </c>
      <c r="E245" t="str">
        <f>'XCSM Dump'!F244</f>
        <v>Career Planning</v>
      </c>
      <c r="F245" s="75">
        <f>'XCSM Dump'!W244</f>
        <v>2</v>
      </c>
      <c r="G245" s="49">
        <f>'XCSM Dump'!I244</f>
        <v>46307</v>
      </c>
      <c r="H245" s="49">
        <f>'XCSM Dump'!J244</f>
        <v>46367</v>
      </c>
      <c r="I245" s="49">
        <f>'XCSM Dump'!BX244</f>
        <v>46309.66</v>
      </c>
      <c r="J245" s="49">
        <f>'XCSM Dump'!BY244</f>
        <v>46313.32</v>
      </c>
      <c r="K245" s="49">
        <f>'XCSM Dump'!BZ244</f>
        <v>46357.4</v>
      </c>
      <c r="L245" s="76">
        <f>'XCSM Dump'!AT244</f>
        <v>320</v>
      </c>
      <c r="M245" s="76">
        <f>'XCSM Dump'!AU244</f>
        <v>0</v>
      </c>
      <c r="N245" s="76">
        <f>'XCSM Dump'!AV244</f>
        <v>0</v>
      </c>
      <c r="O245" s="76">
        <f>'XCSM Dump'!AW244</f>
        <v>0</v>
      </c>
      <c r="P245" s="76">
        <f>'XCSM Dump'!AX244</f>
        <v>0</v>
      </c>
      <c r="Q245" s="76">
        <f>'XCSM Dump'!AY244</f>
        <v>0</v>
      </c>
      <c r="R245" s="76">
        <f>'XCSM Dump'!AZ244</f>
        <v>0</v>
      </c>
      <c r="S245" s="76">
        <f>+'XCSM Dump'!U244</f>
        <v>0</v>
      </c>
      <c r="T245" s="76">
        <f>+'XCSM Dump'!BB244+'XCSM Dump'!BA244</f>
        <v>0</v>
      </c>
      <c r="U245" s="11">
        <f t="shared" si="8"/>
        <v>320</v>
      </c>
    </row>
    <row r="246" spans="1:21" x14ac:dyDescent="0.3">
      <c r="A246" t="str">
        <f t="shared" si="7"/>
        <v>CSD1013B03</v>
      </c>
      <c r="B246" s="1" t="str">
        <f>'XCSM Dump'!C245</f>
        <v>CSD</v>
      </c>
      <c r="C246" s="1" t="str">
        <f>IF(LEN('XCSM Dump'!D245)=4,'XCSM Dump'!D245,REPT("0",3-LEN('XCSM Dump'!D245))&amp;'XCSM Dump'!D245)</f>
        <v>101</v>
      </c>
      <c r="D246" s="1" t="str">
        <f>'XCSM Dump'!E245</f>
        <v>3B03</v>
      </c>
      <c r="E246" t="str">
        <f>'XCSM Dump'!F245</f>
        <v>Career Planning</v>
      </c>
      <c r="F246" s="75">
        <f>'XCSM Dump'!W245</f>
        <v>2</v>
      </c>
      <c r="G246" s="49">
        <f>'XCSM Dump'!I245</f>
        <v>46307</v>
      </c>
      <c r="H246" s="49">
        <f>'XCSM Dump'!J245</f>
        <v>46367</v>
      </c>
      <c r="I246" s="49">
        <f>'XCSM Dump'!BX245</f>
        <v>46309.66</v>
      </c>
      <c r="J246" s="49">
        <f>'XCSM Dump'!BY245</f>
        <v>46313.32</v>
      </c>
      <c r="K246" s="49">
        <f>'XCSM Dump'!BZ245</f>
        <v>46357.4</v>
      </c>
      <c r="L246" s="76">
        <f>'XCSM Dump'!AT245</f>
        <v>320</v>
      </c>
      <c r="M246" s="76">
        <f>'XCSM Dump'!AU245</f>
        <v>0</v>
      </c>
      <c r="N246" s="76">
        <f>'XCSM Dump'!AV245</f>
        <v>0</v>
      </c>
      <c r="O246" s="76">
        <f>'XCSM Dump'!AW245</f>
        <v>0</v>
      </c>
      <c r="P246" s="76">
        <f>'XCSM Dump'!AX245</f>
        <v>0</v>
      </c>
      <c r="Q246" s="76">
        <f>'XCSM Dump'!AY245</f>
        <v>0</v>
      </c>
      <c r="R246" s="76">
        <f>'XCSM Dump'!AZ245</f>
        <v>0</v>
      </c>
      <c r="S246" s="76">
        <f>+'XCSM Dump'!U245</f>
        <v>0</v>
      </c>
      <c r="T246" s="76">
        <f>+'XCSM Dump'!BB245+'XCSM Dump'!BA245</f>
        <v>0</v>
      </c>
      <c r="U246" s="11">
        <f t="shared" si="8"/>
        <v>320</v>
      </c>
    </row>
    <row r="247" spans="1:21" x14ac:dyDescent="0.3">
      <c r="A247" t="str">
        <f t="shared" si="7"/>
        <v>CTR7093001</v>
      </c>
      <c r="B247" s="1" t="str">
        <f>'XCSM Dump'!C246</f>
        <v>CTR</v>
      </c>
      <c r="C247" s="1" t="str">
        <f>IF(LEN('XCSM Dump'!D246)=4,'XCSM Dump'!D246,REPT("0",3-LEN('XCSM Dump'!D246))&amp;'XCSM Dump'!D246)</f>
        <v>709</v>
      </c>
      <c r="D247" s="1">
        <f>'XCSM Dump'!E246</f>
        <v>3001</v>
      </c>
      <c r="E247" t="str">
        <f>'XCSM Dump'!F246</f>
        <v>Appliance Repair</v>
      </c>
      <c r="F247" s="75">
        <f>'XCSM Dump'!W246</f>
        <v>0</v>
      </c>
      <c r="G247" s="49">
        <f>'XCSM Dump'!I246</f>
        <v>46259</v>
      </c>
      <c r="H247" s="49">
        <f>'XCSM Dump'!J246</f>
        <v>46345</v>
      </c>
      <c r="I247" s="49">
        <f>'XCSM Dump'!BX246</f>
        <v>46263.22</v>
      </c>
      <c r="J247" s="49">
        <f>'XCSM Dump'!BY246</f>
        <v>46268.44</v>
      </c>
      <c r="K247" s="49">
        <f>'XCSM Dump'!BZ246</f>
        <v>46331.24</v>
      </c>
      <c r="L247" s="76">
        <f>'XCSM Dump'!AT246</f>
        <v>0</v>
      </c>
      <c r="M247" s="76">
        <f>'XCSM Dump'!AU246</f>
        <v>0</v>
      </c>
      <c r="N247" s="76">
        <f>'XCSM Dump'!AV246</f>
        <v>0</v>
      </c>
      <c r="O247" s="76">
        <f>'XCSM Dump'!AW246</f>
        <v>0</v>
      </c>
      <c r="P247" s="76">
        <f>'XCSM Dump'!AX246</f>
        <v>0</v>
      </c>
      <c r="Q247" s="76">
        <f>'XCSM Dump'!AY246</f>
        <v>0</v>
      </c>
      <c r="R247" s="76">
        <f>'XCSM Dump'!AZ246</f>
        <v>0</v>
      </c>
      <c r="S247" s="76">
        <f>+'XCSM Dump'!U246</f>
        <v>0</v>
      </c>
      <c r="T247" s="76">
        <f>+'XCSM Dump'!BB246+'XCSM Dump'!BA246</f>
        <v>0</v>
      </c>
      <c r="U247" s="11">
        <f t="shared" si="8"/>
        <v>0</v>
      </c>
    </row>
    <row r="248" spans="1:21" x14ac:dyDescent="0.3">
      <c r="A248" t="str">
        <f t="shared" si="7"/>
        <v>DPT1543L01</v>
      </c>
      <c r="B248" s="1" t="str">
        <f>'XCSM Dump'!C247</f>
        <v>DPT</v>
      </c>
      <c r="C248" s="1" t="str">
        <f>IF(LEN('XCSM Dump'!D247)=4,'XCSM Dump'!D247,REPT("0",3-LEN('XCSM Dump'!D247))&amp;'XCSM Dump'!D247)</f>
        <v>154</v>
      </c>
      <c r="D248" s="1" t="str">
        <f>'XCSM Dump'!E247</f>
        <v>3L01</v>
      </c>
      <c r="E248" t="str">
        <f>'XCSM Dump'!F247</f>
        <v>Truck Brakes and Suspension</v>
      </c>
      <c r="F248" s="75">
        <f>'XCSM Dump'!W247</f>
        <v>4</v>
      </c>
      <c r="G248" s="49">
        <f>'XCSM Dump'!I247</f>
        <v>46251</v>
      </c>
      <c r="H248" s="49">
        <f>'XCSM Dump'!J247</f>
        <v>46367</v>
      </c>
      <c r="I248" s="49">
        <f>'XCSM Dump'!BX247</f>
        <v>46257.02</v>
      </c>
      <c r="J248" s="49">
        <f>'XCSM Dump'!BY247</f>
        <v>46264.04</v>
      </c>
      <c r="K248" s="49">
        <f>'XCSM Dump'!BZ247</f>
        <v>46349.440000000002</v>
      </c>
      <c r="L248" s="76">
        <f>'XCSM Dump'!AT247</f>
        <v>640</v>
      </c>
      <c r="M248" s="76">
        <f>'XCSM Dump'!AU247</f>
        <v>0</v>
      </c>
      <c r="N248" s="76">
        <f>'XCSM Dump'!AV247</f>
        <v>0</v>
      </c>
      <c r="O248" s="76">
        <f>'XCSM Dump'!AW247</f>
        <v>0</v>
      </c>
      <c r="P248" s="76">
        <f>'XCSM Dump'!AX247</f>
        <v>0</v>
      </c>
      <c r="Q248" s="76">
        <f>'XCSM Dump'!AY247</f>
        <v>0</v>
      </c>
      <c r="R248" s="76">
        <f>'XCSM Dump'!AZ247</f>
        <v>0</v>
      </c>
      <c r="S248" s="76">
        <f>+'XCSM Dump'!U247</f>
        <v>0</v>
      </c>
      <c r="T248" s="76">
        <f>+'XCSM Dump'!BB247+'XCSM Dump'!BA247</f>
        <v>320</v>
      </c>
      <c r="U248" s="11">
        <f t="shared" si="8"/>
        <v>960</v>
      </c>
    </row>
    <row r="249" spans="1:21" x14ac:dyDescent="0.3">
      <c r="A249" t="str">
        <f t="shared" si="7"/>
        <v>DPT1543L02</v>
      </c>
      <c r="B249" s="1" t="str">
        <f>'XCSM Dump'!C248</f>
        <v>DPT</v>
      </c>
      <c r="C249" s="1" t="str">
        <f>IF(LEN('XCSM Dump'!D248)=4,'XCSM Dump'!D248,REPT("0",3-LEN('XCSM Dump'!D248))&amp;'XCSM Dump'!D248)</f>
        <v>154</v>
      </c>
      <c r="D249" s="1" t="str">
        <f>'XCSM Dump'!E248</f>
        <v>3L02</v>
      </c>
      <c r="E249" t="str">
        <f>'XCSM Dump'!F248</f>
        <v>Truck Brakes and Suspension</v>
      </c>
      <c r="F249" s="75">
        <f>'XCSM Dump'!W248</f>
        <v>4</v>
      </c>
      <c r="G249" s="49">
        <f>'XCSM Dump'!I248</f>
        <v>46252</v>
      </c>
      <c r="H249" s="49">
        <f>'XCSM Dump'!J248</f>
        <v>46367</v>
      </c>
      <c r="I249" s="49">
        <f>'XCSM Dump'!BX248</f>
        <v>46257.96</v>
      </c>
      <c r="J249" s="49">
        <f>'XCSM Dump'!BY248</f>
        <v>46264.92</v>
      </c>
      <c r="K249" s="49">
        <f>'XCSM Dump'!BZ248</f>
        <v>46349.599999999999</v>
      </c>
      <c r="L249" s="76">
        <f>'XCSM Dump'!AT248</f>
        <v>640</v>
      </c>
      <c r="M249" s="76">
        <f>'XCSM Dump'!AU248</f>
        <v>0</v>
      </c>
      <c r="N249" s="76">
        <f>'XCSM Dump'!AV248</f>
        <v>0</v>
      </c>
      <c r="O249" s="76">
        <f>'XCSM Dump'!AW248</f>
        <v>0</v>
      </c>
      <c r="P249" s="76">
        <f>'XCSM Dump'!AX248</f>
        <v>0</v>
      </c>
      <c r="Q249" s="76">
        <f>'XCSM Dump'!AY248</f>
        <v>0</v>
      </c>
      <c r="R249" s="76">
        <f>'XCSM Dump'!AZ248</f>
        <v>0</v>
      </c>
      <c r="S249" s="76">
        <f>+'XCSM Dump'!U248</f>
        <v>0</v>
      </c>
      <c r="T249" s="76">
        <f>+'XCSM Dump'!BB248+'XCSM Dump'!BA248</f>
        <v>320</v>
      </c>
      <c r="U249" s="11">
        <f t="shared" si="8"/>
        <v>960</v>
      </c>
    </row>
    <row r="250" spans="1:21" x14ac:dyDescent="0.3">
      <c r="A250" t="str">
        <f t="shared" si="7"/>
        <v>DPT1543L03</v>
      </c>
      <c r="B250" s="1" t="str">
        <f>'XCSM Dump'!C249</f>
        <v>DPT</v>
      </c>
      <c r="C250" s="1" t="str">
        <f>IF(LEN('XCSM Dump'!D249)=4,'XCSM Dump'!D249,REPT("0",3-LEN('XCSM Dump'!D249))&amp;'XCSM Dump'!D249)</f>
        <v>154</v>
      </c>
      <c r="D250" s="1" t="str">
        <f>'XCSM Dump'!E249</f>
        <v>3L03</v>
      </c>
      <c r="E250" t="str">
        <f>'XCSM Dump'!F249</f>
        <v>Truck Brakes and Suspension</v>
      </c>
      <c r="F250" s="75">
        <f>'XCSM Dump'!W249</f>
        <v>4</v>
      </c>
      <c r="G250" s="49">
        <f>'XCSM Dump'!I249</f>
        <v>46251</v>
      </c>
      <c r="H250" s="49">
        <f>'XCSM Dump'!J249</f>
        <v>46367</v>
      </c>
      <c r="I250" s="49">
        <f>'XCSM Dump'!BX249</f>
        <v>46257.02</v>
      </c>
      <c r="J250" s="49">
        <f>'XCSM Dump'!BY249</f>
        <v>46264.04</v>
      </c>
      <c r="K250" s="49">
        <f>'XCSM Dump'!BZ249</f>
        <v>46349.440000000002</v>
      </c>
      <c r="L250" s="76">
        <f>'XCSM Dump'!AT249</f>
        <v>640</v>
      </c>
      <c r="M250" s="76">
        <f>'XCSM Dump'!AU249</f>
        <v>0</v>
      </c>
      <c r="N250" s="76">
        <f>'XCSM Dump'!AV249</f>
        <v>0</v>
      </c>
      <c r="O250" s="76">
        <f>'XCSM Dump'!AW249</f>
        <v>0</v>
      </c>
      <c r="P250" s="76">
        <f>'XCSM Dump'!AX249</f>
        <v>0</v>
      </c>
      <c r="Q250" s="76">
        <f>'XCSM Dump'!AY249</f>
        <v>0</v>
      </c>
      <c r="R250" s="76">
        <f>'XCSM Dump'!AZ249</f>
        <v>0</v>
      </c>
      <c r="S250" s="76">
        <f>+'XCSM Dump'!U249</f>
        <v>0</v>
      </c>
      <c r="T250" s="76">
        <f>+'XCSM Dump'!BB249+'XCSM Dump'!BA249</f>
        <v>320</v>
      </c>
      <c r="U250" s="11">
        <f t="shared" si="8"/>
        <v>960</v>
      </c>
    </row>
    <row r="251" spans="1:21" x14ac:dyDescent="0.3">
      <c r="A251" t="str">
        <f t="shared" si="7"/>
        <v>DPT1723090</v>
      </c>
      <c r="B251" s="1" t="str">
        <f>'XCSM Dump'!C250</f>
        <v>DPT</v>
      </c>
      <c r="C251" s="1" t="str">
        <f>IF(LEN('XCSM Dump'!D250)=4,'XCSM Dump'!D250,REPT("0",3-LEN('XCSM Dump'!D250))&amp;'XCSM Dump'!D250)</f>
        <v>172</v>
      </c>
      <c r="D251" s="1">
        <f>'XCSM Dump'!E250</f>
        <v>3090</v>
      </c>
      <c r="E251" t="str">
        <f>'XCSM Dump'!F250</f>
        <v>Basic Engine Overhaul</v>
      </c>
      <c r="F251" s="75">
        <f>'XCSM Dump'!W250</f>
        <v>4</v>
      </c>
      <c r="G251" s="49">
        <f>'XCSM Dump'!I250</f>
        <v>46253</v>
      </c>
      <c r="H251" s="49">
        <f>'XCSM Dump'!J250</f>
        <v>46374</v>
      </c>
      <c r="I251" s="49">
        <f>'XCSM Dump'!BX250</f>
        <v>46259.32</v>
      </c>
      <c r="J251" s="49">
        <f>'XCSM Dump'!BY250</f>
        <v>46266.64</v>
      </c>
      <c r="K251" s="49">
        <f>'XCSM Dump'!BZ250</f>
        <v>46356.639999999999</v>
      </c>
      <c r="L251" s="76">
        <f>'XCSM Dump'!AT250</f>
        <v>640</v>
      </c>
      <c r="M251" s="76">
        <f>'XCSM Dump'!AU250</f>
        <v>0</v>
      </c>
      <c r="N251" s="76">
        <f>'XCSM Dump'!AV250</f>
        <v>0</v>
      </c>
      <c r="O251" s="76">
        <f>'XCSM Dump'!AW250</f>
        <v>0</v>
      </c>
      <c r="P251" s="76">
        <f>'XCSM Dump'!AX250</f>
        <v>0</v>
      </c>
      <c r="Q251" s="76">
        <f>'XCSM Dump'!AY250</f>
        <v>0</v>
      </c>
      <c r="R251" s="76">
        <f>'XCSM Dump'!AZ250</f>
        <v>0</v>
      </c>
      <c r="S251" s="76">
        <f>+'XCSM Dump'!U250</f>
        <v>0</v>
      </c>
      <c r="T251" s="76">
        <f>+'XCSM Dump'!BB250+'XCSM Dump'!BA250</f>
        <v>320</v>
      </c>
      <c r="U251" s="11">
        <f t="shared" si="8"/>
        <v>960</v>
      </c>
    </row>
    <row r="252" spans="1:21" x14ac:dyDescent="0.3">
      <c r="A252" t="str">
        <f t="shared" si="7"/>
        <v>DPT1723L01</v>
      </c>
      <c r="B252" s="1" t="str">
        <f>'XCSM Dump'!C251</f>
        <v>DPT</v>
      </c>
      <c r="C252" s="1" t="str">
        <f>IF(LEN('XCSM Dump'!D251)=4,'XCSM Dump'!D251,REPT("0",3-LEN('XCSM Dump'!D251))&amp;'XCSM Dump'!D251)</f>
        <v>172</v>
      </c>
      <c r="D252" s="1" t="str">
        <f>'XCSM Dump'!E251</f>
        <v>3L01</v>
      </c>
      <c r="E252" t="str">
        <f>'XCSM Dump'!F251</f>
        <v>Basic Engine Overhaul</v>
      </c>
      <c r="F252" s="75">
        <f>'XCSM Dump'!W251</f>
        <v>4</v>
      </c>
      <c r="G252" s="49">
        <f>'XCSM Dump'!I251</f>
        <v>46252</v>
      </c>
      <c r="H252" s="49">
        <f>'XCSM Dump'!J251</f>
        <v>46367</v>
      </c>
      <c r="I252" s="49">
        <f>'XCSM Dump'!BX251</f>
        <v>46257.96</v>
      </c>
      <c r="J252" s="49">
        <f>'XCSM Dump'!BY251</f>
        <v>46264.92</v>
      </c>
      <c r="K252" s="49">
        <f>'XCSM Dump'!BZ251</f>
        <v>46349.599999999999</v>
      </c>
      <c r="L252" s="76">
        <f>'XCSM Dump'!AT251</f>
        <v>640</v>
      </c>
      <c r="M252" s="76">
        <f>'XCSM Dump'!AU251</f>
        <v>0</v>
      </c>
      <c r="N252" s="76">
        <f>'XCSM Dump'!AV251</f>
        <v>0</v>
      </c>
      <c r="O252" s="76">
        <f>'XCSM Dump'!AW251</f>
        <v>0</v>
      </c>
      <c r="P252" s="76">
        <f>'XCSM Dump'!AX251</f>
        <v>0</v>
      </c>
      <c r="Q252" s="76">
        <f>'XCSM Dump'!AY251</f>
        <v>0</v>
      </c>
      <c r="R252" s="76">
        <f>'XCSM Dump'!AZ251</f>
        <v>0</v>
      </c>
      <c r="S252" s="76">
        <f>+'XCSM Dump'!U251</f>
        <v>0</v>
      </c>
      <c r="T252" s="76">
        <f>+'XCSM Dump'!BB251+'XCSM Dump'!BA251</f>
        <v>320</v>
      </c>
      <c r="U252" s="11">
        <f t="shared" si="8"/>
        <v>960</v>
      </c>
    </row>
    <row r="253" spans="1:21" x14ac:dyDescent="0.3">
      <c r="A253" t="str">
        <f t="shared" si="7"/>
        <v>DPT1723L02</v>
      </c>
      <c r="B253" s="1" t="str">
        <f>'XCSM Dump'!C252</f>
        <v>DPT</v>
      </c>
      <c r="C253" s="1" t="str">
        <f>IF(LEN('XCSM Dump'!D252)=4,'XCSM Dump'!D252,REPT("0",3-LEN('XCSM Dump'!D252))&amp;'XCSM Dump'!D252)</f>
        <v>172</v>
      </c>
      <c r="D253" s="1" t="str">
        <f>'XCSM Dump'!E252</f>
        <v>3L02</v>
      </c>
      <c r="E253" t="str">
        <f>'XCSM Dump'!F252</f>
        <v>Basic Engine Overhaul</v>
      </c>
      <c r="F253" s="75">
        <f>'XCSM Dump'!W252</f>
        <v>4</v>
      </c>
      <c r="G253" s="49">
        <f>'XCSM Dump'!I252</f>
        <v>46251</v>
      </c>
      <c r="H253" s="49">
        <f>'XCSM Dump'!J252</f>
        <v>46367</v>
      </c>
      <c r="I253" s="49">
        <f>'XCSM Dump'!BX252</f>
        <v>46257.02</v>
      </c>
      <c r="J253" s="49">
        <f>'XCSM Dump'!BY252</f>
        <v>46264.04</v>
      </c>
      <c r="K253" s="49">
        <f>'XCSM Dump'!BZ252</f>
        <v>46349.440000000002</v>
      </c>
      <c r="L253" s="76">
        <f>'XCSM Dump'!AT252</f>
        <v>640</v>
      </c>
      <c r="M253" s="76">
        <f>'XCSM Dump'!AU252</f>
        <v>0</v>
      </c>
      <c r="N253" s="76">
        <f>'XCSM Dump'!AV252</f>
        <v>0</v>
      </c>
      <c r="O253" s="76">
        <f>'XCSM Dump'!AW252</f>
        <v>0</v>
      </c>
      <c r="P253" s="76">
        <f>'XCSM Dump'!AX252</f>
        <v>0</v>
      </c>
      <c r="Q253" s="76">
        <f>'XCSM Dump'!AY252</f>
        <v>0</v>
      </c>
      <c r="R253" s="76">
        <f>'XCSM Dump'!AZ252</f>
        <v>0</v>
      </c>
      <c r="S253" s="76">
        <f>+'XCSM Dump'!U252</f>
        <v>0</v>
      </c>
      <c r="T253" s="76">
        <f>+'XCSM Dump'!BB252+'XCSM Dump'!BA252</f>
        <v>320</v>
      </c>
      <c r="U253" s="11">
        <f t="shared" si="8"/>
        <v>960</v>
      </c>
    </row>
    <row r="254" spans="1:21" x14ac:dyDescent="0.3">
      <c r="A254" t="str">
        <f t="shared" si="7"/>
        <v>DPT1723L03</v>
      </c>
      <c r="B254" s="1" t="str">
        <f>'XCSM Dump'!C253</f>
        <v>DPT</v>
      </c>
      <c r="C254" s="1" t="str">
        <f>IF(LEN('XCSM Dump'!D253)=4,'XCSM Dump'!D253,REPT("0",3-LEN('XCSM Dump'!D253))&amp;'XCSM Dump'!D253)</f>
        <v>172</v>
      </c>
      <c r="D254" s="1" t="str">
        <f>'XCSM Dump'!E253</f>
        <v>3L03</v>
      </c>
      <c r="E254" t="str">
        <f>'XCSM Dump'!F253</f>
        <v>Basic Engine Overhaul</v>
      </c>
      <c r="F254" s="75">
        <f>'XCSM Dump'!W253</f>
        <v>4</v>
      </c>
      <c r="G254" s="49">
        <f>'XCSM Dump'!I253</f>
        <v>46251</v>
      </c>
      <c r="H254" s="49">
        <f>'XCSM Dump'!J253</f>
        <v>46367</v>
      </c>
      <c r="I254" s="49">
        <f>'XCSM Dump'!BX253</f>
        <v>46257.02</v>
      </c>
      <c r="J254" s="49">
        <f>'XCSM Dump'!BY253</f>
        <v>46264.04</v>
      </c>
      <c r="K254" s="49">
        <f>'XCSM Dump'!BZ253</f>
        <v>46349.440000000002</v>
      </c>
      <c r="L254" s="76">
        <f>'XCSM Dump'!AT253</f>
        <v>640</v>
      </c>
      <c r="M254" s="76">
        <f>'XCSM Dump'!AU253</f>
        <v>0</v>
      </c>
      <c r="N254" s="76">
        <f>'XCSM Dump'!AV253</f>
        <v>0</v>
      </c>
      <c r="O254" s="76">
        <f>'XCSM Dump'!AW253</f>
        <v>0</v>
      </c>
      <c r="P254" s="76">
        <f>'XCSM Dump'!AX253</f>
        <v>0</v>
      </c>
      <c r="Q254" s="76">
        <f>'XCSM Dump'!AY253</f>
        <v>0</v>
      </c>
      <c r="R254" s="76">
        <f>'XCSM Dump'!AZ253</f>
        <v>0</v>
      </c>
      <c r="S254" s="76">
        <f>+'XCSM Dump'!U253</f>
        <v>0</v>
      </c>
      <c r="T254" s="76">
        <f>+'XCSM Dump'!BB253+'XCSM Dump'!BA253</f>
        <v>320</v>
      </c>
      <c r="U254" s="11">
        <f t="shared" si="8"/>
        <v>960</v>
      </c>
    </row>
    <row r="255" spans="1:21" x14ac:dyDescent="0.3">
      <c r="A255" t="str">
        <f t="shared" si="7"/>
        <v>DPT1753090</v>
      </c>
      <c r="B255" s="1" t="str">
        <f>'XCSM Dump'!C254</f>
        <v>DPT</v>
      </c>
      <c r="C255" s="1" t="str">
        <f>IF(LEN('XCSM Dump'!D254)=4,'XCSM Dump'!D254,REPT("0",3-LEN('XCSM Dump'!D254))&amp;'XCSM Dump'!D254)</f>
        <v>175</v>
      </c>
      <c r="D255" s="1">
        <f>'XCSM Dump'!E254</f>
        <v>3090</v>
      </c>
      <c r="E255" t="str">
        <f>'XCSM Dump'!F254</f>
        <v>Intro to Tool Safety &amp; Usage</v>
      </c>
      <c r="F255" s="75">
        <f>'XCSM Dump'!W254</f>
        <v>2</v>
      </c>
      <c r="G255" s="49">
        <f>'XCSM Dump'!I254</f>
        <v>46253</v>
      </c>
      <c r="H255" s="49">
        <f>'XCSM Dump'!J254</f>
        <v>46374</v>
      </c>
      <c r="I255" s="49">
        <f>'XCSM Dump'!BX254</f>
        <v>46259.32</v>
      </c>
      <c r="J255" s="49">
        <f>'XCSM Dump'!BY254</f>
        <v>46266.64</v>
      </c>
      <c r="K255" s="49">
        <f>'XCSM Dump'!BZ254</f>
        <v>46356.639999999999</v>
      </c>
      <c r="L255" s="76">
        <f>'XCSM Dump'!AT254</f>
        <v>320</v>
      </c>
      <c r="M255" s="76">
        <f>'XCSM Dump'!AU254</f>
        <v>0</v>
      </c>
      <c r="N255" s="76">
        <f>'XCSM Dump'!AV254</f>
        <v>0</v>
      </c>
      <c r="O255" s="76">
        <f>'XCSM Dump'!AW254</f>
        <v>0</v>
      </c>
      <c r="P255" s="76">
        <f>'XCSM Dump'!AX254</f>
        <v>0</v>
      </c>
      <c r="Q255" s="76">
        <f>'XCSM Dump'!AY254</f>
        <v>0</v>
      </c>
      <c r="R255" s="76">
        <f>'XCSM Dump'!AZ254</f>
        <v>0</v>
      </c>
      <c r="S255" s="76">
        <f>+'XCSM Dump'!U254</f>
        <v>0</v>
      </c>
      <c r="T255" s="76">
        <f>+'XCSM Dump'!BB254+'XCSM Dump'!BA254</f>
        <v>160</v>
      </c>
      <c r="U255" s="11">
        <f t="shared" si="8"/>
        <v>480</v>
      </c>
    </row>
    <row r="256" spans="1:21" x14ac:dyDescent="0.3">
      <c r="A256" t="str">
        <f t="shared" si="7"/>
        <v>DPT1753L01</v>
      </c>
      <c r="B256" s="1" t="str">
        <f>'XCSM Dump'!C255</f>
        <v>DPT</v>
      </c>
      <c r="C256" s="1" t="str">
        <f>IF(LEN('XCSM Dump'!D255)=4,'XCSM Dump'!D255,REPT("0",3-LEN('XCSM Dump'!D255))&amp;'XCSM Dump'!D255)</f>
        <v>175</v>
      </c>
      <c r="D256" s="1" t="str">
        <f>'XCSM Dump'!E255</f>
        <v>3L01</v>
      </c>
      <c r="E256" t="str">
        <f>'XCSM Dump'!F255</f>
        <v>Intro to Tool Safety &amp; Usage</v>
      </c>
      <c r="F256" s="75">
        <f>'XCSM Dump'!W255</f>
        <v>2</v>
      </c>
      <c r="G256" s="49">
        <f>'XCSM Dump'!I255</f>
        <v>46252</v>
      </c>
      <c r="H256" s="49">
        <f>'XCSM Dump'!J255</f>
        <v>46367</v>
      </c>
      <c r="I256" s="49">
        <f>'XCSM Dump'!BX255</f>
        <v>46257.96</v>
      </c>
      <c r="J256" s="49">
        <f>'XCSM Dump'!BY255</f>
        <v>46264.92</v>
      </c>
      <c r="K256" s="49">
        <f>'XCSM Dump'!BZ255</f>
        <v>46349.599999999999</v>
      </c>
      <c r="L256" s="76">
        <f>'XCSM Dump'!AT255</f>
        <v>320</v>
      </c>
      <c r="M256" s="76">
        <f>'XCSM Dump'!AU255</f>
        <v>0</v>
      </c>
      <c r="N256" s="76">
        <f>'XCSM Dump'!AV255</f>
        <v>0</v>
      </c>
      <c r="O256" s="76">
        <f>'XCSM Dump'!AW255</f>
        <v>0</v>
      </c>
      <c r="P256" s="76">
        <f>'XCSM Dump'!AX255</f>
        <v>0</v>
      </c>
      <c r="Q256" s="76">
        <f>'XCSM Dump'!AY255</f>
        <v>0</v>
      </c>
      <c r="R256" s="76">
        <f>'XCSM Dump'!AZ255</f>
        <v>0</v>
      </c>
      <c r="S256" s="76">
        <f>+'XCSM Dump'!U255</f>
        <v>0</v>
      </c>
      <c r="T256" s="76">
        <f>+'XCSM Dump'!BB255+'XCSM Dump'!BA255</f>
        <v>160</v>
      </c>
      <c r="U256" s="11">
        <f t="shared" si="8"/>
        <v>480</v>
      </c>
    </row>
    <row r="257" spans="1:21" x14ac:dyDescent="0.3">
      <c r="A257" t="str">
        <f t="shared" si="7"/>
        <v>DPT1753L02</v>
      </c>
      <c r="B257" s="1" t="str">
        <f>'XCSM Dump'!C256</f>
        <v>DPT</v>
      </c>
      <c r="C257" s="1" t="str">
        <f>IF(LEN('XCSM Dump'!D256)=4,'XCSM Dump'!D256,REPT("0",3-LEN('XCSM Dump'!D256))&amp;'XCSM Dump'!D256)</f>
        <v>175</v>
      </c>
      <c r="D257" s="1" t="str">
        <f>'XCSM Dump'!E256</f>
        <v>3L02</v>
      </c>
      <c r="E257" t="str">
        <f>'XCSM Dump'!F256</f>
        <v>Intro to Tool Safety &amp; Usage</v>
      </c>
      <c r="F257" s="75">
        <f>'XCSM Dump'!W256</f>
        <v>2</v>
      </c>
      <c r="G257" s="49">
        <f>'XCSM Dump'!I256</f>
        <v>46251</v>
      </c>
      <c r="H257" s="49">
        <f>'XCSM Dump'!J256</f>
        <v>46367</v>
      </c>
      <c r="I257" s="49">
        <f>'XCSM Dump'!BX256</f>
        <v>46257.02</v>
      </c>
      <c r="J257" s="49">
        <f>'XCSM Dump'!BY256</f>
        <v>46264.04</v>
      </c>
      <c r="K257" s="49">
        <f>'XCSM Dump'!BZ256</f>
        <v>46349.440000000002</v>
      </c>
      <c r="L257" s="76">
        <f>'XCSM Dump'!AT256</f>
        <v>320</v>
      </c>
      <c r="M257" s="76">
        <f>'XCSM Dump'!AU256</f>
        <v>0</v>
      </c>
      <c r="N257" s="76">
        <f>'XCSM Dump'!AV256</f>
        <v>0</v>
      </c>
      <c r="O257" s="76">
        <f>'XCSM Dump'!AW256</f>
        <v>0</v>
      </c>
      <c r="P257" s="76">
        <f>'XCSM Dump'!AX256</f>
        <v>0</v>
      </c>
      <c r="Q257" s="76">
        <f>'XCSM Dump'!AY256</f>
        <v>0</v>
      </c>
      <c r="R257" s="76">
        <f>'XCSM Dump'!AZ256</f>
        <v>0</v>
      </c>
      <c r="S257" s="76">
        <f>+'XCSM Dump'!U256</f>
        <v>0</v>
      </c>
      <c r="T257" s="76">
        <f>+'XCSM Dump'!BB256+'XCSM Dump'!BA256</f>
        <v>160</v>
      </c>
      <c r="U257" s="11">
        <f t="shared" si="8"/>
        <v>480</v>
      </c>
    </row>
    <row r="258" spans="1:21" x14ac:dyDescent="0.3">
      <c r="A258" t="str">
        <f t="shared" si="7"/>
        <v>DPT1753L03</v>
      </c>
      <c r="B258" s="1" t="str">
        <f>'XCSM Dump'!C257</f>
        <v>DPT</v>
      </c>
      <c r="C258" s="1" t="str">
        <f>IF(LEN('XCSM Dump'!D257)=4,'XCSM Dump'!D257,REPT("0",3-LEN('XCSM Dump'!D257))&amp;'XCSM Dump'!D257)</f>
        <v>175</v>
      </c>
      <c r="D258" s="1" t="str">
        <f>'XCSM Dump'!E257</f>
        <v>3L03</v>
      </c>
      <c r="E258" t="str">
        <f>'XCSM Dump'!F257</f>
        <v>Intro to Tool Safety &amp; Usage</v>
      </c>
      <c r="F258" s="75">
        <f>'XCSM Dump'!W257</f>
        <v>2</v>
      </c>
      <c r="G258" s="49">
        <f>'XCSM Dump'!I257</f>
        <v>46252</v>
      </c>
      <c r="H258" s="49">
        <f>'XCSM Dump'!J257</f>
        <v>46367</v>
      </c>
      <c r="I258" s="49">
        <f>'XCSM Dump'!BX257</f>
        <v>46257.96</v>
      </c>
      <c r="J258" s="49">
        <f>'XCSM Dump'!BY257</f>
        <v>46264.92</v>
      </c>
      <c r="K258" s="49">
        <f>'XCSM Dump'!BZ257</f>
        <v>46349.599999999999</v>
      </c>
      <c r="L258" s="76">
        <f>'XCSM Dump'!AT257</f>
        <v>320</v>
      </c>
      <c r="M258" s="76">
        <f>'XCSM Dump'!AU257</f>
        <v>0</v>
      </c>
      <c r="N258" s="76">
        <f>'XCSM Dump'!AV257</f>
        <v>0</v>
      </c>
      <c r="O258" s="76">
        <f>'XCSM Dump'!AW257</f>
        <v>0</v>
      </c>
      <c r="P258" s="76">
        <f>'XCSM Dump'!AX257</f>
        <v>0</v>
      </c>
      <c r="Q258" s="76">
        <f>'XCSM Dump'!AY257</f>
        <v>0</v>
      </c>
      <c r="R258" s="76">
        <f>'XCSM Dump'!AZ257</f>
        <v>0</v>
      </c>
      <c r="S258" s="76">
        <f>+'XCSM Dump'!U257</f>
        <v>0</v>
      </c>
      <c r="T258" s="76">
        <f>+'XCSM Dump'!BB257+'XCSM Dump'!BA257</f>
        <v>160</v>
      </c>
      <c r="U258" s="11">
        <f t="shared" si="8"/>
        <v>480</v>
      </c>
    </row>
    <row r="259" spans="1:21" x14ac:dyDescent="0.3">
      <c r="A259" t="str">
        <f t="shared" si="7"/>
        <v>DPT1763L01</v>
      </c>
      <c r="B259" s="1" t="str">
        <f>'XCSM Dump'!C258</f>
        <v>DPT</v>
      </c>
      <c r="C259" s="1" t="str">
        <f>IF(LEN('XCSM Dump'!D258)=4,'XCSM Dump'!D258,REPT("0",3-LEN('XCSM Dump'!D258))&amp;'XCSM Dump'!D258)</f>
        <v>176</v>
      </c>
      <c r="D259" s="1" t="str">
        <f>'XCSM Dump'!E258</f>
        <v>3L01</v>
      </c>
      <c r="E259" t="str">
        <f>'XCSM Dump'!F258</f>
        <v>Basic Trans &amp; Final Drives</v>
      </c>
      <c r="F259" s="75">
        <f>'XCSM Dump'!W258</f>
        <v>3</v>
      </c>
      <c r="G259" s="49">
        <f>'XCSM Dump'!I258</f>
        <v>46251</v>
      </c>
      <c r="H259" s="49">
        <f>'XCSM Dump'!J258</f>
        <v>46367</v>
      </c>
      <c r="I259" s="49">
        <f>'XCSM Dump'!BX258</f>
        <v>46257.02</v>
      </c>
      <c r="J259" s="49">
        <f>'XCSM Dump'!BY258</f>
        <v>46264.04</v>
      </c>
      <c r="K259" s="49">
        <f>'XCSM Dump'!BZ258</f>
        <v>46349.440000000002</v>
      </c>
      <c r="L259" s="76">
        <f>'XCSM Dump'!AT258</f>
        <v>480</v>
      </c>
      <c r="M259" s="76">
        <f>'XCSM Dump'!AU258</f>
        <v>0</v>
      </c>
      <c r="N259" s="76">
        <f>'XCSM Dump'!AV258</f>
        <v>0</v>
      </c>
      <c r="O259" s="76">
        <f>'XCSM Dump'!AW258</f>
        <v>0</v>
      </c>
      <c r="P259" s="76">
        <f>'XCSM Dump'!AX258</f>
        <v>0</v>
      </c>
      <c r="Q259" s="76">
        <f>'XCSM Dump'!AY258</f>
        <v>0</v>
      </c>
      <c r="R259" s="76">
        <f>'XCSM Dump'!AZ258</f>
        <v>0</v>
      </c>
      <c r="S259" s="76">
        <f>+'XCSM Dump'!U258</f>
        <v>0</v>
      </c>
      <c r="T259" s="76">
        <f>+'XCSM Dump'!BB258+'XCSM Dump'!BA258</f>
        <v>240</v>
      </c>
      <c r="U259" s="11">
        <f t="shared" si="8"/>
        <v>720</v>
      </c>
    </row>
    <row r="260" spans="1:21" x14ac:dyDescent="0.3">
      <c r="A260" t="str">
        <f t="shared" ref="A260:A320" si="9">B260&amp;C260&amp;D260</f>
        <v>DPT1763L02</v>
      </c>
      <c r="B260" s="1" t="str">
        <f>'XCSM Dump'!C259</f>
        <v>DPT</v>
      </c>
      <c r="C260" s="1" t="str">
        <f>IF(LEN('XCSM Dump'!D259)=4,'XCSM Dump'!D259,REPT("0",3-LEN('XCSM Dump'!D259))&amp;'XCSM Dump'!D259)</f>
        <v>176</v>
      </c>
      <c r="D260" s="1" t="str">
        <f>'XCSM Dump'!E259</f>
        <v>3L02</v>
      </c>
      <c r="E260" t="str">
        <f>'XCSM Dump'!F259</f>
        <v>Basic Trans &amp; Final Drives</v>
      </c>
      <c r="F260" s="75">
        <f>'XCSM Dump'!W259</f>
        <v>3</v>
      </c>
      <c r="G260" s="49">
        <f>'XCSM Dump'!I259</f>
        <v>46252</v>
      </c>
      <c r="H260" s="49">
        <f>'XCSM Dump'!J259</f>
        <v>46367</v>
      </c>
      <c r="I260" s="49">
        <f>'XCSM Dump'!BX259</f>
        <v>46257.96</v>
      </c>
      <c r="J260" s="49">
        <f>'XCSM Dump'!BY259</f>
        <v>46264.92</v>
      </c>
      <c r="K260" s="49">
        <f>'XCSM Dump'!BZ259</f>
        <v>46349.599999999999</v>
      </c>
      <c r="L260" s="76">
        <f>'XCSM Dump'!AT259</f>
        <v>480</v>
      </c>
      <c r="M260" s="76">
        <f>'XCSM Dump'!AU259</f>
        <v>0</v>
      </c>
      <c r="N260" s="76">
        <f>'XCSM Dump'!AV259</f>
        <v>0</v>
      </c>
      <c r="O260" s="76">
        <f>'XCSM Dump'!AW259</f>
        <v>0</v>
      </c>
      <c r="P260" s="76">
        <f>'XCSM Dump'!AX259</f>
        <v>0</v>
      </c>
      <c r="Q260" s="76">
        <f>'XCSM Dump'!AY259</f>
        <v>0</v>
      </c>
      <c r="R260" s="76">
        <f>'XCSM Dump'!AZ259</f>
        <v>0</v>
      </c>
      <c r="S260" s="76">
        <f>+'XCSM Dump'!U259</f>
        <v>0</v>
      </c>
      <c r="T260" s="76">
        <f>+'XCSM Dump'!BB259+'XCSM Dump'!BA259</f>
        <v>240</v>
      </c>
      <c r="U260" s="11">
        <f t="shared" si="8"/>
        <v>720</v>
      </c>
    </row>
    <row r="261" spans="1:21" x14ac:dyDescent="0.3">
      <c r="A261" t="str">
        <f t="shared" si="9"/>
        <v>DPT1763L03</v>
      </c>
      <c r="B261" s="1" t="str">
        <f>'XCSM Dump'!C260</f>
        <v>DPT</v>
      </c>
      <c r="C261" s="1" t="str">
        <f>IF(LEN('XCSM Dump'!D260)=4,'XCSM Dump'!D260,REPT("0",3-LEN('XCSM Dump'!D260))&amp;'XCSM Dump'!D260)</f>
        <v>176</v>
      </c>
      <c r="D261" s="1" t="str">
        <f>'XCSM Dump'!E260</f>
        <v>3L03</v>
      </c>
      <c r="E261" t="str">
        <f>'XCSM Dump'!F260</f>
        <v>Basic Trans &amp; Final Drives</v>
      </c>
      <c r="F261" s="75">
        <f>'XCSM Dump'!W260</f>
        <v>3</v>
      </c>
      <c r="G261" s="49">
        <f>'XCSM Dump'!I260</f>
        <v>46251</v>
      </c>
      <c r="H261" s="49">
        <f>'XCSM Dump'!J260</f>
        <v>46367</v>
      </c>
      <c r="I261" s="49">
        <f>'XCSM Dump'!BX260</f>
        <v>46257.02</v>
      </c>
      <c r="J261" s="49">
        <f>'XCSM Dump'!BY260</f>
        <v>46264.04</v>
      </c>
      <c r="K261" s="49">
        <f>'XCSM Dump'!BZ260</f>
        <v>46349.440000000002</v>
      </c>
      <c r="L261" s="76">
        <f>'XCSM Dump'!AT260</f>
        <v>480</v>
      </c>
      <c r="M261" s="76">
        <f>'XCSM Dump'!AU260</f>
        <v>0</v>
      </c>
      <c r="N261" s="76">
        <f>'XCSM Dump'!AV260</f>
        <v>0</v>
      </c>
      <c r="O261" s="76">
        <f>'XCSM Dump'!AW260</f>
        <v>0</v>
      </c>
      <c r="P261" s="76">
        <f>'XCSM Dump'!AX260</f>
        <v>0</v>
      </c>
      <c r="Q261" s="76">
        <f>'XCSM Dump'!AY260</f>
        <v>0</v>
      </c>
      <c r="R261" s="76">
        <f>'XCSM Dump'!AZ260</f>
        <v>0</v>
      </c>
      <c r="S261" s="76">
        <f>+'XCSM Dump'!U260</f>
        <v>0</v>
      </c>
      <c r="T261" s="76">
        <f>+'XCSM Dump'!BB260+'XCSM Dump'!BA260</f>
        <v>240</v>
      </c>
      <c r="U261" s="11">
        <f t="shared" ref="U261:U321" si="10">SUM(L261:T261)</f>
        <v>720</v>
      </c>
    </row>
    <row r="262" spans="1:21" x14ac:dyDescent="0.3">
      <c r="A262" t="str">
        <f t="shared" si="9"/>
        <v>DPT1773L01</v>
      </c>
      <c r="B262" s="1" t="str">
        <f>'XCSM Dump'!C261</f>
        <v>DPT</v>
      </c>
      <c r="C262" s="1" t="str">
        <f>IF(LEN('XCSM Dump'!D261)=4,'XCSM Dump'!D261,REPT("0",3-LEN('XCSM Dump'!D261))&amp;'XCSM Dump'!D261)</f>
        <v>177</v>
      </c>
      <c r="D262" s="1" t="str">
        <f>'XCSM Dump'!E261</f>
        <v>3L01</v>
      </c>
      <c r="E262" t="str">
        <f>'XCSM Dump'!F261</f>
        <v>Introduction to Diesels</v>
      </c>
      <c r="F262" s="75">
        <f>'XCSM Dump'!W261</f>
        <v>3</v>
      </c>
      <c r="G262" s="49">
        <f>'XCSM Dump'!I261</f>
        <v>46251</v>
      </c>
      <c r="H262" s="49">
        <f>'XCSM Dump'!J261</f>
        <v>46367</v>
      </c>
      <c r="I262" s="49">
        <f>'XCSM Dump'!BX261</f>
        <v>46257.02</v>
      </c>
      <c r="J262" s="49">
        <f>'XCSM Dump'!BY261</f>
        <v>46264.04</v>
      </c>
      <c r="K262" s="49">
        <f>'XCSM Dump'!BZ261</f>
        <v>46349.440000000002</v>
      </c>
      <c r="L262" s="76">
        <f>'XCSM Dump'!AT261</f>
        <v>480</v>
      </c>
      <c r="M262" s="76">
        <f>'XCSM Dump'!AU261</f>
        <v>0</v>
      </c>
      <c r="N262" s="76">
        <f>'XCSM Dump'!AV261</f>
        <v>0</v>
      </c>
      <c r="O262" s="76">
        <f>'XCSM Dump'!AW261</f>
        <v>0</v>
      </c>
      <c r="P262" s="76">
        <f>'XCSM Dump'!AX261</f>
        <v>0</v>
      </c>
      <c r="Q262" s="76">
        <f>'XCSM Dump'!AY261</f>
        <v>0</v>
      </c>
      <c r="R262" s="76">
        <f>'XCSM Dump'!AZ261</f>
        <v>0</v>
      </c>
      <c r="S262" s="76">
        <f>+'XCSM Dump'!U261</f>
        <v>0</v>
      </c>
      <c r="T262" s="76">
        <f>+'XCSM Dump'!BB261+'XCSM Dump'!BA261</f>
        <v>240</v>
      </c>
      <c r="U262" s="11">
        <f t="shared" si="10"/>
        <v>720</v>
      </c>
    </row>
    <row r="263" spans="1:21" x14ac:dyDescent="0.3">
      <c r="A263" t="str">
        <f t="shared" si="9"/>
        <v>DPT1773L02</v>
      </c>
      <c r="B263" s="1" t="str">
        <f>'XCSM Dump'!C262</f>
        <v>DPT</v>
      </c>
      <c r="C263" s="1" t="str">
        <f>IF(LEN('XCSM Dump'!D262)=4,'XCSM Dump'!D262,REPT("0",3-LEN('XCSM Dump'!D262))&amp;'XCSM Dump'!D262)</f>
        <v>177</v>
      </c>
      <c r="D263" s="1" t="str">
        <f>'XCSM Dump'!E262</f>
        <v>3L02</v>
      </c>
      <c r="E263" t="str">
        <f>'XCSM Dump'!F262</f>
        <v>Introduction to Diesels</v>
      </c>
      <c r="F263" s="75">
        <f>'XCSM Dump'!W262</f>
        <v>3</v>
      </c>
      <c r="G263" s="49">
        <f>'XCSM Dump'!I262</f>
        <v>46252</v>
      </c>
      <c r="H263" s="49">
        <f>'XCSM Dump'!J262</f>
        <v>46367</v>
      </c>
      <c r="I263" s="49">
        <f>'XCSM Dump'!BX262</f>
        <v>46257.96</v>
      </c>
      <c r="J263" s="49">
        <f>'XCSM Dump'!BY262</f>
        <v>46264.92</v>
      </c>
      <c r="K263" s="49">
        <f>'XCSM Dump'!BZ262</f>
        <v>46349.599999999999</v>
      </c>
      <c r="L263" s="76">
        <f>'XCSM Dump'!AT262</f>
        <v>480</v>
      </c>
      <c r="M263" s="76">
        <f>'XCSM Dump'!AU262</f>
        <v>0</v>
      </c>
      <c r="N263" s="76">
        <f>'XCSM Dump'!AV262</f>
        <v>0</v>
      </c>
      <c r="O263" s="76">
        <f>'XCSM Dump'!AW262</f>
        <v>0</v>
      </c>
      <c r="P263" s="76">
        <f>'XCSM Dump'!AX262</f>
        <v>0</v>
      </c>
      <c r="Q263" s="76">
        <f>'XCSM Dump'!AY262</f>
        <v>0</v>
      </c>
      <c r="R263" s="76">
        <f>'XCSM Dump'!AZ262</f>
        <v>0</v>
      </c>
      <c r="S263" s="76">
        <f>+'XCSM Dump'!U262</f>
        <v>0</v>
      </c>
      <c r="T263" s="76">
        <f>+'XCSM Dump'!BB262+'XCSM Dump'!BA262</f>
        <v>240</v>
      </c>
      <c r="U263" s="11">
        <f t="shared" si="10"/>
        <v>720</v>
      </c>
    </row>
    <row r="264" spans="1:21" x14ac:dyDescent="0.3">
      <c r="A264" t="str">
        <f t="shared" si="9"/>
        <v>DPT1773L03</v>
      </c>
      <c r="B264" s="1" t="str">
        <f>'XCSM Dump'!C263</f>
        <v>DPT</v>
      </c>
      <c r="C264" s="1" t="str">
        <f>IF(LEN('XCSM Dump'!D263)=4,'XCSM Dump'!D263,REPT("0",3-LEN('XCSM Dump'!D263))&amp;'XCSM Dump'!D263)</f>
        <v>177</v>
      </c>
      <c r="D264" s="1" t="str">
        <f>'XCSM Dump'!E263</f>
        <v>3L03</v>
      </c>
      <c r="E264" t="str">
        <f>'XCSM Dump'!F263</f>
        <v>Introduction to Diesels</v>
      </c>
      <c r="F264" s="75">
        <f>'XCSM Dump'!W263</f>
        <v>3</v>
      </c>
      <c r="G264" s="49">
        <f>'XCSM Dump'!I263</f>
        <v>46252</v>
      </c>
      <c r="H264" s="49">
        <f>'XCSM Dump'!J263</f>
        <v>46367</v>
      </c>
      <c r="I264" s="49">
        <f>'XCSM Dump'!BX263</f>
        <v>46257.96</v>
      </c>
      <c r="J264" s="49">
        <f>'XCSM Dump'!BY263</f>
        <v>46264.92</v>
      </c>
      <c r="K264" s="49">
        <f>'XCSM Dump'!BZ263</f>
        <v>46349.599999999999</v>
      </c>
      <c r="L264" s="76">
        <f>'XCSM Dump'!AT263</f>
        <v>480</v>
      </c>
      <c r="M264" s="76">
        <f>'XCSM Dump'!AU263</f>
        <v>0</v>
      </c>
      <c r="N264" s="76">
        <f>'XCSM Dump'!AV263</f>
        <v>0</v>
      </c>
      <c r="O264" s="76">
        <f>'XCSM Dump'!AW263</f>
        <v>0</v>
      </c>
      <c r="P264" s="76">
        <f>'XCSM Dump'!AX263</f>
        <v>0</v>
      </c>
      <c r="Q264" s="76">
        <f>'XCSM Dump'!AY263</f>
        <v>0</v>
      </c>
      <c r="R264" s="76">
        <f>'XCSM Dump'!AZ263</f>
        <v>0</v>
      </c>
      <c r="S264" s="76">
        <f>+'XCSM Dump'!U263</f>
        <v>0</v>
      </c>
      <c r="T264" s="76">
        <f>+'XCSM Dump'!BB263+'XCSM Dump'!BA263</f>
        <v>240</v>
      </c>
      <c r="U264" s="11">
        <f t="shared" si="10"/>
        <v>720</v>
      </c>
    </row>
    <row r="265" spans="1:21" x14ac:dyDescent="0.3">
      <c r="A265" t="str">
        <f t="shared" si="9"/>
        <v>DPT1783L01</v>
      </c>
      <c r="B265" s="1" t="str">
        <f>'XCSM Dump'!C264</f>
        <v>DPT</v>
      </c>
      <c r="C265" s="1" t="str">
        <f>IF(LEN('XCSM Dump'!D264)=4,'XCSM Dump'!D264,REPT("0",3-LEN('XCSM Dump'!D264))&amp;'XCSM Dump'!D264)</f>
        <v>178</v>
      </c>
      <c r="D265" s="1" t="str">
        <f>'XCSM Dump'!E264</f>
        <v>3L01</v>
      </c>
      <c r="E265" t="str">
        <f>'XCSM Dump'!F264</f>
        <v>Basic Hydraulics</v>
      </c>
      <c r="F265" s="75">
        <f>'XCSM Dump'!W264</f>
        <v>4</v>
      </c>
      <c r="G265" s="49">
        <f>'XCSM Dump'!I264</f>
        <v>46251</v>
      </c>
      <c r="H265" s="49">
        <f>'XCSM Dump'!J264</f>
        <v>46367</v>
      </c>
      <c r="I265" s="49">
        <f>'XCSM Dump'!BX264</f>
        <v>46257.02</v>
      </c>
      <c r="J265" s="49">
        <f>'XCSM Dump'!BY264</f>
        <v>46264.04</v>
      </c>
      <c r="K265" s="49">
        <f>'XCSM Dump'!BZ264</f>
        <v>46349.440000000002</v>
      </c>
      <c r="L265" s="76">
        <f>'XCSM Dump'!AT264</f>
        <v>640</v>
      </c>
      <c r="M265" s="76">
        <f>'XCSM Dump'!AU264</f>
        <v>0</v>
      </c>
      <c r="N265" s="76">
        <f>'XCSM Dump'!AV264</f>
        <v>0</v>
      </c>
      <c r="O265" s="76">
        <f>'XCSM Dump'!AW264</f>
        <v>0</v>
      </c>
      <c r="P265" s="76">
        <f>'XCSM Dump'!AX264</f>
        <v>0</v>
      </c>
      <c r="Q265" s="76">
        <f>'XCSM Dump'!AY264</f>
        <v>0</v>
      </c>
      <c r="R265" s="76">
        <f>'XCSM Dump'!AZ264</f>
        <v>0</v>
      </c>
      <c r="S265" s="76">
        <f>+'XCSM Dump'!U264</f>
        <v>0</v>
      </c>
      <c r="T265" s="76">
        <f>+'XCSM Dump'!BB264+'XCSM Dump'!BA264</f>
        <v>320</v>
      </c>
      <c r="U265" s="11">
        <f t="shared" si="10"/>
        <v>960</v>
      </c>
    </row>
    <row r="266" spans="1:21" x14ac:dyDescent="0.3">
      <c r="A266" t="str">
        <f t="shared" si="9"/>
        <v>DPT1783L02</v>
      </c>
      <c r="B266" s="1" t="str">
        <f>'XCSM Dump'!C265</f>
        <v>DPT</v>
      </c>
      <c r="C266" s="1" t="str">
        <f>IF(LEN('XCSM Dump'!D265)=4,'XCSM Dump'!D265,REPT("0",3-LEN('XCSM Dump'!D265))&amp;'XCSM Dump'!D265)</f>
        <v>178</v>
      </c>
      <c r="D266" s="1" t="str">
        <f>'XCSM Dump'!E265</f>
        <v>3L02</v>
      </c>
      <c r="E266" t="str">
        <f>'XCSM Dump'!F265</f>
        <v>Basic Hydraulics</v>
      </c>
      <c r="F266" s="75">
        <f>'XCSM Dump'!W265</f>
        <v>4</v>
      </c>
      <c r="G266" s="49">
        <f>'XCSM Dump'!I265</f>
        <v>46252</v>
      </c>
      <c r="H266" s="49">
        <f>'XCSM Dump'!J265</f>
        <v>46367</v>
      </c>
      <c r="I266" s="49">
        <f>'XCSM Dump'!BX265</f>
        <v>46257.96</v>
      </c>
      <c r="J266" s="49">
        <f>'XCSM Dump'!BY265</f>
        <v>46264.92</v>
      </c>
      <c r="K266" s="49">
        <f>'XCSM Dump'!BZ265</f>
        <v>46349.599999999999</v>
      </c>
      <c r="L266" s="76">
        <f>'XCSM Dump'!AT265</f>
        <v>640</v>
      </c>
      <c r="M266" s="76">
        <f>'XCSM Dump'!AU265</f>
        <v>0</v>
      </c>
      <c r="N266" s="76">
        <f>'XCSM Dump'!AV265</f>
        <v>0</v>
      </c>
      <c r="O266" s="76">
        <f>'XCSM Dump'!AW265</f>
        <v>0</v>
      </c>
      <c r="P266" s="76">
        <f>'XCSM Dump'!AX265</f>
        <v>0</v>
      </c>
      <c r="Q266" s="76">
        <f>'XCSM Dump'!AY265</f>
        <v>0</v>
      </c>
      <c r="R266" s="76">
        <f>'XCSM Dump'!AZ265</f>
        <v>0</v>
      </c>
      <c r="S266" s="76">
        <f>+'XCSM Dump'!U265</f>
        <v>0</v>
      </c>
      <c r="T266" s="76">
        <f>+'XCSM Dump'!BB265+'XCSM Dump'!BA265</f>
        <v>320</v>
      </c>
      <c r="U266" s="11">
        <f t="shared" si="10"/>
        <v>960</v>
      </c>
    </row>
    <row r="267" spans="1:21" x14ac:dyDescent="0.3">
      <c r="A267" t="str">
        <f t="shared" si="9"/>
        <v>DPT1783L03</v>
      </c>
      <c r="B267" s="1" t="str">
        <f>'XCSM Dump'!C266</f>
        <v>DPT</v>
      </c>
      <c r="C267" s="1" t="str">
        <f>IF(LEN('XCSM Dump'!D266)=4,'XCSM Dump'!D266,REPT("0",3-LEN('XCSM Dump'!D266))&amp;'XCSM Dump'!D266)</f>
        <v>178</v>
      </c>
      <c r="D267" s="1" t="str">
        <f>'XCSM Dump'!E266</f>
        <v>3L03</v>
      </c>
      <c r="E267" t="str">
        <f>'XCSM Dump'!F266</f>
        <v>Basic Hydraulics</v>
      </c>
      <c r="F267" s="75">
        <f>'XCSM Dump'!W266</f>
        <v>4</v>
      </c>
      <c r="G267" s="49">
        <f>'XCSM Dump'!I266</f>
        <v>46251</v>
      </c>
      <c r="H267" s="49">
        <f>'XCSM Dump'!J266</f>
        <v>46367</v>
      </c>
      <c r="I267" s="49">
        <f>'XCSM Dump'!BX266</f>
        <v>46257.02</v>
      </c>
      <c r="J267" s="49">
        <f>'XCSM Dump'!BY266</f>
        <v>46264.04</v>
      </c>
      <c r="K267" s="49">
        <f>'XCSM Dump'!BZ266</f>
        <v>46349.440000000002</v>
      </c>
      <c r="L267" s="76">
        <f>'XCSM Dump'!AT266</f>
        <v>640</v>
      </c>
      <c r="M267" s="76">
        <f>'XCSM Dump'!AU266</f>
        <v>0</v>
      </c>
      <c r="N267" s="76">
        <f>'XCSM Dump'!AV266</f>
        <v>0</v>
      </c>
      <c r="O267" s="76">
        <f>'XCSM Dump'!AW266</f>
        <v>0</v>
      </c>
      <c r="P267" s="76">
        <f>'XCSM Dump'!AX266</f>
        <v>0</v>
      </c>
      <c r="Q267" s="76">
        <f>'XCSM Dump'!AY266</f>
        <v>0</v>
      </c>
      <c r="R267" s="76">
        <f>'XCSM Dump'!AZ266</f>
        <v>0</v>
      </c>
      <c r="S267" s="76">
        <f>+'XCSM Dump'!U266</f>
        <v>0</v>
      </c>
      <c r="T267" s="76">
        <f>+'XCSM Dump'!BB266+'XCSM Dump'!BA266</f>
        <v>320</v>
      </c>
      <c r="U267" s="11">
        <f t="shared" si="10"/>
        <v>960</v>
      </c>
    </row>
    <row r="268" spans="1:21" x14ac:dyDescent="0.3">
      <c r="A268" t="str">
        <f t="shared" si="9"/>
        <v>DPT1973001</v>
      </c>
      <c r="B268" s="1" t="str">
        <f>'XCSM Dump'!C267</f>
        <v>DPT</v>
      </c>
      <c r="C268" s="1" t="str">
        <f>IF(LEN('XCSM Dump'!D267)=4,'XCSM Dump'!D267,REPT("0",3-LEN('XCSM Dump'!D267))&amp;'XCSM Dump'!D267)</f>
        <v>197</v>
      </c>
      <c r="D268" s="1">
        <f>'XCSM Dump'!E267</f>
        <v>3001</v>
      </c>
      <c r="E268" t="str">
        <f>'XCSM Dump'!F267</f>
        <v>Diesel Power Tech Intern</v>
      </c>
      <c r="F268" s="75">
        <f>'XCSM Dump'!W267</f>
        <v>3</v>
      </c>
      <c r="G268" s="49">
        <f>'XCSM Dump'!I267</f>
        <v>46251</v>
      </c>
      <c r="H268" s="49">
        <f>'XCSM Dump'!J267</f>
        <v>46367</v>
      </c>
      <c r="I268" s="49">
        <f>'XCSM Dump'!BX267</f>
        <v>46257.02</v>
      </c>
      <c r="J268" s="49">
        <f>'XCSM Dump'!BY267</f>
        <v>46264.04</v>
      </c>
      <c r="K268" s="49">
        <f>'XCSM Dump'!BZ267</f>
        <v>46349.440000000002</v>
      </c>
      <c r="L268" s="76">
        <f>'XCSM Dump'!AT267</f>
        <v>480</v>
      </c>
      <c r="M268" s="76">
        <f>'XCSM Dump'!AU267</f>
        <v>0</v>
      </c>
      <c r="N268" s="76">
        <f>'XCSM Dump'!AV267</f>
        <v>0</v>
      </c>
      <c r="O268" s="76">
        <f>'XCSM Dump'!AW267</f>
        <v>0</v>
      </c>
      <c r="P268" s="76">
        <f>'XCSM Dump'!AX267</f>
        <v>0</v>
      </c>
      <c r="Q268" s="76">
        <f>'XCSM Dump'!AY267</f>
        <v>0</v>
      </c>
      <c r="R268" s="76">
        <f>'XCSM Dump'!AZ267</f>
        <v>0</v>
      </c>
      <c r="S268" s="76">
        <f>+'XCSM Dump'!U267</f>
        <v>0</v>
      </c>
      <c r="T268" s="76">
        <f>+'XCSM Dump'!BB267+'XCSM Dump'!BA267</f>
        <v>240</v>
      </c>
      <c r="U268" s="11">
        <f t="shared" si="10"/>
        <v>720</v>
      </c>
    </row>
    <row r="269" spans="1:21" x14ac:dyDescent="0.3">
      <c r="A269" t="str">
        <f t="shared" si="9"/>
        <v>DPT2793L01</v>
      </c>
      <c r="B269" s="1" t="str">
        <f>'XCSM Dump'!C268</f>
        <v>DPT</v>
      </c>
      <c r="C269" s="1" t="str">
        <f>IF(LEN('XCSM Dump'!D268)=4,'XCSM Dump'!D268,REPT("0",3-LEN('XCSM Dump'!D268))&amp;'XCSM Dump'!D268)</f>
        <v>279</v>
      </c>
      <c r="D269" s="1" t="str">
        <f>'XCSM Dump'!E268</f>
        <v>3L01</v>
      </c>
      <c r="E269" t="str">
        <f>'XCSM Dump'!F268</f>
        <v>Advanced Diesels</v>
      </c>
      <c r="F269" s="75">
        <f>'XCSM Dump'!W268</f>
        <v>3</v>
      </c>
      <c r="G269" s="49">
        <f>'XCSM Dump'!I268</f>
        <v>46251</v>
      </c>
      <c r="H269" s="49">
        <f>'XCSM Dump'!J268</f>
        <v>46367</v>
      </c>
      <c r="I269" s="49">
        <f>'XCSM Dump'!BX268</f>
        <v>46257.02</v>
      </c>
      <c r="J269" s="49">
        <f>'XCSM Dump'!BY268</f>
        <v>46264.04</v>
      </c>
      <c r="K269" s="49">
        <f>'XCSM Dump'!BZ268</f>
        <v>46349.440000000002</v>
      </c>
      <c r="L269" s="76">
        <f>'XCSM Dump'!AT268</f>
        <v>480</v>
      </c>
      <c r="M269" s="76">
        <f>'XCSM Dump'!AU268</f>
        <v>0</v>
      </c>
      <c r="N269" s="76">
        <f>'XCSM Dump'!AV268</f>
        <v>0</v>
      </c>
      <c r="O269" s="76">
        <f>'XCSM Dump'!AW268</f>
        <v>0</v>
      </c>
      <c r="P269" s="76">
        <f>'XCSM Dump'!AX268</f>
        <v>0</v>
      </c>
      <c r="Q269" s="76">
        <f>'XCSM Dump'!AY268</f>
        <v>0</v>
      </c>
      <c r="R269" s="76">
        <f>'XCSM Dump'!AZ268</f>
        <v>0</v>
      </c>
      <c r="S269" s="76">
        <f>+'XCSM Dump'!U268</f>
        <v>0</v>
      </c>
      <c r="T269" s="76">
        <f>+'XCSM Dump'!BB268+'XCSM Dump'!BA268</f>
        <v>240</v>
      </c>
      <c r="U269" s="11">
        <f t="shared" si="10"/>
        <v>720</v>
      </c>
    </row>
    <row r="270" spans="1:21" x14ac:dyDescent="0.3">
      <c r="A270" t="str">
        <f t="shared" si="9"/>
        <v>DPT2793L02</v>
      </c>
      <c r="B270" s="1" t="str">
        <f>'XCSM Dump'!C269</f>
        <v>DPT</v>
      </c>
      <c r="C270" s="1" t="str">
        <f>IF(LEN('XCSM Dump'!D269)=4,'XCSM Dump'!D269,REPT("0",3-LEN('XCSM Dump'!D269))&amp;'XCSM Dump'!D269)</f>
        <v>279</v>
      </c>
      <c r="D270" s="1" t="str">
        <f>'XCSM Dump'!E269</f>
        <v>3L02</v>
      </c>
      <c r="E270" t="str">
        <f>'XCSM Dump'!F269</f>
        <v>Advanced Diesels</v>
      </c>
      <c r="F270" s="75">
        <f>'XCSM Dump'!W269</f>
        <v>3</v>
      </c>
      <c r="G270" s="49">
        <f>'XCSM Dump'!I269</f>
        <v>46252</v>
      </c>
      <c r="H270" s="49">
        <f>'XCSM Dump'!J269</f>
        <v>46367</v>
      </c>
      <c r="I270" s="49">
        <f>'XCSM Dump'!BX269</f>
        <v>46257.96</v>
      </c>
      <c r="J270" s="49">
        <f>'XCSM Dump'!BY269</f>
        <v>46264.92</v>
      </c>
      <c r="K270" s="49">
        <f>'XCSM Dump'!BZ269</f>
        <v>46349.599999999999</v>
      </c>
      <c r="L270" s="76">
        <f>'XCSM Dump'!AT269</f>
        <v>480</v>
      </c>
      <c r="M270" s="76">
        <f>'XCSM Dump'!AU269</f>
        <v>0</v>
      </c>
      <c r="N270" s="76">
        <f>'XCSM Dump'!AV269</f>
        <v>0</v>
      </c>
      <c r="O270" s="76">
        <f>'XCSM Dump'!AW269</f>
        <v>0</v>
      </c>
      <c r="P270" s="76">
        <f>'XCSM Dump'!AX269</f>
        <v>0</v>
      </c>
      <c r="Q270" s="76">
        <f>'XCSM Dump'!AY269</f>
        <v>0</v>
      </c>
      <c r="R270" s="76">
        <f>'XCSM Dump'!AZ269</f>
        <v>0</v>
      </c>
      <c r="S270" s="76">
        <f>+'XCSM Dump'!U269</f>
        <v>0</v>
      </c>
      <c r="T270" s="76">
        <f>+'XCSM Dump'!BB269+'XCSM Dump'!BA269</f>
        <v>240</v>
      </c>
      <c r="U270" s="11">
        <f t="shared" si="10"/>
        <v>720</v>
      </c>
    </row>
    <row r="271" spans="1:21" x14ac:dyDescent="0.3">
      <c r="A271" t="str">
        <f t="shared" si="9"/>
        <v>DPT2793L03</v>
      </c>
      <c r="B271" s="1" t="str">
        <f>'XCSM Dump'!C270</f>
        <v>DPT</v>
      </c>
      <c r="C271" s="1" t="str">
        <f>IF(LEN('XCSM Dump'!D270)=4,'XCSM Dump'!D270,REPT("0",3-LEN('XCSM Dump'!D270))&amp;'XCSM Dump'!D270)</f>
        <v>279</v>
      </c>
      <c r="D271" s="1" t="str">
        <f>'XCSM Dump'!E270</f>
        <v>3L03</v>
      </c>
      <c r="E271" t="str">
        <f>'XCSM Dump'!F270</f>
        <v>Advanced Diesels</v>
      </c>
      <c r="F271" s="75">
        <f>'XCSM Dump'!W270</f>
        <v>3</v>
      </c>
      <c r="G271" s="49">
        <f>'XCSM Dump'!I270</f>
        <v>46251</v>
      </c>
      <c r="H271" s="49">
        <f>'XCSM Dump'!J270</f>
        <v>46367</v>
      </c>
      <c r="I271" s="49">
        <f>'XCSM Dump'!BX270</f>
        <v>46257.02</v>
      </c>
      <c r="J271" s="49">
        <f>'XCSM Dump'!BY270</f>
        <v>46264.04</v>
      </c>
      <c r="K271" s="49">
        <f>'XCSM Dump'!BZ270</f>
        <v>46349.440000000002</v>
      </c>
      <c r="L271" s="76">
        <f>'XCSM Dump'!AT270</f>
        <v>480</v>
      </c>
      <c r="M271" s="76">
        <f>'XCSM Dump'!AU270</f>
        <v>0</v>
      </c>
      <c r="N271" s="76">
        <f>'XCSM Dump'!AV270</f>
        <v>0</v>
      </c>
      <c r="O271" s="76">
        <f>'XCSM Dump'!AW270</f>
        <v>0</v>
      </c>
      <c r="P271" s="76">
        <f>'XCSM Dump'!AX270</f>
        <v>0</v>
      </c>
      <c r="Q271" s="76">
        <f>'XCSM Dump'!AY270</f>
        <v>0</v>
      </c>
      <c r="R271" s="76">
        <f>'XCSM Dump'!AZ270</f>
        <v>0</v>
      </c>
      <c r="S271" s="76">
        <f>+'XCSM Dump'!U270</f>
        <v>0</v>
      </c>
      <c r="T271" s="76">
        <f>+'XCSM Dump'!BB270+'XCSM Dump'!BA270</f>
        <v>240</v>
      </c>
      <c r="U271" s="11">
        <f t="shared" si="10"/>
        <v>720</v>
      </c>
    </row>
    <row r="272" spans="1:21" x14ac:dyDescent="0.3">
      <c r="A272" t="str">
        <f t="shared" si="9"/>
        <v>ECE1113A01</v>
      </c>
      <c r="B272" s="1" t="str">
        <f>'XCSM Dump'!C271</f>
        <v>ECE</v>
      </c>
      <c r="C272" s="1" t="str">
        <f>IF(LEN('XCSM Dump'!D271)=4,'XCSM Dump'!D271,REPT("0",3-LEN('XCSM Dump'!D271))&amp;'XCSM Dump'!D271)</f>
        <v>111</v>
      </c>
      <c r="D272" s="1" t="str">
        <f>'XCSM Dump'!E271</f>
        <v>3A01</v>
      </c>
      <c r="E272" t="str">
        <f>'XCSM Dump'!F271</f>
        <v>The Developing Child</v>
      </c>
      <c r="F272" s="75">
        <f>'XCSM Dump'!W271</f>
        <v>3</v>
      </c>
      <c r="G272" s="49">
        <f>'XCSM Dump'!I271</f>
        <v>46251</v>
      </c>
      <c r="H272" s="49">
        <f>'XCSM Dump'!J271</f>
        <v>46304</v>
      </c>
      <c r="I272" s="49">
        <f>'XCSM Dump'!BX271</f>
        <v>46253.24</v>
      </c>
      <c r="J272" s="49">
        <f>'XCSM Dump'!BY271</f>
        <v>46256.480000000003</v>
      </c>
      <c r="K272" s="49">
        <f>'XCSM Dump'!BZ271</f>
        <v>46295.519999999997</v>
      </c>
      <c r="L272" s="76">
        <f>'XCSM Dump'!AT271</f>
        <v>480</v>
      </c>
      <c r="M272" s="76">
        <f>'XCSM Dump'!AU271</f>
        <v>0</v>
      </c>
      <c r="N272" s="76">
        <f>'XCSM Dump'!AV271</f>
        <v>0</v>
      </c>
      <c r="O272" s="76">
        <f>'XCSM Dump'!AW271</f>
        <v>0</v>
      </c>
      <c r="P272" s="76">
        <f>'XCSM Dump'!AX271</f>
        <v>0</v>
      </c>
      <c r="Q272" s="76">
        <f>'XCSM Dump'!AY271</f>
        <v>0</v>
      </c>
      <c r="R272" s="76">
        <f>'XCSM Dump'!AZ271</f>
        <v>0</v>
      </c>
      <c r="S272" s="76">
        <f>+'XCSM Dump'!U271</f>
        <v>0</v>
      </c>
      <c r="T272" s="76">
        <f>+'XCSM Dump'!BB271+'XCSM Dump'!BA271</f>
        <v>0</v>
      </c>
      <c r="U272" s="11">
        <f t="shared" si="10"/>
        <v>480</v>
      </c>
    </row>
    <row r="273" spans="1:21" x14ac:dyDescent="0.3">
      <c r="A273" t="str">
        <f t="shared" si="9"/>
        <v>ECE1113A02</v>
      </c>
      <c r="B273" s="1" t="str">
        <f>'XCSM Dump'!C272</f>
        <v>ECE</v>
      </c>
      <c r="C273" s="1" t="str">
        <f>IF(LEN('XCSM Dump'!D272)=4,'XCSM Dump'!D272,REPT("0",3-LEN('XCSM Dump'!D272))&amp;'XCSM Dump'!D272)</f>
        <v>111</v>
      </c>
      <c r="D273" s="1" t="str">
        <f>'XCSM Dump'!E272</f>
        <v>3A02</v>
      </c>
      <c r="E273" t="str">
        <f>'XCSM Dump'!F272</f>
        <v>The Developing Child</v>
      </c>
      <c r="F273" s="75">
        <f>'XCSM Dump'!W272</f>
        <v>3</v>
      </c>
      <c r="G273" s="49">
        <f>'XCSM Dump'!I272</f>
        <v>46252</v>
      </c>
      <c r="H273" s="49">
        <f>'XCSM Dump'!J272</f>
        <v>46304</v>
      </c>
      <c r="I273" s="49">
        <f>'XCSM Dump'!BX272</f>
        <v>46254.18</v>
      </c>
      <c r="J273" s="49">
        <f>'XCSM Dump'!BY272</f>
        <v>46257.36</v>
      </c>
      <c r="K273" s="49">
        <f>'XCSM Dump'!BZ272</f>
        <v>46295.68</v>
      </c>
      <c r="L273" s="76">
        <f>'XCSM Dump'!AT272</f>
        <v>480</v>
      </c>
      <c r="M273" s="76">
        <f>'XCSM Dump'!AU272</f>
        <v>0</v>
      </c>
      <c r="N273" s="76">
        <f>'XCSM Dump'!AV272</f>
        <v>0</v>
      </c>
      <c r="O273" s="76">
        <f>'XCSM Dump'!AW272</f>
        <v>0</v>
      </c>
      <c r="P273" s="76">
        <f>'XCSM Dump'!AX272</f>
        <v>0</v>
      </c>
      <c r="Q273" s="76">
        <f>'XCSM Dump'!AY272</f>
        <v>0</v>
      </c>
      <c r="R273" s="76">
        <f>'XCSM Dump'!AZ272</f>
        <v>0</v>
      </c>
      <c r="S273" s="76">
        <f>+'XCSM Dump'!U272</f>
        <v>0</v>
      </c>
      <c r="T273" s="76">
        <f>+'XCSM Dump'!BB272+'XCSM Dump'!BA272</f>
        <v>0</v>
      </c>
      <c r="U273" s="11">
        <f t="shared" si="10"/>
        <v>480</v>
      </c>
    </row>
    <row r="274" spans="1:21" x14ac:dyDescent="0.3">
      <c r="A274" t="str">
        <f t="shared" si="9"/>
        <v>ECE1113A03</v>
      </c>
      <c r="B274" s="1" t="str">
        <f>'XCSM Dump'!C273</f>
        <v>ECE</v>
      </c>
      <c r="C274" s="1" t="str">
        <f>IF(LEN('XCSM Dump'!D273)=4,'XCSM Dump'!D273,REPT("0",3-LEN('XCSM Dump'!D273))&amp;'XCSM Dump'!D273)</f>
        <v>111</v>
      </c>
      <c r="D274" s="1" t="str">
        <f>'XCSM Dump'!E273</f>
        <v>3A03</v>
      </c>
      <c r="E274" t="str">
        <f>'XCSM Dump'!F273</f>
        <v>The Developing Child</v>
      </c>
      <c r="F274" s="75">
        <f>'XCSM Dump'!W273</f>
        <v>3</v>
      </c>
      <c r="G274" s="49">
        <f>'XCSM Dump'!I273</f>
        <v>46251</v>
      </c>
      <c r="H274" s="49">
        <f>'XCSM Dump'!J273</f>
        <v>46304</v>
      </c>
      <c r="I274" s="49">
        <f>'XCSM Dump'!BX273</f>
        <v>46253.24</v>
      </c>
      <c r="J274" s="49">
        <f>'XCSM Dump'!BY273</f>
        <v>46256.480000000003</v>
      </c>
      <c r="K274" s="49">
        <f>'XCSM Dump'!BZ273</f>
        <v>46295.519999999997</v>
      </c>
      <c r="L274" s="76">
        <f>'XCSM Dump'!AT273</f>
        <v>480</v>
      </c>
      <c r="M274" s="76">
        <f>'XCSM Dump'!AU273</f>
        <v>0</v>
      </c>
      <c r="N274" s="76">
        <f>'XCSM Dump'!AV273</f>
        <v>0</v>
      </c>
      <c r="O274" s="76">
        <f>'XCSM Dump'!AW273</f>
        <v>0</v>
      </c>
      <c r="P274" s="76">
        <f>'XCSM Dump'!AX273</f>
        <v>0</v>
      </c>
      <c r="Q274" s="76">
        <f>'XCSM Dump'!AY273</f>
        <v>0</v>
      </c>
      <c r="R274" s="76">
        <f>'XCSM Dump'!AZ273</f>
        <v>0</v>
      </c>
      <c r="S274" s="76">
        <f>+'XCSM Dump'!U273</f>
        <v>0</v>
      </c>
      <c r="T274" s="76">
        <f>+'XCSM Dump'!BB273+'XCSM Dump'!BA273</f>
        <v>0</v>
      </c>
      <c r="U274" s="11">
        <f t="shared" si="10"/>
        <v>480</v>
      </c>
    </row>
    <row r="275" spans="1:21" x14ac:dyDescent="0.3">
      <c r="A275" t="str">
        <f t="shared" si="9"/>
        <v>ECE1123090</v>
      </c>
      <c r="B275" s="1" t="str">
        <f>'XCSM Dump'!C274</f>
        <v>ECE</v>
      </c>
      <c r="C275" s="1" t="str">
        <f>IF(LEN('XCSM Dump'!D274)=4,'XCSM Dump'!D274,REPT("0",3-LEN('XCSM Dump'!D274))&amp;'XCSM Dump'!D274)</f>
        <v>112</v>
      </c>
      <c r="D275" s="1">
        <f>'XCSM Dump'!E274</f>
        <v>3090</v>
      </c>
      <c r="E275" t="str">
        <f>'XCSM Dump'!F274</f>
        <v>Guiding Young Children</v>
      </c>
      <c r="F275" s="75">
        <f>'XCSM Dump'!W274</f>
        <v>3</v>
      </c>
      <c r="G275" s="49">
        <f>'XCSM Dump'!I274</f>
        <v>46253</v>
      </c>
      <c r="H275" s="49">
        <f>'XCSM Dump'!J274</f>
        <v>46533</v>
      </c>
      <c r="I275" s="49">
        <f>'XCSM Dump'!BX274</f>
        <v>46268.86</v>
      </c>
      <c r="J275" s="49">
        <f>'XCSM Dump'!BY274</f>
        <v>46285.72</v>
      </c>
      <c r="K275" s="49">
        <f>'XCSM Dump'!BZ274</f>
        <v>46489.2</v>
      </c>
      <c r="L275" s="76">
        <f>'XCSM Dump'!AT274</f>
        <v>480</v>
      </c>
      <c r="M275" s="76">
        <f>'XCSM Dump'!AU274</f>
        <v>0</v>
      </c>
      <c r="N275" s="76">
        <f>'XCSM Dump'!AV274</f>
        <v>0</v>
      </c>
      <c r="O275" s="76">
        <f>'XCSM Dump'!AW274</f>
        <v>0</v>
      </c>
      <c r="P275" s="76">
        <f>'XCSM Dump'!AX274</f>
        <v>0</v>
      </c>
      <c r="Q275" s="76">
        <f>'XCSM Dump'!AY274</f>
        <v>0</v>
      </c>
      <c r="R275" s="76">
        <f>'XCSM Dump'!AZ274</f>
        <v>0</v>
      </c>
      <c r="S275" s="76">
        <f>+'XCSM Dump'!U274</f>
        <v>0</v>
      </c>
      <c r="T275" s="76">
        <f>+'XCSM Dump'!BB274+'XCSM Dump'!BA274</f>
        <v>0</v>
      </c>
      <c r="U275" s="11">
        <f t="shared" si="10"/>
        <v>480</v>
      </c>
    </row>
    <row r="276" spans="1:21" x14ac:dyDescent="0.3">
      <c r="A276" t="str">
        <f t="shared" si="9"/>
        <v>ECE1123091</v>
      </c>
      <c r="B276" s="1" t="str">
        <f>'XCSM Dump'!C275</f>
        <v>ECE</v>
      </c>
      <c r="C276" s="1" t="str">
        <f>IF(LEN('XCSM Dump'!D275)=4,'XCSM Dump'!D275,REPT("0",3-LEN('XCSM Dump'!D275))&amp;'XCSM Dump'!D275)</f>
        <v>112</v>
      </c>
      <c r="D276" s="1">
        <f>'XCSM Dump'!E275</f>
        <v>3091</v>
      </c>
      <c r="E276" t="str">
        <f>'XCSM Dump'!F275</f>
        <v>Guiding Young Children</v>
      </c>
      <c r="F276" s="75">
        <f>'XCSM Dump'!W275</f>
        <v>3</v>
      </c>
      <c r="G276" s="49">
        <f>'XCSM Dump'!I275</f>
        <v>46253</v>
      </c>
      <c r="H276" s="49">
        <f>'XCSM Dump'!J275</f>
        <v>46533</v>
      </c>
      <c r="I276" s="49">
        <f>'XCSM Dump'!BX275</f>
        <v>46268.86</v>
      </c>
      <c r="J276" s="49">
        <f>'XCSM Dump'!BY275</f>
        <v>46285.72</v>
      </c>
      <c r="K276" s="49">
        <f>'XCSM Dump'!BZ275</f>
        <v>46489.2</v>
      </c>
      <c r="L276" s="76">
        <f>'XCSM Dump'!AT275</f>
        <v>480</v>
      </c>
      <c r="M276" s="76">
        <f>'XCSM Dump'!AU275</f>
        <v>0</v>
      </c>
      <c r="N276" s="76">
        <f>'XCSM Dump'!AV275</f>
        <v>0</v>
      </c>
      <c r="O276" s="76">
        <f>'XCSM Dump'!AW275</f>
        <v>0</v>
      </c>
      <c r="P276" s="76">
        <f>'XCSM Dump'!AX275</f>
        <v>0</v>
      </c>
      <c r="Q276" s="76">
        <f>'XCSM Dump'!AY275</f>
        <v>0</v>
      </c>
      <c r="R276" s="76">
        <f>'XCSM Dump'!AZ275</f>
        <v>0</v>
      </c>
      <c r="S276" s="76">
        <f>+'XCSM Dump'!U275</f>
        <v>0</v>
      </c>
      <c r="T276" s="76">
        <f>+'XCSM Dump'!BB275+'XCSM Dump'!BA275</f>
        <v>0</v>
      </c>
      <c r="U276" s="11">
        <f t="shared" si="10"/>
        <v>480</v>
      </c>
    </row>
    <row r="277" spans="1:21" x14ac:dyDescent="0.3">
      <c r="A277" t="str">
        <f t="shared" si="9"/>
        <v>ECE1123092</v>
      </c>
      <c r="B277" s="1" t="str">
        <f>'XCSM Dump'!C276</f>
        <v>ECE</v>
      </c>
      <c r="C277" s="1" t="str">
        <f>IF(LEN('XCSM Dump'!D276)=4,'XCSM Dump'!D276,REPT("0",3-LEN('XCSM Dump'!D276))&amp;'XCSM Dump'!D276)</f>
        <v>112</v>
      </c>
      <c r="D277" s="1">
        <f>'XCSM Dump'!E276</f>
        <v>3092</v>
      </c>
      <c r="E277" t="str">
        <f>'XCSM Dump'!F276</f>
        <v>Guiding Young Children</v>
      </c>
      <c r="F277" s="75">
        <f>'XCSM Dump'!W276</f>
        <v>3</v>
      </c>
      <c r="G277" s="49">
        <f>'XCSM Dump'!I276</f>
        <v>46253</v>
      </c>
      <c r="H277" s="49">
        <f>'XCSM Dump'!J276</f>
        <v>46533</v>
      </c>
      <c r="I277" s="49">
        <f>'XCSM Dump'!BX276</f>
        <v>46268.86</v>
      </c>
      <c r="J277" s="49">
        <f>'XCSM Dump'!BY276</f>
        <v>46285.72</v>
      </c>
      <c r="K277" s="49">
        <f>'XCSM Dump'!BZ276</f>
        <v>46489.2</v>
      </c>
      <c r="L277" s="76">
        <f>'XCSM Dump'!AT276</f>
        <v>480</v>
      </c>
      <c r="M277" s="76">
        <f>'XCSM Dump'!AU276</f>
        <v>0</v>
      </c>
      <c r="N277" s="76">
        <f>'XCSM Dump'!AV276</f>
        <v>0</v>
      </c>
      <c r="O277" s="76">
        <f>'XCSM Dump'!AW276</f>
        <v>0</v>
      </c>
      <c r="P277" s="76">
        <f>'XCSM Dump'!AX276</f>
        <v>0</v>
      </c>
      <c r="Q277" s="76">
        <f>'XCSM Dump'!AY276</f>
        <v>0</v>
      </c>
      <c r="R277" s="76">
        <f>'XCSM Dump'!AZ276</f>
        <v>0</v>
      </c>
      <c r="S277" s="76">
        <f>+'XCSM Dump'!U276</f>
        <v>0</v>
      </c>
      <c r="T277" s="76">
        <f>+'XCSM Dump'!BB276+'XCSM Dump'!BA276</f>
        <v>0</v>
      </c>
      <c r="U277" s="11">
        <f t="shared" si="10"/>
        <v>480</v>
      </c>
    </row>
    <row r="278" spans="1:21" x14ac:dyDescent="0.3">
      <c r="A278" t="str">
        <f t="shared" si="9"/>
        <v>ECE1123A01</v>
      </c>
      <c r="B278" s="1" t="str">
        <f>'XCSM Dump'!C277</f>
        <v>ECE</v>
      </c>
      <c r="C278" s="1" t="str">
        <f>IF(LEN('XCSM Dump'!D277)=4,'XCSM Dump'!D277,REPT("0",3-LEN('XCSM Dump'!D277))&amp;'XCSM Dump'!D277)</f>
        <v>112</v>
      </c>
      <c r="D278" s="1" t="str">
        <f>'XCSM Dump'!E277</f>
        <v>3A01</v>
      </c>
      <c r="E278" t="str">
        <f>'XCSM Dump'!F277</f>
        <v>Guiding Young Children</v>
      </c>
      <c r="F278" s="75">
        <f>'XCSM Dump'!W277</f>
        <v>3</v>
      </c>
      <c r="G278" s="49">
        <f>'XCSM Dump'!I277</f>
        <v>46251</v>
      </c>
      <c r="H278" s="49">
        <f>'XCSM Dump'!J277</f>
        <v>46304</v>
      </c>
      <c r="I278" s="49">
        <f>'XCSM Dump'!BX277</f>
        <v>46253.24</v>
      </c>
      <c r="J278" s="49">
        <f>'XCSM Dump'!BY277</f>
        <v>46256.480000000003</v>
      </c>
      <c r="K278" s="49">
        <f>'XCSM Dump'!BZ277</f>
        <v>46295.519999999997</v>
      </c>
      <c r="L278" s="76">
        <f>'XCSM Dump'!AT277</f>
        <v>480</v>
      </c>
      <c r="M278" s="76">
        <f>'XCSM Dump'!AU277</f>
        <v>0</v>
      </c>
      <c r="N278" s="76">
        <f>'XCSM Dump'!AV277</f>
        <v>0</v>
      </c>
      <c r="O278" s="76">
        <f>'XCSM Dump'!AW277</f>
        <v>0</v>
      </c>
      <c r="P278" s="76">
        <f>'XCSM Dump'!AX277</f>
        <v>0</v>
      </c>
      <c r="Q278" s="76">
        <f>'XCSM Dump'!AY277</f>
        <v>0</v>
      </c>
      <c r="R278" s="76">
        <f>'XCSM Dump'!AZ277</f>
        <v>0</v>
      </c>
      <c r="S278" s="76">
        <f>+'XCSM Dump'!U277</f>
        <v>0</v>
      </c>
      <c r="T278" s="76">
        <f>+'XCSM Dump'!BB277+'XCSM Dump'!BA277</f>
        <v>0</v>
      </c>
      <c r="U278" s="11">
        <f t="shared" si="10"/>
        <v>480</v>
      </c>
    </row>
    <row r="279" spans="1:21" x14ac:dyDescent="0.3">
      <c r="A279" t="str">
        <f t="shared" si="9"/>
        <v>ECE1123A02</v>
      </c>
      <c r="B279" s="1" t="str">
        <f>'XCSM Dump'!C278</f>
        <v>ECE</v>
      </c>
      <c r="C279" s="1" t="str">
        <f>IF(LEN('XCSM Dump'!D278)=4,'XCSM Dump'!D278,REPT("0",3-LEN('XCSM Dump'!D278))&amp;'XCSM Dump'!D278)</f>
        <v>112</v>
      </c>
      <c r="D279" s="1" t="str">
        <f>'XCSM Dump'!E278</f>
        <v>3A02</v>
      </c>
      <c r="E279" t="str">
        <f>'XCSM Dump'!F278</f>
        <v>Guiding Young Children</v>
      </c>
      <c r="F279" s="75">
        <f>'XCSM Dump'!W278</f>
        <v>3</v>
      </c>
      <c r="G279" s="49">
        <f>'XCSM Dump'!I278</f>
        <v>46251</v>
      </c>
      <c r="H279" s="49">
        <f>'XCSM Dump'!J278</f>
        <v>46304</v>
      </c>
      <c r="I279" s="49">
        <f>'XCSM Dump'!BX278</f>
        <v>46253.24</v>
      </c>
      <c r="J279" s="49">
        <f>'XCSM Dump'!BY278</f>
        <v>46256.480000000003</v>
      </c>
      <c r="K279" s="49">
        <f>'XCSM Dump'!BZ278</f>
        <v>46295.519999999997</v>
      </c>
      <c r="L279" s="76">
        <f>'XCSM Dump'!AT278</f>
        <v>480</v>
      </c>
      <c r="M279" s="76">
        <f>'XCSM Dump'!AU278</f>
        <v>0</v>
      </c>
      <c r="N279" s="76">
        <f>'XCSM Dump'!AV278</f>
        <v>0</v>
      </c>
      <c r="O279" s="76">
        <f>'XCSM Dump'!AW278</f>
        <v>0</v>
      </c>
      <c r="P279" s="76">
        <f>'XCSM Dump'!AX278</f>
        <v>0</v>
      </c>
      <c r="Q279" s="76">
        <f>'XCSM Dump'!AY278</f>
        <v>0</v>
      </c>
      <c r="R279" s="76">
        <f>'XCSM Dump'!AZ278</f>
        <v>0</v>
      </c>
      <c r="S279" s="76">
        <f>+'XCSM Dump'!U278</f>
        <v>0</v>
      </c>
      <c r="T279" s="76">
        <f>+'XCSM Dump'!BB278+'XCSM Dump'!BA278</f>
        <v>0</v>
      </c>
      <c r="U279" s="11">
        <f t="shared" si="10"/>
        <v>480</v>
      </c>
    </row>
    <row r="280" spans="1:21" x14ac:dyDescent="0.3">
      <c r="A280" t="str">
        <f t="shared" si="9"/>
        <v>ECE1183001</v>
      </c>
      <c r="B280" s="1" t="str">
        <f>'XCSM Dump'!C279</f>
        <v>ECE</v>
      </c>
      <c r="C280" s="1" t="str">
        <f>IF(LEN('XCSM Dump'!D279)=4,'XCSM Dump'!D279,REPT("0",3-LEN('XCSM Dump'!D279))&amp;'XCSM Dump'!D279)</f>
        <v>118</v>
      </c>
      <c r="D280" s="1">
        <f>'XCSM Dump'!E279</f>
        <v>3001</v>
      </c>
      <c r="E280" t="str">
        <f>'XCSM Dump'!F279</f>
        <v>Observe &amp; Assess for Guidance</v>
      </c>
      <c r="F280" s="75">
        <f>'XCSM Dump'!W279</f>
        <v>3</v>
      </c>
      <c r="G280" s="49">
        <f>'XCSM Dump'!I279</f>
        <v>46251</v>
      </c>
      <c r="H280" s="49">
        <f>'XCSM Dump'!J279</f>
        <v>46367</v>
      </c>
      <c r="I280" s="49">
        <f>'XCSM Dump'!BX279</f>
        <v>46257.02</v>
      </c>
      <c r="J280" s="49">
        <f>'XCSM Dump'!BY279</f>
        <v>46264.04</v>
      </c>
      <c r="K280" s="49">
        <f>'XCSM Dump'!BZ279</f>
        <v>46349.440000000002</v>
      </c>
      <c r="L280" s="76">
        <f>'XCSM Dump'!AT279</f>
        <v>480</v>
      </c>
      <c r="M280" s="76">
        <f>'XCSM Dump'!AU279</f>
        <v>0</v>
      </c>
      <c r="N280" s="76">
        <f>'XCSM Dump'!AV279</f>
        <v>0</v>
      </c>
      <c r="O280" s="76">
        <f>'XCSM Dump'!AW279</f>
        <v>0</v>
      </c>
      <c r="P280" s="76">
        <f>'XCSM Dump'!AX279</f>
        <v>0</v>
      </c>
      <c r="Q280" s="76">
        <f>'XCSM Dump'!AY279</f>
        <v>0</v>
      </c>
      <c r="R280" s="76">
        <f>'XCSM Dump'!AZ279</f>
        <v>0</v>
      </c>
      <c r="S280" s="76">
        <f>+'XCSM Dump'!U279</f>
        <v>0</v>
      </c>
      <c r="T280" s="76">
        <f>+'XCSM Dump'!BB279+'XCSM Dump'!BA279</f>
        <v>0</v>
      </c>
      <c r="U280" s="11">
        <f t="shared" si="10"/>
        <v>480</v>
      </c>
    </row>
    <row r="281" spans="1:21" x14ac:dyDescent="0.3">
      <c r="A281" t="str">
        <f t="shared" si="9"/>
        <v>ECE1613B01</v>
      </c>
      <c r="B281" s="1" t="str">
        <f>'XCSM Dump'!C280</f>
        <v>ECE</v>
      </c>
      <c r="C281" s="1" t="str">
        <f>IF(LEN('XCSM Dump'!D280)=4,'XCSM Dump'!D280,REPT("0",3-LEN('XCSM Dump'!D280))&amp;'XCSM Dump'!D280)</f>
        <v>161</v>
      </c>
      <c r="D281" s="1" t="str">
        <f>'XCSM Dump'!E280</f>
        <v>3B01</v>
      </c>
      <c r="E281" t="str">
        <f>'XCSM Dump'!F280</f>
        <v>Family-Community Relationships</v>
      </c>
      <c r="F281" s="75">
        <f>'XCSM Dump'!W280</f>
        <v>3</v>
      </c>
      <c r="G281" s="49">
        <f>'XCSM Dump'!I280</f>
        <v>46307</v>
      </c>
      <c r="H281" s="49">
        <f>'XCSM Dump'!J280</f>
        <v>46367</v>
      </c>
      <c r="I281" s="49">
        <f>'XCSM Dump'!BX280</f>
        <v>46309.66</v>
      </c>
      <c r="J281" s="49">
        <f>'XCSM Dump'!BY280</f>
        <v>46313.32</v>
      </c>
      <c r="K281" s="49">
        <f>'XCSM Dump'!BZ280</f>
        <v>46357.4</v>
      </c>
      <c r="L281" s="76">
        <f>'XCSM Dump'!AT280</f>
        <v>480</v>
      </c>
      <c r="M281" s="76">
        <f>'XCSM Dump'!AU280</f>
        <v>0</v>
      </c>
      <c r="N281" s="76">
        <f>'XCSM Dump'!AV280</f>
        <v>0</v>
      </c>
      <c r="O281" s="76">
        <f>'XCSM Dump'!AW280</f>
        <v>0</v>
      </c>
      <c r="P281" s="76">
        <f>'XCSM Dump'!AX280</f>
        <v>0</v>
      </c>
      <c r="Q281" s="76">
        <f>'XCSM Dump'!AY280</f>
        <v>0</v>
      </c>
      <c r="R281" s="76">
        <f>'XCSM Dump'!AZ280</f>
        <v>0</v>
      </c>
      <c r="S281" s="76">
        <f>+'XCSM Dump'!U280</f>
        <v>0</v>
      </c>
      <c r="T281" s="76">
        <f>+'XCSM Dump'!BB280+'XCSM Dump'!BA280</f>
        <v>0</v>
      </c>
      <c r="U281" s="11">
        <f t="shared" si="10"/>
        <v>480</v>
      </c>
    </row>
    <row r="282" spans="1:21" x14ac:dyDescent="0.3">
      <c r="A282" t="str">
        <f t="shared" si="9"/>
        <v>ECE1613B02</v>
      </c>
      <c r="B282" s="1" t="str">
        <f>'XCSM Dump'!C281</f>
        <v>ECE</v>
      </c>
      <c r="C282" s="1" t="str">
        <f>IF(LEN('XCSM Dump'!D281)=4,'XCSM Dump'!D281,REPT("0",3-LEN('XCSM Dump'!D281))&amp;'XCSM Dump'!D281)</f>
        <v>161</v>
      </c>
      <c r="D282" s="1" t="str">
        <f>'XCSM Dump'!E281</f>
        <v>3B02</v>
      </c>
      <c r="E282" t="str">
        <f>'XCSM Dump'!F281</f>
        <v>Family-Community Relationships</v>
      </c>
      <c r="F282" s="75">
        <f>'XCSM Dump'!W281</f>
        <v>3</v>
      </c>
      <c r="G282" s="49">
        <f>'XCSM Dump'!I281</f>
        <v>46307</v>
      </c>
      <c r="H282" s="49">
        <f>'XCSM Dump'!J281</f>
        <v>46367</v>
      </c>
      <c r="I282" s="49">
        <f>'XCSM Dump'!BX281</f>
        <v>46309.66</v>
      </c>
      <c r="J282" s="49">
        <f>'XCSM Dump'!BY281</f>
        <v>46313.32</v>
      </c>
      <c r="K282" s="49">
        <f>'XCSM Dump'!BZ281</f>
        <v>46357.4</v>
      </c>
      <c r="L282" s="76">
        <f>'XCSM Dump'!AT281</f>
        <v>480</v>
      </c>
      <c r="M282" s="76">
        <f>'XCSM Dump'!AU281</f>
        <v>0</v>
      </c>
      <c r="N282" s="76">
        <f>'XCSM Dump'!AV281</f>
        <v>0</v>
      </c>
      <c r="O282" s="76">
        <f>'XCSM Dump'!AW281</f>
        <v>0</v>
      </c>
      <c r="P282" s="76">
        <f>'XCSM Dump'!AX281</f>
        <v>0</v>
      </c>
      <c r="Q282" s="76">
        <f>'XCSM Dump'!AY281</f>
        <v>0</v>
      </c>
      <c r="R282" s="76">
        <f>'XCSM Dump'!AZ281</f>
        <v>0</v>
      </c>
      <c r="S282" s="76">
        <f>+'XCSM Dump'!U281</f>
        <v>0</v>
      </c>
      <c r="T282" s="76">
        <f>+'XCSM Dump'!BB281+'XCSM Dump'!BA281</f>
        <v>0</v>
      </c>
      <c r="U282" s="11">
        <f t="shared" si="10"/>
        <v>480</v>
      </c>
    </row>
    <row r="283" spans="1:21" x14ac:dyDescent="0.3">
      <c r="A283" t="str">
        <f t="shared" si="9"/>
        <v>ECE1613B03</v>
      </c>
      <c r="B283" s="1" t="str">
        <f>'XCSM Dump'!C282</f>
        <v>ECE</v>
      </c>
      <c r="C283" s="1" t="str">
        <f>IF(LEN('XCSM Dump'!D282)=4,'XCSM Dump'!D282,REPT("0",3-LEN('XCSM Dump'!D282))&amp;'XCSM Dump'!D282)</f>
        <v>161</v>
      </c>
      <c r="D283" s="1" t="str">
        <f>'XCSM Dump'!E282</f>
        <v>3B03</v>
      </c>
      <c r="E283" t="str">
        <f>'XCSM Dump'!F282</f>
        <v>Family-Community Relationships</v>
      </c>
      <c r="F283" s="75">
        <f>'XCSM Dump'!W282</f>
        <v>3</v>
      </c>
      <c r="G283" s="49">
        <f>'XCSM Dump'!I282</f>
        <v>46307</v>
      </c>
      <c r="H283" s="49">
        <f>'XCSM Dump'!J282</f>
        <v>46367</v>
      </c>
      <c r="I283" s="49">
        <f>'XCSM Dump'!BX282</f>
        <v>46309.66</v>
      </c>
      <c r="J283" s="49">
        <f>'XCSM Dump'!BY282</f>
        <v>46313.32</v>
      </c>
      <c r="K283" s="49">
        <f>'XCSM Dump'!BZ282</f>
        <v>46357.4</v>
      </c>
      <c r="L283" s="76">
        <f>'XCSM Dump'!AT282</f>
        <v>480</v>
      </c>
      <c r="M283" s="76">
        <f>'XCSM Dump'!AU282</f>
        <v>0</v>
      </c>
      <c r="N283" s="76">
        <f>'XCSM Dump'!AV282</f>
        <v>0</v>
      </c>
      <c r="O283" s="76">
        <f>'XCSM Dump'!AW282</f>
        <v>0</v>
      </c>
      <c r="P283" s="76">
        <f>'XCSM Dump'!AX282</f>
        <v>0</v>
      </c>
      <c r="Q283" s="76">
        <f>'XCSM Dump'!AY282</f>
        <v>0</v>
      </c>
      <c r="R283" s="76">
        <f>'XCSM Dump'!AZ282</f>
        <v>0</v>
      </c>
      <c r="S283" s="76">
        <f>+'XCSM Dump'!U282</f>
        <v>0</v>
      </c>
      <c r="T283" s="76">
        <f>+'XCSM Dump'!BB282+'XCSM Dump'!BA282</f>
        <v>0</v>
      </c>
      <c r="U283" s="11">
        <f t="shared" si="10"/>
        <v>480</v>
      </c>
    </row>
    <row r="284" spans="1:21" x14ac:dyDescent="0.3">
      <c r="A284" t="str">
        <f t="shared" si="9"/>
        <v>ECE2113A01</v>
      </c>
      <c r="B284" s="1" t="str">
        <f>'XCSM Dump'!C283</f>
        <v>ECE</v>
      </c>
      <c r="C284" s="1" t="str">
        <f>IF(LEN('XCSM Dump'!D283)=4,'XCSM Dump'!D283,REPT("0",3-LEN('XCSM Dump'!D283))&amp;'XCSM Dump'!D283)</f>
        <v>211</v>
      </c>
      <c r="D284" s="1" t="str">
        <f>'XCSM Dump'!E283</f>
        <v>3A01</v>
      </c>
      <c r="E284" t="str">
        <f>'XCSM Dump'!F283</f>
        <v>Facility Organization &amp; Superv</v>
      </c>
      <c r="F284" s="75">
        <f>'XCSM Dump'!W283</f>
        <v>3</v>
      </c>
      <c r="G284" s="49">
        <f>'XCSM Dump'!I283</f>
        <v>46251</v>
      </c>
      <c r="H284" s="49">
        <f>'XCSM Dump'!J283</f>
        <v>46304</v>
      </c>
      <c r="I284" s="49">
        <f>'XCSM Dump'!BX283</f>
        <v>46253.24</v>
      </c>
      <c r="J284" s="49">
        <f>'XCSM Dump'!BY283</f>
        <v>46256.480000000003</v>
      </c>
      <c r="K284" s="49">
        <f>'XCSM Dump'!BZ283</f>
        <v>46295.519999999997</v>
      </c>
      <c r="L284" s="76">
        <f>'XCSM Dump'!AT283</f>
        <v>480</v>
      </c>
      <c r="M284" s="76">
        <f>'XCSM Dump'!AU283</f>
        <v>0</v>
      </c>
      <c r="N284" s="76">
        <f>'XCSM Dump'!AV283</f>
        <v>0</v>
      </c>
      <c r="O284" s="76">
        <f>'XCSM Dump'!AW283</f>
        <v>0</v>
      </c>
      <c r="P284" s="76">
        <f>'XCSM Dump'!AX283</f>
        <v>0</v>
      </c>
      <c r="Q284" s="76">
        <f>'XCSM Dump'!AY283</f>
        <v>0</v>
      </c>
      <c r="R284" s="76">
        <f>'XCSM Dump'!AZ283</f>
        <v>0</v>
      </c>
      <c r="S284" s="76">
        <f>+'XCSM Dump'!U283</f>
        <v>0</v>
      </c>
      <c r="T284" s="76">
        <f>+'XCSM Dump'!BB283+'XCSM Dump'!BA283</f>
        <v>0</v>
      </c>
      <c r="U284" s="11">
        <f t="shared" si="10"/>
        <v>480</v>
      </c>
    </row>
    <row r="285" spans="1:21" x14ac:dyDescent="0.3">
      <c r="A285" t="str">
        <f t="shared" si="9"/>
        <v>ECE2113B01</v>
      </c>
      <c r="B285" s="1" t="str">
        <f>'XCSM Dump'!C284</f>
        <v>ECE</v>
      </c>
      <c r="C285" s="1" t="str">
        <f>IF(LEN('XCSM Dump'!D284)=4,'XCSM Dump'!D284,REPT("0",3-LEN('XCSM Dump'!D284))&amp;'XCSM Dump'!D284)</f>
        <v>211</v>
      </c>
      <c r="D285" s="1" t="str">
        <f>'XCSM Dump'!E284</f>
        <v>3B01</v>
      </c>
      <c r="E285" t="str">
        <f>'XCSM Dump'!F284</f>
        <v>Facility Organization &amp; Superv</v>
      </c>
      <c r="F285" s="75">
        <f>'XCSM Dump'!W284</f>
        <v>3</v>
      </c>
      <c r="G285" s="49">
        <f>'XCSM Dump'!I284</f>
        <v>46307</v>
      </c>
      <c r="H285" s="49">
        <f>'XCSM Dump'!J284</f>
        <v>46367</v>
      </c>
      <c r="I285" s="49">
        <f>'XCSM Dump'!BX284</f>
        <v>46309.66</v>
      </c>
      <c r="J285" s="49">
        <f>'XCSM Dump'!BY284</f>
        <v>46313.32</v>
      </c>
      <c r="K285" s="49">
        <f>'XCSM Dump'!BZ284</f>
        <v>46357.4</v>
      </c>
      <c r="L285" s="76">
        <f>'XCSM Dump'!AT284</f>
        <v>480</v>
      </c>
      <c r="M285" s="76">
        <f>'XCSM Dump'!AU284</f>
        <v>0</v>
      </c>
      <c r="N285" s="76">
        <f>'XCSM Dump'!AV284</f>
        <v>0</v>
      </c>
      <c r="O285" s="76">
        <f>'XCSM Dump'!AW284</f>
        <v>0</v>
      </c>
      <c r="P285" s="76">
        <f>'XCSM Dump'!AX284</f>
        <v>0</v>
      </c>
      <c r="Q285" s="76">
        <f>'XCSM Dump'!AY284</f>
        <v>0</v>
      </c>
      <c r="R285" s="76">
        <f>'XCSM Dump'!AZ284</f>
        <v>0</v>
      </c>
      <c r="S285" s="76">
        <f>+'XCSM Dump'!U284</f>
        <v>0</v>
      </c>
      <c r="T285" s="76">
        <f>+'XCSM Dump'!BB284+'XCSM Dump'!BA284</f>
        <v>0</v>
      </c>
      <c r="U285" s="11">
        <f t="shared" si="10"/>
        <v>480</v>
      </c>
    </row>
    <row r="286" spans="1:21" x14ac:dyDescent="0.3">
      <c r="A286" t="str">
        <f t="shared" si="9"/>
        <v>ECE2203A01</v>
      </c>
      <c r="B286" s="1" t="str">
        <f>'XCSM Dump'!C285</f>
        <v>ECE</v>
      </c>
      <c r="C286" s="1" t="str">
        <f>IF(LEN('XCSM Dump'!D285)=4,'XCSM Dump'!D285,REPT("0",3-LEN('XCSM Dump'!D285))&amp;'XCSM Dump'!D285)</f>
        <v>220</v>
      </c>
      <c r="D286" s="1" t="str">
        <f>'XCSM Dump'!E285</f>
        <v>3A01</v>
      </c>
      <c r="E286" t="str">
        <f>'XCSM Dump'!F285</f>
        <v>Foster Creative Exp Yng Child</v>
      </c>
      <c r="F286" s="75">
        <f>'XCSM Dump'!W285</f>
        <v>3</v>
      </c>
      <c r="G286" s="49">
        <f>'XCSM Dump'!I285</f>
        <v>46251</v>
      </c>
      <c r="H286" s="49">
        <f>'XCSM Dump'!J285</f>
        <v>46304</v>
      </c>
      <c r="I286" s="49">
        <f>'XCSM Dump'!BX285</f>
        <v>46253.24</v>
      </c>
      <c r="J286" s="49">
        <f>'XCSM Dump'!BY285</f>
        <v>46256.480000000003</v>
      </c>
      <c r="K286" s="49">
        <f>'XCSM Dump'!BZ285</f>
        <v>46295.519999999997</v>
      </c>
      <c r="L286" s="76">
        <f>'XCSM Dump'!AT285</f>
        <v>480</v>
      </c>
      <c r="M286" s="76">
        <f>'XCSM Dump'!AU285</f>
        <v>0</v>
      </c>
      <c r="N286" s="76">
        <f>'XCSM Dump'!AV285</f>
        <v>0</v>
      </c>
      <c r="O286" s="76">
        <f>'XCSM Dump'!AW285</f>
        <v>0</v>
      </c>
      <c r="P286" s="76">
        <f>'XCSM Dump'!AX285</f>
        <v>0</v>
      </c>
      <c r="Q286" s="76">
        <f>'XCSM Dump'!AY285</f>
        <v>0</v>
      </c>
      <c r="R286" s="76">
        <f>'XCSM Dump'!AZ285</f>
        <v>0</v>
      </c>
      <c r="S286" s="76">
        <f>+'XCSM Dump'!U285</f>
        <v>0</v>
      </c>
      <c r="T286" s="76">
        <f>+'XCSM Dump'!BB285+'XCSM Dump'!BA285</f>
        <v>0</v>
      </c>
      <c r="U286" s="11">
        <f t="shared" si="10"/>
        <v>480</v>
      </c>
    </row>
    <row r="287" spans="1:21" x14ac:dyDescent="0.3">
      <c r="A287" t="str">
        <f t="shared" si="9"/>
        <v>ECE2213B01</v>
      </c>
      <c r="B287" s="1" t="str">
        <f>'XCSM Dump'!C286</f>
        <v>ECE</v>
      </c>
      <c r="C287" s="1" t="str">
        <f>IF(LEN('XCSM Dump'!D286)=4,'XCSM Dump'!D286,REPT("0",3-LEN('XCSM Dump'!D286))&amp;'XCSM Dump'!D286)</f>
        <v>221</v>
      </c>
      <c r="D287" s="1" t="str">
        <f>'XCSM Dump'!E286</f>
        <v>3B01</v>
      </c>
      <c r="E287" t="str">
        <f>'XCSM Dump'!F286</f>
        <v>Language of the Young Child</v>
      </c>
      <c r="F287" s="75">
        <f>'XCSM Dump'!W286</f>
        <v>3</v>
      </c>
      <c r="G287" s="49">
        <f>'XCSM Dump'!I286</f>
        <v>46307</v>
      </c>
      <c r="H287" s="49">
        <f>'XCSM Dump'!J286</f>
        <v>46367</v>
      </c>
      <c r="I287" s="49">
        <f>'XCSM Dump'!BX286</f>
        <v>46309.66</v>
      </c>
      <c r="J287" s="49">
        <f>'XCSM Dump'!BY286</f>
        <v>46313.32</v>
      </c>
      <c r="K287" s="49">
        <f>'XCSM Dump'!BZ286</f>
        <v>46357.4</v>
      </c>
      <c r="L287" s="76">
        <f>'XCSM Dump'!AT286</f>
        <v>480</v>
      </c>
      <c r="M287" s="76">
        <f>'XCSM Dump'!AU286</f>
        <v>0</v>
      </c>
      <c r="N287" s="76">
        <f>'XCSM Dump'!AV286</f>
        <v>0</v>
      </c>
      <c r="O287" s="76">
        <f>'XCSM Dump'!AW286</f>
        <v>0</v>
      </c>
      <c r="P287" s="76">
        <f>'XCSM Dump'!AX286</f>
        <v>0</v>
      </c>
      <c r="Q287" s="76">
        <f>'XCSM Dump'!AY286</f>
        <v>0</v>
      </c>
      <c r="R287" s="76">
        <f>'XCSM Dump'!AZ286</f>
        <v>0</v>
      </c>
      <c r="S287" s="76">
        <f>+'XCSM Dump'!U286</f>
        <v>0</v>
      </c>
      <c r="T287" s="76">
        <f>+'XCSM Dump'!BB286+'XCSM Dump'!BA286</f>
        <v>0</v>
      </c>
      <c r="U287" s="11">
        <f t="shared" si="10"/>
        <v>480</v>
      </c>
    </row>
    <row r="288" spans="1:21" x14ac:dyDescent="0.3">
      <c r="A288" t="str">
        <f t="shared" si="9"/>
        <v>ECE2223B01</v>
      </c>
      <c r="B288" s="1" t="str">
        <f>'XCSM Dump'!C287</f>
        <v>ECE</v>
      </c>
      <c r="C288" s="1" t="str">
        <f>IF(LEN('XCSM Dump'!D287)=4,'XCSM Dump'!D287,REPT("0",3-LEN('XCSM Dump'!D287))&amp;'XCSM Dump'!D287)</f>
        <v>222</v>
      </c>
      <c r="D288" s="1" t="str">
        <f>'XCSM Dump'!E287</f>
        <v>3B01</v>
      </c>
      <c r="E288" t="str">
        <f>'XCSM Dump'!F287</f>
        <v>Child Nutrition and Health</v>
      </c>
      <c r="F288" s="75">
        <f>'XCSM Dump'!W287</f>
        <v>3</v>
      </c>
      <c r="G288" s="49">
        <f>'XCSM Dump'!I287</f>
        <v>46307</v>
      </c>
      <c r="H288" s="49">
        <f>'XCSM Dump'!J287</f>
        <v>46367</v>
      </c>
      <c r="I288" s="49">
        <f>'XCSM Dump'!BX287</f>
        <v>46309.66</v>
      </c>
      <c r="J288" s="49">
        <f>'XCSM Dump'!BY287</f>
        <v>46313.32</v>
      </c>
      <c r="K288" s="49">
        <f>'XCSM Dump'!BZ287</f>
        <v>46357.4</v>
      </c>
      <c r="L288" s="76">
        <f>'XCSM Dump'!AT287</f>
        <v>480</v>
      </c>
      <c r="M288" s="76">
        <f>'XCSM Dump'!AU287</f>
        <v>0</v>
      </c>
      <c r="N288" s="76">
        <f>'XCSM Dump'!AV287</f>
        <v>0</v>
      </c>
      <c r="O288" s="76">
        <f>'XCSM Dump'!AW287</f>
        <v>0</v>
      </c>
      <c r="P288" s="76">
        <f>'XCSM Dump'!AX287</f>
        <v>0</v>
      </c>
      <c r="Q288" s="76">
        <f>'XCSM Dump'!AY287</f>
        <v>0</v>
      </c>
      <c r="R288" s="76">
        <f>'XCSM Dump'!AZ287</f>
        <v>0</v>
      </c>
      <c r="S288" s="76">
        <f>+'XCSM Dump'!U287</f>
        <v>0</v>
      </c>
      <c r="T288" s="76">
        <f>+'XCSM Dump'!BB287+'XCSM Dump'!BA287</f>
        <v>0</v>
      </c>
      <c r="U288" s="11">
        <f t="shared" si="10"/>
        <v>480</v>
      </c>
    </row>
    <row r="289" spans="1:21" x14ac:dyDescent="0.3">
      <c r="A289" t="str">
        <f t="shared" si="9"/>
        <v>ECE2223B02</v>
      </c>
      <c r="B289" s="1" t="str">
        <f>'XCSM Dump'!C288</f>
        <v>ECE</v>
      </c>
      <c r="C289" s="1" t="str">
        <f>IF(LEN('XCSM Dump'!D288)=4,'XCSM Dump'!D288,REPT("0",3-LEN('XCSM Dump'!D288))&amp;'XCSM Dump'!D288)</f>
        <v>222</v>
      </c>
      <c r="D289" s="1" t="str">
        <f>'XCSM Dump'!E288</f>
        <v>3B02</v>
      </c>
      <c r="E289" t="str">
        <f>'XCSM Dump'!F288</f>
        <v>Child Nutrition and Health</v>
      </c>
      <c r="F289" s="75">
        <f>'XCSM Dump'!W288</f>
        <v>3</v>
      </c>
      <c r="G289" s="49">
        <f>'XCSM Dump'!I288</f>
        <v>46307</v>
      </c>
      <c r="H289" s="49">
        <f>'XCSM Dump'!J288</f>
        <v>46367</v>
      </c>
      <c r="I289" s="49">
        <f>'XCSM Dump'!BX288</f>
        <v>46309.66</v>
      </c>
      <c r="J289" s="49">
        <f>'XCSM Dump'!BY288</f>
        <v>46313.32</v>
      </c>
      <c r="K289" s="49">
        <f>'XCSM Dump'!BZ288</f>
        <v>46357.4</v>
      </c>
      <c r="L289" s="76">
        <f>'XCSM Dump'!AT288</f>
        <v>480</v>
      </c>
      <c r="M289" s="76">
        <f>'XCSM Dump'!AU288</f>
        <v>0</v>
      </c>
      <c r="N289" s="76">
        <f>'XCSM Dump'!AV288</f>
        <v>0</v>
      </c>
      <c r="O289" s="76">
        <f>'XCSM Dump'!AW288</f>
        <v>0</v>
      </c>
      <c r="P289" s="76">
        <f>'XCSM Dump'!AX288</f>
        <v>0</v>
      </c>
      <c r="Q289" s="76">
        <f>'XCSM Dump'!AY288</f>
        <v>0</v>
      </c>
      <c r="R289" s="76">
        <f>'XCSM Dump'!AZ288</f>
        <v>0</v>
      </c>
      <c r="S289" s="76">
        <f>+'XCSM Dump'!U288</f>
        <v>0</v>
      </c>
      <c r="T289" s="76">
        <f>+'XCSM Dump'!BB288+'XCSM Dump'!BA288</f>
        <v>0</v>
      </c>
      <c r="U289" s="11">
        <f t="shared" si="10"/>
        <v>480</v>
      </c>
    </row>
    <row r="290" spans="1:21" x14ac:dyDescent="0.3">
      <c r="A290" t="str">
        <f t="shared" si="9"/>
        <v>ECE2233B01</v>
      </c>
      <c r="B290" s="1" t="str">
        <f>'XCSM Dump'!C289</f>
        <v>ECE</v>
      </c>
      <c r="C290" s="1" t="str">
        <f>IF(LEN('XCSM Dump'!D289)=4,'XCSM Dump'!D289,REPT("0",3-LEN('XCSM Dump'!D289))&amp;'XCSM Dump'!D289)</f>
        <v>223</v>
      </c>
      <c r="D290" s="1" t="str">
        <f>'XCSM Dump'!E289</f>
        <v>3B01</v>
      </c>
      <c r="E290" t="str">
        <f>'XCSM Dump'!F289</f>
        <v>Sci/Math in Early Childhood Ed</v>
      </c>
      <c r="F290" s="75">
        <f>'XCSM Dump'!W289</f>
        <v>3</v>
      </c>
      <c r="G290" s="49">
        <f>'XCSM Dump'!I289</f>
        <v>46307</v>
      </c>
      <c r="H290" s="49">
        <f>'XCSM Dump'!J289</f>
        <v>46367</v>
      </c>
      <c r="I290" s="49">
        <f>'XCSM Dump'!BX289</f>
        <v>46309.66</v>
      </c>
      <c r="J290" s="49">
        <f>'XCSM Dump'!BY289</f>
        <v>46313.32</v>
      </c>
      <c r="K290" s="49">
        <f>'XCSM Dump'!BZ289</f>
        <v>46357.4</v>
      </c>
      <c r="L290" s="76">
        <f>'XCSM Dump'!AT289</f>
        <v>480</v>
      </c>
      <c r="M290" s="76">
        <f>'XCSM Dump'!AU289</f>
        <v>0</v>
      </c>
      <c r="N290" s="76">
        <f>'XCSM Dump'!AV289</f>
        <v>0</v>
      </c>
      <c r="O290" s="76">
        <f>'XCSM Dump'!AW289</f>
        <v>0</v>
      </c>
      <c r="P290" s="76">
        <f>'XCSM Dump'!AX289</f>
        <v>0</v>
      </c>
      <c r="Q290" s="76">
        <f>'XCSM Dump'!AY289</f>
        <v>0</v>
      </c>
      <c r="R290" s="76">
        <f>'XCSM Dump'!AZ289</f>
        <v>0</v>
      </c>
      <c r="S290" s="76">
        <f>+'XCSM Dump'!U289</f>
        <v>0</v>
      </c>
      <c r="T290" s="76">
        <f>+'XCSM Dump'!BB289+'XCSM Dump'!BA289</f>
        <v>0</v>
      </c>
      <c r="U290" s="11">
        <f t="shared" si="10"/>
        <v>480</v>
      </c>
    </row>
    <row r="291" spans="1:21" x14ac:dyDescent="0.3">
      <c r="A291" t="str">
        <f t="shared" si="9"/>
        <v>ECE2803001</v>
      </c>
      <c r="B291" s="1" t="str">
        <f>'XCSM Dump'!C290</f>
        <v>ECE</v>
      </c>
      <c r="C291" s="1" t="str">
        <f>IF(LEN('XCSM Dump'!D290)=4,'XCSM Dump'!D290,REPT("0",3-LEN('XCSM Dump'!D290))&amp;'XCSM Dump'!D290)</f>
        <v>280</v>
      </c>
      <c r="D291" s="1">
        <f>'XCSM Dump'!E290</f>
        <v>3001</v>
      </c>
      <c r="E291" t="str">
        <f>'XCSM Dump'!F290</f>
        <v>Early Childhood Ed Practicum</v>
      </c>
      <c r="F291" s="75">
        <f>'XCSM Dump'!W290</f>
        <v>4</v>
      </c>
      <c r="G291" s="49">
        <f>'XCSM Dump'!I290</f>
        <v>46251</v>
      </c>
      <c r="H291" s="49">
        <f>'XCSM Dump'!J290</f>
        <v>46367</v>
      </c>
      <c r="I291" s="49">
        <f>'XCSM Dump'!BX290</f>
        <v>46257.02</v>
      </c>
      <c r="J291" s="49">
        <f>'XCSM Dump'!BY290</f>
        <v>46264.04</v>
      </c>
      <c r="K291" s="49">
        <f>'XCSM Dump'!BZ290</f>
        <v>46349.440000000002</v>
      </c>
      <c r="L291" s="76">
        <f>'XCSM Dump'!AT290</f>
        <v>640</v>
      </c>
      <c r="M291" s="76">
        <f>'XCSM Dump'!AU290</f>
        <v>0</v>
      </c>
      <c r="N291" s="76">
        <f>'XCSM Dump'!AV290</f>
        <v>0</v>
      </c>
      <c r="O291" s="76">
        <f>'XCSM Dump'!AW290</f>
        <v>0</v>
      </c>
      <c r="P291" s="76">
        <f>'XCSM Dump'!AX290</f>
        <v>0</v>
      </c>
      <c r="Q291" s="76">
        <f>'XCSM Dump'!AY290</f>
        <v>0</v>
      </c>
      <c r="R291" s="76">
        <f>'XCSM Dump'!AZ290</f>
        <v>0</v>
      </c>
      <c r="S291" s="76">
        <f>+'XCSM Dump'!U290</f>
        <v>0</v>
      </c>
      <c r="T291" s="76">
        <f>+'XCSM Dump'!BB290+'XCSM Dump'!BA290</f>
        <v>0</v>
      </c>
      <c r="U291" s="11">
        <f t="shared" si="10"/>
        <v>640</v>
      </c>
    </row>
    <row r="292" spans="1:21" x14ac:dyDescent="0.3">
      <c r="A292" t="str">
        <f t="shared" si="9"/>
        <v>ECO1603001</v>
      </c>
      <c r="B292" s="1" t="str">
        <f>'XCSM Dump'!C291</f>
        <v>ECO</v>
      </c>
      <c r="C292" s="1" t="str">
        <f>IF(LEN('XCSM Dump'!D291)=4,'XCSM Dump'!D291,REPT("0",3-LEN('XCSM Dump'!D291))&amp;'XCSM Dump'!D291)</f>
        <v>160</v>
      </c>
      <c r="D292" s="1">
        <f>'XCSM Dump'!E291</f>
        <v>3001</v>
      </c>
      <c r="E292" t="str">
        <f>'XCSM Dump'!F291</f>
        <v>Introduction to Economics</v>
      </c>
      <c r="F292" s="75">
        <f>'XCSM Dump'!W291</f>
        <v>3</v>
      </c>
      <c r="G292" s="49">
        <f>'XCSM Dump'!I291</f>
        <v>46251</v>
      </c>
      <c r="H292" s="49">
        <f>'XCSM Dump'!J291</f>
        <v>46367</v>
      </c>
      <c r="I292" s="49">
        <f>'XCSM Dump'!BX291</f>
        <v>46257.02</v>
      </c>
      <c r="J292" s="49">
        <f>'XCSM Dump'!BY291</f>
        <v>46264.04</v>
      </c>
      <c r="K292" s="49">
        <f>'XCSM Dump'!BZ291</f>
        <v>46349.440000000002</v>
      </c>
      <c r="L292" s="76">
        <f>'XCSM Dump'!AT291</f>
        <v>480</v>
      </c>
      <c r="M292" s="76">
        <f>'XCSM Dump'!AU291</f>
        <v>0</v>
      </c>
      <c r="N292" s="76">
        <f>'XCSM Dump'!AV291</f>
        <v>0</v>
      </c>
      <c r="O292" s="76">
        <f>'XCSM Dump'!AW291</f>
        <v>0</v>
      </c>
      <c r="P292" s="76">
        <f>'XCSM Dump'!AX291</f>
        <v>0</v>
      </c>
      <c r="Q292" s="76">
        <f>'XCSM Dump'!AY291</f>
        <v>0</v>
      </c>
      <c r="R292" s="76">
        <f>'XCSM Dump'!AZ291</f>
        <v>0</v>
      </c>
      <c r="S292" s="76">
        <f>+'XCSM Dump'!U291</f>
        <v>0</v>
      </c>
      <c r="T292" s="76">
        <f>+'XCSM Dump'!BB291+'XCSM Dump'!BA291</f>
        <v>0</v>
      </c>
      <c r="U292" s="11">
        <f t="shared" si="10"/>
        <v>480</v>
      </c>
    </row>
    <row r="293" spans="1:21" x14ac:dyDescent="0.3">
      <c r="A293" t="str">
        <f t="shared" si="9"/>
        <v>ECO2603001</v>
      </c>
      <c r="B293" s="1" t="str">
        <f>'XCSM Dump'!C292</f>
        <v>ECO</v>
      </c>
      <c r="C293" s="1" t="str">
        <f>IF(LEN('XCSM Dump'!D292)=4,'XCSM Dump'!D292,REPT("0",3-LEN('XCSM Dump'!D292))&amp;'XCSM Dump'!D292)</f>
        <v>260</v>
      </c>
      <c r="D293" s="1">
        <f>'XCSM Dump'!E292</f>
        <v>3001</v>
      </c>
      <c r="E293" t="str">
        <f>'XCSM Dump'!F292</f>
        <v>Principles of Macroecon</v>
      </c>
      <c r="F293" s="75">
        <f>'XCSM Dump'!W292</f>
        <v>3</v>
      </c>
      <c r="G293" s="49">
        <f>'XCSM Dump'!I292</f>
        <v>46251</v>
      </c>
      <c r="H293" s="49">
        <f>'XCSM Dump'!J292</f>
        <v>46367</v>
      </c>
      <c r="I293" s="49">
        <f>'XCSM Dump'!BX292</f>
        <v>46257.02</v>
      </c>
      <c r="J293" s="49">
        <f>'XCSM Dump'!BY292</f>
        <v>46264.04</v>
      </c>
      <c r="K293" s="49">
        <f>'XCSM Dump'!BZ292</f>
        <v>46349.440000000002</v>
      </c>
      <c r="L293" s="76">
        <f>'XCSM Dump'!AT292</f>
        <v>480</v>
      </c>
      <c r="M293" s="76">
        <f>'XCSM Dump'!AU292</f>
        <v>0</v>
      </c>
      <c r="N293" s="76">
        <f>'XCSM Dump'!AV292</f>
        <v>0</v>
      </c>
      <c r="O293" s="76">
        <f>'XCSM Dump'!AW292</f>
        <v>0</v>
      </c>
      <c r="P293" s="76">
        <f>'XCSM Dump'!AX292</f>
        <v>0</v>
      </c>
      <c r="Q293" s="76">
        <f>'XCSM Dump'!AY292</f>
        <v>0</v>
      </c>
      <c r="R293" s="76">
        <f>'XCSM Dump'!AZ292</f>
        <v>0</v>
      </c>
      <c r="S293" s="76">
        <f>+'XCSM Dump'!U292</f>
        <v>0</v>
      </c>
      <c r="T293" s="76">
        <f>+'XCSM Dump'!BB292+'XCSM Dump'!BA292</f>
        <v>0</v>
      </c>
      <c r="U293" s="11">
        <f t="shared" si="10"/>
        <v>480</v>
      </c>
    </row>
    <row r="294" spans="1:21" x14ac:dyDescent="0.3">
      <c r="A294" t="str">
        <f t="shared" si="9"/>
        <v>ECO2603A01</v>
      </c>
      <c r="B294" s="1" t="str">
        <f>'XCSM Dump'!C293</f>
        <v>ECO</v>
      </c>
      <c r="C294" s="1" t="str">
        <f>IF(LEN('XCSM Dump'!D293)=4,'XCSM Dump'!D293,REPT("0",3-LEN('XCSM Dump'!D293))&amp;'XCSM Dump'!D293)</f>
        <v>260</v>
      </c>
      <c r="D294" s="1" t="str">
        <f>'XCSM Dump'!E293</f>
        <v>3A01</v>
      </c>
      <c r="E294" t="str">
        <f>'XCSM Dump'!F293</f>
        <v>Principles of Macroecon</v>
      </c>
      <c r="F294" s="75">
        <f>'XCSM Dump'!W293</f>
        <v>3</v>
      </c>
      <c r="G294" s="49">
        <f>'XCSM Dump'!I293</f>
        <v>46251</v>
      </c>
      <c r="H294" s="49">
        <f>'XCSM Dump'!J293</f>
        <v>46304</v>
      </c>
      <c r="I294" s="49">
        <f>'XCSM Dump'!BX293</f>
        <v>46253.24</v>
      </c>
      <c r="J294" s="49">
        <f>'XCSM Dump'!BY293</f>
        <v>46256.480000000003</v>
      </c>
      <c r="K294" s="49">
        <f>'XCSM Dump'!BZ293</f>
        <v>46295.519999999997</v>
      </c>
      <c r="L294" s="76">
        <f>'XCSM Dump'!AT293</f>
        <v>480</v>
      </c>
      <c r="M294" s="76">
        <f>'XCSM Dump'!AU293</f>
        <v>0</v>
      </c>
      <c r="N294" s="76">
        <f>'XCSM Dump'!AV293</f>
        <v>0</v>
      </c>
      <c r="O294" s="76">
        <f>'XCSM Dump'!AW293</f>
        <v>0</v>
      </c>
      <c r="P294" s="76">
        <f>'XCSM Dump'!AX293</f>
        <v>0</v>
      </c>
      <c r="Q294" s="76">
        <f>'XCSM Dump'!AY293</f>
        <v>0</v>
      </c>
      <c r="R294" s="76">
        <f>'XCSM Dump'!AZ293</f>
        <v>0</v>
      </c>
      <c r="S294" s="76">
        <f>+'XCSM Dump'!U293</f>
        <v>0</v>
      </c>
      <c r="T294" s="76">
        <f>+'XCSM Dump'!BB293+'XCSM Dump'!BA293</f>
        <v>0</v>
      </c>
      <c r="U294" s="11">
        <f t="shared" si="10"/>
        <v>480</v>
      </c>
    </row>
    <row r="295" spans="1:21" x14ac:dyDescent="0.3">
      <c r="A295" t="str">
        <f t="shared" si="9"/>
        <v>ECO2603B01</v>
      </c>
      <c r="B295" s="1" t="str">
        <f>'XCSM Dump'!C294</f>
        <v>ECO</v>
      </c>
      <c r="C295" s="1" t="str">
        <f>IF(LEN('XCSM Dump'!D294)=4,'XCSM Dump'!D294,REPT("0",3-LEN('XCSM Dump'!D294))&amp;'XCSM Dump'!D294)</f>
        <v>260</v>
      </c>
      <c r="D295" s="1" t="str">
        <f>'XCSM Dump'!E294</f>
        <v>3B01</v>
      </c>
      <c r="E295" t="str">
        <f>'XCSM Dump'!F294</f>
        <v>Principles of Macroecon</v>
      </c>
      <c r="F295" s="75">
        <f>'XCSM Dump'!W294</f>
        <v>3</v>
      </c>
      <c r="G295" s="49">
        <f>'XCSM Dump'!I294</f>
        <v>46307</v>
      </c>
      <c r="H295" s="49">
        <f>'XCSM Dump'!J294</f>
        <v>46367</v>
      </c>
      <c r="I295" s="49">
        <f>'XCSM Dump'!BX294</f>
        <v>46309.66</v>
      </c>
      <c r="J295" s="49">
        <f>'XCSM Dump'!BY294</f>
        <v>46313.32</v>
      </c>
      <c r="K295" s="49">
        <f>'XCSM Dump'!BZ294</f>
        <v>46357.4</v>
      </c>
      <c r="L295" s="76">
        <f>'XCSM Dump'!AT294</f>
        <v>480</v>
      </c>
      <c r="M295" s="76">
        <f>'XCSM Dump'!AU294</f>
        <v>0</v>
      </c>
      <c r="N295" s="76">
        <f>'XCSM Dump'!AV294</f>
        <v>0</v>
      </c>
      <c r="O295" s="76">
        <f>'XCSM Dump'!AW294</f>
        <v>0</v>
      </c>
      <c r="P295" s="76">
        <f>'XCSM Dump'!AX294</f>
        <v>0</v>
      </c>
      <c r="Q295" s="76">
        <f>'XCSM Dump'!AY294</f>
        <v>0</v>
      </c>
      <c r="R295" s="76">
        <f>'XCSM Dump'!AZ294</f>
        <v>0</v>
      </c>
      <c r="S295" s="76">
        <f>+'XCSM Dump'!U294</f>
        <v>0</v>
      </c>
      <c r="T295" s="76">
        <f>+'XCSM Dump'!BB294+'XCSM Dump'!BA294</f>
        <v>0</v>
      </c>
      <c r="U295" s="11">
        <f t="shared" si="10"/>
        <v>480</v>
      </c>
    </row>
    <row r="296" spans="1:21" x14ac:dyDescent="0.3">
      <c r="A296" t="str">
        <f t="shared" si="9"/>
        <v>ECO2613001</v>
      </c>
      <c r="B296" s="1" t="str">
        <f>'XCSM Dump'!C295</f>
        <v>ECO</v>
      </c>
      <c r="C296" s="1" t="str">
        <f>IF(LEN('XCSM Dump'!D295)=4,'XCSM Dump'!D295,REPT("0",3-LEN('XCSM Dump'!D295))&amp;'XCSM Dump'!D295)</f>
        <v>261</v>
      </c>
      <c r="D296" s="1">
        <f>'XCSM Dump'!E295</f>
        <v>3001</v>
      </c>
      <c r="E296" t="str">
        <f>'XCSM Dump'!F295</f>
        <v>Principles of Microecon</v>
      </c>
      <c r="F296" s="75">
        <f>'XCSM Dump'!W295</f>
        <v>3</v>
      </c>
      <c r="G296" s="49">
        <f>'XCSM Dump'!I295</f>
        <v>46251</v>
      </c>
      <c r="H296" s="49">
        <f>'XCSM Dump'!J295</f>
        <v>46367</v>
      </c>
      <c r="I296" s="49">
        <f>'XCSM Dump'!BX295</f>
        <v>46257.02</v>
      </c>
      <c r="J296" s="49">
        <f>'XCSM Dump'!BY295</f>
        <v>46264.04</v>
      </c>
      <c r="K296" s="49">
        <f>'XCSM Dump'!BZ295</f>
        <v>46349.440000000002</v>
      </c>
      <c r="L296" s="76">
        <f>'XCSM Dump'!AT295</f>
        <v>480</v>
      </c>
      <c r="M296" s="76">
        <f>'XCSM Dump'!AU295</f>
        <v>0</v>
      </c>
      <c r="N296" s="76">
        <f>'XCSM Dump'!AV295</f>
        <v>0</v>
      </c>
      <c r="O296" s="76">
        <f>'XCSM Dump'!AW295</f>
        <v>0</v>
      </c>
      <c r="P296" s="76">
        <f>'XCSM Dump'!AX295</f>
        <v>0</v>
      </c>
      <c r="Q296" s="76">
        <f>'XCSM Dump'!AY295</f>
        <v>0</v>
      </c>
      <c r="R296" s="76">
        <f>'XCSM Dump'!AZ295</f>
        <v>0</v>
      </c>
      <c r="S296" s="76">
        <f>+'XCSM Dump'!U295</f>
        <v>0</v>
      </c>
      <c r="T296" s="76">
        <f>+'XCSM Dump'!BB295+'XCSM Dump'!BA295</f>
        <v>0</v>
      </c>
      <c r="U296" s="11">
        <f t="shared" si="10"/>
        <v>480</v>
      </c>
    </row>
    <row r="297" spans="1:21" x14ac:dyDescent="0.3">
      <c r="A297" t="str">
        <f t="shared" si="9"/>
        <v>ECO2613B01</v>
      </c>
      <c r="B297" s="1" t="str">
        <f>'XCSM Dump'!C296</f>
        <v>ECO</v>
      </c>
      <c r="C297" s="1" t="str">
        <f>IF(LEN('XCSM Dump'!D296)=4,'XCSM Dump'!D296,REPT("0",3-LEN('XCSM Dump'!D296))&amp;'XCSM Dump'!D296)</f>
        <v>261</v>
      </c>
      <c r="D297" s="1" t="str">
        <f>'XCSM Dump'!E296</f>
        <v>3B01</v>
      </c>
      <c r="E297" t="str">
        <f>'XCSM Dump'!F296</f>
        <v>Principles of Microecon</v>
      </c>
      <c r="F297" s="75">
        <f>'XCSM Dump'!W296</f>
        <v>3</v>
      </c>
      <c r="G297" s="49">
        <f>'XCSM Dump'!I296</f>
        <v>46307</v>
      </c>
      <c r="H297" s="49">
        <f>'XCSM Dump'!J296</f>
        <v>46367</v>
      </c>
      <c r="I297" s="49">
        <f>'XCSM Dump'!BX296</f>
        <v>46309.66</v>
      </c>
      <c r="J297" s="49">
        <f>'XCSM Dump'!BY296</f>
        <v>46313.32</v>
      </c>
      <c r="K297" s="49">
        <f>'XCSM Dump'!BZ296</f>
        <v>46357.4</v>
      </c>
      <c r="L297" s="76">
        <f>'XCSM Dump'!AT296</f>
        <v>480</v>
      </c>
      <c r="M297" s="76">
        <f>'XCSM Dump'!AU296</f>
        <v>0</v>
      </c>
      <c r="N297" s="76">
        <f>'XCSM Dump'!AV296</f>
        <v>0</v>
      </c>
      <c r="O297" s="76">
        <f>'XCSM Dump'!AW296</f>
        <v>0</v>
      </c>
      <c r="P297" s="76">
        <f>'XCSM Dump'!AX296</f>
        <v>0</v>
      </c>
      <c r="Q297" s="76">
        <f>'XCSM Dump'!AY296</f>
        <v>0</v>
      </c>
      <c r="R297" s="76">
        <f>'XCSM Dump'!AZ296</f>
        <v>0</v>
      </c>
      <c r="S297" s="76">
        <f>+'XCSM Dump'!U296</f>
        <v>0</v>
      </c>
      <c r="T297" s="76">
        <f>+'XCSM Dump'!BB296+'XCSM Dump'!BA296</f>
        <v>0</v>
      </c>
      <c r="U297" s="11">
        <f t="shared" si="10"/>
        <v>480</v>
      </c>
    </row>
    <row r="298" spans="1:21" x14ac:dyDescent="0.3">
      <c r="A298" t="str">
        <f t="shared" si="9"/>
        <v>EDU1073001</v>
      </c>
      <c r="B298" s="1" t="str">
        <f>'XCSM Dump'!C297</f>
        <v>EDU</v>
      </c>
      <c r="C298" s="1" t="str">
        <f>IF(LEN('XCSM Dump'!D297)=4,'XCSM Dump'!D297,REPT("0",3-LEN('XCSM Dump'!D297))&amp;'XCSM Dump'!D297)</f>
        <v>107</v>
      </c>
      <c r="D298" s="1">
        <f>'XCSM Dump'!E297</f>
        <v>3001</v>
      </c>
      <c r="E298" t="str">
        <f>'XCSM Dump'!F297</f>
        <v>Intro to Special Education</v>
      </c>
      <c r="F298" s="75">
        <f>'XCSM Dump'!W297</f>
        <v>3</v>
      </c>
      <c r="G298" s="49">
        <f>'XCSM Dump'!I297</f>
        <v>46251</v>
      </c>
      <c r="H298" s="49">
        <f>'XCSM Dump'!J297</f>
        <v>46367</v>
      </c>
      <c r="I298" s="49">
        <f>'XCSM Dump'!BX297</f>
        <v>46257.02</v>
      </c>
      <c r="J298" s="49">
        <f>'XCSM Dump'!BY297</f>
        <v>46264.04</v>
      </c>
      <c r="K298" s="49">
        <f>'XCSM Dump'!BZ297</f>
        <v>46349.440000000002</v>
      </c>
      <c r="L298" s="76">
        <f>'XCSM Dump'!AT297</f>
        <v>480</v>
      </c>
      <c r="M298" s="76">
        <f>'XCSM Dump'!AU297</f>
        <v>0</v>
      </c>
      <c r="N298" s="76">
        <f>'XCSM Dump'!AV297</f>
        <v>0</v>
      </c>
      <c r="O298" s="76">
        <f>'XCSM Dump'!AW297</f>
        <v>0</v>
      </c>
      <c r="P298" s="76">
        <f>'XCSM Dump'!AX297</f>
        <v>0</v>
      </c>
      <c r="Q298" s="76">
        <f>'XCSM Dump'!AY297</f>
        <v>0</v>
      </c>
      <c r="R298" s="76">
        <f>'XCSM Dump'!AZ297</f>
        <v>0</v>
      </c>
      <c r="S298" s="76">
        <f>+'XCSM Dump'!U297</f>
        <v>0</v>
      </c>
      <c r="T298" s="76">
        <f>+'XCSM Dump'!BB297+'XCSM Dump'!BA297</f>
        <v>0</v>
      </c>
      <c r="U298" s="11">
        <f t="shared" si="10"/>
        <v>480</v>
      </c>
    </row>
    <row r="299" spans="1:21" x14ac:dyDescent="0.3">
      <c r="A299" t="str">
        <f t="shared" si="9"/>
        <v>EDU1073090</v>
      </c>
      <c r="B299" s="1" t="str">
        <f>'XCSM Dump'!C298</f>
        <v>EDU</v>
      </c>
      <c r="C299" s="1" t="str">
        <f>IF(LEN('XCSM Dump'!D298)=4,'XCSM Dump'!D298,REPT("0",3-LEN('XCSM Dump'!D298))&amp;'XCSM Dump'!D298)</f>
        <v>107</v>
      </c>
      <c r="D299" s="1">
        <f>'XCSM Dump'!E298</f>
        <v>3090</v>
      </c>
      <c r="E299" t="str">
        <f>'XCSM Dump'!F298</f>
        <v>Intro to Special Education</v>
      </c>
      <c r="F299" s="75">
        <f>'XCSM Dump'!W298</f>
        <v>3</v>
      </c>
      <c r="G299" s="49">
        <f>'XCSM Dump'!I298</f>
        <v>46254</v>
      </c>
      <c r="H299" s="49">
        <f>'XCSM Dump'!J298</f>
        <v>46374</v>
      </c>
      <c r="I299" s="49">
        <f>'XCSM Dump'!BX298</f>
        <v>46260.26</v>
      </c>
      <c r="J299" s="49">
        <f>'XCSM Dump'!BY298</f>
        <v>46267.519999999997</v>
      </c>
      <c r="K299" s="49">
        <f>'XCSM Dump'!BZ298</f>
        <v>46356.800000000003</v>
      </c>
      <c r="L299" s="76">
        <f>'XCSM Dump'!AT298</f>
        <v>480</v>
      </c>
      <c r="M299" s="76">
        <f>'XCSM Dump'!AU298</f>
        <v>0</v>
      </c>
      <c r="N299" s="76">
        <f>'XCSM Dump'!AV298</f>
        <v>0</v>
      </c>
      <c r="O299" s="76">
        <f>'XCSM Dump'!AW298</f>
        <v>0</v>
      </c>
      <c r="P299" s="76">
        <f>'XCSM Dump'!AX298</f>
        <v>0</v>
      </c>
      <c r="Q299" s="76">
        <f>'XCSM Dump'!AY298</f>
        <v>0</v>
      </c>
      <c r="R299" s="76">
        <f>'XCSM Dump'!AZ298</f>
        <v>0</v>
      </c>
      <c r="S299" s="76">
        <f>+'XCSM Dump'!U298</f>
        <v>0</v>
      </c>
      <c r="T299" s="76">
        <f>+'XCSM Dump'!BB298+'XCSM Dump'!BA298</f>
        <v>0</v>
      </c>
      <c r="U299" s="11">
        <f t="shared" si="10"/>
        <v>480</v>
      </c>
    </row>
    <row r="300" spans="1:21" x14ac:dyDescent="0.3">
      <c r="A300" t="str">
        <f t="shared" si="9"/>
        <v>EDU2013001</v>
      </c>
      <c r="B300" s="1" t="str">
        <f>'XCSM Dump'!C299</f>
        <v>EDU</v>
      </c>
      <c r="C300" s="1" t="str">
        <f>IF(LEN('XCSM Dump'!D299)=4,'XCSM Dump'!D299,REPT("0",3-LEN('XCSM Dump'!D299))&amp;'XCSM Dump'!D299)</f>
        <v>201</v>
      </c>
      <c r="D300" s="1">
        <f>'XCSM Dump'!E299</f>
        <v>3001</v>
      </c>
      <c r="E300" t="str">
        <f>'XCSM Dump'!F299</f>
        <v>Introduction to Education</v>
      </c>
      <c r="F300" s="75">
        <f>'XCSM Dump'!W299</f>
        <v>3</v>
      </c>
      <c r="G300" s="49">
        <f>'XCSM Dump'!I299</f>
        <v>46251</v>
      </c>
      <c r="H300" s="49">
        <f>'XCSM Dump'!J299</f>
        <v>46367</v>
      </c>
      <c r="I300" s="49">
        <f>'XCSM Dump'!BX299</f>
        <v>46257.02</v>
      </c>
      <c r="J300" s="49">
        <f>'XCSM Dump'!BY299</f>
        <v>46264.04</v>
      </c>
      <c r="K300" s="49">
        <f>'XCSM Dump'!BZ299</f>
        <v>46349.440000000002</v>
      </c>
      <c r="L300" s="76">
        <f>'XCSM Dump'!AT299</f>
        <v>480</v>
      </c>
      <c r="M300" s="76">
        <f>'XCSM Dump'!AU299</f>
        <v>0</v>
      </c>
      <c r="N300" s="76">
        <f>'XCSM Dump'!AV299</f>
        <v>0</v>
      </c>
      <c r="O300" s="76">
        <f>'XCSM Dump'!AW299</f>
        <v>0</v>
      </c>
      <c r="P300" s="76">
        <f>'XCSM Dump'!AX299</f>
        <v>0</v>
      </c>
      <c r="Q300" s="76">
        <f>'XCSM Dump'!AY299</f>
        <v>0</v>
      </c>
      <c r="R300" s="76">
        <f>'XCSM Dump'!AZ299</f>
        <v>0</v>
      </c>
      <c r="S300" s="76">
        <f>+'XCSM Dump'!U299</f>
        <v>0</v>
      </c>
      <c r="T300" s="76">
        <f>+'XCSM Dump'!BB299+'XCSM Dump'!BA299</f>
        <v>0</v>
      </c>
      <c r="U300" s="11">
        <f t="shared" si="10"/>
        <v>480</v>
      </c>
    </row>
    <row r="301" spans="1:21" x14ac:dyDescent="0.3">
      <c r="A301" t="str">
        <f t="shared" si="9"/>
        <v>EDU2013090</v>
      </c>
      <c r="B301" s="1" t="str">
        <f>'XCSM Dump'!C300</f>
        <v>EDU</v>
      </c>
      <c r="C301" s="1" t="str">
        <f>IF(LEN('XCSM Dump'!D300)=4,'XCSM Dump'!D300,REPT("0",3-LEN('XCSM Dump'!D300))&amp;'XCSM Dump'!D300)</f>
        <v>201</v>
      </c>
      <c r="D301" s="1">
        <f>'XCSM Dump'!E300</f>
        <v>3090</v>
      </c>
      <c r="E301" t="str">
        <f>'XCSM Dump'!F300</f>
        <v>Introduction to Education</v>
      </c>
      <c r="F301" s="75">
        <f>'XCSM Dump'!W300</f>
        <v>3</v>
      </c>
      <c r="G301" s="49">
        <f>'XCSM Dump'!I300</f>
        <v>46254</v>
      </c>
      <c r="H301" s="49">
        <f>'XCSM Dump'!J300</f>
        <v>46374</v>
      </c>
      <c r="I301" s="49">
        <f>'XCSM Dump'!BX300</f>
        <v>46260.26</v>
      </c>
      <c r="J301" s="49">
        <f>'XCSM Dump'!BY300</f>
        <v>46267.519999999997</v>
      </c>
      <c r="K301" s="49">
        <f>'XCSM Dump'!BZ300</f>
        <v>46356.800000000003</v>
      </c>
      <c r="L301" s="76">
        <f>'XCSM Dump'!AT300</f>
        <v>480</v>
      </c>
      <c r="M301" s="76">
        <f>'XCSM Dump'!AU300</f>
        <v>0</v>
      </c>
      <c r="N301" s="76">
        <f>'XCSM Dump'!AV300</f>
        <v>0</v>
      </c>
      <c r="O301" s="76">
        <f>'XCSM Dump'!AW300</f>
        <v>0</v>
      </c>
      <c r="P301" s="76">
        <f>'XCSM Dump'!AX300</f>
        <v>0</v>
      </c>
      <c r="Q301" s="76">
        <f>'XCSM Dump'!AY300</f>
        <v>0</v>
      </c>
      <c r="R301" s="76">
        <f>'XCSM Dump'!AZ300</f>
        <v>0</v>
      </c>
      <c r="S301" s="76">
        <f>+'XCSM Dump'!U300</f>
        <v>0</v>
      </c>
      <c r="T301" s="76">
        <f>+'XCSM Dump'!BB300+'XCSM Dump'!BA300</f>
        <v>0</v>
      </c>
      <c r="U301" s="11">
        <f t="shared" si="10"/>
        <v>480</v>
      </c>
    </row>
    <row r="302" spans="1:21" x14ac:dyDescent="0.3">
      <c r="A302" t="str">
        <f t="shared" si="9"/>
        <v>EDU2013091</v>
      </c>
      <c r="B302" s="1" t="str">
        <f>'XCSM Dump'!C301</f>
        <v>EDU</v>
      </c>
      <c r="C302" s="1" t="str">
        <f>IF(LEN('XCSM Dump'!D301)=4,'XCSM Dump'!D301,REPT("0",3-LEN('XCSM Dump'!D301))&amp;'XCSM Dump'!D301)</f>
        <v>201</v>
      </c>
      <c r="D302" s="1">
        <f>'XCSM Dump'!E301</f>
        <v>3091</v>
      </c>
      <c r="E302" t="str">
        <f>'XCSM Dump'!F301</f>
        <v>Introduction to Education</v>
      </c>
      <c r="F302" s="75">
        <f>'XCSM Dump'!W301</f>
        <v>3</v>
      </c>
      <c r="G302" s="49">
        <f>'XCSM Dump'!I301</f>
        <v>46246</v>
      </c>
      <c r="H302" s="49">
        <f>'XCSM Dump'!J301</f>
        <v>46741</v>
      </c>
      <c r="I302" s="49">
        <f>'XCSM Dump'!BX301</f>
        <v>46274.76</v>
      </c>
      <c r="J302" s="49">
        <f>'XCSM Dump'!BY301</f>
        <v>46304.52</v>
      </c>
      <c r="K302" s="49">
        <f>'XCSM Dump'!BZ301</f>
        <v>46661.8</v>
      </c>
      <c r="L302" s="76">
        <f>'XCSM Dump'!AT301</f>
        <v>480</v>
      </c>
      <c r="M302" s="76">
        <f>'XCSM Dump'!AU301</f>
        <v>0</v>
      </c>
      <c r="N302" s="76">
        <f>'XCSM Dump'!AV301</f>
        <v>0</v>
      </c>
      <c r="O302" s="76">
        <f>'XCSM Dump'!AW301</f>
        <v>0</v>
      </c>
      <c r="P302" s="76">
        <f>'XCSM Dump'!AX301</f>
        <v>0</v>
      </c>
      <c r="Q302" s="76">
        <f>'XCSM Dump'!AY301</f>
        <v>0</v>
      </c>
      <c r="R302" s="76">
        <f>'XCSM Dump'!AZ301</f>
        <v>0</v>
      </c>
      <c r="S302" s="76">
        <f>+'XCSM Dump'!U301</f>
        <v>0</v>
      </c>
      <c r="T302" s="76">
        <f>+'XCSM Dump'!BB301+'XCSM Dump'!BA301</f>
        <v>0</v>
      </c>
      <c r="U302" s="11">
        <f t="shared" si="10"/>
        <v>480</v>
      </c>
    </row>
    <row r="303" spans="1:21" x14ac:dyDescent="0.3">
      <c r="A303" t="str">
        <f t="shared" si="9"/>
        <v>EGR1013001</v>
      </c>
      <c r="B303" s="1" t="str">
        <f>'XCSM Dump'!C302</f>
        <v>EGR</v>
      </c>
      <c r="C303" s="1" t="str">
        <f>IF(LEN('XCSM Dump'!D302)=4,'XCSM Dump'!D302,REPT("0",3-LEN('XCSM Dump'!D302))&amp;'XCSM Dump'!D302)</f>
        <v>101</v>
      </c>
      <c r="D303" s="1">
        <f>'XCSM Dump'!E302</f>
        <v>3001</v>
      </c>
      <c r="E303" t="str">
        <f>'XCSM Dump'!F302</f>
        <v>Introduction to Engineering</v>
      </c>
      <c r="F303" s="75">
        <f>'XCSM Dump'!W302</f>
        <v>1</v>
      </c>
      <c r="G303" s="49">
        <f>'XCSM Dump'!I302</f>
        <v>46251</v>
      </c>
      <c r="H303" s="49">
        <f>'XCSM Dump'!J302</f>
        <v>46367</v>
      </c>
      <c r="I303" s="49">
        <f>'XCSM Dump'!BX302</f>
        <v>46257.02</v>
      </c>
      <c r="J303" s="49">
        <f>'XCSM Dump'!BY302</f>
        <v>46264.04</v>
      </c>
      <c r="K303" s="49">
        <f>'XCSM Dump'!BZ302</f>
        <v>46349.440000000002</v>
      </c>
      <c r="L303" s="76">
        <f>'XCSM Dump'!AT302</f>
        <v>160</v>
      </c>
      <c r="M303" s="76">
        <f>'XCSM Dump'!AU302</f>
        <v>0</v>
      </c>
      <c r="N303" s="76">
        <f>'XCSM Dump'!AV302</f>
        <v>0</v>
      </c>
      <c r="O303" s="76">
        <f>'XCSM Dump'!AW302</f>
        <v>0</v>
      </c>
      <c r="P303" s="76">
        <f>'XCSM Dump'!AX302</f>
        <v>0</v>
      </c>
      <c r="Q303" s="76">
        <f>'XCSM Dump'!AY302</f>
        <v>0</v>
      </c>
      <c r="R303" s="76">
        <f>'XCSM Dump'!AZ302</f>
        <v>0</v>
      </c>
      <c r="S303" s="76">
        <f>+'XCSM Dump'!U302</f>
        <v>0</v>
      </c>
      <c r="T303" s="76">
        <f>+'XCSM Dump'!BB302+'XCSM Dump'!BA302</f>
        <v>0</v>
      </c>
      <c r="U303" s="11">
        <f t="shared" si="10"/>
        <v>160</v>
      </c>
    </row>
    <row r="304" spans="1:21" x14ac:dyDescent="0.3">
      <c r="A304" t="str">
        <f t="shared" si="9"/>
        <v>EGR2503001</v>
      </c>
      <c r="B304" s="1" t="str">
        <f>'XCSM Dump'!C303</f>
        <v>EGR</v>
      </c>
      <c r="C304" s="1" t="str">
        <f>IF(LEN('XCSM Dump'!D303)=4,'XCSM Dump'!D303,REPT("0",3-LEN('XCSM Dump'!D303))&amp;'XCSM Dump'!D303)</f>
        <v>250</v>
      </c>
      <c r="D304" s="1">
        <f>'XCSM Dump'!E303</f>
        <v>3001</v>
      </c>
      <c r="E304" t="str">
        <f>'XCSM Dump'!F303</f>
        <v>Thermodynamics</v>
      </c>
      <c r="F304" s="75">
        <f>'XCSM Dump'!W303</f>
        <v>3</v>
      </c>
      <c r="G304" s="49">
        <f>'XCSM Dump'!I303</f>
        <v>46251</v>
      </c>
      <c r="H304" s="49">
        <f>'XCSM Dump'!J303</f>
        <v>46367</v>
      </c>
      <c r="I304" s="49">
        <f>'XCSM Dump'!BX303</f>
        <v>46257.02</v>
      </c>
      <c r="J304" s="49">
        <f>'XCSM Dump'!BY303</f>
        <v>46264.04</v>
      </c>
      <c r="K304" s="49">
        <f>'XCSM Dump'!BZ303</f>
        <v>46349.440000000002</v>
      </c>
      <c r="L304" s="76">
        <f>'XCSM Dump'!AT303</f>
        <v>480</v>
      </c>
      <c r="M304" s="76">
        <f>'XCSM Dump'!AU303</f>
        <v>0</v>
      </c>
      <c r="N304" s="76">
        <f>'XCSM Dump'!AV303</f>
        <v>0</v>
      </c>
      <c r="O304" s="76">
        <f>'XCSM Dump'!AW303</f>
        <v>0</v>
      </c>
      <c r="P304" s="76">
        <f>'XCSM Dump'!AX303</f>
        <v>0</v>
      </c>
      <c r="Q304" s="76">
        <f>'XCSM Dump'!AY303</f>
        <v>0</v>
      </c>
      <c r="R304" s="76">
        <f>'XCSM Dump'!AZ303</f>
        <v>0</v>
      </c>
      <c r="S304" s="76">
        <f>+'XCSM Dump'!U303</f>
        <v>0</v>
      </c>
      <c r="T304" s="76">
        <f>+'XCSM Dump'!BB303+'XCSM Dump'!BA303</f>
        <v>0</v>
      </c>
      <c r="U304" s="11">
        <f t="shared" si="10"/>
        <v>480</v>
      </c>
    </row>
    <row r="305" spans="1:21" x14ac:dyDescent="0.3">
      <c r="A305" t="str">
        <f t="shared" si="9"/>
        <v>EGR2503002</v>
      </c>
      <c r="B305" s="1" t="str">
        <f>'XCSM Dump'!C304</f>
        <v>EGR</v>
      </c>
      <c r="C305" s="1" t="str">
        <f>IF(LEN('XCSM Dump'!D304)=4,'XCSM Dump'!D304,REPT("0",3-LEN('XCSM Dump'!D304))&amp;'XCSM Dump'!D304)</f>
        <v>250</v>
      </c>
      <c r="D305" s="1">
        <f>'XCSM Dump'!E304</f>
        <v>3002</v>
      </c>
      <c r="E305" t="str">
        <f>'XCSM Dump'!F304</f>
        <v>Thermodynamics</v>
      </c>
      <c r="F305" s="75">
        <f>'XCSM Dump'!W304</f>
        <v>3</v>
      </c>
      <c r="G305" s="49">
        <f>'XCSM Dump'!I304</f>
        <v>46251</v>
      </c>
      <c r="H305" s="49">
        <f>'XCSM Dump'!J304</f>
        <v>46367</v>
      </c>
      <c r="I305" s="49">
        <f>'XCSM Dump'!BX304</f>
        <v>46257.02</v>
      </c>
      <c r="J305" s="49">
        <f>'XCSM Dump'!BY304</f>
        <v>46264.04</v>
      </c>
      <c r="K305" s="49">
        <f>'XCSM Dump'!BZ304</f>
        <v>46349.440000000002</v>
      </c>
      <c r="L305" s="76">
        <f>'XCSM Dump'!AT304</f>
        <v>480</v>
      </c>
      <c r="M305" s="76">
        <f>'XCSM Dump'!AU304</f>
        <v>0</v>
      </c>
      <c r="N305" s="76">
        <f>'XCSM Dump'!AV304</f>
        <v>0</v>
      </c>
      <c r="O305" s="76">
        <f>'XCSM Dump'!AW304</f>
        <v>0</v>
      </c>
      <c r="P305" s="76">
        <f>'XCSM Dump'!AX304</f>
        <v>0</v>
      </c>
      <c r="Q305" s="76">
        <f>'XCSM Dump'!AY304</f>
        <v>0</v>
      </c>
      <c r="R305" s="76">
        <f>'XCSM Dump'!AZ304</f>
        <v>0</v>
      </c>
      <c r="S305" s="76">
        <f>+'XCSM Dump'!U304</f>
        <v>0</v>
      </c>
      <c r="T305" s="76">
        <f>+'XCSM Dump'!BB304+'XCSM Dump'!BA304</f>
        <v>0</v>
      </c>
      <c r="U305" s="11">
        <f t="shared" si="10"/>
        <v>480</v>
      </c>
    </row>
    <row r="306" spans="1:21" x14ac:dyDescent="0.3">
      <c r="A306" t="str">
        <f t="shared" si="9"/>
        <v>EGR2503020</v>
      </c>
      <c r="B306" s="1" t="str">
        <f>'XCSM Dump'!C305</f>
        <v>EGR</v>
      </c>
      <c r="C306" s="1" t="str">
        <f>IF(LEN('XCSM Dump'!D305)=4,'XCSM Dump'!D305,REPT("0",3-LEN('XCSM Dump'!D305))&amp;'XCSM Dump'!D305)</f>
        <v>250</v>
      </c>
      <c r="D306" s="1">
        <f>'XCSM Dump'!E305</f>
        <v>3020</v>
      </c>
      <c r="E306" t="str">
        <f>'XCSM Dump'!F305</f>
        <v>Thermodynamics</v>
      </c>
      <c r="F306" s="75">
        <f>'XCSM Dump'!W305</f>
        <v>3</v>
      </c>
      <c r="G306" s="49">
        <f>'XCSM Dump'!I305</f>
        <v>46251</v>
      </c>
      <c r="H306" s="49">
        <f>'XCSM Dump'!J305</f>
        <v>46367</v>
      </c>
      <c r="I306" s="49">
        <f>'XCSM Dump'!BX305</f>
        <v>46257.02</v>
      </c>
      <c r="J306" s="49">
        <f>'XCSM Dump'!BY305</f>
        <v>46264.04</v>
      </c>
      <c r="K306" s="49">
        <f>'XCSM Dump'!BZ305</f>
        <v>46349.440000000002</v>
      </c>
      <c r="L306" s="76">
        <f>'XCSM Dump'!AT305</f>
        <v>480</v>
      </c>
      <c r="M306" s="76">
        <f>'XCSM Dump'!AU305</f>
        <v>0</v>
      </c>
      <c r="N306" s="76">
        <f>'XCSM Dump'!AV305</f>
        <v>0</v>
      </c>
      <c r="O306" s="76">
        <f>'XCSM Dump'!AW305</f>
        <v>0</v>
      </c>
      <c r="P306" s="76">
        <f>'XCSM Dump'!AX305</f>
        <v>0</v>
      </c>
      <c r="Q306" s="76">
        <f>'XCSM Dump'!AY305</f>
        <v>0</v>
      </c>
      <c r="R306" s="76">
        <f>'XCSM Dump'!AZ305</f>
        <v>0</v>
      </c>
      <c r="S306" s="76">
        <f>+'XCSM Dump'!U305</f>
        <v>0</v>
      </c>
      <c r="T306" s="76">
        <f>+'XCSM Dump'!BB305+'XCSM Dump'!BA305</f>
        <v>0</v>
      </c>
      <c r="U306" s="11">
        <f t="shared" si="10"/>
        <v>480</v>
      </c>
    </row>
    <row r="307" spans="1:21" x14ac:dyDescent="0.3">
      <c r="A307" t="str">
        <f t="shared" si="9"/>
        <v>EGR2703001</v>
      </c>
      <c r="B307" s="1" t="str">
        <f>'XCSM Dump'!C306</f>
        <v>EGR</v>
      </c>
      <c r="C307" s="1" t="str">
        <f>IF(LEN('XCSM Dump'!D306)=4,'XCSM Dump'!D306,REPT("0",3-LEN('XCSM Dump'!D306))&amp;'XCSM Dump'!D306)</f>
        <v>270</v>
      </c>
      <c r="D307" s="1">
        <f>'XCSM Dump'!E306</f>
        <v>3001</v>
      </c>
      <c r="E307" t="str">
        <f>'XCSM Dump'!F306</f>
        <v>Statics</v>
      </c>
      <c r="F307" s="75">
        <f>'XCSM Dump'!W306</f>
        <v>3</v>
      </c>
      <c r="G307" s="49">
        <f>'XCSM Dump'!I306</f>
        <v>46251</v>
      </c>
      <c r="H307" s="49">
        <f>'XCSM Dump'!J306</f>
        <v>46367</v>
      </c>
      <c r="I307" s="49">
        <f>'XCSM Dump'!BX306</f>
        <v>46257.02</v>
      </c>
      <c r="J307" s="49">
        <f>'XCSM Dump'!BY306</f>
        <v>46264.04</v>
      </c>
      <c r="K307" s="49">
        <f>'XCSM Dump'!BZ306</f>
        <v>46349.440000000002</v>
      </c>
      <c r="L307" s="76">
        <f>'XCSM Dump'!AT306</f>
        <v>480</v>
      </c>
      <c r="M307" s="76">
        <f>'XCSM Dump'!AU306</f>
        <v>0</v>
      </c>
      <c r="N307" s="76">
        <f>'XCSM Dump'!AV306</f>
        <v>0</v>
      </c>
      <c r="O307" s="76">
        <f>'XCSM Dump'!AW306</f>
        <v>0</v>
      </c>
      <c r="P307" s="76">
        <f>'XCSM Dump'!AX306</f>
        <v>0</v>
      </c>
      <c r="Q307" s="76">
        <f>'XCSM Dump'!AY306</f>
        <v>0</v>
      </c>
      <c r="R307" s="76">
        <f>'XCSM Dump'!AZ306</f>
        <v>0</v>
      </c>
      <c r="S307" s="76">
        <f>+'XCSM Dump'!U306</f>
        <v>0</v>
      </c>
      <c r="T307" s="76">
        <f>+'XCSM Dump'!BB306+'XCSM Dump'!BA306</f>
        <v>0</v>
      </c>
      <c r="U307" s="11">
        <f t="shared" si="10"/>
        <v>480</v>
      </c>
    </row>
    <row r="308" spans="1:21" x14ac:dyDescent="0.3">
      <c r="A308" t="str">
        <f t="shared" si="9"/>
        <v>ELE1423090</v>
      </c>
      <c r="B308" s="1" t="str">
        <f>'XCSM Dump'!C307</f>
        <v>ELE</v>
      </c>
      <c r="C308" s="1" t="str">
        <f>IF(LEN('XCSM Dump'!D307)=4,'XCSM Dump'!D307,REPT("0",3-LEN('XCSM Dump'!D307))&amp;'XCSM Dump'!D307)</f>
        <v>142</v>
      </c>
      <c r="D308" s="1">
        <f>'XCSM Dump'!E307</f>
        <v>3090</v>
      </c>
      <c r="E308" t="str">
        <f>'XCSM Dump'!F307</f>
        <v>PC Repair &amp; Configuration</v>
      </c>
      <c r="F308" s="75">
        <f>'XCSM Dump'!W307</f>
        <v>3</v>
      </c>
      <c r="G308" s="49">
        <f>'XCSM Dump'!I307</f>
        <v>46252</v>
      </c>
      <c r="H308" s="49">
        <f>'XCSM Dump'!J307</f>
        <v>46373</v>
      </c>
      <c r="I308" s="49">
        <f>'XCSM Dump'!BX307</f>
        <v>46258.32</v>
      </c>
      <c r="J308" s="49">
        <f>'XCSM Dump'!BY307</f>
        <v>46265.64</v>
      </c>
      <c r="K308" s="49">
        <f>'XCSM Dump'!BZ307</f>
        <v>46353.64</v>
      </c>
      <c r="L308" s="76">
        <f>'XCSM Dump'!AT307</f>
        <v>480</v>
      </c>
      <c r="M308" s="76">
        <f>'XCSM Dump'!AU307</f>
        <v>0</v>
      </c>
      <c r="N308" s="76">
        <f>'XCSM Dump'!AV307</f>
        <v>0</v>
      </c>
      <c r="O308" s="76">
        <f>'XCSM Dump'!AW307</f>
        <v>0</v>
      </c>
      <c r="P308" s="76">
        <f>'XCSM Dump'!AX307</f>
        <v>0</v>
      </c>
      <c r="Q308" s="76">
        <f>'XCSM Dump'!AY307</f>
        <v>0</v>
      </c>
      <c r="R308" s="76">
        <f>'XCSM Dump'!AZ307</f>
        <v>0</v>
      </c>
      <c r="S308" s="76">
        <f>+'XCSM Dump'!U307</f>
        <v>0</v>
      </c>
      <c r="T308" s="76">
        <f>+'XCSM Dump'!BB307+'XCSM Dump'!BA307</f>
        <v>0</v>
      </c>
      <c r="U308" s="11">
        <f t="shared" si="10"/>
        <v>480</v>
      </c>
    </row>
    <row r="309" spans="1:21" x14ac:dyDescent="0.3">
      <c r="A309" t="str">
        <f t="shared" si="9"/>
        <v>EMS1073001</v>
      </c>
      <c r="B309" s="1" t="str">
        <f>'XCSM Dump'!C308</f>
        <v>EMS</v>
      </c>
      <c r="C309" s="1" t="str">
        <f>IF(LEN('XCSM Dump'!D308)=4,'XCSM Dump'!D308,REPT("0",3-LEN('XCSM Dump'!D308))&amp;'XCSM Dump'!D308)</f>
        <v>107</v>
      </c>
      <c r="D309" s="1">
        <f>'XCSM Dump'!E308</f>
        <v>3001</v>
      </c>
      <c r="E309" t="str">
        <f>'XCSM Dump'!F308</f>
        <v>Basic Emergency Med Tech</v>
      </c>
      <c r="F309" s="75">
        <f>'XCSM Dump'!W308</f>
        <v>7</v>
      </c>
      <c r="G309" s="49">
        <f>'XCSM Dump'!I308</f>
        <v>46251</v>
      </c>
      <c r="H309" s="49">
        <f>'XCSM Dump'!J308</f>
        <v>46367</v>
      </c>
      <c r="I309" s="49">
        <f>'XCSM Dump'!BX308</f>
        <v>46257.02</v>
      </c>
      <c r="J309" s="49">
        <f>'XCSM Dump'!BY308</f>
        <v>46264.04</v>
      </c>
      <c r="K309" s="49">
        <f>'XCSM Dump'!BZ308</f>
        <v>46349.440000000002</v>
      </c>
      <c r="L309" s="76">
        <f>'XCSM Dump'!AT308</f>
        <v>1120</v>
      </c>
      <c r="M309" s="76">
        <f>'XCSM Dump'!AU308</f>
        <v>0</v>
      </c>
      <c r="N309" s="76">
        <f>'XCSM Dump'!AV308</f>
        <v>0</v>
      </c>
      <c r="O309" s="76">
        <f>'XCSM Dump'!AW308</f>
        <v>0</v>
      </c>
      <c r="P309" s="76">
        <f>'XCSM Dump'!AX308</f>
        <v>0</v>
      </c>
      <c r="Q309" s="76">
        <f>'XCSM Dump'!AY308</f>
        <v>0</v>
      </c>
      <c r="R309" s="76">
        <f>'XCSM Dump'!AZ308</f>
        <v>0</v>
      </c>
      <c r="S309" s="76">
        <f>+'XCSM Dump'!U308</f>
        <v>0</v>
      </c>
      <c r="T309" s="76">
        <f>+'XCSM Dump'!BB308+'XCSM Dump'!BA308</f>
        <v>0</v>
      </c>
      <c r="U309" s="11">
        <f t="shared" si="10"/>
        <v>1120</v>
      </c>
    </row>
    <row r="310" spans="1:21" x14ac:dyDescent="0.3">
      <c r="A310" t="str">
        <f t="shared" si="9"/>
        <v>EMS2103001</v>
      </c>
      <c r="B310" s="1" t="str">
        <f>'XCSM Dump'!C309</f>
        <v>EMS</v>
      </c>
      <c r="C310" s="1" t="str">
        <f>IF(LEN('XCSM Dump'!D309)=4,'XCSM Dump'!D309,REPT("0",3-LEN('XCSM Dump'!D309))&amp;'XCSM Dump'!D309)</f>
        <v>210</v>
      </c>
      <c r="D310" s="1">
        <f>'XCSM Dump'!E309</f>
        <v>3001</v>
      </c>
      <c r="E310" t="str">
        <f>'XCSM Dump'!F309</f>
        <v>Paramedic Module I</v>
      </c>
      <c r="F310" s="75">
        <f>'XCSM Dump'!W309</f>
        <v>11</v>
      </c>
      <c r="G310" s="49">
        <f>'XCSM Dump'!I309</f>
        <v>46251</v>
      </c>
      <c r="H310" s="49">
        <f>'XCSM Dump'!J309</f>
        <v>46367</v>
      </c>
      <c r="I310" s="49">
        <f>'XCSM Dump'!BX309</f>
        <v>46257.02</v>
      </c>
      <c r="J310" s="49">
        <f>'XCSM Dump'!BY309</f>
        <v>46264.04</v>
      </c>
      <c r="K310" s="49">
        <f>'XCSM Dump'!BZ309</f>
        <v>46349.440000000002</v>
      </c>
      <c r="L310" s="76">
        <f>'XCSM Dump'!AT309</f>
        <v>1760</v>
      </c>
      <c r="M310" s="76">
        <f>'XCSM Dump'!AU309</f>
        <v>0</v>
      </c>
      <c r="N310" s="76">
        <f>'XCSM Dump'!AV309</f>
        <v>0</v>
      </c>
      <c r="O310" s="76">
        <f>'XCSM Dump'!AW309</f>
        <v>0</v>
      </c>
      <c r="P310" s="76">
        <f>'XCSM Dump'!AX309</f>
        <v>0</v>
      </c>
      <c r="Q310" s="76">
        <f>'XCSM Dump'!AY309</f>
        <v>0</v>
      </c>
      <c r="R310" s="76">
        <f>'XCSM Dump'!AZ309</f>
        <v>0</v>
      </c>
      <c r="S310" s="76">
        <f>+'XCSM Dump'!U309</f>
        <v>0</v>
      </c>
      <c r="T310" s="76">
        <f>+'XCSM Dump'!BB309+'XCSM Dump'!BA309</f>
        <v>0</v>
      </c>
      <c r="U310" s="11">
        <f t="shared" si="10"/>
        <v>1760</v>
      </c>
    </row>
    <row r="311" spans="1:21" x14ac:dyDescent="0.3">
      <c r="A311" t="str">
        <f t="shared" si="9"/>
        <v>EMS2203001</v>
      </c>
      <c r="B311" s="1" t="str">
        <f>'XCSM Dump'!C310</f>
        <v>EMS</v>
      </c>
      <c r="C311" s="1" t="str">
        <f>IF(LEN('XCSM Dump'!D310)=4,'XCSM Dump'!D310,REPT("0",3-LEN('XCSM Dump'!D310))&amp;'XCSM Dump'!D310)</f>
        <v>220</v>
      </c>
      <c r="D311" s="1">
        <f>'XCSM Dump'!E310</f>
        <v>3001</v>
      </c>
      <c r="E311" t="str">
        <f>'XCSM Dump'!F310</f>
        <v>Paramedic Module I Clinical</v>
      </c>
      <c r="F311" s="75">
        <f>'XCSM Dump'!W310</f>
        <v>4</v>
      </c>
      <c r="G311" s="49">
        <f>'XCSM Dump'!I310</f>
        <v>46251</v>
      </c>
      <c r="H311" s="49">
        <f>'XCSM Dump'!J310</f>
        <v>46367</v>
      </c>
      <c r="I311" s="49">
        <f>'XCSM Dump'!BX310</f>
        <v>46257.02</v>
      </c>
      <c r="J311" s="49">
        <f>'XCSM Dump'!BY310</f>
        <v>46264.04</v>
      </c>
      <c r="K311" s="49">
        <f>'XCSM Dump'!BZ310</f>
        <v>46349.440000000002</v>
      </c>
      <c r="L311" s="76">
        <f>'XCSM Dump'!AT310</f>
        <v>640</v>
      </c>
      <c r="M311" s="76">
        <f>'XCSM Dump'!AU310</f>
        <v>0</v>
      </c>
      <c r="N311" s="76">
        <f>'XCSM Dump'!AV310</f>
        <v>0</v>
      </c>
      <c r="O311" s="76">
        <f>'XCSM Dump'!AW310</f>
        <v>0</v>
      </c>
      <c r="P311" s="76">
        <f>'XCSM Dump'!AX310</f>
        <v>0</v>
      </c>
      <c r="Q311" s="76">
        <f>'XCSM Dump'!AY310</f>
        <v>0</v>
      </c>
      <c r="R311" s="76">
        <f>'XCSM Dump'!AZ310</f>
        <v>0</v>
      </c>
      <c r="S311" s="76">
        <f>+'XCSM Dump'!U310</f>
        <v>0</v>
      </c>
      <c r="T311" s="76">
        <f>+'XCSM Dump'!BB310+'XCSM Dump'!BA310</f>
        <v>0</v>
      </c>
      <c r="U311" s="11">
        <f t="shared" si="10"/>
        <v>640</v>
      </c>
    </row>
    <row r="312" spans="1:21" x14ac:dyDescent="0.3">
      <c r="A312" t="str">
        <f t="shared" si="9"/>
        <v>ENG0933L01</v>
      </c>
      <c r="B312" s="1" t="str">
        <f>'XCSM Dump'!C311</f>
        <v>ENG</v>
      </c>
      <c r="C312" s="1" t="str">
        <f>IF(LEN('XCSM Dump'!D311)=4,'XCSM Dump'!D311,REPT("0",3-LEN('XCSM Dump'!D311))&amp;'XCSM Dump'!D311)</f>
        <v>093</v>
      </c>
      <c r="D312" s="1" t="str">
        <f>'XCSM Dump'!E311</f>
        <v>3L01</v>
      </c>
      <c r="E312" t="str">
        <f>'XCSM Dump'!F311</f>
        <v>Comp I Support</v>
      </c>
      <c r="F312" s="75">
        <f>'XCSM Dump'!W311</f>
        <v>2</v>
      </c>
      <c r="G312" s="49">
        <f>'XCSM Dump'!I311</f>
        <v>46251</v>
      </c>
      <c r="H312" s="49">
        <f>'XCSM Dump'!J311</f>
        <v>46367</v>
      </c>
      <c r="I312" s="49">
        <f>'XCSM Dump'!BX311</f>
        <v>46257.02</v>
      </c>
      <c r="J312" s="49">
        <f>'XCSM Dump'!BY311</f>
        <v>46264.04</v>
      </c>
      <c r="K312" s="49">
        <f>'XCSM Dump'!BZ311</f>
        <v>46349.440000000002</v>
      </c>
      <c r="L312" s="76">
        <f>'XCSM Dump'!AT311</f>
        <v>320</v>
      </c>
      <c r="M312" s="76">
        <f>'XCSM Dump'!AU311</f>
        <v>0</v>
      </c>
      <c r="N312" s="76">
        <f>'XCSM Dump'!AV311</f>
        <v>0</v>
      </c>
      <c r="O312" s="76">
        <f>'XCSM Dump'!AW311</f>
        <v>0</v>
      </c>
      <c r="P312" s="76">
        <f>'XCSM Dump'!AX311</f>
        <v>0</v>
      </c>
      <c r="Q312" s="76">
        <f>'XCSM Dump'!AY311</f>
        <v>0</v>
      </c>
      <c r="R312" s="76">
        <f>'XCSM Dump'!AZ311</f>
        <v>0</v>
      </c>
      <c r="S312" s="76">
        <f>+'XCSM Dump'!U311</f>
        <v>0</v>
      </c>
      <c r="T312" s="76">
        <f>+'XCSM Dump'!BB311+'XCSM Dump'!BA311</f>
        <v>0</v>
      </c>
      <c r="U312" s="11">
        <f t="shared" si="10"/>
        <v>320</v>
      </c>
    </row>
    <row r="313" spans="1:21" x14ac:dyDescent="0.3">
      <c r="A313" t="str">
        <f t="shared" si="9"/>
        <v>ENG0933L02</v>
      </c>
      <c r="B313" s="1" t="str">
        <f>'XCSM Dump'!C312</f>
        <v>ENG</v>
      </c>
      <c r="C313" s="1" t="str">
        <f>IF(LEN('XCSM Dump'!D312)=4,'XCSM Dump'!D312,REPT("0",3-LEN('XCSM Dump'!D312))&amp;'XCSM Dump'!D312)</f>
        <v>093</v>
      </c>
      <c r="D313" s="1" t="str">
        <f>'XCSM Dump'!E312</f>
        <v>3L02</v>
      </c>
      <c r="E313" t="str">
        <f>'XCSM Dump'!F312</f>
        <v>Comp I Support</v>
      </c>
      <c r="F313" s="75">
        <f>'XCSM Dump'!W312</f>
        <v>2</v>
      </c>
      <c r="G313" s="49">
        <f>'XCSM Dump'!I312</f>
        <v>46251</v>
      </c>
      <c r="H313" s="49">
        <f>'XCSM Dump'!J312</f>
        <v>46367</v>
      </c>
      <c r="I313" s="49">
        <f>'XCSM Dump'!BX312</f>
        <v>46257.02</v>
      </c>
      <c r="J313" s="49">
        <f>'XCSM Dump'!BY312</f>
        <v>46264.04</v>
      </c>
      <c r="K313" s="49">
        <f>'XCSM Dump'!BZ312</f>
        <v>46349.440000000002</v>
      </c>
      <c r="L313" s="76">
        <f>'XCSM Dump'!AT312</f>
        <v>320</v>
      </c>
      <c r="M313" s="76">
        <f>'XCSM Dump'!AU312</f>
        <v>0</v>
      </c>
      <c r="N313" s="76">
        <f>'XCSM Dump'!AV312</f>
        <v>0</v>
      </c>
      <c r="O313" s="76">
        <f>'XCSM Dump'!AW312</f>
        <v>0</v>
      </c>
      <c r="P313" s="76">
        <f>'XCSM Dump'!AX312</f>
        <v>0</v>
      </c>
      <c r="Q313" s="76">
        <f>'XCSM Dump'!AY312</f>
        <v>0</v>
      </c>
      <c r="R313" s="76">
        <f>'XCSM Dump'!AZ312</f>
        <v>0</v>
      </c>
      <c r="S313" s="76">
        <f>+'XCSM Dump'!U312</f>
        <v>0</v>
      </c>
      <c r="T313" s="76">
        <f>+'XCSM Dump'!BB312+'XCSM Dump'!BA312</f>
        <v>0</v>
      </c>
      <c r="U313" s="11">
        <f t="shared" si="10"/>
        <v>320</v>
      </c>
    </row>
    <row r="314" spans="1:21" x14ac:dyDescent="0.3">
      <c r="A314" t="str">
        <f t="shared" si="9"/>
        <v>ENG0933L11</v>
      </c>
      <c r="B314" s="1" t="str">
        <f>'XCSM Dump'!C313</f>
        <v>ENG</v>
      </c>
      <c r="C314" s="1" t="str">
        <f>IF(LEN('XCSM Dump'!D313)=4,'XCSM Dump'!D313,REPT("0",3-LEN('XCSM Dump'!D313))&amp;'XCSM Dump'!D313)</f>
        <v>093</v>
      </c>
      <c r="D314" s="1" t="str">
        <f>'XCSM Dump'!E313</f>
        <v>3L11</v>
      </c>
      <c r="E314" t="str">
        <f>'XCSM Dump'!F313</f>
        <v>Comp I Support</v>
      </c>
      <c r="F314" s="75">
        <f>'XCSM Dump'!W313</f>
        <v>2</v>
      </c>
      <c r="G314" s="49">
        <f>'XCSM Dump'!I313</f>
        <v>46251</v>
      </c>
      <c r="H314" s="49">
        <f>'XCSM Dump'!J313</f>
        <v>46367</v>
      </c>
      <c r="I314" s="49">
        <f>'XCSM Dump'!BX313</f>
        <v>46257.02</v>
      </c>
      <c r="J314" s="49">
        <f>'XCSM Dump'!BY313</f>
        <v>46264.04</v>
      </c>
      <c r="K314" s="49">
        <f>'XCSM Dump'!BZ313</f>
        <v>46349.440000000002</v>
      </c>
      <c r="L314" s="76">
        <f>'XCSM Dump'!AT313</f>
        <v>320</v>
      </c>
      <c r="M314" s="76">
        <f>'XCSM Dump'!AU313</f>
        <v>0</v>
      </c>
      <c r="N314" s="76">
        <f>'XCSM Dump'!AV313</f>
        <v>0</v>
      </c>
      <c r="O314" s="76">
        <f>'XCSM Dump'!AW313</f>
        <v>0</v>
      </c>
      <c r="P314" s="76">
        <f>'XCSM Dump'!AX313</f>
        <v>0</v>
      </c>
      <c r="Q314" s="76">
        <f>'XCSM Dump'!AY313</f>
        <v>0</v>
      </c>
      <c r="R314" s="76">
        <f>'XCSM Dump'!AZ313</f>
        <v>0</v>
      </c>
      <c r="S314" s="76">
        <f>+'XCSM Dump'!U313</f>
        <v>0</v>
      </c>
      <c r="T314" s="76">
        <f>+'XCSM Dump'!BB313+'XCSM Dump'!BA313</f>
        <v>0</v>
      </c>
      <c r="U314" s="11">
        <f t="shared" si="10"/>
        <v>320</v>
      </c>
    </row>
    <row r="315" spans="1:21" x14ac:dyDescent="0.3">
      <c r="A315" t="str">
        <f t="shared" si="9"/>
        <v>ENG0933L12</v>
      </c>
      <c r="B315" s="1" t="str">
        <f>'XCSM Dump'!C314</f>
        <v>ENG</v>
      </c>
      <c r="C315" s="1" t="str">
        <f>IF(LEN('XCSM Dump'!D314)=4,'XCSM Dump'!D314,REPT("0",3-LEN('XCSM Dump'!D314))&amp;'XCSM Dump'!D314)</f>
        <v>093</v>
      </c>
      <c r="D315" s="1" t="str">
        <f>'XCSM Dump'!E314</f>
        <v>3L12</v>
      </c>
      <c r="E315" t="str">
        <f>'XCSM Dump'!F314</f>
        <v>Comp I Support</v>
      </c>
      <c r="F315" s="75">
        <f>'XCSM Dump'!W314</f>
        <v>2</v>
      </c>
      <c r="G315" s="49">
        <f>'XCSM Dump'!I314</f>
        <v>46251</v>
      </c>
      <c r="H315" s="49">
        <f>'XCSM Dump'!J314</f>
        <v>46367</v>
      </c>
      <c r="I315" s="49">
        <f>'XCSM Dump'!BX314</f>
        <v>46257.02</v>
      </c>
      <c r="J315" s="49">
        <f>'XCSM Dump'!BY314</f>
        <v>46264.04</v>
      </c>
      <c r="K315" s="49">
        <f>'XCSM Dump'!BZ314</f>
        <v>46349.440000000002</v>
      </c>
      <c r="L315" s="76">
        <f>'XCSM Dump'!AT314</f>
        <v>320</v>
      </c>
      <c r="M315" s="76">
        <f>'XCSM Dump'!AU314</f>
        <v>0</v>
      </c>
      <c r="N315" s="76">
        <f>'XCSM Dump'!AV314</f>
        <v>0</v>
      </c>
      <c r="O315" s="76">
        <f>'XCSM Dump'!AW314</f>
        <v>0</v>
      </c>
      <c r="P315" s="76">
        <f>'XCSM Dump'!AX314</f>
        <v>0</v>
      </c>
      <c r="Q315" s="76">
        <f>'XCSM Dump'!AY314</f>
        <v>0</v>
      </c>
      <c r="R315" s="76">
        <f>'XCSM Dump'!AZ314</f>
        <v>0</v>
      </c>
      <c r="S315" s="76">
        <f>+'XCSM Dump'!U314</f>
        <v>0</v>
      </c>
      <c r="T315" s="76">
        <f>+'XCSM Dump'!BB314+'XCSM Dump'!BA314</f>
        <v>0</v>
      </c>
      <c r="U315" s="11">
        <f t="shared" si="10"/>
        <v>320</v>
      </c>
    </row>
    <row r="316" spans="1:21" x14ac:dyDescent="0.3">
      <c r="A316" t="str">
        <f t="shared" si="9"/>
        <v>ENG0933L13</v>
      </c>
      <c r="B316" s="1" t="str">
        <f>'XCSM Dump'!C315</f>
        <v>ENG</v>
      </c>
      <c r="C316" s="1" t="str">
        <f>IF(LEN('XCSM Dump'!D315)=4,'XCSM Dump'!D315,REPT("0",3-LEN('XCSM Dump'!D315))&amp;'XCSM Dump'!D315)</f>
        <v>093</v>
      </c>
      <c r="D316" s="1" t="str">
        <f>'XCSM Dump'!E315</f>
        <v>3L13</v>
      </c>
      <c r="E316" t="str">
        <f>'XCSM Dump'!F315</f>
        <v>Comp I Support</v>
      </c>
      <c r="F316" s="75">
        <f>'XCSM Dump'!W315</f>
        <v>2</v>
      </c>
      <c r="G316" s="49">
        <f>'XCSM Dump'!I315</f>
        <v>46252</v>
      </c>
      <c r="H316" s="49">
        <f>'XCSM Dump'!J315</f>
        <v>46367</v>
      </c>
      <c r="I316" s="49">
        <f>'XCSM Dump'!BX315</f>
        <v>46257.96</v>
      </c>
      <c r="J316" s="49">
        <f>'XCSM Dump'!BY315</f>
        <v>46264.92</v>
      </c>
      <c r="K316" s="49">
        <f>'XCSM Dump'!BZ315</f>
        <v>46349.599999999999</v>
      </c>
      <c r="L316" s="76">
        <f>'XCSM Dump'!AT315</f>
        <v>320</v>
      </c>
      <c r="M316" s="76">
        <f>'XCSM Dump'!AU315</f>
        <v>0</v>
      </c>
      <c r="N316" s="76">
        <f>'XCSM Dump'!AV315</f>
        <v>0</v>
      </c>
      <c r="O316" s="76">
        <f>'XCSM Dump'!AW315</f>
        <v>0</v>
      </c>
      <c r="P316" s="76">
        <f>'XCSM Dump'!AX315</f>
        <v>0</v>
      </c>
      <c r="Q316" s="76">
        <f>'XCSM Dump'!AY315</f>
        <v>0</v>
      </c>
      <c r="R316" s="76">
        <f>'XCSM Dump'!AZ315</f>
        <v>0</v>
      </c>
      <c r="S316" s="76">
        <f>+'XCSM Dump'!U315</f>
        <v>0</v>
      </c>
      <c r="T316" s="76">
        <f>+'XCSM Dump'!BB315+'XCSM Dump'!BA315</f>
        <v>0</v>
      </c>
      <c r="U316" s="11">
        <f t="shared" si="10"/>
        <v>320</v>
      </c>
    </row>
    <row r="317" spans="1:21" x14ac:dyDescent="0.3">
      <c r="A317" t="str">
        <f t="shared" si="9"/>
        <v>ENG0933L14</v>
      </c>
      <c r="B317" s="1" t="str">
        <f>'XCSM Dump'!C316</f>
        <v>ENG</v>
      </c>
      <c r="C317" s="1" t="str">
        <f>IF(LEN('XCSM Dump'!D316)=4,'XCSM Dump'!D316,REPT("0",3-LEN('XCSM Dump'!D316))&amp;'XCSM Dump'!D316)</f>
        <v>093</v>
      </c>
      <c r="D317" s="1" t="str">
        <f>'XCSM Dump'!E316</f>
        <v>3L14</v>
      </c>
      <c r="E317" t="str">
        <f>'XCSM Dump'!F316</f>
        <v>Comp I Support</v>
      </c>
      <c r="F317" s="75">
        <f>'XCSM Dump'!W316</f>
        <v>2</v>
      </c>
      <c r="G317" s="49">
        <f>'XCSM Dump'!I316</f>
        <v>46252</v>
      </c>
      <c r="H317" s="49">
        <f>'XCSM Dump'!J316</f>
        <v>46367</v>
      </c>
      <c r="I317" s="49">
        <f>'XCSM Dump'!BX316</f>
        <v>46257.96</v>
      </c>
      <c r="J317" s="49">
        <f>'XCSM Dump'!BY316</f>
        <v>46264.92</v>
      </c>
      <c r="K317" s="49">
        <f>'XCSM Dump'!BZ316</f>
        <v>46349.599999999999</v>
      </c>
      <c r="L317" s="76">
        <f>'XCSM Dump'!AT316</f>
        <v>320</v>
      </c>
      <c r="M317" s="76">
        <f>'XCSM Dump'!AU316</f>
        <v>0</v>
      </c>
      <c r="N317" s="76">
        <f>'XCSM Dump'!AV316</f>
        <v>0</v>
      </c>
      <c r="O317" s="76">
        <f>'XCSM Dump'!AW316</f>
        <v>0</v>
      </c>
      <c r="P317" s="76">
        <f>'XCSM Dump'!AX316</f>
        <v>0</v>
      </c>
      <c r="Q317" s="76">
        <f>'XCSM Dump'!AY316</f>
        <v>0</v>
      </c>
      <c r="R317" s="76">
        <f>'XCSM Dump'!AZ316</f>
        <v>0</v>
      </c>
      <c r="S317" s="76">
        <f>+'XCSM Dump'!U316</f>
        <v>0</v>
      </c>
      <c r="T317" s="76">
        <f>+'XCSM Dump'!BB316+'XCSM Dump'!BA316</f>
        <v>0</v>
      </c>
      <c r="U317" s="11">
        <f t="shared" si="10"/>
        <v>320</v>
      </c>
    </row>
    <row r="318" spans="1:21" x14ac:dyDescent="0.3">
      <c r="A318" t="str">
        <f t="shared" si="9"/>
        <v>ENG0933L15</v>
      </c>
      <c r="B318" s="1" t="str">
        <f>'XCSM Dump'!C317</f>
        <v>ENG</v>
      </c>
      <c r="C318" s="1" t="str">
        <f>IF(LEN('XCSM Dump'!D317)=4,'XCSM Dump'!D317,REPT("0",3-LEN('XCSM Dump'!D317))&amp;'XCSM Dump'!D317)</f>
        <v>093</v>
      </c>
      <c r="D318" s="1" t="str">
        <f>'XCSM Dump'!E317</f>
        <v>3L15</v>
      </c>
      <c r="E318" t="str">
        <f>'XCSM Dump'!F317</f>
        <v>Comp I Support</v>
      </c>
      <c r="F318" s="75">
        <f>'XCSM Dump'!W317</f>
        <v>2</v>
      </c>
      <c r="G318" s="49">
        <f>'XCSM Dump'!I317</f>
        <v>46251</v>
      </c>
      <c r="H318" s="49">
        <f>'XCSM Dump'!J317</f>
        <v>46367</v>
      </c>
      <c r="I318" s="49">
        <f>'XCSM Dump'!BX317</f>
        <v>46257.02</v>
      </c>
      <c r="J318" s="49">
        <f>'XCSM Dump'!BY317</f>
        <v>46264.04</v>
      </c>
      <c r="K318" s="49">
        <f>'XCSM Dump'!BZ317</f>
        <v>46349.440000000002</v>
      </c>
      <c r="L318" s="76">
        <f>'XCSM Dump'!AT317</f>
        <v>320</v>
      </c>
      <c r="M318" s="76">
        <f>'XCSM Dump'!AU317</f>
        <v>0</v>
      </c>
      <c r="N318" s="76">
        <f>'XCSM Dump'!AV317</f>
        <v>0</v>
      </c>
      <c r="O318" s="76">
        <f>'XCSM Dump'!AW317</f>
        <v>0</v>
      </c>
      <c r="P318" s="76">
        <f>'XCSM Dump'!AX317</f>
        <v>0</v>
      </c>
      <c r="Q318" s="76">
        <f>'XCSM Dump'!AY317</f>
        <v>0</v>
      </c>
      <c r="R318" s="76">
        <f>'XCSM Dump'!AZ317</f>
        <v>0</v>
      </c>
      <c r="S318" s="76">
        <f>+'XCSM Dump'!U317</f>
        <v>0</v>
      </c>
      <c r="T318" s="76">
        <f>+'XCSM Dump'!BB317+'XCSM Dump'!BA317</f>
        <v>0</v>
      </c>
      <c r="U318" s="11">
        <f t="shared" si="10"/>
        <v>320</v>
      </c>
    </row>
    <row r="319" spans="1:21" x14ac:dyDescent="0.3">
      <c r="A319" t="str">
        <f t="shared" si="9"/>
        <v>ENG0933L17</v>
      </c>
      <c r="B319" s="1" t="str">
        <f>'XCSM Dump'!C318</f>
        <v>ENG</v>
      </c>
      <c r="C319" s="1" t="str">
        <f>IF(LEN('XCSM Dump'!D318)=4,'XCSM Dump'!D318,REPT("0",3-LEN('XCSM Dump'!D318))&amp;'XCSM Dump'!D318)</f>
        <v>093</v>
      </c>
      <c r="D319" s="1" t="str">
        <f>'XCSM Dump'!E318</f>
        <v>3L17</v>
      </c>
      <c r="E319" t="str">
        <f>'XCSM Dump'!F318</f>
        <v>Comp I Support</v>
      </c>
      <c r="F319" s="75">
        <f>'XCSM Dump'!W318</f>
        <v>2</v>
      </c>
      <c r="G319" s="49">
        <f>'XCSM Dump'!I318</f>
        <v>46251</v>
      </c>
      <c r="H319" s="49">
        <f>'XCSM Dump'!J318</f>
        <v>46367</v>
      </c>
      <c r="I319" s="49">
        <f>'XCSM Dump'!BX318</f>
        <v>46257.02</v>
      </c>
      <c r="J319" s="49">
        <f>'XCSM Dump'!BY318</f>
        <v>46264.04</v>
      </c>
      <c r="K319" s="49">
        <f>'XCSM Dump'!BZ318</f>
        <v>46349.440000000002</v>
      </c>
      <c r="L319" s="76">
        <f>'XCSM Dump'!AT318</f>
        <v>320</v>
      </c>
      <c r="M319" s="76">
        <f>'XCSM Dump'!AU318</f>
        <v>0</v>
      </c>
      <c r="N319" s="76">
        <f>'XCSM Dump'!AV318</f>
        <v>0</v>
      </c>
      <c r="O319" s="76">
        <f>'XCSM Dump'!AW318</f>
        <v>0</v>
      </c>
      <c r="P319" s="76">
        <f>'XCSM Dump'!AX318</f>
        <v>0</v>
      </c>
      <c r="Q319" s="76">
        <f>'XCSM Dump'!AY318</f>
        <v>0</v>
      </c>
      <c r="R319" s="76">
        <f>'XCSM Dump'!AZ318</f>
        <v>0</v>
      </c>
      <c r="S319" s="76">
        <f>+'XCSM Dump'!U318</f>
        <v>0</v>
      </c>
      <c r="T319" s="76">
        <f>+'XCSM Dump'!BB318+'XCSM Dump'!BA318</f>
        <v>0</v>
      </c>
      <c r="U319" s="11">
        <f t="shared" si="10"/>
        <v>320</v>
      </c>
    </row>
    <row r="320" spans="1:21" x14ac:dyDescent="0.3">
      <c r="A320" t="str">
        <f t="shared" si="9"/>
        <v>ENG0993L20</v>
      </c>
      <c r="B320" s="1" t="str">
        <f>'XCSM Dump'!C319</f>
        <v>ENG</v>
      </c>
      <c r="C320" s="1" t="str">
        <f>IF(LEN('XCSM Dump'!D319)=4,'XCSM Dump'!D319,REPT("0",3-LEN('XCSM Dump'!D319))&amp;'XCSM Dump'!D319)</f>
        <v>099</v>
      </c>
      <c r="D320" s="1" t="str">
        <f>'XCSM Dump'!E319</f>
        <v>3L20</v>
      </c>
      <c r="E320" t="str">
        <f>'XCSM Dump'!F319</f>
        <v>Comp I Supplemental Instruct</v>
      </c>
      <c r="F320" s="75">
        <f>'XCSM Dump'!W319</f>
        <v>1</v>
      </c>
      <c r="G320" s="49">
        <f>'XCSM Dump'!I319</f>
        <v>46251</v>
      </c>
      <c r="H320" s="49">
        <f>'XCSM Dump'!J319</f>
        <v>46367</v>
      </c>
      <c r="I320" s="49">
        <f>'XCSM Dump'!BX319</f>
        <v>46257.02</v>
      </c>
      <c r="J320" s="49">
        <f>'XCSM Dump'!BY319</f>
        <v>46264.04</v>
      </c>
      <c r="K320" s="49">
        <f>'XCSM Dump'!BZ319</f>
        <v>46349.440000000002</v>
      </c>
      <c r="L320" s="76">
        <f>'XCSM Dump'!AT319</f>
        <v>160</v>
      </c>
      <c r="M320" s="76">
        <f>'XCSM Dump'!AU319</f>
        <v>0</v>
      </c>
      <c r="N320" s="76">
        <f>'XCSM Dump'!AV319</f>
        <v>0</v>
      </c>
      <c r="O320" s="76">
        <f>'XCSM Dump'!AW319</f>
        <v>0</v>
      </c>
      <c r="P320" s="76">
        <f>'XCSM Dump'!AX319</f>
        <v>0</v>
      </c>
      <c r="Q320" s="76">
        <f>'XCSM Dump'!AY319</f>
        <v>0</v>
      </c>
      <c r="R320" s="76">
        <f>'XCSM Dump'!AZ319</f>
        <v>0</v>
      </c>
      <c r="S320" s="76">
        <f>+'XCSM Dump'!U319</f>
        <v>0</v>
      </c>
      <c r="T320" s="76">
        <f>+'XCSM Dump'!BB319+'XCSM Dump'!BA319</f>
        <v>0</v>
      </c>
      <c r="U320" s="11">
        <f t="shared" si="10"/>
        <v>160</v>
      </c>
    </row>
    <row r="321" spans="1:21" x14ac:dyDescent="0.3">
      <c r="A321" t="str">
        <f t="shared" ref="A321:A384" si="11">B321&amp;C321&amp;D321</f>
        <v>ENG0993L21</v>
      </c>
      <c r="B321" s="1" t="str">
        <f>'XCSM Dump'!C320</f>
        <v>ENG</v>
      </c>
      <c r="C321" s="1" t="str">
        <f>IF(LEN('XCSM Dump'!D320)=4,'XCSM Dump'!D320,REPT("0",3-LEN('XCSM Dump'!D320))&amp;'XCSM Dump'!D320)</f>
        <v>099</v>
      </c>
      <c r="D321" s="1" t="str">
        <f>'XCSM Dump'!E320</f>
        <v>3L21</v>
      </c>
      <c r="E321" t="str">
        <f>'XCSM Dump'!F320</f>
        <v>Comp I Supplemental Instruct</v>
      </c>
      <c r="F321" s="75">
        <f>'XCSM Dump'!W320</f>
        <v>1</v>
      </c>
      <c r="G321" s="49">
        <f>'XCSM Dump'!I320</f>
        <v>46252</v>
      </c>
      <c r="H321" s="49">
        <f>'XCSM Dump'!J320</f>
        <v>46367</v>
      </c>
      <c r="I321" s="49">
        <f>'XCSM Dump'!BX320</f>
        <v>46257.96</v>
      </c>
      <c r="J321" s="49">
        <f>'XCSM Dump'!BY320</f>
        <v>46264.92</v>
      </c>
      <c r="K321" s="49">
        <f>'XCSM Dump'!BZ320</f>
        <v>46349.599999999999</v>
      </c>
      <c r="L321" s="76">
        <f>'XCSM Dump'!AT320</f>
        <v>160</v>
      </c>
      <c r="M321" s="76">
        <f>'XCSM Dump'!AU320</f>
        <v>0</v>
      </c>
      <c r="N321" s="76">
        <f>'XCSM Dump'!AV320</f>
        <v>0</v>
      </c>
      <c r="O321" s="76">
        <f>'XCSM Dump'!AW320</f>
        <v>0</v>
      </c>
      <c r="P321" s="76">
        <f>'XCSM Dump'!AX320</f>
        <v>0</v>
      </c>
      <c r="Q321" s="76">
        <f>'XCSM Dump'!AY320</f>
        <v>0</v>
      </c>
      <c r="R321" s="76">
        <f>'XCSM Dump'!AZ320</f>
        <v>0</v>
      </c>
      <c r="S321" s="76">
        <f>+'XCSM Dump'!U320</f>
        <v>0</v>
      </c>
      <c r="T321" s="76">
        <f>+'XCSM Dump'!BB320+'XCSM Dump'!BA320</f>
        <v>0</v>
      </c>
      <c r="U321" s="11">
        <f t="shared" si="10"/>
        <v>160</v>
      </c>
    </row>
    <row r="322" spans="1:21" x14ac:dyDescent="0.3">
      <c r="A322" t="str">
        <f t="shared" si="11"/>
        <v>ENG1033001</v>
      </c>
      <c r="B322" s="1" t="str">
        <f>'XCSM Dump'!C321</f>
        <v>ENG</v>
      </c>
      <c r="C322" s="1" t="str">
        <f>IF(LEN('XCSM Dump'!D321)=4,'XCSM Dump'!D321,REPT("0",3-LEN('XCSM Dump'!D321))&amp;'XCSM Dump'!D321)</f>
        <v>103</v>
      </c>
      <c r="D322" s="1">
        <f>'XCSM Dump'!E321</f>
        <v>3001</v>
      </c>
      <c r="E322" t="str">
        <f>'XCSM Dump'!F321</f>
        <v>Composition I</v>
      </c>
      <c r="F322" s="75">
        <f>'XCSM Dump'!W321</f>
        <v>3</v>
      </c>
      <c r="G322" s="49">
        <f>'XCSM Dump'!I321</f>
        <v>46251</v>
      </c>
      <c r="H322" s="49">
        <f>'XCSM Dump'!J321</f>
        <v>46367</v>
      </c>
      <c r="I322" s="49">
        <f>'XCSM Dump'!BX321</f>
        <v>46257.02</v>
      </c>
      <c r="J322" s="49">
        <f>'XCSM Dump'!BY321</f>
        <v>46264.04</v>
      </c>
      <c r="K322" s="49">
        <f>'XCSM Dump'!BZ321</f>
        <v>46349.440000000002</v>
      </c>
      <c r="L322" s="76">
        <f>'XCSM Dump'!AT321</f>
        <v>480</v>
      </c>
      <c r="M322" s="76">
        <f>'XCSM Dump'!AU321</f>
        <v>0</v>
      </c>
      <c r="N322" s="76">
        <f>'XCSM Dump'!AV321</f>
        <v>0</v>
      </c>
      <c r="O322" s="76">
        <f>'XCSM Dump'!AW321</f>
        <v>0</v>
      </c>
      <c r="P322" s="76">
        <f>'XCSM Dump'!AX321</f>
        <v>0</v>
      </c>
      <c r="Q322" s="76">
        <f>'XCSM Dump'!AY321</f>
        <v>0</v>
      </c>
      <c r="R322" s="76">
        <f>'XCSM Dump'!AZ321</f>
        <v>0</v>
      </c>
      <c r="S322" s="76">
        <f>+'XCSM Dump'!U321</f>
        <v>0</v>
      </c>
      <c r="T322" s="76">
        <f>+'XCSM Dump'!BB321+'XCSM Dump'!BA321</f>
        <v>0</v>
      </c>
      <c r="U322" s="11">
        <f t="shared" ref="U322:U385" si="12">SUM(L322:T322)</f>
        <v>480</v>
      </c>
    </row>
    <row r="323" spans="1:21" x14ac:dyDescent="0.3">
      <c r="A323" t="str">
        <f t="shared" si="11"/>
        <v>ENG1033002</v>
      </c>
      <c r="B323" s="1" t="str">
        <f>'XCSM Dump'!C322</f>
        <v>ENG</v>
      </c>
      <c r="C323" s="1" t="str">
        <f>IF(LEN('XCSM Dump'!D322)=4,'XCSM Dump'!D322,REPT("0",3-LEN('XCSM Dump'!D322))&amp;'XCSM Dump'!D322)</f>
        <v>103</v>
      </c>
      <c r="D323" s="1">
        <f>'XCSM Dump'!E322</f>
        <v>3002</v>
      </c>
      <c r="E323" t="str">
        <f>'XCSM Dump'!F322</f>
        <v>Composition I</v>
      </c>
      <c r="F323" s="75">
        <f>'XCSM Dump'!W322</f>
        <v>3</v>
      </c>
      <c r="G323" s="49">
        <f>'XCSM Dump'!I322</f>
        <v>46252</v>
      </c>
      <c r="H323" s="49">
        <f>'XCSM Dump'!J322</f>
        <v>46367</v>
      </c>
      <c r="I323" s="49">
        <f>'XCSM Dump'!BX322</f>
        <v>46257.96</v>
      </c>
      <c r="J323" s="49">
        <f>'XCSM Dump'!BY322</f>
        <v>46264.92</v>
      </c>
      <c r="K323" s="49">
        <f>'XCSM Dump'!BZ322</f>
        <v>46349.599999999999</v>
      </c>
      <c r="L323" s="76">
        <f>'XCSM Dump'!AT322</f>
        <v>480</v>
      </c>
      <c r="M323" s="76">
        <f>'XCSM Dump'!AU322</f>
        <v>0</v>
      </c>
      <c r="N323" s="76">
        <f>'XCSM Dump'!AV322</f>
        <v>0</v>
      </c>
      <c r="O323" s="76">
        <f>'XCSM Dump'!AW322</f>
        <v>0</v>
      </c>
      <c r="P323" s="76">
        <f>'XCSM Dump'!AX322</f>
        <v>0</v>
      </c>
      <c r="Q323" s="76">
        <f>'XCSM Dump'!AY322</f>
        <v>0</v>
      </c>
      <c r="R323" s="76">
        <f>'XCSM Dump'!AZ322</f>
        <v>0</v>
      </c>
      <c r="S323" s="76">
        <f>+'XCSM Dump'!U322</f>
        <v>0</v>
      </c>
      <c r="T323" s="76">
        <f>+'XCSM Dump'!BB322+'XCSM Dump'!BA322</f>
        <v>0</v>
      </c>
      <c r="U323" s="11">
        <f t="shared" si="12"/>
        <v>480</v>
      </c>
    </row>
    <row r="324" spans="1:21" x14ac:dyDescent="0.3">
      <c r="A324" t="str">
        <f t="shared" si="11"/>
        <v>ENG1033003</v>
      </c>
      <c r="B324" s="1" t="str">
        <f>'XCSM Dump'!C323</f>
        <v>ENG</v>
      </c>
      <c r="C324" s="1" t="str">
        <f>IF(LEN('XCSM Dump'!D323)=4,'XCSM Dump'!D323,REPT("0",3-LEN('XCSM Dump'!D323))&amp;'XCSM Dump'!D323)</f>
        <v>103</v>
      </c>
      <c r="D324" s="1">
        <f>'XCSM Dump'!E323</f>
        <v>3003</v>
      </c>
      <c r="E324" t="str">
        <f>'XCSM Dump'!F323</f>
        <v>Composition I</v>
      </c>
      <c r="F324" s="75">
        <f>'XCSM Dump'!W323</f>
        <v>3</v>
      </c>
      <c r="G324" s="49">
        <f>'XCSM Dump'!I323</f>
        <v>46252</v>
      </c>
      <c r="H324" s="49">
        <f>'XCSM Dump'!J323</f>
        <v>46367</v>
      </c>
      <c r="I324" s="49">
        <f>'XCSM Dump'!BX323</f>
        <v>46257.96</v>
      </c>
      <c r="J324" s="49">
        <f>'XCSM Dump'!BY323</f>
        <v>46264.92</v>
      </c>
      <c r="K324" s="49">
        <f>'XCSM Dump'!BZ323</f>
        <v>46349.599999999999</v>
      </c>
      <c r="L324" s="76">
        <f>'XCSM Dump'!AT323</f>
        <v>480</v>
      </c>
      <c r="M324" s="76">
        <f>'XCSM Dump'!AU323</f>
        <v>0</v>
      </c>
      <c r="N324" s="76">
        <f>'XCSM Dump'!AV323</f>
        <v>0</v>
      </c>
      <c r="O324" s="76">
        <f>'XCSM Dump'!AW323</f>
        <v>0</v>
      </c>
      <c r="P324" s="76">
        <f>'XCSM Dump'!AX323</f>
        <v>0</v>
      </c>
      <c r="Q324" s="76">
        <f>'XCSM Dump'!AY323</f>
        <v>0</v>
      </c>
      <c r="R324" s="76">
        <f>'XCSM Dump'!AZ323</f>
        <v>0</v>
      </c>
      <c r="S324" s="76">
        <f>+'XCSM Dump'!U323</f>
        <v>0</v>
      </c>
      <c r="T324" s="76">
        <f>+'XCSM Dump'!BB323+'XCSM Dump'!BA323</f>
        <v>0</v>
      </c>
      <c r="U324" s="11">
        <f t="shared" si="12"/>
        <v>480</v>
      </c>
    </row>
    <row r="325" spans="1:21" x14ac:dyDescent="0.3">
      <c r="A325" t="str">
        <f t="shared" si="11"/>
        <v>ENG1033004</v>
      </c>
      <c r="B325" s="1" t="str">
        <f>'XCSM Dump'!C324</f>
        <v>ENG</v>
      </c>
      <c r="C325" s="1" t="str">
        <f>IF(LEN('XCSM Dump'!D324)=4,'XCSM Dump'!D324,REPT("0",3-LEN('XCSM Dump'!D324))&amp;'XCSM Dump'!D324)</f>
        <v>103</v>
      </c>
      <c r="D325" s="1">
        <f>'XCSM Dump'!E324</f>
        <v>3004</v>
      </c>
      <c r="E325" t="str">
        <f>'XCSM Dump'!F324</f>
        <v>Composition I</v>
      </c>
      <c r="F325" s="75">
        <f>'XCSM Dump'!W324</f>
        <v>3</v>
      </c>
      <c r="G325" s="49">
        <f>'XCSM Dump'!I324</f>
        <v>46251</v>
      </c>
      <c r="H325" s="49">
        <f>'XCSM Dump'!J324</f>
        <v>46367</v>
      </c>
      <c r="I325" s="49">
        <f>'XCSM Dump'!BX324</f>
        <v>46257.02</v>
      </c>
      <c r="J325" s="49">
        <f>'XCSM Dump'!BY324</f>
        <v>46264.04</v>
      </c>
      <c r="K325" s="49">
        <f>'XCSM Dump'!BZ324</f>
        <v>46349.440000000002</v>
      </c>
      <c r="L325" s="76">
        <f>'XCSM Dump'!AT324</f>
        <v>480</v>
      </c>
      <c r="M325" s="76">
        <f>'XCSM Dump'!AU324</f>
        <v>0</v>
      </c>
      <c r="N325" s="76">
        <f>'XCSM Dump'!AV324</f>
        <v>0</v>
      </c>
      <c r="O325" s="76">
        <f>'XCSM Dump'!AW324</f>
        <v>0</v>
      </c>
      <c r="P325" s="76">
        <f>'XCSM Dump'!AX324</f>
        <v>0</v>
      </c>
      <c r="Q325" s="76">
        <f>'XCSM Dump'!AY324</f>
        <v>0</v>
      </c>
      <c r="R325" s="76">
        <f>'XCSM Dump'!AZ324</f>
        <v>0</v>
      </c>
      <c r="S325" s="76">
        <f>+'XCSM Dump'!U324</f>
        <v>0</v>
      </c>
      <c r="T325" s="76">
        <f>+'XCSM Dump'!BB324+'XCSM Dump'!BA324</f>
        <v>0</v>
      </c>
      <c r="U325" s="11">
        <f t="shared" si="12"/>
        <v>480</v>
      </c>
    </row>
    <row r="326" spans="1:21" x14ac:dyDescent="0.3">
      <c r="A326" t="str">
        <f t="shared" si="11"/>
        <v>ENG1033005</v>
      </c>
      <c r="B326" s="1" t="str">
        <f>'XCSM Dump'!C325</f>
        <v>ENG</v>
      </c>
      <c r="C326" s="1" t="str">
        <f>IF(LEN('XCSM Dump'!D325)=4,'XCSM Dump'!D325,REPT("0",3-LEN('XCSM Dump'!D325))&amp;'XCSM Dump'!D325)</f>
        <v>103</v>
      </c>
      <c r="D326" s="1">
        <f>'XCSM Dump'!E325</f>
        <v>3005</v>
      </c>
      <c r="E326" t="str">
        <f>'XCSM Dump'!F325</f>
        <v>Composition I</v>
      </c>
      <c r="F326" s="75">
        <f>'XCSM Dump'!W325</f>
        <v>3</v>
      </c>
      <c r="G326" s="49">
        <f>'XCSM Dump'!I325</f>
        <v>46251</v>
      </c>
      <c r="H326" s="49">
        <f>'XCSM Dump'!J325</f>
        <v>46367</v>
      </c>
      <c r="I326" s="49">
        <f>'XCSM Dump'!BX325</f>
        <v>46257.02</v>
      </c>
      <c r="J326" s="49">
        <f>'XCSM Dump'!BY325</f>
        <v>46264.04</v>
      </c>
      <c r="K326" s="49">
        <f>'XCSM Dump'!BZ325</f>
        <v>46349.440000000002</v>
      </c>
      <c r="L326" s="76">
        <f>'XCSM Dump'!AT325</f>
        <v>480</v>
      </c>
      <c r="M326" s="76">
        <f>'XCSM Dump'!AU325</f>
        <v>0</v>
      </c>
      <c r="N326" s="76">
        <f>'XCSM Dump'!AV325</f>
        <v>0</v>
      </c>
      <c r="O326" s="76">
        <f>'XCSM Dump'!AW325</f>
        <v>0</v>
      </c>
      <c r="P326" s="76">
        <f>'XCSM Dump'!AX325</f>
        <v>0</v>
      </c>
      <c r="Q326" s="76">
        <f>'XCSM Dump'!AY325</f>
        <v>0</v>
      </c>
      <c r="R326" s="76">
        <f>'XCSM Dump'!AZ325</f>
        <v>0</v>
      </c>
      <c r="S326" s="76">
        <f>+'XCSM Dump'!U325</f>
        <v>0</v>
      </c>
      <c r="T326" s="76">
        <f>+'XCSM Dump'!BB325+'XCSM Dump'!BA325</f>
        <v>0</v>
      </c>
      <c r="U326" s="11">
        <f t="shared" si="12"/>
        <v>480</v>
      </c>
    </row>
    <row r="327" spans="1:21" x14ac:dyDescent="0.3">
      <c r="A327" t="str">
        <f t="shared" si="11"/>
        <v>ENG1033006</v>
      </c>
      <c r="B327" s="1" t="str">
        <f>'XCSM Dump'!C326</f>
        <v>ENG</v>
      </c>
      <c r="C327" s="1" t="str">
        <f>IF(LEN('XCSM Dump'!D326)=4,'XCSM Dump'!D326,REPT("0",3-LEN('XCSM Dump'!D326))&amp;'XCSM Dump'!D326)</f>
        <v>103</v>
      </c>
      <c r="D327" s="1">
        <f>'XCSM Dump'!E326</f>
        <v>3006</v>
      </c>
      <c r="E327" t="str">
        <f>'XCSM Dump'!F326</f>
        <v>Composition I</v>
      </c>
      <c r="F327" s="75">
        <f>'XCSM Dump'!W326</f>
        <v>3</v>
      </c>
      <c r="G327" s="49">
        <f>'XCSM Dump'!I326</f>
        <v>46251</v>
      </c>
      <c r="H327" s="49">
        <f>'XCSM Dump'!J326</f>
        <v>46367</v>
      </c>
      <c r="I327" s="49">
        <f>'XCSM Dump'!BX326</f>
        <v>46257.02</v>
      </c>
      <c r="J327" s="49">
        <f>'XCSM Dump'!BY326</f>
        <v>46264.04</v>
      </c>
      <c r="K327" s="49">
        <f>'XCSM Dump'!BZ326</f>
        <v>46349.440000000002</v>
      </c>
      <c r="L327" s="76">
        <f>'XCSM Dump'!AT326</f>
        <v>480</v>
      </c>
      <c r="M327" s="76">
        <f>'XCSM Dump'!AU326</f>
        <v>0</v>
      </c>
      <c r="N327" s="76">
        <f>'XCSM Dump'!AV326</f>
        <v>0</v>
      </c>
      <c r="O327" s="76">
        <f>'XCSM Dump'!AW326</f>
        <v>0</v>
      </c>
      <c r="P327" s="76">
        <f>'XCSM Dump'!AX326</f>
        <v>0</v>
      </c>
      <c r="Q327" s="76">
        <f>'XCSM Dump'!AY326</f>
        <v>0</v>
      </c>
      <c r="R327" s="76">
        <f>'XCSM Dump'!AZ326</f>
        <v>0</v>
      </c>
      <c r="S327" s="76">
        <f>+'XCSM Dump'!U326</f>
        <v>0</v>
      </c>
      <c r="T327" s="76">
        <f>+'XCSM Dump'!BB326+'XCSM Dump'!BA326</f>
        <v>0</v>
      </c>
      <c r="U327" s="11">
        <f t="shared" si="12"/>
        <v>480</v>
      </c>
    </row>
    <row r="328" spans="1:21" x14ac:dyDescent="0.3">
      <c r="A328" t="str">
        <f t="shared" si="11"/>
        <v>ENG1033007</v>
      </c>
      <c r="B328" s="1" t="str">
        <f>'XCSM Dump'!C327</f>
        <v>ENG</v>
      </c>
      <c r="C328" s="1" t="str">
        <f>IF(LEN('XCSM Dump'!D327)=4,'XCSM Dump'!D327,REPT("0",3-LEN('XCSM Dump'!D327))&amp;'XCSM Dump'!D327)</f>
        <v>103</v>
      </c>
      <c r="D328" s="1">
        <f>'XCSM Dump'!E327</f>
        <v>3007</v>
      </c>
      <c r="E328" t="str">
        <f>'XCSM Dump'!F327</f>
        <v>Composition I</v>
      </c>
      <c r="F328" s="75">
        <f>'XCSM Dump'!W327</f>
        <v>3</v>
      </c>
      <c r="G328" s="49">
        <f>'XCSM Dump'!I327</f>
        <v>46252</v>
      </c>
      <c r="H328" s="49">
        <f>'XCSM Dump'!J327</f>
        <v>46367</v>
      </c>
      <c r="I328" s="49">
        <f>'XCSM Dump'!BX327</f>
        <v>46257.96</v>
      </c>
      <c r="J328" s="49">
        <f>'XCSM Dump'!BY327</f>
        <v>46264.92</v>
      </c>
      <c r="K328" s="49">
        <f>'XCSM Dump'!BZ327</f>
        <v>46349.599999999999</v>
      </c>
      <c r="L328" s="76">
        <f>'XCSM Dump'!AT327</f>
        <v>480</v>
      </c>
      <c r="M328" s="76">
        <f>'XCSM Dump'!AU327</f>
        <v>0</v>
      </c>
      <c r="N328" s="76">
        <f>'XCSM Dump'!AV327</f>
        <v>0</v>
      </c>
      <c r="O328" s="76">
        <f>'XCSM Dump'!AW327</f>
        <v>0</v>
      </c>
      <c r="P328" s="76">
        <f>'XCSM Dump'!AX327</f>
        <v>0</v>
      </c>
      <c r="Q328" s="76">
        <f>'XCSM Dump'!AY327</f>
        <v>0</v>
      </c>
      <c r="R328" s="76">
        <f>'XCSM Dump'!AZ327</f>
        <v>0</v>
      </c>
      <c r="S328" s="76">
        <f>+'XCSM Dump'!U327</f>
        <v>0</v>
      </c>
      <c r="T328" s="76">
        <f>+'XCSM Dump'!BB327+'XCSM Dump'!BA327</f>
        <v>0</v>
      </c>
      <c r="U328" s="11">
        <f t="shared" si="12"/>
        <v>480</v>
      </c>
    </row>
    <row r="329" spans="1:21" x14ac:dyDescent="0.3">
      <c r="A329" t="str">
        <f t="shared" si="11"/>
        <v>ENG1033008</v>
      </c>
      <c r="B329" s="1" t="str">
        <f>'XCSM Dump'!C328</f>
        <v>ENG</v>
      </c>
      <c r="C329" s="1" t="str">
        <f>IF(LEN('XCSM Dump'!D328)=4,'XCSM Dump'!D328,REPT("0",3-LEN('XCSM Dump'!D328))&amp;'XCSM Dump'!D328)</f>
        <v>103</v>
      </c>
      <c r="D329" s="1">
        <f>'XCSM Dump'!E328</f>
        <v>3008</v>
      </c>
      <c r="E329" t="str">
        <f>'XCSM Dump'!F328</f>
        <v>Composition I</v>
      </c>
      <c r="F329" s="75">
        <f>'XCSM Dump'!W328</f>
        <v>3</v>
      </c>
      <c r="G329" s="49">
        <f>'XCSM Dump'!I328</f>
        <v>46251</v>
      </c>
      <c r="H329" s="49">
        <f>'XCSM Dump'!J328</f>
        <v>46367</v>
      </c>
      <c r="I329" s="49">
        <f>'XCSM Dump'!BX328</f>
        <v>46257.02</v>
      </c>
      <c r="J329" s="49">
        <f>'XCSM Dump'!BY328</f>
        <v>46264.04</v>
      </c>
      <c r="K329" s="49">
        <f>'XCSM Dump'!BZ328</f>
        <v>46349.440000000002</v>
      </c>
      <c r="L329" s="76">
        <f>'XCSM Dump'!AT328</f>
        <v>480</v>
      </c>
      <c r="M329" s="76">
        <f>'XCSM Dump'!AU328</f>
        <v>0</v>
      </c>
      <c r="N329" s="76">
        <f>'XCSM Dump'!AV328</f>
        <v>0</v>
      </c>
      <c r="O329" s="76">
        <f>'XCSM Dump'!AW328</f>
        <v>0</v>
      </c>
      <c r="P329" s="76">
        <f>'XCSM Dump'!AX328</f>
        <v>0</v>
      </c>
      <c r="Q329" s="76">
        <f>'XCSM Dump'!AY328</f>
        <v>0</v>
      </c>
      <c r="R329" s="76">
        <f>'XCSM Dump'!AZ328</f>
        <v>0</v>
      </c>
      <c r="S329" s="76">
        <f>+'XCSM Dump'!U328</f>
        <v>0</v>
      </c>
      <c r="T329" s="76">
        <f>+'XCSM Dump'!BB328+'XCSM Dump'!BA328</f>
        <v>0</v>
      </c>
      <c r="U329" s="11">
        <f t="shared" si="12"/>
        <v>480</v>
      </c>
    </row>
    <row r="330" spans="1:21" x14ac:dyDescent="0.3">
      <c r="A330" t="str">
        <f t="shared" si="11"/>
        <v>ENG1033009</v>
      </c>
      <c r="B330" s="1" t="str">
        <f>'XCSM Dump'!C329</f>
        <v>ENG</v>
      </c>
      <c r="C330" s="1" t="str">
        <f>IF(LEN('XCSM Dump'!D329)=4,'XCSM Dump'!D329,REPT("0",3-LEN('XCSM Dump'!D329))&amp;'XCSM Dump'!D329)</f>
        <v>103</v>
      </c>
      <c r="D330" s="1">
        <f>'XCSM Dump'!E329</f>
        <v>3009</v>
      </c>
      <c r="E330" t="str">
        <f>'XCSM Dump'!F329</f>
        <v>Composition I</v>
      </c>
      <c r="F330" s="75">
        <f>'XCSM Dump'!W329</f>
        <v>3</v>
      </c>
      <c r="G330" s="49">
        <f>'XCSM Dump'!I329</f>
        <v>46252</v>
      </c>
      <c r="H330" s="49">
        <f>'XCSM Dump'!J329</f>
        <v>46367</v>
      </c>
      <c r="I330" s="49">
        <f>'XCSM Dump'!BX329</f>
        <v>46257.96</v>
      </c>
      <c r="J330" s="49">
        <f>'XCSM Dump'!BY329</f>
        <v>46264.92</v>
      </c>
      <c r="K330" s="49">
        <f>'XCSM Dump'!BZ329</f>
        <v>46349.599999999999</v>
      </c>
      <c r="L330" s="76">
        <f>'XCSM Dump'!AT329</f>
        <v>480</v>
      </c>
      <c r="M330" s="76">
        <f>'XCSM Dump'!AU329</f>
        <v>0</v>
      </c>
      <c r="N330" s="76">
        <f>'XCSM Dump'!AV329</f>
        <v>0</v>
      </c>
      <c r="O330" s="76">
        <f>'XCSM Dump'!AW329</f>
        <v>0</v>
      </c>
      <c r="P330" s="76">
        <f>'XCSM Dump'!AX329</f>
        <v>0</v>
      </c>
      <c r="Q330" s="76">
        <f>'XCSM Dump'!AY329</f>
        <v>0</v>
      </c>
      <c r="R330" s="76">
        <f>'XCSM Dump'!AZ329</f>
        <v>0</v>
      </c>
      <c r="S330" s="76">
        <f>+'XCSM Dump'!U329</f>
        <v>0</v>
      </c>
      <c r="T330" s="76">
        <f>+'XCSM Dump'!BB329+'XCSM Dump'!BA329</f>
        <v>0</v>
      </c>
      <c r="U330" s="11">
        <f t="shared" si="12"/>
        <v>480</v>
      </c>
    </row>
    <row r="331" spans="1:21" x14ac:dyDescent="0.3">
      <c r="A331" t="str">
        <f t="shared" si="11"/>
        <v>ENG1033010</v>
      </c>
      <c r="B331" s="1" t="str">
        <f>'XCSM Dump'!C330</f>
        <v>ENG</v>
      </c>
      <c r="C331" s="1" t="str">
        <f>IF(LEN('XCSM Dump'!D330)=4,'XCSM Dump'!D330,REPT("0",3-LEN('XCSM Dump'!D330))&amp;'XCSM Dump'!D330)</f>
        <v>103</v>
      </c>
      <c r="D331" s="1">
        <f>'XCSM Dump'!E330</f>
        <v>3010</v>
      </c>
      <c r="E331" t="str">
        <f>'XCSM Dump'!F330</f>
        <v>Composition I</v>
      </c>
      <c r="F331" s="75">
        <f>'XCSM Dump'!W330</f>
        <v>3</v>
      </c>
      <c r="G331" s="49">
        <f>'XCSM Dump'!I330</f>
        <v>46251</v>
      </c>
      <c r="H331" s="49">
        <f>'XCSM Dump'!J330</f>
        <v>46367</v>
      </c>
      <c r="I331" s="49">
        <f>'XCSM Dump'!BX330</f>
        <v>46257.02</v>
      </c>
      <c r="J331" s="49">
        <f>'XCSM Dump'!BY330</f>
        <v>46264.04</v>
      </c>
      <c r="K331" s="49">
        <f>'XCSM Dump'!BZ330</f>
        <v>46349.440000000002</v>
      </c>
      <c r="L331" s="76">
        <f>'XCSM Dump'!AT330</f>
        <v>480</v>
      </c>
      <c r="M331" s="76">
        <f>'XCSM Dump'!AU330</f>
        <v>0</v>
      </c>
      <c r="N331" s="76">
        <f>'XCSM Dump'!AV330</f>
        <v>0</v>
      </c>
      <c r="O331" s="76">
        <f>'XCSM Dump'!AW330</f>
        <v>0</v>
      </c>
      <c r="P331" s="76">
        <f>'XCSM Dump'!AX330</f>
        <v>0</v>
      </c>
      <c r="Q331" s="76">
        <f>'XCSM Dump'!AY330</f>
        <v>0</v>
      </c>
      <c r="R331" s="76">
        <f>'XCSM Dump'!AZ330</f>
        <v>0</v>
      </c>
      <c r="S331" s="76">
        <f>+'XCSM Dump'!U330</f>
        <v>0</v>
      </c>
      <c r="T331" s="76">
        <f>+'XCSM Dump'!BB330+'XCSM Dump'!BA330</f>
        <v>0</v>
      </c>
      <c r="U331" s="11">
        <f t="shared" si="12"/>
        <v>480</v>
      </c>
    </row>
    <row r="332" spans="1:21" x14ac:dyDescent="0.3">
      <c r="A332" t="str">
        <f t="shared" si="11"/>
        <v>ENG1033011</v>
      </c>
      <c r="B332" s="1" t="str">
        <f>'XCSM Dump'!C331</f>
        <v>ENG</v>
      </c>
      <c r="C332" s="1" t="str">
        <f>IF(LEN('XCSM Dump'!D331)=4,'XCSM Dump'!D331,REPT("0",3-LEN('XCSM Dump'!D331))&amp;'XCSM Dump'!D331)</f>
        <v>103</v>
      </c>
      <c r="D332" s="1">
        <f>'XCSM Dump'!E331</f>
        <v>3011</v>
      </c>
      <c r="E332" t="str">
        <f>'XCSM Dump'!F331</f>
        <v>Composition I</v>
      </c>
      <c r="F332" s="75">
        <f>'XCSM Dump'!W331</f>
        <v>3</v>
      </c>
      <c r="G332" s="49">
        <f>'XCSM Dump'!I331</f>
        <v>46251</v>
      </c>
      <c r="H332" s="49">
        <f>'XCSM Dump'!J331</f>
        <v>46367</v>
      </c>
      <c r="I332" s="49">
        <f>'XCSM Dump'!BX331</f>
        <v>46257.02</v>
      </c>
      <c r="J332" s="49">
        <f>'XCSM Dump'!BY331</f>
        <v>46264.04</v>
      </c>
      <c r="K332" s="49">
        <f>'XCSM Dump'!BZ331</f>
        <v>46349.440000000002</v>
      </c>
      <c r="L332" s="76">
        <f>'XCSM Dump'!AT331</f>
        <v>480</v>
      </c>
      <c r="M332" s="76">
        <f>'XCSM Dump'!AU331</f>
        <v>0</v>
      </c>
      <c r="N332" s="76">
        <f>'XCSM Dump'!AV331</f>
        <v>0</v>
      </c>
      <c r="O332" s="76">
        <f>'XCSM Dump'!AW331</f>
        <v>0</v>
      </c>
      <c r="P332" s="76">
        <f>'XCSM Dump'!AX331</f>
        <v>0</v>
      </c>
      <c r="Q332" s="76">
        <f>'XCSM Dump'!AY331</f>
        <v>0</v>
      </c>
      <c r="R332" s="76">
        <f>'XCSM Dump'!AZ331</f>
        <v>0</v>
      </c>
      <c r="S332" s="76">
        <f>+'XCSM Dump'!U331</f>
        <v>0</v>
      </c>
      <c r="T332" s="76">
        <f>+'XCSM Dump'!BB331+'XCSM Dump'!BA331</f>
        <v>0</v>
      </c>
      <c r="U332" s="11">
        <f t="shared" si="12"/>
        <v>480</v>
      </c>
    </row>
    <row r="333" spans="1:21" x14ac:dyDescent="0.3">
      <c r="A333" t="str">
        <f t="shared" si="11"/>
        <v>ENG1033012</v>
      </c>
      <c r="B333" s="1" t="str">
        <f>'XCSM Dump'!C332</f>
        <v>ENG</v>
      </c>
      <c r="C333" s="1" t="str">
        <f>IF(LEN('XCSM Dump'!D332)=4,'XCSM Dump'!D332,REPT("0",3-LEN('XCSM Dump'!D332))&amp;'XCSM Dump'!D332)</f>
        <v>103</v>
      </c>
      <c r="D333" s="1">
        <f>'XCSM Dump'!E332</f>
        <v>3012</v>
      </c>
      <c r="E333" t="str">
        <f>'XCSM Dump'!F332</f>
        <v>Composition I</v>
      </c>
      <c r="F333" s="75">
        <f>'XCSM Dump'!W332</f>
        <v>3</v>
      </c>
      <c r="G333" s="49">
        <f>'XCSM Dump'!I332</f>
        <v>46251</v>
      </c>
      <c r="H333" s="49">
        <f>'XCSM Dump'!J332</f>
        <v>46367</v>
      </c>
      <c r="I333" s="49">
        <f>'XCSM Dump'!BX332</f>
        <v>46257.02</v>
      </c>
      <c r="J333" s="49">
        <f>'XCSM Dump'!BY332</f>
        <v>46264.04</v>
      </c>
      <c r="K333" s="49">
        <f>'XCSM Dump'!BZ332</f>
        <v>46349.440000000002</v>
      </c>
      <c r="L333" s="76">
        <f>'XCSM Dump'!AT332</f>
        <v>480</v>
      </c>
      <c r="M333" s="76">
        <f>'XCSM Dump'!AU332</f>
        <v>0</v>
      </c>
      <c r="N333" s="76">
        <f>'XCSM Dump'!AV332</f>
        <v>0</v>
      </c>
      <c r="O333" s="76">
        <f>'XCSM Dump'!AW332</f>
        <v>0</v>
      </c>
      <c r="P333" s="76">
        <f>'XCSM Dump'!AX332</f>
        <v>0</v>
      </c>
      <c r="Q333" s="76">
        <f>'XCSM Dump'!AY332</f>
        <v>0</v>
      </c>
      <c r="R333" s="76">
        <f>'XCSM Dump'!AZ332</f>
        <v>0</v>
      </c>
      <c r="S333" s="76">
        <f>+'XCSM Dump'!U332</f>
        <v>0</v>
      </c>
      <c r="T333" s="76">
        <f>+'XCSM Dump'!BB332+'XCSM Dump'!BA332</f>
        <v>0</v>
      </c>
      <c r="U333" s="11">
        <f t="shared" si="12"/>
        <v>480</v>
      </c>
    </row>
    <row r="334" spans="1:21" x14ac:dyDescent="0.3">
      <c r="A334" t="str">
        <f t="shared" si="11"/>
        <v>ENG1033013</v>
      </c>
      <c r="B334" s="1" t="str">
        <f>'XCSM Dump'!C333</f>
        <v>ENG</v>
      </c>
      <c r="C334" s="1" t="str">
        <f>IF(LEN('XCSM Dump'!D333)=4,'XCSM Dump'!D333,REPT("0",3-LEN('XCSM Dump'!D333))&amp;'XCSM Dump'!D333)</f>
        <v>103</v>
      </c>
      <c r="D334" s="1">
        <f>'XCSM Dump'!E333</f>
        <v>3013</v>
      </c>
      <c r="E334" t="str">
        <f>'XCSM Dump'!F333</f>
        <v>Composition I</v>
      </c>
      <c r="F334" s="75">
        <f>'XCSM Dump'!W333</f>
        <v>3</v>
      </c>
      <c r="G334" s="49">
        <f>'XCSM Dump'!I333</f>
        <v>46251</v>
      </c>
      <c r="H334" s="49">
        <f>'XCSM Dump'!J333</f>
        <v>46367</v>
      </c>
      <c r="I334" s="49">
        <f>'XCSM Dump'!BX333</f>
        <v>46257.02</v>
      </c>
      <c r="J334" s="49">
        <f>'XCSM Dump'!BY333</f>
        <v>46264.04</v>
      </c>
      <c r="K334" s="49">
        <f>'XCSM Dump'!BZ333</f>
        <v>46349.440000000002</v>
      </c>
      <c r="L334" s="76">
        <f>'XCSM Dump'!AT333</f>
        <v>480</v>
      </c>
      <c r="M334" s="76">
        <f>'XCSM Dump'!AU333</f>
        <v>0</v>
      </c>
      <c r="N334" s="76">
        <f>'XCSM Dump'!AV333</f>
        <v>0</v>
      </c>
      <c r="O334" s="76">
        <f>'XCSM Dump'!AW333</f>
        <v>0</v>
      </c>
      <c r="P334" s="76">
        <f>'XCSM Dump'!AX333</f>
        <v>0</v>
      </c>
      <c r="Q334" s="76">
        <f>'XCSM Dump'!AY333</f>
        <v>0</v>
      </c>
      <c r="R334" s="76">
        <f>'XCSM Dump'!AZ333</f>
        <v>0</v>
      </c>
      <c r="S334" s="76">
        <f>+'XCSM Dump'!U333</f>
        <v>0</v>
      </c>
      <c r="T334" s="76">
        <f>+'XCSM Dump'!BB333+'XCSM Dump'!BA333</f>
        <v>0</v>
      </c>
      <c r="U334" s="11">
        <f t="shared" si="12"/>
        <v>480</v>
      </c>
    </row>
    <row r="335" spans="1:21" x14ac:dyDescent="0.3">
      <c r="A335" t="str">
        <f t="shared" si="11"/>
        <v>ENG1033014</v>
      </c>
      <c r="B335" s="1" t="str">
        <f>'XCSM Dump'!C334</f>
        <v>ENG</v>
      </c>
      <c r="C335" s="1" t="str">
        <f>IF(LEN('XCSM Dump'!D334)=4,'XCSM Dump'!D334,REPT("0",3-LEN('XCSM Dump'!D334))&amp;'XCSM Dump'!D334)</f>
        <v>103</v>
      </c>
      <c r="D335" s="1">
        <f>'XCSM Dump'!E334</f>
        <v>3014</v>
      </c>
      <c r="E335" t="str">
        <f>'XCSM Dump'!F334</f>
        <v>Composition I</v>
      </c>
      <c r="F335" s="75">
        <f>'XCSM Dump'!W334</f>
        <v>3</v>
      </c>
      <c r="G335" s="49">
        <f>'XCSM Dump'!I334</f>
        <v>46251</v>
      </c>
      <c r="H335" s="49">
        <f>'XCSM Dump'!J334</f>
        <v>46367</v>
      </c>
      <c r="I335" s="49">
        <f>'XCSM Dump'!BX334</f>
        <v>46257.02</v>
      </c>
      <c r="J335" s="49">
        <f>'XCSM Dump'!BY334</f>
        <v>46264.04</v>
      </c>
      <c r="K335" s="49">
        <f>'XCSM Dump'!BZ334</f>
        <v>46349.440000000002</v>
      </c>
      <c r="L335" s="76">
        <f>'XCSM Dump'!AT334</f>
        <v>480</v>
      </c>
      <c r="M335" s="76">
        <f>'XCSM Dump'!AU334</f>
        <v>0</v>
      </c>
      <c r="N335" s="76">
        <f>'XCSM Dump'!AV334</f>
        <v>0</v>
      </c>
      <c r="O335" s="76">
        <f>'XCSM Dump'!AW334</f>
        <v>0</v>
      </c>
      <c r="P335" s="76">
        <f>'XCSM Dump'!AX334</f>
        <v>0</v>
      </c>
      <c r="Q335" s="76">
        <f>'XCSM Dump'!AY334</f>
        <v>0</v>
      </c>
      <c r="R335" s="76">
        <f>'XCSM Dump'!AZ334</f>
        <v>0</v>
      </c>
      <c r="S335" s="76">
        <f>+'XCSM Dump'!U334</f>
        <v>0</v>
      </c>
      <c r="T335" s="76">
        <f>+'XCSM Dump'!BB334+'XCSM Dump'!BA334</f>
        <v>0</v>
      </c>
      <c r="U335" s="11">
        <f t="shared" si="12"/>
        <v>480</v>
      </c>
    </row>
    <row r="336" spans="1:21" x14ac:dyDescent="0.3">
      <c r="A336" t="str">
        <f t="shared" si="11"/>
        <v>ENG1033021</v>
      </c>
      <c r="B336" s="1" t="str">
        <f>'XCSM Dump'!C335</f>
        <v>ENG</v>
      </c>
      <c r="C336" s="1" t="str">
        <f>IF(LEN('XCSM Dump'!D335)=4,'XCSM Dump'!D335,REPT("0",3-LEN('XCSM Dump'!D335))&amp;'XCSM Dump'!D335)</f>
        <v>103</v>
      </c>
      <c r="D336" s="1">
        <f>'XCSM Dump'!E335</f>
        <v>3021</v>
      </c>
      <c r="E336" t="str">
        <f>'XCSM Dump'!F335</f>
        <v>Composition I</v>
      </c>
      <c r="F336" s="75">
        <f>'XCSM Dump'!W335</f>
        <v>3</v>
      </c>
      <c r="G336" s="49">
        <f>'XCSM Dump'!I335</f>
        <v>46251</v>
      </c>
      <c r="H336" s="49">
        <f>'XCSM Dump'!J335</f>
        <v>46367</v>
      </c>
      <c r="I336" s="49">
        <f>'XCSM Dump'!BX335</f>
        <v>46257.02</v>
      </c>
      <c r="J336" s="49">
        <f>'XCSM Dump'!BY335</f>
        <v>46264.04</v>
      </c>
      <c r="K336" s="49">
        <f>'XCSM Dump'!BZ335</f>
        <v>46349.440000000002</v>
      </c>
      <c r="L336" s="76">
        <f>'XCSM Dump'!AT335</f>
        <v>480</v>
      </c>
      <c r="M336" s="76">
        <f>'XCSM Dump'!AU335</f>
        <v>0</v>
      </c>
      <c r="N336" s="76">
        <f>'XCSM Dump'!AV335</f>
        <v>0</v>
      </c>
      <c r="O336" s="76">
        <f>'XCSM Dump'!AW335</f>
        <v>0</v>
      </c>
      <c r="P336" s="76">
        <f>'XCSM Dump'!AX335</f>
        <v>0</v>
      </c>
      <c r="Q336" s="76">
        <f>'XCSM Dump'!AY335</f>
        <v>0</v>
      </c>
      <c r="R336" s="76">
        <f>'XCSM Dump'!AZ335</f>
        <v>0</v>
      </c>
      <c r="S336" s="76">
        <f>+'XCSM Dump'!U335</f>
        <v>0</v>
      </c>
      <c r="T336" s="76">
        <f>+'XCSM Dump'!BB335+'XCSM Dump'!BA335</f>
        <v>0</v>
      </c>
      <c r="U336" s="11">
        <f t="shared" si="12"/>
        <v>480</v>
      </c>
    </row>
    <row r="337" spans="1:21" x14ac:dyDescent="0.3">
      <c r="A337" t="str">
        <f t="shared" si="11"/>
        <v>ENG1033022</v>
      </c>
      <c r="B337" s="1" t="str">
        <f>'XCSM Dump'!C336</f>
        <v>ENG</v>
      </c>
      <c r="C337" s="1" t="str">
        <f>IF(LEN('XCSM Dump'!D336)=4,'XCSM Dump'!D336,REPT("0",3-LEN('XCSM Dump'!D336))&amp;'XCSM Dump'!D336)</f>
        <v>103</v>
      </c>
      <c r="D337" s="1">
        <f>'XCSM Dump'!E336</f>
        <v>3022</v>
      </c>
      <c r="E337" t="str">
        <f>'XCSM Dump'!F336</f>
        <v>Composition I</v>
      </c>
      <c r="F337" s="75">
        <f>'XCSM Dump'!W336</f>
        <v>3</v>
      </c>
      <c r="G337" s="49">
        <f>'XCSM Dump'!I336</f>
        <v>46251</v>
      </c>
      <c r="H337" s="49">
        <f>'XCSM Dump'!J336</f>
        <v>46367</v>
      </c>
      <c r="I337" s="49">
        <f>'XCSM Dump'!BX336</f>
        <v>46257.02</v>
      </c>
      <c r="J337" s="49">
        <f>'XCSM Dump'!BY336</f>
        <v>46264.04</v>
      </c>
      <c r="K337" s="49">
        <f>'XCSM Dump'!BZ336</f>
        <v>46349.440000000002</v>
      </c>
      <c r="L337" s="76">
        <f>'XCSM Dump'!AT336</f>
        <v>480</v>
      </c>
      <c r="M337" s="76">
        <f>'XCSM Dump'!AU336</f>
        <v>0</v>
      </c>
      <c r="N337" s="76">
        <f>'XCSM Dump'!AV336</f>
        <v>0</v>
      </c>
      <c r="O337" s="76">
        <f>'XCSM Dump'!AW336</f>
        <v>0</v>
      </c>
      <c r="P337" s="76">
        <f>'XCSM Dump'!AX336</f>
        <v>0</v>
      </c>
      <c r="Q337" s="76">
        <f>'XCSM Dump'!AY336</f>
        <v>0</v>
      </c>
      <c r="R337" s="76">
        <f>'XCSM Dump'!AZ336</f>
        <v>0</v>
      </c>
      <c r="S337" s="76">
        <f>+'XCSM Dump'!U336</f>
        <v>0</v>
      </c>
      <c r="T337" s="76">
        <f>+'XCSM Dump'!BB336+'XCSM Dump'!BA336</f>
        <v>0</v>
      </c>
      <c r="U337" s="11">
        <f t="shared" si="12"/>
        <v>480</v>
      </c>
    </row>
    <row r="338" spans="1:21" x14ac:dyDescent="0.3">
      <c r="A338" t="str">
        <f t="shared" si="11"/>
        <v>ENG1033023</v>
      </c>
      <c r="B338" s="1" t="str">
        <f>'XCSM Dump'!C337</f>
        <v>ENG</v>
      </c>
      <c r="C338" s="1" t="str">
        <f>IF(LEN('XCSM Dump'!D337)=4,'XCSM Dump'!D337,REPT("0",3-LEN('XCSM Dump'!D337))&amp;'XCSM Dump'!D337)</f>
        <v>103</v>
      </c>
      <c r="D338" s="1">
        <f>'XCSM Dump'!E337</f>
        <v>3023</v>
      </c>
      <c r="E338" t="str">
        <f>'XCSM Dump'!F337</f>
        <v>Composition I</v>
      </c>
      <c r="F338" s="75">
        <f>'XCSM Dump'!W337</f>
        <v>3</v>
      </c>
      <c r="G338" s="49">
        <f>'XCSM Dump'!I337</f>
        <v>46252</v>
      </c>
      <c r="H338" s="49">
        <f>'XCSM Dump'!J337</f>
        <v>46367</v>
      </c>
      <c r="I338" s="49">
        <f>'XCSM Dump'!BX337</f>
        <v>46257.96</v>
      </c>
      <c r="J338" s="49">
        <f>'XCSM Dump'!BY337</f>
        <v>46264.92</v>
      </c>
      <c r="K338" s="49">
        <f>'XCSM Dump'!BZ337</f>
        <v>46349.599999999999</v>
      </c>
      <c r="L338" s="76">
        <f>'XCSM Dump'!AT337</f>
        <v>480</v>
      </c>
      <c r="M338" s="76">
        <f>'XCSM Dump'!AU337</f>
        <v>0</v>
      </c>
      <c r="N338" s="76">
        <f>'XCSM Dump'!AV337</f>
        <v>0</v>
      </c>
      <c r="O338" s="76">
        <f>'XCSM Dump'!AW337</f>
        <v>0</v>
      </c>
      <c r="P338" s="76">
        <f>'XCSM Dump'!AX337</f>
        <v>0</v>
      </c>
      <c r="Q338" s="76">
        <f>'XCSM Dump'!AY337</f>
        <v>0</v>
      </c>
      <c r="R338" s="76">
        <f>'XCSM Dump'!AZ337</f>
        <v>0</v>
      </c>
      <c r="S338" s="76">
        <f>+'XCSM Dump'!U337</f>
        <v>0</v>
      </c>
      <c r="T338" s="76">
        <f>+'XCSM Dump'!BB337+'XCSM Dump'!BA337</f>
        <v>0</v>
      </c>
      <c r="U338" s="11">
        <f t="shared" si="12"/>
        <v>480</v>
      </c>
    </row>
    <row r="339" spans="1:21" x14ac:dyDescent="0.3">
      <c r="A339" t="str">
        <f t="shared" si="11"/>
        <v>ENG1033024</v>
      </c>
      <c r="B339" s="1" t="str">
        <f>'XCSM Dump'!C338</f>
        <v>ENG</v>
      </c>
      <c r="C339" s="1" t="str">
        <f>IF(LEN('XCSM Dump'!D338)=4,'XCSM Dump'!D338,REPT("0",3-LEN('XCSM Dump'!D338))&amp;'XCSM Dump'!D338)</f>
        <v>103</v>
      </c>
      <c r="D339" s="1">
        <f>'XCSM Dump'!E338</f>
        <v>3024</v>
      </c>
      <c r="E339" t="str">
        <f>'XCSM Dump'!F338</f>
        <v>Composition I</v>
      </c>
      <c r="F339" s="75">
        <f>'XCSM Dump'!W338</f>
        <v>3</v>
      </c>
      <c r="G339" s="49">
        <f>'XCSM Dump'!I338</f>
        <v>46252</v>
      </c>
      <c r="H339" s="49">
        <f>'XCSM Dump'!J338</f>
        <v>46367</v>
      </c>
      <c r="I339" s="49">
        <f>'XCSM Dump'!BX338</f>
        <v>46257.96</v>
      </c>
      <c r="J339" s="49">
        <f>'XCSM Dump'!BY338</f>
        <v>46264.92</v>
      </c>
      <c r="K339" s="49">
        <f>'XCSM Dump'!BZ338</f>
        <v>46349.599999999999</v>
      </c>
      <c r="L339" s="76">
        <f>'XCSM Dump'!AT338</f>
        <v>480</v>
      </c>
      <c r="M339" s="76">
        <f>'XCSM Dump'!AU338</f>
        <v>0</v>
      </c>
      <c r="N339" s="76">
        <f>'XCSM Dump'!AV338</f>
        <v>0</v>
      </c>
      <c r="O339" s="76">
        <f>'XCSM Dump'!AW338</f>
        <v>0</v>
      </c>
      <c r="P339" s="76">
        <f>'XCSM Dump'!AX338</f>
        <v>0</v>
      </c>
      <c r="Q339" s="76">
        <f>'XCSM Dump'!AY338</f>
        <v>0</v>
      </c>
      <c r="R339" s="76">
        <f>'XCSM Dump'!AZ338</f>
        <v>0</v>
      </c>
      <c r="S339" s="76">
        <f>+'XCSM Dump'!U338</f>
        <v>0</v>
      </c>
      <c r="T339" s="76">
        <f>+'XCSM Dump'!BB338+'XCSM Dump'!BA338</f>
        <v>0</v>
      </c>
      <c r="U339" s="11">
        <f t="shared" si="12"/>
        <v>480</v>
      </c>
    </row>
    <row r="340" spans="1:21" x14ac:dyDescent="0.3">
      <c r="A340" t="str">
        <f t="shared" si="11"/>
        <v>ENG1033090</v>
      </c>
      <c r="B340" s="1" t="str">
        <f>'XCSM Dump'!C339</f>
        <v>ENG</v>
      </c>
      <c r="C340" s="1" t="str">
        <f>IF(LEN('XCSM Dump'!D339)=4,'XCSM Dump'!D339,REPT("0",3-LEN('XCSM Dump'!D339))&amp;'XCSM Dump'!D339)</f>
        <v>103</v>
      </c>
      <c r="D340" s="1">
        <f>'XCSM Dump'!E339</f>
        <v>3090</v>
      </c>
      <c r="E340" t="str">
        <f>'XCSM Dump'!F339</f>
        <v>Composition I</v>
      </c>
      <c r="F340" s="75">
        <f>'XCSM Dump'!W339</f>
        <v>3</v>
      </c>
      <c r="G340" s="49">
        <f>'XCSM Dump'!I339</f>
        <v>46254</v>
      </c>
      <c r="H340" s="49">
        <f>'XCSM Dump'!J339</f>
        <v>46374</v>
      </c>
      <c r="I340" s="49">
        <f>'XCSM Dump'!BX339</f>
        <v>46260.26</v>
      </c>
      <c r="J340" s="49">
        <f>'XCSM Dump'!BY339</f>
        <v>46267.519999999997</v>
      </c>
      <c r="K340" s="49">
        <f>'XCSM Dump'!BZ339</f>
        <v>46356.800000000003</v>
      </c>
      <c r="L340" s="76">
        <f>'XCSM Dump'!AT339</f>
        <v>480</v>
      </c>
      <c r="M340" s="76">
        <f>'XCSM Dump'!AU339</f>
        <v>0</v>
      </c>
      <c r="N340" s="76">
        <f>'XCSM Dump'!AV339</f>
        <v>0</v>
      </c>
      <c r="O340" s="76">
        <f>'XCSM Dump'!AW339</f>
        <v>0</v>
      </c>
      <c r="P340" s="76">
        <f>'XCSM Dump'!AX339</f>
        <v>0</v>
      </c>
      <c r="Q340" s="76">
        <f>'XCSM Dump'!AY339</f>
        <v>0</v>
      </c>
      <c r="R340" s="76">
        <f>'XCSM Dump'!AZ339</f>
        <v>0</v>
      </c>
      <c r="S340" s="76">
        <f>+'XCSM Dump'!U339</f>
        <v>0</v>
      </c>
      <c r="T340" s="76">
        <f>+'XCSM Dump'!BB339+'XCSM Dump'!BA339</f>
        <v>0</v>
      </c>
      <c r="U340" s="11">
        <f t="shared" si="12"/>
        <v>480</v>
      </c>
    </row>
    <row r="341" spans="1:21" x14ac:dyDescent="0.3">
      <c r="A341" t="str">
        <f t="shared" si="11"/>
        <v>ENG1033091</v>
      </c>
      <c r="B341" s="1" t="str">
        <f>'XCSM Dump'!C340</f>
        <v>ENG</v>
      </c>
      <c r="C341" s="1" t="str">
        <f>IF(LEN('XCSM Dump'!D340)=4,'XCSM Dump'!D340,REPT("0",3-LEN('XCSM Dump'!D340))&amp;'XCSM Dump'!D340)</f>
        <v>103</v>
      </c>
      <c r="D341" s="1">
        <f>'XCSM Dump'!E340</f>
        <v>3091</v>
      </c>
      <c r="E341" t="str">
        <f>'XCSM Dump'!F340</f>
        <v>Composition I</v>
      </c>
      <c r="F341" s="75">
        <f>'XCSM Dump'!W340</f>
        <v>3</v>
      </c>
      <c r="G341" s="49">
        <f>'XCSM Dump'!I340</f>
        <v>46247</v>
      </c>
      <c r="H341" s="49">
        <f>'XCSM Dump'!J340</f>
        <v>46371</v>
      </c>
      <c r="I341" s="49">
        <f>'XCSM Dump'!BX340</f>
        <v>46253.5</v>
      </c>
      <c r="J341" s="49">
        <f>'XCSM Dump'!BY340</f>
        <v>46261</v>
      </c>
      <c r="K341" s="49">
        <f>'XCSM Dump'!BZ340</f>
        <v>46351.16</v>
      </c>
      <c r="L341" s="76">
        <f>'XCSM Dump'!AT340</f>
        <v>480</v>
      </c>
      <c r="M341" s="76">
        <f>'XCSM Dump'!AU340</f>
        <v>0</v>
      </c>
      <c r="N341" s="76">
        <f>'XCSM Dump'!AV340</f>
        <v>0</v>
      </c>
      <c r="O341" s="76">
        <f>'XCSM Dump'!AW340</f>
        <v>0</v>
      </c>
      <c r="P341" s="76">
        <f>'XCSM Dump'!AX340</f>
        <v>0</v>
      </c>
      <c r="Q341" s="76">
        <f>'XCSM Dump'!AY340</f>
        <v>0</v>
      </c>
      <c r="R341" s="76">
        <f>'XCSM Dump'!AZ340</f>
        <v>0</v>
      </c>
      <c r="S341" s="76">
        <f>+'XCSM Dump'!U340</f>
        <v>0</v>
      </c>
      <c r="T341" s="76">
        <f>+'XCSM Dump'!BB340+'XCSM Dump'!BA340</f>
        <v>0</v>
      </c>
      <c r="U341" s="11">
        <f t="shared" si="12"/>
        <v>480</v>
      </c>
    </row>
    <row r="342" spans="1:21" x14ac:dyDescent="0.3">
      <c r="A342" t="str">
        <f t="shared" si="11"/>
        <v>ENG1033092</v>
      </c>
      <c r="B342" s="1" t="str">
        <f>'XCSM Dump'!C341</f>
        <v>ENG</v>
      </c>
      <c r="C342" s="1" t="str">
        <f>IF(LEN('XCSM Dump'!D341)=4,'XCSM Dump'!D341,REPT("0",3-LEN('XCSM Dump'!D341))&amp;'XCSM Dump'!D341)</f>
        <v>103</v>
      </c>
      <c r="D342" s="1">
        <f>'XCSM Dump'!E341</f>
        <v>3092</v>
      </c>
      <c r="E342" t="str">
        <f>'XCSM Dump'!F341</f>
        <v>Composition I</v>
      </c>
      <c r="F342" s="75">
        <f>'XCSM Dump'!W341</f>
        <v>3</v>
      </c>
      <c r="G342" s="49">
        <f>'XCSM Dump'!I341</f>
        <v>46246</v>
      </c>
      <c r="H342" s="49">
        <f>'XCSM Dump'!J341</f>
        <v>46374</v>
      </c>
      <c r="I342" s="49">
        <f>'XCSM Dump'!BX341</f>
        <v>46252.74</v>
      </c>
      <c r="J342" s="49">
        <f>'XCSM Dump'!BY341</f>
        <v>46260.480000000003</v>
      </c>
      <c r="K342" s="49">
        <f>'XCSM Dump'!BZ341</f>
        <v>46353.52</v>
      </c>
      <c r="L342" s="76">
        <f>'XCSM Dump'!AT341</f>
        <v>480</v>
      </c>
      <c r="M342" s="76">
        <f>'XCSM Dump'!AU341</f>
        <v>0</v>
      </c>
      <c r="N342" s="76">
        <f>'XCSM Dump'!AV341</f>
        <v>0</v>
      </c>
      <c r="O342" s="76">
        <f>'XCSM Dump'!AW341</f>
        <v>0</v>
      </c>
      <c r="P342" s="76">
        <f>'XCSM Dump'!AX341</f>
        <v>0</v>
      </c>
      <c r="Q342" s="76">
        <f>'XCSM Dump'!AY341</f>
        <v>0</v>
      </c>
      <c r="R342" s="76">
        <f>'XCSM Dump'!AZ341</f>
        <v>0</v>
      </c>
      <c r="S342" s="76">
        <f>+'XCSM Dump'!U341</f>
        <v>0</v>
      </c>
      <c r="T342" s="76">
        <f>+'XCSM Dump'!BB341+'XCSM Dump'!BA341</f>
        <v>0</v>
      </c>
      <c r="U342" s="11">
        <f t="shared" si="12"/>
        <v>480</v>
      </c>
    </row>
    <row r="343" spans="1:21" x14ac:dyDescent="0.3">
      <c r="A343" t="str">
        <f t="shared" si="11"/>
        <v>ENG1033093</v>
      </c>
      <c r="B343" s="1" t="str">
        <f>'XCSM Dump'!C342</f>
        <v>ENG</v>
      </c>
      <c r="C343" s="1" t="str">
        <f>IF(LEN('XCSM Dump'!D342)=4,'XCSM Dump'!D342,REPT("0",3-LEN('XCSM Dump'!D342))&amp;'XCSM Dump'!D342)</f>
        <v>103</v>
      </c>
      <c r="D343" s="1">
        <f>'XCSM Dump'!E342</f>
        <v>3093</v>
      </c>
      <c r="E343" t="str">
        <f>'XCSM Dump'!F342</f>
        <v>Composition I</v>
      </c>
      <c r="F343" s="75">
        <f>'XCSM Dump'!W342</f>
        <v>3</v>
      </c>
      <c r="G343" s="49">
        <f>'XCSM Dump'!I342</f>
        <v>46253</v>
      </c>
      <c r="H343" s="49">
        <f>'XCSM Dump'!J342</f>
        <v>46378</v>
      </c>
      <c r="I343" s="49">
        <f>'XCSM Dump'!BX342</f>
        <v>46259.56</v>
      </c>
      <c r="J343" s="49">
        <f>'XCSM Dump'!BY342</f>
        <v>46267.12</v>
      </c>
      <c r="K343" s="49">
        <f>'XCSM Dump'!BZ342</f>
        <v>46358</v>
      </c>
      <c r="L343" s="76">
        <f>'XCSM Dump'!AT342</f>
        <v>480</v>
      </c>
      <c r="M343" s="76">
        <f>'XCSM Dump'!AU342</f>
        <v>0</v>
      </c>
      <c r="N343" s="76">
        <f>'XCSM Dump'!AV342</f>
        <v>0</v>
      </c>
      <c r="O343" s="76">
        <f>'XCSM Dump'!AW342</f>
        <v>0</v>
      </c>
      <c r="P343" s="76">
        <f>'XCSM Dump'!AX342</f>
        <v>0</v>
      </c>
      <c r="Q343" s="76">
        <f>'XCSM Dump'!AY342</f>
        <v>0</v>
      </c>
      <c r="R343" s="76">
        <f>'XCSM Dump'!AZ342</f>
        <v>0</v>
      </c>
      <c r="S343" s="76">
        <f>+'XCSM Dump'!U342</f>
        <v>0</v>
      </c>
      <c r="T343" s="76">
        <f>+'XCSM Dump'!BB342+'XCSM Dump'!BA342</f>
        <v>0</v>
      </c>
      <c r="U343" s="11">
        <f t="shared" si="12"/>
        <v>480</v>
      </c>
    </row>
    <row r="344" spans="1:21" x14ac:dyDescent="0.3">
      <c r="A344" t="str">
        <f t="shared" si="11"/>
        <v>ENG1033094</v>
      </c>
      <c r="B344" s="1" t="str">
        <f>'XCSM Dump'!C343</f>
        <v>ENG</v>
      </c>
      <c r="C344" s="1" t="str">
        <f>IF(LEN('XCSM Dump'!D343)=4,'XCSM Dump'!D343,REPT("0",3-LEN('XCSM Dump'!D343))&amp;'XCSM Dump'!D343)</f>
        <v>103</v>
      </c>
      <c r="D344" s="1">
        <f>'XCSM Dump'!E343</f>
        <v>3094</v>
      </c>
      <c r="E344" t="str">
        <f>'XCSM Dump'!F343</f>
        <v>Composition I</v>
      </c>
      <c r="F344" s="75">
        <f>'XCSM Dump'!W343</f>
        <v>3</v>
      </c>
      <c r="G344" s="49">
        <f>'XCSM Dump'!I343</f>
        <v>46246</v>
      </c>
      <c r="H344" s="49">
        <f>'XCSM Dump'!J343</f>
        <v>46374</v>
      </c>
      <c r="I344" s="49">
        <f>'XCSM Dump'!BX343</f>
        <v>46252.74</v>
      </c>
      <c r="J344" s="49">
        <f>'XCSM Dump'!BY343</f>
        <v>46260.480000000003</v>
      </c>
      <c r="K344" s="49">
        <f>'XCSM Dump'!BZ343</f>
        <v>46353.52</v>
      </c>
      <c r="L344" s="76">
        <f>'XCSM Dump'!AT343</f>
        <v>480</v>
      </c>
      <c r="M344" s="76">
        <f>'XCSM Dump'!AU343</f>
        <v>0</v>
      </c>
      <c r="N344" s="76">
        <f>'XCSM Dump'!AV343</f>
        <v>0</v>
      </c>
      <c r="O344" s="76">
        <f>'XCSM Dump'!AW343</f>
        <v>0</v>
      </c>
      <c r="P344" s="76">
        <f>'XCSM Dump'!AX343</f>
        <v>0</v>
      </c>
      <c r="Q344" s="76">
        <f>'XCSM Dump'!AY343</f>
        <v>0</v>
      </c>
      <c r="R344" s="76">
        <f>'XCSM Dump'!AZ343</f>
        <v>0</v>
      </c>
      <c r="S344" s="76">
        <f>+'XCSM Dump'!U343</f>
        <v>0</v>
      </c>
      <c r="T344" s="76">
        <f>+'XCSM Dump'!BB343+'XCSM Dump'!BA343</f>
        <v>0</v>
      </c>
      <c r="U344" s="11">
        <f t="shared" si="12"/>
        <v>480</v>
      </c>
    </row>
    <row r="345" spans="1:21" x14ac:dyDescent="0.3">
      <c r="A345" t="str">
        <f t="shared" si="11"/>
        <v>ENG1033095</v>
      </c>
      <c r="B345" s="1" t="str">
        <f>'XCSM Dump'!C344</f>
        <v>ENG</v>
      </c>
      <c r="C345" s="1" t="str">
        <f>IF(LEN('XCSM Dump'!D344)=4,'XCSM Dump'!D344,REPT("0",3-LEN('XCSM Dump'!D344))&amp;'XCSM Dump'!D344)</f>
        <v>103</v>
      </c>
      <c r="D345" s="1">
        <f>'XCSM Dump'!E344</f>
        <v>3095</v>
      </c>
      <c r="E345" t="str">
        <f>'XCSM Dump'!F344</f>
        <v>Composition I</v>
      </c>
      <c r="F345" s="75">
        <f>'XCSM Dump'!W344</f>
        <v>3</v>
      </c>
      <c r="G345" s="49">
        <f>'XCSM Dump'!I344</f>
        <v>46246</v>
      </c>
      <c r="H345" s="49">
        <f>'XCSM Dump'!J344</f>
        <v>46374</v>
      </c>
      <c r="I345" s="49">
        <f>'XCSM Dump'!BX344</f>
        <v>46252.74</v>
      </c>
      <c r="J345" s="49">
        <f>'XCSM Dump'!BY344</f>
        <v>46260.480000000003</v>
      </c>
      <c r="K345" s="49">
        <f>'XCSM Dump'!BZ344</f>
        <v>46353.52</v>
      </c>
      <c r="L345" s="76">
        <f>'XCSM Dump'!AT344</f>
        <v>480</v>
      </c>
      <c r="M345" s="76">
        <f>'XCSM Dump'!AU344</f>
        <v>0</v>
      </c>
      <c r="N345" s="76">
        <f>'XCSM Dump'!AV344</f>
        <v>0</v>
      </c>
      <c r="O345" s="76">
        <f>'XCSM Dump'!AW344</f>
        <v>0</v>
      </c>
      <c r="P345" s="76">
        <f>'XCSM Dump'!AX344</f>
        <v>0</v>
      </c>
      <c r="Q345" s="76">
        <f>'XCSM Dump'!AY344</f>
        <v>0</v>
      </c>
      <c r="R345" s="76">
        <f>'XCSM Dump'!AZ344</f>
        <v>0</v>
      </c>
      <c r="S345" s="76">
        <f>+'XCSM Dump'!U344</f>
        <v>0</v>
      </c>
      <c r="T345" s="76">
        <f>+'XCSM Dump'!BB344+'XCSM Dump'!BA344</f>
        <v>0</v>
      </c>
      <c r="U345" s="11">
        <f t="shared" si="12"/>
        <v>480</v>
      </c>
    </row>
    <row r="346" spans="1:21" x14ac:dyDescent="0.3">
      <c r="A346" t="str">
        <f t="shared" si="11"/>
        <v>ENG1033096</v>
      </c>
      <c r="B346" s="1" t="str">
        <f>'XCSM Dump'!C345</f>
        <v>ENG</v>
      </c>
      <c r="C346" s="1" t="str">
        <f>IF(LEN('XCSM Dump'!D345)=4,'XCSM Dump'!D345,REPT("0",3-LEN('XCSM Dump'!D345))&amp;'XCSM Dump'!D345)</f>
        <v>103</v>
      </c>
      <c r="D346" s="1">
        <f>'XCSM Dump'!E345</f>
        <v>3096</v>
      </c>
      <c r="E346" t="str">
        <f>'XCSM Dump'!F345</f>
        <v>Composition I</v>
      </c>
      <c r="F346" s="75">
        <f>'XCSM Dump'!W345</f>
        <v>3</v>
      </c>
      <c r="G346" s="49">
        <f>'XCSM Dump'!I345</f>
        <v>46246</v>
      </c>
      <c r="H346" s="49">
        <f>'XCSM Dump'!J345</f>
        <v>46374</v>
      </c>
      <c r="I346" s="49">
        <f>'XCSM Dump'!BX345</f>
        <v>46252.74</v>
      </c>
      <c r="J346" s="49">
        <f>'XCSM Dump'!BY345</f>
        <v>46260.480000000003</v>
      </c>
      <c r="K346" s="49">
        <f>'XCSM Dump'!BZ345</f>
        <v>46353.52</v>
      </c>
      <c r="L346" s="76">
        <f>'XCSM Dump'!AT345</f>
        <v>480</v>
      </c>
      <c r="M346" s="76">
        <f>'XCSM Dump'!AU345</f>
        <v>0</v>
      </c>
      <c r="N346" s="76">
        <f>'XCSM Dump'!AV345</f>
        <v>0</v>
      </c>
      <c r="O346" s="76">
        <f>'XCSM Dump'!AW345</f>
        <v>0</v>
      </c>
      <c r="P346" s="76">
        <f>'XCSM Dump'!AX345</f>
        <v>0</v>
      </c>
      <c r="Q346" s="76">
        <f>'XCSM Dump'!AY345</f>
        <v>0</v>
      </c>
      <c r="R346" s="76">
        <f>'XCSM Dump'!AZ345</f>
        <v>0</v>
      </c>
      <c r="S346" s="76">
        <f>+'XCSM Dump'!U345</f>
        <v>0</v>
      </c>
      <c r="T346" s="76">
        <f>+'XCSM Dump'!BB345+'XCSM Dump'!BA345</f>
        <v>0</v>
      </c>
      <c r="U346" s="11">
        <f t="shared" si="12"/>
        <v>480</v>
      </c>
    </row>
    <row r="347" spans="1:21" x14ac:dyDescent="0.3">
      <c r="A347" t="str">
        <f t="shared" si="11"/>
        <v>ENG1033097</v>
      </c>
      <c r="B347" s="1" t="str">
        <f>'XCSM Dump'!C346</f>
        <v>ENG</v>
      </c>
      <c r="C347" s="1" t="str">
        <f>IF(LEN('XCSM Dump'!D346)=4,'XCSM Dump'!D346,REPT("0",3-LEN('XCSM Dump'!D346))&amp;'XCSM Dump'!D346)</f>
        <v>103</v>
      </c>
      <c r="D347" s="1">
        <f>'XCSM Dump'!E346</f>
        <v>3097</v>
      </c>
      <c r="E347" t="str">
        <f>'XCSM Dump'!F346</f>
        <v>Composition I</v>
      </c>
      <c r="F347" s="75">
        <f>'XCSM Dump'!W346</f>
        <v>3</v>
      </c>
      <c r="G347" s="49">
        <f>'XCSM Dump'!I346</f>
        <v>46246</v>
      </c>
      <c r="H347" s="49">
        <f>'XCSM Dump'!J346</f>
        <v>46374</v>
      </c>
      <c r="I347" s="49">
        <f>'XCSM Dump'!BX346</f>
        <v>46252.74</v>
      </c>
      <c r="J347" s="49">
        <f>'XCSM Dump'!BY346</f>
        <v>46260.480000000003</v>
      </c>
      <c r="K347" s="49">
        <f>'XCSM Dump'!BZ346</f>
        <v>46353.52</v>
      </c>
      <c r="L347" s="76">
        <f>'XCSM Dump'!AT346</f>
        <v>480</v>
      </c>
      <c r="M347" s="76">
        <f>'XCSM Dump'!AU346</f>
        <v>0</v>
      </c>
      <c r="N347" s="76">
        <f>'XCSM Dump'!AV346</f>
        <v>0</v>
      </c>
      <c r="O347" s="76">
        <f>'XCSM Dump'!AW346</f>
        <v>0</v>
      </c>
      <c r="P347" s="76">
        <f>'XCSM Dump'!AX346</f>
        <v>0</v>
      </c>
      <c r="Q347" s="76">
        <f>'XCSM Dump'!AY346</f>
        <v>0</v>
      </c>
      <c r="R347" s="76">
        <f>'XCSM Dump'!AZ346</f>
        <v>0</v>
      </c>
      <c r="S347" s="76">
        <f>+'XCSM Dump'!U346</f>
        <v>0</v>
      </c>
      <c r="T347" s="76">
        <f>+'XCSM Dump'!BB346+'XCSM Dump'!BA346</f>
        <v>0</v>
      </c>
      <c r="U347" s="11">
        <f t="shared" si="12"/>
        <v>480</v>
      </c>
    </row>
    <row r="348" spans="1:21" x14ac:dyDescent="0.3">
      <c r="A348" t="str">
        <f t="shared" si="11"/>
        <v>ENG1033098</v>
      </c>
      <c r="B348" s="1" t="str">
        <f>'XCSM Dump'!C347</f>
        <v>ENG</v>
      </c>
      <c r="C348" s="1" t="str">
        <f>IF(LEN('XCSM Dump'!D347)=4,'XCSM Dump'!D347,REPT("0",3-LEN('XCSM Dump'!D347))&amp;'XCSM Dump'!D347)</f>
        <v>103</v>
      </c>
      <c r="D348" s="1">
        <f>'XCSM Dump'!E347</f>
        <v>3098</v>
      </c>
      <c r="E348" t="str">
        <f>'XCSM Dump'!F347</f>
        <v>Composition I</v>
      </c>
      <c r="F348" s="75">
        <f>'XCSM Dump'!W347</f>
        <v>3</v>
      </c>
      <c r="G348" s="49">
        <f>'XCSM Dump'!I347</f>
        <v>46246</v>
      </c>
      <c r="H348" s="49">
        <f>'XCSM Dump'!J347</f>
        <v>46374</v>
      </c>
      <c r="I348" s="49">
        <f>'XCSM Dump'!BX347</f>
        <v>46252.74</v>
      </c>
      <c r="J348" s="49">
        <f>'XCSM Dump'!BY347</f>
        <v>46260.480000000003</v>
      </c>
      <c r="K348" s="49">
        <f>'XCSM Dump'!BZ347</f>
        <v>46353.52</v>
      </c>
      <c r="L348" s="76">
        <f>'XCSM Dump'!AT347</f>
        <v>480</v>
      </c>
      <c r="M348" s="76">
        <f>'XCSM Dump'!AU347</f>
        <v>0</v>
      </c>
      <c r="N348" s="76">
        <f>'XCSM Dump'!AV347</f>
        <v>0</v>
      </c>
      <c r="O348" s="76">
        <f>'XCSM Dump'!AW347</f>
        <v>0</v>
      </c>
      <c r="P348" s="76">
        <f>'XCSM Dump'!AX347</f>
        <v>0</v>
      </c>
      <c r="Q348" s="76">
        <f>'XCSM Dump'!AY347</f>
        <v>0</v>
      </c>
      <c r="R348" s="76">
        <f>'XCSM Dump'!AZ347</f>
        <v>0</v>
      </c>
      <c r="S348" s="76">
        <f>+'XCSM Dump'!U347</f>
        <v>0</v>
      </c>
      <c r="T348" s="76">
        <f>+'XCSM Dump'!BB347+'XCSM Dump'!BA347</f>
        <v>0</v>
      </c>
      <c r="U348" s="11">
        <f t="shared" si="12"/>
        <v>480</v>
      </c>
    </row>
    <row r="349" spans="1:21" x14ac:dyDescent="0.3">
      <c r="A349" t="str">
        <f t="shared" si="11"/>
        <v>ENG1033099</v>
      </c>
      <c r="B349" s="1" t="str">
        <f>'XCSM Dump'!C348</f>
        <v>ENG</v>
      </c>
      <c r="C349" s="1" t="str">
        <f>IF(LEN('XCSM Dump'!D348)=4,'XCSM Dump'!D348,REPT("0",3-LEN('XCSM Dump'!D348))&amp;'XCSM Dump'!D348)</f>
        <v>103</v>
      </c>
      <c r="D349" s="1">
        <f>'XCSM Dump'!E348</f>
        <v>3099</v>
      </c>
      <c r="E349" t="str">
        <f>'XCSM Dump'!F348</f>
        <v>Composition I</v>
      </c>
      <c r="F349" s="75">
        <f>'XCSM Dump'!W348</f>
        <v>3</v>
      </c>
      <c r="G349" s="49">
        <f>'XCSM Dump'!I348</f>
        <v>46246</v>
      </c>
      <c r="H349" s="49">
        <f>'XCSM Dump'!J348</f>
        <v>46374</v>
      </c>
      <c r="I349" s="49">
        <f>'XCSM Dump'!BX348</f>
        <v>46252.74</v>
      </c>
      <c r="J349" s="49">
        <f>'XCSM Dump'!BY348</f>
        <v>46260.480000000003</v>
      </c>
      <c r="K349" s="49">
        <f>'XCSM Dump'!BZ348</f>
        <v>46353.52</v>
      </c>
      <c r="L349" s="76">
        <f>'XCSM Dump'!AT348</f>
        <v>480</v>
      </c>
      <c r="M349" s="76">
        <f>'XCSM Dump'!AU348</f>
        <v>0</v>
      </c>
      <c r="N349" s="76">
        <f>'XCSM Dump'!AV348</f>
        <v>0</v>
      </c>
      <c r="O349" s="76">
        <f>'XCSM Dump'!AW348</f>
        <v>0</v>
      </c>
      <c r="P349" s="76">
        <f>'XCSM Dump'!AX348</f>
        <v>0</v>
      </c>
      <c r="Q349" s="76">
        <f>'XCSM Dump'!AY348</f>
        <v>0</v>
      </c>
      <c r="R349" s="76">
        <f>'XCSM Dump'!AZ348</f>
        <v>0</v>
      </c>
      <c r="S349" s="76">
        <f>+'XCSM Dump'!U348</f>
        <v>0</v>
      </c>
      <c r="T349" s="76">
        <f>+'XCSM Dump'!BB348+'XCSM Dump'!BA348</f>
        <v>0</v>
      </c>
      <c r="U349" s="11">
        <f t="shared" si="12"/>
        <v>480</v>
      </c>
    </row>
    <row r="350" spans="1:21" x14ac:dyDescent="0.3">
      <c r="A350" t="str">
        <f t="shared" si="11"/>
        <v>ENG1033990</v>
      </c>
      <c r="B350" s="1" t="str">
        <f>'XCSM Dump'!C349</f>
        <v>ENG</v>
      </c>
      <c r="C350" s="1" t="str">
        <f>IF(LEN('XCSM Dump'!D349)=4,'XCSM Dump'!D349,REPT("0",3-LEN('XCSM Dump'!D349))&amp;'XCSM Dump'!D349)</f>
        <v>103</v>
      </c>
      <c r="D350" s="1">
        <f>'XCSM Dump'!E349</f>
        <v>3990</v>
      </c>
      <c r="E350" t="str">
        <f>'XCSM Dump'!F349</f>
        <v>Composition I</v>
      </c>
      <c r="F350" s="75">
        <f>'XCSM Dump'!W349</f>
        <v>3</v>
      </c>
      <c r="G350" s="49">
        <f>'XCSM Dump'!I349</f>
        <v>46246</v>
      </c>
      <c r="H350" s="49">
        <f>'XCSM Dump'!J349</f>
        <v>46374</v>
      </c>
      <c r="I350" s="49">
        <f>'XCSM Dump'!BX349</f>
        <v>46252.74</v>
      </c>
      <c r="J350" s="49">
        <f>'XCSM Dump'!BY349</f>
        <v>46260.480000000003</v>
      </c>
      <c r="K350" s="49">
        <f>'XCSM Dump'!BZ349</f>
        <v>46353.52</v>
      </c>
      <c r="L350" s="76">
        <f>'XCSM Dump'!AT349</f>
        <v>480</v>
      </c>
      <c r="M350" s="76">
        <f>'XCSM Dump'!AU349</f>
        <v>0</v>
      </c>
      <c r="N350" s="76">
        <f>'XCSM Dump'!AV349</f>
        <v>0</v>
      </c>
      <c r="O350" s="76">
        <f>'XCSM Dump'!AW349</f>
        <v>0</v>
      </c>
      <c r="P350" s="76">
        <f>'XCSM Dump'!AX349</f>
        <v>0</v>
      </c>
      <c r="Q350" s="76">
        <f>'XCSM Dump'!AY349</f>
        <v>0</v>
      </c>
      <c r="R350" s="76">
        <f>'XCSM Dump'!AZ349</f>
        <v>0</v>
      </c>
      <c r="S350" s="76">
        <f>+'XCSM Dump'!U349</f>
        <v>0</v>
      </c>
      <c r="T350" s="76">
        <f>+'XCSM Dump'!BB349+'XCSM Dump'!BA349</f>
        <v>0</v>
      </c>
      <c r="U350" s="11">
        <f t="shared" si="12"/>
        <v>480</v>
      </c>
    </row>
    <row r="351" spans="1:21" x14ac:dyDescent="0.3">
      <c r="A351" t="str">
        <f t="shared" si="11"/>
        <v>ENG1033991</v>
      </c>
      <c r="B351" s="1" t="str">
        <f>'XCSM Dump'!C350</f>
        <v>ENG</v>
      </c>
      <c r="C351" s="1" t="str">
        <f>IF(LEN('XCSM Dump'!D350)=4,'XCSM Dump'!D350,REPT("0",3-LEN('XCSM Dump'!D350))&amp;'XCSM Dump'!D350)</f>
        <v>103</v>
      </c>
      <c r="D351" s="1">
        <f>'XCSM Dump'!E350</f>
        <v>3991</v>
      </c>
      <c r="E351" t="str">
        <f>'XCSM Dump'!F350</f>
        <v>Composition I</v>
      </c>
      <c r="F351" s="75">
        <f>'XCSM Dump'!W350</f>
        <v>3</v>
      </c>
      <c r="G351" s="49">
        <f>'XCSM Dump'!I350</f>
        <v>46246</v>
      </c>
      <c r="H351" s="49">
        <f>'XCSM Dump'!J350</f>
        <v>46374</v>
      </c>
      <c r="I351" s="49">
        <f>'XCSM Dump'!BX350</f>
        <v>46252.74</v>
      </c>
      <c r="J351" s="49">
        <f>'XCSM Dump'!BY350</f>
        <v>46260.480000000003</v>
      </c>
      <c r="K351" s="49">
        <f>'XCSM Dump'!BZ350</f>
        <v>46353.52</v>
      </c>
      <c r="L351" s="76">
        <f>'XCSM Dump'!AT350</f>
        <v>480</v>
      </c>
      <c r="M351" s="76">
        <f>'XCSM Dump'!AU350</f>
        <v>0</v>
      </c>
      <c r="N351" s="76">
        <f>'XCSM Dump'!AV350</f>
        <v>0</v>
      </c>
      <c r="O351" s="76">
        <f>'XCSM Dump'!AW350</f>
        <v>0</v>
      </c>
      <c r="P351" s="76">
        <f>'XCSM Dump'!AX350</f>
        <v>0</v>
      </c>
      <c r="Q351" s="76">
        <f>'XCSM Dump'!AY350</f>
        <v>0</v>
      </c>
      <c r="R351" s="76">
        <f>'XCSM Dump'!AZ350</f>
        <v>0</v>
      </c>
      <c r="S351" s="76">
        <f>+'XCSM Dump'!U350</f>
        <v>0</v>
      </c>
      <c r="T351" s="76">
        <f>+'XCSM Dump'!BB350+'XCSM Dump'!BA350</f>
        <v>0</v>
      </c>
      <c r="U351" s="11">
        <f t="shared" si="12"/>
        <v>480</v>
      </c>
    </row>
    <row r="352" spans="1:21" x14ac:dyDescent="0.3">
      <c r="A352" t="str">
        <f t="shared" si="11"/>
        <v>ENG1033A01</v>
      </c>
      <c r="B352" s="1" t="str">
        <f>'XCSM Dump'!C351</f>
        <v>ENG</v>
      </c>
      <c r="C352" s="1" t="str">
        <f>IF(LEN('XCSM Dump'!D351)=4,'XCSM Dump'!D351,REPT("0",3-LEN('XCSM Dump'!D351))&amp;'XCSM Dump'!D351)</f>
        <v>103</v>
      </c>
      <c r="D352" s="1" t="str">
        <f>'XCSM Dump'!E351</f>
        <v>3A01</v>
      </c>
      <c r="E352" t="str">
        <f>'XCSM Dump'!F351</f>
        <v>Composition I</v>
      </c>
      <c r="F352" s="75">
        <f>'XCSM Dump'!W351</f>
        <v>3</v>
      </c>
      <c r="G352" s="49">
        <f>'XCSM Dump'!I351</f>
        <v>46251</v>
      </c>
      <c r="H352" s="49">
        <f>'XCSM Dump'!J351</f>
        <v>46304</v>
      </c>
      <c r="I352" s="49">
        <f>'XCSM Dump'!BX351</f>
        <v>46253.24</v>
      </c>
      <c r="J352" s="49">
        <f>'XCSM Dump'!BY351</f>
        <v>46256.480000000003</v>
      </c>
      <c r="K352" s="49">
        <f>'XCSM Dump'!BZ351</f>
        <v>46295.519999999997</v>
      </c>
      <c r="L352" s="76">
        <f>'XCSM Dump'!AT351</f>
        <v>480</v>
      </c>
      <c r="M352" s="76">
        <f>'XCSM Dump'!AU351</f>
        <v>0</v>
      </c>
      <c r="N352" s="76">
        <f>'XCSM Dump'!AV351</f>
        <v>0</v>
      </c>
      <c r="O352" s="76">
        <f>'XCSM Dump'!AW351</f>
        <v>0</v>
      </c>
      <c r="P352" s="76">
        <f>'XCSM Dump'!AX351</f>
        <v>0</v>
      </c>
      <c r="Q352" s="76">
        <f>'XCSM Dump'!AY351</f>
        <v>0</v>
      </c>
      <c r="R352" s="76">
        <f>'XCSM Dump'!AZ351</f>
        <v>0</v>
      </c>
      <c r="S352" s="76">
        <f>+'XCSM Dump'!U351</f>
        <v>0</v>
      </c>
      <c r="T352" s="76">
        <f>+'XCSM Dump'!BB351+'XCSM Dump'!BA351</f>
        <v>0</v>
      </c>
      <c r="U352" s="11">
        <f t="shared" si="12"/>
        <v>480</v>
      </c>
    </row>
    <row r="353" spans="1:21" x14ac:dyDescent="0.3">
      <c r="A353" t="str">
        <f t="shared" si="11"/>
        <v>ENG1033B01</v>
      </c>
      <c r="B353" s="1" t="str">
        <f>'XCSM Dump'!C352</f>
        <v>ENG</v>
      </c>
      <c r="C353" s="1" t="str">
        <f>IF(LEN('XCSM Dump'!D352)=4,'XCSM Dump'!D352,REPT("0",3-LEN('XCSM Dump'!D352))&amp;'XCSM Dump'!D352)</f>
        <v>103</v>
      </c>
      <c r="D353" s="1" t="str">
        <f>'XCSM Dump'!E352</f>
        <v>3B01</v>
      </c>
      <c r="E353" t="str">
        <f>'XCSM Dump'!F352</f>
        <v>Composition I</v>
      </c>
      <c r="F353" s="75">
        <f>'XCSM Dump'!W352</f>
        <v>3</v>
      </c>
      <c r="G353" s="49">
        <f>'XCSM Dump'!I352</f>
        <v>46307</v>
      </c>
      <c r="H353" s="49">
        <f>'XCSM Dump'!J352</f>
        <v>46367</v>
      </c>
      <c r="I353" s="49">
        <f>'XCSM Dump'!BX352</f>
        <v>46309.66</v>
      </c>
      <c r="J353" s="49">
        <f>'XCSM Dump'!BY352</f>
        <v>46313.32</v>
      </c>
      <c r="K353" s="49">
        <f>'XCSM Dump'!BZ352</f>
        <v>46357.4</v>
      </c>
      <c r="L353" s="76">
        <f>'XCSM Dump'!AT352</f>
        <v>480</v>
      </c>
      <c r="M353" s="76">
        <f>'XCSM Dump'!AU352</f>
        <v>0</v>
      </c>
      <c r="N353" s="76">
        <f>'XCSM Dump'!AV352</f>
        <v>0</v>
      </c>
      <c r="O353" s="76">
        <f>'XCSM Dump'!AW352</f>
        <v>0</v>
      </c>
      <c r="P353" s="76">
        <f>'XCSM Dump'!AX352</f>
        <v>0</v>
      </c>
      <c r="Q353" s="76">
        <f>'XCSM Dump'!AY352</f>
        <v>0</v>
      </c>
      <c r="R353" s="76">
        <f>'XCSM Dump'!AZ352</f>
        <v>0</v>
      </c>
      <c r="S353" s="76">
        <f>+'XCSM Dump'!U352</f>
        <v>0</v>
      </c>
      <c r="T353" s="76">
        <f>+'XCSM Dump'!BB352+'XCSM Dump'!BA352</f>
        <v>0</v>
      </c>
      <c r="U353" s="11">
        <f t="shared" si="12"/>
        <v>480</v>
      </c>
    </row>
    <row r="354" spans="1:21" x14ac:dyDescent="0.3">
      <c r="A354" t="str">
        <f t="shared" si="11"/>
        <v>ENG1033L01</v>
      </c>
      <c r="B354" s="1" t="str">
        <f>'XCSM Dump'!C353</f>
        <v>ENG</v>
      </c>
      <c r="C354" s="1" t="str">
        <f>IF(LEN('XCSM Dump'!D353)=4,'XCSM Dump'!D353,REPT("0",3-LEN('XCSM Dump'!D353))&amp;'XCSM Dump'!D353)</f>
        <v>103</v>
      </c>
      <c r="D354" s="1" t="str">
        <f>'XCSM Dump'!E353</f>
        <v>3L01</v>
      </c>
      <c r="E354" t="str">
        <f>'XCSM Dump'!F353</f>
        <v>Composition I</v>
      </c>
      <c r="F354" s="75">
        <f>'XCSM Dump'!W353</f>
        <v>3</v>
      </c>
      <c r="G354" s="49">
        <f>'XCSM Dump'!I353</f>
        <v>46251</v>
      </c>
      <c r="H354" s="49">
        <f>'XCSM Dump'!J353</f>
        <v>46367</v>
      </c>
      <c r="I354" s="49">
        <f>'XCSM Dump'!BX353</f>
        <v>46257.02</v>
      </c>
      <c r="J354" s="49">
        <f>'XCSM Dump'!BY353</f>
        <v>46264.04</v>
      </c>
      <c r="K354" s="49">
        <f>'XCSM Dump'!BZ353</f>
        <v>46349.440000000002</v>
      </c>
      <c r="L354" s="76">
        <f>'XCSM Dump'!AT353</f>
        <v>480</v>
      </c>
      <c r="M354" s="76">
        <f>'XCSM Dump'!AU353</f>
        <v>0</v>
      </c>
      <c r="N354" s="76">
        <f>'XCSM Dump'!AV353</f>
        <v>0</v>
      </c>
      <c r="O354" s="76">
        <f>'XCSM Dump'!AW353</f>
        <v>0</v>
      </c>
      <c r="P354" s="76">
        <f>'XCSM Dump'!AX353</f>
        <v>0</v>
      </c>
      <c r="Q354" s="76">
        <f>'XCSM Dump'!AY353</f>
        <v>0</v>
      </c>
      <c r="R354" s="76">
        <f>'XCSM Dump'!AZ353</f>
        <v>0</v>
      </c>
      <c r="S354" s="76">
        <f>+'XCSM Dump'!U353</f>
        <v>0</v>
      </c>
      <c r="T354" s="76">
        <f>+'XCSM Dump'!BB353+'XCSM Dump'!BA353</f>
        <v>0</v>
      </c>
      <c r="U354" s="11">
        <f t="shared" si="12"/>
        <v>480</v>
      </c>
    </row>
    <row r="355" spans="1:21" x14ac:dyDescent="0.3">
      <c r="A355" t="str">
        <f t="shared" si="11"/>
        <v>ENG1033L02</v>
      </c>
      <c r="B355" s="1" t="str">
        <f>'XCSM Dump'!C354</f>
        <v>ENG</v>
      </c>
      <c r="C355" s="1" t="str">
        <f>IF(LEN('XCSM Dump'!D354)=4,'XCSM Dump'!D354,REPT("0",3-LEN('XCSM Dump'!D354))&amp;'XCSM Dump'!D354)</f>
        <v>103</v>
      </c>
      <c r="D355" s="1" t="str">
        <f>'XCSM Dump'!E354</f>
        <v>3L02</v>
      </c>
      <c r="E355" t="str">
        <f>'XCSM Dump'!F354</f>
        <v>Composition I</v>
      </c>
      <c r="F355" s="75">
        <f>'XCSM Dump'!W354</f>
        <v>3</v>
      </c>
      <c r="G355" s="49">
        <f>'XCSM Dump'!I354</f>
        <v>46251</v>
      </c>
      <c r="H355" s="49">
        <f>'XCSM Dump'!J354</f>
        <v>46367</v>
      </c>
      <c r="I355" s="49">
        <f>'XCSM Dump'!BX354</f>
        <v>46257.02</v>
      </c>
      <c r="J355" s="49">
        <f>'XCSM Dump'!BY354</f>
        <v>46264.04</v>
      </c>
      <c r="K355" s="49">
        <f>'XCSM Dump'!BZ354</f>
        <v>46349.440000000002</v>
      </c>
      <c r="L355" s="76">
        <f>'XCSM Dump'!AT354</f>
        <v>480</v>
      </c>
      <c r="M355" s="76">
        <f>'XCSM Dump'!AU354</f>
        <v>0</v>
      </c>
      <c r="N355" s="76">
        <f>'XCSM Dump'!AV354</f>
        <v>0</v>
      </c>
      <c r="O355" s="76">
        <f>'XCSM Dump'!AW354</f>
        <v>0</v>
      </c>
      <c r="P355" s="76">
        <f>'XCSM Dump'!AX354</f>
        <v>0</v>
      </c>
      <c r="Q355" s="76">
        <f>'XCSM Dump'!AY354</f>
        <v>0</v>
      </c>
      <c r="R355" s="76">
        <f>'XCSM Dump'!AZ354</f>
        <v>0</v>
      </c>
      <c r="S355" s="76">
        <f>+'XCSM Dump'!U354</f>
        <v>0</v>
      </c>
      <c r="T355" s="76">
        <f>+'XCSM Dump'!BB354+'XCSM Dump'!BA354</f>
        <v>0</v>
      </c>
      <c r="U355" s="11">
        <f t="shared" si="12"/>
        <v>480</v>
      </c>
    </row>
    <row r="356" spans="1:21" x14ac:dyDescent="0.3">
      <c r="A356" t="str">
        <f t="shared" si="11"/>
        <v>ENG1033L11</v>
      </c>
      <c r="B356" s="1" t="str">
        <f>'XCSM Dump'!C355</f>
        <v>ENG</v>
      </c>
      <c r="C356" s="1" t="str">
        <f>IF(LEN('XCSM Dump'!D355)=4,'XCSM Dump'!D355,REPT("0",3-LEN('XCSM Dump'!D355))&amp;'XCSM Dump'!D355)</f>
        <v>103</v>
      </c>
      <c r="D356" s="1" t="str">
        <f>'XCSM Dump'!E355</f>
        <v>3L11</v>
      </c>
      <c r="E356" t="str">
        <f>'XCSM Dump'!F355</f>
        <v>Composition I</v>
      </c>
      <c r="F356" s="75">
        <f>'XCSM Dump'!W355</f>
        <v>3</v>
      </c>
      <c r="G356" s="49">
        <f>'XCSM Dump'!I355</f>
        <v>46251</v>
      </c>
      <c r="H356" s="49">
        <f>'XCSM Dump'!J355</f>
        <v>46367</v>
      </c>
      <c r="I356" s="49">
        <f>'XCSM Dump'!BX355</f>
        <v>46257.02</v>
      </c>
      <c r="J356" s="49">
        <f>'XCSM Dump'!BY355</f>
        <v>46264.04</v>
      </c>
      <c r="K356" s="49">
        <f>'XCSM Dump'!BZ355</f>
        <v>46349.440000000002</v>
      </c>
      <c r="L356" s="76">
        <f>'XCSM Dump'!AT355</f>
        <v>480</v>
      </c>
      <c r="M356" s="76">
        <f>'XCSM Dump'!AU355</f>
        <v>0</v>
      </c>
      <c r="N356" s="76">
        <f>'XCSM Dump'!AV355</f>
        <v>0</v>
      </c>
      <c r="O356" s="76">
        <f>'XCSM Dump'!AW355</f>
        <v>0</v>
      </c>
      <c r="P356" s="76">
        <f>'XCSM Dump'!AX355</f>
        <v>0</v>
      </c>
      <c r="Q356" s="76">
        <f>'XCSM Dump'!AY355</f>
        <v>0</v>
      </c>
      <c r="R356" s="76">
        <f>'XCSM Dump'!AZ355</f>
        <v>0</v>
      </c>
      <c r="S356" s="76">
        <f>+'XCSM Dump'!U355</f>
        <v>0</v>
      </c>
      <c r="T356" s="76">
        <f>+'XCSM Dump'!BB355+'XCSM Dump'!BA355</f>
        <v>0</v>
      </c>
      <c r="U356" s="11">
        <f t="shared" si="12"/>
        <v>480</v>
      </c>
    </row>
    <row r="357" spans="1:21" x14ac:dyDescent="0.3">
      <c r="A357" t="str">
        <f t="shared" si="11"/>
        <v>ENG1033L12</v>
      </c>
      <c r="B357" s="1" t="str">
        <f>'XCSM Dump'!C356</f>
        <v>ENG</v>
      </c>
      <c r="C357" s="1" t="str">
        <f>IF(LEN('XCSM Dump'!D356)=4,'XCSM Dump'!D356,REPT("0",3-LEN('XCSM Dump'!D356))&amp;'XCSM Dump'!D356)</f>
        <v>103</v>
      </c>
      <c r="D357" s="1" t="str">
        <f>'XCSM Dump'!E356</f>
        <v>3L12</v>
      </c>
      <c r="E357" t="str">
        <f>'XCSM Dump'!F356</f>
        <v>Composition I</v>
      </c>
      <c r="F357" s="75">
        <f>'XCSM Dump'!W356</f>
        <v>3</v>
      </c>
      <c r="G357" s="49">
        <f>'XCSM Dump'!I356</f>
        <v>46251</v>
      </c>
      <c r="H357" s="49">
        <f>'XCSM Dump'!J356</f>
        <v>46367</v>
      </c>
      <c r="I357" s="49">
        <f>'XCSM Dump'!BX356</f>
        <v>46257.02</v>
      </c>
      <c r="J357" s="49">
        <f>'XCSM Dump'!BY356</f>
        <v>46264.04</v>
      </c>
      <c r="K357" s="49">
        <f>'XCSM Dump'!BZ356</f>
        <v>46349.440000000002</v>
      </c>
      <c r="L357" s="76">
        <f>'XCSM Dump'!AT356</f>
        <v>480</v>
      </c>
      <c r="M357" s="76">
        <f>'XCSM Dump'!AU356</f>
        <v>0</v>
      </c>
      <c r="N357" s="76">
        <f>'XCSM Dump'!AV356</f>
        <v>0</v>
      </c>
      <c r="O357" s="76">
        <f>'XCSM Dump'!AW356</f>
        <v>0</v>
      </c>
      <c r="P357" s="76">
        <f>'XCSM Dump'!AX356</f>
        <v>0</v>
      </c>
      <c r="Q357" s="76">
        <f>'XCSM Dump'!AY356</f>
        <v>0</v>
      </c>
      <c r="R357" s="76">
        <f>'XCSM Dump'!AZ356</f>
        <v>0</v>
      </c>
      <c r="S357" s="76">
        <f>+'XCSM Dump'!U356</f>
        <v>0</v>
      </c>
      <c r="T357" s="76">
        <f>+'XCSM Dump'!BB356+'XCSM Dump'!BA356</f>
        <v>0</v>
      </c>
      <c r="U357" s="11">
        <f t="shared" si="12"/>
        <v>480</v>
      </c>
    </row>
    <row r="358" spans="1:21" x14ac:dyDescent="0.3">
      <c r="A358" t="str">
        <f t="shared" si="11"/>
        <v>ENG1033L13</v>
      </c>
      <c r="B358" s="1" t="str">
        <f>'XCSM Dump'!C357</f>
        <v>ENG</v>
      </c>
      <c r="C358" s="1" t="str">
        <f>IF(LEN('XCSM Dump'!D357)=4,'XCSM Dump'!D357,REPT("0",3-LEN('XCSM Dump'!D357))&amp;'XCSM Dump'!D357)</f>
        <v>103</v>
      </c>
      <c r="D358" s="1" t="str">
        <f>'XCSM Dump'!E357</f>
        <v>3L13</v>
      </c>
      <c r="E358" t="str">
        <f>'XCSM Dump'!F357</f>
        <v>Composition I</v>
      </c>
      <c r="F358" s="75">
        <f>'XCSM Dump'!W357</f>
        <v>3</v>
      </c>
      <c r="G358" s="49">
        <f>'XCSM Dump'!I357</f>
        <v>46252</v>
      </c>
      <c r="H358" s="49">
        <f>'XCSM Dump'!J357</f>
        <v>46367</v>
      </c>
      <c r="I358" s="49">
        <f>'XCSM Dump'!BX357</f>
        <v>46257.96</v>
      </c>
      <c r="J358" s="49">
        <f>'XCSM Dump'!BY357</f>
        <v>46264.92</v>
      </c>
      <c r="K358" s="49">
        <f>'XCSM Dump'!BZ357</f>
        <v>46349.599999999999</v>
      </c>
      <c r="L358" s="76">
        <f>'XCSM Dump'!AT357</f>
        <v>480</v>
      </c>
      <c r="M358" s="76">
        <f>'XCSM Dump'!AU357</f>
        <v>0</v>
      </c>
      <c r="N358" s="76">
        <f>'XCSM Dump'!AV357</f>
        <v>0</v>
      </c>
      <c r="O358" s="76">
        <f>'XCSM Dump'!AW357</f>
        <v>0</v>
      </c>
      <c r="P358" s="76">
        <f>'XCSM Dump'!AX357</f>
        <v>0</v>
      </c>
      <c r="Q358" s="76">
        <f>'XCSM Dump'!AY357</f>
        <v>0</v>
      </c>
      <c r="R358" s="76">
        <f>'XCSM Dump'!AZ357</f>
        <v>0</v>
      </c>
      <c r="S358" s="76">
        <f>+'XCSM Dump'!U357</f>
        <v>0</v>
      </c>
      <c r="T358" s="76">
        <f>+'XCSM Dump'!BB357+'XCSM Dump'!BA357</f>
        <v>0</v>
      </c>
      <c r="U358" s="11">
        <f t="shared" si="12"/>
        <v>480</v>
      </c>
    </row>
    <row r="359" spans="1:21" x14ac:dyDescent="0.3">
      <c r="A359" t="str">
        <f t="shared" si="11"/>
        <v>ENG1033L14</v>
      </c>
      <c r="B359" s="1" t="str">
        <f>'XCSM Dump'!C358</f>
        <v>ENG</v>
      </c>
      <c r="C359" s="1" t="str">
        <f>IF(LEN('XCSM Dump'!D358)=4,'XCSM Dump'!D358,REPT("0",3-LEN('XCSM Dump'!D358))&amp;'XCSM Dump'!D358)</f>
        <v>103</v>
      </c>
      <c r="D359" s="1" t="str">
        <f>'XCSM Dump'!E358</f>
        <v>3L14</v>
      </c>
      <c r="E359" t="str">
        <f>'XCSM Dump'!F358</f>
        <v>Composition I</v>
      </c>
      <c r="F359" s="75">
        <f>'XCSM Dump'!W358</f>
        <v>3</v>
      </c>
      <c r="G359" s="49">
        <f>'XCSM Dump'!I358</f>
        <v>46252</v>
      </c>
      <c r="H359" s="49">
        <f>'XCSM Dump'!J358</f>
        <v>46367</v>
      </c>
      <c r="I359" s="49">
        <f>'XCSM Dump'!BX358</f>
        <v>46257.96</v>
      </c>
      <c r="J359" s="49">
        <f>'XCSM Dump'!BY358</f>
        <v>46264.92</v>
      </c>
      <c r="K359" s="49">
        <f>'XCSM Dump'!BZ358</f>
        <v>46349.599999999999</v>
      </c>
      <c r="L359" s="76">
        <f>'XCSM Dump'!AT358</f>
        <v>480</v>
      </c>
      <c r="M359" s="76">
        <f>'XCSM Dump'!AU358</f>
        <v>0</v>
      </c>
      <c r="N359" s="76">
        <f>'XCSM Dump'!AV358</f>
        <v>0</v>
      </c>
      <c r="O359" s="76">
        <f>'XCSM Dump'!AW358</f>
        <v>0</v>
      </c>
      <c r="P359" s="76">
        <f>'XCSM Dump'!AX358</f>
        <v>0</v>
      </c>
      <c r="Q359" s="76">
        <f>'XCSM Dump'!AY358</f>
        <v>0</v>
      </c>
      <c r="R359" s="76">
        <f>'XCSM Dump'!AZ358</f>
        <v>0</v>
      </c>
      <c r="S359" s="76">
        <f>+'XCSM Dump'!U358</f>
        <v>0</v>
      </c>
      <c r="T359" s="76">
        <f>+'XCSM Dump'!BB358+'XCSM Dump'!BA358</f>
        <v>0</v>
      </c>
      <c r="U359" s="11">
        <f t="shared" si="12"/>
        <v>480</v>
      </c>
    </row>
    <row r="360" spans="1:21" x14ac:dyDescent="0.3">
      <c r="A360" t="str">
        <f t="shared" si="11"/>
        <v>ENG1033L15</v>
      </c>
      <c r="B360" s="1" t="str">
        <f>'XCSM Dump'!C359</f>
        <v>ENG</v>
      </c>
      <c r="C360" s="1" t="str">
        <f>IF(LEN('XCSM Dump'!D359)=4,'XCSM Dump'!D359,REPT("0",3-LEN('XCSM Dump'!D359))&amp;'XCSM Dump'!D359)</f>
        <v>103</v>
      </c>
      <c r="D360" s="1" t="str">
        <f>'XCSM Dump'!E359</f>
        <v>3L15</v>
      </c>
      <c r="E360" t="str">
        <f>'XCSM Dump'!F359</f>
        <v>Composition I</v>
      </c>
      <c r="F360" s="75">
        <f>'XCSM Dump'!W359</f>
        <v>3</v>
      </c>
      <c r="G360" s="49">
        <f>'XCSM Dump'!I359</f>
        <v>46251</v>
      </c>
      <c r="H360" s="49">
        <f>'XCSM Dump'!J359</f>
        <v>46367</v>
      </c>
      <c r="I360" s="49">
        <f>'XCSM Dump'!BX359</f>
        <v>46257.02</v>
      </c>
      <c r="J360" s="49">
        <f>'XCSM Dump'!BY359</f>
        <v>46264.04</v>
      </c>
      <c r="K360" s="49">
        <f>'XCSM Dump'!BZ359</f>
        <v>46349.440000000002</v>
      </c>
      <c r="L360" s="76">
        <f>'XCSM Dump'!AT359</f>
        <v>480</v>
      </c>
      <c r="M360" s="76">
        <f>'XCSM Dump'!AU359</f>
        <v>0</v>
      </c>
      <c r="N360" s="76">
        <f>'XCSM Dump'!AV359</f>
        <v>0</v>
      </c>
      <c r="O360" s="76">
        <f>'XCSM Dump'!AW359</f>
        <v>0</v>
      </c>
      <c r="P360" s="76">
        <f>'XCSM Dump'!AX359</f>
        <v>0</v>
      </c>
      <c r="Q360" s="76">
        <f>'XCSM Dump'!AY359</f>
        <v>0</v>
      </c>
      <c r="R360" s="76">
        <f>'XCSM Dump'!AZ359</f>
        <v>0</v>
      </c>
      <c r="S360" s="76">
        <f>+'XCSM Dump'!U359</f>
        <v>0</v>
      </c>
      <c r="T360" s="76">
        <f>+'XCSM Dump'!BB359+'XCSM Dump'!BA359</f>
        <v>0</v>
      </c>
      <c r="U360" s="11">
        <f t="shared" si="12"/>
        <v>480</v>
      </c>
    </row>
    <row r="361" spans="1:21" x14ac:dyDescent="0.3">
      <c r="A361" t="str">
        <f t="shared" si="11"/>
        <v>ENG1033L17</v>
      </c>
      <c r="B361" s="1" t="str">
        <f>'XCSM Dump'!C360</f>
        <v>ENG</v>
      </c>
      <c r="C361" s="1" t="str">
        <f>IF(LEN('XCSM Dump'!D360)=4,'XCSM Dump'!D360,REPT("0",3-LEN('XCSM Dump'!D360))&amp;'XCSM Dump'!D360)</f>
        <v>103</v>
      </c>
      <c r="D361" s="1" t="str">
        <f>'XCSM Dump'!E360</f>
        <v>3L17</v>
      </c>
      <c r="E361" t="str">
        <f>'XCSM Dump'!F360</f>
        <v>Composition I</v>
      </c>
      <c r="F361" s="75">
        <f>'XCSM Dump'!W360</f>
        <v>3</v>
      </c>
      <c r="G361" s="49">
        <f>'XCSM Dump'!I360</f>
        <v>46251</v>
      </c>
      <c r="H361" s="49">
        <f>'XCSM Dump'!J360</f>
        <v>46367</v>
      </c>
      <c r="I361" s="49">
        <f>'XCSM Dump'!BX360</f>
        <v>46257.02</v>
      </c>
      <c r="J361" s="49">
        <f>'XCSM Dump'!BY360</f>
        <v>46264.04</v>
      </c>
      <c r="K361" s="49">
        <f>'XCSM Dump'!BZ360</f>
        <v>46349.440000000002</v>
      </c>
      <c r="L361" s="76">
        <f>'XCSM Dump'!AT360</f>
        <v>480</v>
      </c>
      <c r="M361" s="76">
        <f>'XCSM Dump'!AU360</f>
        <v>0</v>
      </c>
      <c r="N361" s="76">
        <f>'XCSM Dump'!AV360</f>
        <v>0</v>
      </c>
      <c r="O361" s="76">
        <f>'XCSM Dump'!AW360</f>
        <v>0</v>
      </c>
      <c r="P361" s="76">
        <f>'XCSM Dump'!AX360</f>
        <v>0</v>
      </c>
      <c r="Q361" s="76">
        <f>'XCSM Dump'!AY360</f>
        <v>0</v>
      </c>
      <c r="R361" s="76">
        <f>'XCSM Dump'!AZ360</f>
        <v>0</v>
      </c>
      <c r="S361" s="76">
        <f>+'XCSM Dump'!U360</f>
        <v>0</v>
      </c>
      <c r="T361" s="76">
        <f>+'XCSM Dump'!BB360+'XCSM Dump'!BA360</f>
        <v>0</v>
      </c>
      <c r="U361" s="11">
        <f t="shared" si="12"/>
        <v>480</v>
      </c>
    </row>
    <row r="362" spans="1:21" x14ac:dyDescent="0.3">
      <c r="A362" t="str">
        <f t="shared" si="11"/>
        <v>ENG1033L20</v>
      </c>
      <c r="B362" s="1" t="str">
        <f>'XCSM Dump'!C361</f>
        <v>ENG</v>
      </c>
      <c r="C362" s="1" t="str">
        <f>IF(LEN('XCSM Dump'!D361)=4,'XCSM Dump'!D361,REPT("0",3-LEN('XCSM Dump'!D361))&amp;'XCSM Dump'!D361)</f>
        <v>103</v>
      </c>
      <c r="D362" s="1" t="str">
        <f>'XCSM Dump'!E361</f>
        <v>3L20</v>
      </c>
      <c r="E362" t="str">
        <f>'XCSM Dump'!F361</f>
        <v>Composition I</v>
      </c>
      <c r="F362" s="75">
        <f>'XCSM Dump'!W361</f>
        <v>3</v>
      </c>
      <c r="G362" s="49">
        <f>'XCSM Dump'!I361</f>
        <v>46251</v>
      </c>
      <c r="H362" s="49">
        <f>'XCSM Dump'!J361</f>
        <v>46367</v>
      </c>
      <c r="I362" s="49">
        <f>'XCSM Dump'!BX361</f>
        <v>46257.02</v>
      </c>
      <c r="J362" s="49">
        <f>'XCSM Dump'!BY361</f>
        <v>46264.04</v>
      </c>
      <c r="K362" s="49">
        <f>'XCSM Dump'!BZ361</f>
        <v>46349.440000000002</v>
      </c>
      <c r="L362" s="76">
        <f>'XCSM Dump'!AT361</f>
        <v>480</v>
      </c>
      <c r="M362" s="76">
        <f>'XCSM Dump'!AU361</f>
        <v>0</v>
      </c>
      <c r="N362" s="76">
        <f>'XCSM Dump'!AV361</f>
        <v>0</v>
      </c>
      <c r="O362" s="76">
        <f>'XCSM Dump'!AW361</f>
        <v>0</v>
      </c>
      <c r="P362" s="76">
        <f>'XCSM Dump'!AX361</f>
        <v>0</v>
      </c>
      <c r="Q362" s="76">
        <f>'XCSM Dump'!AY361</f>
        <v>0</v>
      </c>
      <c r="R362" s="76">
        <f>'XCSM Dump'!AZ361</f>
        <v>0</v>
      </c>
      <c r="S362" s="76">
        <f>+'XCSM Dump'!U361</f>
        <v>0</v>
      </c>
      <c r="T362" s="76">
        <f>+'XCSM Dump'!BB361+'XCSM Dump'!BA361</f>
        <v>0</v>
      </c>
      <c r="U362" s="11">
        <f t="shared" si="12"/>
        <v>480</v>
      </c>
    </row>
    <row r="363" spans="1:21" x14ac:dyDescent="0.3">
      <c r="A363" t="str">
        <f t="shared" si="11"/>
        <v>ENG1033L21</v>
      </c>
      <c r="B363" s="1" t="str">
        <f>'XCSM Dump'!C362</f>
        <v>ENG</v>
      </c>
      <c r="C363" s="1" t="str">
        <f>IF(LEN('XCSM Dump'!D362)=4,'XCSM Dump'!D362,REPT("0",3-LEN('XCSM Dump'!D362))&amp;'XCSM Dump'!D362)</f>
        <v>103</v>
      </c>
      <c r="D363" s="1" t="str">
        <f>'XCSM Dump'!E362</f>
        <v>3L21</v>
      </c>
      <c r="E363" t="str">
        <f>'XCSM Dump'!F362</f>
        <v>Composition I</v>
      </c>
      <c r="F363" s="75">
        <f>'XCSM Dump'!W362</f>
        <v>3</v>
      </c>
      <c r="G363" s="49">
        <f>'XCSM Dump'!I362</f>
        <v>46252</v>
      </c>
      <c r="H363" s="49">
        <f>'XCSM Dump'!J362</f>
        <v>46367</v>
      </c>
      <c r="I363" s="49">
        <f>'XCSM Dump'!BX362</f>
        <v>46257.96</v>
      </c>
      <c r="J363" s="49">
        <f>'XCSM Dump'!BY362</f>
        <v>46264.92</v>
      </c>
      <c r="K363" s="49">
        <f>'XCSM Dump'!BZ362</f>
        <v>46349.599999999999</v>
      </c>
      <c r="L363" s="76">
        <f>'XCSM Dump'!AT362</f>
        <v>480</v>
      </c>
      <c r="M363" s="76">
        <f>'XCSM Dump'!AU362</f>
        <v>0</v>
      </c>
      <c r="N363" s="76">
        <f>'XCSM Dump'!AV362</f>
        <v>0</v>
      </c>
      <c r="O363" s="76">
        <f>'XCSM Dump'!AW362</f>
        <v>0</v>
      </c>
      <c r="P363" s="76">
        <f>'XCSM Dump'!AX362</f>
        <v>0</v>
      </c>
      <c r="Q363" s="76">
        <f>'XCSM Dump'!AY362</f>
        <v>0</v>
      </c>
      <c r="R363" s="76">
        <f>'XCSM Dump'!AZ362</f>
        <v>0</v>
      </c>
      <c r="S363" s="76">
        <f>+'XCSM Dump'!U362</f>
        <v>0</v>
      </c>
      <c r="T363" s="76">
        <f>+'XCSM Dump'!BB362+'XCSM Dump'!BA362</f>
        <v>0</v>
      </c>
      <c r="U363" s="11">
        <f t="shared" si="12"/>
        <v>480</v>
      </c>
    </row>
    <row r="364" spans="1:21" x14ac:dyDescent="0.3">
      <c r="A364" t="str">
        <f t="shared" si="11"/>
        <v>ENG1043001</v>
      </c>
      <c r="B364" s="1" t="str">
        <f>'XCSM Dump'!C363</f>
        <v>ENG</v>
      </c>
      <c r="C364" s="1" t="str">
        <f>IF(LEN('XCSM Dump'!D363)=4,'XCSM Dump'!D363,REPT("0",3-LEN('XCSM Dump'!D363))&amp;'XCSM Dump'!D363)</f>
        <v>104</v>
      </c>
      <c r="D364" s="1">
        <f>'XCSM Dump'!E363</f>
        <v>3001</v>
      </c>
      <c r="E364" t="str">
        <f>'XCSM Dump'!F363</f>
        <v>Composition II</v>
      </c>
      <c r="F364" s="75">
        <f>'XCSM Dump'!W363</f>
        <v>3</v>
      </c>
      <c r="G364" s="49">
        <f>'XCSM Dump'!I363</f>
        <v>46251</v>
      </c>
      <c r="H364" s="49">
        <f>'XCSM Dump'!J363</f>
        <v>46367</v>
      </c>
      <c r="I364" s="49">
        <f>'XCSM Dump'!BX363</f>
        <v>46257.02</v>
      </c>
      <c r="J364" s="49">
        <f>'XCSM Dump'!BY363</f>
        <v>46264.04</v>
      </c>
      <c r="K364" s="49">
        <f>'XCSM Dump'!BZ363</f>
        <v>46349.440000000002</v>
      </c>
      <c r="L364" s="76">
        <f>'XCSM Dump'!AT363</f>
        <v>480</v>
      </c>
      <c r="M364" s="76">
        <f>'XCSM Dump'!AU363</f>
        <v>0</v>
      </c>
      <c r="N364" s="76">
        <f>'XCSM Dump'!AV363</f>
        <v>0</v>
      </c>
      <c r="O364" s="76">
        <f>'XCSM Dump'!AW363</f>
        <v>0</v>
      </c>
      <c r="P364" s="76">
        <f>'XCSM Dump'!AX363</f>
        <v>0</v>
      </c>
      <c r="Q364" s="76">
        <f>'XCSM Dump'!AY363</f>
        <v>0</v>
      </c>
      <c r="R364" s="76">
        <f>'XCSM Dump'!AZ363</f>
        <v>0</v>
      </c>
      <c r="S364" s="76">
        <f>+'XCSM Dump'!U363</f>
        <v>0</v>
      </c>
      <c r="T364" s="76">
        <f>+'XCSM Dump'!BB363+'XCSM Dump'!BA363</f>
        <v>0</v>
      </c>
      <c r="U364" s="11">
        <f t="shared" si="12"/>
        <v>480</v>
      </c>
    </row>
    <row r="365" spans="1:21" x14ac:dyDescent="0.3">
      <c r="A365" t="str">
        <f t="shared" si="11"/>
        <v>ENG1043002</v>
      </c>
      <c r="B365" s="1" t="str">
        <f>'XCSM Dump'!C364</f>
        <v>ENG</v>
      </c>
      <c r="C365" s="1" t="str">
        <f>IF(LEN('XCSM Dump'!D364)=4,'XCSM Dump'!D364,REPT("0",3-LEN('XCSM Dump'!D364))&amp;'XCSM Dump'!D364)</f>
        <v>104</v>
      </c>
      <c r="D365" s="1">
        <f>'XCSM Dump'!E364</f>
        <v>3002</v>
      </c>
      <c r="E365" t="str">
        <f>'XCSM Dump'!F364</f>
        <v>Composition II</v>
      </c>
      <c r="F365" s="75">
        <f>'XCSM Dump'!W364</f>
        <v>3</v>
      </c>
      <c r="G365" s="49">
        <f>'XCSM Dump'!I364</f>
        <v>46252</v>
      </c>
      <c r="H365" s="49">
        <f>'XCSM Dump'!J364</f>
        <v>46367</v>
      </c>
      <c r="I365" s="49">
        <f>'XCSM Dump'!BX364</f>
        <v>46257.96</v>
      </c>
      <c r="J365" s="49">
        <f>'XCSM Dump'!BY364</f>
        <v>46264.92</v>
      </c>
      <c r="K365" s="49">
        <f>'XCSM Dump'!BZ364</f>
        <v>46349.599999999999</v>
      </c>
      <c r="L365" s="76">
        <f>'XCSM Dump'!AT364</f>
        <v>480</v>
      </c>
      <c r="M365" s="76">
        <f>'XCSM Dump'!AU364</f>
        <v>0</v>
      </c>
      <c r="N365" s="76">
        <f>'XCSM Dump'!AV364</f>
        <v>0</v>
      </c>
      <c r="O365" s="76">
        <f>'XCSM Dump'!AW364</f>
        <v>0</v>
      </c>
      <c r="P365" s="76">
        <f>'XCSM Dump'!AX364</f>
        <v>0</v>
      </c>
      <c r="Q365" s="76">
        <f>'XCSM Dump'!AY364</f>
        <v>0</v>
      </c>
      <c r="R365" s="76">
        <f>'XCSM Dump'!AZ364</f>
        <v>0</v>
      </c>
      <c r="S365" s="76">
        <f>+'XCSM Dump'!U364</f>
        <v>0</v>
      </c>
      <c r="T365" s="76">
        <f>+'XCSM Dump'!BB364+'XCSM Dump'!BA364</f>
        <v>0</v>
      </c>
      <c r="U365" s="11">
        <f t="shared" si="12"/>
        <v>480</v>
      </c>
    </row>
    <row r="366" spans="1:21" x14ac:dyDescent="0.3">
      <c r="A366" t="str">
        <f t="shared" si="11"/>
        <v>ENG1043003</v>
      </c>
      <c r="B366" s="1" t="str">
        <f>'XCSM Dump'!C365</f>
        <v>ENG</v>
      </c>
      <c r="C366" s="1" t="str">
        <f>IF(LEN('XCSM Dump'!D365)=4,'XCSM Dump'!D365,REPT("0",3-LEN('XCSM Dump'!D365))&amp;'XCSM Dump'!D365)</f>
        <v>104</v>
      </c>
      <c r="D366" s="1">
        <f>'XCSM Dump'!E365</f>
        <v>3003</v>
      </c>
      <c r="E366" t="str">
        <f>'XCSM Dump'!F365</f>
        <v>Composition II</v>
      </c>
      <c r="F366" s="75">
        <f>'XCSM Dump'!W365</f>
        <v>3</v>
      </c>
      <c r="G366" s="49">
        <f>'XCSM Dump'!I365</f>
        <v>46251</v>
      </c>
      <c r="H366" s="49">
        <f>'XCSM Dump'!J365</f>
        <v>46367</v>
      </c>
      <c r="I366" s="49">
        <f>'XCSM Dump'!BX365</f>
        <v>46257.02</v>
      </c>
      <c r="J366" s="49">
        <f>'XCSM Dump'!BY365</f>
        <v>46264.04</v>
      </c>
      <c r="K366" s="49">
        <f>'XCSM Dump'!BZ365</f>
        <v>46349.440000000002</v>
      </c>
      <c r="L366" s="76">
        <f>'XCSM Dump'!AT365</f>
        <v>480</v>
      </c>
      <c r="M366" s="76">
        <f>'XCSM Dump'!AU365</f>
        <v>0</v>
      </c>
      <c r="N366" s="76">
        <f>'XCSM Dump'!AV365</f>
        <v>0</v>
      </c>
      <c r="O366" s="76">
        <f>'XCSM Dump'!AW365</f>
        <v>0</v>
      </c>
      <c r="P366" s="76">
        <f>'XCSM Dump'!AX365</f>
        <v>0</v>
      </c>
      <c r="Q366" s="76">
        <f>'XCSM Dump'!AY365</f>
        <v>0</v>
      </c>
      <c r="R366" s="76">
        <f>'XCSM Dump'!AZ365</f>
        <v>0</v>
      </c>
      <c r="S366" s="76">
        <f>+'XCSM Dump'!U365</f>
        <v>0</v>
      </c>
      <c r="T366" s="76">
        <f>+'XCSM Dump'!BB365+'XCSM Dump'!BA365</f>
        <v>0</v>
      </c>
      <c r="U366" s="11">
        <f t="shared" si="12"/>
        <v>480</v>
      </c>
    </row>
    <row r="367" spans="1:21" x14ac:dyDescent="0.3">
      <c r="A367" t="str">
        <f t="shared" si="11"/>
        <v>ENG1043004</v>
      </c>
      <c r="B367" s="1" t="str">
        <f>'XCSM Dump'!C366</f>
        <v>ENG</v>
      </c>
      <c r="C367" s="1" t="str">
        <f>IF(LEN('XCSM Dump'!D366)=4,'XCSM Dump'!D366,REPT("0",3-LEN('XCSM Dump'!D366))&amp;'XCSM Dump'!D366)</f>
        <v>104</v>
      </c>
      <c r="D367" s="1">
        <f>'XCSM Dump'!E366</f>
        <v>3004</v>
      </c>
      <c r="E367" t="str">
        <f>'XCSM Dump'!F366</f>
        <v>Composition II</v>
      </c>
      <c r="F367" s="75">
        <f>'XCSM Dump'!W366</f>
        <v>3</v>
      </c>
      <c r="G367" s="49">
        <f>'XCSM Dump'!I366</f>
        <v>46251</v>
      </c>
      <c r="H367" s="49">
        <f>'XCSM Dump'!J366</f>
        <v>46367</v>
      </c>
      <c r="I367" s="49">
        <f>'XCSM Dump'!BX366</f>
        <v>46257.02</v>
      </c>
      <c r="J367" s="49">
        <f>'XCSM Dump'!BY366</f>
        <v>46264.04</v>
      </c>
      <c r="K367" s="49">
        <f>'XCSM Dump'!BZ366</f>
        <v>46349.440000000002</v>
      </c>
      <c r="L367" s="76">
        <f>'XCSM Dump'!AT366</f>
        <v>480</v>
      </c>
      <c r="M367" s="76">
        <f>'XCSM Dump'!AU366</f>
        <v>0</v>
      </c>
      <c r="N367" s="76">
        <f>'XCSM Dump'!AV366</f>
        <v>0</v>
      </c>
      <c r="O367" s="76">
        <f>'XCSM Dump'!AW366</f>
        <v>0</v>
      </c>
      <c r="P367" s="76">
        <f>'XCSM Dump'!AX366</f>
        <v>0</v>
      </c>
      <c r="Q367" s="76">
        <f>'XCSM Dump'!AY366</f>
        <v>0</v>
      </c>
      <c r="R367" s="76">
        <f>'XCSM Dump'!AZ366</f>
        <v>0</v>
      </c>
      <c r="S367" s="76">
        <f>+'XCSM Dump'!U366</f>
        <v>0</v>
      </c>
      <c r="T367" s="76">
        <f>+'XCSM Dump'!BB366+'XCSM Dump'!BA366</f>
        <v>0</v>
      </c>
      <c r="U367" s="11">
        <f t="shared" si="12"/>
        <v>480</v>
      </c>
    </row>
    <row r="368" spans="1:21" x14ac:dyDescent="0.3">
      <c r="A368" t="str">
        <f t="shared" si="11"/>
        <v>ENG1043005</v>
      </c>
      <c r="B368" s="1" t="str">
        <f>'XCSM Dump'!C367</f>
        <v>ENG</v>
      </c>
      <c r="C368" s="1" t="str">
        <f>IF(LEN('XCSM Dump'!D367)=4,'XCSM Dump'!D367,REPT("0",3-LEN('XCSM Dump'!D367))&amp;'XCSM Dump'!D367)</f>
        <v>104</v>
      </c>
      <c r="D368" s="1">
        <f>'XCSM Dump'!E367</f>
        <v>3005</v>
      </c>
      <c r="E368" t="str">
        <f>'XCSM Dump'!F367</f>
        <v>Composition II</v>
      </c>
      <c r="F368" s="75">
        <f>'XCSM Dump'!W367</f>
        <v>3</v>
      </c>
      <c r="G368" s="49">
        <f>'XCSM Dump'!I367</f>
        <v>46251</v>
      </c>
      <c r="H368" s="49">
        <f>'XCSM Dump'!J367</f>
        <v>46367</v>
      </c>
      <c r="I368" s="49">
        <f>'XCSM Dump'!BX367</f>
        <v>46257.02</v>
      </c>
      <c r="J368" s="49">
        <f>'XCSM Dump'!BY367</f>
        <v>46264.04</v>
      </c>
      <c r="K368" s="49">
        <f>'XCSM Dump'!BZ367</f>
        <v>46349.440000000002</v>
      </c>
      <c r="L368" s="76">
        <f>'XCSM Dump'!AT367</f>
        <v>480</v>
      </c>
      <c r="M368" s="76">
        <f>'XCSM Dump'!AU367</f>
        <v>0</v>
      </c>
      <c r="N368" s="76">
        <f>'XCSM Dump'!AV367</f>
        <v>0</v>
      </c>
      <c r="O368" s="76">
        <f>'XCSM Dump'!AW367</f>
        <v>0</v>
      </c>
      <c r="P368" s="76">
        <f>'XCSM Dump'!AX367</f>
        <v>0</v>
      </c>
      <c r="Q368" s="76">
        <f>'XCSM Dump'!AY367</f>
        <v>0</v>
      </c>
      <c r="R368" s="76">
        <f>'XCSM Dump'!AZ367</f>
        <v>0</v>
      </c>
      <c r="S368" s="76">
        <f>+'XCSM Dump'!U367</f>
        <v>0</v>
      </c>
      <c r="T368" s="76">
        <f>+'XCSM Dump'!BB367+'XCSM Dump'!BA367</f>
        <v>0</v>
      </c>
      <c r="U368" s="11">
        <f t="shared" si="12"/>
        <v>480</v>
      </c>
    </row>
    <row r="369" spans="1:21" x14ac:dyDescent="0.3">
      <c r="A369" t="str">
        <f t="shared" si="11"/>
        <v>ENG1043006</v>
      </c>
      <c r="B369" s="1" t="str">
        <f>'XCSM Dump'!C368</f>
        <v>ENG</v>
      </c>
      <c r="C369" s="1" t="str">
        <f>IF(LEN('XCSM Dump'!D368)=4,'XCSM Dump'!D368,REPT("0",3-LEN('XCSM Dump'!D368))&amp;'XCSM Dump'!D368)</f>
        <v>104</v>
      </c>
      <c r="D369" s="1">
        <f>'XCSM Dump'!E368</f>
        <v>3006</v>
      </c>
      <c r="E369" t="str">
        <f>'XCSM Dump'!F368</f>
        <v>Composition II</v>
      </c>
      <c r="F369" s="75">
        <f>'XCSM Dump'!W368</f>
        <v>3</v>
      </c>
      <c r="G369" s="49">
        <f>'XCSM Dump'!I368</f>
        <v>46251</v>
      </c>
      <c r="H369" s="49">
        <f>'XCSM Dump'!J368</f>
        <v>46367</v>
      </c>
      <c r="I369" s="49">
        <f>'XCSM Dump'!BX368</f>
        <v>46257.02</v>
      </c>
      <c r="J369" s="49">
        <f>'XCSM Dump'!BY368</f>
        <v>46264.04</v>
      </c>
      <c r="K369" s="49">
        <f>'XCSM Dump'!BZ368</f>
        <v>46349.440000000002</v>
      </c>
      <c r="L369" s="76">
        <f>'XCSM Dump'!AT368</f>
        <v>480</v>
      </c>
      <c r="M369" s="76">
        <f>'XCSM Dump'!AU368</f>
        <v>0</v>
      </c>
      <c r="N369" s="76">
        <f>'XCSM Dump'!AV368</f>
        <v>0</v>
      </c>
      <c r="O369" s="76">
        <f>'XCSM Dump'!AW368</f>
        <v>0</v>
      </c>
      <c r="P369" s="76">
        <f>'XCSM Dump'!AX368</f>
        <v>0</v>
      </c>
      <c r="Q369" s="76">
        <f>'XCSM Dump'!AY368</f>
        <v>0</v>
      </c>
      <c r="R369" s="76">
        <f>'XCSM Dump'!AZ368</f>
        <v>0</v>
      </c>
      <c r="S369" s="76">
        <f>+'XCSM Dump'!U368</f>
        <v>0</v>
      </c>
      <c r="T369" s="76">
        <f>+'XCSM Dump'!BB368+'XCSM Dump'!BA368</f>
        <v>0</v>
      </c>
      <c r="U369" s="11">
        <f t="shared" si="12"/>
        <v>480</v>
      </c>
    </row>
    <row r="370" spans="1:21" x14ac:dyDescent="0.3">
      <c r="A370" t="str">
        <f t="shared" si="11"/>
        <v>ENG1043007</v>
      </c>
      <c r="B370" s="1" t="str">
        <f>'XCSM Dump'!C369</f>
        <v>ENG</v>
      </c>
      <c r="C370" s="1" t="str">
        <f>IF(LEN('XCSM Dump'!D369)=4,'XCSM Dump'!D369,REPT("0",3-LEN('XCSM Dump'!D369))&amp;'XCSM Dump'!D369)</f>
        <v>104</v>
      </c>
      <c r="D370" s="1">
        <f>'XCSM Dump'!E369</f>
        <v>3007</v>
      </c>
      <c r="E370" t="str">
        <f>'XCSM Dump'!F369</f>
        <v>Composition II</v>
      </c>
      <c r="F370" s="75">
        <f>'XCSM Dump'!W369</f>
        <v>3</v>
      </c>
      <c r="G370" s="49">
        <f>'XCSM Dump'!I369</f>
        <v>46251</v>
      </c>
      <c r="H370" s="49">
        <f>'XCSM Dump'!J369</f>
        <v>46367</v>
      </c>
      <c r="I370" s="49">
        <f>'XCSM Dump'!BX369</f>
        <v>46257.02</v>
      </c>
      <c r="J370" s="49">
        <f>'XCSM Dump'!BY369</f>
        <v>46264.04</v>
      </c>
      <c r="K370" s="49">
        <f>'XCSM Dump'!BZ369</f>
        <v>46349.440000000002</v>
      </c>
      <c r="L370" s="76">
        <f>'XCSM Dump'!AT369</f>
        <v>480</v>
      </c>
      <c r="M370" s="76">
        <f>'XCSM Dump'!AU369</f>
        <v>0</v>
      </c>
      <c r="N370" s="76">
        <f>'XCSM Dump'!AV369</f>
        <v>0</v>
      </c>
      <c r="O370" s="76">
        <f>'XCSM Dump'!AW369</f>
        <v>0</v>
      </c>
      <c r="P370" s="76">
        <f>'XCSM Dump'!AX369</f>
        <v>0</v>
      </c>
      <c r="Q370" s="76">
        <f>'XCSM Dump'!AY369</f>
        <v>0</v>
      </c>
      <c r="R370" s="76">
        <f>'XCSM Dump'!AZ369</f>
        <v>0</v>
      </c>
      <c r="S370" s="76">
        <f>+'XCSM Dump'!U369</f>
        <v>0</v>
      </c>
      <c r="T370" s="76">
        <f>+'XCSM Dump'!BB369+'XCSM Dump'!BA369</f>
        <v>0</v>
      </c>
      <c r="U370" s="11">
        <f t="shared" si="12"/>
        <v>480</v>
      </c>
    </row>
    <row r="371" spans="1:21" x14ac:dyDescent="0.3">
      <c r="A371" t="str">
        <f t="shared" si="11"/>
        <v>ENG1043008</v>
      </c>
      <c r="B371" s="1" t="str">
        <f>'XCSM Dump'!C370</f>
        <v>ENG</v>
      </c>
      <c r="C371" s="1" t="str">
        <f>IF(LEN('XCSM Dump'!D370)=4,'XCSM Dump'!D370,REPT("0",3-LEN('XCSM Dump'!D370))&amp;'XCSM Dump'!D370)</f>
        <v>104</v>
      </c>
      <c r="D371" s="1">
        <f>'XCSM Dump'!E370</f>
        <v>3008</v>
      </c>
      <c r="E371" t="str">
        <f>'XCSM Dump'!F370</f>
        <v>Composition II</v>
      </c>
      <c r="F371" s="75">
        <f>'XCSM Dump'!W370</f>
        <v>3</v>
      </c>
      <c r="G371" s="49">
        <f>'XCSM Dump'!I370</f>
        <v>46251</v>
      </c>
      <c r="H371" s="49">
        <f>'XCSM Dump'!J370</f>
        <v>46367</v>
      </c>
      <c r="I371" s="49">
        <f>'XCSM Dump'!BX370</f>
        <v>46257.02</v>
      </c>
      <c r="J371" s="49">
        <f>'XCSM Dump'!BY370</f>
        <v>46264.04</v>
      </c>
      <c r="K371" s="49">
        <f>'XCSM Dump'!BZ370</f>
        <v>46349.440000000002</v>
      </c>
      <c r="L371" s="76">
        <f>'XCSM Dump'!AT370</f>
        <v>480</v>
      </c>
      <c r="M371" s="76">
        <f>'XCSM Dump'!AU370</f>
        <v>0</v>
      </c>
      <c r="N371" s="76">
        <f>'XCSM Dump'!AV370</f>
        <v>0</v>
      </c>
      <c r="O371" s="76">
        <f>'XCSM Dump'!AW370</f>
        <v>0</v>
      </c>
      <c r="P371" s="76">
        <f>'XCSM Dump'!AX370</f>
        <v>0</v>
      </c>
      <c r="Q371" s="76">
        <f>'XCSM Dump'!AY370</f>
        <v>0</v>
      </c>
      <c r="R371" s="76">
        <f>'XCSM Dump'!AZ370</f>
        <v>0</v>
      </c>
      <c r="S371" s="76">
        <f>+'XCSM Dump'!U370</f>
        <v>0</v>
      </c>
      <c r="T371" s="76">
        <f>+'XCSM Dump'!BB370+'XCSM Dump'!BA370</f>
        <v>0</v>
      </c>
      <c r="U371" s="11">
        <f t="shared" si="12"/>
        <v>480</v>
      </c>
    </row>
    <row r="372" spans="1:21" x14ac:dyDescent="0.3">
      <c r="A372" t="str">
        <f t="shared" si="11"/>
        <v>ENG1043009</v>
      </c>
      <c r="B372" s="1" t="str">
        <f>'XCSM Dump'!C371</f>
        <v>ENG</v>
      </c>
      <c r="C372" s="1" t="str">
        <f>IF(LEN('XCSM Dump'!D371)=4,'XCSM Dump'!D371,REPT("0",3-LEN('XCSM Dump'!D371))&amp;'XCSM Dump'!D371)</f>
        <v>104</v>
      </c>
      <c r="D372" s="1">
        <f>'XCSM Dump'!E371</f>
        <v>3009</v>
      </c>
      <c r="E372" t="str">
        <f>'XCSM Dump'!F371</f>
        <v>Composition II</v>
      </c>
      <c r="F372" s="75">
        <f>'XCSM Dump'!W371</f>
        <v>3</v>
      </c>
      <c r="G372" s="49">
        <f>'XCSM Dump'!I371</f>
        <v>46251</v>
      </c>
      <c r="H372" s="49">
        <f>'XCSM Dump'!J371</f>
        <v>46367</v>
      </c>
      <c r="I372" s="49">
        <f>'XCSM Dump'!BX371</f>
        <v>46257.02</v>
      </c>
      <c r="J372" s="49">
        <f>'XCSM Dump'!BY371</f>
        <v>46264.04</v>
      </c>
      <c r="K372" s="49">
        <f>'XCSM Dump'!BZ371</f>
        <v>46349.440000000002</v>
      </c>
      <c r="L372" s="76">
        <f>'XCSM Dump'!AT371</f>
        <v>480</v>
      </c>
      <c r="M372" s="76">
        <f>'XCSM Dump'!AU371</f>
        <v>0</v>
      </c>
      <c r="N372" s="76">
        <f>'XCSM Dump'!AV371</f>
        <v>0</v>
      </c>
      <c r="O372" s="76">
        <f>'XCSM Dump'!AW371</f>
        <v>0</v>
      </c>
      <c r="P372" s="76">
        <f>'XCSM Dump'!AX371</f>
        <v>0</v>
      </c>
      <c r="Q372" s="76">
        <f>'XCSM Dump'!AY371</f>
        <v>0</v>
      </c>
      <c r="R372" s="76">
        <f>'XCSM Dump'!AZ371</f>
        <v>0</v>
      </c>
      <c r="S372" s="76">
        <f>+'XCSM Dump'!U371</f>
        <v>0</v>
      </c>
      <c r="T372" s="76">
        <f>+'XCSM Dump'!BB371+'XCSM Dump'!BA371</f>
        <v>0</v>
      </c>
      <c r="U372" s="11">
        <f t="shared" si="12"/>
        <v>480</v>
      </c>
    </row>
    <row r="373" spans="1:21" x14ac:dyDescent="0.3">
      <c r="A373" t="str">
        <f t="shared" si="11"/>
        <v>ENG1043090</v>
      </c>
      <c r="B373" s="1" t="str">
        <f>'XCSM Dump'!C372</f>
        <v>ENG</v>
      </c>
      <c r="C373" s="1" t="str">
        <f>IF(LEN('XCSM Dump'!D372)=4,'XCSM Dump'!D372,REPT("0",3-LEN('XCSM Dump'!D372))&amp;'XCSM Dump'!D372)</f>
        <v>104</v>
      </c>
      <c r="D373" s="1">
        <f>'XCSM Dump'!E372</f>
        <v>3090</v>
      </c>
      <c r="E373" t="str">
        <f>'XCSM Dump'!F372</f>
        <v>Composition II</v>
      </c>
      <c r="F373" s="75">
        <f>'XCSM Dump'!W372</f>
        <v>3</v>
      </c>
      <c r="G373" s="49">
        <f>'XCSM Dump'!I372</f>
        <v>46246</v>
      </c>
      <c r="H373" s="49">
        <f>'XCSM Dump'!J372</f>
        <v>46374</v>
      </c>
      <c r="I373" s="49">
        <f>'XCSM Dump'!BX372</f>
        <v>46252.74</v>
      </c>
      <c r="J373" s="49">
        <f>'XCSM Dump'!BY372</f>
        <v>46260.480000000003</v>
      </c>
      <c r="K373" s="49">
        <f>'XCSM Dump'!BZ372</f>
        <v>46353.52</v>
      </c>
      <c r="L373" s="76">
        <f>'XCSM Dump'!AT372</f>
        <v>480</v>
      </c>
      <c r="M373" s="76">
        <f>'XCSM Dump'!AU372</f>
        <v>0</v>
      </c>
      <c r="N373" s="76">
        <f>'XCSM Dump'!AV372</f>
        <v>0</v>
      </c>
      <c r="O373" s="76">
        <f>'XCSM Dump'!AW372</f>
        <v>0</v>
      </c>
      <c r="P373" s="76">
        <f>'XCSM Dump'!AX372</f>
        <v>0</v>
      </c>
      <c r="Q373" s="76">
        <f>'XCSM Dump'!AY372</f>
        <v>0</v>
      </c>
      <c r="R373" s="76">
        <f>'XCSM Dump'!AZ372</f>
        <v>0</v>
      </c>
      <c r="S373" s="76">
        <f>+'XCSM Dump'!U372</f>
        <v>0</v>
      </c>
      <c r="T373" s="76">
        <f>+'XCSM Dump'!BB372+'XCSM Dump'!BA372</f>
        <v>0</v>
      </c>
      <c r="U373" s="11">
        <f t="shared" si="12"/>
        <v>480</v>
      </c>
    </row>
    <row r="374" spans="1:21" x14ac:dyDescent="0.3">
      <c r="A374" t="str">
        <f t="shared" si="11"/>
        <v>ENG1043B01</v>
      </c>
      <c r="B374" s="1" t="str">
        <f>'XCSM Dump'!C373</f>
        <v>ENG</v>
      </c>
      <c r="C374" s="1" t="str">
        <f>IF(LEN('XCSM Dump'!D373)=4,'XCSM Dump'!D373,REPT("0",3-LEN('XCSM Dump'!D373))&amp;'XCSM Dump'!D373)</f>
        <v>104</v>
      </c>
      <c r="D374" s="1" t="str">
        <f>'XCSM Dump'!E373</f>
        <v>3B01</v>
      </c>
      <c r="E374" t="str">
        <f>'XCSM Dump'!F373</f>
        <v>Composition II</v>
      </c>
      <c r="F374" s="75">
        <f>'XCSM Dump'!W373</f>
        <v>3</v>
      </c>
      <c r="G374" s="49">
        <f>'XCSM Dump'!I373</f>
        <v>46307</v>
      </c>
      <c r="H374" s="49">
        <f>'XCSM Dump'!J373</f>
        <v>46367</v>
      </c>
      <c r="I374" s="49">
        <f>'XCSM Dump'!BX373</f>
        <v>46309.66</v>
      </c>
      <c r="J374" s="49">
        <f>'XCSM Dump'!BY373</f>
        <v>46313.32</v>
      </c>
      <c r="K374" s="49">
        <f>'XCSM Dump'!BZ373</f>
        <v>46357.4</v>
      </c>
      <c r="L374" s="76">
        <f>'XCSM Dump'!AT373</f>
        <v>480</v>
      </c>
      <c r="M374" s="76">
        <f>'XCSM Dump'!AU373</f>
        <v>0</v>
      </c>
      <c r="N374" s="76">
        <f>'XCSM Dump'!AV373</f>
        <v>0</v>
      </c>
      <c r="O374" s="76">
        <f>'XCSM Dump'!AW373</f>
        <v>0</v>
      </c>
      <c r="P374" s="76">
        <f>'XCSM Dump'!AX373</f>
        <v>0</v>
      </c>
      <c r="Q374" s="76">
        <f>'XCSM Dump'!AY373</f>
        <v>0</v>
      </c>
      <c r="R374" s="76">
        <f>'XCSM Dump'!AZ373</f>
        <v>0</v>
      </c>
      <c r="S374" s="76">
        <f>+'XCSM Dump'!U373</f>
        <v>0</v>
      </c>
      <c r="T374" s="76">
        <f>+'XCSM Dump'!BB373+'XCSM Dump'!BA373</f>
        <v>0</v>
      </c>
      <c r="U374" s="11">
        <f t="shared" si="12"/>
        <v>480</v>
      </c>
    </row>
    <row r="375" spans="1:21" x14ac:dyDescent="0.3">
      <c r="A375" t="str">
        <f t="shared" si="11"/>
        <v>ENG1043B02</v>
      </c>
      <c r="B375" s="1" t="str">
        <f>'XCSM Dump'!C374</f>
        <v>ENG</v>
      </c>
      <c r="C375" s="1" t="str">
        <f>IF(LEN('XCSM Dump'!D374)=4,'XCSM Dump'!D374,REPT("0",3-LEN('XCSM Dump'!D374))&amp;'XCSM Dump'!D374)</f>
        <v>104</v>
      </c>
      <c r="D375" s="1" t="str">
        <f>'XCSM Dump'!E374</f>
        <v>3B02</v>
      </c>
      <c r="E375" t="str">
        <f>'XCSM Dump'!F374</f>
        <v>Composition II</v>
      </c>
      <c r="F375" s="75">
        <f>'XCSM Dump'!W374</f>
        <v>3</v>
      </c>
      <c r="G375" s="49">
        <f>'XCSM Dump'!I374</f>
        <v>46307</v>
      </c>
      <c r="H375" s="49">
        <f>'XCSM Dump'!J374</f>
        <v>46367</v>
      </c>
      <c r="I375" s="49">
        <f>'XCSM Dump'!BX374</f>
        <v>46309.66</v>
      </c>
      <c r="J375" s="49">
        <f>'XCSM Dump'!BY374</f>
        <v>46313.32</v>
      </c>
      <c r="K375" s="49">
        <f>'XCSM Dump'!BZ374</f>
        <v>46357.4</v>
      </c>
      <c r="L375" s="76">
        <f>'XCSM Dump'!AT374</f>
        <v>480</v>
      </c>
      <c r="M375" s="76">
        <f>'XCSM Dump'!AU374</f>
        <v>0</v>
      </c>
      <c r="N375" s="76">
        <f>'XCSM Dump'!AV374</f>
        <v>0</v>
      </c>
      <c r="O375" s="76">
        <f>'XCSM Dump'!AW374</f>
        <v>0</v>
      </c>
      <c r="P375" s="76">
        <f>'XCSM Dump'!AX374</f>
        <v>0</v>
      </c>
      <c r="Q375" s="76">
        <f>'XCSM Dump'!AY374</f>
        <v>0</v>
      </c>
      <c r="R375" s="76">
        <f>'XCSM Dump'!AZ374</f>
        <v>0</v>
      </c>
      <c r="S375" s="76">
        <f>+'XCSM Dump'!U374</f>
        <v>0</v>
      </c>
      <c r="T375" s="76">
        <f>+'XCSM Dump'!BB374+'XCSM Dump'!BA374</f>
        <v>0</v>
      </c>
      <c r="U375" s="11">
        <f t="shared" si="12"/>
        <v>480</v>
      </c>
    </row>
    <row r="376" spans="1:21" x14ac:dyDescent="0.3">
      <c r="A376" t="str">
        <f t="shared" si="11"/>
        <v>ENG1093001</v>
      </c>
      <c r="B376" s="1" t="str">
        <f>'XCSM Dump'!C375</f>
        <v>ENG</v>
      </c>
      <c r="C376" s="1" t="str">
        <f>IF(LEN('XCSM Dump'!D375)=4,'XCSM Dump'!D375,REPT("0",3-LEN('XCSM Dump'!D375))&amp;'XCSM Dump'!D375)</f>
        <v>109</v>
      </c>
      <c r="D376" s="1">
        <f>'XCSM Dump'!E375</f>
        <v>3001</v>
      </c>
      <c r="E376" t="str">
        <f>'XCSM Dump'!F375</f>
        <v>Intro to Tech Report Writing</v>
      </c>
      <c r="F376" s="75">
        <f>'XCSM Dump'!W375</f>
        <v>3</v>
      </c>
      <c r="G376" s="49">
        <f>'XCSM Dump'!I375</f>
        <v>46251</v>
      </c>
      <c r="H376" s="49">
        <f>'XCSM Dump'!J375</f>
        <v>46367</v>
      </c>
      <c r="I376" s="49">
        <f>'XCSM Dump'!BX375</f>
        <v>46257.02</v>
      </c>
      <c r="J376" s="49">
        <f>'XCSM Dump'!BY375</f>
        <v>46264.04</v>
      </c>
      <c r="K376" s="49">
        <f>'XCSM Dump'!BZ375</f>
        <v>46349.440000000002</v>
      </c>
      <c r="L376" s="76">
        <f>'XCSM Dump'!AT375</f>
        <v>480</v>
      </c>
      <c r="M376" s="76">
        <f>'XCSM Dump'!AU375</f>
        <v>0</v>
      </c>
      <c r="N376" s="76">
        <f>'XCSM Dump'!AV375</f>
        <v>0</v>
      </c>
      <c r="O376" s="76">
        <f>'XCSM Dump'!AW375</f>
        <v>0</v>
      </c>
      <c r="P376" s="76">
        <f>'XCSM Dump'!AX375</f>
        <v>0</v>
      </c>
      <c r="Q376" s="76">
        <f>'XCSM Dump'!AY375</f>
        <v>0</v>
      </c>
      <c r="R376" s="76">
        <f>'XCSM Dump'!AZ375</f>
        <v>0</v>
      </c>
      <c r="S376" s="76">
        <f>+'XCSM Dump'!U375</f>
        <v>0</v>
      </c>
      <c r="T376" s="76">
        <f>+'XCSM Dump'!BB375+'XCSM Dump'!BA375</f>
        <v>0</v>
      </c>
      <c r="U376" s="11">
        <f t="shared" si="12"/>
        <v>480</v>
      </c>
    </row>
    <row r="377" spans="1:21" x14ac:dyDescent="0.3">
      <c r="A377" t="str">
        <f t="shared" si="11"/>
        <v>ENG1113001</v>
      </c>
      <c r="B377" s="1" t="str">
        <f>'XCSM Dump'!C376</f>
        <v>ENG</v>
      </c>
      <c r="C377" s="1" t="str">
        <f>IF(LEN('XCSM Dump'!D376)=4,'XCSM Dump'!D376,REPT("0",3-LEN('XCSM Dump'!D376))&amp;'XCSM Dump'!D376)</f>
        <v>111</v>
      </c>
      <c r="D377" s="1">
        <f>'XCSM Dump'!E376</f>
        <v>3001</v>
      </c>
      <c r="E377" t="str">
        <f>'XCSM Dump'!F376</f>
        <v>College Study Skills</v>
      </c>
      <c r="F377" s="75">
        <f>'XCSM Dump'!W376</f>
        <v>2</v>
      </c>
      <c r="G377" s="49">
        <f>'XCSM Dump'!I376</f>
        <v>46251</v>
      </c>
      <c r="H377" s="49">
        <f>'XCSM Dump'!J376</f>
        <v>46367</v>
      </c>
      <c r="I377" s="49">
        <f>'XCSM Dump'!BX376</f>
        <v>46257.02</v>
      </c>
      <c r="J377" s="49">
        <f>'XCSM Dump'!BY376</f>
        <v>46264.04</v>
      </c>
      <c r="K377" s="49">
        <f>'XCSM Dump'!BZ376</f>
        <v>46349.440000000002</v>
      </c>
      <c r="L377" s="76">
        <f>'XCSM Dump'!AT376</f>
        <v>320</v>
      </c>
      <c r="M377" s="76">
        <f>'XCSM Dump'!AU376</f>
        <v>0</v>
      </c>
      <c r="N377" s="76">
        <f>'XCSM Dump'!AV376</f>
        <v>0</v>
      </c>
      <c r="O377" s="76">
        <f>'XCSM Dump'!AW376</f>
        <v>0</v>
      </c>
      <c r="P377" s="76">
        <f>'XCSM Dump'!AX376</f>
        <v>0</v>
      </c>
      <c r="Q377" s="76">
        <f>'XCSM Dump'!AY376</f>
        <v>0</v>
      </c>
      <c r="R377" s="76">
        <f>'XCSM Dump'!AZ376</f>
        <v>0</v>
      </c>
      <c r="S377" s="76">
        <f>+'XCSM Dump'!U376</f>
        <v>0</v>
      </c>
      <c r="T377" s="76">
        <f>+'XCSM Dump'!BB376+'XCSM Dump'!BA376</f>
        <v>0</v>
      </c>
      <c r="U377" s="11">
        <f t="shared" si="12"/>
        <v>320</v>
      </c>
    </row>
    <row r="378" spans="1:21" x14ac:dyDescent="0.3">
      <c r="A378" t="str">
        <f t="shared" si="11"/>
        <v>ENG1113002</v>
      </c>
      <c r="B378" s="1" t="str">
        <f>'XCSM Dump'!C377</f>
        <v>ENG</v>
      </c>
      <c r="C378" s="1" t="str">
        <f>IF(LEN('XCSM Dump'!D377)=4,'XCSM Dump'!D377,REPT("0",3-LEN('XCSM Dump'!D377))&amp;'XCSM Dump'!D377)</f>
        <v>111</v>
      </c>
      <c r="D378" s="1">
        <f>'XCSM Dump'!E377</f>
        <v>3002</v>
      </c>
      <c r="E378" t="str">
        <f>'XCSM Dump'!F377</f>
        <v>College Study Skills</v>
      </c>
      <c r="F378" s="75">
        <f>'XCSM Dump'!W377</f>
        <v>2</v>
      </c>
      <c r="G378" s="49">
        <f>'XCSM Dump'!I377</f>
        <v>46251</v>
      </c>
      <c r="H378" s="49">
        <f>'XCSM Dump'!J377</f>
        <v>46367</v>
      </c>
      <c r="I378" s="49">
        <f>'XCSM Dump'!BX377</f>
        <v>46257.02</v>
      </c>
      <c r="J378" s="49">
        <f>'XCSM Dump'!BY377</f>
        <v>46264.04</v>
      </c>
      <c r="K378" s="49">
        <f>'XCSM Dump'!BZ377</f>
        <v>46349.440000000002</v>
      </c>
      <c r="L378" s="76">
        <f>'XCSM Dump'!AT377</f>
        <v>320</v>
      </c>
      <c r="M378" s="76">
        <f>'XCSM Dump'!AU377</f>
        <v>0</v>
      </c>
      <c r="N378" s="76">
        <f>'XCSM Dump'!AV377</f>
        <v>0</v>
      </c>
      <c r="O378" s="76">
        <f>'XCSM Dump'!AW377</f>
        <v>0</v>
      </c>
      <c r="P378" s="76">
        <f>'XCSM Dump'!AX377</f>
        <v>0</v>
      </c>
      <c r="Q378" s="76">
        <f>'XCSM Dump'!AY377</f>
        <v>0</v>
      </c>
      <c r="R378" s="76">
        <f>'XCSM Dump'!AZ377</f>
        <v>0</v>
      </c>
      <c r="S378" s="76">
        <f>+'XCSM Dump'!U377</f>
        <v>0</v>
      </c>
      <c r="T378" s="76">
        <f>+'XCSM Dump'!BB377+'XCSM Dump'!BA377</f>
        <v>0</v>
      </c>
      <c r="U378" s="11">
        <f t="shared" si="12"/>
        <v>320</v>
      </c>
    </row>
    <row r="379" spans="1:21" x14ac:dyDescent="0.3">
      <c r="A379" t="str">
        <f t="shared" si="11"/>
        <v>ENG1113003</v>
      </c>
      <c r="B379" s="1" t="str">
        <f>'XCSM Dump'!C378</f>
        <v>ENG</v>
      </c>
      <c r="C379" s="1" t="str">
        <f>IF(LEN('XCSM Dump'!D378)=4,'XCSM Dump'!D378,REPT("0",3-LEN('XCSM Dump'!D378))&amp;'XCSM Dump'!D378)</f>
        <v>111</v>
      </c>
      <c r="D379" s="1">
        <f>'XCSM Dump'!E378</f>
        <v>3003</v>
      </c>
      <c r="E379" t="str">
        <f>'XCSM Dump'!F378</f>
        <v>College Study Skills</v>
      </c>
      <c r="F379" s="75">
        <f>'XCSM Dump'!W378</f>
        <v>2</v>
      </c>
      <c r="G379" s="49">
        <f>'XCSM Dump'!I378</f>
        <v>46251</v>
      </c>
      <c r="H379" s="49">
        <f>'XCSM Dump'!J378</f>
        <v>46367</v>
      </c>
      <c r="I379" s="49">
        <f>'XCSM Dump'!BX378</f>
        <v>46257.02</v>
      </c>
      <c r="J379" s="49">
        <f>'XCSM Dump'!BY378</f>
        <v>46264.04</v>
      </c>
      <c r="K379" s="49">
        <f>'XCSM Dump'!BZ378</f>
        <v>46349.440000000002</v>
      </c>
      <c r="L379" s="76">
        <f>'XCSM Dump'!AT378</f>
        <v>320</v>
      </c>
      <c r="M379" s="76">
        <f>'XCSM Dump'!AU378</f>
        <v>0</v>
      </c>
      <c r="N379" s="76">
        <f>'XCSM Dump'!AV378</f>
        <v>0</v>
      </c>
      <c r="O379" s="76">
        <f>'XCSM Dump'!AW378</f>
        <v>0</v>
      </c>
      <c r="P379" s="76">
        <f>'XCSM Dump'!AX378</f>
        <v>0</v>
      </c>
      <c r="Q379" s="76">
        <f>'XCSM Dump'!AY378</f>
        <v>0</v>
      </c>
      <c r="R379" s="76">
        <f>'XCSM Dump'!AZ378</f>
        <v>0</v>
      </c>
      <c r="S379" s="76">
        <f>+'XCSM Dump'!U378</f>
        <v>0</v>
      </c>
      <c r="T379" s="76">
        <f>+'XCSM Dump'!BB378+'XCSM Dump'!BA378</f>
        <v>0</v>
      </c>
      <c r="U379" s="11">
        <f t="shared" si="12"/>
        <v>320</v>
      </c>
    </row>
    <row r="380" spans="1:21" x14ac:dyDescent="0.3">
      <c r="A380" t="str">
        <f t="shared" si="11"/>
        <v>ENG1303001</v>
      </c>
      <c r="B380" s="1" t="str">
        <f>'XCSM Dump'!C379</f>
        <v>ENG</v>
      </c>
      <c r="C380" s="1" t="str">
        <f>IF(LEN('XCSM Dump'!D379)=4,'XCSM Dump'!D379,REPT("0",3-LEN('XCSM Dump'!D379))&amp;'XCSM Dump'!D379)</f>
        <v>130</v>
      </c>
      <c r="D380" s="1">
        <f>'XCSM Dump'!E379</f>
        <v>3001</v>
      </c>
      <c r="E380" t="str">
        <f>'XCSM Dump'!F379</f>
        <v>Introduction to Literature</v>
      </c>
      <c r="F380" s="75">
        <f>'XCSM Dump'!W379</f>
        <v>3</v>
      </c>
      <c r="G380" s="49">
        <f>'XCSM Dump'!I379</f>
        <v>46251</v>
      </c>
      <c r="H380" s="49">
        <f>'XCSM Dump'!J379</f>
        <v>46367</v>
      </c>
      <c r="I380" s="49">
        <f>'XCSM Dump'!BX379</f>
        <v>46257.02</v>
      </c>
      <c r="J380" s="49">
        <f>'XCSM Dump'!BY379</f>
        <v>46264.04</v>
      </c>
      <c r="K380" s="49">
        <f>'XCSM Dump'!BZ379</f>
        <v>46349.440000000002</v>
      </c>
      <c r="L380" s="76">
        <f>'XCSM Dump'!AT379</f>
        <v>480</v>
      </c>
      <c r="M380" s="76">
        <f>'XCSM Dump'!AU379</f>
        <v>0</v>
      </c>
      <c r="N380" s="76">
        <f>'XCSM Dump'!AV379</f>
        <v>0</v>
      </c>
      <c r="O380" s="76">
        <f>'XCSM Dump'!AW379</f>
        <v>0</v>
      </c>
      <c r="P380" s="76">
        <f>'XCSM Dump'!AX379</f>
        <v>0</v>
      </c>
      <c r="Q380" s="76">
        <f>'XCSM Dump'!AY379</f>
        <v>0</v>
      </c>
      <c r="R380" s="76">
        <f>'XCSM Dump'!AZ379</f>
        <v>0</v>
      </c>
      <c r="S380" s="76">
        <f>+'XCSM Dump'!U379</f>
        <v>0</v>
      </c>
      <c r="T380" s="76">
        <f>+'XCSM Dump'!BB379+'XCSM Dump'!BA379</f>
        <v>0</v>
      </c>
      <c r="U380" s="11">
        <f t="shared" si="12"/>
        <v>480</v>
      </c>
    </row>
    <row r="381" spans="1:21" x14ac:dyDescent="0.3">
      <c r="A381" t="str">
        <f t="shared" si="11"/>
        <v>ENG2063001</v>
      </c>
      <c r="B381" s="1" t="str">
        <f>'XCSM Dump'!C380</f>
        <v>ENG</v>
      </c>
      <c r="C381" s="1" t="str">
        <f>IF(LEN('XCSM Dump'!D380)=4,'XCSM Dump'!D380,REPT("0",3-LEN('XCSM Dump'!D380))&amp;'XCSM Dump'!D380)</f>
        <v>206</v>
      </c>
      <c r="D381" s="1">
        <f>'XCSM Dump'!E380</f>
        <v>3001</v>
      </c>
      <c r="E381" t="str">
        <f>'XCSM Dump'!F380</f>
        <v>Introduction to Fiction</v>
      </c>
      <c r="F381" s="75">
        <f>'XCSM Dump'!W380</f>
        <v>3</v>
      </c>
      <c r="G381" s="49">
        <f>'XCSM Dump'!I380</f>
        <v>46251</v>
      </c>
      <c r="H381" s="49">
        <f>'XCSM Dump'!J380</f>
        <v>46367</v>
      </c>
      <c r="I381" s="49">
        <f>'XCSM Dump'!BX380</f>
        <v>46257.02</v>
      </c>
      <c r="J381" s="49">
        <f>'XCSM Dump'!BY380</f>
        <v>46264.04</v>
      </c>
      <c r="K381" s="49">
        <f>'XCSM Dump'!BZ380</f>
        <v>46349.440000000002</v>
      </c>
      <c r="L381" s="76">
        <f>'XCSM Dump'!AT380</f>
        <v>480</v>
      </c>
      <c r="M381" s="76">
        <f>'XCSM Dump'!AU380</f>
        <v>0</v>
      </c>
      <c r="N381" s="76">
        <f>'XCSM Dump'!AV380</f>
        <v>0</v>
      </c>
      <c r="O381" s="76">
        <f>'XCSM Dump'!AW380</f>
        <v>0</v>
      </c>
      <c r="P381" s="76">
        <f>'XCSM Dump'!AX380</f>
        <v>0</v>
      </c>
      <c r="Q381" s="76">
        <f>'XCSM Dump'!AY380</f>
        <v>0</v>
      </c>
      <c r="R381" s="76">
        <f>'XCSM Dump'!AZ380</f>
        <v>0</v>
      </c>
      <c r="S381" s="76">
        <f>+'XCSM Dump'!U380</f>
        <v>0</v>
      </c>
      <c r="T381" s="76">
        <f>+'XCSM Dump'!BB380+'XCSM Dump'!BA380</f>
        <v>0</v>
      </c>
      <c r="U381" s="11">
        <f t="shared" si="12"/>
        <v>480</v>
      </c>
    </row>
    <row r="382" spans="1:21" x14ac:dyDescent="0.3">
      <c r="A382" t="str">
        <f t="shared" si="11"/>
        <v>ENG2163001</v>
      </c>
      <c r="B382" s="1" t="str">
        <f>'XCSM Dump'!C381</f>
        <v>ENG</v>
      </c>
      <c r="C382" s="1" t="str">
        <f>IF(LEN('XCSM Dump'!D381)=4,'XCSM Dump'!D381,REPT("0",3-LEN('XCSM Dump'!D381))&amp;'XCSM Dump'!D381)</f>
        <v>216</v>
      </c>
      <c r="D382" s="1">
        <f>'XCSM Dump'!E381</f>
        <v>3001</v>
      </c>
      <c r="E382" t="str">
        <f>'XCSM Dump'!F381</f>
        <v>Introduction to Poetry</v>
      </c>
      <c r="F382" s="75">
        <f>'XCSM Dump'!W381</f>
        <v>3</v>
      </c>
      <c r="G382" s="49">
        <f>'XCSM Dump'!I381</f>
        <v>46251</v>
      </c>
      <c r="H382" s="49">
        <f>'XCSM Dump'!J381</f>
        <v>46367</v>
      </c>
      <c r="I382" s="49">
        <f>'XCSM Dump'!BX381</f>
        <v>46257.02</v>
      </c>
      <c r="J382" s="49">
        <f>'XCSM Dump'!BY381</f>
        <v>46264.04</v>
      </c>
      <c r="K382" s="49">
        <f>'XCSM Dump'!BZ381</f>
        <v>46349.440000000002</v>
      </c>
      <c r="L382" s="76">
        <f>'XCSM Dump'!AT381</f>
        <v>480</v>
      </c>
      <c r="M382" s="76">
        <f>'XCSM Dump'!AU381</f>
        <v>0</v>
      </c>
      <c r="N382" s="76">
        <f>'XCSM Dump'!AV381</f>
        <v>0</v>
      </c>
      <c r="O382" s="76">
        <f>'XCSM Dump'!AW381</f>
        <v>0</v>
      </c>
      <c r="P382" s="76">
        <f>'XCSM Dump'!AX381</f>
        <v>0</v>
      </c>
      <c r="Q382" s="76">
        <f>'XCSM Dump'!AY381</f>
        <v>0</v>
      </c>
      <c r="R382" s="76">
        <f>'XCSM Dump'!AZ381</f>
        <v>0</v>
      </c>
      <c r="S382" s="76">
        <f>+'XCSM Dump'!U381</f>
        <v>0</v>
      </c>
      <c r="T382" s="76">
        <f>+'XCSM Dump'!BB381+'XCSM Dump'!BA381</f>
        <v>0</v>
      </c>
      <c r="U382" s="11">
        <f t="shared" si="12"/>
        <v>480</v>
      </c>
    </row>
    <row r="383" spans="1:21" x14ac:dyDescent="0.3">
      <c r="A383" t="str">
        <f t="shared" si="11"/>
        <v>ENG2163002</v>
      </c>
      <c r="B383" s="1" t="str">
        <f>'XCSM Dump'!C382</f>
        <v>ENG</v>
      </c>
      <c r="C383" s="1" t="str">
        <f>IF(LEN('XCSM Dump'!D382)=4,'XCSM Dump'!D382,REPT("0",3-LEN('XCSM Dump'!D382))&amp;'XCSM Dump'!D382)</f>
        <v>216</v>
      </c>
      <c r="D383" s="1">
        <f>'XCSM Dump'!E382</f>
        <v>3002</v>
      </c>
      <c r="E383" t="str">
        <f>'XCSM Dump'!F382</f>
        <v>Introduction to Poetry</v>
      </c>
      <c r="F383" s="75">
        <f>'XCSM Dump'!W382</f>
        <v>3</v>
      </c>
      <c r="G383" s="49">
        <f>'XCSM Dump'!I382</f>
        <v>46251</v>
      </c>
      <c r="H383" s="49">
        <f>'XCSM Dump'!J382</f>
        <v>46367</v>
      </c>
      <c r="I383" s="49">
        <f>'XCSM Dump'!BX382</f>
        <v>46257.02</v>
      </c>
      <c r="J383" s="49">
        <f>'XCSM Dump'!BY382</f>
        <v>46264.04</v>
      </c>
      <c r="K383" s="49">
        <f>'XCSM Dump'!BZ382</f>
        <v>46349.440000000002</v>
      </c>
      <c r="L383" s="76">
        <f>'XCSM Dump'!AT382</f>
        <v>480</v>
      </c>
      <c r="M383" s="76">
        <f>'XCSM Dump'!AU382</f>
        <v>0</v>
      </c>
      <c r="N383" s="76">
        <f>'XCSM Dump'!AV382</f>
        <v>0</v>
      </c>
      <c r="O383" s="76">
        <f>'XCSM Dump'!AW382</f>
        <v>0</v>
      </c>
      <c r="P383" s="76">
        <f>'XCSM Dump'!AX382</f>
        <v>0</v>
      </c>
      <c r="Q383" s="76">
        <f>'XCSM Dump'!AY382</f>
        <v>0</v>
      </c>
      <c r="R383" s="76">
        <f>'XCSM Dump'!AZ382</f>
        <v>0</v>
      </c>
      <c r="S383" s="76">
        <f>+'XCSM Dump'!U382</f>
        <v>0</v>
      </c>
      <c r="T383" s="76">
        <f>+'XCSM Dump'!BB382+'XCSM Dump'!BA382</f>
        <v>0</v>
      </c>
      <c r="U383" s="11">
        <f t="shared" si="12"/>
        <v>480</v>
      </c>
    </row>
    <row r="384" spans="1:21" x14ac:dyDescent="0.3">
      <c r="A384" t="str">
        <f t="shared" si="11"/>
        <v>ENG2173001</v>
      </c>
      <c r="B384" s="1" t="str">
        <f>'XCSM Dump'!C383</f>
        <v>ENG</v>
      </c>
      <c r="C384" s="1" t="str">
        <f>IF(LEN('XCSM Dump'!D383)=4,'XCSM Dump'!D383,REPT("0",3-LEN('XCSM Dump'!D383))&amp;'XCSM Dump'!D383)</f>
        <v>217</v>
      </c>
      <c r="D384" s="1">
        <f>'XCSM Dump'!E383</f>
        <v>3001</v>
      </c>
      <c r="E384" t="str">
        <f>'XCSM Dump'!F383</f>
        <v>Introduction to Drama</v>
      </c>
      <c r="F384" s="75">
        <f>'XCSM Dump'!W383</f>
        <v>3</v>
      </c>
      <c r="G384" s="49">
        <f>'XCSM Dump'!I383</f>
        <v>46252</v>
      </c>
      <c r="H384" s="49">
        <f>'XCSM Dump'!J383</f>
        <v>46367</v>
      </c>
      <c r="I384" s="49">
        <f>'XCSM Dump'!BX383</f>
        <v>46257.96</v>
      </c>
      <c r="J384" s="49">
        <f>'XCSM Dump'!BY383</f>
        <v>46264.92</v>
      </c>
      <c r="K384" s="49">
        <f>'XCSM Dump'!BZ383</f>
        <v>46349.599999999999</v>
      </c>
      <c r="L384" s="76">
        <f>'XCSM Dump'!AT383</f>
        <v>480</v>
      </c>
      <c r="M384" s="76">
        <f>'XCSM Dump'!AU383</f>
        <v>0</v>
      </c>
      <c r="N384" s="76">
        <f>'XCSM Dump'!AV383</f>
        <v>0</v>
      </c>
      <c r="O384" s="76">
        <f>'XCSM Dump'!AW383</f>
        <v>0</v>
      </c>
      <c r="P384" s="76">
        <f>'XCSM Dump'!AX383</f>
        <v>0</v>
      </c>
      <c r="Q384" s="76">
        <f>'XCSM Dump'!AY383</f>
        <v>0</v>
      </c>
      <c r="R384" s="76">
        <f>'XCSM Dump'!AZ383</f>
        <v>0</v>
      </c>
      <c r="S384" s="76">
        <f>+'XCSM Dump'!U383</f>
        <v>0</v>
      </c>
      <c r="T384" s="76">
        <f>+'XCSM Dump'!BB383+'XCSM Dump'!BA383</f>
        <v>0</v>
      </c>
      <c r="U384" s="11">
        <f t="shared" si="12"/>
        <v>480</v>
      </c>
    </row>
    <row r="385" spans="1:21" x14ac:dyDescent="0.3">
      <c r="A385" t="str">
        <f t="shared" ref="A385:A448" si="13">B385&amp;C385&amp;D385</f>
        <v>ENG2993001</v>
      </c>
      <c r="B385" s="1" t="str">
        <f>'XCSM Dump'!C384</f>
        <v>ENG</v>
      </c>
      <c r="C385" s="1" t="str">
        <f>IF(LEN('XCSM Dump'!D384)=4,'XCSM Dump'!D384,REPT("0",3-LEN('XCSM Dump'!D384))&amp;'XCSM Dump'!D384)</f>
        <v>299</v>
      </c>
      <c r="D385" s="1">
        <f>'XCSM Dump'!E384</f>
        <v>3001</v>
      </c>
      <c r="E385" t="str">
        <f>'XCSM Dump'!F384</f>
        <v>Creative Writing:Fiction</v>
      </c>
      <c r="F385" s="75">
        <f>'XCSM Dump'!W384</f>
        <v>3</v>
      </c>
      <c r="G385" s="49">
        <f>'XCSM Dump'!I384</f>
        <v>46251</v>
      </c>
      <c r="H385" s="49">
        <f>'XCSM Dump'!J384</f>
        <v>46367</v>
      </c>
      <c r="I385" s="49">
        <f>'XCSM Dump'!BX384</f>
        <v>46257.02</v>
      </c>
      <c r="J385" s="49">
        <f>'XCSM Dump'!BY384</f>
        <v>46264.04</v>
      </c>
      <c r="K385" s="49">
        <f>'XCSM Dump'!BZ384</f>
        <v>46349.440000000002</v>
      </c>
      <c r="L385" s="76">
        <f>'XCSM Dump'!AT384</f>
        <v>480</v>
      </c>
      <c r="M385" s="76">
        <f>'XCSM Dump'!AU384</f>
        <v>0</v>
      </c>
      <c r="N385" s="76">
        <f>'XCSM Dump'!AV384</f>
        <v>0</v>
      </c>
      <c r="O385" s="76">
        <f>'XCSM Dump'!AW384</f>
        <v>0</v>
      </c>
      <c r="P385" s="76">
        <f>'XCSM Dump'!AX384</f>
        <v>0</v>
      </c>
      <c r="Q385" s="76">
        <f>'XCSM Dump'!AY384</f>
        <v>0</v>
      </c>
      <c r="R385" s="76">
        <f>'XCSM Dump'!AZ384</f>
        <v>0</v>
      </c>
      <c r="S385" s="76">
        <f>+'XCSM Dump'!U384</f>
        <v>0</v>
      </c>
      <c r="T385" s="76">
        <f>+'XCSM Dump'!BB384+'XCSM Dump'!BA384</f>
        <v>0</v>
      </c>
      <c r="U385" s="11">
        <f t="shared" si="12"/>
        <v>480</v>
      </c>
    </row>
    <row r="386" spans="1:21" x14ac:dyDescent="0.3">
      <c r="A386" t="str">
        <f t="shared" si="13"/>
        <v>ESL0103002</v>
      </c>
      <c r="B386" s="1" t="str">
        <f>'XCSM Dump'!C385</f>
        <v>ESL</v>
      </c>
      <c r="C386" s="1" t="str">
        <f>IF(LEN('XCSM Dump'!D385)=4,'XCSM Dump'!D385,REPT("0",3-LEN('XCSM Dump'!D385))&amp;'XCSM Dump'!D385)</f>
        <v>010</v>
      </c>
      <c r="D386" s="1">
        <f>'XCSM Dump'!E385</f>
        <v>3002</v>
      </c>
      <c r="E386" t="str">
        <f>'XCSM Dump'!F385</f>
        <v>Beginning ESL I</v>
      </c>
      <c r="F386" s="75">
        <f>'XCSM Dump'!W385</f>
        <v>0.5</v>
      </c>
      <c r="G386" s="49">
        <f>'XCSM Dump'!I385</f>
        <v>46252</v>
      </c>
      <c r="H386" s="49">
        <f>'XCSM Dump'!J385</f>
        <v>46364</v>
      </c>
      <c r="I386" s="49">
        <f>'XCSM Dump'!BX385</f>
        <v>46257.78</v>
      </c>
      <c r="J386" s="49">
        <f>'XCSM Dump'!BY385</f>
        <v>46264.56</v>
      </c>
      <c r="K386" s="49">
        <f>'XCSM Dump'!BZ385</f>
        <v>46346.080000000002</v>
      </c>
      <c r="L386" s="76">
        <f>'XCSM Dump'!AT385</f>
        <v>0</v>
      </c>
      <c r="M386" s="76">
        <f>'XCSM Dump'!AU385</f>
        <v>0</v>
      </c>
      <c r="N386" s="76">
        <f>'XCSM Dump'!AV385</f>
        <v>0</v>
      </c>
      <c r="O386" s="76">
        <f>'XCSM Dump'!AW385</f>
        <v>0</v>
      </c>
      <c r="P386" s="76">
        <f>'XCSM Dump'!AX385</f>
        <v>0</v>
      </c>
      <c r="Q386" s="76">
        <f>'XCSM Dump'!AY385</f>
        <v>0</v>
      </c>
      <c r="R386" s="76">
        <f>'XCSM Dump'!AZ385</f>
        <v>0</v>
      </c>
      <c r="S386" s="76">
        <f>+'XCSM Dump'!U385</f>
        <v>0</v>
      </c>
      <c r="T386" s="76">
        <f>+'XCSM Dump'!BB385+'XCSM Dump'!BA385</f>
        <v>0</v>
      </c>
      <c r="U386" s="11">
        <f t="shared" ref="U386:U449" si="14">SUM(L386:T386)</f>
        <v>0</v>
      </c>
    </row>
    <row r="387" spans="1:21" x14ac:dyDescent="0.3">
      <c r="A387" t="str">
        <f t="shared" si="13"/>
        <v>ESL0103005</v>
      </c>
      <c r="B387" s="1" t="str">
        <f>'XCSM Dump'!C386</f>
        <v>ESL</v>
      </c>
      <c r="C387" s="1" t="str">
        <f>IF(LEN('XCSM Dump'!D386)=4,'XCSM Dump'!D386,REPT("0",3-LEN('XCSM Dump'!D386))&amp;'XCSM Dump'!D386)</f>
        <v>010</v>
      </c>
      <c r="D387" s="1">
        <f>'XCSM Dump'!E386</f>
        <v>3005</v>
      </c>
      <c r="E387" t="str">
        <f>'XCSM Dump'!F386</f>
        <v>Beginning ESL I</v>
      </c>
      <c r="F387" s="75">
        <f>'XCSM Dump'!W386</f>
        <v>0.5</v>
      </c>
      <c r="G387" s="49">
        <f>'XCSM Dump'!I386</f>
        <v>46251</v>
      </c>
      <c r="H387" s="49">
        <f>'XCSM Dump'!J386</f>
        <v>46365</v>
      </c>
      <c r="I387" s="49">
        <f>'XCSM Dump'!BX386</f>
        <v>46256.9</v>
      </c>
      <c r="J387" s="49">
        <f>'XCSM Dump'!BY386</f>
        <v>46263.8</v>
      </c>
      <c r="K387" s="49">
        <f>'XCSM Dump'!BZ386</f>
        <v>46346.76</v>
      </c>
      <c r="L387" s="76">
        <f>'XCSM Dump'!AT386</f>
        <v>0</v>
      </c>
      <c r="M387" s="76">
        <f>'XCSM Dump'!AU386</f>
        <v>0</v>
      </c>
      <c r="N387" s="76">
        <f>'XCSM Dump'!AV386</f>
        <v>0</v>
      </c>
      <c r="O387" s="76">
        <f>'XCSM Dump'!AW386</f>
        <v>0</v>
      </c>
      <c r="P387" s="76">
        <f>'XCSM Dump'!AX386</f>
        <v>0</v>
      </c>
      <c r="Q387" s="76">
        <f>'XCSM Dump'!AY386</f>
        <v>0</v>
      </c>
      <c r="R387" s="76">
        <f>'XCSM Dump'!AZ386</f>
        <v>0</v>
      </c>
      <c r="S387" s="76">
        <f>+'XCSM Dump'!U386</f>
        <v>0</v>
      </c>
      <c r="T387" s="76">
        <f>+'XCSM Dump'!BB386+'XCSM Dump'!BA386</f>
        <v>0</v>
      </c>
      <c r="U387" s="11">
        <f t="shared" si="14"/>
        <v>0</v>
      </c>
    </row>
    <row r="388" spans="1:21" x14ac:dyDescent="0.3">
      <c r="A388" t="str">
        <f t="shared" si="13"/>
        <v>ESL0203001</v>
      </c>
      <c r="B388" s="1" t="str">
        <f>'XCSM Dump'!C387</f>
        <v>ESL</v>
      </c>
      <c r="C388" s="1" t="str">
        <f>IF(LEN('XCSM Dump'!D387)=4,'XCSM Dump'!D387,REPT("0",3-LEN('XCSM Dump'!D387))&amp;'XCSM Dump'!D387)</f>
        <v>020</v>
      </c>
      <c r="D388" s="1">
        <f>'XCSM Dump'!E387</f>
        <v>3001</v>
      </c>
      <c r="E388" t="str">
        <f>'XCSM Dump'!F387</f>
        <v>Beginning ESL II</v>
      </c>
      <c r="F388" s="75">
        <f>'XCSM Dump'!W387</f>
        <v>0.5</v>
      </c>
      <c r="G388" s="49">
        <f>'XCSM Dump'!I387</f>
        <v>46252</v>
      </c>
      <c r="H388" s="49">
        <f>'XCSM Dump'!J387</f>
        <v>46364</v>
      </c>
      <c r="I388" s="49">
        <f>'XCSM Dump'!BX387</f>
        <v>46257.78</v>
      </c>
      <c r="J388" s="49">
        <f>'XCSM Dump'!BY387</f>
        <v>46264.56</v>
      </c>
      <c r="K388" s="49">
        <f>'XCSM Dump'!BZ387</f>
        <v>46346.080000000002</v>
      </c>
      <c r="L388" s="76">
        <f>'XCSM Dump'!AT387</f>
        <v>0</v>
      </c>
      <c r="M388" s="76">
        <f>'XCSM Dump'!AU387</f>
        <v>0</v>
      </c>
      <c r="N388" s="76">
        <f>'XCSM Dump'!AV387</f>
        <v>0</v>
      </c>
      <c r="O388" s="76">
        <f>'XCSM Dump'!AW387</f>
        <v>0</v>
      </c>
      <c r="P388" s="76">
        <f>'XCSM Dump'!AX387</f>
        <v>0</v>
      </c>
      <c r="Q388" s="76">
        <f>'XCSM Dump'!AY387</f>
        <v>0</v>
      </c>
      <c r="R388" s="76">
        <f>'XCSM Dump'!AZ387</f>
        <v>0</v>
      </c>
      <c r="S388" s="76">
        <f>+'XCSM Dump'!U387</f>
        <v>0</v>
      </c>
      <c r="T388" s="76">
        <f>+'XCSM Dump'!BB387+'XCSM Dump'!BA387</f>
        <v>0</v>
      </c>
      <c r="U388" s="11">
        <f t="shared" si="14"/>
        <v>0</v>
      </c>
    </row>
    <row r="389" spans="1:21" x14ac:dyDescent="0.3">
      <c r="A389" t="str">
        <f t="shared" si="13"/>
        <v>ESL0203002</v>
      </c>
      <c r="B389" s="1" t="str">
        <f>'XCSM Dump'!C388</f>
        <v>ESL</v>
      </c>
      <c r="C389" s="1" t="str">
        <f>IF(LEN('XCSM Dump'!D388)=4,'XCSM Dump'!D388,REPT("0",3-LEN('XCSM Dump'!D388))&amp;'XCSM Dump'!D388)</f>
        <v>020</v>
      </c>
      <c r="D389" s="1">
        <f>'XCSM Dump'!E388</f>
        <v>3002</v>
      </c>
      <c r="E389" t="str">
        <f>'XCSM Dump'!F388</f>
        <v>Beginning ESL II</v>
      </c>
      <c r="F389" s="75">
        <f>'XCSM Dump'!W388</f>
        <v>0.5</v>
      </c>
      <c r="G389" s="49">
        <f>'XCSM Dump'!I388</f>
        <v>46252</v>
      </c>
      <c r="H389" s="49">
        <f>'XCSM Dump'!J388</f>
        <v>46364</v>
      </c>
      <c r="I389" s="49">
        <f>'XCSM Dump'!BX388</f>
        <v>46257.78</v>
      </c>
      <c r="J389" s="49">
        <f>'XCSM Dump'!BY388</f>
        <v>46264.56</v>
      </c>
      <c r="K389" s="49">
        <f>'XCSM Dump'!BZ388</f>
        <v>46346.080000000002</v>
      </c>
      <c r="L389" s="76">
        <f>'XCSM Dump'!AT388</f>
        <v>0</v>
      </c>
      <c r="M389" s="76">
        <f>'XCSM Dump'!AU388</f>
        <v>0</v>
      </c>
      <c r="N389" s="76">
        <f>'XCSM Dump'!AV388</f>
        <v>0</v>
      </c>
      <c r="O389" s="76">
        <f>'XCSM Dump'!AW388</f>
        <v>0</v>
      </c>
      <c r="P389" s="76">
        <f>'XCSM Dump'!AX388</f>
        <v>0</v>
      </c>
      <c r="Q389" s="76">
        <f>'XCSM Dump'!AY388</f>
        <v>0</v>
      </c>
      <c r="R389" s="76">
        <f>'XCSM Dump'!AZ388</f>
        <v>0</v>
      </c>
      <c r="S389" s="76">
        <f>+'XCSM Dump'!U388</f>
        <v>0</v>
      </c>
      <c r="T389" s="76">
        <f>+'XCSM Dump'!BB388+'XCSM Dump'!BA388</f>
        <v>0</v>
      </c>
      <c r="U389" s="11">
        <f t="shared" si="14"/>
        <v>0</v>
      </c>
    </row>
    <row r="390" spans="1:21" x14ac:dyDescent="0.3">
      <c r="A390" t="str">
        <f t="shared" si="13"/>
        <v>ESL0203004</v>
      </c>
      <c r="B390" s="1" t="str">
        <f>'XCSM Dump'!C389</f>
        <v>ESL</v>
      </c>
      <c r="C390" s="1" t="str">
        <f>IF(LEN('XCSM Dump'!D389)=4,'XCSM Dump'!D389,REPT("0",3-LEN('XCSM Dump'!D389))&amp;'XCSM Dump'!D389)</f>
        <v>020</v>
      </c>
      <c r="D390" s="1">
        <f>'XCSM Dump'!E389</f>
        <v>3004</v>
      </c>
      <c r="E390" t="str">
        <f>'XCSM Dump'!F389</f>
        <v>Beginning ESL II</v>
      </c>
      <c r="F390" s="75">
        <f>'XCSM Dump'!W389</f>
        <v>6</v>
      </c>
      <c r="G390" s="49">
        <f>'XCSM Dump'!I389</f>
        <v>46251</v>
      </c>
      <c r="H390" s="49">
        <f>'XCSM Dump'!J389</f>
        <v>46365</v>
      </c>
      <c r="I390" s="49">
        <f>'XCSM Dump'!BX389</f>
        <v>46256.9</v>
      </c>
      <c r="J390" s="49">
        <f>'XCSM Dump'!BY389</f>
        <v>46263.8</v>
      </c>
      <c r="K390" s="49">
        <f>'XCSM Dump'!BZ389</f>
        <v>46346.76</v>
      </c>
      <c r="L390" s="76">
        <f>'XCSM Dump'!AT389</f>
        <v>0</v>
      </c>
      <c r="M390" s="76">
        <f>'XCSM Dump'!AU389</f>
        <v>0</v>
      </c>
      <c r="N390" s="76">
        <f>'XCSM Dump'!AV389</f>
        <v>0</v>
      </c>
      <c r="O390" s="76">
        <f>'XCSM Dump'!AW389</f>
        <v>0</v>
      </c>
      <c r="P390" s="76">
        <f>'XCSM Dump'!AX389</f>
        <v>0</v>
      </c>
      <c r="Q390" s="76">
        <f>'XCSM Dump'!AY389</f>
        <v>0</v>
      </c>
      <c r="R390" s="76">
        <f>'XCSM Dump'!AZ389</f>
        <v>0</v>
      </c>
      <c r="S390" s="76">
        <f>+'XCSM Dump'!U389</f>
        <v>0</v>
      </c>
      <c r="T390" s="76">
        <f>+'XCSM Dump'!BB389+'XCSM Dump'!BA389</f>
        <v>0</v>
      </c>
      <c r="U390" s="11">
        <f t="shared" si="14"/>
        <v>0</v>
      </c>
    </row>
    <row r="391" spans="1:21" x14ac:dyDescent="0.3">
      <c r="A391" t="str">
        <f t="shared" si="13"/>
        <v>ESL0203005</v>
      </c>
      <c r="B391" s="1" t="str">
        <f>'XCSM Dump'!C390</f>
        <v>ESL</v>
      </c>
      <c r="C391" s="1" t="str">
        <f>IF(LEN('XCSM Dump'!D390)=4,'XCSM Dump'!D390,REPT("0",3-LEN('XCSM Dump'!D390))&amp;'XCSM Dump'!D390)</f>
        <v>020</v>
      </c>
      <c r="D391" s="1">
        <f>'XCSM Dump'!E390</f>
        <v>3005</v>
      </c>
      <c r="E391" t="str">
        <f>'XCSM Dump'!F390</f>
        <v>Beginning ESL II</v>
      </c>
      <c r="F391" s="75">
        <f>'XCSM Dump'!W390</f>
        <v>0.5</v>
      </c>
      <c r="G391" s="49">
        <f>'XCSM Dump'!I390</f>
        <v>46251</v>
      </c>
      <c r="H391" s="49">
        <f>'XCSM Dump'!J390</f>
        <v>46365</v>
      </c>
      <c r="I391" s="49">
        <f>'XCSM Dump'!BX390</f>
        <v>46256.9</v>
      </c>
      <c r="J391" s="49">
        <f>'XCSM Dump'!BY390</f>
        <v>46263.8</v>
      </c>
      <c r="K391" s="49">
        <f>'XCSM Dump'!BZ390</f>
        <v>46346.76</v>
      </c>
      <c r="L391" s="76">
        <f>'XCSM Dump'!AT390</f>
        <v>0</v>
      </c>
      <c r="M391" s="76">
        <f>'XCSM Dump'!AU390</f>
        <v>0</v>
      </c>
      <c r="N391" s="76">
        <f>'XCSM Dump'!AV390</f>
        <v>0</v>
      </c>
      <c r="O391" s="76">
        <f>'XCSM Dump'!AW390</f>
        <v>0</v>
      </c>
      <c r="P391" s="76">
        <f>'XCSM Dump'!AX390</f>
        <v>0</v>
      </c>
      <c r="Q391" s="76">
        <f>'XCSM Dump'!AY390</f>
        <v>0</v>
      </c>
      <c r="R391" s="76">
        <f>'XCSM Dump'!AZ390</f>
        <v>0</v>
      </c>
      <c r="S391" s="76">
        <f>+'XCSM Dump'!U390</f>
        <v>0</v>
      </c>
      <c r="T391" s="76">
        <f>+'XCSM Dump'!BB390+'XCSM Dump'!BA390</f>
        <v>0</v>
      </c>
      <c r="U391" s="11">
        <f t="shared" si="14"/>
        <v>0</v>
      </c>
    </row>
    <row r="392" spans="1:21" x14ac:dyDescent="0.3">
      <c r="A392" t="str">
        <f t="shared" si="13"/>
        <v>ESL0203006</v>
      </c>
      <c r="B392" s="1" t="str">
        <f>'XCSM Dump'!C391</f>
        <v>ESL</v>
      </c>
      <c r="C392" s="1" t="str">
        <f>IF(LEN('XCSM Dump'!D391)=4,'XCSM Dump'!D391,REPT("0",3-LEN('XCSM Dump'!D391))&amp;'XCSM Dump'!D391)</f>
        <v>020</v>
      </c>
      <c r="D392" s="1">
        <f>'XCSM Dump'!E391</f>
        <v>3006</v>
      </c>
      <c r="E392" t="str">
        <f>'XCSM Dump'!F391</f>
        <v>Beginning ESL II</v>
      </c>
      <c r="F392" s="75">
        <f>'XCSM Dump'!W391</f>
        <v>0.5</v>
      </c>
      <c r="G392" s="49">
        <f>'XCSM Dump'!I391</f>
        <v>46251</v>
      </c>
      <c r="H392" s="49">
        <f>'XCSM Dump'!J391</f>
        <v>46365</v>
      </c>
      <c r="I392" s="49">
        <f>'XCSM Dump'!BX391</f>
        <v>46256.9</v>
      </c>
      <c r="J392" s="49">
        <f>'XCSM Dump'!BY391</f>
        <v>46263.8</v>
      </c>
      <c r="K392" s="49">
        <f>'XCSM Dump'!BZ391</f>
        <v>46346.76</v>
      </c>
      <c r="L392" s="76">
        <f>'XCSM Dump'!AT391</f>
        <v>0</v>
      </c>
      <c r="M392" s="76">
        <f>'XCSM Dump'!AU391</f>
        <v>0</v>
      </c>
      <c r="N392" s="76">
        <f>'XCSM Dump'!AV391</f>
        <v>0</v>
      </c>
      <c r="O392" s="76">
        <f>'XCSM Dump'!AW391</f>
        <v>0</v>
      </c>
      <c r="P392" s="76">
        <f>'XCSM Dump'!AX391</f>
        <v>0</v>
      </c>
      <c r="Q392" s="76">
        <f>'XCSM Dump'!AY391</f>
        <v>0</v>
      </c>
      <c r="R392" s="76">
        <f>'XCSM Dump'!AZ391</f>
        <v>0</v>
      </c>
      <c r="S392" s="76">
        <f>+'XCSM Dump'!U391</f>
        <v>0</v>
      </c>
      <c r="T392" s="76">
        <f>+'XCSM Dump'!BB391+'XCSM Dump'!BA391</f>
        <v>0</v>
      </c>
      <c r="U392" s="11">
        <f t="shared" si="14"/>
        <v>0</v>
      </c>
    </row>
    <row r="393" spans="1:21" x14ac:dyDescent="0.3">
      <c r="A393" t="str">
        <f t="shared" si="13"/>
        <v>ESL0203007</v>
      </c>
      <c r="B393" s="1" t="str">
        <f>'XCSM Dump'!C392</f>
        <v>ESL</v>
      </c>
      <c r="C393" s="1" t="str">
        <f>IF(LEN('XCSM Dump'!D392)=4,'XCSM Dump'!D392,REPT("0",3-LEN('XCSM Dump'!D392))&amp;'XCSM Dump'!D392)</f>
        <v>020</v>
      </c>
      <c r="D393" s="1">
        <f>'XCSM Dump'!E392</f>
        <v>3007</v>
      </c>
      <c r="E393" t="str">
        <f>'XCSM Dump'!F392</f>
        <v>Beginning ESL II</v>
      </c>
      <c r="F393" s="75">
        <f>'XCSM Dump'!W392</f>
        <v>0.5</v>
      </c>
      <c r="G393" s="49">
        <f>'XCSM Dump'!I392</f>
        <v>46252</v>
      </c>
      <c r="H393" s="49">
        <f>'XCSM Dump'!J392</f>
        <v>46364</v>
      </c>
      <c r="I393" s="49">
        <f>'XCSM Dump'!BX392</f>
        <v>46257.78</v>
      </c>
      <c r="J393" s="49">
        <f>'XCSM Dump'!BY392</f>
        <v>46264.56</v>
      </c>
      <c r="K393" s="49">
        <f>'XCSM Dump'!BZ392</f>
        <v>46346.080000000002</v>
      </c>
      <c r="L393" s="76">
        <f>'XCSM Dump'!AT392</f>
        <v>0</v>
      </c>
      <c r="M393" s="76">
        <f>'XCSM Dump'!AU392</f>
        <v>0</v>
      </c>
      <c r="N393" s="76">
        <f>'XCSM Dump'!AV392</f>
        <v>0</v>
      </c>
      <c r="O393" s="76">
        <f>'XCSM Dump'!AW392</f>
        <v>0</v>
      </c>
      <c r="P393" s="76">
        <f>'XCSM Dump'!AX392</f>
        <v>0</v>
      </c>
      <c r="Q393" s="76">
        <f>'XCSM Dump'!AY392</f>
        <v>0</v>
      </c>
      <c r="R393" s="76">
        <f>'XCSM Dump'!AZ392</f>
        <v>0</v>
      </c>
      <c r="S393" s="76">
        <f>+'XCSM Dump'!U392</f>
        <v>0</v>
      </c>
      <c r="T393" s="76">
        <f>+'XCSM Dump'!BB392+'XCSM Dump'!BA392</f>
        <v>0</v>
      </c>
      <c r="U393" s="11">
        <f t="shared" si="14"/>
        <v>0</v>
      </c>
    </row>
    <row r="394" spans="1:21" x14ac:dyDescent="0.3">
      <c r="A394" t="str">
        <f t="shared" si="13"/>
        <v>ESL0353001</v>
      </c>
      <c r="B394" s="1" t="str">
        <f>'XCSM Dump'!C393</f>
        <v>ESL</v>
      </c>
      <c r="C394" s="1" t="str">
        <f>IF(LEN('XCSM Dump'!D393)=4,'XCSM Dump'!D393,REPT("0",3-LEN('XCSM Dump'!D393))&amp;'XCSM Dump'!D393)</f>
        <v>035</v>
      </c>
      <c r="D394" s="1">
        <f>'XCSM Dump'!E393</f>
        <v>3001</v>
      </c>
      <c r="E394" t="str">
        <f>'XCSM Dump'!F393</f>
        <v>Bridge to Career Pathways</v>
      </c>
      <c r="F394" s="75">
        <f>'XCSM Dump'!W393</f>
        <v>0.5</v>
      </c>
      <c r="G394" s="49">
        <f>'XCSM Dump'!I393</f>
        <v>46252</v>
      </c>
      <c r="H394" s="49">
        <f>'XCSM Dump'!J393</f>
        <v>46364</v>
      </c>
      <c r="I394" s="49">
        <f>'XCSM Dump'!BX393</f>
        <v>46257.78</v>
      </c>
      <c r="J394" s="49">
        <f>'XCSM Dump'!BY393</f>
        <v>46264.56</v>
      </c>
      <c r="K394" s="49">
        <f>'XCSM Dump'!BZ393</f>
        <v>46346.080000000002</v>
      </c>
      <c r="L394" s="76">
        <f>'XCSM Dump'!AT393</f>
        <v>0</v>
      </c>
      <c r="M394" s="76">
        <f>'XCSM Dump'!AU393</f>
        <v>0</v>
      </c>
      <c r="N394" s="76">
        <f>'XCSM Dump'!AV393</f>
        <v>0</v>
      </c>
      <c r="O394" s="76">
        <f>'XCSM Dump'!AW393</f>
        <v>0</v>
      </c>
      <c r="P394" s="76">
        <f>'XCSM Dump'!AX393</f>
        <v>0</v>
      </c>
      <c r="Q394" s="76">
        <f>'XCSM Dump'!AY393</f>
        <v>0</v>
      </c>
      <c r="R394" s="76">
        <f>'XCSM Dump'!AZ393</f>
        <v>0</v>
      </c>
      <c r="S394" s="76">
        <f>+'XCSM Dump'!U393</f>
        <v>0</v>
      </c>
      <c r="T394" s="76">
        <f>+'XCSM Dump'!BB393+'XCSM Dump'!BA393</f>
        <v>0</v>
      </c>
      <c r="U394" s="11">
        <f t="shared" si="14"/>
        <v>0</v>
      </c>
    </row>
    <row r="395" spans="1:21" x14ac:dyDescent="0.3">
      <c r="A395" t="str">
        <f t="shared" si="13"/>
        <v>ESL0503001</v>
      </c>
      <c r="B395" s="1" t="str">
        <f>'XCSM Dump'!C394</f>
        <v>ESL</v>
      </c>
      <c r="C395" s="1" t="str">
        <f>IF(LEN('XCSM Dump'!D394)=4,'XCSM Dump'!D394,REPT("0",3-LEN('XCSM Dump'!D394))&amp;'XCSM Dump'!D394)</f>
        <v>050</v>
      </c>
      <c r="D395" s="1">
        <f>'XCSM Dump'!E394</f>
        <v>3001</v>
      </c>
      <c r="E395" t="str">
        <f>'XCSM Dump'!F394</f>
        <v>Intermediate ESL V</v>
      </c>
      <c r="F395" s="75">
        <f>'XCSM Dump'!W394</f>
        <v>0</v>
      </c>
      <c r="G395" s="49">
        <f>'XCSM Dump'!I394</f>
        <v>46252</v>
      </c>
      <c r="H395" s="49">
        <f>'XCSM Dump'!J394</f>
        <v>46364</v>
      </c>
      <c r="I395" s="49">
        <f>'XCSM Dump'!BX394</f>
        <v>46257.78</v>
      </c>
      <c r="J395" s="49">
        <f>'XCSM Dump'!BY394</f>
        <v>46264.56</v>
      </c>
      <c r="K395" s="49">
        <f>'XCSM Dump'!BZ394</f>
        <v>46346.080000000002</v>
      </c>
      <c r="L395" s="76">
        <f>'XCSM Dump'!AT394</f>
        <v>0</v>
      </c>
      <c r="M395" s="76">
        <f>'XCSM Dump'!AU394</f>
        <v>0</v>
      </c>
      <c r="N395" s="76">
        <f>'XCSM Dump'!AV394</f>
        <v>0</v>
      </c>
      <c r="O395" s="76">
        <f>'XCSM Dump'!AW394</f>
        <v>0</v>
      </c>
      <c r="P395" s="76">
        <f>'XCSM Dump'!AX394</f>
        <v>0</v>
      </c>
      <c r="Q395" s="76">
        <f>'XCSM Dump'!AY394</f>
        <v>0</v>
      </c>
      <c r="R395" s="76">
        <f>'XCSM Dump'!AZ394</f>
        <v>0</v>
      </c>
      <c r="S395" s="76">
        <f>+'XCSM Dump'!U394</f>
        <v>0</v>
      </c>
      <c r="T395" s="76">
        <f>+'XCSM Dump'!BB394+'XCSM Dump'!BA394</f>
        <v>0</v>
      </c>
      <c r="U395" s="11">
        <f t="shared" si="14"/>
        <v>0</v>
      </c>
    </row>
    <row r="396" spans="1:21" x14ac:dyDescent="0.3">
      <c r="A396" t="str">
        <f t="shared" si="13"/>
        <v>ESL0503003</v>
      </c>
      <c r="B396" s="1" t="str">
        <f>'XCSM Dump'!C395</f>
        <v>ESL</v>
      </c>
      <c r="C396" s="1" t="str">
        <f>IF(LEN('XCSM Dump'!D395)=4,'XCSM Dump'!D395,REPT("0",3-LEN('XCSM Dump'!D395))&amp;'XCSM Dump'!D395)</f>
        <v>050</v>
      </c>
      <c r="D396" s="1">
        <f>'XCSM Dump'!E395</f>
        <v>3003</v>
      </c>
      <c r="E396" t="str">
        <f>'XCSM Dump'!F395</f>
        <v>Intermediate ESL V</v>
      </c>
      <c r="F396" s="75">
        <f>'XCSM Dump'!W395</f>
        <v>0.5</v>
      </c>
      <c r="G396" s="49">
        <f>'XCSM Dump'!I395</f>
        <v>46252</v>
      </c>
      <c r="H396" s="49">
        <f>'XCSM Dump'!J395</f>
        <v>46364</v>
      </c>
      <c r="I396" s="49">
        <f>'XCSM Dump'!BX395</f>
        <v>46257.78</v>
      </c>
      <c r="J396" s="49">
        <f>'XCSM Dump'!BY395</f>
        <v>46264.56</v>
      </c>
      <c r="K396" s="49">
        <f>'XCSM Dump'!BZ395</f>
        <v>46346.080000000002</v>
      </c>
      <c r="L396" s="76">
        <f>'XCSM Dump'!AT395</f>
        <v>0</v>
      </c>
      <c r="M396" s="76">
        <f>'XCSM Dump'!AU395</f>
        <v>0</v>
      </c>
      <c r="N396" s="76">
        <f>'XCSM Dump'!AV395</f>
        <v>0</v>
      </c>
      <c r="O396" s="76">
        <f>'XCSM Dump'!AW395</f>
        <v>0</v>
      </c>
      <c r="P396" s="76">
        <f>'XCSM Dump'!AX395</f>
        <v>0</v>
      </c>
      <c r="Q396" s="76">
        <f>'XCSM Dump'!AY395</f>
        <v>0</v>
      </c>
      <c r="R396" s="76">
        <f>'XCSM Dump'!AZ395</f>
        <v>0</v>
      </c>
      <c r="S396" s="76">
        <f>+'XCSM Dump'!U395</f>
        <v>0</v>
      </c>
      <c r="T396" s="76">
        <f>+'XCSM Dump'!BB395+'XCSM Dump'!BA395</f>
        <v>0</v>
      </c>
      <c r="U396" s="11">
        <f t="shared" si="14"/>
        <v>0</v>
      </c>
    </row>
    <row r="397" spans="1:21" x14ac:dyDescent="0.3">
      <c r="A397" t="str">
        <f t="shared" si="13"/>
        <v>ESL0503004</v>
      </c>
      <c r="B397" s="1" t="str">
        <f>'XCSM Dump'!C396</f>
        <v>ESL</v>
      </c>
      <c r="C397" s="1" t="str">
        <f>IF(LEN('XCSM Dump'!D396)=4,'XCSM Dump'!D396,REPT("0",3-LEN('XCSM Dump'!D396))&amp;'XCSM Dump'!D396)</f>
        <v>050</v>
      </c>
      <c r="D397" s="1">
        <f>'XCSM Dump'!E396</f>
        <v>3004</v>
      </c>
      <c r="E397" t="str">
        <f>'XCSM Dump'!F396</f>
        <v>Intermediate ESL V</v>
      </c>
      <c r="F397" s="75">
        <f>'XCSM Dump'!W396</f>
        <v>0.5</v>
      </c>
      <c r="G397" s="49">
        <f>'XCSM Dump'!I396</f>
        <v>46251</v>
      </c>
      <c r="H397" s="49">
        <f>'XCSM Dump'!J396</f>
        <v>46365</v>
      </c>
      <c r="I397" s="49">
        <f>'XCSM Dump'!BX396</f>
        <v>46256.9</v>
      </c>
      <c r="J397" s="49">
        <f>'XCSM Dump'!BY396</f>
        <v>46263.8</v>
      </c>
      <c r="K397" s="49">
        <f>'XCSM Dump'!BZ396</f>
        <v>46346.76</v>
      </c>
      <c r="L397" s="76">
        <f>'XCSM Dump'!AT396</f>
        <v>0</v>
      </c>
      <c r="M397" s="76">
        <f>'XCSM Dump'!AU396</f>
        <v>0</v>
      </c>
      <c r="N397" s="76">
        <f>'XCSM Dump'!AV396</f>
        <v>0</v>
      </c>
      <c r="O397" s="76">
        <f>'XCSM Dump'!AW396</f>
        <v>0</v>
      </c>
      <c r="P397" s="76">
        <f>'XCSM Dump'!AX396</f>
        <v>0</v>
      </c>
      <c r="Q397" s="76">
        <f>'XCSM Dump'!AY396</f>
        <v>0</v>
      </c>
      <c r="R397" s="76">
        <f>'XCSM Dump'!AZ396</f>
        <v>0</v>
      </c>
      <c r="S397" s="76">
        <f>+'XCSM Dump'!U396</f>
        <v>0</v>
      </c>
      <c r="T397" s="76">
        <f>+'XCSM Dump'!BB396+'XCSM Dump'!BA396</f>
        <v>0</v>
      </c>
      <c r="U397" s="11">
        <f t="shared" si="14"/>
        <v>0</v>
      </c>
    </row>
    <row r="398" spans="1:21" x14ac:dyDescent="0.3">
      <c r="A398" t="str">
        <f t="shared" si="13"/>
        <v>ESL0503006</v>
      </c>
      <c r="B398" s="1" t="str">
        <f>'XCSM Dump'!C397</f>
        <v>ESL</v>
      </c>
      <c r="C398" s="1" t="str">
        <f>IF(LEN('XCSM Dump'!D397)=4,'XCSM Dump'!D397,REPT("0",3-LEN('XCSM Dump'!D397))&amp;'XCSM Dump'!D397)</f>
        <v>050</v>
      </c>
      <c r="D398" s="1">
        <f>'XCSM Dump'!E397</f>
        <v>3006</v>
      </c>
      <c r="E398" t="str">
        <f>'XCSM Dump'!F397</f>
        <v>Intermediate ESL V</v>
      </c>
      <c r="F398" s="75">
        <f>'XCSM Dump'!W397</f>
        <v>0.5</v>
      </c>
      <c r="G398" s="49">
        <f>'XCSM Dump'!I397</f>
        <v>46251</v>
      </c>
      <c r="H398" s="49">
        <f>'XCSM Dump'!J397</f>
        <v>46365</v>
      </c>
      <c r="I398" s="49">
        <f>'XCSM Dump'!BX397</f>
        <v>46256.9</v>
      </c>
      <c r="J398" s="49">
        <f>'XCSM Dump'!BY397</f>
        <v>46263.8</v>
      </c>
      <c r="K398" s="49">
        <f>'XCSM Dump'!BZ397</f>
        <v>46346.76</v>
      </c>
      <c r="L398" s="76">
        <f>'XCSM Dump'!AT397</f>
        <v>0</v>
      </c>
      <c r="M398" s="76">
        <f>'XCSM Dump'!AU397</f>
        <v>0</v>
      </c>
      <c r="N398" s="76">
        <f>'XCSM Dump'!AV397</f>
        <v>0</v>
      </c>
      <c r="O398" s="76">
        <f>'XCSM Dump'!AW397</f>
        <v>0</v>
      </c>
      <c r="P398" s="76">
        <f>'XCSM Dump'!AX397</f>
        <v>0</v>
      </c>
      <c r="Q398" s="76">
        <f>'XCSM Dump'!AY397</f>
        <v>0</v>
      </c>
      <c r="R398" s="76">
        <f>'XCSM Dump'!AZ397</f>
        <v>0</v>
      </c>
      <c r="S398" s="76">
        <f>+'XCSM Dump'!U397</f>
        <v>0</v>
      </c>
      <c r="T398" s="76">
        <f>+'XCSM Dump'!BB397+'XCSM Dump'!BA397</f>
        <v>0</v>
      </c>
      <c r="U398" s="11">
        <f t="shared" si="14"/>
        <v>0</v>
      </c>
    </row>
    <row r="399" spans="1:21" x14ac:dyDescent="0.3">
      <c r="A399" t="str">
        <f t="shared" si="13"/>
        <v>ESL0503007</v>
      </c>
      <c r="B399" s="1" t="str">
        <f>'XCSM Dump'!C398</f>
        <v>ESL</v>
      </c>
      <c r="C399" s="1" t="str">
        <f>IF(LEN('XCSM Dump'!D398)=4,'XCSM Dump'!D398,REPT("0",3-LEN('XCSM Dump'!D398))&amp;'XCSM Dump'!D398)</f>
        <v>050</v>
      </c>
      <c r="D399" s="1">
        <f>'XCSM Dump'!E398</f>
        <v>3007</v>
      </c>
      <c r="E399" t="str">
        <f>'XCSM Dump'!F398</f>
        <v>Intermediate ESL V</v>
      </c>
      <c r="F399" s="75">
        <f>'XCSM Dump'!W398</f>
        <v>0.5</v>
      </c>
      <c r="G399" s="49">
        <f>'XCSM Dump'!I398</f>
        <v>46252</v>
      </c>
      <c r="H399" s="49">
        <f>'XCSM Dump'!J398</f>
        <v>46364</v>
      </c>
      <c r="I399" s="49">
        <f>'XCSM Dump'!BX398</f>
        <v>46257.78</v>
      </c>
      <c r="J399" s="49">
        <f>'XCSM Dump'!BY398</f>
        <v>46264.56</v>
      </c>
      <c r="K399" s="49">
        <f>'XCSM Dump'!BZ398</f>
        <v>46346.080000000002</v>
      </c>
      <c r="L399" s="76">
        <f>'XCSM Dump'!AT398</f>
        <v>0</v>
      </c>
      <c r="M399" s="76">
        <f>'XCSM Dump'!AU398</f>
        <v>0</v>
      </c>
      <c r="N399" s="76">
        <f>'XCSM Dump'!AV398</f>
        <v>0</v>
      </c>
      <c r="O399" s="76">
        <f>'XCSM Dump'!AW398</f>
        <v>0</v>
      </c>
      <c r="P399" s="76">
        <f>'XCSM Dump'!AX398</f>
        <v>0</v>
      </c>
      <c r="Q399" s="76">
        <f>'XCSM Dump'!AY398</f>
        <v>0</v>
      </c>
      <c r="R399" s="76">
        <f>'XCSM Dump'!AZ398</f>
        <v>0</v>
      </c>
      <c r="S399" s="76">
        <f>+'XCSM Dump'!U398</f>
        <v>0</v>
      </c>
      <c r="T399" s="76">
        <f>+'XCSM Dump'!BB398+'XCSM Dump'!BA398</f>
        <v>0</v>
      </c>
      <c r="U399" s="11">
        <f t="shared" si="14"/>
        <v>0</v>
      </c>
    </row>
    <row r="400" spans="1:21" x14ac:dyDescent="0.3">
      <c r="A400" t="str">
        <f t="shared" si="13"/>
        <v>ESL0603003</v>
      </c>
      <c r="B400" s="1" t="str">
        <f>'XCSM Dump'!C399</f>
        <v>ESL</v>
      </c>
      <c r="C400" s="1" t="str">
        <f>IF(LEN('XCSM Dump'!D399)=4,'XCSM Dump'!D399,REPT("0",3-LEN('XCSM Dump'!D399))&amp;'XCSM Dump'!D399)</f>
        <v>060</v>
      </c>
      <c r="D400" s="1">
        <f>'XCSM Dump'!E399</f>
        <v>3003</v>
      </c>
      <c r="E400" t="str">
        <f>'XCSM Dump'!F399</f>
        <v>Intermediate ESL VI</v>
      </c>
      <c r="F400" s="75">
        <f>'XCSM Dump'!W399</f>
        <v>0.5</v>
      </c>
      <c r="G400" s="49">
        <f>'XCSM Dump'!I399</f>
        <v>46252</v>
      </c>
      <c r="H400" s="49">
        <f>'XCSM Dump'!J399</f>
        <v>46364</v>
      </c>
      <c r="I400" s="49">
        <f>'XCSM Dump'!BX399</f>
        <v>46257.78</v>
      </c>
      <c r="J400" s="49">
        <f>'XCSM Dump'!BY399</f>
        <v>46264.56</v>
      </c>
      <c r="K400" s="49">
        <f>'XCSM Dump'!BZ399</f>
        <v>46346.080000000002</v>
      </c>
      <c r="L400" s="76">
        <f>'XCSM Dump'!AT399</f>
        <v>0</v>
      </c>
      <c r="M400" s="76">
        <f>'XCSM Dump'!AU399</f>
        <v>0</v>
      </c>
      <c r="N400" s="76">
        <f>'XCSM Dump'!AV399</f>
        <v>0</v>
      </c>
      <c r="O400" s="76">
        <f>'XCSM Dump'!AW399</f>
        <v>0</v>
      </c>
      <c r="P400" s="76">
        <f>'XCSM Dump'!AX399</f>
        <v>0</v>
      </c>
      <c r="Q400" s="76">
        <f>'XCSM Dump'!AY399</f>
        <v>0</v>
      </c>
      <c r="R400" s="76">
        <f>'XCSM Dump'!AZ399</f>
        <v>0</v>
      </c>
      <c r="S400" s="76">
        <f>+'XCSM Dump'!U399</f>
        <v>0</v>
      </c>
      <c r="T400" s="76">
        <f>+'XCSM Dump'!BB399+'XCSM Dump'!BA399</f>
        <v>0</v>
      </c>
      <c r="U400" s="11">
        <f t="shared" si="14"/>
        <v>0</v>
      </c>
    </row>
    <row r="401" spans="1:21" x14ac:dyDescent="0.3">
      <c r="A401" t="str">
        <f t="shared" si="13"/>
        <v>ESL0743001</v>
      </c>
      <c r="B401" s="1" t="str">
        <f>'XCSM Dump'!C400</f>
        <v>ESL</v>
      </c>
      <c r="C401" s="1" t="str">
        <f>IF(LEN('XCSM Dump'!D400)=4,'XCSM Dump'!D400,REPT("0",3-LEN('XCSM Dump'!D400))&amp;'XCSM Dump'!D400)</f>
        <v>074</v>
      </c>
      <c r="D401" s="1">
        <f>'XCSM Dump'!E400</f>
        <v>3001</v>
      </c>
      <c r="E401" t="str">
        <f>'XCSM Dump'!F400</f>
        <v>Practical English Conversation</v>
      </c>
      <c r="F401" s="75">
        <f>'XCSM Dump'!W400</f>
        <v>0.5</v>
      </c>
      <c r="G401" s="49">
        <f>'XCSM Dump'!I400</f>
        <v>46251</v>
      </c>
      <c r="H401" s="49">
        <f>'XCSM Dump'!J400</f>
        <v>46365</v>
      </c>
      <c r="I401" s="49">
        <f>'XCSM Dump'!BX400</f>
        <v>46256.9</v>
      </c>
      <c r="J401" s="49">
        <f>'XCSM Dump'!BY400</f>
        <v>46263.8</v>
      </c>
      <c r="K401" s="49">
        <f>'XCSM Dump'!BZ400</f>
        <v>46346.76</v>
      </c>
      <c r="L401" s="76">
        <f>'XCSM Dump'!AT400</f>
        <v>0</v>
      </c>
      <c r="M401" s="76">
        <f>'XCSM Dump'!AU400</f>
        <v>0</v>
      </c>
      <c r="N401" s="76">
        <f>'XCSM Dump'!AV400</f>
        <v>0</v>
      </c>
      <c r="O401" s="76">
        <f>'XCSM Dump'!AW400</f>
        <v>0</v>
      </c>
      <c r="P401" s="76">
        <f>'XCSM Dump'!AX400</f>
        <v>0</v>
      </c>
      <c r="Q401" s="76">
        <f>'XCSM Dump'!AY400</f>
        <v>0</v>
      </c>
      <c r="R401" s="76">
        <f>'XCSM Dump'!AZ400</f>
        <v>0</v>
      </c>
      <c r="S401" s="76">
        <f>+'XCSM Dump'!U400</f>
        <v>0</v>
      </c>
      <c r="T401" s="76">
        <f>+'XCSM Dump'!BB400+'XCSM Dump'!BA400</f>
        <v>0</v>
      </c>
      <c r="U401" s="11">
        <f t="shared" si="14"/>
        <v>0</v>
      </c>
    </row>
    <row r="402" spans="1:21" x14ac:dyDescent="0.3">
      <c r="A402" t="str">
        <f t="shared" si="13"/>
        <v>ESL0803001</v>
      </c>
      <c r="B402" s="1" t="str">
        <f>'XCSM Dump'!C401</f>
        <v>ESL</v>
      </c>
      <c r="C402" s="1" t="str">
        <f>IF(LEN('XCSM Dump'!D401)=4,'XCSM Dump'!D401,REPT("0",3-LEN('XCSM Dump'!D401))&amp;'XCSM Dump'!D401)</f>
        <v>080</v>
      </c>
      <c r="D402" s="1">
        <f>'XCSM Dump'!E401</f>
        <v>3001</v>
      </c>
      <c r="E402" t="str">
        <f>'XCSM Dump'!F401</f>
        <v>ESL Pronunciation</v>
      </c>
      <c r="F402" s="75">
        <f>'XCSM Dump'!W401</f>
        <v>0.5</v>
      </c>
      <c r="G402" s="49">
        <f>'XCSM Dump'!I401</f>
        <v>46255</v>
      </c>
      <c r="H402" s="49">
        <f>'XCSM Dump'!J401</f>
        <v>46367</v>
      </c>
      <c r="I402" s="49">
        <f>'XCSM Dump'!BX401</f>
        <v>46260.78</v>
      </c>
      <c r="J402" s="49">
        <f>'XCSM Dump'!BY401</f>
        <v>46267.56</v>
      </c>
      <c r="K402" s="49">
        <f>'XCSM Dump'!BZ401</f>
        <v>46349.08</v>
      </c>
      <c r="L402" s="76">
        <f>'XCSM Dump'!AT401</f>
        <v>0</v>
      </c>
      <c r="M402" s="76">
        <f>'XCSM Dump'!AU401</f>
        <v>0</v>
      </c>
      <c r="N402" s="76">
        <f>'XCSM Dump'!AV401</f>
        <v>0</v>
      </c>
      <c r="O402" s="76">
        <f>'XCSM Dump'!AW401</f>
        <v>0</v>
      </c>
      <c r="P402" s="76">
        <f>'XCSM Dump'!AX401</f>
        <v>0</v>
      </c>
      <c r="Q402" s="76">
        <f>'XCSM Dump'!AY401</f>
        <v>0</v>
      </c>
      <c r="R402" s="76">
        <f>'XCSM Dump'!AZ401</f>
        <v>0</v>
      </c>
      <c r="S402" s="76">
        <f>+'XCSM Dump'!U401</f>
        <v>0</v>
      </c>
      <c r="T402" s="76">
        <f>+'XCSM Dump'!BB401+'XCSM Dump'!BA401</f>
        <v>0</v>
      </c>
      <c r="U402" s="11">
        <f t="shared" si="14"/>
        <v>0</v>
      </c>
    </row>
    <row r="403" spans="1:21" x14ac:dyDescent="0.3">
      <c r="A403" t="str">
        <f t="shared" si="13"/>
        <v>ESL0803002</v>
      </c>
      <c r="B403" s="1" t="str">
        <f>'XCSM Dump'!C402</f>
        <v>ESL</v>
      </c>
      <c r="C403" s="1" t="str">
        <f>IF(LEN('XCSM Dump'!D402)=4,'XCSM Dump'!D402,REPT("0",3-LEN('XCSM Dump'!D402))&amp;'XCSM Dump'!D402)</f>
        <v>080</v>
      </c>
      <c r="D403" s="1">
        <f>'XCSM Dump'!E402</f>
        <v>3002</v>
      </c>
      <c r="E403" t="str">
        <f>'XCSM Dump'!F402</f>
        <v>ESL Pronunciation</v>
      </c>
      <c r="F403" s="75">
        <f>'XCSM Dump'!W402</f>
        <v>0</v>
      </c>
      <c r="G403" s="49">
        <f>'XCSM Dump'!I402</f>
        <v>46255</v>
      </c>
      <c r="H403" s="49">
        <f>'XCSM Dump'!J402</f>
        <v>46367</v>
      </c>
      <c r="I403" s="49">
        <f>'XCSM Dump'!BX402</f>
        <v>46260.78</v>
      </c>
      <c r="J403" s="49">
        <f>'XCSM Dump'!BY402</f>
        <v>46267.56</v>
      </c>
      <c r="K403" s="49">
        <f>'XCSM Dump'!BZ402</f>
        <v>46349.08</v>
      </c>
      <c r="L403" s="76">
        <f>'XCSM Dump'!AT402</f>
        <v>0</v>
      </c>
      <c r="M403" s="76">
        <f>'XCSM Dump'!AU402</f>
        <v>0</v>
      </c>
      <c r="N403" s="76">
        <f>'XCSM Dump'!AV402</f>
        <v>0</v>
      </c>
      <c r="O403" s="76">
        <f>'XCSM Dump'!AW402</f>
        <v>0</v>
      </c>
      <c r="P403" s="76">
        <f>'XCSM Dump'!AX402</f>
        <v>0</v>
      </c>
      <c r="Q403" s="76">
        <f>'XCSM Dump'!AY402</f>
        <v>0</v>
      </c>
      <c r="R403" s="76">
        <f>'XCSM Dump'!AZ402</f>
        <v>0</v>
      </c>
      <c r="S403" s="76">
        <f>+'XCSM Dump'!U402</f>
        <v>0</v>
      </c>
      <c r="T403" s="76">
        <f>+'XCSM Dump'!BB402+'XCSM Dump'!BA402</f>
        <v>0</v>
      </c>
      <c r="U403" s="11">
        <f t="shared" si="14"/>
        <v>0</v>
      </c>
    </row>
    <row r="404" spans="1:21" x14ac:dyDescent="0.3">
      <c r="A404" t="str">
        <f t="shared" si="13"/>
        <v>ESL0943001</v>
      </c>
      <c r="B404" s="1" t="str">
        <f>'XCSM Dump'!C403</f>
        <v>ESL</v>
      </c>
      <c r="C404" s="1" t="str">
        <f>IF(LEN('XCSM Dump'!D403)=4,'XCSM Dump'!D403,REPT("0",3-LEN('XCSM Dump'!D403))&amp;'XCSM Dump'!D403)</f>
        <v>094</v>
      </c>
      <c r="D404" s="1">
        <f>'XCSM Dump'!E403</f>
        <v>3001</v>
      </c>
      <c r="E404" t="str">
        <f>'XCSM Dump'!F403</f>
        <v>Academic Reading &amp; Writing</v>
      </c>
      <c r="F404" s="75">
        <f>'XCSM Dump'!W403</f>
        <v>0.5</v>
      </c>
      <c r="G404" s="49">
        <f>'XCSM Dump'!I403</f>
        <v>46251</v>
      </c>
      <c r="H404" s="49">
        <f>'XCSM Dump'!J403</f>
        <v>46365</v>
      </c>
      <c r="I404" s="49">
        <f>'XCSM Dump'!BX403</f>
        <v>46256.9</v>
      </c>
      <c r="J404" s="49">
        <f>'XCSM Dump'!BY403</f>
        <v>46263.8</v>
      </c>
      <c r="K404" s="49">
        <f>'XCSM Dump'!BZ403</f>
        <v>46346.76</v>
      </c>
      <c r="L404" s="76">
        <f>'XCSM Dump'!AT403</f>
        <v>0</v>
      </c>
      <c r="M404" s="76">
        <f>'XCSM Dump'!AU403</f>
        <v>0</v>
      </c>
      <c r="N404" s="76">
        <f>'XCSM Dump'!AV403</f>
        <v>0</v>
      </c>
      <c r="O404" s="76">
        <f>'XCSM Dump'!AW403</f>
        <v>0</v>
      </c>
      <c r="P404" s="76">
        <f>'XCSM Dump'!AX403</f>
        <v>0</v>
      </c>
      <c r="Q404" s="76">
        <f>'XCSM Dump'!AY403</f>
        <v>0</v>
      </c>
      <c r="R404" s="76">
        <f>'XCSM Dump'!AZ403</f>
        <v>0</v>
      </c>
      <c r="S404" s="76">
        <f>+'XCSM Dump'!U403</f>
        <v>0</v>
      </c>
      <c r="T404" s="76">
        <f>+'XCSM Dump'!BB403+'XCSM Dump'!BA403</f>
        <v>0</v>
      </c>
      <c r="U404" s="11">
        <f t="shared" si="14"/>
        <v>0</v>
      </c>
    </row>
    <row r="405" spans="1:21" x14ac:dyDescent="0.3">
      <c r="A405" t="str">
        <f t="shared" si="13"/>
        <v>ESL0953001</v>
      </c>
      <c r="B405" s="1" t="str">
        <f>'XCSM Dump'!C404</f>
        <v>ESL</v>
      </c>
      <c r="C405" s="1" t="str">
        <f>IF(LEN('XCSM Dump'!D404)=4,'XCSM Dump'!D404,REPT("0",3-LEN('XCSM Dump'!D404))&amp;'XCSM Dump'!D404)</f>
        <v>095</v>
      </c>
      <c r="D405" s="1">
        <f>'XCSM Dump'!E404</f>
        <v>3001</v>
      </c>
      <c r="E405" t="str">
        <f>'XCSM Dump'!F404</f>
        <v>Academic Reading &amp; Writing</v>
      </c>
      <c r="F405" s="75">
        <f>'XCSM Dump'!W404</f>
        <v>0</v>
      </c>
      <c r="G405" s="49">
        <f>'XCSM Dump'!I404</f>
        <v>46251</v>
      </c>
      <c r="H405" s="49">
        <f>'XCSM Dump'!J404</f>
        <v>46365</v>
      </c>
      <c r="I405" s="49">
        <f>'XCSM Dump'!BX404</f>
        <v>46256.9</v>
      </c>
      <c r="J405" s="49">
        <f>'XCSM Dump'!BY404</f>
        <v>46263.8</v>
      </c>
      <c r="K405" s="49">
        <f>'XCSM Dump'!BZ404</f>
        <v>46346.76</v>
      </c>
      <c r="L405" s="76">
        <f>'XCSM Dump'!AT404</f>
        <v>0</v>
      </c>
      <c r="M405" s="76">
        <f>'XCSM Dump'!AU404</f>
        <v>0</v>
      </c>
      <c r="N405" s="76">
        <f>'XCSM Dump'!AV404</f>
        <v>0</v>
      </c>
      <c r="O405" s="76">
        <f>'XCSM Dump'!AW404</f>
        <v>0</v>
      </c>
      <c r="P405" s="76">
        <f>'XCSM Dump'!AX404</f>
        <v>0</v>
      </c>
      <c r="Q405" s="76">
        <f>'XCSM Dump'!AY404</f>
        <v>0</v>
      </c>
      <c r="R405" s="76">
        <f>'XCSM Dump'!AZ404</f>
        <v>0</v>
      </c>
      <c r="S405" s="76">
        <f>+'XCSM Dump'!U404</f>
        <v>0</v>
      </c>
      <c r="T405" s="76">
        <f>+'XCSM Dump'!BB404+'XCSM Dump'!BA404</f>
        <v>0</v>
      </c>
      <c r="U405" s="11">
        <f t="shared" si="14"/>
        <v>0</v>
      </c>
    </row>
    <row r="406" spans="1:21" x14ac:dyDescent="0.3">
      <c r="A406" t="str">
        <f t="shared" si="13"/>
        <v>EST1003090</v>
      </c>
      <c r="B406" s="1" t="str">
        <f>'XCSM Dump'!C405</f>
        <v>EST</v>
      </c>
      <c r="C406" s="1" t="str">
        <f>IF(LEN('XCSM Dump'!D405)=4,'XCSM Dump'!D405,REPT("0",3-LEN('XCSM Dump'!D405))&amp;'XCSM Dump'!D405)</f>
        <v>100</v>
      </c>
      <c r="D406" s="1">
        <f>'XCSM Dump'!E405</f>
        <v>3090</v>
      </c>
      <c r="E406" t="str">
        <f>'XCSM Dump'!F405</f>
        <v>Introduction to Esthetics</v>
      </c>
      <c r="F406" s="75">
        <f>'XCSM Dump'!W405</f>
        <v>1</v>
      </c>
      <c r="G406" s="49">
        <f>'XCSM Dump'!I405</f>
        <v>46253</v>
      </c>
      <c r="H406" s="49">
        <f>'XCSM Dump'!J405</f>
        <v>46533</v>
      </c>
      <c r="I406" s="49">
        <f>'XCSM Dump'!BX405</f>
        <v>46268.86</v>
      </c>
      <c r="J406" s="49">
        <f>'XCSM Dump'!BY405</f>
        <v>46285.72</v>
      </c>
      <c r="K406" s="49">
        <f>'XCSM Dump'!BZ405</f>
        <v>46489.2</v>
      </c>
      <c r="L406" s="76">
        <f>'XCSM Dump'!AT405</f>
        <v>160</v>
      </c>
      <c r="M406" s="76">
        <f>'XCSM Dump'!AU405</f>
        <v>0</v>
      </c>
      <c r="N406" s="76">
        <f>'XCSM Dump'!AV405</f>
        <v>0</v>
      </c>
      <c r="O406" s="76">
        <f>'XCSM Dump'!AW405</f>
        <v>0</v>
      </c>
      <c r="P406" s="76">
        <f>'XCSM Dump'!AX405</f>
        <v>0</v>
      </c>
      <c r="Q406" s="76">
        <f>'XCSM Dump'!AY405</f>
        <v>0</v>
      </c>
      <c r="R406" s="76">
        <f>'XCSM Dump'!AZ405</f>
        <v>0</v>
      </c>
      <c r="S406" s="76">
        <f>+'XCSM Dump'!U405</f>
        <v>0</v>
      </c>
      <c r="T406" s="76">
        <f>+'XCSM Dump'!BB405+'XCSM Dump'!BA405</f>
        <v>0</v>
      </c>
      <c r="U406" s="11">
        <f t="shared" si="14"/>
        <v>160</v>
      </c>
    </row>
    <row r="407" spans="1:21" x14ac:dyDescent="0.3">
      <c r="A407" t="str">
        <f t="shared" si="13"/>
        <v>EST1003A01</v>
      </c>
      <c r="B407" s="1" t="str">
        <f>'XCSM Dump'!C406</f>
        <v>EST</v>
      </c>
      <c r="C407" s="1" t="str">
        <f>IF(LEN('XCSM Dump'!D406)=4,'XCSM Dump'!D406,REPT("0",3-LEN('XCSM Dump'!D406))&amp;'XCSM Dump'!D406)</f>
        <v>100</v>
      </c>
      <c r="D407" s="1" t="str">
        <f>'XCSM Dump'!E406</f>
        <v>3A01</v>
      </c>
      <c r="E407" t="str">
        <f>'XCSM Dump'!F406</f>
        <v>Introduction to Esthetics</v>
      </c>
      <c r="F407" s="75">
        <f>'XCSM Dump'!W406</f>
        <v>1</v>
      </c>
      <c r="G407" s="49">
        <f>'XCSM Dump'!I406</f>
        <v>46251</v>
      </c>
      <c r="H407" s="49">
        <f>'XCSM Dump'!J406</f>
        <v>46367</v>
      </c>
      <c r="I407" s="49">
        <f>'XCSM Dump'!BX406</f>
        <v>46257.02</v>
      </c>
      <c r="J407" s="49">
        <f>'XCSM Dump'!BY406</f>
        <v>46264.04</v>
      </c>
      <c r="K407" s="49">
        <f>'XCSM Dump'!BZ406</f>
        <v>46349.440000000002</v>
      </c>
      <c r="L407" s="76">
        <f>'XCSM Dump'!AT406</f>
        <v>160</v>
      </c>
      <c r="M407" s="76">
        <f>'XCSM Dump'!AU406</f>
        <v>0</v>
      </c>
      <c r="N407" s="76">
        <f>'XCSM Dump'!AV406</f>
        <v>0</v>
      </c>
      <c r="O407" s="76">
        <f>'XCSM Dump'!AW406</f>
        <v>0</v>
      </c>
      <c r="P407" s="76">
        <f>'XCSM Dump'!AX406</f>
        <v>0</v>
      </c>
      <c r="Q407" s="76">
        <f>'XCSM Dump'!AY406</f>
        <v>0</v>
      </c>
      <c r="R407" s="76">
        <f>'XCSM Dump'!AZ406</f>
        <v>0</v>
      </c>
      <c r="S407" s="76">
        <f>+'XCSM Dump'!U406</f>
        <v>0</v>
      </c>
      <c r="T407" s="76">
        <f>+'XCSM Dump'!BB406+'XCSM Dump'!BA406</f>
        <v>0</v>
      </c>
      <c r="U407" s="11">
        <f t="shared" si="14"/>
        <v>160</v>
      </c>
    </row>
    <row r="408" spans="1:21" x14ac:dyDescent="0.3">
      <c r="A408" t="str">
        <f t="shared" si="13"/>
        <v>EST1103001</v>
      </c>
      <c r="B408" s="1" t="str">
        <f>'XCSM Dump'!C407</f>
        <v>EST</v>
      </c>
      <c r="C408" s="1" t="str">
        <f>IF(LEN('XCSM Dump'!D407)=4,'XCSM Dump'!D407,REPT("0",3-LEN('XCSM Dump'!D407))&amp;'XCSM Dump'!D407)</f>
        <v>110</v>
      </c>
      <c r="D408" s="1">
        <f>'XCSM Dump'!E407</f>
        <v>3001</v>
      </c>
      <c r="E408" t="str">
        <f>'XCSM Dump'!F407</f>
        <v>Esthetics Procedures I</v>
      </c>
      <c r="F408" s="75">
        <f>'XCSM Dump'!W407</f>
        <v>5</v>
      </c>
      <c r="G408" s="49">
        <f>'XCSM Dump'!I407</f>
        <v>46251</v>
      </c>
      <c r="H408" s="49">
        <f>'XCSM Dump'!J407</f>
        <v>46367</v>
      </c>
      <c r="I408" s="49">
        <f>'XCSM Dump'!BX407</f>
        <v>46257.02</v>
      </c>
      <c r="J408" s="49">
        <f>'XCSM Dump'!BY407</f>
        <v>46264.04</v>
      </c>
      <c r="K408" s="49">
        <f>'XCSM Dump'!BZ407</f>
        <v>46349.440000000002</v>
      </c>
      <c r="L408" s="76">
        <f>'XCSM Dump'!AT407</f>
        <v>800</v>
      </c>
      <c r="M408" s="76">
        <f>'XCSM Dump'!AU407</f>
        <v>0</v>
      </c>
      <c r="N408" s="76">
        <f>'XCSM Dump'!AV407</f>
        <v>0</v>
      </c>
      <c r="O408" s="76">
        <f>'XCSM Dump'!AW407</f>
        <v>0</v>
      </c>
      <c r="P408" s="76">
        <f>'XCSM Dump'!AX407</f>
        <v>0</v>
      </c>
      <c r="Q408" s="76">
        <f>'XCSM Dump'!AY407</f>
        <v>0</v>
      </c>
      <c r="R408" s="76">
        <f>'XCSM Dump'!AZ407</f>
        <v>0</v>
      </c>
      <c r="S408" s="76">
        <f>+'XCSM Dump'!U407</f>
        <v>0</v>
      </c>
      <c r="T408" s="76">
        <f>+'XCSM Dump'!BB407+'XCSM Dump'!BA407</f>
        <v>0</v>
      </c>
      <c r="U408" s="11">
        <f t="shared" si="14"/>
        <v>800</v>
      </c>
    </row>
    <row r="409" spans="1:21" x14ac:dyDescent="0.3">
      <c r="A409" t="str">
        <f t="shared" si="13"/>
        <v>EST1103A01</v>
      </c>
      <c r="B409" s="1" t="str">
        <f>'XCSM Dump'!C408</f>
        <v>EST</v>
      </c>
      <c r="C409" s="1" t="str">
        <f>IF(LEN('XCSM Dump'!D408)=4,'XCSM Dump'!D408,REPT("0",3-LEN('XCSM Dump'!D408))&amp;'XCSM Dump'!D408)</f>
        <v>110</v>
      </c>
      <c r="D409" s="1" t="str">
        <f>'XCSM Dump'!E408</f>
        <v>3A01</v>
      </c>
      <c r="E409" t="str">
        <f>'XCSM Dump'!F408</f>
        <v>Esthetics Procedures I</v>
      </c>
      <c r="F409" s="75">
        <f>'XCSM Dump'!W408</f>
        <v>5</v>
      </c>
      <c r="G409" s="49">
        <f>'XCSM Dump'!I408</f>
        <v>46252</v>
      </c>
      <c r="H409" s="49">
        <f>'XCSM Dump'!J408</f>
        <v>46310</v>
      </c>
      <c r="I409" s="49">
        <f>'XCSM Dump'!BX408</f>
        <v>46254.54</v>
      </c>
      <c r="J409" s="49">
        <f>'XCSM Dump'!BY408</f>
        <v>46258.080000000002</v>
      </c>
      <c r="K409" s="49">
        <f>'XCSM Dump'!BZ408</f>
        <v>46300.72</v>
      </c>
      <c r="L409" s="76">
        <f>'XCSM Dump'!AT408</f>
        <v>800</v>
      </c>
      <c r="M409" s="76">
        <f>'XCSM Dump'!AU408</f>
        <v>0</v>
      </c>
      <c r="N409" s="76">
        <f>'XCSM Dump'!AV408</f>
        <v>0</v>
      </c>
      <c r="O409" s="76">
        <f>'XCSM Dump'!AW408</f>
        <v>0</v>
      </c>
      <c r="P409" s="76">
        <f>'XCSM Dump'!AX408</f>
        <v>0</v>
      </c>
      <c r="Q409" s="76">
        <f>'XCSM Dump'!AY408</f>
        <v>0</v>
      </c>
      <c r="R409" s="76">
        <f>'XCSM Dump'!AZ408</f>
        <v>0</v>
      </c>
      <c r="S409" s="76">
        <f>+'XCSM Dump'!U408</f>
        <v>0</v>
      </c>
      <c r="T409" s="76">
        <f>+'XCSM Dump'!BB408+'XCSM Dump'!BA408</f>
        <v>0</v>
      </c>
      <c r="U409" s="11">
        <f t="shared" si="14"/>
        <v>800</v>
      </c>
    </row>
    <row r="410" spans="1:21" x14ac:dyDescent="0.3">
      <c r="A410" t="str">
        <f t="shared" si="13"/>
        <v>EST1113001</v>
      </c>
      <c r="B410" s="1" t="str">
        <f>'XCSM Dump'!C409</f>
        <v>EST</v>
      </c>
      <c r="C410" s="1" t="str">
        <f>IF(LEN('XCSM Dump'!D409)=4,'XCSM Dump'!D409,REPT("0",3-LEN('XCSM Dump'!D409))&amp;'XCSM Dump'!D409)</f>
        <v>111</v>
      </c>
      <c r="D410" s="1">
        <f>'XCSM Dump'!E409</f>
        <v>3001</v>
      </c>
      <c r="E410" t="str">
        <f>'XCSM Dump'!F409</f>
        <v>Esthetics Clinical</v>
      </c>
      <c r="F410" s="75">
        <f>'XCSM Dump'!W409</f>
        <v>3</v>
      </c>
      <c r="G410" s="49">
        <f>'XCSM Dump'!I409</f>
        <v>46251</v>
      </c>
      <c r="H410" s="49">
        <f>'XCSM Dump'!J409</f>
        <v>46367</v>
      </c>
      <c r="I410" s="49">
        <f>'XCSM Dump'!BX409</f>
        <v>46257.02</v>
      </c>
      <c r="J410" s="49">
        <f>'XCSM Dump'!BY409</f>
        <v>46264.04</v>
      </c>
      <c r="K410" s="49">
        <f>'XCSM Dump'!BZ409</f>
        <v>46349.440000000002</v>
      </c>
      <c r="L410" s="76">
        <f>'XCSM Dump'!AT409</f>
        <v>480</v>
      </c>
      <c r="M410" s="76">
        <f>'XCSM Dump'!AU409</f>
        <v>0</v>
      </c>
      <c r="N410" s="76">
        <f>'XCSM Dump'!AV409</f>
        <v>0</v>
      </c>
      <c r="O410" s="76">
        <f>'XCSM Dump'!AW409</f>
        <v>0</v>
      </c>
      <c r="P410" s="76">
        <f>'XCSM Dump'!AX409</f>
        <v>0</v>
      </c>
      <c r="Q410" s="76">
        <f>'XCSM Dump'!AY409</f>
        <v>0</v>
      </c>
      <c r="R410" s="76">
        <f>'XCSM Dump'!AZ409</f>
        <v>0</v>
      </c>
      <c r="S410" s="76">
        <f>+'XCSM Dump'!U409</f>
        <v>0</v>
      </c>
      <c r="T410" s="76">
        <f>+'XCSM Dump'!BB409+'XCSM Dump'!BA409</f>
        <v>0</v>
      </c>
      <c r="U410" s="11">
        <f t="shared" si="14"/>
        <v>480</v>
      </c>
    </row>
    <row r="411" spans="1:21" x14ac:dyDescent="0.3">
      <c r="A411" t="str">
        <f t="shared" si="13"/>
        <v>EST1113B01</v>
      </c>
      <c r="B411" s="1" t="str">
        <f>'XCSM Dump'!C410</f>
        <v>EST</v>
      </c>
      <c r="C411" s="1" t="str">
        <f>IF(LEN('XCSM Dump'!D410)=4,'XCSM Dump'!D410,REPT("0",3-LEN('XCSM Dump'!D410))&amp;'XCSM Dump'!D410)</f>
        <v>111</v>
      </c>
      <c r="D411" s="1" t="str">
        <f>'XCSM Dump'!E410</f>
        <v>3B01</v>
      </c>
      <c r="E411" t="str">
        <f>'XCSM Dump'!F410</f>
        <v>Esthetics Clinical</v>
      </c>
      <c r="F411" s="75">
        <f>'XCSM Dump'!W410</f>
        <v>3</v>
      </c>
      <c r="G411" s="49">
        <f>'XCSM Dump'!I410</f>
        <v>46315</v>
      </c>
      <c r="H411" s="49">
        <f>'XCSM Dump'!J410</f>
        <v>46367</v>
      </c>
      <c r="I411" s="49">
        <f>'XCSM Dump'!BX410</f>
        <v>46317.18</v>
      </c>
      <c r="J411" s="49">
        <f>'XCSM Dump'!BY410</f>
        <v>46320.36</v>
      </c>
      <c r="K411" s="49">
        <f>'XCSM Dump'!BZ410</f>
        <v>46358.68</v>
      </c>
      <c r="L411" s="76">
        <f>'XCSM Dump'!AT410</f>
        <v>480</v>
      </c>
      <c r="M411" s="76">
        <f>'XCSM Dump'!AU410</f>
        <v>0</v>
      </c>
      <c r="N411" s="76">
        <f>'XCSM Dump'!AV410</f>
        <v>0</v>
      </c>
      <c r="O411" s="76">
        <f>'XCSM Dump'!AW410</f>
        <v>0</v>
      </c>
      <c r="P411" s="76">
        <f>'XCSM Dump'!AX410</f>
        <v>0</v>
      </c>
      <c r="Q411" s="76">
        <f>'XCSM Dump'!AY410</f>
        <v>0</v>
      </c>
      <c r="R411" s="76">
        <f>'XCSM Dump'!AZ410</f>
        <v>0</v>
      </c>
      <c r="S411" s="76">
        <f>+'XCSM Dump'!U410</f>
        <v>0</v>
      </c>
      <c r="T411" s="76">
        <f>+'XCSM Dump'!BB410+'XCSM Dump'!BA410</f>
        <v>0</v>
      </c>
      <c r="U411" s="11">
        <f t="shared" si="14"/>
        <v>480</v>
      </c>
    </row>
    <row r="412" spans="1:21" x14ac:dyDescent="0.3">
      <c r="A412" t="str">
        <f t="shared" si="13"/>
        <v>GEO2023001</v>
      </c>
      <c r="B412" s="1" t="str">
        <f>'XCSM Dump'!C411</f>
        <v>GEO</v>
      </c>
      <c r="C412" s="1" t="str">
        <f>IF(LEN('XCSM Dump'!D411)=4,'XCSM Dump'!D411,REPT("0",3-LEN('XCSM Dump'!D411))&amp;'XCSM Dump'!D411)</f>
        <v>202</v>
      </c>
      <c r="D412" s="1">
        <f>'XCSM Dump'!E411</f>
        <v>3001</v>
      </c>
      <c r="E412" t="str">
        <f>'XCSM Dump'!F411</f>
        <v>Human Geography</v>
      </c>
      <c r="F412" s="75">
        <f>'XCSM Dump'!W411</f>
        <v>3</v>
      </c>
      <c r="G412" s="49">
        <f>'XCSM Dump'!I411</f>
        <v>46251</v>
      </c>
      <c r="H412" s="49">
        <f>'XCSM Dump'!J411</f>
        <v>46367</v>
      </c>
      <c r="I412" s="49">
        <f>'XCSM Dump'!BX411</f>
        <v>46257.02</v>
      </c>
      <c r="J412" s="49">
        <f>'XCSM Dump'!BY411</f>
        <v>46264.04</v>
      </c>
      <c r="K412" s="49">
        <f>'XCSM Dump'!BZ411</f>
        <v>46349.440000000002</v>
      </c>
      <c r="L412" s="76">
        <f>'XCSM Dump'!AT411</f>
        <v>480</v>
      </c>
      <c r="M412" s="76">
        <f>'XCSM Dump'!AU411</f>
        <v>0</v>
      </c>
      <c r="N412" s="76">
        <f>'XCSM Dump'!AV411</f>
        <v>0</v>
      </c>
      <c r="O412" s="76">
        <f>'XCSM Dump'!AW411</f>
        <v>0</v>
      </c>
      <c r="P412" s="76">
        <f>'XCSM Dump'!AX411</f>
        <v>0</v>
      </c>
      <c r="Q412" s="76">
        <f>'XCSM Dump'!AY411</f>
        <v>0</v>
      </c>
      <c r="R412" s="76">
        <f>'XCSM Dump'!AZ411</f>
        <v>0</v>
      </c>
      <c r="S412" s="76">
        <f>+'XCSM Dump'!U411</f>
        <v>0</v>
      </c>
      <c r="T412" s="76">
        <f>+'XCSM Dump'!BB411+'XCSM Dump'!BA411</f>
        <v>0</v>
      </c>
      <c r="U412" s="11">
        <f t="shared" si="14"/>
        <v>480</v>
      </c>
    </row>
    <row r="413" spans="1:21" x14ac:dyDescent="0.3">
      <c r="A413" t="str">
        <f t="shared" si="13"/>
        <v>HIS1443001</v>
      </c>
      <c r="B413" s="1" t="str">
        <f>'XCSM Dump'!C412</f>
        <v>HIS</v>
      </c>
      <c r="C413" s="1" t="str">
        <f>IF(LEN('XCSM Dump'!D412)=4,'XCSM Dump'!D412,REPT("0",3-LEN('XCSM Dump'!D412))&amp;'XCSM Dump'!D412)</f>
        <v>144</v>
      </c>
      <c r="D413" s="1">
        <f>'XCSM Dump'!E412</f>
        <v>3001</v>
      </c>
      <c r="E413" t="str">
        <f>'XCSM Dump'!F412</f>
        <v>Western Civilization to 1715</v>
      </c>
      <c r="F413" s="75">
        <f>'XCSM Dump'!W412</f>
        <v>3</v>
      </c>
      <c r="G413" s="49">
        <f>'XCSM Dump'!I412</f>
        <v>46252</v>
      </c>
      <c r="H413" s="49">
        <f>'XCSM Dump'!J412</f>
        <v>46367</v>
      </c>
      <c r="I413" s="49">
        <f>'XCSM Dump'!BX412</f>
        <v>46257.96</v>
      </c>
      <c r="J413" s="49">
        <f>'XCSM Dump'!BY412</f>
        <v>46264.92</v>
      </c>
      <c r="K413" s="49">
        <f>'XCSM Dump'!BZ412</f>
        <v>46349.599999999999</v>
      </c>
      <c r="L413" s="76">
        <f>'XCSM Dump'!AT412</f>
        <v>480</v>
      </c>
      <c r="M413" s="76">
        <f>'XCSM Dump'!AU412</f>
        <v>0</v>
      </c>
      <c r="N413" s="76">
        <f>'XCSM Dump'!AV412</f>
        <v>0</v>
      </c>
      <c r="O413" s="76">
        <f>'XCSM Dump'!AW412</f>
        <v>0</v>
      </c>
      <c r="P413" s="76">
        <f>'XCSM Dump'!AX412</f>
        <v>0</v>
      </c>
      <c r="Q413" s="76">
        <f>'XCSM Dump'!AY412</f>
        <v>0</v>
      </c>
      <c r="R413" s="76">
        <f>'XCSM Dump'!AZ412</f>
        <v>0</v>
      </c>
      <c r="S413" s="76">
        <f>+'XCSM Dump'!U412</f>
        <v>0</v>
      </c>
      <c r="T413" s="76">
        <f>+'XCSM Dump'!BB412+'XCSM Dump'!BA412</f>
        <v>0</v>
      </c>
      <c r="U413" s="11">
        <f t="shared" si="14"/>
        <v>480</v>
      </c>
    </row>
    <row r="414" spans="1:21" x14ac:dyDescent="0.3">
      <c r="A414" t="str">
        <f t="shared" si="13"/>
        <v>HIS1443081</v>
      </c>
      <c r="B414" s="1" t="str">
        <f>'XCSM Dump'!C413</f>
        <v>HIS</v>
      </c>
      <c r="C414" s="1" t="str">
        <f>IF(LEN('XCSM Dump'!D413)=4,'XCSM Dump'!D413,REPT("0",3-LEN('XCSM Dump'!D413))&amp;'XCSM Dump'!D413)</f>
        <v>144</v>
      </c>
      <c r="D414" s="1">
        <f>'XCSM Dump'!E413</f>
        <v>3081</v>
      </c>
      <c r="E414" t="str">
        <f>'XCSM Dump'!F413</f>
        <v>Western Civilization to 1715</v>
      </c>
      <c r="F414" s="75">
        <f>'XCSM Dump'!W413</f>
        <v>3</v>
      </c>
      <c r="G414" s="49">
        <f>'XCSM Dump'!I413</f>
        <v>46252</v>
      </c>
      <c r="H414" s="49">
        <f>'XCSM Dump'!J413</f>
        <v>46367</v>
      </c>
      <c r="I414" s="49">
        <f>'XCSM Dump'!BX413</f>
        <v>46257.96</v>
      </c>
      <c r="J414" s="49">
        <f>'XCSM Dump'!BY413</f>
        <v>46264.92</v>
      </c>
      <c r="K414" s="49">
        <f>'XCSM Dump'!BZ413</f>
        <v>46349.599999999999</v>
      </c>
      <c r="L414" s="76">
        <f>'XCSM Dump'!AT413</f>
        <v>480</v>
      </c>
      <c r="M414" s="76">
        <f>'XCSM Dump'!AU413</f>
        <v>0</v>
      </c>
      <c r="N414" s="76">
        <f>'XCSM Dump'!AV413</f>
        <v>0</v>
      </c>
      <c r="O414" s="76">
        <f>'XCSM Dump'!AW413</f>
        <v>0</v>
      </c>
      <c r="P414" s="76">
        <f>'XCSM Dump'!AX413</f>
        <v>0</v>
      </c>
      <c r="Q414" s="76">
        <f>'XCSM Dump'!AY413</f>
        <v>0</v>
      </c>
      <c r="R414" s="76">
        <f>'XCSM Dump'!AZ413</f>
        <v>0</v>
      </c>
      <c r="S414" s="76">
        <f>+'XCSM Dump'!U413</f>
        <v>0</v>
      </c>
      <c r="T414" s="76">
        <f>+'XCSM Dump'!BB413+'XCSM Dump'!BA413</f>
        <v>0</v>
      </c>
      <c r="U414" s="11">
        <f t="shared" si="14"/>
        <v>480</v>
      </c>
    </row>
    <row r="415" spans="1:21" x14ac:dyDescent="0.3">
      <c r="A415" t="str">
        <f t="shared" si="13"/>
        <v>HIS1723001</v>
      </c>
      <c r="B415" s="1" t="str">
        <f>'XCSM Dump'!C414</f>
        <v>HIS</v>
      </c>
      <c r="C415" s="1" t="str">
        <f>IF(LEN('XCSM Dump'!D414)=4,'XCSM Dump'!D414,REPT("0",3-LEN('XCSM Dump'!D414))&amp;'XCSM Dump'!D414)</f>
        <v>172</v>
      </c>
      <c r="D415" s="1">
        <f>'XCSM Dump'!E414</f>
        <v>3001</v>
      </c>
      <c r="E415" t="str">
        <f>'XCSM Dump'!F414</f>
        <v>World History to 1500</v>
      </c>
      <c r="F415" s="75">
        <f>'XCSM Dump'!W414</f>
        <v>3</v>
      </c>
      <c r="G415" s="49">
        <f>'XCSM Dump'!I414</f>
        <v>46252</v>
      </c>
      <c r="H415" s="49">
        <f>'XCSM Dump'!J414</f>
        <v>46367</v>
      </c>
      <c r="I415" s="49">
        <f>'XCSM Dump'!BX414</f>
        <v>46257.96</v>
      </c>
      <c r="J415" s="49">
        <f>'XCSM Dump'!BY414</f>
        <v>46264.92</v>
      </c>
      <c r="K415" s="49">
        <f>'XCSM Dump'!BZ414</f>
        <v>46349.599999999999</v>
      </c>
      <c r="L415" s="76">
        <f>'XCSM Dump'!AT414</f>
        <v>480</v>
      </c>
      <c r="M415" s="76">
        <f>'XCSM Dump'!AU414</f>
        <v>0</v>
      </c>
      <c r="N415" s="76">
        <f>'XCSM Dump'!AV414</f>
        <v>0</v>
      </c>
      <c r="O415" s="76">
        <f>'XCSM Dump'!AW414</f>
        <v>0</v>
      </c>
      <c r="P415" s="76">
        <f>'XCSM Dump'!AX414</f>
        <v>0</v>
      </c>
      <c r="Q415" s="76">
        <f>'XCSM Dump'!AY414</f>
        <v>0</v>
      </c>
      <c r="R415" s="76">
        <f>'XCSM Dump'!AZ414</f>
        <v>0</v>
      </c>
      <c r="S415" s="76">
        <f>+'XCSM Dump'!U414</f>
        <v>0</v>
      </c>
      <c r="T415" s="76">
        <f>+'XCSM Dump'!BB414+'XCSM Dump'!BA414</f>
        <v>0</v>
      </c>
      <c r="U415" s="11">
        <f t="shared" si="14"/>
        <v>480</v>
      </c>
    </row>
    <row r="416" spans="1:21" x14ac:dyDescent="0.3">
      <c r="A416" t="str">
        <f t="shared" si="13"/>
        <v>HIS2003001</v>
      </c>
      <c r="B416" s="1" t="str">
        <f>'XCSM Dump'!C415</f>
        <v>HIS</v>
      </c>
      <c r="C416" s="1" t="str">
        <f>IF(LEN('XCSM Dump'!D415)=4,'XCSM Dump'!D415,REPT("0",3-LEN('XCSM Dump'!D415))&amp;'XCSM Dump'!D415)</f>
        <v>200</v>
      </c>
      <c r="D416" s="1">
        <f>'XCSM Dump'!E415</f>
        <v>3001</v>
      </c>
      <c r="E416" t="str">
        <f>'XCSM Dump'!F415</f>
        <v>African American History</v>
      </c>
      <c r="F416" s="75">
        <f>'XCSM Dump'!W415</f>
        <v>3</v>
      </c>
      <c r="G416" s="49">
        <f>'XCSM Dump'!I415</f>
        <v>46251</v>
      </c>
      <c r="H416" s="49">
        <f>'XCSM Dump'!J415</f>
        <v>46367</v>
      </c>
      <c r="I416" s="49">
        <f>'XCSM Dump'!BX415</f>
        <v>46257.02</v>
      </c>
      <c r="J416" s="49">
        <f>'XCSM Dump'!BY415</f>
        <v>46264.04</v>
      </c>
      <c r="K416" s="49">
        <f>'XCSM Dump'!BZ415</f>
        <v>46349.440000000002</v>
      </c>
      <c r="L416" s="76">
        <f>'XCSM Dump'!AT415</f>
        <v>480</v>
      </c>
      <c r="M416" s="76">
        <f>'XCSM Dump'!AU415</f>
        <v>0</v>
      </c>
      <c r="N416" s="76">
        <f>'XCSM Dump'!AV415</f>
        <v>0</v>
      </c>
      <c r="O416" s="76">
        <f>'XCSM Dump'!AW415</f>
        <v>0</v>
      </c>
      <c r="P416" s="76">
        <f>'XCSM Dump'!AX415</f>
        <v>0</v>
      </c>
      <c r="Q416" s="76">
        <f>'XCSM Dump'!AY415</f>
        <v>0</v>
      </c>
      <c r="R416" s="76">
        <f>'XCSM Dump'!AZ415</f>
        <v>0</v>
      </c>
      <c r="S416" s="76">
        <f>+'XCSM Dump'!U415</f>
        <v>0</v>
      </c>
      <c r="T416" s="76">
        <f>+'XCSM Dump'!BB415+'XCSM Dump'!BA415</f>
        <v>0</v>
      </c>
      <c r="U416" s="11">
        <f t="shared" si="14"/>
        <v>480</v>
      </c>
    </row>
    <row r="417" spans="1:21" x14ac:dyDescent="0.3">
      <c r="A417" t="str">
        <f t="shared" si="13"/>
        <v>HIS2203001</v>
      </c>
      <c r="B417" s="1" t="str">
        <f>'XCSM Dump'!C416</f>
        <v>HIS</v>
      </c>
      <c r="C417" s="1" t="str">
        <f>IF(LEN('XCSM Dump'!D416)=4,'XCSM Dump'!D416,REPT("0",3-LEN('XCSM Dump'!D416))&amp;'XCSM Dump'!D416)</f>
        <v>220</v>
      </c>
      <c r="D417" s="1">
        <f>'XCSM Dump'!E416</f>
        <v>3001</v>
      </c>
      <c r="E417" t="str">
        <f>'XCSM Dump'!F416</f>
        <v>US History to 1877</v>
      </c>
      <c r="F417" s="75">
        <f>'XCSM Dump'!W416</f>
        <v>3</v>
      </c>
      <c r="G417" s="49">
        <f>'XCSM Dump'!I416</f>
        <v>46252</v>
      </c>
      <c r="H417" s="49">
        <f>'XCSM Dump'!J416</f>
        <v>46367</v>
      </c>
      <c r="I417" s="49">
        <f>'XCSM Dump'!BX416</f>
        <v>46257.96</v>
      </c>
      <c r="J417" s="49">
        <f>'XCSM Dump'!BY416</f>
        <v>46264.92</v>
      </c>
      <c r="K417" s="49">
        <f>'XCSM Dump'!BZ416</f>
        <v>46349.599999999999</v>
      </c>
      <c r="L417" s="76">
        <f>'XCSM Dump'!AT416</f>
        <v>480</v>
      </c>
      <c r="M417" s="76">
        <f>'XCSM Dump'!AU416</f>
        <v>0</v>
      </c>
      <c r="N417" s="76">
        <f>'XCSM Dump'!AV416</f>
        <v>0</v>
      </c>
      <c r="O417" s="76">
        <f>'XCSM Dump'!AW416</f>
        <v>0</v>
      </c>
      <c r="P417" s="76">
        <f>'XCSM Dump'!AX416</f>
        <v>0</v>
      </c>
      <c r="Q417" s="76">
        <f>'XCSM Dump'!AY416</f>
        <v>0</v>
      </c>
      <c r="R417" s="76">
        <f>'XCSM Dump'!AZ416</f>
        <v>0</v>
      </c>
      <c r="S417" s="76">
        <f>+'XCSM Dump'!U416</f>
        <v>0</v>
      </c>
      <c r="T417" s="76">
        <f>+'XCSM Dump'!BB416+'XCSM Dump'!BA416</f>
        <v>0</v>
      </c>
      <c r="U417" s="11">
        <f t="shared" si="14"/>
        <v>480</v>
      </c>
    </row>
    <row r="418" spans="1:21" x14ac:dyDescent="0.3">
      <c r="A418" t="str">
        <f t="shared" si="13"/>
        <v>HIS2203081</v>
      </c>
      <c r="B418" s="1" t="str">
        <f>'XCSM Dump'!C417</f>
        <v>HIS</v>
      </c>
      <c r="C418" s="1" t="str">
        <f>IF(LEN('XCSM Dump'!D417)=4,'XCSM Dump'!D417,REPT("0",3-LEN('XCSM Dump'!D417))&amp;'XCSM Dump'!D417)</f>
        <v>220</v>
      </c>
      <c r="D418" s="1">
        <f>'XCSM Dump'!E417</f>
        <v>3081</v>
      </c>
      <c r="E418" t="str">
        <f>'XCSM Dump'!F417</f>
        <v>US History to 1877</v>
      </c>
      <c r="F418" s="75">
        <f>'XCSM Dump'!W417</f>
        <v>3</v>
      </c>
      <c r="G418" s="49">
        <f>'XCSM Dump'!I417</f>
        <v>46252</v>
      </c>
      <c r="H418" s="49">
        <f>'XCSM Dump'!J417</f>
        <v>46367</v>
      </c>
      <c r="I418" s="49">
        <f>'XCSM Dump'!BX417</f>
        <v>46257.96</v>
      </c>
      <c r="J418" s="49">
        <f>'XCSM Dump'!BY417</f>
        <v>46264.92</v>
      </c>
      <c r="K418" s="49">
        <f>'XCSM Dump'!BZ417</f>
        <v>46349.599999999999</v>
      </c>
      <c r="L418" s="76">
        <f>'XCSM Dump'!AT417</f>
        <v>480</v>
      </c>
      <c r="M418" s="76">
        <f>'XCSM Dump'!AU417</f>
        <v>0</v>
      </c>
      <c r="N418" s="76">
        <f>'XCSM Dump'!AV417</f>
        <v>0</v>
      </c>
      <c r="O418" s="76">
        <f>'XCSM Dump'!AW417</f>
        <v>0</v>
      </c>
      <c r="P418" s="76">
        <f>'XCSM Dump'!AX417</f>
        <v>0</v>
      </c>
      <c r="Q418" s="76">
        <f>'XCSM Dump'!AY417</f>
        <v>0</v>
      </c>
      <c r="R418" s="76">
        <f>'XCSM Dump'!AZ417</f>
        <v>0</v>
      </c>
      <c r="S418" s="76">
        <f>+'XCSM Dump'!U417</f>
        <v>0</v>
      </c>
      <c r="T418" s="76">
        <f>+'XCSM Dump'!BB417+'XCSM Dump'!BA417</f>
        <v>0</v>
      </c>
      <c r="U418" s="11">
        <f t="shared" si="14"/>
        <v>480</v>
      </c>
    </row>
    <row r="419" spans="1:21" x14ac:dyDescent="0.3">
      <c r="A419" t="str">
        <f t="shared" si="13"/>
        <v>HIS2203090</v>
      </c>
      <c r="B419" s="1" t="str">
        <f>'XCSM Dump'!C418</f>
        <v>HIS</v>
      </c>
      <c r="C419" s="1" t="str">
        <f>IF(LEN('XCSM Dump'!D418)=4,'XCSM Dump'!D418,REPT("0",3-LEN('XCSM Dump'!D418))&amp;'XCSM Dump'!D418)</f>
        <v>220</v>
      </c>
      <c r="D419" s="1">
        <f>'XCSM Dump'!E418</f>
        <v>3090</v>
      </c>
      <c r="E419" t="str">
        <f>'XCSM Dump'!F418</f>
        <v>US History to 1877</v>
      </c>
      <c r="F419" s="75">
        <f>'XCSM Dump'!W418</f>
        <v>3</v>
      </c>
      <c r="G419" s="49">
        <f>'XCSM Dump'!I418</f>
        <v>46254</v>
      </c>
      <c r="H419" s="49">
        <f>'XCSM Dump'!J418</f>
        <v>46374</v>
      </c>
      <c r="I419" s="49">
        <f>'XCSM Dump'!BX418</f>
        <v>46260.26</v>
      </c>
      <c r="J419" s="49">
        <f>'XCSM Dump'!BY418</f>
        <v>46267.519999999997</v>
      </c>
      <c r="K419" s="49">
        <f>'XCSM Dump'!BZ418</f>
        <v>46356.800000000003</v>
      </c>
      <c r="L419" s="76">
        <f>'XCSM Dump'!AT418</f>
        <v>480</v>
      </c>
      <c r="M419" s="76">
        <f>'XCSM Dump'!AU418</f>
        <v>0</v>
      </c>
      <c r="N419" s="76">
        <f>'XCSM Dump'!AV418</f>
        <v>0</v>
      </c>
      <c r="O419" s="76">
        <f>'XCSM Dump'!AW418</f>
        <v>0</v>
      </c>
      <c r="P419" s="76">
        <f>'XCSM Dump'!AX418</f>
        <v>0</v>
      </c>
      <c r="Q419" s="76">
        <f>'XCSM Dump'!AY418</f>
        <v>0</v>
      </c>
      <c r="R419" s="76">
        <f>'XCSM Dump'!AZ418</f>
        <v>0</v>
      </c>
      <c r="S419" s="76">
        <f>+'XCSM Dump'!U418</f>
        <v>0</v>
      </c>
      <c r="T419" s="76">
        <f>+'XCSM Dump'!BB418+'XCSM Dump'!BA418</f>
        <v>0</v>
      </c>
      <c r="U419" s="11">
        <f t="shared" si="14"/>
        <v>480</v>
      </c>
    </row>
    <row r="420" spans="1:21" x14ac:dyDescent="0.3">
      <c r="A420" t="str">
        <f t="shared" si="13"/>
        <v>HIS2203091</v>
      </c>
      <c r="B420" s="1" t="str">
        <f>'XCSM Dump'!C419</f>
        <v>HIS</v>
      </c>
      <c r="C420" s="1" t="str">
        <f>IF(LEN('XCSM Dump'!D419)=4,'XCSM Dump'!D419,REPT("0",3-LEN('XCSM Dump'!D419))&amp;'XCSM Dump'!D419)</f>
        <v>220</v>
      </c>
      <c r="D420" s="1">
        <f>'XCSM Dump'!E419</f>
        <v>3091</v>
      </c>
      <c r="E420" t="str">
        <f>'XCSM Dump'!F419</f>
        <v>US History to 1877</v>
      </c>
      <c r="F420" s="75">
        <f>'XCSM Dump'!W419</f>
        <v>3</v>
      </c>
      <c r="G420" s="49">
        <f>'XCSM Dump'!I419</f>
        <v>46254</v>
      </c>
      <c r="H420" s="49">
        <f>'XCSM Dump'!J419</f>
        <v>46374</v>
      </c>
      <c r="I420" s="49">
        <f>'XCSM Dump'!BX419</f>
        <v>46260.26</v>
      </c>
      <c r="J420" s="49">
        <f>'XCSM Dump'!BY419</f>
        <v>46267.519999999997</v>
      </c>
      <c r="K420" s="49">
        <f>'XCSM Dump'!BZ419</f>
        <v>46356.800000000003</v>
      </c>
      <c r="L420" s="76">
        <f>'XCSM Dump'!AT419</f>
        <v>480</v>
      </c>
      <c r="M420" s="76">
        <f>'XCSM Dump'!AU419</f>
        <v>0</v>
      </c>
      <c r="N420" s="76">
        <f>'XCSM Dump'!AV419</f>
        <v>0</v>
      </c>
      <c r="O420" s="76">
        <f>'XCSM Dump'!AW419</f>
        <v>0</v>
      </c>
      <c r="P420" s="76">
        <f>'XCSM Dump'!AX419</f>
        <v>0</v>
      </c>
      <c r="Q420" s="76">
        <f>'XCSM Dump'!AY419</f>
        <v>0</v>
      </c>
      <c r="R420" s="76">
        <f>'XCSM Dump'!AZ419</f>
        <v>0</v>
      </c>
      <c r="S420" s="76">
        <f>+'XCSM Dump'!U419</f>
        <v>0</v>
      </c>
      <c r="T420" s="76">
        <f>+'XCSM Dump'!BB419+'XCSM Dump'!BA419</f>
        <v>0</v>
      </c>
      <c r="U420" s="11">
        <f t="shared" si="14"/>
        <v>480</v>
      </c>
    </row>
    <row r="421" spans="1:21" x14ac:dyDescent="0.3">
      <c r="A421" t="str">
        <f t="shared" si="13"/>
        <v>HIS2203092</v>
      </c>
      <c r="B421" s="1" t="str">
        <f>'XCSM Dump'!C420</f>
        <v>HIS</v>
      </c>
      <c r="C421" s="1" t="str">
        <f>IF(LEN('XCSM Dump'!D420)=4,'XCSM Dump'!D420,REPT("0",3-LEN('XCSM Dump'!D420))&amp;'XCSM Dump'!D420)</f>
        <v>220</v>
      </c>
      <c r="D421" s="1">
        <f>'XCSM Dump'!E420</f>
        <v>3092</v>
      </c>
      <c r="E421" t="str">
        <f>'XCSM Dump'!F420</f>
        <v>US History to 1877</v>
      </c>
      <c r="F421" s="75">
        <f>'XCSM Dump'!W420</f>
        <v>3</v>
      </c>
      <c r="G421" s="49">
        <f>'XCSM Dump'!I420</f>
        <v>46246</v>
      </c>
      <c r="H421" s="49">
        <f>'XCSM Dump'!J420</f>
        <v>46374</v>
      </c>
      <c r="I421" s="49">
        <f>'XCSM Dump'!BX420</f>
        <v>46252.74</v>
      </c>
      <c r="J421" s="49">
        <f>'XCSM Dump'!BY420</f>
        <v>46260.480000000003</v>
      </c>
      <c r="K421" s="49">
        <f>'XCSM Dump'!BZ420</f>
        <v>46353.52</v>
      </c>
      <c r="L421" s="76">
        <f>'XCSM Dump'!AT420</f>
        <v>480</v>
      </c>
      <c r="M421" s="76">
        <f>'XCSM Dump'!AU420</f>
        <v>0</v>
      </c>
      <c r="N421" s="76">
        <f>'XCSM Dump'!AV420</f>
        <v>0</v>
      </c>
      <c r="O421" s="76">
        <f>'XCSM Dump'!AW420</f>
        <v>0</v>
      </c>
      <c r="P421" s="76">
        <f>'XCSM Dump'!AX420</f>
        <v>0</v>
      </c>
      <c r="Q421" s="76">
        <f>'XCSM Dump'!AY420</f>
        <v>0</v>
      </c>
      <c r="R421" s="76">
        <f>'XCSM Dump'!AZ420</f>
        <v>0</v>
      </c>
      <c r="S421" s="76">
        <f>+'XCSM Dump'!U420</f>
        <v>0</v>
      </c>
      <c r="T421" s="76">
        <f>+'XCSM Dump'!BB420+'XCSM Dump'!BA420</f>
        <v>0</v>
      </c>
      <c r="U421" s="11">
        <f t="shared" si="14"/>
        <v>480</v>
      </c>
    </row>
    <row r="422" spans="1:21" x14ac:dyDescent="0.3">
      <c r="A422" t="str">
        <f t="shared" si="13"/>
        <v>HIS2203093</v>
      </c>
      <c r="B422" s="1" t="str">
        <f>'XCSM Dump'!C421</f>
        <v>HIS</v>
      </c>
      <c r="C422" s="1" t="str">
        <f>IF(LEN('XCSM Dump'!D421)=4,'XCSM Dump'!D421,REPT("0",3-LEN('XCSM Dump'!D421))&amp;'XCSM Dump'!D421)</f>
        <v>220</v>
      </c>
      <c r="D422" s="1">
        <f>'XCSM Dump'!E421</f>
        <v>3093</v>
      </c>
      <c r="E422" t="str">
        <f>'XCSM Dump'!F421</f>
        <v>US History to 1877</v>
      </c>
      <c r="F422" s="75">
        <f>'XCSM Dump'!W421</f>
        <v>3</v>
      </c>
      <c r="G422" s="49">
        <f>'XCSM Dump'!I421</f>
        <v>46253</v>
      </c>
      <c r="H422" s="49">
        <f>'XCSM Dump'!J421</f>
        <v>46367</v>
      </c>
      <c r="I422" s="49">
        <f>'XCSM Dump'!BX421</f>
        <v>46258.9</v>
      </c>
      <c r="J422" s="49">
        <f>'XCSM Dump'!BY421</f>
        <v>46265.8</v>
      </c>
      <c r="K422" s="49">
        <f>'XCSM Dump'!BZ421</f>
        <v>46349.760000000002</v>
      </c>
      <c r="L422" s="76">
        <f>'XCSM Dump'!AT421</f>
        <v>480</v>
      </c>
      <c r="M422" s="76">
        <f>'XCSM Dump'!AU421</f>
        <v>0</v>
      </c>
      <c r="N422" s="76">
        <f>'XCSM Dump'!AV421</f>
        <v>0</v>
      </c>
      <c r="O422" s="76">
        <f>'XCSM Dump'!AW421</f>
        <v>0</v>
      </c>
      <c r="P422" s="76">
        <f>'XCSM Dump'!AX421</f>
        <v>0</v>
      </c>
      <c r="Q422" s="76">
        <f>'XCSM Dump'!AY421</f>
        <v>0</v>
      </c>
      <c r="R422" s="76">
        <f>'XCSM Dump'!AZ421</f>
        <v>0</v>
      </c>
      <c r="S422" s="76">
        <f>+'XCSM Dump'!U421</f>
        <v>0</v>
      </c>
      <c r="T422" s="76">
        <f>+'XCSM Dump'!BB421+'XCSM Dump'!BA421</f>
        <v>0</v>
      </c>
      <c r="U422" s="11">
        <f t="shared" si="14"/>
        <v>480</v>
      </c>
    </row>
    <row r="423" spans="1:21" x14ac:dyDescent="0.3">
      <c r="A423" t="str">
        <f t="shared" si="13"/>
        <v>HIS2203094</v>
      </c>
      <c r="B423" s="1" t="str">
        <f>'XCSM Dump'!C422</f>
        <v>HIS</v>
      </c>
      <c r="C423" s="1" t="str">
        <f>IF(LEN('XCSM Dump'!D422)=4,'XCSM Dump'!D422,REPT("0",3-LEN('XCSM Dump'!D422))&amp;'XCSM Dump'!D422)</f>
        <v>220</v>
      </c>
      <c r="D423" s="1">
        <f>'XCSM Dump'!E422</f>
        <v>3094</v>
      </c>
      <c r="E423" t="str">
        <f>'XCSM Dump'!F422</f>
        <v>US History to 1877</v>
      </c>
      <c r="F423" s="75">
        <f>'XCSM Dump'!W422</f>
        <v>3</v>
      </c>
      <c r="G423" s="49">
        <f>'XCSM Dump'!I422</f>
        <v>46246</v>
      </c>
      <c r="H423" s="49">
        <f>'XCSM Dump'!J422</f>
        <v>46374</v>
      </c>
      <c r="I423" s="49">
        <f>'XCSM Dump'!BX422</f>
        <v>46252.74</v>
      </c>
      <c r="J423" s="49">
        <f>'XCSM Dump'!BY422</f>
        <v>46260.480000000003</v>
      </c>
      <c r="K423" s="49">
        <f>'XCSM Dump'!BZ422</f>
        <v>46353.52</v>
      </c>
      <c r="L423" s="76">
        <f>'XCSM Dump'!AT422</f>
        <v>480</v>
      </c>
      <c r="M423" s="76">
        <f>'XCSM Dump'!AU422</f>
        <v>0</v>
      </c>
      <c r="N423" s="76">
        <f>'XCSM Dump'!AV422</f>
        <v>0</v>
      </c>
      <c r="O423" s="76">
        <f>'XCSM Dump'!AW422</f>
        <v>0</v>
      </c>
      <c r="P423" s="76">
        <f>'XCSM Dump'!AX422</f>
        <v>0</v>
      </c>
      <c r="Q423" s="76">
        <f>'XCSM Dump'!AY422</f>
        <v>0</v>
      </c>
      <c r="R423" s="76">
        <f>'XCSM Dump'!AZ422</f>
        <v>0</v>
      </c>
      <c r="S423" s="76">
        <f>+'XCSM Dump'!U422</f>
        <v>0</v>
      </c>
      <c r="T423" s="76">
        <f>+'XCSM Dump'!BB422+'XCSM Dump'!BA422</f>
        <v>0</v>
      </c>
      <c r="U423" s="11">
        <f t="shared" si="14"/>
        <v>480</v>
      </c>
    </row>
    <row r="424" spans="1:21" x14ac:dyDescent="0.3">
      <c r="A424" t="str">
        <f t="shared" si="13"/>
        <v>HIS2203095</v>
      </c>
      <c r="B424" s="1" t="str">
        <f>'XCSM Dump'!C423</f>
        <v>HIS</v>
      </c>
      <c r="C424" s="1" t="str">
        <f>IF(LEN('XCSM Dump'!D423)=4,'XCSM Dump'!D423,REPT("0",3-LEN('XCSM Dump'!D423))&amp;'XCSM Dump'!D423)</f>
        <v>220</v>
      </c>
      <c r="D424" s="1">
        <f>'XCSM Dump'!E423</f>
        <v>3095</v>
      </c>
      <c r="E424" t="str">
        <f>'XCSM Dump'!F423</f>
        <v>US History to 1877</v>
      </c>
      <c r="F424" s="75">
        <f>'XCSM Dump'!W423</f>
        <v>3</v>
      </c>
      <c r="G424" s="49">
        <f>'XCSM Dump'!I423</f>
        <v>46246</v>
      </c>
      <c r="H424" s="49">
        <f>'XCSM Dump'!J423</f>
        <v>46374</v>
      </c>
      <c r="I424" s="49">
        <f>'XCSM Dump'!BX423</f>
        <v>46252.74</v>
      </c>
      <c r="J424" s="49">
        <f>'XCSM Dump'!BY423</f>
        <v>46260.480000000003</v>
      </c>
      <c r="K424" s="49">
        <f>'XCSM Dump'!BZ423</f>
        <v>46353.52</v>
      </c>
      <c r="L424" s="76">
        <f>'XCSM Dump'!AT423</f>
        <v>480</v>
      </c>
      <c r="M424" s="76">
        <f>'XCSM Dump'!AU423</f>
        <v>0</v>
      </c>
      <c r="N424" s="76">
        <f>'XCSM Dump'!AV423</f>
        <v>0</v>
      </c>
      <c r="O424" s="76">
        <f>'XCSM Dump'!AW423</f>
        <v>0</v>
      </c>
      <c r="P424" s="76">
        <f>'XCSM Dump'!AX423</f>
        <v>0</v>
      </c>
      <c r="Q424" s="76">
        <f>'XCSM Dump'!AY423</f>
        <v>0</v>
      </c>
      <c r="R424" s="76">
        <f>'XCSM Dump'!AZ423</f>
        <v>0</v>
      </c>
      <c r="S424" s="76">
        <f>+'XCSM Dump'!U423</f>
        <v>0</v>
      </c>
      <c r="T424" s="76">
        <f>+'XCSM Dump'!BB423+'XCSM Dump'!BA423</f>
        <v>0</v>
      </c>
      <c r="U424" s="11">
        <f t="shared" si="14"/>
        <v>480</v>
      </c>
    </row>
    <row r="425" spans="1:21" x14ac:dyDescent="0.3">
      <c r="A425" t="str">
        <f t="shared" si="13"/>
        <v>HIS2203096</v>
      </c>
      <c r="B425" s="1" t="str">
        <f>'XCSM Dump'!C424</f>
        <v>HIS</v>
      </c>
      <c r="C425" s="1" t="str">
        <f>IF(LEN('XCSM Dump'!D424)=4,'XCSM Dump'!D424,REPT("0",3-LEN('XCSM Dump'!D424))&amp;'XCSM Dump'!D424)</f>
        <v>220</v>
      </c>
      <c r="D425" s="1">
        <f>'XCSM Dump'!E424</f>
        <v>3096</v>
      </c>
      <c r="E425" t="str">
        <f>'XCSM Dump'!F424</f>
        <v>US History to 1877</v>
      </c>
      <c r="F425" s="75">
        <f>'XCSM Dump'!W424</f>
        <v>3</v>
      </c>
      <c r="G425" s="49">
        <f>'XCSM Dump'!I424</f>
        <v>46246</v>
      </c>
      <c r="H425" s="49">
        <f>'XCSM Dump'!J424</f>
        <v>46374</v>
      </c>
      <c r="I425" s="49">
        <f>'XCSM Dump'!BX424</f>
        <v>46252.74</v>
      </c>
      <c r="J425" s="49">
        <f>'XCSM Dump'!BY424</f>
        <v>46260.480000000003</v>
      </c>
      <c r="K425" s="49">
        <f>'XCSM Dump'!BZ424</f>
        <v>46353.52</v>
      </c>
      <c r="L425" s="76">
        <f>'XCSM Dump'!AT424</f>
        <v>480</v>
      </c>
      <c r="M425" s="76">
        <f>'XCSM Dump'!AU424</f>
        <v>0</v>
      </c>
      <c r="N425" s="76">
        <f>'XCSM Dump'!AV424</f>
        <v>0</v>
      </c>
      <c r="O425" s="76">
        <f>'XCSM Dump'!AW424</f>
        <v>0</v>
      </c>
      <c r="P425" s="76">
        <f>'XCSM Dump'!AX424</f>
        <v>0</v>
      </c>
      <c r="Q425" s="76">
        <f>'XCSM Dump'!AY424</f>
        <v>0</v>
      </c>
      <c r="R425" s="76">
        <f>'XCSM Dump'!AZ424</f>
        <v>0</v>
      </c>
      <c r="S425" s="76">
        <f>+'XCSM Dump'!U424</f>
        <v>0</v>
      </c>
      <c r="T425" s="76">
        <f>+'XCSM Dump'!BB424+'XCSM Dump'!BA424</f>
        <v>0</v>
      </c>
      <c r="U425" s="11">
        <f t="shared" si="14"/>
        <v>480</v>
      </c>
    </row>
    <row r="426" spans="1:21" x14ac:dyDescent="0.3">
      <c r="A426" t="str">
        <f t="shared" si="13"/>
        <v>HIS2203097</v>
      </c>
      <c r="B426" s="1" t="str">
        <f>'XCSM Dump'!C425</f>
        <v>HIS</v>
      </c>
      <c r="C426" s="1" t="str">
        <f>IF(LEN('XCSM Dump'!D425)=4,'XCSM Dump'!D425,REPT("0",3-LEN('XCSM Dump'!D425))&amp;'XCSM Dump'!D425)</f>
        <v>220</v>
      </c>
      <c r="D426" s="1">
        <f>'XCSM Dump'!E425</f>
        <v>3097</v>
      </c>
      <c r="E426" t="str">
        <f>'XCSM Dump'!F425</f>
        <v>US History to 1877</v>
      </c>
      <c r="F426" s="75">
        <f>'XCSM Dump'!W425</f>
        <v>3</v>
      </c>
      <c r="G426" s="49">
        <f>'XCSM Dump'!I425</f>
        <v>46246</v>
      </c>
      <c r="H426" s="49">
        <f>'XCSM Dump'!J425</f>
        <v>46374</v>
      </c>
      <c r="I426" s="49">
        <f>'XCSM Dump'!BX425</f>
        <v>46252.74</v>
      </c>
      <c r="J426" s="49">
        <f>'XCSM Dump'!BY425</f>
        <v>46260.480000000003</v>
      </c>
      <c r="K426" s="49">
        <f>'XCSM Dump'!BZ425</f>
        <v>46353.52</v>
      </c>
      <c r="L426" s="76">
        <f>'XCSM Dump'!AT425</f>
        <v>480</v>
      </c>
      <c r="M426" s="76">
        <f>'XCSM Dump'!AU425</f>
        <v>0</v>
      </c>
      <c r="N426" s="76">
        <f>'XCSM Dump'!AV425</f>
        <v>0</v>
      </c>
      <c r="O426" s="76">
        <f>'XCSM Dump'!AW425</f>
        <v>0</v>
      </c>
      <c r="P426" s="76">
        <f>'XCSM Dump'!AX425</f>
        <v>0</v>
      </c>
      <c r="Q426" s="76">
        <f>'XCSM Dump'!AY425</f>
        <v>0</v>
      </c>
      <c r="R426" s="76">
        <f>'XCSM Dump'!AZ425</f>
        <v>0</v>
      </c>
      <c r="S426" s="76">
        <f>+'XCSM Dump'!U425</f>
        <v>0</v>
      </c>
      <c r="T426" s="76">
        <f>+'XCSM Dump'!BB425+'XCSM Dump'!BA425</f>
        <v>0</v>
      </c>
      <c r="U426" s="11">
        <f t="shared" si="14"/>
        <v>480</v>
      </c>
    </row>
    <row r="427" spans="1:21" x14ac:dyDescent="0.3">
      <c r="A427" t="str">
        <f t="shared" si="13"/>
        <v>HIS2203A01</v>
      </c>
      <c r="B427" s="1" t="str">
        <f>'XCSM Dump'!C426</f>
        <v>HIS</v>
      </c>
      <c r="C427" s="1" t="str">
        <f>IF(LEN('XCSM Dump'!D426)=4,'XCSM Dump'!D426,REPT("0",3-LEN('XCSM Dump'!D426))&amp;'XCSM Dump'!D426)</f>
        <v>220</v>
      </c>
      <c r="D427" s="1" t="str">
        <f>'XCSM Dump'!E426</f>
        <v>3A01</v>
      </c>
      <c r="E427" t="str">
        <f>'XCSM Dump'!F426</f>
        <v>US History to 1877</v>
      </c>
      <c r="F427" s="75">
        <f>'XCSM Dump'!W426</f>
        <v>3</v>
      </c>
      <c r="G427" s="49">
        <f>'XCSM Dump'!I426</f>
        <v>46251</v>
      </c>
      <c r="H427" s="49">
        <f>'XCSM Dump'!J426</f>
        <v>46304</v>
      </c>
      <c r="I427" s="49">
        <f>'XCSM Dump'!BX426</f>
        <v>46253.24</v>
      </c>
      <c r="J427" s="49">
        <f>'XCSM Dump'!BY426</f>
        <v>46256.480000000003</v>
      </c>
      <c r="K427" s="49">
        <f>'XCSM Dump'!BZ426</f>
        <v>46295.519999999997</v>
      </c>
      <c r="L427" s="76">
        <f>'XCSM Dump'!AT426</f>
        <v>480</v>
      </c>
      <c r="M427" s="76">
        <f>'XCSM Dump'!AU426</f>
        <v>0</v>
      </c>
      <c r="N427" s="76">
        <f>'XCSM Dump'!AV426</f>
        <v>0</v>
      </c>
      <c r="O427" s="76">
        <f>'XCSM Dump'!AW426</f>
        <v>0</v>
      </c>
      <c r="P427" s="76">
        <f>'XCSM Dump'!AX426</f>
        <v>0</v>
      </c>
      <c r="Q427" s="76">
        <f>'XCSM Dump'!AY426</f>
        <v>0</v>
      </c>
      <c r="R427" s="76">
        <f>'XCSM Dump'!AZ426</f>
        <v>0</v>
      </c>
      <c r="S427" s="76">
        <f>+'XCSM Dump'!U426</f>
        <v>0</v>
      </c>
      <c r="T427" s="76">
        <f>+'XCSM Dump'!BB426+'XCSM Dump'!BA426</f>
        <v>0</v>
      </c>
      <c r="U427" s="11">
        <f t="shared" si="14"/>
        <v>480</v>
      </c>
    </row>
    <row r="428" spans="1:21" x14ac:dyDescent="0.3">
      <c r="A428" t="str">
        <f t="shared" si="13"/>
        <v>HIS2223001</v>
      </c>
      <c r="B428" s="1" t="str">
        <f>'XCSM Dump'!C427</f>
        <v>HIS</v>
      </c>
      <c r="C428" s="1" t="str">
        <f>IF(LEN('XCSM Dump'!D427)=4,'XCSM Dump'!D427,REPT("0",3-LEN('XCSM Dump'!D427))&amp;'XCSM Dump'!D427)</f>
        <v>222</v>
      </c>
      <c r="D428" s="1">
        <f>'XCSM Dump'!E427</f>
        <v>3001</v>
      </c>
      <c r="E428" t="str">
        <f>'XCSM Dump'!F427</f>
        <v>US History Since 1877</v>
      </c>
      <c r="F428" s="75">
        <f>'XCSM Dump'!W427</f>
        <v>3</v>
      </c>
      <c r="G428" s="49">
        <f>'XCSM Dump'!I427</f>
        <v>46251</v>
      </c>
      <c r="H428" s="49">
        <f>'XCSM Dump'!J427</f>
        <v>46367</v>
      </c>
      <c r="I428" s="49">
        <f>'XCSM Dump'!BX427</f>
        <v>46257.02</v>
      </c>
      <c r="J428" s="49">
        <f>'XCSM Dump'!BY427</f>
        <v>46264.04</v>
      </c>
      <c r="K428" s="49">
        <f>'XCSM Dump'!BZ427</f>
        <v>46349.440000000002</v>
      </c>
      <c r="L428" s="76">
        <f>'XCSM Dump'!AT427</f>
        <v>480</v>
      </c>
      <c r="M428" s="76">
        <f>'XCSM Dump'!AU427</f>
        <v>0</v>
      </c>
      <c r="N428" s="76">
        <f>'XCSM Dump'!AV427</f>
        <v>0</v>
      </c>
      <c r="O428" s="76">
        <f>'XCSM Dump'!AW427</f>
        <v>0</v>
      </c>
      <c r="P428" s="76">
        <f>'XCSM Dump'!AX427</f>
        <v>0</v>
      </c>
      <c r="Q428" s="76">
        <f>'XCSM Dump'!AY427</f>
        <v>0</v>
      </c>
      <c r="R428" s="76">
        <f>'XCSM Dump'!AZ427</f>
        <v>0</v>
      </c>
      <c r="S428" s="76">
        <f>+'XCSM Dump'!U427</f>
        <v>0</v>
      </c>
      <c r="T428" s="76">
        <f>+'XCSM Dump'!BB427+'XCSM Dump'!BA427</f>
        <v>0</v>
      </c>
      <c r="U428" s="11">
        <f t="shared" si="14"/>
        <v>480</v>
      </c>
    </row>
    <row r="429" spans="1:21" x14ac:dyDescent="0.3">
      <c r="A429" t="str">
        <f t="shared" si="13"/>
        <v>HIS2223002</v>
      </c>
      <c r="B429" s="1" t="str">
        <f>'XCSM Dump'!C428</f>
        <v>HIS</v>
      </c>
      <c r="C429" s="1" t="str">
        <f>IF(LEN('XCSM Dump'!D428)=4,'XCSM Dump'!D428,REPT("0",3-LEN('XCSM Dump'!D428))&amp;'XCSM Dump'!D428)</f>
        <v>222</v>
      </c>
      <c r="D429" s="1">
        <f>'XCSM Dump'!E428</f>
        <v>3002</v>
      </c>
      <c r="E429" t="str">
        <f>'XCSM Dump'!F428</f>
        <v>US History Since 1877</v>
      </c>
      <c r="F429" s="75">
        <f>'XCSM Dump'!W428</f>
        <v>3</v>
      </c>
      <c r="G429" s="49">
        <f>'XCSM Dump'!I428</f>
        <v>46251</v>
      </c>
      <c r="H429" s="49">
        <f>'XCSM Dump'!J428</f>
        <v>46367</v>
      </c>
      <c r="I429" s="49">
        <f>'XCSM Dump'!BX428</f>
        <v>46257.02</v>
      </c>
      <c r="J429" s="49">
        <f>'XCSM Dump'!BY428</f>
        <v>46264.04</v>
      </c>
      <c r="K429" s="49">
        <f>'XCSM Dump'!BZ428</f>
        <v>46349.440000000002</v>
      </c>
      <c r="L429" s="76">
        <f>'XCSM Dump'!AT428</f>
        <v>480</v>
      </c>
      <c r="M429" s="76">
        <f>'XCSM Dump'!AU428</f>
        <v>0</v>
      </c>
      <c r="N429" s="76">
        <f>'XCSM Dump'!AV428</f>
        <v>0</v>
      </c>
      <c r="O429" s="76">
        <f>'XCSM Dump'!AW428</f>
        <v>0</v>
      </c>
      <c r="P429" s="76">
        <f>'XCSM Dump'!AX428</f>
        <v>0</v>
      </c>
      <c r="Q429" s="76">
        <f>'XCSM Dump'!AY428</f>
        <v>0</v>
      </c>
      <c r="R429" s="76">
        <f>'XCSM Dump'!AZ428</f>
        <v>0</v>
      </c>
      <c r="S429" s="76">
        <f>+'XCSM Dump'!U428</f>
        <v>0</v>
      </c>
      <c r="T429" s="76">
        <f>+'XCSM Dump'!BB428+'XCSM Dump'!BA428</f>
        <v>0</v>
      </c>
      <c r="U429" s="11">
        <f t="shared" si="14"/>
        <v>480</v>
      </c>
    </row>
    <row r="430" spans="1:21" x14ac:dyDescent="0.3">
      <c r="A430" t="str">
        <f t="shared" si="13"/>
        <v>HIS2223B01</v>
      </c>
      <c r="B430" s="1" t="str">
        <f>'XCSM Dump'!C429</f>
        <v>HIS</v>
      </c>
      <c r="C430" s="1" t="str">
        <f>IF(LEN('XCSM Dump'!D429)=4,'XCSM Dump'!D429,REPT("0",3-LEN('XCSM Dump'!D429))&amp;'XCSM Dump'!D429)</f>
        <v>222</v>
      </c>
      <c r="D430" s="1" t="str">
        <f>'XCSM Dump'!E429</f>
        <v>3B01</v>
      </c>
      <c r="E430" t="str">
        <f>'XCSM Dump'!F429</f>
        <v>US History Since 1877</v>
      </c>
      <c r="F430" s="75">
        <f>'XCSM Dump'!W429</f>
        <v>3</v>
      </c>
      <c r="G430" s="49">
        <f>'XCSM Dump'!I429</f>
        <v>46307</v>
      </c>
      <c r="H430" s="49">
        <f>'XCSM Dump'!J429</f>
        <v>46367</v>
      </c>
      <c r="I430" s="49">
        <f>'XCSM Dump'!BX429</f>
        <v>46309.66</v>
      </c>
      <c r="J430" s="49">
        <f>'XCSM Dump'!BY429</f>
        <v>46313.32</v>
      </c>
      <c r="K430" s="49">
        <f>'XCSM Dump'!BZ429</f>
        <v>46357.4</v>
      </c>
      <c r="L430" s="76">
        <f>'XCSM Dump'!AT429</f>
        <v>480</v>
      </c>
      <c r="M430" s="76">
        <f>'XCSM Dump'!AU429</f>
        <v>0</v>
      </c>
      <c r="N430" s="76">
        <f>'XCSM Dump'!AV429</f>
        <v>0</v>
      </c>
      <c r="O430" s="76">
        <f>'XCSM Dump'!AW429</f>
        <v>0</v>
      </c>
      <c r="P430" s="76">
        <f>'XCSM Dump'!AX429</f>
        <v>0</v>
      </c>
      <c r="Q430" s="76">
        <f>'XCSM Dump'!AY429</f>
        <v>0</v>
      </c>
      <c r="R430" s="76">
        <f>'XCSM Dump'!AZ429</f>
        <v>0</v>
      </c>
      <c r="S430" s="76">
        <f>+'XCSM Dump'!U429</f>
        <v>0</v>
      </c>
      <c r="T430" s="76">
        <f>+'XCSM Dump'!BB429+'XCSM Dump'!BA429</f>
        <v>0</v>
      </c>
      <c r="U430" s="11">
        <f t="shared" si="14"/>
        <v>480</v>
      </c>
    </row>
    <row r="431" spans="1:21" x14ac:dyDescent="0.3">
      <c r="A431" t="str">
        <f t="shared" si="13"/>
        <v>HIS2223B02</v>
      </c>
      <c r="B431" s="1" t="str">
        <f>'XCSM Dump'!C430</f>
        <v>HIS</v>
      </c>
      <c r="C431" s="1" t="str">
        <f>IF(LEN('XCSM Dump'!D430)=4,'XCSM Dump'!D430,REPT("0",3-LEN('XCSM Dump'!D430))&amp;'XCSM Dump'!D430)</f>
        <v>222</v>
      </c>
      <c r="D431" s="1" t="str">
        <f>'XCSM Dump'!E430</f>
        <v>3B02</v>
      </c>
      <c r="E431" t="str">
        <f>'XCSM Dump'!F430</f>
        <v>US History Since 1877</v>
      </c>
      <c r="F431" s="75">
        <f>'XCSM Dump'!W430</f>
        <v>3</v>
      </c>
      <c r="G431" s="49">
        <f>'XCSM Dump'!I430</f>
        <v>46307</v>
      </c>
      <c r="H431" s="49">
        <f>'XCSM Dump'!J430</f>
        <v>46367</v>
      </c>
      <c r="I431" s="49">
        <f>'XCSM Dump'!BX430</f>
        <v>46309.66</v>
      </c>
      <c r="J431" s="49">
        <f>'XCSM Dump'!BY430</f>
        <v>46313.32</v>
      </c>
      <c r="K431" s="49">
        <f>'XCSM Dump'!BZ430</f>
        <v>46357.4</v>
      </c>
      <c r="L431" s="76">
        <f>'XCSM Dump'!AT430</f>
        <v>480</v>
      </c>
      <c r="M431" s="76">
        <f>'XCSM Dump'!AU430</f>
        <v>0</v>
      </c>
      <c r="N431" s="76">
        <f>'XCSM Dump'!AV430</f>
        <v>0</v>
      </c>
      <c r="O431" s="76">
        <f>'XCSM Dump'!AW430</f>
        <v>0</v>
      </c>
      <c r="P431" s="76">
        <f>'XCSM Dump'!AX430</f>
        <v>0</v>
      </c>
      <c r="Q431" s="76">
        <f>'XCSM Dump'!AY430</f>
        <v>0</v>
      </c>
      <c r="R431" s="76">
        <f>'XCSM Dump'!AZ430</f>
        <v>0</v>
      </c>
      <c r="S431" s="76">
        <f>+'XCSM Dump'!U430</f>
        <v>0</v>
      </c>
      <c r="T431" s="76">
        <f>+'XCSM Dump'!BB430+'XCSM Dump'!BA430</f>
        <v>0</v>
      </c>
      <c r="U431" s="11">
        <f t="shared" si="14"/>
        <v>480</v>
      </c>
    </row>
    <row r="432" spans="1:21" x14ac:dyDescent="0.3">
      <c r="A432" t="str">
        <f t="shared" si="13"/>
        <v>HIT1153B01</v>
      </c>
      <c r="B432" s="1" t="str">
        <f>'XCSM Dump'!C431</f>
        <v>HIT</v>
      </c>
      <c r="C432" s="1" t="str">
        <f>IF(LEN('XCSM Dump'!D431)=4,'XCSM Dump'!D431,REPT("0",3-LEN('XCSM Dump'!D431))&amp;'XCSM Dump'!D431)</f>
        <v>115</v>
      </c>
      <c r="D432" s="1" t="str">
        <f>'XCSM Dump'!E431</f>
        <v>3B01</v>
      </c>
      <c r="E432" t="str">
        <f>'XCSM Dump'!F431</f>
        <v>Introduction to Medical Coding</v>
      </c>
      <c r="F432" s="75">
        <f>'XCSM Dump'!W431</f>
        <v>3</v>
      </c>
      <c r="G432" s="49">
        <f>'XCSM Dump'!I431</f>
        <v>46307</v>
      </c>
      <c r="H432" s="49">
        <f>'XCSM Dump'!J431</f>
        <v>46367</v>
      </c>
      <c r="I432" s="49">
        <f>'XCSM Dump'!BX431</f>
        <v>46309.66</v>
      </c>
      <c r="J432" s="49">
        <f>'XCSM Dump'!BY431</f>
        <v>46313.32</v>
      </c>
      <c r="K432" s="49">
        <f>'XCSM Dump'!BZ431</f>
        <v>46357.4</v>
      </c>
      <c r="L432" s="76">
        <f>'XCSM Dump'!AT431</f>
        <v>480</v>
      </c>
      <c r="M432" s="76">
        <f>'XCSM Dump'!AU431</f>
        <v>0</v>
      </c>
      <c r="N432" s="76">
        <f>'XCSM Dump'!AV431</f>
        <v>0</v>
      </c>
      <c r="O432" s="76">
        <f>'XCSM Dump'!AW431</f>
        <v>0</v>
      </c>
      <c r="P432" s="76">
        <f>'XCSM Dump'!AX431</f>
        <v>0</v>
      </c>
      <c r="Q432" s="76">
        <f>'XCSM Dump'!AY431</f>
        <v>0</v>
      </c>
      <c r="R432" s="76">
        <f>'XCSM Dump'!AZ431</f>
        <v>0</v>
      </c>
      <c r="S432" s="76">
        <f>+'XCSM Dump'!U431</f>
        <v>0</v>
      </c>
      <c r="T432" s="76">
        <f>+'XCSM Dump'!BB431+'XCSM Dump'!BA431</f>
        <v>0</v>
      </c>
      <c r="U432" s="11">
        <f t="shared" si="14"/>
        <v>480</v>
      </c>
    </row>
    <row r="433" spans="1:21" x14ac:dyDescent="0.3">
      <c r="A433" t="str">
        <f t="shared" si="13"/>
        <v>HIT2163001</v>
      </c>
      <c r="B433" s="1" t="str">
        <f>'XCSM Dump'!C432</f>
        <v>HIT</v>
      </c>
      <c r="C433" s="1" t="str">
        <f>IF(LEN('XCSM Dump'!D432)=4,'XCSM Dump'!D432,REPT("0",3-LEN('XCSM Dump'!D432))&amp;'XCSM Dump'!D432)</f>
        <v>216</v>
      </c>
      <c r="D433" s="1">
        <f>'XCSM Dump'!E432</f>
        <v>3001</v>
      </c>
      <c r="E433" t="str">
        <f>'XCSM Dump'!F432</f>
        <v>Medical Terminology I</v>
      </c>
      <c r="F433" s="75">
        <f>'XCSM Dump'!W432</f>
        <v>3</v>
      </c>
      <c r="G433" s="49">
        <f>'XCSM Dump'!I432</f>
        <v>46251</v>
      </c>
      <c r="H433" s="49">
        <f>'XCSM Dump'!J432</f>
        <v>46367</v>
      </c>
      <c r="I433" s="49">
        <f>'XCSM Dump'!BX432</f>
        <v>46257.02</v>
      </c>
      <c r="J433" s="49">
        <f>'XCSM Dump'!BY432</f>
        <v>46264.04</v>
      </c>
      <c r="K433" s="49">
        <f>'XCSM Dump'!BZ432</f>
        <v>46349.440000000002</v>
      </c>
      <c r="L433" s="76">
        <f>'XCSM Dump'!AT432</f>
        <v>480</v>
      </c>
      <c r="M433" s="76">
        <f>'XCSM Dump'!AU432</f>
        <v>0</v>
      </c>
      <c r="N433" s="76">
        <f>'XCSM Dump'!AV432</f>
        <v>0</v>
      </c>
      <c r="O433" s="76">
        <f>'XCSM Dump'!AW432</f>
        <v>0</v>
      </c>
      <c r="P433" s="76">
        <f>'XCSM Dump'!AX432</f>
        <v>0</v>
      </c>
      <c r="Q433" s="76">
        <f>'XCSM Dump'!AY432</f>
        <v>0</v>
      </c>
      <c r="R433" s="76">
        <f>'XCSM Dump'!AZ432</f>
        <v>0</v>
      </c>
      <c r="S433" s="76">
        <f>+'XCSM Dump'!U432</f>
        <v>0</v>
      </c>
      <c r="T433" s="76">
        <f>+'XCSM Dump'!BB432+'XCSM Dump'!BA432</f>
        <v>0</v>
      </c>
      <c r="U433" s="11">
        <f t="shared" si="14"/>
        <v>480</v>
      </c>
    </row>
    <row r="434" spans="1:21" x14ac:dyDescent="0.3">
      <c r="A434" t="str">
        <f t="shared" si="13"/>
        <v>HIT2163002</v>
      </c>
      <c r="B434" s="1" t="str">
        <f>'XCSM Dump'!C433</f>
        <v>HIT</v>
      </c>
      <c r="C434" s="1" t="str">
        <f>IF(LEN('XCSM Dump'!D433)=4,'XCSM Dump'!D433,REPT("0",3-LEN('XCSM Dump'!D433))&amp;'XCSM Dump'!D433)</f>
        <v>216</v>
      </c>
      <c r="D434" s="1">
        <f>'XCSM Dump'!E433</f>
        <v>3002</v>
      </c>
      <c r="E434" t="str">
        <f>'XCSM Dump'!F433</f>
        <v>Medical Terminology I</v>
      </c>
      <c r="F434" s="75">
        <f>'XCSM Dump'!W433</f>
        <v>3</v>
      </c>
      <c r="G434" s="49">
        <f>'XCSM Dump'!I433</f>
        <v>46251</v>
      </c>
      <c r="H434" s="49">
        <f>'XCSM Dump'!J433</f>
        <v>46367</v>
      </c>
      <c r="I434" s="49">
        <f>'XCSM Dump'!BX433</f>
        <v>46257.02</v>
      </c>
      <c r="J434" s="49">
        <f>'XCSM Dump'!BY433</f>
        <v>46264.04</v>
      </c>
      <c r="K434" s="49">
        <f>'XCSM Dump'!BZ433</f>
        <v>46349.440000000002</v>
      </c>
      <c r="L434" s="76">
        <f>'XCSM Dump'!AT433</f>
        <v>480</v>
      </c>
      <c r="M434" s="76">
        <f>'XCSM Dump'!AU433</f>
        <v>0</v>
      </c>
      <c r="N434" s="76">
        <f>'XCSM Dump'!AV433</f>
        <v>0</v>
      </c>
      <c r="O434" s="76">
        <f>'XCSM Dump'!AW433</f>
        <v>0</v>
      </c>
      <c r="P434" s="76">
        <f>'XCSM Dump'!AX433</f>
        <v>0</v>
      </c>
      <c r="Q434" s="76">
        <f>'XCSM Dump'!AY433</f>
        <v>0</v>
      </c>
      <c r="R434" s="76">
        <f>'XCSM Dump'!AZ433</f>
        <v>0</v>
      </c>
      <c r="S434" s="76">
        <f>+'XCSM Dump'!U433</f>
        <v>0</v>
      </c>
      <c r="T434" s="76">
        <f>+'XCSM Dump'!BB433+'XCSM Dump'!BA433</f>
        <v>0</v>
      </c>
      <c r="U434" s="11">
        <f t="shared" si="14"/>
        <v>480</v>
      </c>
    </row>
    <row r="435" spans="1:21" x14ac:dyDescent="0.3">
      <c r="A435" t="str">
        <f t="shared" si="13"/>
        <v>HIT2163003</v>
      </c>
      <c r="B435" s="1" t="str">
        <f>'XCSM Dump'!C434</f>
        <v>HIT</v>
      </c>
      <c r="C435" s="1" t="str">
        <f>IF(LEN('XCSM Dump'!D434)=4,'XCSM Dump'!D434,REPT("0",3-LEN('XCSM Dump'!D434))&amp;'XCSM Dump'!D434)</f>
        <v>216</v>
      </c>
      <c r="D435" s="1">
        <f>'XCSM Dump'!E434</f>
        <v>3003</v>
      </c>
      <c r="E435" t="str">
        <f>'XCSM Dump'!F434</f>
        <v>Medical Terminology I</v>
      </c>
      <c r="F435" s="75">
        <f>'XCSM Dump'!W434</f>
        <v>3</v>
      </c>
      <c r="G435" s="49">
        <f>'XCSM Dump'!I434</f>
        <v>46251</v>
      </c>
      <c r="H435" s="49">
        <f>'XCSM Dump'!J434</f>
        <v>46367</v>
      </c>
      <c r="I435" s="49">
        <f>'XCSM Dump'!BX434</f>
        <v>46257.02</v>
      </c>
      <c r="J435" s="49">
        <f>'XCSM Dump'!BY434</f>
        <v>46264.04</v>
      </c>
      <c r="K435" s="49">
        <f>'XCSM Dump'!BZ434</f>
        <v>46349.440000000002</v>
      </c>
      <c r="L435" s="76">
        <f>'XCSM Dump'!AT434</f>
        <v>480</v>
      </c>
      <c r="M435" s="76">
        <f>'XCSM Dump'!AU434</f>
        <v>0</v>
      </c>
      <c r="N435" s="76">
        <f>'XCSM Dump'!AV434</f>
        <v>0</v>
      </c>
      <c r="O435" s="76">
        <f>'XCSM Dump'!AW434</f>
        <v>0</v>
      </c>
      <c r="P435" s="76">
        <f>'XCSM Dump'!AX434</f>
        <v>0</v>
      </c>
      <c r="Q435" s="76">
        <f>'XCSM Dump'!AY434</f>
        <v>0</v>
      </c>
      <c r="R435" s="76">
        <f>'XCSM Dump'!AZ434</f>
        <v>0</v>
      </c>
      <c r="S435" s="76">
        <f>+'XCSM Dump'!U434</f>
        <v>0</v>
      </c>
      <c r="T435" s="76">
        <f>+'XCSM Dump'!BB434+'XCSM Dump'!BA434</f>
        <v>0</v>
      </c>
      <c r="U435" s="11">
        <f t="shared" si="14"/>
        <v>480</v>
      </c>
    </row>
    <row r="436" spans="1:21" x14ac:dyDescent="0.3">
      <c r="A436" t="str">
        <f t="shared" si="13"/>
        <v>HIT2163004</v>
      </c>
      <c r="B436" s="1" t="str">
        <f>'XCSM Dump'!C435</f>
        <v>HIT</v>
      </c>
      <c r="C436" s="1" t="str">
        <f>IF(LEN('XCSM Dump'!D435)=4,'XCSM Dump'!D435,REPT("0",3-LEN('XCSM Dump'!D435))&amp;'XCSM Dump'!D435)</f>
        <v>216</v>
      </c>
      <c r="D436" s="1">
        <f>'XCSM Dump'!E435</f>
        <v>3004</v>
      </c>
      <c r="E436" t="str">
        <f>'XCSM Dump'!F435</f>
        <v>Medical Terminology I</v>
      </c>
      <c r="F436" s="75">
        <f>'XCSM Dump'!W435</f>
        <v>3</v>
      </c>
      <c r="G436" s="49">
        <f>'XCSM Dump'!I435</f>
        <v>46251</v>
      </c>
      <c r="H436" s="49">
        <f>'XCSM Dump'!J435</f>
        <v>46367</v>
      </c>
      <c r="I436" s="49">
        <f>'XCSM Dump'!BX435</f>
        <v>46257.02</v>
      </c>
      <c r="J436" s="49">
        <f>'XCSM Dump'!BY435</f>
        <v>46264.04</v>
      </c>
      <c r="K436" s="49">
        <f>'XCSM Dump'!BZ435</f>
        <v>46349.440000000002</v>
      </c>
      <c r="L436" s="76">
        <f>'XCSM Dump'!AT435</f>
        <v>480</v>
      </c>
      <c r="M436" s="76">
        <f>'XCSM Dump'!AU435</f>
        <v>0</v>
      </c>
      <c r="N436" s="76">
        <f>'XCSM Dump'!AV435</f>
        <v>0</v>
      </c>
      <c r="O436" s="76">
        <f>'XCSM Dump'!AW435</f>
        <v>0</v>
      </c>
      <c r="P436" s="76">
        <f>'XCSM Dump'!AX435</f>
        <v>0</v>
      </c>
      <c r="Q436" s="76">
        <f>'XCSM Dump'!AY435</f>
        <v>0</v>
      </c>
      <c r="R436" s="76">
        <f>'XCSM Dump'!AZ435</f>
        <v>0</v>
      </c>
      <c r="S436" s="76">
        <f>+'XCSM Dump'!U435</f>
        <v>0</v>
      </c>
      <c r="T436" s="76">
        <f>+'XCSM Dump'!BB435+'XCSM Dump'!BA435</f>
        <v>0</v>
      </c>
      <c r="U436" s="11">
        <f t="shared" si="14"/>
        <v>480</v>
      </c>
    </row>
    <row r="437" spans="1:21" x14ac:dyDescent="0.3">
      <c r="A437" t="str">
        <f t="shared" si="13"/>
        <v>HIT2163090</v>
      </c>
      <c r="B437" s="1" t="str">
        <f>'XCSM Dump'!C436</f>
        <v>HIT</v>
      </c>
      <c r="C437" s="1" t="str">
        <f>IF(LEN('XCSM Dump'!D436)=4,'XCSM Dump'!D436,REPT("0",3-LEN('XCSM Dump'!D436))&amp;'XCSM Dump'!D436)</f>
        <v>216</v>
      </c>
      <c r="D437" s="1">
        <f>'XCSM Dump'!E436</f>
        <v>3090</v>
      </c>
      <c r="E437" t="str">
        <f>'XCSM Dump'!F436</f>
        <v>Medical Terminology I</v>
      </c>
      <c r="F437" s="75">
        <f>'XCSM Dump'!W436</f>
        <v>3</v>
      </c>
      <c r="G437" s="49">
        <f>'XCSM Dump'!I436</f>
        <v>46253</v>
      </c>
      <c r="H437" s="49">
        <f>'XCSM Dump'!J436</f>
        <v>46374</v>
      </c>
      <c r="I437" s="49">
        <f>'XCSM Dump'!BX436</f>
        <v>46259.32</v>
      </c>
      <c r="J437" s="49">
        <f>'XCSM Dump'!BY436</f>
        <v>46266.64</v>
      </c>
      <c r="K437" s="49">
        <f>'XCSM Dump'!BZ436</f>
        <v>46356.639999999999</v>
      </c>
      <c r="L437" s="76">
        <f>'XCSM Dump'!AT436</f>
        <v>480</v>
      </c>
      <c r="M437" s="76">
        <f>'XCSM Dump'!AU436</f>
        <v>0</v>
      </c>
      <c r="N437" s="76">
        <f>'XCSM Dump'!AV436</f>
        <v>0</v>
      </c>
      <c r="O437" s="76">
        <f>'XCSM Dump'!AW436</f>
        <v>0</v>
      </c>
      <c r="P437" s="76">
        <f>'XCSM Dump'!AX436</f>
        <v>0</v>
      </c>
      <c r="Q437" s="76">
        <f>'XCSM Dump'!AY436</f>
        <v>0</v>
      </c>
      <c r="R437" s="76">
        <f>'XCSM Dump'!AZ436</f>
        <v>0</v>
      </c>
      <c r="S437" s="76">
        <f>+'XCSM Dump'!U436</f>
        <v>0</v>
      </c>
      <c r="T437" s="76">
        <f>+'XCSM Dump'!BB436+'XCSM Dump'!BA436</f>
        <v>0</v>
      </c>
      <c r="U437" s="11">
        <f t="shared" si="14"/>
        <v>480</v>
      </c>
    </row>
    <row r="438" spans="1:21" x14ac:dyDescent="0.3">
      <c r="A438" t="str">
        <f t="shared" si="13"/>
        <v>HIT2233A01</v>
      </c>
      <c r="B438" s="1" t="str">
        <f>'XCSM Dump'!C437</f>
        <v>HIT</v>
      </c>
      <c r="C438" s="1" t="str">
        <f>IF(LEN('XCSM Dump'!D437)=4,'XCSM Dump'!D437,REPT("0",3-LEN('XCSM Dump'!D437))&amp;'XCSM Dump'!D437)</f>
        <v>223</v>
      </c>
      <c r="D438" s="1" t="str">
        <f>'XCSM Dump'!E437</f>
        <v>3A01</v>
      </c>
      <c r="E438" t="str">
        <f>'XCSM Dump'!F437</f>
        <v>Pharmacology &amp; Lab Medicine</v>
      </c>
      <c r="F438" s="75">
        <f>'XCSM Dump'!W437</f>
        <v>3</v>
      </c>
      <c r="G438" s="49">
        <f>'XCSM Dump'!I437</f>
        <v>46251</v>
      </c>
      <c r="H438" s="49">
        <f>'XCSM Dump'!J437</f>
        <v>46304</v>
      </c>
      <c r="I438" s="49">
        <f>'XCSM Dump'!BX437</f>
        <v>46253.24</v>
      </c>
      <c r="J438" s="49">
        <f>'XCSM Dump'!BY437</f>
        <v>46256.480000000003</v>
      </c>
      <c r="K438" s="49">
        <f>'XCSM Dump'!BZ437</f>
        <v>46295.519999999997</v>
      </c>
      <c r="L438" s="76">
        <f>'XCSM Dump'!AT437</f>
        <v>480</v>
      </c>
      <c r="M438" s="76">
        <f>'XCSM Dump'!AU437</f>
        <v>0</v>
      </c>
      <c r="N438" s="76">
        <f>'XCSM Dump'!AV437</f>
        <v>0</v>
      </c>
      <c r="O438" s="76">
        <f>'XCSM Dump'!AW437</f>
        <v>0</v>
      </c>
      <c r="P438" s="76">
        <f>'XCSM Dump'!AX437</f>
        <v>0</v>
      </c>
      <c r="Q438" s="76">
        <f>'XCSM Dump'!AY437</f>
        <v>0</v>
      </c>
      <c r="R438" s="76">
        <f>'XCSM Dump'!AZ437</f>
        <v>0</v>
      </c>
      <c r="S438" s="76">
        <f>+'XCSM Dump'!U437</f>
        <v>0</v>
      </c>
      <c r="T438" s="76">
        <f>+'XCSM Dump'!BB437+'XCSM Dump'!BA437</f>
        <v>0</v>
      </c>
      <c r="U438" s="11">
        <f t="shared" si="14"/>
        <v>480</v>
      </c>
    </row>
    <row r="439" spans="1:21" x14ac:dyDescent="0.3">
      <c r="A439" t="str">
        <f t="shared" si="13"/>
        <v>HLT1223A01</v>
      </c>
      <c r="B439" s="1" t="str">
        <f>'XCSM Dump'!C438</f>
        <v>HLT</v>
      </c>
      <c r="C439" s="1" t="str">
        <f>IF(LEN('XCSM Dump'!D438)=4,'XCSM Dump'!D438,REPT("0",3-LEN('XCSM Dump'!D438))&amp;'XCSM Dump'!D438)</f>
        <v>122</v>
      </c>
      <c r="D439" s="1" t="str">
        <f>'XCSM Dump'!E438</f>
        <v>3A01</v>
      </c>
      <c r="E439" t="str">
        <f>'XCSM Dump'!F438</f>
        <v>Introduction to Nutrition</v>
      </c>
      <c r="F439" s="75">
        <f>'XCSM Dump'!W438</f>
        <v>1</v>
      </c>
      <c r="G439" s="49">
        <f>'XCSM Dump'!I438</f>
        <v>46251</v>
      </c>
      <c r="H439" s="49">
        <f>'XCSM Dump'!J438</f>
        <v>46304</v>
      </c>
      <c r="I439" s="49">
        <f>'XCSM Dump'!BX438</f>
        <v>46253.24</v>
      </c>
      <c r="J439" s="49">
        <f>'XCSM Dump'!BY438</f>
        <v>46256.480000000003</v>
      </c>
      <c r="K439" s="49">
        <f>'XCSM Dump'!BZ438</f>
        <v>46295.519999999997</v>
      </c>
      <c r="L439" s="76">
        <f>'XCSM Dump'!AT438</f>
        <v>160</v>
      </c>
      <c r="M439" s="76">
        <f>'XCSM Dump'!AU438</f>
        <v>0</v>
      </c>
      <c r="N439" s="76">
        <f>'XCSM Dump'!AV438</f>
        <v>0</v>
      </c>
      <c r="O439" s="76">
        <f>'XCSM Dump'!AW438</f>
        <v>0</v>
      </c>
      <c r="P439" s="76">
        <f>'XCSM Dump'!AX438</f>
        <v>0</v>
      </c>
      <c r="Q439" s="76">
        <f>'XCSM Dump'!AY438</f>
        <v>0</v>
      </c>
      <c r="R439" s="76">
        <f>'XCSM Dump'!AZ438</f>
        <v>0</v>
      </c>
      <c r="S439" s="76">
        <f>+'XCSM Dump'!U438</f>
        <v>0</v>
      </c>
      <c r="T439" s="76">
        <f>+'XCSM Dump'!BB438+'XCSM Dump'!BA438</f>
        <v>0</v>
      </c>
      <c r="U439" s="11">
        <f t="shared" si="14"/>
        <v>160</v>
      </c>
    </row>
    <row r="440" spans="1:21" x14ac:dyDescent="0.3">
      <c r="A440" t="str">
        <f t="shared" si="13"/>
        <v>HLT2013A01</v>
      </c>
      <c r="B440" s="1" t="str">
        <f>'XCSM Dump'!C439</f>
        <v>HLT</v>
      </c>
      <c r="C440" s="1" t="str">
        <f>IF(LEN('XCSM Dump'!D439)=4,'XCSM Dump'!D439,REPT("0",3-LEN('XCSM Dump'!D439))&amp;'XCSM Dump'!D439)</f>
        <v>201</v>
      </c>
      <c r="D440" s="1" t="str">
        <f>'XCSM Dump'!E439</f>
        <v>3A01</v>
      </c>
      <c r="E440" t="str">
        <f>'XCSM Dump'!F439</f>
        <v>Human Nutrition</v>
      </c>
      <c r="F440" s="75">
        <f>'XCSM Dump'!W439</f>
        <v>3</v>
      </c>
      <c r="G440" s="49">
        <f>'XCSM Dump'!I439</f>
        <v>46251</v>
      </c>
      <c r="H440" s="49">
        <f>'XCSM Dump'!J439</f>
        <v>46304</v>
      </c>
      <c r="I440" s="49">
        <f>'XCSM Dump'!BX439</f>
        <v>46253.24</v>
      </c>
      <c r="J440" s="49">
        <f>'XCSM Dump'!BY439</f>
        <v>46256.480000000003</v>
      </c>
      <c r="K440" s="49">
        <f>'XCSM Dump'!BZ439</f>
        <v>46295.519999999997</v>
      </c>
      <c r="L440" s="76">
        <f>'XCSM Dump'!AT439</f>
        <v>480</v>
      </c>
      <c r="M440" s="76">
        <f>'XCSM Dump'!AU439</f>
        <v>0</v>
      </c>
      <c r="N440" s="76">
        <f>'XCSM Dump'!AV439</f>
        <v>0</v>
      </c>
      <c r="O440" s="76">
        <f>'XCSM Dump'!AW439</f>
        <v>0</v>
      </c>
      <c r="P440" s="76">
        <f>'XCSM Dump'!AX439</f>
        <v>0</v>
      </c>
      <c r="Q440" s="76">
        <f>'XCSM Dump'!AY439</f>
        <v>0</v>
      </c>
      <c r="R440" s="76">
        <f>'XCSM Dump'!AZ439</f>
        <v>0</v>
      </c>
      <c r="S440" s="76">
        <f>+'XCSM Dump'!U439</f>
        <v>0</v>
      </c>
      <c r="T440" s="76">
        <f>+'XCSM Dump'!BB439+'XCSM Dump'!BA439</f>
        <v>0</v>
      </c>
      <c r="U440" s="11">
        <f t="shared" si="14"/>
        <v>480</v>
      </c>
    </row>
    <row r="441" spans="1:21" x14ac:dyDescent="0.3">
      <c r="A441" t="str">
        <f t="shared" si="13"/>
        <v>HLT2103B01</v>
      </c>
      <c r="B441" s="1" t="str">
        <f>'XCSM Dump'!C440</f>
        <v>HLT</v>
      </c>
      <c r="C441" s="1" t="str">
        <f>IF(LEN('XCSM Dump'!D440)=4,'XCSM Dump'!D440,REPT("0",3-LEN('XCSM Dump'!D440))&amp;'XCSM Dump'!D440)</f>
        <v>210</v>
      </c>
      <c r="D441" s="1" t="str">
        <f>'XCSM Dump'!E440</f>
        <v>3B01</v>
      </c>
      <c r="E441" t="str">
        <f>'XCSM Dump'!F440</f>
        <v>Drug Use and Abuse</v>
      </c>
      <c r="F441" s="75">
        <f>'XCSM Dump'!W440</f>
        <v>3</v>
      </c>
      <c r="G441" s="49">
        <f>'XCSM Dump'!I440</f>
        <v>46307</v>
      </c>
      <c r="H441" s="49">
        <f>'XCSM Dump'!J440</f>
        <v>46367</v>
      </c>
      <c r="I441" s="49">
        <f>'XCSM Dump'!BX440</f>
        <v>46309.66</v>
      </c>
      <c r="J441" s="49">
        <f>'XCSM Dump'!BY440</f>
        <v>46313.32</v>
      </c>
      <c r="K441" s="49">
        <f>'XCSM Dump'!BZ440</f>
        <v>46357.4</v>
      </c>
      <c r="L441" s="76">
        <f>'XCSM Dump'!AT440</f>
        <v>480</v>
      </c>
      <c r="M441" s="76">
        <f>'XCSM Dump'!AU440</f>
        <v>0</v>
      </c>
      <c r="N441" s="76">
        <f>'XCSM Dump'!AV440</f>
        <v>0</v>
      </c>
      <c r="O441" s="76">
        <f>'XCSM Dump'!AW440</f>
        <v>0</v>
      </c>
      <c r="P441" s="76">
        <f>'XCSM Dump'!AX440</f>
        <v>0</v>
      </c>
      <c r="Q441" s="76">
        <f>'XCSM Dump'!AY440</f>
        <v>0</v>
      </c>
      <c r="R441" s="76">
        <f>'XCSM Dump'!AZ440</f>
        <v>0</v>
      </c>
      <c r="S441" s="76">
        <f>+'XCSM Dump'!U440</f>
        <v>0</v>
      </c>
      <c r="T441" s="76">
        <f>+'XCSM Dump'!BB440+'XCSM Dump'!BA440</f>
        <v>0</v>
      </c>
      <c r="U441" s="11">
        <f t="shared" si="14"/>
        <v>480</v>
      </c>
    </row>
    <row r="442" spans="1:21" x14ac:dyDescent="0.3">
      <c r="A442" t="str">
        <f t="shared" si="13"/>
        <v>HOR1033001</v>
      </c>
      <c r="B442" s="1" t="str">
        <f>'XCSM Dump'!C441</f>
        <v>HOR</v>
      </c>
      <c r="C442" s="1" t="str">
        <f>IF(LEN('XCSM Dump'!D441)=4,'XCSM Dump'!D441,REPT("0",3-LEN('XCSM Dump'!D441))&amp;'XCSM Dump'!D441)</f>
        <v>103</v>
      </c>
      <c r="D442" s="1">
        <f>'XCSM Dump'!E441</f>
        <v>3001</v>
      </c>
      <c r="E442" t="str">
        <f>'XCSM Dump'!F441</f>
        <v>Horticulture Science</v>
      </c>
      <c r="F442" s="75">
        <f>'XCSM Dump'!W441</f>
        <v>3</v>
      </c>
      <c r="G442" s="49">
        <f>'XCSM Dump'!I441</f>
        <v>46252</v>
      </c>
      <c r="H442" s="49">
        <f>'XCSM Dump'!J441</f>
        <v>46367</v>
      </c>
      <c r="I442" s="49">
        <f>'XCSM Dump'!BX441</f>
        <v>46257.96</v>
      </c>
      <c r="J442" s="49">
        <f>'XCSM Dump'!BY441</f>
        <v>46264.92</v>
      </c>
      <c r="K442" s="49">
        <f>'XCSM Dump'!BZ441</f>
        <v>46349.599999999999</v>
      </c>
      <c r="L442" s="76">
        <f>'XCSM Dump'!AT441</f>
        <v>480</v>
      </c>
      <c r="M442" s="76">
        <f>'XCSM Dump'!AU441</f>
        <v>0</v>
      </c>
      <c r="N442" s="76">
        <f>'XCSM Dump'!AV441</f>
        <v>0</v>
      </c>
      <c r="O442" s="76">
        <f>'XCSM Dump'!AW441</f>
        <v>0</v>
      </c>
      <c r="P442" s="76">
        <f>'XCSM Dump'!AX441</f>
        <v>0</v>
      </c>
      <c r="Q442" s="76">
        <f>'XCSM Dump'!AY441</f>
        <v>0</v>
      </c>
      <c r="R442" s="76">
        <f>'XCSM Dump'!AZ441</f>
        <v>0</v>
      </c>
      <c r="S442" s="76">
        <f>+'XCSM Dump'!U441</f>
        <v>0</v>
      </c>
      <c r="T442" s="76">
        <f>+'XCSM Dump'!BB441+'XCSM Dump'!BA441</f>
        <v>0</v>
      </c>
      <c r="U442" s="11">
        <f t="shared" si="14"/>
        <v>480</v>
      </c>
    </row>
    <row r="443" spans="1:21" x14ac:dyDescent="0.3">
      <c r="A443" t="str">
        <f t="shared" si="13"/>
        <v>HOR1033090</v>
      </c>
      <c r="B443" s="1" t="str">
        <f>'XCSM Dump'!C442</f>
        <v>HOR</v>
      </c>
      <c r="C443" s="1" t="str">
        <f>IF(LEN('XCSM Dump'!D442)=4,'XCSM Dump'!D442,REPT("0",3-LEN('XCSM Dump'!D442))&amp;'XCSM Dump'!D442)</f>
        <v>103</v>
      </c>
      <c r="D443" s="1">
        <f>'XCSM Dump'!E442</f>
        <v>3090</v>
      </c>
      <c r="E443" t="str">
        <f>'XCSM Dump'!F442</f>
        <v>Horticulture Science</v>
      </c>
      <c r="F443" s="75">
        <f>'XCSM Dump'!W442</f>
        <v>3</v>
      </c>
      <c r="G443" s="49">
        <f>'XCSM Dump'!I442</f>
        <v>46247</v>
      </c>
      <c r="H443" s="49">
        <f>'XCSM Dump'!J442</f>
        <v>46371</v>
      </c>
      <c r="I443" s="49">
        <f>'XCSM Dump'!BX442</f>
        <v>46253.5</v>
      </c>
      <c r="J443" s="49">
        <f>'XCSM Dump'!BY442</f>
        <v>46261</v>
      </c>
      <c r="K443" s="49">
        <f>'XCSM Dump'!BZ442</f>
        <v>46351.16</v>
      </c>
      <c r="L443" s="76">
        <f>'XCSM Dump'!AT442</f>
        <v>480</v>
      </c>
      <c r="M443" s="76">
        <f>'XCSM Dump'!AU442</f>
        <v>0</v>
      </c>
      <c r="N443" s="76">
        <f>'XCSM Dump'!AV442</f>
        <v>0</v>
      </c>
      <c r="O443" s="76">
        <f>'XCSM Dump'!AW442</f>
        <v>0</v>
      </c>
      <c r="P443" s="76">
        <f>'XCSM Dump'!AX442</f>
        <v>0</v>
      </c>
      <c r="Q443" s="76">
        <f>'XCSM Dump'!AY442</f>
        <v>0</v>
      </c>
      <c r="R443" s="76">
        <f>'XCSM Dump'!AZ442</f>
        <v>0</v>
      </c>
      <c r="S443" s="76">
        <f>+'XCSM Dump'!U442</f>
        <v>0</v>
      </c>
      <c r="T443" s="76">
        <f>+'XCSM Dump'!BB442+'XCSM Dump'!BA442</f>
        <v>0</v>
      </c>
      <c r="U443" s="11">
        <f t="shared" si="14"/>
        <v>480</v>
      </c>
    </row>
    <row r="444" spans="1:21" x14ac:dyDescent="0.3">
      <c r="A444" t="str">
        <f t="shared" si="13"/>
        <v>HOR1053090</v>
      </c>
      <c r="B444" s="1" t="str">
        <f>'XCSM Dump'!C443</f>
        <v>HOR</v>
      </c>
      <c r="C444" s="1" t="str">
        <f>IF(LEN('XCSM Dump'!D443)=4,'XCSM Dump'!D443,REPT("0",3-LEN('XCSM Dump'!D443))&amp;'XCSM Dump'!D443)</f>
        <v>105</v>
      </c>
      <c r="D444" s="1">
        <f>'XCSM Dump'!E443</f>
        <v>3090</v>
      </c>
      <c r="E444" t="str">
        <f>'XCSM Dump'!F443</f>
        <v>Botany for Horticulture</v>
      </c>
      <c r="F444" s="75">
        <f>'XCSM Dump'!W443</f>
        <v>3</v>
      </c>
      <c r="G444" s="49">
        <f>'XCSM Dump'!I443</f>
        <v>46246</v>
      </c>
      <c r="H444" s="49">
        <f>'XCSM Dump'!J443</f>
        <v>46374</v>
      </c>
      <c r="I444" s="49">
        <f>'XCSM Dump'!BX443</f>
        <v>46252.74</v>
      </c>
      <c r="J444" s="49">
        <f>'XCSM Dump'!BY443</f>
        <v>46260.480000000003</v>
      </c>
      <c r="K444" s="49">
        <f>'XCSM Dump'!BZ443</f>
        <v>46353.52</v>
      </c>
      <c r="L444" s="76">
        <f>'XCSM Dump'!AT443</f>
        <v>480</v>
      </c>
      <c r="M444" s="76">
        <f>'XCSM Dump'!AU443</f>
        <v>0</v>
      </c>
      <c r="N444" s="76">
        <f>'XCSM Dump'!AV443</f>
        <v>0</v>
      </c>
      <c r="O444" s="76">
        <f>'XCSM Dump'!AW443</f>
        <v>0</v>
      </c>
      <c r="P444" s="76">
        <f>'XCSM Dump'!AX443</f>
        <v>0</v>
      </c>
      <c r="Q444" s="76">
        <f>'XCSM Dump'!AY443</f>
        <v>0</v>
      </c>
      <c r="R444" s="76">
        <f>'XCSM Dump'!AZ443</f>
        <v>0</v>
      </c>
      <c r="S444" s="76">
        <f>+'XCSM Dump'!U443</f>
        <v>0</v>
      </c>
      <c r="T444" s="76">
        <f>+'XCSM Dump'!BB443+'XCSM Dump'!BA443</f>
        <v>0</v>
      </c>
      <c r="U444" s="11">
        <f t="shared" si="14"/>
        <v>480</v>
      </c>
    </row>
    <row r="445" spans="1:21" x14ac:dyDescent="0.3">
      <c r="A445" t="str">
        <f t="shared" si="13"/>
        <v>HOR1053091</v>
      </c>
      <c r="B445" s="1" t="str">
        <f>'XCSM Dump'!C444</f>
        <v>HOR</v>
      </c>
      <c r="C445" s="1" t="str">
        <f>IF(LEN('XCSM Dump'!D444)=4,'XCSM Dump'!D444,REPT("0",3-LEN('XCSM Dump'!D444))&amp;'XCSM Dump'!D444)</f>
        <v>105</v>
      </c>
      <c r="D445" s="1">
        <f>'XCSM Dump'!E444</f>
        <v>3091</v>
      </c>
      <c r="E445" t="str">
        <f>'XCSM Dump'!F444</f>
        <v>Botany for Horticulture</v>
      </c>
      <c r="F445" s="75">
        <f>'XCSM Dump'!W444</f>
        <v>3</v>
      </c>
      <c r="G445" s="49">
        <f>'XCSM Dump'!I444</f>
        <v>46246</v>
      </c>
      <c r="H445" s="49">
        <f>'XCSM Dump'!J444</f>
        <v>46374</v>
      </c>
      <c r="I445" s="49">
        <f>'XCSM Dump'!BX444</f>
        <v>46252.74</v>
      </c>
      <c r="J445" s="49">
        <f>'XCSM Dump'!BY444</f>
        <v>46260.480000000003</v>
      </c>
      <c r="K445" s="49">
        <f>'XCSM Dump'!BZ444</f>
        <v>46353.52</v>
      </c>
      <c r="L445" s="76">
        <f>'XCSM Dump'!AT444</f>
        <v>480</v>
      </c>
      <c r="M445" s="76">
        <f>'XCSM Dump'!AU444</f>
        <v>0</v>
      </c>
      <c r="N445" s="76">
        <f>'XCSM Dump'!AV444</f>
        <v>0</v>
      </c>
      <c r="O445" s="76">
        <f>'XCSM Dump'!AW444</f>
        <v>0</v>
      </c>
      <c r="P445" s="76">
        <f>'XCSM Dump'!AX444</f>
        <v>0</v>
      </c>
      <c r="Q445" s="76">
        <f>'XCSM Dump'!AY444</f>
        <v>0</v>
      </c>
      <c r="R445" s="76">
        <f>'XCSM Dump'!AZ444</f>
        <v>0</v>
      </c>
      <c r="S445" s="76">
        <f>+'XCSM Dump'!U444</f>
        <v>0</v>
      </c>
      <c r="T445" s="76">
        <f>+'XCSM Dump'!BB444+'XCSM Dump'!BA444</f>
        <v>0</v>
      </c>
      <c r="U445" s="11">
        <f t="shared" si="14"/>
        <v>480</v>
      </c>
    </row>
    <row r="446" spans="1:21" x14ac:dyDescent="0.3">
      <c r="A446" t="str">
        <f t="shared" si="13"/>
        <v>HOR1123001</v>
      </c>
      <c r="B446" s="1" t="str">
        <f>'XCSM Dump'!C445</f>
        <v>HOR</v>
      </c>
      <c r="C446" s="1" t="str">
        <f>IF(LEN('XCSM Dump'!D445)=4,'XCSM Dump'!D445,REPT("0",3-LEN('XCSM Dump'!D445))&amp;'XCSM Dump'!D445)</f>
        <v>112</v>
      </c>
      <c r="D446" s="1">
        <f>'XCSM Dump'!E445</f>
        <v>3001</v>
      </c>
      <c r="E446" t="str">
        <f>'XCSM Dump'!F445</f>
        <v>Greenhouse Management</v>
      </c>
      <c r="F446" s="75">
        <f>'XCSM Dump'!W445</f>
        <v>3</v>
      </c>
      <c r="G446" s="49">
        <f>'XCSM Dump'!I445</f>
        <v>46252</v>
      </c>
      <c r="H446" s="49">
        <f>'XCSM Dump'!J445</f>
        <v>46367</v>
      </c>
      <c r="I446" s="49">
        <f>'XCSM Dump'!BX445</f>
        <v>46257.96</v>
      </c>
      <c r="J446" s="49">
        <f>'XCSM Dump'!BY445</f>
        <v>46264.92</v>
      </c>
      <c r="K446" s="49">
        <f>'XCSM Dump'!BZ445</f>
        <v>46349.599999999999</v>
      </c>
      <c r="L446" s="76">
        <f>'XCSM Dump'!AT445</f>
        <v>480</v>
      </c>
      <c r="M446" s="76">
        <f>'XCSM Dump'!AU445</f>
        <v>0</v>
      </c>
      <c r="N446" s="76">
        <f>'XCSM Dump'!AV445</f>
        <v>0</v>
      </c>
      <c r="O446" s="76">
        <f>'XCSM Dump'!AW445</f>
        <v>0</v>
      </c>
      <c r="P446" s="76">
        <f>'XCSM Dump'!AX445</f>
        <v>0</v>
      </c>
      <c r="Q446" s="76">
        <f>'XCSM Dump'!AY445</f>
        <v>0</v>
      </c>
      <c r="R446" s="76">
        <f>'XCSM Dump'!AZ445</f>
        <v>0</v>
      </c>
      <c r="S446" s="76">
        <f>+'XCSM Dump'!U445</f>
        <v>0</v>
      </c>
      <c r="T446" s="76">
        <f>+'XCSM Dump'!BB445+'XCSM Dump'!BA445</f>
        <v>0</v>
      </c>
      <c r="U446" s="11">
        <f t="shared" si="14"/>
        <v>480</v>
      </c>
    </row>
    <row r="447" spans="1:21" x14ac:dyDescent="0.3">
      <c r="A447" t="str">
        <f t="shared" si="13"/>
        <v>HOR1223001</v>
      </c>
      <c r="B447" s="1" t="str">
        <f>'XCSM Dump'!C446</f>
        <v>HOR</v>
      </c>
      <c r="C447" s="1" t="str">
        <f>IF(LEN('XCSM Dump'!D446)=4,'XCSM Dump'!D446,REPT("0",3-LEN('XCSM Dump'!D446))&amp;'XCSM Dump'!D446)</f>
        <v>122</v>
      </c>
      <c r="D447" s="1">
        <f>'XCSM Dump'!E446</f>
        <v>3001</v>
      </c>
      <c r="E447" t="str">
        <f>'XCSM Dump'!F446</f>
        <v>Trees/Arboriculture</v>
      </c>
      <c r="F447" s="75">
        <f>'XCSM Dump'!W446</f>
        <v>3</v>
      </c>
      <c r="G447" s="49">
        <f>'XCSM Dump'!I446</f>
        <v>46251</v>
      </c>
      <c r="H447" s="49">
        <f>'XCSM Dump'!J446</f>
        <v>46367</v>
      </c>
      <c r="I447" s="49">
        <f>'XCSM Dump'!BX446</f>
        <v>46257.02</v>
      </c>
      <c r="J447" s="49">
        <f>'XCSM Dump'!BY446</f>
        <v>46264.04</v>
      </c>
      <c r="K447" s="49">
        <f>'XCSM Dump'!BZ446</f>
        <v>46349.440000000002</v>
      </c>
      <c r="L447" s="76">
        <f>'XCSM Dump'!AT446</f>
        <v>480</v>
      </c>
      <c r="M447" s="76">
        <f>'XCSM Dump'!AU446</f>
        <v>0</v>
      </c>
      <c r="N447" s="76">
        <f>'XCSM Dump'!AV446</f>
        <v>0</v>
      </c>
      <c r="O447" s="76">
        <f>'XCSM Dump'!AW446</f>
        <v>0</v>
      </c>
      <c r="P447" s="76">
        <f>'XCSM Dump'!AX446</f>
        <v>0</v>
      </c>
      <c r="Q447" s="76">
        <f>'XCSM Dump'!AY446</f>
        <v>0</v>
      </c>
      <c r="R447" s="76">
        <f>'XCSM Dump'!AZ446</f>
        <v>0</v>
      </c>
      <c r="S447" s="76">
        <f>+'XCSM Dump'!U446</f>
        <v>0</v>
      </c>
      <c r="T447" s="76">
        <f>+'XCSM Dump'!BB446+'XCSM Dump'!BA446</f>
        <v>0</v>
      </c>
      <c r="U447" s="11">
        <f t="shared" si="14"/>
        <v>480</v>
      </c>
    </row>
    <row r="448" spans="1:21" x14ac:dyDescent="0.3">
      <c r="A448" t="str">
        <f t="shared" si="13"/>
        <v>HOR1413001</v>
      </c>
      <c r="B448" s="1" t="str">
        <f>'XCSM Dump'!C447</f>
        <v>HOR</v>
      </c>
      <c r="C448" s="1" t="str">
        <f>IF(LEN('XCSM Dump'!D447)=4,'XCSM Dump'!D447,REPT("0",3-LEN('XCSM Dump'!D447))&amp;'XCSM Dump'!D447)</f>
        <v>141</v>
      </c>
      <c r="D448" s="1">
        <f>'XCSM Dump'!E447</f>
        <v>3001</v>
      </c>
      <c r="E448" t="str">
        <f>'XCSM Dump'!F447</f>
        <v>Beginning Floral Arrangements</v>
      </c>
      <c r="F448" s="75">
        <f>'XCSM Dump'!W447</f>
        <v>3</v>
      </c>
      <c r="G448" s="49">
        <f>'XCSM Dump'!I447</f>
        <v>46251</v>
      </c>
      <c r="H448" s="49">
        <f>'XCSM Dump'!J447</f>
        <v>46367</v>
      </c>
      <c r="I448" s="49">
        <f>'XCSM Dump'!BX447</f>
        <v>46257.02</v>
      </c>
      <c r="J448" s="49">
        <f>'XCSM Dump'!BY447</f>
        <v>46264.04</v>
      </c>
      <c r="K448" s="49">
        <f>'XCSM Dump'!BZ447</f>
        <v>46349.440000000002</v>
      </c>
      <c r="L448" s="76">
        <f>'XCSM Dump'!AT447</f>
        <v>480</v>
      </c>
      <c r="M448" s="76">
        <f>'XCSM Dump'!AU447</f>
        <v>0</v>
      </c>
      <c r="N448" s="76">
        <f>'XCSM Dump'!AV447</f>
        <v>0</v>
      </c>
      <c r="O448" s="76">
        <f>'XCSM Dump'!AW447</f>
        <v>0</v>
      </c>
      <c r="P448" s="76">
        <f>'XCSM Dump'!AX447</f>
        <v>0</v>
      </c>
      <c r="Q448" s="76">
        <f>'XCSM Dump'!AY447</f>
        <v>0</v>
      </c>
      <c r="R448" s="76">
        <f>'XCSM Dump'!AZ447</f>
        <v>0</v>
      </c>
      <c r="S448" s="76">
        <f>+'XCSM Dump'!U447</f>
        <v>0</v>
      </c>
      <c r="T448" s="76">
        <f>+'XCSM Dump'!BB447+'XCSM Dump'!BA447</f>
        <v>0</v>
      </c>
      <c r="U448" s="11">
        <f t="shared" si="14"/>
        <v>480</v>
      </c>
    </row>
    <row r="449" spans="1:21" x14ac:dyDescent="0.3">
      <c r="A449" t="str">
        <f t="shared" ref="A449:A512" si="15">B449&amp;C449&amp;D449</f>
        <v>HOR1583001</v>
      </c>
      <c r="B449" s="1" t="str">
        <f>'XCSM Dump'!C448</f>
        <v>HOR</v>
      </c>
      <c r="C449" s="1" t="str">
        <f>IF(LEN('XCSM Dump'!D448)=4,'XCSM Dump'!D448,REPT("0",3-LEN('XCSM Dump'!D448))&amp;'XCSM Dump'!D448)</f>
        <v>158</v>
      </c>
      <c r="D449" s="1">
        <f>'XCSM Dump'!E448</f>
        <v>3001</v>
      </c>
      <c r="E449" t="str">
        <f>'XCSM Dump'!F448</f>
        <v>Special Events</v>
      </c>
      <c r="F449" s="75">
        <f>'XCSM Dump'!W448</f>
        <v>3</v>
      </c>
      <c r="G449" s="49">
        <f>'XCSM Dump'!I448</f>
        <v>46251</v>
      </c>
      <c r="H449" s="49">
        <f>'XCSM Dump'!J448</f>
        <v>46367</v>
      </c>
      <c r="I449" s="49">
        <f>'XCSM Dump'!BX448</f>
        <v>46257.02</v>
      </c>
      <c r="J449" s="49">
        <f>'XCSM Dump'!BY448</f>
        <v>46264.04</v>
      </c>
      <c r="K449" s="49">
        <f>'XCSM Dump'!BZ448</f>
        <v>46349.440000000002</v>
      </c>
      <c r="L449" s="76">
        <f>'XCSM Dump'!AT448</f>
        <v>480</v>
      </c>
      <c r="M449" s="76">
        <f>'XCSM Dump'!AU448</f>
        <v>0</v>
      </c>
      <c r="N449" s="76">
        <f>'XCSM Dump'!AV448</f>
        <v>0</v>
      </c>
      <c r="O449" s="76">
        <f>'XCSM Dump'!AW448</f>
        <v>0</v>
      </c>
      <c r="P449" s="76">
        <f>'XCSM Dump'!AX448</f>
        <v>0</v>
      </c>
      <c r="Q449" s="76">
        <f>'XCSM Dump'!AY448</f>
        <v>0</v>
      </c>
      <c r="R449" s="76">
        <f>'XCSM Dump'!AZ448</f>
        <v>0</v>
      </c>
      <c r="S449" s="76">
        <f>+'XCSM Dump'!U448</f>
        <v>0</v>
      </c>
      <c r="T449" s="76">
        <f>+'XCSM Dump'!BB448+'XCSM Dump'!BA448</f>
        <v>0</v>
      </c>
      <c r="U449" s="11">
        <f t="shared" si="14"/>
        <v>480</v>
      </c>
    </row>
    <row r="450" spans="1:21" x14ac:dyDescent="0.3">
      <c r="A450" t="str">
        <f t="shared" si="15"/>
        <v>HOR1663001</v>
      </c>
      <c r="B450" s="1" t="str">
        <f>'XCSM Dump'!C449</f>
        <v>HOR</v>
      </c>
      <c r="C450" s="1" t="str">
        <f>IF(LEN('XCSM Dump'!D449)=4,'XCSM Dump'!D449,REPT("0",3-LEN('XCSM Dump'!D449))&amp;'XCSM Dump'!D449)</f>
        <v>166</v>
      </c>
      <c r="D450" s="1">
        <f>'XCSM Dump'!E449</f>
        <v>3001</v>
      </c>
      <c r="E450" t="str">
        <f>'XCSM Dump'!F449</f>
        <v>Landscape Design</v>
      </c>
      <c r="F450" s="75">
        <f>'XCSM Dump'!W449</f>
        <v>3</v>
      </c>
      <c r="G450" s="49">
        <f>'XCSM Dump'!I449</f>
        <v>46252</v>
      </c>
      <c r="H450" s="49">
        <f>'XCSM Dump'!J449</f>
        <v>46367</v>
      </c>
      <c r="I450" s="49">
        <f>'XCSM Dump'!BX449</f>
        <v>46257.96</v>
      </c>
      <c r="J450" s="49">
        <f>'XCSM Dump'!BY449</f>
        <v>46264.92</v>
      </c>
      <c r="K450" s="49">
        <f>'XCSM Dump'!BZ449</f>
        <v>46349.599999999999</v>
      </c>
      <c r="L450" s="76">
        <f>'XCSM Dump'!AT449</f>
        <v>480</v>
      </c>
      <c r="M450" s="76">
        <f>'XCSM Dump'!AU449</f>
        <v>0</v>
      </c>
      <c r="N450" s="76">
        <f>'XCSM Dump'!AV449</f>
        <v>0</v>
      </c>
      <c r="O450" s="76">
        <f>'XCSM Dump'!AW449</f>
        <v>0</v>
      </c>
      <c r="P450" s="76">
        <f>'XCSM Dump'!AX449</f>
        <v>0</v>
      </c>
      <c r="Q450" s="76">
        <f>'XCSM Dump'!AY449</f>
        <v>0</v>
      </c>
      <c r="R450" s="76">
        <f>'XCSM Dump'!AZ449</f>
        <v>0</v>
      </c>
      <c r="S450" s="76">
        <f>+'XCSM Dump'!U449</f>
        <v>0</v>
      </c>
      <c r="T450" s="76">
        <f>+'XCSM Dump'!BB449+'XCSM Dump'!BA449</f>
        <v>0</v>
      </c>
      <c r="U450" s="11">
        <f t="shared" ref="U450:U513" si="16">SUM(L450:T450)</f>
        <v>480</v>
      </c>
    </row>
    <row r="451" spans="1:21" x14ac:dyDescent="0.3">
      <c r="A451" t="str">
        <f t="shared" si="15"/>
        <v>HOR1663090</v>
      </c>
      <c r="B451" s="1" t="str">
        <f>'XCSM Dump'!C450</f>
        <v>HOR</v>
      </c>
      <c r="C451" s="1" t="str">
        <f>IF(LEN('XCSM Dump'!D450)=4,'XCSM Dump'!D450,REPT("0",3-LEN('XCSM Dump'!D450))&amp;'XCSM Dump'!D450)</f>
        <v>166</v>
      </c>
      <c r="D451" s="1">
        <f>'XCSM Dump'!E450</f>
        <v>3090</v>
      </c>
      <c r="E451" t="str">
        <f>'XCSM Dump'!F450</f>
        <v>Landscape Design</v>
      </c>
      <c r="F451" s="75">
        <f>'XCSM Dump'!W450</f>
        <v>3</v>
      </c>
      <c r="G451" s="49">
        <f>'XCSM Dump'!I450</f>
        <v>46251</v>
      </c>
      <c r="H451" s="49">
        <f>'XCSM Dump'!J450</f>
        <v>46367</v>
      </c>
      <c r="I451" s="49">
        <f>'XCSM Dump'!BX450</f>
        <v>46257.02</v>
      </c>
      <c r="J451" s="49">
        <f>'XCSM Dump'!BY450</f>
        <v>46264.04</v>
      </c>
      <c r="K451" s="49">
        <f>'XCSM Dump'!BZ450</f>
        <v>46349.440000000002</v>
      </c>
      <c r="L451" s="76">
        <f>'XCSM Dump'!AT450</f>
        <v>480</v>
      </c>
      <c r="M451" s="76">
        <f>'XCSM Dump'!AU450</f>
        <v>0</v>
      </c>
      <c r="N451" s="76">
        <f>'XCSM Dump'!AV450</f>
        <v>0</v>
      </c>
      <c r="O451" s="76">
        <f>'XCSM Dump'!AW450</f>
        <v>0</v>
      </c>
      <c r="P451" s="76">
        <f>'XCSM Dump'!AX450</f>
        <v>0</v>
      </c>
      <c r="Q451" s="76">
        <f>'XCSM Dump'!AY450</f>
        <v>0</v>
      </c>
      <c r="R451" s="76">
        <f>'XCSM Dump'!AZ450</f>
        <v>0</v>
      </c>
      <c r="S451" s="76">
        <f>+'XCSM Dump'!U450</f>
        <v>0</v>
      </c>
      <c r="T451" s="76">
        <f>+'XCSM Dump'!BB450+'XCSM Dump'!BA450</f>
        <v>0</v>
      </c>
      <c r="U451" s="11">
        <f t="shared" si="16"/>
        <v>480</v>
      </c>
    </row>
    <row r="452" spans="1:21" x14ac:dyDescent="0.3">
      <c r="A452" t="str">
        <f t="shared" si="15"/>
        <v>HOR1683001</v>
      </c>
      <c r="B452" s="1" t="str">
        <f>'XCSM Dump'!C451</f>
        <v>HOR</v>
      </c>
      <c r="C452" s="1" t="str">
        <f>IF(LEN('XCSM Dump'!D451)=4,'XCSM Dump'!D451,REPT("0",3-LEN('XCSM Dump'!D451))&amp;'XCSM Dump'!D451)</f>
        <v>168</v>
      </c>
      <c r="D452" s="1">
        <f>'XCSM Dump'!E451</f>
        <v>3001</v>
      </c>
      <c r="E452" t="str">
        <f>'XCSM Dump'!F451</f>
        <v>Sustainable Prairie Management</v>
      </c>
      <c r="F452" s="75">
        <f>'XCSM Dump'!W451</f>
        <v>3</v>
      </c>
      <c r="G452" s="49">
        <f>'XCSM Dump'!I451</f>
        <v>46251</v>
      </c>
      <c r="H452" s="49">
        <f>'XCSM Dump'!J451</f>
        <v>46367</v>
      </c>
      <c r="I452" s="49">
        <f>'XCSM Dump'!BX451</f>
        <v>46257.02</v>
      </c>
      <c r="J452" s="49">
        <f>'XCSM Dump'!BY451</f>
        <v>46264.04</v>
      </c>
      <c r="K452" s="49">
        <f>'XCSM Dump'!BZ451</f>
        <v>46349.440000000002</v>
      </c>
      <c r="L452" s="76">
        <f>'XCSM Dump'!AT451</f>
        <v>480</v>
      </c>
      <c r="M452" s="76">
        <f>'XCSM Dump'!AU451</f>
        <v>0</v>
      </c>
      <c r="N452" s="76">
        <f>'XCSM Dump'!AV451</f>
        <v>0</v>
      </c>
      <c r="O452" s="76">
        <f>'XCSM Dump'!AW451</f>
        <v>0</v>
      </c>
      <c r="P452" s="76">
        <f>'XCSM Dump'!AX451</f>
        <v>0</v>
      </c>
      <c r="Q452" s="76">
        <f>'XCSM Dump'!AY451</f>
        <v>0</v>
      </c>
      <c r="R452" s="76">
        <f>'XCSM Dump'!AZ451</f>
        <v>0</v>
      </c>
      <c r="S452" s="76">
        <f>+'XCSM Dump'!U451</f>
        <v>0</v>
      </c>
      <c r="T452" s="76">
        <f>+'XCSM Dump'!BB451+'XCSM Dump'!BA451</f>
        <v>0</v>
      </c>
      <c r="U452" s="11">
        <f t="shared" si="16"/>
        <v>480</v>
      </c>
    </row>
    <row r="453" spans="1:21" x14ac:dyDescent="0.3">
      <c r="A453" t="str">
        <f t="shared" si="15"/>
        <v>HOR2313001</v>
      </c>
      <c r="B453" s="1" t="str">
        <f>'XCSM Dump'!C452</f>
        <v>HOR</v>
      </c>
      <c r="C453" s="1" t="str">
        <f>IF(LEN('XCSM Dump'!D452)=4,'XCSM Dump'!D452,REPT("0",3-LEN('XCSM Dump'!D452))&amp;'XCSM Dump'!D452)</f>
        <v>231</v>
      </c>
      <c r="D453" s="1">
        <f>'XCSM Dump'!E452</f>
        <v>3001</v>
      </c>
      <c r="E453" t="str">
        <f>'XCSM Dump'!F452</f>
        <v>Orna Shrubs Ident &amp; Culture</v>
      </c>
      <c r="F453" s="75">
        <f>'XCSM Dump'!W452</f>
        <v>3</v>
      </c>
      <c r="G453" s="49">
        <f>'XCSM Dump'!I452</f>
        <v>46251</v>
      </c>
      <c r="H453" s="49">
        <f>'XCSM Dump'!J452</f>
        <v>46367</v>
      </c>
      <c r="I453" s="49">
        <f>'XCSM Dump'!BX452</f>
        <v>46257.02</v>
      </c>
      <c r="J453" s="49">
        <f>'XCSM Dump'!BY452</f>
        <v>46264.04</v>
      </c>
      <c r="K453" s="49">
        <f>'XCSM Dump'!BZ452</f>
        <v>46349.440000000002</v>
      </c>
      <c r="L453" s="76">
        <f>'XCSM Dump'!AT452</f>
        <v>480</v>
      </c>
      <c r="M453" s="76">
        <f>'XCSM Dump'!AU452</f>
        <v>0</v>
      </c>
      <c r="N453" s="76">
        <f>'XCSM Dump'!AV452</f>
        <v>0</v>
      </c>
      <c r="O453" s="76">
        <f>'XCSM Dump'!AW452</f>
        <v>0</v>
      </c>
      <c r="P453" s="76">
        <f>'XCSM Dump'!AX452</f>
        <v>0</v>
      </c>
      <c r="Q453" s="76">
        <f>'XCSM Dump'!AY452</f>
        <v>0</v>
      </c>
      <c r="R453" s="76">
        <f>'XCSM Dump'!AZ452</f>
        <v>0</v>
      </c>
      <c r="S453" s="76">
        <f>+'XCSM Dump'!U452</f>
        <v>0</v>
      </c>
      <c r="T453" s="76">
        <f>+'XCSM Dump'!BB452+'XCSM Dump'!BA452</f>
        <v>0</v>
      </c>
      <c r="U453" s="11">
        <f t="shared" si="16"/>
        <v>480</v>
      </c>
    </row>
    <row r="454" spans="1:21" x14ac:dyDescent="0.3">
      <c r="A454" t="str">
        <f t="shared" si="15"/>
        <v>HOR2433001</v>
      </c>
      <c r="B454" s="1" t="str">
        <f>'XCSM Dump'!C453</f>
        <v>HOR</v>
      </c>
      <c r="C454" s="1" t="str">
        <f>IF(LEN('XCSM Dump'!D453)=4,'XCSM Dump'!D453,REPT("0",3-LEN('XCSM Dump'!D453))&amp;'XCSM Dump'!D453)</f>
        <v>243</v>
      </c>
      <c r="D454" s="1">
        <f>'XCSM Dump'!E453</f>
        <v>3001</v>
      </c>
      <c r="E454" t="str">
        <f>'XCSM Dump'!F453</f>
        <v>Interior Plantscaping</v>
      </c>
      <c r="F454" s="75">
        <f>'XCSM Dump'!W453</f>
        <v>3</v>
      </c>
      <c r="G454" s="49">
        <f>'XCSM Dump'!I453</f>
        <v>46251</v>
      </c>
      <c r="H454" s="49">
        <f>'XCSM Dump'!J453</f>
        <v>46367</v>
      </c>
      <c r="I454" s="49">
        <f>'XCSM Dump'!BX453</f>
        <v>46257.02</v>
      </c>
      <c r="J454" s="49">
        <f>'XCSM Dump'!BY453</f>
        <v>46264.04</v>
      </c>
      <c r="K454" s="49">
        <f>'XCSM Dump'!BZ453</f>
        <v>46349.440000000002</v>
      </c>
      <c r="L454" s="76">
        <f>'XCSM Dump'!AT453</f>
        <v>480</v>
      </c>
      <c r="M454" s="76">
        <f>'XCSM Dump'!AU453</f>
        <v>0</v>
      </c>
      <c r="N454" s="76">
        <f>'XCSM Dump'!AV453</f>
        <v>0</v>
      </c>
      <c r="O454" s="76">
        <f>'XCSM Dump'!AW453</f>
        <v>0</v>
      </c>
      <c r="P454" s="76">
        <f>'XCSM Dump'!AX453</f>
        <v>0</v>
      </c>
      <c r="Q454" s="76">
        <f>'XCSM Dump'!AY453</f>
        <v>0</v>
      </c>
      <c r="R454" s="76">
        <f>'XCSM Dump'!AZ453</f>
        <v>0</v>
      </c>
      <c r="S454" s="76">
        <f>+'XCSM Dump'!U453</f>
        <v>0</v>
      </c>
      <c r="T454" s="76">
        <f>+'XCSM Dump'!BB453+'XCSM Dump'!BA453</f>
        <v>0</v>
      </c>
      <c r="U454" s="11">
        <f t="shared" si="16"/>
        <v>480</v>
      </c>
    </row>
    <row r="455" spans="1:21" x14ac:dyDescent="0.3">
      <c r="A455" t="str">
        <f t="shared" si="15"/>
        <v>HOR2563001</v>
      </c>
      <c r="B455" s="1" t="str">
        <f>'XCSM Dump'!C454</f>
        <v>HOR</v>
      </c>
      <c r="C455" s="1" t="str">
        <f>IF(LEN('XCSM Dump'!D454)=4,'XCSM Dump'!D454,REPT("0",3-LEN('XCSM Dump'!D454))&amp;'XCSM Dump'!D454)</f>
        <v>256</v>
      </c>
      <c r="D455" s="1">
        <f>'XCSM Dump'!E454</f>
        <v>3001</v>
      </c>
      <c r="E455" t="str">
        <f>'XCSM Dump'!F454</f>
        <v>Turf and Lawn Management</v>
      </c>
      <c r="F455" s="75">
        <f>'XCSM Dump'!W454</f>
        <v>3</v>
      </c>
      <c r="G455" s="49">
        <f>'XCSM Dump'!I454</f>
        <v>46252</v>
      </c>
      <c r="H455" s="49">
        <f>'XCSM Dump'!J454</f>
        <v>46367</v>
      </c>
      <c r="I455" s="49">
        <f>'XCSM Dump'!BX454</f>
        <v>46257.96</v>
      </c>
      <c r="J455" s="49">
        <f>'XCSM Dump'!BY454</f>
        <v>46264.92</v>
      </c>
      <c r="K455" s="49">
        <f>'XCSM Dump'!BZ454</f>
        <v>46349.599999999999</v>
      </c>
      <c r="L455" s="76">
        <f>'XCSM Dump'!AT454</f>
        <v>480</v>
      </c>
      <c r="M455" s="76">
        <f>'XCSM Dump'!AU454</f>
        <v>0</v>
      </c>
      <c r="N455" s="76">
        <f>'XCSM Dump'!AV454</f>
        <v>0</v>
      </c>
      <c r="O455" s="76">
        <f>'XCSM Dump'!AW454</f>
        <v>0</v>
      </c>
      <c r="P455" s="76">
        <f>'XCSM Dump'!AX454</f>
        <v>0</v>
      </c>
      <c r="Q455" s="76">
        <f>'XCSM Dump'!AY454</f>
        <v>0</v>
      </c>
      <c r="R455" s="76">
        <f>'XCSM Dump'!AZ454</f>
        <v>0</v>
      </c>
      <c r="S455" s="76">
        <f>+'XCSM Dump'!U454</f>
        <v>0</v>
      </c>
      <c r="T455" s="76">
        <f>+'XCSM Dump'!BB454+'XCSM Dump'!BA454</f>
        <v>0</v>
      </c>
      <c r="U455" s="11">
        <f t="shared" si="16"/>
        <v>480</v>
      </c>
    </row>
    <row r="456" spans="1:21" x14ac:dyDescent="0.3">
      <c r="A456" t="str">
        <f t="shared" si="15"/>
        <v>HOR2743A01</v>
      </c>
      <c r="B456" s="1" t="str">
        <f>'XCSM Dump'!C455</f>
        <v>HOR</v>
      </c>
      <c r="C456" s="1" t="str">
        <f>IF(LEN('XCSM Dump'!D455)=4,'XCSM Dump'!D455,REPT("0",3-LEN('XCSM Dump'!D455))&amp;'XCSM Dump'!D455)</f>
        <v>274</v>
      </c>
      <c r="D456" s="1" t="str">
        <f>'XCSM Dump'!E455</f>
        <v>3A01</v>
      </c>
      <c r="E456" t="str">
        <f>'XCSM Dump'!F455</f>
        <v>U.S. Field Studies</v>
      </c>
      <c r="F456" s="75">
        <f>'XCSM Dump'!W455</f>
        <v>1</v>
      </c>
      <c r="G456" s="49">
        <f>'XCSM Dump'!I455</f>
        <v>46251</v>
      </c>
      <c r="H456" s="49">
        <f>'XCSM Dump'!J455</f>
        <v>46304</v>
      </c>
      <c r="I456" s="49">
        <f>'XCSM Dump'!BX455</f>
        <v>46253.24</v>
      </c>
      <c r="J456" s="49">
        <f>'XCSM Dump'!BY455</f>
        <v>46256.480000000003</v>
      </c>
      <c r="K456" s="49">
        <f>'XCSM Dump'!BZ455</f>
        <v>46295.519999999997</v>
      </c>
      <c r="L456" s="76">
        <f>'XCSM Dump'!AT455</f>
        <v>160</v>
      </c>
      <c r="M456" s="76">
        <f>'XCSM Dump'!AU455</f>
        <v>0</v>
      </c>
      <c r="N456" s="76">
        <f>'XCSM Dump'!AV455</f>
        <v>0</v>
      </c>
      <c r="O456" s="76">
        <f>'XCSM Dump'!AW455</f>
        <v>0</v>
      </c>
      <c r="P456" s="76">
        <f>'XCSM Dump'!AX455</f>
        <v>0</v>
      </c>
      <c r="Q456" s="76">
        <f>'XCSM Dump'!AY455</f>
        <v>0</v>
      </c>
      <c r="R456" s="76">
        <f>'XCSM Dump'!AZ455</f>
        <v>0</v>
      </c>
      <c r="S456" s="76">
        <f>+'XCSM Dump'!U455</f>
        <v>0</v>
      </c>
      <c r="T456" s="76">
        <f>+'XCSM Dump'!BB455+'XCSM Dump'!BA455</f>
        <v>0</v>
      </c>
      <c r="U456" s="11">
        <f t="shared" si="16"/>
        <v>160</v>
      </c>
    </row>
    <row r="457" spans="1:21" x14ac:dyDescent="0.3">
      <c r="A457" t="str">
        <f t="shared" si="15"/>
        <v>HOS1003090</v>
      </c>
      <c r="B457" s="1" t="str">
        <f>'XCSM Dump'!C456</f>
        <v>HOS</v>
      </c>
      <c r="C457" s="1" t="str">
        <f>IF(LEN('XCSM Dump'!D456)=4,'XCSM Dump'!D456,REPT("0",3-LEN('XCSM Dump'!D456))&amp;'XCSM Dump'!D456)</f>
        <v>100</v>
      </c>
      <c r="D457" s="1">
        <f>'XCSM Dump'!E456</f>
        <v>3090</v>
      </c>
      <c r="E457" t="str">
        <f>'XCSM Dump'!F456</f>
        <v>Kitchen Techniques</v>
      </c>
      <c r="F457" s="75">
        <f>'XCSM Dump'!W456</f>
        <v>1</v>
      </c>
      <c r="G457" s="49">
        <f>'XCSM Dump'!I456</f>
        <v>46253</v>
      </c>
      <c r="H457" s="49">
        <f>'XCSM Dump'!J456</f>
        <v>46533</v>
      </c>
      <c r="I457" s="49">
        <f>'XCSM Dump'!BX456</f>
        <v>46268.86</v>
      </c>
      <c r="J457" s="49">
        <f>'XCSM Dump'!BY456</f>
        <v>46285.72</v>
      </c>
      <c r="K457" s="49">
        <f>'XCSM Dump'!BZ456</f>
        <v>46489.2</v>
      </c>
      <c r="L457" s="76">
        <f>'XCSM Dump'!AT456</f>
        <v>160</v>
      </c>
      <c r="M457" s="76">
        <f>'XCSM Dump'!AU456</f>
        <v>0</v>
      </c>
      <c r="N457" s="76">
        <f>'XCSM Dump'!AV456</f>
        <v>0</v>
      </c>
      <c r="O457" s="76">
        <f>'XCSM Dump'!AW456</f>
        <v>0</v>
      </c>
      <c r="P457" s="76">
        <f>'XCSM Dump'!AX456</f>
        <v>0</v>
      </c>
      <c r="Q457" s="76">
        <f>'XCSM Dump'!AY456</f>
        <v>0</v>
      </c>
      <c r="R457" s="76">
        <f>'XCSM Dump'!AZ456</f>
        <v>0</v>
      </c>
      <c r="S457" s="76">
        <f>+'XCSM Dump'!U456</f>
        <v>0</v>
      </c>
      <c r="T457" s="76">
        <f>+'XCSM Dump'!BB456+'XCSM Dump'!BA456</f>
        <v>0</v>
      </c>
      <c r="U457" s="11">
        <f t="shared" si="16"/>
        <v>160</v>
      </c>
    </row>
    <row r="458" spans="1:21" x14ac:dyDescent="0.3">
      <c r="A458" t="str">
        <f t="shared" si="15"/>
        <v>HOS1003091</v>
      </c>
      <c r="B458" s="1" t="str">
        <f>'XCSM Dump'!C457</f>
        <v>HOS</v>
      </c>
      <c r="C458" s="1" t="str">
        <f>IF(LEN('XCSM Dump'!D457)=4,'XCSM Dump'!D457,REPT("0",3-LEN('XCSM Dump'!D457))&amp;'XCSM Dump'!D457)</f>
        <v>100</v>
      </c>
      <c r="D458" s="1">
        <f>'XCSM Dump'!E457</f>
        <v>3091</v>
      </c>
      <c r="E458" t="str">
        <f>'XCSM Dump'!F457</f>
        <v>Kitchen Techniques</v>
      </c>
      <c r="F458" s="75">
        <f>'XCSM Dump'!W457</f>
        <v>1</v>
      </c>
      <c r="G458" s="49">
        <f>'XCSM Dump'!I457</f>
        <v>46253</v>
      </c>
      <c r="H458" s="49">
        <f>'XCSM Dump'!J457</f>
        <v>46533</v>
      </c>
      <c r="I458" s="49">
        <f>'XCSM Dump'!BX457</f>
        <v>46268.86</v>
      </c>
      <c r="J458" s="49">
        <f>'XCSM Dump'!BY457</f>
        <v>46285.72</v>
      </c>
      <c r="K458" s="49">
        <f>'XCSM Dump'!BZ457</f>
        <v>46489.2</v>
      </c>
      <c r="L458" s="76">
        <f>'XCSM Dump'!AT457</f>
        <v>160</v>
      </c>
      <c r="M458" s="76">
        <f>'XCSM Dump'!AU457</f>
        <v>0</v>
      </c>
      <c r="N458" s="76">
        <f>'XCSM Dump'!AV457</f>
        <v>0</v>
      </c>
      <c r="O458" s="76">
        <f>'XCSM Dump'!AW457</f>
        <v>0</v>
      </c>
      <c r="P458" s="76">
        <f>'XCSM Dump'!AX457</f>
        <v>0</v>
      </c>
      <c r="Q458" s="76">
        <f>'XCSM Dump'!AY457</f>
        <v>0</v>
      </c>
      <c r="R458" s="76">
        <f>'XCSM Dump'!AZ457</f>
        <v>0</v>
      </c>
      <c r="S458" s="76">
        <f>+'XCSM Dump'!U457</f>
        <v>0</v>
      </c>
      <c r="T458" s="76">
        <f>+'XCSM Dump'!BB457+'XCSM Dump'!BA457</f>
        <v>0</v>
      </c>
      <c r="U458" s="11">
        <f t="shared" si="16"/>
        <v>160</v>
      </c>
    </row>
    <row r="459" spans="1:21" x14ac:dyDescent="0.3">
      <c r="A459" t="str">
        <f t="shared" si="15"/>
        <v>HOS1003092</v>
      </c>
      <c r="B459" s="1" t="str">
        <f>'XCSM Dump'!C458</f>
        <v>HOS</v>
      </c>
      <c r="C459" s="1" t="str">
        <f>IF(LEN('XCSM Dump'!D458)=4,'XCSM Dump'!D458,REPT("0",3-LEN('XCSM Dump'!D458))&amp;'XCSM Dump'!D458)</f>
        <v>100</v>
      </c>
      <c r="D459" s="1">
        <f>'XCSM Dump'!E458</f>
        <v>3092</v>
      </c>
      <c r="E459" t="str">
        <f>'XCSM Dump'!F458</f>
        <v>Kitchen Techniques</v>
      </c>
      <c r="F459" s="75">
        <f>'XCSM Dump'!W458</f>
        <v>1</v>
      </c>
      <c r="G459" s="49">
        <f>'XCSM Dump'!I458</f>
        <v>46251</v>
      </c>
      <c r="H459" s="49">
        <f>'XCSM Dump'!J458</f>
        <v>46367</v>
      </c>
      <c r="I459" s="49">
        <f>'XCSM Dump'!BX458</f>
        <v>46257.02</v>
      </c>
      <c r="J459" s="49">
        <f>'XCSM Dump'!BY458</f>
        <v>46264.04</v>
      </c>
      <c r="K459" s="49">
        <f>'XCSM Dump'!BZ458</f>
        <v>46349.440000000002</v>
      </c>
      <c r="L459" s="76">
        <f>'XCSM Dump'!AT458</f>
        <v>160</v>
      </c>
      <c r="M459" s="76">
        <f>'XCSM Dump'!AU458</f>
        <v>0</v>
      </c>
      <c r="N459" s="76">
        <f>'XCSM Dump'!AV458</f>
        <v>0</v>
      </c>
      <c r="O459" s="76">
        <f>'XCSM Dump'!AW458</f>
        <v>0</v>
      </c>
      <c r="P459" s="76">
        <f>'XCSM Dump'!AX458</f>
        <v>0</v>
      </c>
      <c r="Q459" s="76">
        <f>'XCSM Dump'!AY458</f>
        <v>0</v>
      </c>
      <c r="R459" s="76">
        <f>'XCSM Dump'!AZ458</f>
        <v>0</v>
      </c>
      <c r="S459" s="76">
        <f>+'XCSM Dump'!U458</f>
        <v>0</v>
      </c>
      <c r="T459" s="76">
        <f>+'XCSM Dump'!BB458+'XCSM Dump'!BA458</f>
        <v>0</v>
      </c>
      <c r="U459" s="11">
        <f t="shared" si="16"/>
        <v>160</v>
      </c>
    </row>
    <row r="460" spans="1:21" x14ac:dyDescent="0.3">
      <c r="A460" t="str">
        <f t="shared" si="15"/>
        <v>HOS1033090</v>
      </c>
      <c r="B460" s="1" t="str">
        <f>'XCSM Dump'!C459</f>
        <v>HOS</v>
      </c>
      <c r="C460" s="1" t="str">
        <f>IF(LEN('XCSM Dump'!D459)=4,'XCSM Dump'!D459,REPT("0",3-LEN('XCSM Dump'!D459))&amp;'XCSM Dump'!D459)</f>
        <v>103</v>
      </c>
      <c r="D460" s="1">
        <f>'XCSM Dump'!E459</f>
        <v>3090</v>
      </c>
      <c r="E460" t="str">
        <f>'XCSM Dump'!F459</f>
        <v>Introduction to Hospitality</v>
      </c>
      <c r="F460" s="75">
        <f>'XCSM Dump'!W459</f>
        <v>3</v>
      </c>
      <c r="G460" s="49">
        <f>'XCSM Dump'!I459</f>
        <v>46246</v>
      </c>
      <c r="H460" s="49">
        <f>'XCSM Dump'!J459</f>
        <v>46374</v>
      </c>
      <c r="I460" s="49">
        <f>'XCSM Dump'!BX459</f>
        <v>46252.74</v>
      </c>
      <c r="J460" s="49">
        <f>'XCSM Dump'!BY459</f>
        <v>46260.480000000003</v>
      </c>
      <c r="K460" s="49">
        <f>'XCSM Dump'!BZ459</f>
        <v>46353.52</v>
      </c>
      <c r="L460" s="76">
        <f>'XCSM Dump'!AT459</f>
        <v>480</v>
      </c>
      <c r="M460" s="76">
        <f>'XCSM Dump'!AU459</f>
        <v>0</v>
      </c>
      <c r="N460" s="76">
        <f>'XCSM Dump'!AV459</f>
        <v>0</v>
      </c>
      <c r="O460" s="76">
        <f>'XCSM Dump'!AW459</f>
        <v>0</v>
      </c>
      <c r="P460" s="76">
        <f>'XCSM Dump'!AX459</f>
        <v>0</v>
      </c>
      <c r="Q460" s="76">
        <f>'XCSM Dump'!AY459</f>
        <v>0</v>
      </c>
      <c r="R460" s="76">
        <f>'XCSM Dump'!AZ459</f>
        <v>0</v>
      </c>
      <c r="S460" s="76">
        <f>+'XCSM Dump'!U459</f>
        <v>0</v>
      </c>
      <c r="T460" s="76">
        <f>+'XCSM Dump'!BB459+'XCSM Dump'!BA459</f>
        <v>0</v>
      </c>
      <c r="U460" s="11">
        <f t="shared" si="16"/>
        <v>480</v>
      </c>
    </row>
    <row r="461" spans="1:21" x14ac:dyDescent="0.3">
      <c r="A461" t="str">
        <f t="shared" si="15"/>
        <v>HOS1033091</v>
      </c>
      <c r="B461" s="1" t="str">
        <f>'XCSM Dump'!C460</f>
        <v>HOS</v>
      </c>
      <c r="C461" s="1" t="str">
        <f>IF(LEN('XCSM Dump'!D460)=4,'XCSM Dump'!D460,REPT("0",3-LEN('XCSM Dump'!D460))&amp;'XCSM Dump'!D460)</f>
        <v>103</v>
      </c>
      <c r="D461" s="1">
        <f>'XCSM Dump'!E460</f>
        <v>3091</v>
      </c>
      <c r="E461" t="str">
        <f>'XCSM Dump'!F460</f>
        <v>Introduction to Hospitality</v>
      </c>
      <c r="F461" s="75">
        <f>'XCSM Dump'!W460</f>
        <v>3</v>
      </c>
      <c r="G461" s="49">
        <f>'XCSM Dump'!I460</f>
        <v>46246</v>
      </c>
      <c r="H461" s="49">
        <f>'XCSM Dump'!J460</f>
        <v>46374</v>
      </c>
      <c r="I461" s="49">
        <f>'XCSM Dump'!BX460</f>
        <v>46252.74</v>
      </c>
      <c r="J461" s="49">
        <f>'XCSM Dump'!BY460</f>
        <v>46260.480000000003</v>
      </c>
      <c r="K461" s="49">
        <f>'XCSM Dump'!BZ460</f>
        <v>46353.52</v>
      </c>
      <c r="L461" s="76">
        <f>'XCSM Dump'!AT460</f>
        <v>480</v>
      </c>
      <c r="M461" s="76">
        <f>'XCSM Dump'!AU460</f>
        <v>0</v>
      </c>
      <c r="N461" s="76">
        <f>'XCSM Dump'!AV460</f>
        <v>0</v>
      </c>
      <c r="O461" s="76">
        <f>'XCSM Dump'!AW460</f>
        <v>0</v>
      </c>
      <c r="P461" s="76">
        <f>'XCSM Dump'!AX460</f>
        <v>0</v>
      </c>
      <c r="Q461" s="76">
        <f>'XCSM Dump'!AY460</f>
        <v>0</v>
      </c>
      <c r="R461" s="76">
        <f>'XCSM Dump'!AZ460</f>
        <v>0</v>
      </c>
      <c r="S461" s="76">
        <f>+'XCSM Dump'!U460</f>
        <v>0</v>
      </c>
      <c r="T461" s="76">
        <f>+'XCSM Dump'!BB460+'XCSM Dump'!BA460</f>
        <v>0</v>
      </c>
      <c r="U461" s="11">
        <f t="shared" si="16"/>
        <v>480</v>
      </c>
    </row>
    <row r="462" spans="1:21" x14ac:dyDescent="0.3">
      <c r="A462" t="str">
        <f t="shared" si="15"/>
        <v>HOS1033092</v>
      </c>
      <c r="B462" s="1" t="str">
        <f>'XCSM Dump'!C461</f>
        <v>HOS</v>
      </c>
      <c r="C462" s="1" t="str">
        <f>IF(LEN('XCSM Dump'!D461)=4,'XCSM Dump'!D461,REPT("0",3-LEN('XCSM Dump'!D461))&amp;'XCSM Dump'!D461)</f>
        <v>103</v>
      </c>
      <c r="D462" s="1">
        <f>'XCSM Dump'!E461</f>
        <v>3092</v>
      </c>
      <c r="E462" t="str">
        <f>'XCSM Dump'!F461</f>
        <v>Introduction to Hospitality</v>
      </c>
      <c r="F462" s="75">
        <f>'XCSM Dump'!W461</f>
        <v>3</v>
      </c>
      <c r="G462" s="49">
        <f>'XCSM Dump'!I461</f>
        <v>46246</v>
      </c>
      <c r="H462" s="49">
        <f>'XCSM Dump'!J461</f>
        <v>46374</v>
      </c>
      <c r="I462" s="49">
        <f>'XCSM Dump'!BX461</f>
        <v>46252.74</v>
      </c>
      <c r="J462" s="49">
        <f>'XCSM Dump'!BY461</f>
        <v>46260.480000000003</v>
      </c>
      <c r="K462" s="49">
        <f>'XCSM Dump'!BZ461</f>
        <v>46353.52</v>
      </c>
      <c r="L462" s="76">
        <f>'XCSM Dump'!AT461</f>
        <v>480</v>
      </c>
      <c r="M462" s="76">
        <f>'XCSM Dump'!AU461</f>
        <v>0</v>
      </c>
      <c r="N462" s="76">
        <f>'XCSM Dump'!AV461</f>
        <v>0</v>
      </c>
      <c r="O462" s="76">
        <f>'XCSM Dump'!AW461</f>
        <v>0</v>
      </c>
      <c r="P462" s="76">
        <f>'XCSM Dump'!AX461</f>
        <v>0</v>
      </c>
      <c r="Q462" s="76">
        <f>'XCSM Dump'!AY461</f>
        <v>0</v>
      </c>
      <c r="R462" s="76">
        <f>'XCSM Dump'!AZ461</f>
        <v>0</v>
      </c>
      <c r="S462" s="76">
        <f>+'XCSM Dump'!U461</f>
        <v>0</v>
      </c>
      <c r="T462" s="76">
        <f>+'XCSM Dump'!BB461+'XCSM Dump'!BA461</f>
        <v>0</v>
      </c>
      <c r="U462" s="11">
        <f t="shared" si="16"/>
        <v>480</v>
      </c>
    </row>
    <row r="463" spans="1:21" x14ac:dyDescent="0.3">
      <c r="A463" t="str">
        <f t="shared" si="15"/>
        <v>HOS1033093</v>
      </c>
      <c r="B463" s="1" t="str">
        <f>'XCSM Dump'!C462</f>
        <v>HOS</v>
      </c>
      <c r="C463" s="1" t="str">
        <f>IF(LEN('XCSM Dump'!D462)=4,'XCSM Dump'!D462,REPT("0",3-LEN('XCSM Dump'!D462))&amp;'XCSM Dump'!D462)</f>
        <v>103</v>
      </c>
      <c r="D463" s="1">
        <f>'XCSM Dump'!E462</f>
        <v>3093</v>
      </c>
      <c r="E463" t="str">
        <f>'XCSM Dump'!F462</f>
        <v>Introduction to Hospitality</v>
      </c>
      <c r="F463" s="75">
        <f>'XCSM Dump'!W462</f>
        <v>3</v>
      </c>
      <c r="G463" s="49">
        <f>'XCSM Dump'!I462</f>
        <v>46253</v>
      </c>
      <c r="H463" s="49">
        <f>'XCSM Dump'!J462</f>
        <v>46533</v>
      </c>
      <c r="I463" s="49">
        <f>'XCSM Dump'!BX462</f>
        <v>46268.86</v>
      </c>
      <c r="J463" s="49">
        <f>'XCSM Dump'!BY462</f>
        <v>46285.72</v>
      </c>
      <c r="K463" s="49">
        <f>'XCSM Dump'!BZ462</f>
        <v>46489.2</v>
      </c>
      <c r="L463" s="76">
        <f>'XCSM Dump'!AT462</f>
        <v>480</v>
      </c>
      <c r="M463" s="76">
        <f>'XCSM Dump'!AU462</f>
        <v>0</v>
      </c>
      <c r="N463" s="76">
        <f>'XCSM Dump'!AV462</f>
        <v>0</v>
      </c>
      <c r="O463" s="76">
        <f>'XCSM Dump'!AW462</f>
        <v>0</v>
      </c>
      <c r="P463" s="76">
        <f>'XCSM Dump'!AX462</f>
        <v>0</v>
      </c>
      <c r="Q463" s="76">
        <f>'XCSM Dump'!AY462</f>
        <v>0</v>
      </c>
      <c r="R463" s="76">
        <f>'XCSM Dump'!AZ462</f>
        <v>0</v>
      </c>
      <c r="S463" s="76">
        <f>+'XCSM Dump'!U462</f>
        <v>0</v>
      </c>
      <c r="T463" s="76">
        <f>+'XCSM Dump'!BB462+'XCSM Dump'!BA462</f>
        <v>0</v>
      </c>
      <c r="U463" s="11">
        <f t="shared" si="16"/>
        <v>480</v>
      </c>
    </row>
    <row r="464" spans="1:21" x14ac:dyDescent="0.3">
      <c r="A464" t="str">
        <f t="shared" si="15"/>
        <v>HOS1083090</v>
      </c>
      <c r="B464" s="1" t="str">
        <f>'XCSM Dump'!C463</f>
        <v>HOS</v>
      </c>
      <c r="C464" s="1" t="str">
        <f>IF(LEN('XCSM Dump'!D463)=4,'XCSM Dump'!D463,REPT("0",3-LEN('XCSM Dump'!D463))&amp;'XCSM Dump'!D463)</f>
        <v>108</v>
      </c>
      <c r="D464" s="1">
        <f>'XCSM Dump'!E463</f>
        <v>3090</v>
      </c>
      <c r="E464" t="str">
        <f>'XCSM Dump'!F463</f>
        <v>Cooking Fundamentals</v>
      </c>
      <c r="F464" s="75">
        <f>'XCSM Dump'!W463</f>
        <v>4</v>
      </c>
      <c r="G464" s="49">
        <f>'XCSM Dump'!I463</f>
        <v>46253</v>
      </c>
      <c r="H464" s="49">
        <f>'XCSM Dump'!J463</f>
        <v>46533</v>
      </c>
      <c r="I464" s="49">
        <f>'XCSM Dump'!BX463</f>
        <v>46268.86</v>
      </c>
      <c r="J464" s="49">
        <f>'XCSM Dump'!BY463</f>
        <v>46285.72</v>
      </c>
      <c r="K464" s="49">
        <f>'XCSM Dump'!BZ463</f>
        <v>46489.2</v>
      </c>
      <c r="L464" s="76">
        <f>'XCSM Dump'!AT463</f>
        <v>640</v>
      </c>
      <c r="M464" s="76">
        <f>'XCSM Dump'!AU463</f>
        <v>0</v>
      </c>
      <c r="N464" s="76">
        <f>'XCSM Dump'!AV463</f>
        <v>0</v>
      </c>
      <c r="O464" s="76">
        <f>'XCSM Dump'!AW463</f>
        <v>0</v>
      </c>
      <c r="P464" s="76">
        <f>'XCSM Dump'!AX463</f>
        <v>0</v>
      </c>
      <c r="Q464" s="76">
        <f>'XCSM Dump'!AY463</f>
        <v>0</v>
      </c>
      <c r="R464" s="76">
        <f>'XCSM Dump'!AZ463</f>
        <v>0</v>
      </c>
      <c r="S464" s="76">
        <f>+'XCSM Dump'!U463</f>
        <v>0</v>
      </c>
      <c r="T464" s="76">
        <f>+'XCSM Dump'!BB463+'XCSM Dump'!BA463</f>
        <v>0</v>
      </c>
      <c r="U464" s="11">
        <f t="shared" si="16"/>
        <v>640</v>
      </c>
    </row>
    <row r="465" spans="1:21" x14ac:dyDescent="0.3">
      <c r="A465" t="str">
        <f t="shared" si="15"/>
        <v>HOS1083091</v>
      </c>
      <c r="B465" s="1" t="str">
        <f>'XCSM Dump'!C464</f>
        <v>HOS</v>
      </c>
      <c r="C465" s="1" t="str">
        <f>IF(LEN('XCSM Dump'!D464)=4,'XCSM Dump'!D464,REPT("0",3-LEN('XCSM Dump'!D464))&amp;'XCSM Dump'!D464)</f>
        <v>108</v>
      </c>
      <c r="D465" s="1">
        <f>'XCSM Dump'!E464</f>
        <v>3091</v>
      </c>
      <c r="E465" t="str">
        <f>'XCSM Dump'!F464</f>
        <v>Cooking Fundamentals</v>
      </c>
      <c r="F465" s="75">
        <f>'XCSM Dump'!W464</f>
        <v>4</v>
      </c>
      <c r="G465" s="49">
        <f>'XCSM Dump'!I464</f>
        <v>46253</v>
      </c>
      <c r="H465" s="49">
        <f>'XCSM Dump'!J464</f>
        <v>46533</v>
      </c>
      <c r="I465" s="49">
        <f>'XCSM Dump'!BX464</f>
        <v>46268.86</v>
      </c>
      <c r="J465" s="49">
        <f>'XCSM Dump'!BY464</f>
        <v>46285.72</v>
      </c>
      <c r="K465" s="49">
        <f>'XCSM Dump'!BZ464</f>
        <v>46489.2</v>
      </c>
      <c r="L465" s="76">
        <f>'XCSM Dump'!AT464</f>
        <v>640</v>
      </c>
      <c r="M465" s="76">
        <f>'XCSM Dump'!AU464</f>
        <v>0</v>
      </c>
      <c r="N465" s="76">
        <f>'XCSM Dump'!AV464</f>
        <v>0</v>
      </c>
      <c r="O465" s="76">
        <f>'XCSM Dump'!AW464</f>
        <v>0</v>
      </c>
      <c r="P465" s="76">
        <f>'XCSM Dump'!AX464</f>
        <v>0</v>
      </c>
      <c r="Q465" s="76">
        <f>'XCSM Dump'!AY464</f>
        <v>0</v>
      </c>
      <c r="R465" s="76">
        <f>'XCSM Dump'!AZ464</f>
        <v>0</v>
      </c>
      <c r="S465" s="76">
        <f>+'XCSM Dump'!U464</f>
        <v>0</v>
      </c>
      <c r="T465" s="76">
        <f>+'XCSM Dump'!BB464+'XCSM Dump'!BA464</f>
        <v>0</v>
      </c>
      <c r="U465" s="11">
        <f t="shared" si="16"/>
        <v>640</v>
      </c>
    </row>
    <row r="466" spans="1:21" x14ac:dyDescent="0.3">
      <c r="A466" t="str">
        <f t="shared" si="15"/>
        <v>HOS1083092</v>
      </c>
      <c r="B466" s="1" t="str">
        <f>'XCSM Dump'!C465</f>
        <v>HOS</v>
      </c>
      <c r="C466" s="1" t="str">
        <f>IF(LEN('XCSM Dump'!D465)=4,'XCSM Dump'!D465,REPT("0",3-LEN('XCSM Dump'!D465))&amp;'XCSM Dump'!D465)</f>
        <v>108</v>
      </c>
      <c r="D466" s="1">
        <f>'XCSM Dump'!E465</f>
        <v>3092</v>
      </c>
      <c r="E466" t="str">
        <f>'XCSM Dump'!F465</f>
        <v>Cooking Fundamentals</v>
      </c>
      <c r="F466" s="75">
        <f>'XCSM Dump'!W465</f>
        <v>4</v>
      </c>
      <c r="G466" s="49">
        <f>'XCSM Dump'!I465</f>
        <v>46251</v>
      </c>
      <c r="H466" s="49">
        <f>'XCSM Dump'!J465</f>
        <v>46367</v>
      </c>
      <c r="I466" s="49">
        <f>'XCSM Dump'!BX465</f>
        <v>46257.02</v>
      </c>
      <c r="J466" s="49">
        <f>'XCSM Dump'!BY465</f>
        <v>46264.04</v>
      </c>
      <c r="K466" s="49">
        <f>'XCSM Dump'!BZ465</f>
        <v>46349.440000000002</v>
      </c>
      <c r="L466" s="76">
        <f>'XCSM Dump'!AT465</f>
        <v>640</v>
      </c>
      <c r="M466" s="76">
        <f>'XCSM Dump'!AU465</f>
        <v>0</v>
      </c>
      <c r="N466" s="76">
        <f>'XCSM Dump'!AV465</f>
        <v>0</v>
      </c>
      <c r="O466" s="76">
        <f>'XCSM Dump'!AW465</f>
        <v>0</v>
      </c>
      <c r="P466" s="76">
        <f>'XCSM Dump'!AX465</f>
        <v>0</v>
      </c>
      <c r="Q466" s="76">
        <f>'XCSM Dump'!AY465</f>
        <v>0</v>
      </c>
      <c r="R466" s="76">
        <f>'XCSM Dump'!AZ465</f>
        <v>0</v>
      </c>
      <c r="S466" s="76">
        <f>+'XCSM Dump'!U465</f>
        <v>0</v>
      </c>
      <c r="T466" s="76">
        <f>+'XCSM Dump'!BB465+'XCSM Dump'!BA465</f>
        <v>0</v>
      </c>
      <c r="U466" s="11">
        <f t="shared" si="16"/>
        <v>640</v>
      </c>
    </row>
    <row r="467" spans="1:21" x14ac:dyDescent="0.3">
      <c r="A467" t="str">
        <f t="shared" si="15"/>
        <v>HOS1093090</v>
      </c>
      <c r="B467" s="1" t="str">
        <f>'XCSM Dump'!C466</f>
        <v>HOS</v>
      </c>
      <c r="C467" s="1" t="str">
        <f>IF(LEN('XCSM Dump'!D466)=4,'XCSM Dump'!D466,REPT("0",3-LEN('XCSM Dump'!D466))&amp;'XCSM Dump'!D466)</f>
        <v>109</v>
      </c>
      <c r="D467" s="1">
        <f>'XCSM Dump'!E466</f>
        <v>3090</v>
      </c>
      <c r="E467" t="str">
        <f>'XCSM Dump'!F466</f>
        <v>Baking Fundamentals</v>
      </c>
      <c r="F467" s="75">
        <f>'XCSM Dump'!W466</f>
        <v>4</v>
      </c>
      <c r="G467" s="49">
        <f>'XCSM Dump'!I466</f>
        <v>46253</v>
      </c>
      <c r="H467" s="49">
        <f>'XCSM Dump'!J466</f>
        <v>46533</v>
      </c>
      <c r="I467" s="49">
        <f>'XCSM Dump'!BX466</f>
        <v>46268.86</v>
      </c>
      <c r="J467" s="49">
        <f>'XCSM Dump'!BY466</f>
        <v>46285.72</v>
      </c>
      <c r="K467" s="49">
        <f>'XCSM Dump'!BZ466</f>
        <v>46489.2</v>
      </c>
      <c r="L467" s="76">
        <f>'XCSM Dump'!AT466</f>
        <v>640</v>
      </c>
      <c r="M467" s="76">
        <f>'XCSM Dump'!AU466</f>
        <v>0</v>
      </c>
      <c r="N467" s="76">
        <f>'XCSM Dump'!AV466</f>
        <v>0</v>
      </c>
      <c r="O467" s="76">
        <f>'XCSM Dump'!AW466</f>
        <v>0</v>
      </c>
      <c r="P467" s="76">
        <f>'XCSM Dump'!AX466</f>
        <v>0</v>
      </c>
      <c r="Q467" s="76">
        <f>'XCSM Dump'!AY466</f>
        <v>0</v>
      </c>
      <c r="R467" s="76">
        <f>'XCSM Dump'!AZ466</f>
        <v>0</v>
      </c>
      <c r="S467" s="76">
        <f>+'XCSM Dump'!U466</f>
        <v>0</v>
      </c>
      <c r="T467" s="76">
        <f>+'XCSM Dump'!BB466+'XCSM Dump'!BA466</f>
        <v>0</v>
      </c>
      <c r="U467" s="11">
        <f t="shared" si="16"/>
        <v>640</v>
      </c>
    </row>
    <row r="468" spans="1:21" x14ac:dyDescent="0.3">
      <c r="A468" t="str">
        <f t="shared" si="15"/>
        <v>HUM1193001</v>
      </c>
      <c r="B468" s="1" t="str">
        <f>'XCSM Dump'!C467</f>
        <v>HUM</v>
      </c>
      <c r="C468" s="1" t="str">
        <f>IF(LEN('XCSM Dump'!D467)=4,'XCSM Dump'!D467,REPT("0",3-LEN('XCSM Dump'!D467))&amp;'XCSM Dump'!D467)</f>
        <v>119</v>
      </c>
      <c r="D468" s="1">
        <f>'XCSM Dump'!E467</f>
        <v>3001</v>
      </c>
      <c r="E468" t="str">
        <f>'XCSM Dump'!F467</f>
        <v>Humanities: Historical Survey</v>
      </c>
      <c r="F468" s="75">
        <f>'XCSM Dump'!W467</f>
        <v>3</v>
      </c>
      <c r="G468" s="49">
        <f>'XCSM Dump'!I467</f>
        <v>46251</v>
      </c>
      <c r="H468" s="49">
        <f>'XCSM Dump'!J467</f>
        <v>46367</v>
      </c>
      <c r="I468" s="49">
        <f>'XCSM Dump'!BX467</f>
        <v>46257.02</v>
      </c>
      <c r="J468" s="49">
        <f>'XCSM Dump'!BY467</f>
        <v>46264.04</v>
      </c>
      <c r="K468" s="49">
        <f>'XCSM Dump'!BZ467</f>
        <v>46349.440000000002</v>
      </c>
      <c r="L468" s="76">
        <f>'XCSM Dump'!AT467</f>
        <v>480</v>
      </c>
      <c r="M468" s="76">
        <f>'XCSM Dump'!AU467</f>
        <v>0</v>
      </c>
      <c r="N468" s="76">
        <f>'XCSM Dump'!AV467</f>
        <v>0</v>
      </c>
      <c r="O468" s="76">
        <f>'XCSM Dump'!AW467</f>
        <v>0</v>
      </c>
      <c r="P468" s="76">
        <f>'XCSM Dump'!AX467</f>
        <v>0</v>
      </c>
      <c r="Q468" s="76">
        <f>'XCSM Dump'!AY467</f>
        <v>0</v>
      </c>
      <c r="R468" s="76">
        <f>'XCSM Dump'!AZ467</f>
        <v>0</v>
      </c>
      <c r="S468" s="76">
        <f>+'XCSM Dump'!U467</f>
        <v>0</v>
      </c>
      <c r="T468" s="76">
        <f>+'XCSM Dump'!BB467+'XCSM Dump'!BA467</f>
        <v>0</v>
      </c>
      <c r="U468" s="11">
        <f t="shared" si="16"/>
        <v>480</v>
      </c>
    </row>
    <row r="469" spans="1:21" x14ac:dyDescent="0.3">
      <c r="A469" t="str">
        <f t="shared" si="15"/>
        <v>HUM1193A01</v>
      </c>
      <c r="B469" s="1" t="str">
        <f>'XCSM Dump'!C468</f>
        <v>HUM</v>
      </c>
      <c r="C469" s="1" t="str">
        <f>IF(LEN('XCSM Dump'!D468)=4,'XCSM Dump'!D468,REPT("0",3-LEN('XCSM Dump'!D468))&amp;'XCSM Dump'!D468)</f>
        <v>119</v>
      </c>
      <c r="D469" s="1" t="str">
        <f>'XCSM Dump'!E468</f>
        <v>3A01</v>
      </c>
      <c r="E469" t="str">
        <f>'XCSM Dump'!F468</f>
        <v>Humanities: Historical Survey</v>
      </c>
      <c r="F469" s="75">
        <f>'XCSM Dump'!W468</f>
        <v>3</v>
      </c>
      <c r="G469" s="49">
        <f>'XCSM Dump'!I468</f>
        <v>46251</v>
      </c>
      <c r="H469" s="49">
        <f>'XCSM Dump'!J468</f>
        <v>46304</v>
      </c>
      <c r="I469" s="49">
        <f>'XCSM Dump'!BX468</f>
        <v>46253.24</v>
      </c>
      <c r="J469" s="49">
        <f>'XCSM Dump'!BY468</f>
        <v>46256.480000000003</v>
      </c>
      <c r="K469" s="49">
        <f>'XCSM Dump'!BZ468</f>
        <v>46295.519999999997</v>
      </c>
      <c r="L469" s="76">
        <f>'XCSM Dump'!AT468</f>
        <v>480</v>
      </c>
      <c r="M469" s="76">
        <f>'XCSM Dump'!AU468</f>
        <v>0</v>
      </c>
      <c r="N469" s="76">
        <f>'XCSM Dump'!AV468</f>
        <v>0</v>
      </c>
      <c r="O469" s="76">
        <f>'XCSM Dump'!AW468</f>
        <v>0</v>
      </c>
      <c r="P469" s="76">
        <f>'XCSM Dump'!AX468</f>
        <v>0</v>
      </c>
      <c r="Q469" s="76">
        <f>'XCSM Dump'!AY468</f>
        <v>0</v>
      </c>
      <c r="R469" s="76">
        <f>'XCSM Dump'!AZ468</f>
        <v>0</v>
      </c>
      <c r="S469" s="76">
        <f>+'XCSM Dump'!U468</f>
        <v>0</v>
      </c>
      <c r="T469" s="76">
        <f>+'XCSM Dump'!BB468+'XCSM Dump'!BA468</f>
        <v>0</v>
      </c>
      <c r="U469" s="11">
        <f t="shared" si="16"/>
        <v>480</v>
      </c>
    </row>
    <row r="470" spans="1:21" x14ac:dyDescent="0.3">
      <c r="A470" t="str">
        <f t="shared" si="15"/>
        <v>HUM1193B01</v>
      </c>
      <c r="B470" s="1" t="str">
        <f>'XCSM Dump'!C469</f>
        <v>HUM</v>
      </c>
      <c r="C470" s="1" t="str">
        <f>IF(LEN('XCSM Dump'!D469)=4,'XCSM Dump'!D469,REPT("0",3-LEN('XCSM Dump'!D469))&amp;'XCSM Dump'!D469)</f>
        <v>119</v>
      </c>
      <c r="D470" s="1" t="str">
        <f>'XCSM Dump'!E469</f>
        <v>3B01</v>
      </c>
      <c r="E470" t="str">
        <f>'XCSM Dump'!F469</f>
        <v>Humanities: Historical Survey</v>
      </c>
      <c r="F470" s="75">
        <f>'XCSM Dump'!W469</f>
        <v>3</v>
      </c>
      <c r="G470" s="49">
        <f>'XCSM Dump'!I469</f>
        <v>46307</v>
      </c>
      <c r="H470" s="49">
        <f>'XCSM Dump'!J469</f>
        <v>46367</v>
      </c>
      <c r="I470" s="49">
        <f>'XCSM Dump'!BX469</f>
        <v>46309.66</v>
      </c>
      <c r="J470" s="49">
        <f>'XCSM Dump'!BY469</f>
        <v>46313.32</v>
      </c>
      <c r="K470" s="49">
        <f>'XCSM Dump'!BZ469</f>
        <v>46357.4</v>
      </c>
      <c r="L470" s="76">
        <f>'XCSM Dump'!AT469</f>
        <v>480</v>
      </c>
      <c r="M470" s="76">
        <f>'XCSM Dump'!AU469</f>
        <v>0</v>
      </c>
      <c r="N470" s="76">
        <f>'XCSM Dump'!AV469</f>
        <v>0</v>
      </c>
      <c r="O470" s="76">
        <f>'XCSM Dump'!AW469</f>
        <v>0</v>
      </c>
      <c r="P470" s="76">
        <f>'XCSM Dump'!AX469</f>
        <v>0</v>
      </c>
      <c r="Q470" s="76">
        <f>'XCSM Dump'!AY469</f>
        <v>0</v>
      </c>
      <c r="R470" s="76">
        <f>'XCSM Dump'!AZ469</f>
        <v>0</v>
      </c>
      <c r="S470" s="76">
        <f>+'XCSM Dump'!U469</f>
        <v>0</v>
      </c>
      <c r="T470" s="76">
        <f>+'XCSM Dump'!BB469+'XCSM Dump'!BA469</f>
        <v>0</v>
      </c>
      <c r="U470" s="11">
        <f t="shared" si="16"/>
        <v>480</v>
      </c>
    </row>
    <row r="471" spans="1:21" x14ac:dyDescent="0.3">
      <c r="A471" t="str">
        <f t="shared" si="15"/>
        <v>HUM1293001</v>
      </c>
      <c r="B471" s="1" t="str">
        <f>'XCSM Dump'!C470</f>
        <v>HUM</v>
      </c>
      <c r="C471" s="1" t="str">
        <f>IF(LEN('XCSM Dump'!D470)=4,'XCSM Dump'!D470,REPT("0",3-LEN('XCSM Dump'!D470))&amp;'XCSM Dump'!D470)</f>
        <v>129</v>
      </c>
      <c r="D471" s="1">
        <f>'XCSM Dump'!E470</f>
        <v>3001</v>
      </c>
      <c r="E471" t="str">
        <f>'XCSM Dump'!F470</f>
        <v>Humanities: Topical Survey</v>
      </c>
      <c r="F471" s="75">
        <f>'XCSM Dump'!W470</f>
        <v>3</v>
      </c>
      <c r="G471" s="49">
        <f>'XCSM Dump'!I470</f>
        <v>46251</v>
      </c>
      <c r="H471" s="49">
        <f>'XCSM Dump'!J470</f>
        <v>46367</v>
      </c>
      <c r="I471" s="49">
        <f>'XCSM Dump'!BX470</f>
        <v>46257.02</v>
      </c>
      <c r="J471" s="49">
        <f>'XCSM Dump'!BY470</f>
        <v>46264.04</v>
      </c>
      <c r="K471" s="49">
        <f>'XCSM Dump'!BZ470</f>
        <v>46349.440000000002</v>
      </c>
      <c r="L471" s="76">
        <f>'XCSM Dump'!AT470</f>
        <v>480</v>
      </c>
      <c r="M471" s="76">
        <f>'XCSM Dump'!AU470</f>
        <v>0</v>
      </c>
      <c r="N471" s="76">
        <f>'XCSM Dump'!AV470</f>
        <v>0</v>
      </c>
      <c r="O471" s="76">
        <f>'XCSM Dump'!AW470</f>
        <v>0</v>
      </c>
      <c r="P471" s="76">
        <f>'XCSM Dump'!AX470</f>
        <v>0</v>
      </c>
      <c r="Q471" s="76">
        <f>'XCSM Dump'!AY470</f>
        <v>0</v>
      </c>
      <c r="R471" s="76">
        <f>'XCSM Dump'!AZ470</f>
        <v>0</v>
      </c>
      <c r="S471" s="76">
        <f>+'XCSM Dump'!U470</f>
        <v>0</v>
      </c>
      <c r="T471" s="76">
        <f>+'XCSM Dump'!BB470+'XCSM Dump'!BA470</f>
        <v>0</v>
      </c>
      <c r="U471" s="11">
        <f t="shared" si="16"/>
        <v>480</v>
      </c>
    </row>
    <row r="472" spans="1:21" x14ac:dyDescent="0.3">
      <c r="A472" t="str">
        <f t="shared" si="15"/>
        <v>HUM1293081</v>
      </c>
      <c r="B472" s="1" t="str">
        <f>'XCSM Dump'!C471</f>
        <v>HUM</v>
      </c>
      <c r="C472" s="1" t="str">
        <f>IF(LEN('XCSM Dump'!D471)=4,'XCSM Dump'!D471,REPT("0",3-LEN('XCSM Dump'!D471))&amp;'XCSM Dump'!D471)</f>
        <v>129</v>
      </c>
      <c r="D472" s="1">
        <f>'XCSM Dump'!E471</f>
        <v>3081</v>
      </c>
      <c r="E472" t="str">
        <f>'XCSM Dump'!F471</f>
        <v>Humanities: Topical Survey</v>
      </c>
      <c r="F472" s="75">
        <f>'XCSM Dump'!W471</f>
        <v>3</v>
      </c>
      <c r="G472" s="49">
        <f>'XCSM Dump'!I471</f>
        <v>46251</v>
      </c>
      <c r="H472" s="49">
        <f>'XCSM Dump'!J471</f>
        <v>46367</v>
      </c>
      <c r="I472" s="49">
        <f>'XCSM Dump'!BX471</f>
        <v>46257.02</v>
      </c>
      <c r="J472" s="49">
        <f>'XCSM Dump'!BY471</f>
        <v>46264.04</v>
      </c>
      <c r="K472" s="49">
        <f>'XCSM Dump'!BZ471</f>
        <v>46349.440000000002</v>
      </c>
      <c r="L472" s="76">
        <f>'XCSM Dump'!AT471</f>
        <v>480</v>
      </c>
      <c r="M472" s="76">
        <f>'XCSM Dump'!AU471</f>
        <v>0</v>
      </c>
      <c r="N472" s="76">
        <f>'XCSM Dump'!AV471</f>
        <v>0</v>
      </c>
      <c r="O472" s="76">
        <f>'XCSM Dump'!AW471</f>
        <v>0</v>
      </c>
      <c r="P472" s="76">
        <f>'XCSM Dump'!AX471</f>
        <v>0</v>
      </c>
      <c r="Q472" s="76">
        <f>'XCSM Dump'!AY471</f>
        <v>0</v>
      </c>
      <c r="R472" s="76">
        <f>'XCSM Dump'!AZ471</f>
        <v>0</v>
      </c>
      <c r="S472" s="76">
        <f>+'XCSM Dump'!U471</f>
        <v>0</v>
      </c>
      <c r="T472" s="76">
        <f>+'XCSM Dump'!BB471+'XCSM Dump'!BA471</f>
        <v>0</v>
      </c>
      <c r="U472" s="11">
        <f t="shared" si="16"/>
        <v>480</v>
      </c>
    </row>
    <row r="473" spans="1:21" x14ac:dyDescent="0.3">
      <c r="A473" t="str">
        <f t="shared" si="15"/>
        <v>HUM1293B01</v>
      </c>
      <c r="B473" s="1" t="str">
        <f>'XCSM Dump'!C472</f>
        <v>HUM</v>
      </c>
      <c r="C473" s="1" t="str">
        <f>IF(LEN('XCSM Dump'!D472)=4,'XCSM Dump'!D472,REPT("0",3-LEN('XCSM Dump'!D472))&amp;'XCSM Dump'!D472)</f>
        <v>129</v>
      </c>
      <c r="D473" s="1" t="str">
        <f>'XCSM Dump'!E472</f>
        <v>3B01</v>
      </c>
      <c r="E473" t="str">
        <f>'XCSM Dump'!F472</f>
        <v>Humanities: Topical Survey</v>
      </c>
      <c r="F473" s="75">
        <f>'XCSM Dump'!W472</f>
        <v>3</v>
      </c>
      <c r="G473" s="49">
        <f>'XCSM Dump'!I472</f>
        <v>46307</v>
      </c>
      <c r="H473" s="49">
        <f>'XCSM Dump'!J472</f>
        <v>46367</v>
      </c>
      <c r="I473" s="49">
        <f>'XCSM Dump'!BX472</f>
        <v>46309.66</v>
      </c>
      <c r="J473" s="49">
        <f>'XCSM Dump'!BY472</f>
        <v>46313.32</v>
      </c>
      <c r="K473" s="49">
        <f>'XCSM Dump'!BZ472</f>
        <v>46357.4</v>
      </c>
      <c r="L473" s="76">
        <f>'XCSM Dump'!AT472</f>
        <v>480</v>
      </c>
      <c r="M473" s="76">
        <f>'XCSM Dump'!AU472</f>
        <v>0</v>
      </c>
      <c r="N473" s="76">
        <f>'XCSM Dump'!AV472</f>
        <v>0</v>
      </c>
      <c r="O473" s="76">
        <f>'XCSM Dump'!AW472</f>
        <v>0</v>
      </c>
      <c r="P473" s="76">
        <f>'XCSM Dump'!AX472</f>
        <v>0</v>
      </c>
      <c r="Q473" s="76">
        <f>'XCSM Dump'!AY472</f>
        <v>0</v>
      </c>
      <c r="R473" s="76">
        <f>'XCSM Dump'!AZ472</f>
        <v>0</v>
      </c>
      <c r="S473" s="76">
        <f>+'XCSM Dump'!U472</f>
        <v>0</v>
      </c>
      <c r="T473" s="76">
        <f>+'XCSM Dump'!BB472+'XCSM Dump'!BA472</f>
        <v>0</v>
      </c>
      <c r="U473" s="11">
        <f t="shared" si="16"/>
        <v>480</v>
      </c>
    </row>
    <row r="474" spans="1:21" x14ac:dyDescent="0.3">
      <c r="A474" t="str">
        <f t="shared" si="15"/>
        <v>HUM1293B02</v>
      </c>
      <c r="B474" s="1" t="str">
        <f>'XCSM Dump'!C473</f>
        <v>HUM</v>
      </c>
      <c r="C474" s="1" t="str">
        <f>IF(LEN('XCSM Dump'!D473)=4,'XCSM Dump'!D473,REPT("0",3-LEN('XCSM Dump'!D473))&amp;'XCSM Dump'!D473)</f>
        <v>129</v>
      </c>
      <c r="D474" s="1" t="str">
        <f>'XCSM Dump'!E473</f>
        <v>3B02</v>
      </c>
      <c r="E474" t="str">
        <f>'XCSM Dump'!F473</f>
        <v>Humanities: Topical Survey</v>
      </c>
      <c r="F474" s="75">
        <f>'XCSM Dump'!W473</f>
        <v>3</v>
      </c>
      <c r="G474" s="49">
        <f>'XCSM Dump'!I473</f>
        <v>46307</v>
      </c>
      <c r="H474" s="49">
        <f>'XCSM Dump'!J473</f>
        <v>46367</v>
      </c>
      <c r="I474" s="49">
        <f>'XCSM Dump'!BX473</f>
        <v>46309.66</v>
      </c>
      <c r="J474" s="49">
        <f>'XCSM Dump'!BY473</f>
        <v>46313.32</v>
      </c>
      <c r="K474" s="49">
        <f>'XCSM Dump'!BZ473</f>
        <v>46357.4</v>
      </c>
      <c r="L474" s="76">
        <f>'XCSM Dump'!AT473</f>
        <v>480</v>
      </c>
      <c r="M474" s="76">
        <f>'XCSM Dump'!AU473</f>
        <v>0</v>
      </c>
      <c r="N474" s="76">
        <f>'XCSM Dump'!AV473</f>
        <v>0</v>
      </c>
      <c r="O474" s="76">
        <f>'XCSM Dump'!AW473</f>
        <v>0</v>
      </c>
      <c r="P474" s="76">
        <f>'XCSM Dump'!AX473</f>
        <v>0</v>
      </c>
      <c r="Q474" s="76">
        <f>'XCSM Dump'!AY473</f>
        <v>0</v>
      </c>
      <c r="R474" s="76">
        <f>'XCSM Dump'!AZ473</f>
        <v>0</v>
      </c>
      <c r="S474" s="76">
        <f>+'XCSM Dump'!U473</f>
        <v>0</v>
      </c>
      <c r="T474" s="76">
        <f>+'XCSM Dump'!BB473+'XCSM Dump'!BA473</f>
        <v>0</v>
      </c>
      <c r="U474" s="11">
        <f t="shared" si="16"/>
        <v>480</v>
      </c>
    </row>
    <row r="475" spans="1:21" x14ac:dyDescent="0.3">
      <c r="A475" t="str">
        <f t="shared" si="15"/>
        <v>HUM1503001</v>
      </c>
      <c r="B475" s="1" t="str">
        <f>'XCSM Dump'!C474</f>
        <v>HUM</v>
      </c>
      <c r="C475" s="1" t="str">
        <f>IF(LEN('XCSM Dump'!D474)=4,'XCSM Dump'!D474,REPT("0",3-LEN('XCSM Dump'!D474))&amp;'XCSM Dump'!D474)</f>
        <v>150</v>
      </c>
      <c r="D475" s="1">
        <f>'XCSM Dump'!E474</f>
        <v>3001</v>
      </c>
      <c r="E475" t="str">
        <f>'XCSM Dump'!F474</f>
        <v>Intro to Film Appreciation</v>
      </c>
      <c r="F475" s="75">
        <f>'XCSM Dump'!W474</f>
        <v>3</v>
      </c>
      <c r="G475" s="49">
        <f>'XCSM Dump'!I474</f>
        <v>46251</v>
      </c>
      <c r="H475" s="49">
        <f>'XCSM Dump'!J474</f>
        <v>46367</v>
      </c>
      <c r="I475" s="49">
        <f>'XCSM Dump'!BX474</f>
        <v>46257.02</v>
      </c>
      <c r="J475" s="49">
        <f>'XCSM Dump'!BY474</f>
        <v>46264.04</v>
      </c>
      <c r="K475" s="49">
        <f>'XCSM Dump'!BZ474</f>
        <v>46349.440000000002</v>
      </c>
      <c r="L475" s="76">
        <f>'XCSM Dump'!AT474</f>
        <v>480</v>
      </c>
      <c r="M475" s="76">
        <f>'XCSM Dump'!AU474</f>
        <v>0</v>
      </c>
      <c r="N475" s="76">
        <f>'XCSM Dump'!AV474</f>
        <v>0</v>
      </c>
      <c r="O475" s="76">
        <f>'XCSM Dump'!AW474</f>
        <v>0</v>
      </c>
      <c r="P475" s="76">
        <f>'XCSM Dump'!AX474</f>
        <v>0</v>
      </c>
      <c r="Q475" s="76">
        <f>'XCSM Dump'!AY474</f>
        <v>0</v>
      </c>
      <c r="R475" s="76">
        <f>'XCSM Dump'!AZ474</f>
        <v>0</v>
      </c>
      <c r="S475" s="76">
        <f>+'XCSM Dump'!U474</f>
        <v>0</v>
      </c>
      <c r="T475" s="76">
        <f>+'XCSM Dump'!BB474+'XCSM Dump'!BA474</f>
        <v>0</v>
      </c>
      <c r="U475" s="11">
        <f t="shared" si="16"/>
        <v>480</v>
      </c>
    </row>
    <row r="476" spans="1:21" x14ac:dyDescent="0.3">
      <c r="A476" t="str">
        <f t="shared" si="15"/>
        <v>HUM1503002</v>
      </c>
      <c r="B476" s="1" t="str">
        <f>'XCSM Dump'!C475</f>
        <v>HUM</v>
      </c>
      <c r="C476" s="1" t="str">
        <f>IF(LEN('XCSM Dump'!D475)=4,'XCSM Dump'!D475,REPT("0",3-LEN('XCSM Dump'!D475))&amp;'XCSM Dump'!D475)</f>
        <v>150</v>
      </c>
      <c r="D476" s="1">
        <f>'XCSM Dump'!E475</f>
        <v>3002</v>
      </c>
      <c r="E476" t="str">
        <f>'XCSM Dump'!F475</f>
        <v>Intro to Film Appreciation</v>
      </c>
      <c r="F476" s="75">
        <f>'XCSM Dump'!W475</f>
        <v>3</v>
      </c>
      <c r="G476" s="49">
        <f>'XCSM Dump'!I475</f>
        <v>46251</v>
      </c>
      <c r="H476" s="49">
        <f>'XCSM Dump'!J475</f>
        <v>46367</v>
      </c>
      <c r="I476" s="49">
        <f>'XCSM Dump'!BX475</f>
        <v>46257.02</v>
      </c>
      <c r="J476" s="49">
        <f>'XCSM Dump'!BY475</f>
        <v>46264.04</v>
      </c>
      <c r="K476" s="49">
        <f>'XCSM Dump'!BZ475</f>
        <v>46349.440000000002</v>
      </c>
      <c r="L476" s="76">
        <f>'XCSM Dump'!AT475</f>
        <v>480</v>
      </c>
      <c r="M476" s="76">
        <f>'XCSM Dump'!AU475</f>
        <v>0</v>
      </c>
      <c r="N476" s="76">
        <f>'XCSM Dump'!AV475</f>
        <v>0</v>
      </c>
      <c r="O476" s="76">
        <f>'XCSM Dump'!AW475</f>
        <v>0</v>
      </c>
      <c r="P476" s="76">
        <f>'XCSM Dump'!AX475</f>
        <v>0</v>
      </c>
      <c r="Q476" s="76">
        <f>'XCSM Dump'!AY475</f>
        <v>0</v>
      </c>
      <c r="R476" s="76">
        <f>'XCSM Dump'!AZ475</f>
        <v>0</v>
      </c>
      <c r="S476" s="76">
        <f>+'XCSM Dump'!U475</f>
        <v>0</v>
      </c>
      <c r="T476" s="76">
        <f>+'XCSM Dump'!BB475+'XCSM Dump'!BA475</f>
        <v>0</v>
      </c>
      <c r="U476" s="11">
        <f t="shared" si="16"/>
        <v>480</v>
      </c>
    </row>
    <row r="477" spans="1:21" x14ac:dyDescent="0.3">
      <c r="A477" t="str">
        <f t="shared" si="15"/>
        <v>HUM2173001</v>
      </c>
      <c r="B477" s="1" t="str">
        <f>'XCSM Dump'!C476</f>
        <v>HUM</v>
      </c>
      <c r="C477" s="1" t="str">
        <f>IF(LEN('XCSM Dump'!D476)=4,'XCSM Dump'!D476,REPT("0",3-LEN('XCSM Dump'!D476))&amp;'XCSM Dump'!D476)</f>
        <v>217</v>
      </c>
      <c r="D477" s="1">
        <f>'XCSM Dump'!E476</f>
        <v>3001</v>
      </c>
      <c r="E477" t="str">
        <f>'XCSM Dump'!F476</f>
        <v>World Mythology</v>
      </c>
      <c r="F477" s="75">
        <f>'XCSM Dump'!W476</f>
        <v>3</v>
      </c>
      <c r="G477" s="49">
        <f>'XCSM Dump'!I476</f>
        <v>46251</v>
      </c>
      <c r="H477" s="49">
        <f>'XCSM Dump'!J476</f>
        <v>46367</v>
      </c>
      <c r="I477" s="49">
        <f>'XCSM Dump'!BX476</f>
        <v>46257.02</v>
      </c>
      <c r="J477" s="49">
        <f>'XCSM Dump'!BY476</f>
        <v>46264.04</v>
      </c>
      <c r="K477" s="49">
        <f>'XCSM Dump'!BZ476</f>
        <v>46349.440000000002</v>
      </c>
      <c r="L477" s="76">
        <f>'XCSM Dump'!AT476</f>
        <v>480</v>
      </c>
      <c r="M477" s="76">
        <f>'XCSM Dump'!AU476</f>
        <v>0</v>
      </c>
      <c r="N477" s="76">
        <f>'XCSM Dump'!AV476</f>
        <v>0</v>
      </c>
      <c r="O477" s="76">
        <f>'XCSM Dump'!AW476</f>
        <v>0</v>
      </c>
      <c r="P477" s="76">
        <f>'XCSM Dump'!AX476</f>
        <v>0</v>
      </c>
      <c r="Q477" s="76">
        <f>'XCSM Dump'!AY476</f>
        <v>0</v>
      </c>
      <c r="R477" s="76">
        <f>'XCSM Dump'!AZ476</f>
        <v>0</v>
      </c>
      <c r="S477" s="76">
        <f>+'XCSM Dump'!U476</f>
        <v>0</v>
      </c>
      <c r="T477" s="76">
        <f>+'XCSM Dump'!BB476+'XCSM Dump'!BA476</f>
        <v>0</v>
      </c>
      <c r="U477" s="11">
        <f t="shared" si="16"/>
        <v>480</v>
      </c>
    </row>
    <row r="478" spans="1:21" x14ac:dyDescent="0.3">
      <c r="A478" t="str">
        <f t="shared" si="15"/>
        <v>IS0883001</v>
      </c>
      <c r="B478" s="1" t="str">
        <f>'XCSM Dump'!C477</f>
        <v>IS</v>
      </c>
      <c r="C478" s="1" t="str">
        <f>IF(LEN('XCSM Dump'!D477)=4,'XCSM Dump'!D477,REPT("0",3-LEN('XCSM Dump'!D477))&amp;'XCSM Dump'!D477)</f>
        <v>088</v>
      </c>
      <c r="D478" s="1">
        <f>'XCSM Dump'!E477</f>
        <v>3001</v>
      </c>
      <c r="E478" t="str">
        <f>'XCSM Dump'!F477</f>
        <v>TRiO Student Support Services</v>
      </c>
      <c r="F478" s="75">
        <f>'XCSM Dump'!W477</f>
        <v>0</v>
      </c>
      <c r="G478" s="49">
        <f>'XCSM Dump'!I477</f>
        <v>46251</v>
      </c>
      <c r="H478" s="49">
        <f>'XCSM Dump'!J477</f>
        <v>46521</v>
      </c>
      <c r="I478" s="49">
        <f>'XCSM Dump'!BX477</f>
        <v>46266.26</v>
      </c>
      <c r="J478" s="49">
        <f>'XCSM Dump'!BY477</f>
        <v>46282.52</v>
      </c>
      <c r="K478" s="49">
        <f>'XCSM Dump'!BZ477</f>
        <v>46477.8</v>
      </c>
      <c r="L478" s="76">
        <f>'XCSM Dump'!AT477</f>
        <v>0</v>
      </c>
      <c r="M478" s="76">
        <f>'XCSM Dump'!AU477</f>
        <v>0</v>
      </c>
      <c r="N478" s="76">
        <f>'XCSM Dump'!AV477</f>
        <v>0</v>
      </c>
      <c r="O478" s="76">
        <f>'XCSM Dump'!AW477</f>
        <v>0</v>
      </c>
      <c r="P478" s="76">
        <f>'XCSM Dump'!AX477</f>
        <v>0</v>
      </c>
      <c r="Q478" s="76">
        <f>'XCSM Dump'!AY477</f>
        <v>0</v>
      </c>
      <c r="R478" s="76">
        <f>'XCSM Dump'!AZ477</f>
        <v>0</v>
      </c>
      <c r="S478" s="76">
        <f>+'XCSM Dump'!U477</f>
        <v>0</v>
      </c>
      <c r="T478" s="76">
        <f>+'XCSM Dump'!BB477+'XCSM Dump'!BA477</f>
        <v>0</v>
      </c>
      <c r="U478" s="11">
        <f t="shared" si="16"/>
        <v>0</v>
      </c>
    </row>
    <row r="479" spans="1:21" x14ac:dyDescent="0.3">
      <c r="A479" t="str">
        <f t="shared" si="15"/>
        <v>MA1203001</v>
      </c>
      <c r="B479" s="1" t="str">
        <f>'XCSM Dump'!C478</f>
        <v>MA</v>
      </c>
      <c r="C479" s="1" t="str">
        <f>IF(LEN('XCSM Dump'!D478)=4,'XCSM Dump'!D478,REPT("0",3-LEN('XCSM Dump'!D478))&amp;'XCSM Dump'!D478)</f>
        <v>120</v>
      </c>
      <c r="D479" s="1">
        <f>'XCSM Dump'!E478</f>
        <v>3001</v>
      </c>
      <c r="E479" t="str">
        <f>'XCSM Dump'!F478</f>
        <v>Anatomy and Physiology for Ma</v>
      </c>
      <c r="F479" s="75">
        <f>'XCSM Dump'!W478</f>
        <v>5</v>
      </c>
      <c r="G479" s="49">
        <f>'XCSM Dump'!I478</f>
        <v>46252</v>
      </c>
      <c r="H479" s="49">
        <f>'XCSM Dump'!J478</f>
        <v>46367</v>
      </c>
      <c r="I479" s="49">
        <f>'XCSM Dump'!BX478</f>
        <v>46257.96</v>
      </c>
      <c r="J479" s="49">
        <f>'XCSM Dump'!BY478</f>
        <v>46264.92</v>
      </c>
      <c r="K479" s="49">
        <f>'XCSM Dump'!BZ478</f>
        <v>46349.599999999999</v>
      </c>
      <c r="L479" s="76">
        <f>'XCSM Dump'!AT478</f>
        <v>800</v>
      </c>
      <c r="M479" s="76">
        <f>'XCSM Dump'!AU478</f>
        <v>0</v>
      </c>
      <c r="N479" s="76">
        <f>'XCSM Dump'!AV478</f>
        <v>0</v>
      </c>
      <c r="O479" s="76">
        <f>'XCSM Dump'!AW478</f>
        <v>0</v>
      </c>
      <c r="P479" s="76">
        <f>'XCSM Dump'!AX478</f>
        <v>0</v>
      </c>
      <c r="Q479" s="76">
        <f>'XCSM Dump'!AY478</f>
        <v>0</v>
      </c>
      <c r="R479" s="76">
        <f>'XCSM Dump'!AZ478</f>
        <v>0</v>
      </c>
      <c r="S479" s="76">
        <f>+'XCSM Dump'!U478</f>
        <v>0</v>
      </c>
      <c r="T479" s="76">
        <f>+'XCSM Dump'!BB478+'XCSM Dump'!BA478</f>
        <v>0</v>
      </c>
      <c r="U479" s="11">
        <f t="shared" si="16"/>
        <v>800</v>
      </c>
    </row>
    <row r="480" spans="1:21" x14ac:dyDescent="0.3">
      <c r="A480" t="str">
        <f t="shared" si="15"/>
        <v>MA1353001</v>
      </c>
      <c r="B480" s="1" t="str">
        <f>'XCSM Dump'!C479</f>
        <v>MA</v>
      </c>
      <c r="C480" s="1" t="str">
        <f>IF(LEN('XCSM Dump'!D479)=4,'XCSM Dump'!D479,REPT("0",3-LEN('XCSM Dump'!D479))&amp;'XCSM Dump'!D479)</f>
        <v>135</v>
      </c>
      <c r="D480" s="1">
        <f>'XCSM Dump'!E479</f>
        <v>3001</v>
      </c>
      <c r="E480" t="str">
        <f>'XCSM Dump'!F479</f>
        <v>Medical Law &amp; Ethics</v>
      </c>
      <c r="F480" s="75">
        <f>'XCSM Dump'!W479</f>
        <v>2</v>
      </c>
      <c r="G480" s="49">
        <f>'XCSM Dump'!I479</f>
        <v>46251</v>
      </c>
      <c r="H480" s="49">
        <f>'XCSM Dump'!J479</f>
        <v>46367</v>
      </c>
      <c r="I480" s="49">
        <f>'XCSM Dump'!BX479</f>
        <v>46257.02</v>
      </c>
      <c r="J480" s="49">
        <f>'XCSM Dump'!BY479</f>
        <v>46264.04</v>
      </c>
      <c r="K480" s="49">
        <f>'XCSM Dump'!BZ479</f>
        <v>46349.440000000002</v>
      </c>
      <c r="L480" s="76">
        <f>'XCSM Dump'!AT479</f>
        <v>320</v>
      </c>
      <c r="M480" s="76">
        <f>'XCSM Dump'!AU479</f>
        <v>0</v>
      </c>
      <c r="N480" s="76">
        <f>'XCSM Dump'!AV479</f>
        <v>0</v>
      </c>
      <c r="O480" s="76">
        <f>'XCSM Dump'!AW479</f>
        <v>0</v>
      </c>
      <c r="P480" s="76">
        <f>'XCSM Dump'!AX479</f>
        <v>0</v>
      </c>
      <c r="Q480" s="76">
        <f>'XCSM Dump'!AY479</f>
        <v>0</v>
      </c>
      <c r="R480" s="76">
        <f>'XCSM Dump'!AZ479</f>
        <v>0</v>
      </c>
      <c r="S480" s="76">
        <f>+'XCSM Dump'!U479</f>
        <v>0</v>
      </c>
      <c r="T480" s="76">
        <f>+'XCSM Dump'!BB479+'XCSM Dump'!BA479</f>
        <v>0</v>
      </c>
      <c r="U480" s="11">
        <f t="shared" si="16"/>
        <v>320</v>
      </c>
    </row>
    <row r="481" spans="1:21" x14ac:dyDescent="0.3">
      <c r="A481" t="str">
        <f t="shared" si="15"/>
        <v>MA1403001</v>
      </c>
      <c r="B481" s="1" t="str">
        <f>'XCSM Dump'!C480</f>
        <v>MA</v>
      </c>
      <c r="C481" s="1" t="str">
        <f>IF(LEN('XCSM Dump'!D480)=4,'XCSM Dump'!D480,REPT("0",3-LEN('XCSM Dump'!D480))&amp;'XCSM Dump'!D480)</f>
        <v>140</v>
      </c>
      <c r="D481" s="1">
        <f>'XCSM Dump'!E480</f>
        <v>3001</v>
      </c>
      <c r="E481" t="str">
        <f>'XCSM Dump'!F480</f>
        <v>MA Clinical Procedures I</v>
      </c>
      <c r="F481" s="75">
        <f>'XCSM Dump'!W480</f>
        <v>5</v>
      </c>
      <c r="G481" s="49">
        <f>'XCSM Dump'!I480</f>
        <v>46251</v>
      </c>
      <c r="H481" s="49">
        <f>'XCSM Dump'!J480</f>
        <v>46367</v>
      </c>
      <c r="I481" s="49">
        <f>'XCSM Dump'!BX480</f>
        <v>46257.02</v>
      </c>
      <c r="J481" s="49">
        <f>'XCSM Dump'!BY480</f>
        <v>46264.04</v>
      </c>
      <c r="K481" s="49">
        <f>'XCSM Dump'!BZ480</f>
        <v>46349.440000000002</v>
      </c>
      <c r="L481" s="76">
        <f>'XCSM Dump'!AT480</f>
        <v>800</v>
      </c>
      <c r="M481" s="76">
        <f>'XCSM Dump'!AU480</f>
        <v>0</v>
      </c>
      <c r="N481" s="76">
        <f>'XCSM Dump'!AV480</f>
        <v>0</v>
      </c>
      <c r="O481" s="76">
        <f>'XCSM Dump'!AW480</f>
        <v>0</v>
      </c>
      <c r="P481" s="76">
        <f>'XCSM Dump'!AX480</f>
        <v>0</v>
      </c>
      <c r="Q481" s="76">
        <f>'XCSM Dump'!AY480</f>
        <v>0</v>
      </c>
      <c r="R481" s="76">
        <f>'XCSM Dump'!AZ480</f>
        <v>0</v>
      </c>
      <c r="S481" s="76">
        <f>+'XCSM Dump'!U480</f>
        <v>0</v>
      </c>
      <c r="T481" s="76">
        <f>+'XCSM Dump'!BB480+'XCSM Dump'!BA480</f>
        <v>0</v>
      </c>
      <c r="U481" s="11">
        <f t="shared" si="16"/>
        <v>800</v>
      </c>
    </row>
    <row r="482" spans="1:21" x14ac:dyDescent="0.3">
      <c r="A482" t="str">
        <f t="shared" si="15"/>
        <v>MAT0413B01</v>
      </c>
      <c r="B482" s="1" t="str">
        <f>'XCSM Dump'!C481</f>
        <v>MAT</v>
      </c>
      <c r="C482" s="1" t="str">
        <f>IF(LEN('XCSM Dump'!D481)=4,'XCSM Dump'!D481,REPT("0",3-LEN('XCSM Dump'!D481))&amp;'XCSM Dump'!D481)</f>
        <v>041</v>
      </c>
      <c r="D482" s="1" t="str">
        <f>'XCSM Dump'!E481</f>
        <v>3B01</v>
      </c>
      <c r="E482" t="str">
        <f>'XCSM Dump'!F481</f>
        <v>Topics in Mathematics Support</v>
      </c>
      <c r="F482" s="75">
        <f>'XCSM Dump'!W481</f>
        <v>1</v>
      </c>
      <c r="G482" s="49">
        <f>'XCSM Dump'!I481</f>
        <v>46308</v>
      </c>
      <c r="H482" s="49">
        <f>'XCSM Dump'!J481</f>
        <v>46367</v>
      </c>
      <c r="I482" s="49">
        <f>'XCSM Dump'!BX481</f>
        <v>46310.6</v>
      </c>
      <c r="J482" s="49">
        <f>'XCSM Dump'!BY481</f>
        <v>46314.2</v>
      </c>
      <c r="K482" s="49">
        <f>'XCSM Dump'!BZ481</f>
        <v>46357.56</v>
      </c>
      <c r="L482" s="76">
        <f>'XCSM Dump'!AT481</f>
        <v>160</v>
      </c>
      <c r="M482" s="76">
        <f>'XCSM Dump'!AU481</f>
        <v>0</v>
      </c>
      <c r="N482" s="76">
        <f>'XCSM Dump'!AV481</f>
        <v>0</v>
      </c>
      <c r="O482" s="76">
        <f>'XCSM Dump'!AW481</f>
        <v>0</v>
      </c>
      <c r="P482" s="76">
        <f>'XCSM Dump'!AX481</f>
        <v>0</v>
      </c>
      <c r="Q482" s="76">
        <f>'XCSM Dump'!AY481</f>
        <v>0</v>
      </c>
      <c r="R482" s="76">
        <f>'XCSM Dump'!AZ481</f>
        <v>0</v>
      </c>
      <c r="S482" s="76">
        <f>+'XCSM Dump'!U481</f>
        <v>0</v>
      </c>
      <c r="T482" s="76">
        <f>+'XCSM Dump'!BB481+'XCSM Dump'!BA481</f>
        <v>0</v>
      </c>
      <c r="U482" s="11">
        <f t="shared" si="16"/>
        <v>160</v>
      </c>
    </row>
    <row r="483" spans="1:21" x14ac:dyDescent="0.3">
      <c r="A483" t="str">
        <f t="shared" si="15"/>
        <v>MAT0413B02</v>
      </c>
      <c r="B483" s="1" t="str">
        <f>'XCSM Dump'!C482</f>
        <v>MAT</v>
      </c>
      <c r="C483" s="1" t="str">
        <f>IF(LEN('XCSM Dump'!D482)=4,'XCSM Dump'!D482,REPT("0",3-LEN('XCSM Dump'!D482))&amp;'XCSM Dump'!D482)</f>
        <v>041</v>
      </c>
      <c r="D483" s="1" t="str">
        <f>'XCSM Dump'!E482</f>
        <v>3B02</v>
      </c>
      <c r="E483" t="str">
        <f>'XCSM Dump'!F482</f>
        <v>Topics in Mathematics Support</v>
      </c>
      <c r="F483" s="75">
        <f>'XCSM Dump'!W482</f>
        <v>1</v>
      </c>
      <c r="G483" s="49">
        <f>'XCSM Dump'!I482</f>
        <v>46308</v>
      </c>
      <c r="H483" s="49">
        <f>'XCSM Dump'!J482</f>
        <v>46367</v>
      </c>
      <c r="I483" s="49">
        <f>'XCSM Dump'!BX482</f>
        <v>46310.6</v>
      </c>
      <c r="J483" s="49">
        <f>'XCSM Dump'!BY482</f>
        <v>46314.2</v>
      </c>
      <c r="K483" s="49">
        <f>'XCSM Dump'!BZ482</f>
        <v>46357.56</v>
      </c>
      <c r="L483" s="76">
        <f>'XCSM Dump'!AT482</f>
        <v>160</v>
      </c>
      <c r="M483" s="76">
        <f>'XCSM Dump'!AU482</f>
        <v>0</v>
      </c>
      <c r="N483" s="76">
        <f>'XCSM Dump'!AV482</f>
        <v>0</v>
      </c>
      <c r="O483" s="76">
        <f>'XCSM Dump'!AW482</f>
        <v>0</v>
      </c>
      <c r="P483" s="76">
        <f>'XCSM Dump'!AX482</f>
        <v>0</v>
      </c>
      <c r="Q483" s="76">
        <f>'XCSM Dump'!AY482</f>
        <v>0</v>
      </c>
      <c r="R483" s="76">
        <f>'XCSM Dump'!AZ482</f>
        <v>0</v>
      </c>
      <c r="S483" s="76">
        <f>+'XCSM Dump'!U482</f>
        <v>0</v>
      </c>
      <c r="T483" s="76">
        <f>+'XCSM Dump'!BB482+'XCSM Dump'!BA482</f>
        <v>0</v>
      </c>
      <c r="U483" s="11">
        <f t="shared" si="16"/>
        <v>160</v>
      </c>
    </row>
    <row r="484" spans="1:21" x14ac:dyDescent="0.3">
      <c r="A484" t="str">
        <f t="shared" si="15"/>
        <v>MAT0413L01</v>
      </c>
      <c r="B484" s="1" t="str">
        <f>'XCSM Dump'!C483</f>
        <v>MAT</v>
      </c>
      <c r="C484" s="1" t="str">
        <f>IF(LEN('XCSM Dump'!D483)=4,'XCSM Dump'!D483,REPT("0",3-LEN('XCSM Dump'!D483))&amp;'XCSM Dump'!D483)</f>
        <v>041</v>
      </c>
      <c r="D484" s="1" t="str">
        <f>'XCSM Dump'!E483</f>
        <v>3L01</v>
      </c>
      <c r="E484" t="str">
        <f>'XCSM Dump'!F483</f>
        <v>Topics in Mathematics Support</v>
      </c>
      <c r="F484" s="75">
        <f>'XCSM Dump'!W483</f>
        <v>1</v>
      </c>
      <c r="G484" s="49">
        <f>'XCSM Dump'!I483</f>
        <v>46251</v>
      </c>
      <c r="H484" s="49">
        <f>'XCSM Dump'!J483</f>
        <v>46367</v>
      </c>
      <c r="I484" s="49">
        <f>'XCSM Dump'!BX483</f>
        <v>46257.02</v>
      </c>
      <c r="J484" s="49">
        <f>'XCSM Dump'!BY483</f>
        <v>46264.04</v>
      </c>
      <c r="K484" s="49">
        <f>'XCSM Dump'!BZ483</f>
        <v>46349.440000000002</v>
      </c>
      <c r="L484" s="76">
        <f>'XCSM Dump'!AT483</f>
        <v>160</v>
      </c>
      <c r="M484" s="76">
        <f>'XCSM Dump'!AU483</f>
        <v>0</v>
      </c>
      <c r="N484" s="76">
        <f>'XCSM Dump'!AV483</f>
        <v>0</v>
      </c>
      <c r="O484" s="76">
        <f>'XCSM Dump'!AW483</f>
        <v>0</v>
      </c>
      <c r="P484" s="76">
        <f>'XCSM Dump'!AX483</f>
        <v>0</v>
      </c>
      <c r="Q484" s="76">
        <f>'XCSM Dump'!AY483</f>
        <v>0</v>
      </c>
      <c r="R484" s="76">
        <f>'XCSM Dump'!AZ483</f>
        <v>0</v>
      </c>
      <c r="S484" s="76">
        <f>+'XCSM Dump'!U483</f>
        <v>0</v>
      </c>
      <c r="T484" s="76">
        <f>+'XCSM Dump'!BB483+'XCSM Dump'!BA483</f>
        <v>0</v>
      </c>
      <c r="U484" s="11">
        <f t="shared" si="16"/>
        <v>160</v>
      </c>
    </row>
    <row r="485" spans="1:21" x14ac:dyDescent="0.3">
      <c r="A485" t="str">
        <f t="shared" si="15"/>
        <v>MAT0413L02</v>
      </c>
      <c r="B485" s="1" t="str">
        <f>'XCSM Dump'!C484</f>
        <v>MAT</v>
      </c>
      <c r="C485" s="1" t="str">
        <f>IF(LEN('XCSM Dump'!D484)=4,'XCSM Dump'!D484,REPT("0",3-LEN('XCSM Dump'!D484))&amp;'XCSM Dump'!D484)</f>
        <v>041</v>
      </c>
      <c r="D485" s="1" t="str">
        <f>'XCSM Dump'!E484</f>
        <v>3L02</v>
      </c>
      <c r="E485" t="str">
        <f>'XCSM Dump'!F484</f>
        <v>Topics in Mathematics Support</v>
      </c>
      <c r="F485" s="75">
        <f>'XCSM Dump'!W484</f>
        <v>1</v>
      </c>
      <c r="G485" s="49">
        <f>'XCSM Dump'!I484</f>
        <v>46252</v>
      </c>
      <c r="H485" s="49">
        <f>'XCSM Dump'!J484</f>
        <v>46367</v>
      </c>
      <c r="I485" s="49">
        <f>'XCSM Dump'!BX484</f>
        <v>46257.96</v>
      </c>
      <c r="J485" s="49">
        <f>'XCSM Dump'!BY484</f>
        <v>46264.92</v>
      </c>
      <c r="K485" s="49">
        <f>'XCSM Dump'!BZ484</f>
        <v>46349.599999999999</v>
      </c>
      <c r="L485" s="76">
        <f>'XCSM Dump'!AT484</f>
        <v>160</v>
      </c>
      <c r="M485" s="76">
        <f>'XCSM Dump'!AU484</f>
        <v>0</v>
      </c>
      <c r="N485" s="76">
        <f>'XCSM Dump'!AV484</f>
        <v>0</v>
      </c>
      <c r="O485" s="76">
        <f>'XCSM Dump'!AW484</f>
        <v>0</v>
      </c>
      <c r="P485" s="76">
        <f>'XCSM Dump'!AX484</f>
        <v>0</v>
      </c>
      <c r="Q485" s="76">
        <f>'XCSM Dump'!AY484</f>
        <v>0</v>
      </c>
      <c r="R485" s="76">
        <f>'XCSM Dump'!AZ484</f>
        <v>0</v>
      </c>
      <c r="S485" s="76">
        <f>+'XCSM Dump'!U484</f>
        <v>0</v>
      </c>
      <c r="T485" s="76">
        <f>+'XCSM Dump'!BB484+'XCSM Dump'!BA484</f>
        <v>0</v>
      </c>
      <c r="U485" s="11">
        <f t="shared" si="16"/>
        <v>160</v>
      </c>
    </row>
    <row r="486" spans="1:21" x14ac:dyDescent="0.3">
      <c r="A486" t="str">
        <f t="shared" si="15"/>
        <v>MAT0413L03</v>
      </c>
      <c r="B486" s="1" t="str">
        <f>'XCSM Dump'!C485</f>
        <v>MAT</v>
      </c>
      <c r="C486" s="1" t="str">
        <f>IF(LEN('XCSM Dump'!D485)=4,'XCSM Dump'!D485,REPT("0",3-LEN('XCSM Dump'!D485))&amp;'XCSM Dump'!D485)</f>
        <v>041</v>
      </c>
      <c r="D486" s="1" t="str">
        <f>'XCSM Dump'!E485</f>
        <v>3L03</v>
      </c>
      <c r="E486" t="str">
        <f>'XCSM Dump'!F485</f>
        <v>Topics in Mathematics Support</v>
      </c>
      <c r="F486" s="75">
        <f>'XCSM Dump'!W485</f>
        <v>1</v>
      </c>
      <c r="G486" s="49">
        <f>'XCSM Dump'!I485</f>
        <v>46252</v>
      </c>
      <c r="H486" s="49">
        <f>'XCSM Dump'!J485</f>
        <v>46367</v>
      </c>
      <c r="I486" s="49">
        <f>'XCSM Dump'!BX485</f>
        <v>46257.96</v>
      </c>
      <c r="J486" s="49">
        <f>'XCSM Dump'!BY485</f>
        <v>46264.92</v>
      </c>
      <c r="K486" s="49">
        <f>'XCSM Dump'!BZ485</f>
        <v>46349.599999999999</v>
      </c>
      <c r="L486" s="76">
        <f>'XCSM Dump'!AT485</f>
        <v>160</v>
      </c>
      <c r="M486" s="76">
        <f>'XCSM Dump'!AU485</f>
        <v>0</v>
      </c>
      <c r="N486" s="76">
        <f>'XCSM Dump'!AV485</f>
        <v>0</v>
      </c>
      <c r="O486" s="76">
        <f>'XCSM Dump'!AW485</f>
        <v>0</v>
      </c>
      <c r="P486" s="76">
        <f>'XCSM Dump'!AX485</f>
        <v>0</v>
      </c>
      <c r="Q486" s="76">
        <f>'XCSM Dump'!AY485</f>
        <v>0</v>
      </c>
      <c r="R486" s="76">
        <f>'XCSM Dump'!AZ485</f>
        <v>0</v>
      </c>
      <c r="S486" s="76">
        <f>+'XCSM Dump'!U485</f>
        <v>0</v>
      </c>
      <c r="T486" s="76">
        <f>+'XCSM Dump'!BB485+'XCSM Dump'!BA485</f>
        <v>0</v>
      </c>
      <c r="U486" s="11">
        <f t="shared" si="16"/>
        <v>160</v>
      </c>
    </row>
    <row r="487" spans="1:21" x14ac:dyDescent="0.3">
      <c r="A487" t="str">
        <f t="shared" si="15"/>
        <v>MAT0413L04</v>
      </c>
      <c r="B487" s="1" t="str">
        <f>'XCSM Dump'!C486</f>
        <v>MAT</v>
      </c>
      <c r="C487" s="1" t="str">
        <f>IF(LEN('XCSM Dump'!D486)=4,'XCSM Dump'!D486,REPT("0",3-LEN('XCSM Dump'!D486))&amp;'XCSM Dump'!D486)</f>
        <v>041</v>
      </c>
      <c r="D487" s="1" t="str">
        <f>'XCSM Dump'!E486</f>
        <v>3L04</v>
      </c>
      <c r="E487" t="str">
        <f>'XCSM Dump'!F486</f>
        <v>Topics in Mathematics Support</v>
      </c>
      <c r="F487" s="75">
        <f>'XCSM Dump'!W486</f>
        <v>1</v>
      </c>
      <c r="G487" s="49">
        <f>'XCSM Dump'!I486</f>
        <v>46252</v>
      </c>
      <c r="H487" s="49">
        <f>'XCSM Dump'!J486</f>
        <v>46367</v>
      </c>
      <c r="I487" s="49">
        <f>'XCSM Dump'!BX486</f>
        <v>46257.96</v>
      </c>
      <c r="J487" s="49">
        <f>'XCSM Dump'!BY486</f>
        <v>46264.92</v>
      </c>
      <c r="K487" s="49">
        <f>'XCSM Dump'!BZ486</f>
        <v>46349.599999999999</v>
      </c>
      <c r="L487" s="76">
        <f>'XCSM Dump'!AT486</f>
        <v>160</v>
      </c>
      <c r="M487" s="76">
        <f>'XCSM Dump'!AU486</f>
        <v>0</v>
      </c>
      <c r="N487" s="76">
        <f>'XCSM Dump'!AV486</f>
        <v>0</v>
      </c>
      <c r="O487" s="76">
        <f>'XCSM Dump'!AW486</f>
        <v>0</v>
      </c>
      <c r="P487" s="76">
        <f>'XCSM Dump'!AX486</f>
        <v>0</v>
      </c>
      <c r="Q487" s="76">
        <f>'XCSM Dump'!AY486</f>
        <v>0</v>
      </c>
      <c r="R487" s="76">
        <f>'XCSM Dump'!AZ486</f>
        <v>0</v>
      </c>
      <c r="S487" s="76">
        <f>+'XCSM Dump'!U486</f>
        <v>0</v>
      </c>
      <c r="T487" s="76">
        <f>+'XCSM Dump'!BB486+'XCSM Dump'!BA486</f>
        <v>0</v>
      </c>
      <c r="U487" s="11">
        <f t="shared" si="16"/>
        <v>160</v>
      </c>
    </row>
    <row r="488" spans="1:21" x14ac:dyDescent="0.3">
      <c r="A488" t="str">
        <f t="shared" si="15"/>
        <v>MAT0453L01</v>
      </c>
      <c r="B488" s="1" t="str">
        <f>'XCSM Dump'!C487</f>
        <v>MAT</v>
      </c>
      <c r="C488" s="1" t="str">
        <f>IF(LEN('XCSM Dump'!D487)=4,'XCSM Dump'!D487,REPT("0",3-LEN('XCSM Dump'!D487))&amp;'XCSM Dump'!D487)</f>
        <v>045</v>
      </c>
      <c r="D488" s="1" t="str">
        <f>'XCSM Dump'!E487</f>
        <v>3L01</v>
      </c>
      <c r="E488" t="str">
        <f>'XCSM Dump'!F487</f>
        <v>College Algebra Support</v>
      </c>
      <c r="F488" s="75">
        <f>'XCSM Dump'!W487</f>
        <v>1</v>
      </c>
      <c r="G488" s="49">
        <f>'XCSM Dump'!I487</f>
        <v>46251</v>
      </c>
      <c r="H488" s="49">
        <f>'XCSM Dump'!J487</f>
        <v>46367</v>
      </c>
      <c r="I488" s="49">
        <f>'XCSM Dump'!BX487</f>
        <v>46257.02</v>
      </c>
      <c r="J488" s="49">
        <f>'XCSM Dump'!BY487</f>
        <v>46264.04</v>
      </c>
      <c r="K488" s="49">
        <f>'XCSM Dump'!BZ487</f>
        <v>46349.440000000002</v>
      </c>
      <c r="L488" s="76">
        <f>'XCSM Dump'!AT487</f>
        <v>160</v>
      </c>
      <c r="M488" s="76">
        <f>'XCSM Dump'!AU487</f>
        <v>0</v>
      </c>
      <c r="N488" s="76">
        <f>'XCSM Dump'!AV487</f>
        <v>0</v>
      </c>
      <c r="O488" s="76">
        <f>'XCSM Dump'!AW487</f>
        <v>0</v>
      </c>
      <c r="P488" s="76">
        <f>'XCSM Dump'!AX487</f>
        <v>0</v>
      </c>
      <c r="Q488" s="76">
        <f>'XCSM Dump'!AY487</f>
        <v>0</v>
      </c>
      <c r="R488" s="76">
        <f>'XCSM Dump'!AZ487</f>
        <v>0</v>
      </c>
      <c r="S488" s="76">
        <f>+'XCSM Dump'!U487</f>
        <v>0</v>
      </c>
      <c r="T488" s="76">
        <f>+'XCSM Dump'!BB487+'XCSM Dump'!BA487</f>
        <v>0</v>
      </c>
      <c r="U488" s="11">
        <f t="shared" si="16"/>
        <v>160</v>
      </c>
    </row>
    <row r="489" spans="1:21" x14ac:dyDescent="0.3">
      <c r="A489" t="str">
        <f t="shared" si="15"/>
        <v>MAT0453L02</v>
      </c>
      <c r="B489" s="1" t="str">
        <f>'XCSM Dump'!C488</f>
        <v>MAT</v>
      </c>
      <c r="C489" s="1" t="str">
        <f>IF(LEN('XCSM Dump'!D488)=4,'XCSM Dump'!D488,REPT("0",3-LEN('XCSM Dump'!D488))&amp;'XCSM Dump'!D488)</f>
        <v>045</v>
      </c>
      <c r="D489" s="1" t="str">
        <f>'XCSM Dump'!E488</f>
        <v>3L02</v>
      </c>
      <c r="E489" t="str">
        <f>'XCSM Dump'!F488</f>
        <v>College Algebra Support</v>
      </c>
      <c r="F489" s="75">
        <f>'XCSM Dump'!W488</f>
        <v>1</v>
      </c>
      <c r="G489" s="49">
        <f>'XCSM Dump'!I488</f>
        <v>46252</v>
      </c>
      <c r="H489" s="49">
        <f>'XCSM Dump'!J488</f>
        <v>46367</v>
      </c>
      <c r="I489" s="49">
        <f>'XCSM Dump'!BX488</f>
        <v>46257.96</v>
      </c>
      <c r="J489" s="49">
        <f>'XCSM Dump'!BY488</f>
        <v>46264.92</v>
      </c>
      <c r="K489" s="49">
        <f>'XCSM Dump'!BZ488</f>
        <v>46349.599999999999</v>
      </c>
      <c r="L489" s="76">
        <f>'XCSM Dump'!AT488</f>
        <v>160</v>
      </c>
      <c r="M489" s="76">
        <f>'XCSM Dump'!AU488</f>
        <v>0</v>
      </c>
      <c r="N489" s="76">
        <f>'XCSM Dump'!AV488</f>
        <v>0</v>
      </c>
      <c r="O489" s="76">
        <f>'XCSM Dump'!AW488</f>
        <v>0</v>
      </c>
      <c r="P489" s="76">
        <f>'XCSM Dump'!AX488</f>
        <v>0</v>
      </c>
      <c r="Q489" s="76">
        <f>'XCSM Dump'!AY488</f>
        <v>0</v>
      </c>
      <c r="R489" s="76">
        <f>'XCSM Dump'!AZ488</f>
        <v>0</v>
      </c>
      <c r="S489" s="76">
        <f>+'XCSM Dump'!U488</f>
        <v>0</v>
      </c>
      <c r="T489" s="76">
        <f>+'XCSM Dump'!BB488+'XCSM Dump'!BA488</f>
        <v>0</v>
      </c>
      <c r="U489" s="11">
        <f t="shared" si="16"/>
        <v>160</v>
      </c>
    </row>
    <row r="490" spans="1:21" x14ac:dyDescent="0.3">
      <c r="A490" t="str">
        <f t="shared" si="15"/>
        <v>MAT0453L03</v>
      </c>
      <c r="B490" s="1" t="str">
        <f>'XCSM Dump'!C489</f>
        <v>MAT</v>
      </c>
      <c r="C490" s="1" t="str">
        <f>IF(LEN('XCSM Dump'!D489)=4,'XCSM Dump'!D489,REPT("0",3-LEN('XCSM Dump'!D489))&amp;'XCSM Dump'!D489)</f>
        <v>045</v>
      </c>
      <c r="D490" s="1" t="str">
        <f>'XCSM Dump'!E489</f>
        <v>3L03</v>
      </c>
      <c r="E490" t="str">
        <f>'XCSM Dump'!F489</f>
        <v>College Algebra Support</v>
      </c>
      <c r="F490" s="75">
        <f>'XCSM Dump'!W489</f>
        <v>1</v>
      </c>
      <c r="G490" s="49">
        <f>'XCSM Dump'!I489</f>
        <v>46252</v>
      </c>
      <c r="H490" s="49">
        <f>'XCSM Dump'!J489</f>
        <v>46367</v>
      </c>
      <c r="I490" s="49">
        <f>'XCSM Dump'!BX489</f>
        <v>46257.96</v>
      </c>
      <c r="J490" s="49">
        <f>'XCSM Dump'!BY489</f>
        <v>46264.92</v>
      </c>
      <c r="K490" s="49">
        <f>'XCSM Dump'!BZ489</f>
        <v>46349.599999999999</v>
      </c>
      <c r="L490" s="76">
        <f>'XCSM Dump'!AT489</f>
        <v>160</v>
      </c>
      <c r="M490" s="76">
        <f>'XCSM Dump'!AU489</f>
        <v>0</v>
      </c>
      <c r="N490" s="76">
        <f>'XCSM Dump'!AV489</f>
        <v>0</v>
      </c>
      <c r="O490" s="76">
        <f>'XCSM Dump'!AW489</f>
        <v>0</v>
      </c>
      <c r="P490" s="76">
        <f>'XCSM Dump'!AX489</f>
        <v>0</v>
      </c>
      <c r="Q490" s="76">
        <f>'XCSM Dump'!AY489</f>
        <v>0</v>
      </c>
      <c r="R490" s="76">
        <f>'XCSM Dump'!AZ489</f>
        <v>0</v>
      </c>
      <c r="S490" s="76">
        <f>+'XCSM Dump'!U489</f>
        <v>0</v>
      </c>
      <c r="T490" s="76">
        <f>+'XCSM Dump'!BB489+'XCSM Dump'!BA489</f>
        <v>0</v>
      </c>
      <c r="U490" s="11">
        <f t="shared" si="16"/>
        <v>160</v>
      </c>
    </row>
    <row r="491" spans="1:21" x14ac:dyDescent="0.3">
      <c r="A491" t="str">
        <f t="shared" si="15"/>
        <v>MAT0453L04</v>
      </c>
      <c r="B491" s="1" t="str">
        <f>'XCSM Dump'!C490</f>
        <v>MAT</v>
      </c>
      <c r="C491" s="1" t="str">
        <f>IF(LEN('XCSM Dump'!D490)=4,'XCSM Dump'!D490,REPT("0",3-LEN('XCSM Dump'!D490))&amp;'XCSM Dump'!D490)</f>
        <v>045</v>
      </c>
      <c r="D491" s="1" t="str">
        <f>'XCSM Dump'!E490</f>
        <v>3L04</v>
      </c>
      <c r="E491" t="str">
        <f>'XCSM Dump'!F490</f>
        <v>College Algebra Support</v>
      </c>
      <c r="F491" s="75">
        <f>'XCSM Dump'!W490</f>
        <v>1</v>
      </c>
      <c r="G491" s="49">
        <f>'XCSM Dump'!I490</f>
        <v>46251</v>
      </c>
      <c r="H491" s="49">
        <f>'XCSM Dump'!J490</f>
        <v>46367</v>
      </c>
      <c r="I491" s="49">
        <f>'XCSM Dump'!BX490</f>
        <v>46257.02</v>
      </c>
      <c r="J491" s="49">
        <f>'XCSM Dump'!BY490</f>
        <v>46264.04</v>
      </c>
      <c r="K491" s="49">
        <f>'XCSM Dump'!BZ490</f>
        <v>46349.440000000002</v>
      </c>
      <c r="L491" s="76">
        <f>'XCSM Dump'!AT490</f>
        <v>160</v>
      </c>
      <c r="M491" s="76">
        <f>'XCSM Dump'!AU490</f>
        <v>0</v>
      </c>
      <c r="N491" s="76">
        <f>'XCSM Dump'!AV490</f>
        <v>0</v>
      </c>
      <c r="O491" s="76">
        <f>'XCSM Dump'!AW490</f>
        <v>0</v>
      </c>
      <c r="P491" s="76">
        <f>'XCSM Dump'!AX490</f>
        <v>0</v>
      </c>
      <c r="Q491" s="76">
        <f>'XCSM Dump'!AY490</f>
        <v>0</v>
      </c>
      <c r="R491" s="76">
        <f>'XCSM Dump'!AZ490</f>
        <v>0</v>
      </c>
      <c r="S491" s="76">
        <f>+'XCSM Dump'!U490</f>
        <v>0</v>
      </c>
      <c r="T491" s="76">
        <f>+'XCSM Dump'!BB490+'XCSM Dump'!BA490</f>
        <v>0</v>
      </c>
      <c r="U491" s="11">
        <f t="shared" si="16"/>
        <v>160</v>
      </c>
    </row>
    <row r="492" spans="1:21" x14ac:dyDescent="0.3">
      <c r="A492" t="str">
        <f t="shared" si="15"/>
        <v>MAT0453L05</v>
      </c>
      <c r="B492" s="1" t="str">
        <f>'XCSM Dump'!C491</f>
        <v>MAT</v>
      </c>
      <c r="C492" s="1" t="str">
        <f>IF(LEN('XCSM Dump'!D491)=4,'XCSM Dump'!D491,REPT("0",3-LEN('XCSM Dump'!D491))&amp;'XCSM Dump'!D491)</f>
        <v>045</v>
      </c>
      <c r="D492" s="1" t="str">
        <f>'XCSM Dump'!E491</f>
        <v>3L05</v>
      </c>
      <c r="E492" t="str">
        <f>'XCSM Dump'!F491</f>
        <v>College Algebra Support</v>
      </c>
      <c r="F492" s="75">
        <f>'XCSM Dump'!W491</f>
        <v>1</v>
      </c>
      <c r="G492" s="49">
        <f>'XCSM Dump'!I491</f>
        <v>46252</v>
      </c>
      <c r="H492" s="49">
        <f>'XCSM Dump'!J491</f>
        <v>46367</v>
      </c>
      <c r="I492" s="49">
        <f>'XCSM Dump'!BX491</f>
        <v>46257.96</v>
      </c>
      <c r="J492" s="49">
        <f>'XCSM Dump'!BY491</f>
        <v>46264.92</v>
      </c>
      <c r="K492" s="49">
        <f>'XCSM Dump'!BZ491</f>
        <v>46349.599999999999</v>
      </c>
      <c r="L492" s="76">
        <f>'XCSM Dump'!AT491</f>
        <v>160</v>
      </c>
      <c r="M492" s="76">
        <f>'XCSM Dump'!AU491</f>
        <v>0</v>
      </c>
      <c r="N492" s="76">
        <f>'XCSM Dump'!AV491</f>
        <v>0</v>
      </c>
      <c r="O492" s="76">
        <f>'XCSM Dump'!AW491</f>
        <v>0</v>
      </c>
      <c r="P492" s="76">
        <f>'XCSM Dump'!AX491</f>
        <v>0</v>
      </c>
      <c r="Q492" s="76">
        <f>'XCSM Dump'!AY491</f>
        <v>0</v>
      </c>
      <c r="R492" s="76">
        <f>'XCSM Dump'!AZ491</f>
        <v>0</v>
      </c>
      <c r="S492" s="76">
        <f>+'XCSM Dump'!U491</f>
        <v>0</v>
      </c>
      <c r="T492" s="76">
        <f>+'XCSM Dump'!BB491+'XCSM Dump'!BA491</f>
        <v>0</v>
      </c>
      <c r="U492" s="11">
        <f t="shared" si="16"/>
        <v>160</v>
      </c>
    </row>
    <row r="493" spans="1:21" x14ac:dyDescent="0.3">
      <c r="A493" t="str">
        <f t="shared" si="15"/>
        <v>MAT0483L01</v>
      </c>
      <c r="B493" s="1" t="str">
        <f>'XCSM Dump'!C492</f>
        <v>MAT</v>
      </c>
      <c r="C493" s="1" t="str">
        <f>IF(LEN('XCSM Dump'!D492)=4,'XCSM Dump'!D492,REPT("0",3-LEN('XCSM Dump'!D492))&amp;'XCSM Dump'!D492)</f>
        <v>048</v>
      </c>
      <c r="D493" s="1" t="str">
        <f>'XCSM Dump'!E492</f>
        <v>3L01</v>
      </c>
      <c r="E493" t="str">
        <f>'XCSM Dump'!F492</f>
        <v>Intro to Statistics Support</v>
      </c>
      <c r="F493" s="75">
        <f>'XCSM Dump'!W492</f>
        <v>1</v>
      </c>
      <c r="G493" s="49">
        <f>'XCSM Dump'!I492</f>
        <v>46251</v>
      </c>
      <c r="H493" s="49">
        <f>'XCSM Dump'!J492</f>
        <v>46367</v>
      </c>
      <c r="I493" s="49">
        <f>'XCSM Dump'!BX492</f>
        <v>46257.02</v>
      </c>
      <c r="J493" s="49">
        <f>'XCSM Dump'!BY492</f>
        <v>46264.04</v>
      </c>
      <c r="K493" s="49">
        <f>'XCSM Dump'!BZ492</f>
        <v>46349.440000000002</v>
      </c>
      <c r="L493" s="76">
        <f>'XCSM Dump'!AT492</f>
        <v>160</v>
      </c>
      <c r="M493" s="76">
        <f>'XCSM Dump'!AU492</f>
        <v>0</v>
      </c>
      <c r="N493" s="76">
        <f>'XCSM Dump'!AV492</f>
        <v>0</v>
      </c>
      <c r="O493" s="76">
        <f>'XCSM Dump'!AW492</f>
        <v>0</v>
      </c>
      <c r="P493" s="76">
        <f>'XCSM Dump'!AX492</f>
        <v>0</v>
      </c>
      <c r="Q493" s="76">
        <f>'XCSM Dump'!AY492</f>
        <v>0</v>
      </c>
      <c r="R493" s="76">
        <f>'XCSM Dump'!AZ492</f>
        <v>0</v>
      </c>
      <c r="S493" s="76">
        <f>+'XCSM Dump'!U492</f>
        <v>0</v>
      </c>
      <c r="T493" s="76">
        <f>+'XCSM Dump'!BB492+'XCSM Dump'!BA492</f>
        <v>0</v>
      </c>
      <c r="U493" s="11">
        <f t="shared" si="16"/>
        <v>160</v>
      </c>
    </row>
    <row r="494" spans="1:21" x14ac:dyDescent="0.3">
      <c r="A494" t="str">
        <f t="shared" si="15"/>
        <v>MAT0483L02</v>
      </c>
      <c r="B494" s="1" t="str">
        <f>'XCSM Dump'!C493</f>
        <v>MAT</v>
      </c>
      <c r="C494" s="1" t="str">
        <f>IF(LEN('XCSM Dump'!D493)=4,'XCSM Dump'!D493,REPT("0",3-LEN('XCSM Dump'!D493))&amp;'XCSM Dump'!D493)</f>
        <v>048</v>
      </c>
      <c r="D494" s="1" t="str">
        <f>'XCSM Dump'!E493</f>
        <v>3L02</v>
      </c>
      <c r="E494" t="str">
        <f>'XCSM Dump'!F493</f>
        <v>Intro to Statistics Support</v>
      </c>
      <c r="F494" s="75">
        <f>'XCSM Dump'!W493</f>
        <v>1</v>
      </c>
      <c r="G494" s="49">
        <f>'XCSM Dump'!I493</f>
        <v>46252</v>
      </c>
      <c r="H494" s="49">
        <f>'XCSM Dump'!J493</f>
        <v>46367</v>
      </c>
      <c r="I494" s="49">
        <f>'XCSM Dump'!BX493</f>
        <v>46257.96</v>
      </c>
      <c r="J494" s="49">
        <f>'XCSM Dump'!BY493</f>
        <v>46264.92</v>
      </c>
      <c r="K494" s="49">
        <f>'XCSM Dump'!BZ493</f>
        <v>46349.599999999999</v>
      </c>
      <c r="L494" s="76">
        <f>'XCSM Dump'!AT493</f>
        <v>160</v>
      </c>
      <c r="M494" s="76">
        <f>'XCSM Dump'!AU493</f>
        <v>0</v>
      </c>
      <c r="N494" s="76">
        <f>'XCSM Dump'!AV493</f>
        <v>0</v>
      </c>
      <c r="O494" s="76">
        <f>'XCSM Dump'!AW493</f>
        <v>0</v>
      </c>
      <c r="P494" s="76">
        <f>'XCSM Dump'!AX493</f>
        <v>0</v>
      </c>
      <c r="Q494" s="76">
        <f>'XCSM Dump'!AY493</f>
        <v>0</v>
      </c>
      <c r="R494" s="76">
        <f>'XCSM Dump'!AZ493</f>
        <v>0</v>
      </c>
      <c r="S494" s="76">
        <f>+'XCSM Dump'!U493</f>
        <v>0</v>
      </c>
      <c r="T494" s="76">
        <f>+'XCSM Dump'!BB493+'XCSM Dump'!BA493</f>
        <v>0</v>
      </c>
      <c r="U494" s="11">
        <f t="shared" si="16"/>
        <v>160</v>
      </c>
    </row>
    <row r="495" spans="1:21" x14ac:dyDescent="0.3">
      <c r="A495" t="str">
        <f t="shared" si="15"/>
        <v>MAT0483L03</v>
      </c>
      <c r="B495" s="1" t="str">
        <f>'XCSM Dump'!C494</f>
        <v>MAT</v>
      </c>
      <c r="C495" s="1" t="str">
        <f>IF(LEN('XCSM Dump'!D494)=4,'XCSM Dump'!D494,REPT("0",3-LEN('XCSM Dump'!D494))&amp;'XCSM Dump'!D494)</f>
        <v>048</v>
      </c>
      <c r="D495" s="1" t="str">
        <f>'XCSM Dump'!E494</f>
        <v>3L03</v>
      </c>
      <c r="E495" t="str">
        <f>'XCSM Dump'!F494</f>
        <v>Intro to Statistics Support</v>
      </c>
      <c r="F495" s="75">
        <f>'XCSM Dump'!W494</f>
        <v>1</v>
      </c>
      <c r="G495" s="49">
        <f>'XCSM Dump'!I494</f>
        <v>46252</v>
      </c>
      <c r="H495" s="49">
        <f>'XCSM Dump'!J494</f>
        <v>46367</v>
      </c>
      <c r="I495" s="49">
        <f>'XCSM Dump'!BX494</f>
        <v>46257.96</v>
      </c>
      <c r="J495" s="49">
        <f>'XCSM Dump'!BY494</f>
        <v>46264.92</v>
      </c>
      <c r="K495" s="49">
        <f>'XCSM Dump'!BZ494</f>
        <v>46349.599999999999</v>
      </c>
      <c r="L495" s="76">
        <f>'XCSM Dump'!AT494</f>
        <v>160</v>
      </c>
      <c r="M495" s="76">
        <f>'XCSM Dump'!AU494</f>
        <v>0</v>
      </c>
      <c r="N495" s="76">
        <f>'XCSM Dump'!AV494</f>
        <v>0</v>
      </c>
      <c r="O495" s="76">
        <f>'XCSM Dump'!AW494</f>
        <v>0</v>
      </c>
      <c r="P495" s="76">
        <f>'XCSM Dump'!AX494</f>
        <v>0</v>
      </c>
      <c r="Q495" s="76">
        <f>'XCSM Dump'!AY494</f>
        <v>0</v>
      </c>
      <c r="R495" s="76">
        <f>'XCSM Dump'!AZ494</f>
        <v>0</v>
      </c>
      <c r="S495" s="76">
        <f>+'XCSM Dump'!U494</f>
        <v>0</v>
      </c>
      <c r="T495" s="76">
        <f>+'XCSM Dump'!BB494+'XCSM Dump'!BA494</f>
        <v>0</v>
      </c>
      <c r="U495" s="11">
        <f t="shared" si="16"/>
        <v>160</v>
      </c>
    </row>
    <row r="496" spans="1:21" x14ac:dyDescent="0.3">
      <c r="A496" t="str">
        <f t="shared" si="15"/>
        <v>MAT0683001</v>
      </c>
      <c r="B496" s="1" t="str">
        <f>'XCSM Dump'!C495</f>
        <v>MAT</v>
      </c>
      <c r="C496" s="1" t="str">
        <f>IF(LEN('XCSM Dump'!D495)=4,'XCSM Dump'!D495,REPT("0",3-LEN('XCSM Dump'!D495))&amp;'XCSM Dump'!D495)</f>
        <v>068</v>
      </c>
      <c r="D496" s="1">
        <f>'XCSM Dump'!E495</f>
        <v>3001</v>
      </c>
      <c r="E496" t="str">
        <f>'XCSM Dump'!F495</f>
        <v>Mathematical Literacy</v>
      </c>
      <c r="F496" s="75">
        <f>'XCSM Dump'!W495</f>
        <v>4</v>
      </c>
      <c r="G496" s="49">
        <f>'XCSM Dump'!I495</f>
        <v>46251</v>
      </c>
      <c r="H496" s="49">
        <f>'XCSM Dump'!J495</f>
        <v>46367</v>
      </c>
      <c r="I496" s="49">
        <f>'XCSM Dump'!BX495</f>
        <v>46257.02</v>
      </c>
      <c r="J496" s="49">
        <f>'XCSM Dump'!BY495</f>
        <v>46264.04</v>
      </c>
      <c r="K496" s="49">
        <f>'XCSM Dump'!BZ495</f>
        <v>46349.440000000002</v>
      </c>
      <c r="L496" s="76">
        <f>'XCSM Dump'!AT495</f>
        <v>640</v>
      </c>
      <c r="M496" s="76">
        <f>'XCSM Dump'!AU495</f>
        <v>0</v>
      </c>
      <c r="N496" s="76">
        <f>'XCSM Dump'!AV495</f>
        <v>0</v>
      </c>
      <c r="O496" s="76">
        <f>'XCSM Dump'!AW495</f>
        <v>0</v>
      </c>
      <c r="P496" s="76">
        <f>'XCSM Dump'!AX495</f>
        <v>0</v>
      </c>
      <c r="Q496" s="76">
        <f>'XCSM Dump'!AY495</f>
        <v>0</v>
      </c>
      <c r="R496" s="76">
        <f>'XCSM Dump'!AZ495</f>
        <v>0</v>
      </c>
      <c r="S496" s="76">
        <f>+'XCSM Dump'!U495</f>
        <v>0</v>
      </c>
      <c r="T496" s="76">
        <f>+'XCSM Dump'!BB495+'XCSM Dump'!BA495</f>
        <v>0</v>
      </c>
      <c r="U496" s="11">
        <f t="shared" si="16"/>
        <v>640</v>
      </c>
    </row>
    <row r="497" spans="1:21" x14ac:dyDescent="0.3">
      <c r="A497" t="str">
        <f t="shared" si="15"/>
        <v>MAT0683002</v>
      </c>
      <c r="B497" s="1" t="str">
        <f>'XCSM Dump'!C496</f>
        <v>MAT</v>
      </c>
      <c r="C497" s="1" t="str">
        <f>IF(LEN('XCSM Dump'!D496)=4,'XCSM Dump'!D496,REPT("0",3-LEN('XCSM Dump'!D496))&amp;'XCSM Dump'!D496)</f>
        <v>068</v>
      </c>
      <c r="D497" s="1">
        <f>'XCSM Dump'!E496</f>
        <v>3002</v>
      </c>
      <c r="E497" t="str">
        <f>'XCSM Dump'!F496</f>
        <v>Mathematical Literacy</v>
      </c>
      <c r="F497" s="75">
        <f>'XCSM Dump'!W496</f>
        <v>4</v>
      </c>
      <c r="G497" s="49">
        <f>'XCSM Dump'!I496</f>
        <v>46251</v>
      </c>
      <c r="H497" s="49">
        <f>'XCSM Dump'!J496</f>
        <v>46367</v>
      </c>
      <c r="I497" s="49">
        <f>'XCSM Dump'!BX496</f>
        <v>46257.02</v>
      </c>
      <c r="J497" s="49">
        <f>'XCSM Dump'!BY496</f>
        <v>46264.04</v>
      </c>
      <c r="K497" s="49">
        <f>'XCSM Dump'!BZ496</f>
        <v>46349.440000000002</v>
      </c>
      <c r="L497" s="76">
        <f>'XCSM Dump'!AT496</f>
        <v>640</v>
      </c>
      <c r="M497" s="76">
        <f>'XCSM Dump'!AU496</f>
        <v>0</v>
      </c>
      <c r="N497" s="76">
        <f>'XCSM Dump'!AV496</f>
        <v>0</v>
      </c>
      <c r="O497" s="76">
        <f>'XCSM Dump'!AW496</f>
        <v>0</v>
      </c>
      <c r="P497" s="76">
        <f>'XCSM Dump'!AX496</f>
        <v>0</v>
      </c>
      <c r="Q497" s="76">
        <f>'XCSM Dump'!AY496</f>
        <v>0</v>
      </c>
      <c r="R497" s="76">
        <f>'XCSM Dump'!AZ496</f>
        <v>0</v>
      </c>
      <c r="S497" s="76">
        <f>+'XCSM Dump'!U496</f>
        <v>0</v>
      </c>
      <c r="T497" s="76">
        <f>+'XCSM Dump'!BB496+'XCSM Dump'!BA496</f>
        <v>0</v>
      </c>
      <c r="U497" s="11">
        <f t="shared" si="16"/>
        <v>640</v>
      </c>
    </row>
    <row r="498" spans="1:21" x14ac:dyDescent="0.3">
      <c r="A498" t="str">
        <f t="shared" si="15"/>
        <v>MAT0683003</v>
      </c>
      <c r="B498" s="1" t="str">
        <f>'XCSM Dump'!C497</f>
        <v>MAT</v>
      </c>
      <c r="C498" s="1" t="str">
        <f>IF(LEN('XCSM Dump'!D497)=4,'XCSM Dump'!D497,REPT("0",3-LEN('XCSM Dump'!D497))&amp;'XCSM Dump'!D497)</f>
        <v>068</v>
      </c>
      <c r="D498" s="1">
        <f>'XCSM Dump'!E497</f>
        <v>3003</v>
      </c>
      <c r="E498" t="str">
        <f>'XCSM Dump'!F497</f>
        <v>Mathematical Literacy</v>
      </c>
      <c r="F498" s="75">
        <f>'XCSM Dump'!W497</f>
        <v>4</v>
      </c>
      <c r="G498" s="49">
        <f>'XCSM Dump'!I497</f>
        <v>46251</v>
      </c>
      <c r="H498" s="49">
        <f>'XCSM Dump'!J497</f>
        <v>46367</v>
      </c>
      <c r="I498" s="49">
        <f>'XCSM Dump'!BX497</f>
        <v>46257.02</v>
      </c>
      <c r="J498" s="49">
        <f>'XCSM Dump'!BY497</f>
        <v>46264.04</v>
      </c>
      <c r="K498" s="49">
        <f>'XCSM Dump'!BZ497</f>
        <v>46349.440000000002</v>
      </c>
      <c r="L498" s="76">
        <f>'XCSM Dump'!AT497</f>
        <v>640</v>
      </c>
      <c r="M498" s="76">
        <f>'XCSM Dump'!AU497</f>
        <v>0</v>
      </c>
      <c r="N498" s="76">
        <f>'XCSM Dump'!AV497</f>
        <v>0</v>
      </c>
      <c r="O498" s="76">
        <f>'XCSM Dump'!AW497</f>
        <v>0</v>
      </c>
      <c r="P498" s="76">
        <f>'XCSM Dump'!AX497</f>
        <v>0</v>
      </c>
      <c r="Q498" s="76">
        <f>'XCSM Dump'!AY497</f>
        <v>0</v>
      </c>
      <c r="R498" s="76">
        <f>'XCSM Dump'!AZ497</f>
        <v>0</v>
      </c>
      <c r="S498" s="76">
        <f>+'XCSM Dump'!U497</f>
        <v>0</v>
      </c>
      <c r="T498" s="76">
        <f>+'XCSM Dump'!BB497+'XCSM Dump'!BA497</f>
        <v>0</v>
      </c>
      <c r="U498" s="11">
        <f t="shared" si="16"/>
        <v>640</v>
      </c>
    </row>
    <row r="499" spans="1:21" x14ac:dyDescent="0.3">
      <c r="A499" t="str">
        <f t="shared" si="15"/>
        <v>MAT0983001</v>
      </c>
      <c r="B499" s="1" t="str">
        <f>'XCSM Dump'!C498</f>
        <v>MAT</v>
      </c>
      <c r="C499" s="1" t="str">
        <f>IF(LEN('XCSM Dump'!D498)=4,'XCSM Dump'!D498,REPT("0",3-LEN('XCSM Dump'!D498))&amp;'XCSM Dump'!D498)</f>
        <v>098</v>
      </c>
      <c r="D499" s="1">
        <f>'XCSM Dump'!E498</f>
        <v>3001</v>
      </c>
      <c r="E499" t="str">
        <f>'XCSM Dump'!F498</f>
        <v>Intermediate Algebra</v>
      </c>
      <c r="F499" s="75">
        <f>'XCSM Dump'!W498</f>
        <v>4</v>
      </c>
      <c r="G499" s="49">
        <f>'XCSM Dump'!I498</f>
        <v>46252</v>
      </c>
      <c r="H499" s="49">
        <f>'XCSM Dump'!J498</f>
        <v>46367</v>
      </c>
      <c r="I499" s="49">
        <f>'XCSM Dump'!BX498</f>
        <v>46257.96</v>
      </c>
      <c r="J499" s="49">
        <f>'XCSM Dump'!BY498</f>
        <v>46264.92</v>
      </c>
      <c r="K499" s="49">
        <f>'XCSM Dump'!BZ498</f>
        <v>46349.599999999999</v>
      </c>
      <c r="L499" s="76">
        <f>'XCSM Dump'!AT498</f>
        <v>640</v>
      </c>
      <c r="M499" s="76">
        <f>'XCSM Dump'!AU498</f>
        <v>0</v>
      </c>
      <c r="N499" s="76">
        <f>'XCSM Dump'!AV498</f>
        <v>0</v>
      </c>
      <c r="O499" s="76">
        <f>'XCSM Dump'!AW498</f>
        <v>0</v>
      </c>
      <c r="P499" s="76">
        <f>'XCSM Dump'!AX498</f>
        <v>0</v>
      </c>
      <c r="Q499" s="76">
        <f>'XCSM Dump'!AY498</f>
        <v>0</v>
      </c>
      <c r="R499" s="76">
        <f>'XCSM Dump'!AZ498</f>
        <v>0</v>
      </c>
      <c r="S499" s="76">
        <f>+'XCSM Dump'!U498</f>
        <v>0</v>
      </c>
      <c r="T499" s="76">
        <f>+'XCSM Dump'!BB498+'XCSM Dump'!BA498</f>
        <v>0</v>
      </c>
      <c r="U499" s="11">
        <f t="shared" si="16"/>
        <v>640</v>
      </c>
    </row>
    <row r="500" spans="1:21" x14ac:dyDescent="0.3">
      <c r="A500" t="str">
        <f t="shared" si="15"/>
        <v>MAT0983002</v>
      </c>
      <c r="B500" s="1" t="str">
        <f>'XCSM Dump'!C499</f>
        <v>MAT</v>
      </c>
      <c r="C500" s="1" t="str">
        <f>IF(LEN('XCSM Dump'!D499)=4,'XCSM Dump'!D499,REPT("0",3-LEN('XCSM Dump'!D499))&amp;'XCSM Dump'!D499)</f>
        <v>098</v>
      </c>
      <c r="D500" s="1">
        <f>'XCSM Dump'!E499</f>
        <v>3002</v>
      </c>
      <c r="E500" t="str">
        <f>'XCSM Dump'!F499</f>
        <v>Intermediate Algebra</v>
      </c>
      <c r="F500" s="75">
        <f>'XCSM Dump'!W499</f>
        <v>4</v>
      </c>
      <c r="G500" s="49">
        <f>'XCSM Dump'!I499</f>
        <v>46251</v>
      </c>
      <c r="H500" s="49">
        <f>'XCSM Dump'!J499</f>
        <v>46367</v>
      </c>
      <c r="I500" s="49">
        <f>'XCSM Dump'!BX499</f>
        <v>46257.02</v>
      </c>
      <c r="J500" s="49">
        <f>'XCSM Dump'!BY499</f>
        <v>46264.04</v>
      </c>
      <c r="K500" s="49">
        <f>'XCSM Dump'!BZ499</f>
        <v>46349.440000000002</v>
      </c>
      <c r="L500" s="76">
        <f>'XCSM Dump'!AT499</f>
        <v>640</v>
      </c>
      <c r="M500" s="76">
        <f>'XCSM Dump'!AU499</f>
        <v>0</v>
      </c>
      <c r="N500" s="76">
        <f>'XCSM Dump'!AV499</f>
        <v>0</v>
      </c>
      <c r="O500" s="76">
        <f>'XCSM Dump'!AW499</f>
        <v>0</v>
      </c>
      <c r="P500" s="76">
        <f>'XCSM Dump'!AX499</f>
        <v>0</v>
      </c>
      <c r="Q500" s="76">
        <f>'XCSM Dump'!AY499</f>
        <v>0</v>
      </c>
      <c r="R500" s="76">
        <f>'XCSM Dump'!AZ499</f>
        <v>0</v>
      </c>
      <c r="S500" s="76">
        <f>+'XCSM Dump'!U499</f>
        <v>0</v>
      </c>
      <c r="T500" s="76">
        <f>+'XCSM Dump'!BB499+'XCSM Dump'!BA499</f>
        <v>0</v>
      </c>
      <c r="U500" s="11">
        <f t="shared" si="16"/>
        <v>640</v>
      </c>
    </row>
    <row r="501" spans="1:21" x14ac:dyDescent="0.3">
      <c r="A501" t="str">
        <f t="shared" si="15"/>
        <v>MAT1013001</v>
      </c>
      <c r="B501" s="1" t="str">
        <f>'XCSM Dump'!C500</f>
        <v>MAT</v>
      </c>
      <c r="C501" s="1" t="str">
        <f>IF(LEN('XCSM Dump'!D500)=4,'XCSM Dump'!D500,REPT("0",3-LEN('XCSM Dump'!D500))&amp;'XCSM Dump'!D500)</f>
        <v>101</v>
      </c>
      <c r="D501" s="1">
        <f>'XCSM Dump'!E500</f>
        <v>3001</v>
      </c>
      <c r="E501" t="str">
        <f>'XCSM Dump'!F500</f>
        <v>Topics in Mathematics</v>
      </c>
      <c r="F501" s="75">
        <f>'XCSM Dump'!W500</f>
        <v>3</v>
      </c>
      <c r="G501" s="49">
        <f>'XCSM Dump'!I500</f>
        <v>46252</v>
      </c>
      <c r="H501" s="49">
        <f>'XCSM Dump'!J500</f>
        <v>46367</v>
      </c>
      <c r="I501" s="49">
        <f>'XCSM Dump'!BX500</f>
        <v>46257.96</v>
      </c>
      <c r="J501" s="49">
        <f>'XCSM Dump'!BY500</f>
        <v>46264.92</v>
      </c>
      <c r="K501" s="49">
        <f>'XCSM Dump'!BZ500</f>
        <v>46349.599999999999</v>
      </c>
      <c r="L501" s="76">
        <f>'XCSM Dump'!AT500</f>
        <v>480</v>
      </c>
      <c r="M501" s="76">
        <f>'XCSM Dump'!AU500</f>
        <v>0</v>
      </c>
      <c r="N501" s="76">
        <f>'XCSM Dump'!AV500</f>
        <v>0</v>
      </c>
      <c r="O501" s="76">
        <f>'XCSM Dump'!AW500</f>
        <v>0</v>
      </c>
      <c r="P501" s="76">
        <f>'XCSM Dump'!AX500</f>
        <v>0</v>
      </c>
      <c r="Q501" s="76">
        <f>'XCSM Dump'!AY500</f>
        <v>0</v>
      </c>
      <c r="R501" s="76">
        <f>'XCSM Dump'!AZ500</f>
        <v>0</v>
      </c>
      <c r="S501" s="76">
        <f>+'XCSM Dump'!U500</f>
        <v>0</v>
      </c>
      <c r="T501" s="76">
        <f>+'XCSM Dump'!BB500+'XCSM Dump'!BA500</f>
        <v>0</v>
      </c>
      <c r="U501" s="11">
        <f t="shared" si="16"/>
        <v>480</v>
      </c>
    </row>
    <row r="502" spans="1:21" x14ac:dyDescent="0.3">
      <c r="A502" t="str">
        <f t="shared" si="15"/>
        <v>MAT1013002</v>
      </c>
      <c r="B502" s="1" t="str">
        <f>'XCSM Dump'!C501</f>
        <v>MAT</v>
      </c>
      <c r="C502" s="1" t="str">
        <f>IF(LEN('XCSM Dump'!D501)=4,'XCSM Dump'!D501,REPT("0",3-LEN('XCSM Dump'!D501))&amp;'XCSM Dump'!D501)</f>
        <v>101</v>
      </c>
      <c r="D502" s="1">
        <f>'XCSM Dump'!E501</f>
        <v>3002</v>
      </c>
      <c r="E502" t="str">
        <f>'XCSM Dump'!F501</f>
        <v>Topics in Mathematics</v>
      </c>
      <c r="F502" s="75">
        <f>'XCSM Dump'!W501</f>
        <v>3</v>
      </c>
      <c r="G502" s="49">
        <f>'XCSM Dump'!I501</f>
        <v>46251</v>
      </c>
      <c r="H502" s="49">
        <f>'XCSM Dump'!J501</f>
        <v>46367</v>
      </c>
      <c r="I502" s="49">
        <f>'XCSM Dump'!BX501</f>
        <v>46257.02</v>
      </c>
      <c r="J502" s="49">
        <f>'XCSM Dump'!BY501</f>
        <v>46264.04</v>
      </c>
      <c r="K502" s="49">
        <f>'XCSM Dump'!BZ501</f>
        <v>46349.440000000002</v>
      </c>
      <c r="L502" s="76">
        <f>'XCSM Dump'!AT501</f>
        <v>480</v>
      </c>
      <c r="M502" s="76">
        <f>'XCSM Dump'!AU501</f>
        <v>0</v>
      </c>
      <c r="N502" s="76">
        <f>'XCSM Dump'!AV501</f>
        <v>0</v>
      </c>
      <c r="O502" s="76">
        <f>'XCSM Dump'!AW501</f>
        <v>0</v>
      </c>
      <c r="P502" s="76">
        <f>'XCSM Dump'!AX501</f>
        <v>0</v>
      </c>
      <c r="Q502" s="76">
        <f>'XCSM Dump'!AY501</f>
        <v>0</v>
      </c>
      <c r="R502" s="76">
        <f>'XCSM Dump'!AZ501</f>
        <v>0</v>
      </c>
      <c r="S502" s="76">
        <f>+'XCSM Dump'!U501</f>
        <v>0</v>
      </c>
      <c r="T502" s="76">
        <f>+'XCSM Dump'!BB501+'XCSM Dump'!BA501</f>
        <v>0</v>
      </c>
      <c r="U502" s="11">
        <f t="shared" si="16"/>
        <v>480</v>
      </c>
    </row>
    <row r="503" spans="1:21" x14ac:dyDescent="0.3">
      <c r="A503" t="str">
        <f t="shared" si="15"/>
        <v>MAT1013003</v>
      </c>
      <c r="B503" s="1" t="str">
        <f>'XCSM Dump'!C502</f>
        <v>MAT</v>
      </c>
      <c r="C503" s="1" t="str">
        <f>IF(LEN('XCSM Dump'!D502)=4,'XCSM Dump'!D502,REPT("0",3-LEN('XCSM Dump'!D502))&amp;'XCSM Dump'!D502)</f>
        <v>101</v>
      </c>
      <c r="D503" s="1">
        <f>'XCSM Dump'!E502</f>
        <v>3003</v>
      </c>
      <c r="E503" t="str">
        <f>'XCSM Dump'!F502</f>
        <v>Topics in Mathematics</v>
      </c>
      <c r="F503" s="75">
        <f>'XCSM Dump'!W502</f>
        <v>3</v>
      </c>
      <c r="G503" s="49">
        <f>'XCSM Dump'!I502</f>
        <v>46251</v>
      </c>
      <c r="H503" s="49">
        <f>'XCSM Dump'!J502</f>
        <v>46367</v>
      </c>
      <c r="I503" s="49">
        <f>'XCSM Dump'!BX502</f>
        <v>46257.02</v>
      </c>
      <c r="J503" s="49">
        <f>'XCSM Dump'!BY502</f>
        <v>46264.04</v>
      </c>
      <c r="K503" s="49">
        <f>'XCSM Dump'!BZ502</f>
        <v>46349.440000000002</v>
      </c>
      <c r="L503" s="76">
        <f>'XCSM Dump'!AT502</f>
        <v>480</v>
      </c>
      <c r="M503" s="76">
        <f>'XCSM Dump'!AU502</f>
        <v>0</v>
      </c>
      <c r="N503" s="76">
        <f>'XCSM Dump'!AV502</f>
        <v>0</v>
      </c>
      <c r="O503" s="76">
        <f>'XCSM Dump'!AW502</f>
        <v>0</v>
      </c>
      <c r="P503" s="76">
        <f>'XCSM Dump'!AX502</f>
        <v>0</v>
      </c>
      <c r="Q503" s="76">
        <f>'XCSM Dump'!AY502</f>
        <v>0</v>
      </c>
      <c r="R503" s="76">
        <f>'XCSM Dump'!AZ502</f>
        <v>0</v>
      </c>
      <c r="S503" s="76">
        <f>+'XCSM Dump'!U502</f>
        <v>0</v>
      </c>
      <c r="T503" s="76">
        <f>+'XCSM Dump'!BB502+'XCSM Dump'!BA502</f>
        <v>0</v>
      </c>
      <c r="U503" s="11">
        <f t="shared" si="16"/>
        <v>480</v>
      </c>
    </row>
    <row r="504" spans="1:21" x14ac:dyDescent="0.3">
      <c r="A504" t="str">
        <f t="shared" si="15"/>
        <v>MAT1013004</v>
      </c>
      <c r="B504" s="1" t="str">
        <f>'XCSM Dump'!C503</f>
        <v>MAT</v>
      </c>
      <c r="C504" s="1" t="str">
        <f>IF(LEN('XCSM Dump'!D503)=4,'XCSM Dump'!D503,REPT("0",3-LEN('XCSM Dump'!D503))&amp;'XCSM Dump'!D503)</f>
        <v>101</v>
      </c>
      <c r="D504" s="1">
        <f>'XCSM Dump'!E503</f>
        <v>3004</v>
      </c>
      <c r="E504" t="str">
        <f>'XCSM Dump'!F503</f>
        <v>Topics in Mathematics</v>
      </c>
      <c r="F504" s="75">
        <f>'XCSM Dump'!W503</f>
        <v>3</v>
      </c>
      <c r="G504" s="49">
        <f>'XCSM Dump'!I503</f>
        <v>46251</v>
      </c>
      <c r="H504" s="49">
        <f>'XCSM Dump'!J503</f>
        <v>46367</v>
      </c>
      <c r="I504" s="49">
        <f>'XCSM Dump'!BX503</f>
        <v>46257.02</v>
      </c>
      <c r="J504" s="49">
        <f>'XCSM Dump'!BY503</f>
        <v>46264.04</v>
      </c>
      <c r="K504" s="49">
        <f>'XCSM Dump'!BZ503</f>
        <v>46349.440000000002</v>
      </c>
      <c r="L504" s="76">
        <f>'XCSM Dump'!AT503</f>
        <v>480</v>
      </c>
      <c r="M504" s="76">
        <f>'XCSM Dump'!AU503</f>
        <v>0</v>
      </c>
      <c r="N504" s="76">
        <f>'XCSM Dump'!AV503</f>
        <v>0</v>
      </c>
      <c r="O504" s="76">
        <f>'XCSM Dump'!AW503</f>
        <v>0</v>
      </c>
      <c r="P504" s="76">
        <f>'XCSM Dump'!AX503</f>
        <v>0</v>
      </c>
      <c r="Q504" s="76">
        <f>'XCSM Dump'!AY503</f>
        <v>0</v>
      </c>
      <c r="R504" s="76">
        <f>'XCSM Dump'!AZ503</f>
        <v>0</v>
      </c>
      <c r="S504" s="76">
        <f>+'XCSM Dump'!U503</f>
        <v>0</v>
      </c>
      <c r="T504" s="76">
        <f>+'XCSM Dump'!BB503+'XCSM Dump'!BA503</f>
        <v>0</v>
      </c>
      <c r="U504" s="11">
        <f t="shared" si="16"/>
        <v>480</v>
      </c>
    </row>
    <row r="505" spans="1:21" x14ac:dyDescent="0.3">
      <c r="A505" t="str">
        <f t="shared" si="15"/>
        <v>MAT1013005</v>
      </c>
      <c r="B505" s="1" t="str">
        <f>'XCSM Dump'!C504</f>
        <v>MAT</v>
      </c>
      <c r="C505" s="1" t="str">
        <f>IF(LEN('XCSM Dump'!D504)=4,'XCSM Dump'!D504,REPT("0",3-LEN('XCSM Dump'!D504))&amp;'XCSM Dump'!D504)</f>
        <v>101</v>
      </c>
      <c r="D505" s="1">
        <f>'XCSM Dump'!E504</f>
        <v>3005</v>
      </c>
      <c r="E505" t="str">
        <f>'XCSM Dump'!F504</f>
        <v>Topics in Mathematics</v>
      </c>
      <c r="F505" s="75">
        <f>'XCSM Dump'!W504</f>
        <v>3</v>
      </c>
      <c r="G505" s="49">
        <f>'XCSM Dump'!I504</f>
        <v>46251</v>
      </c>
      <c r="H505" s="49">
        <f>'XCSM Dump'!J504</f>
        <v>46367</v>
      </c>
      <c r="I505" s="49">
        <f>'XCSM Dump'!BX504</f>
        <v>46257.02</v>
      </c>
      <c r="J505" s="49">
        <f>'XCSM Dump'!BY504</f>
        <v>46264.04</v>
      </c>
      <c r="K505" s="49">
        <f>'XCSM Dump'!BZ504</f>
        <v>46349.440000000002</v>
      </c>
      <c r="L505" s="76">
        <f>'XCSM Dump'!AT504</f>
        <v>480</v>
      </c>
      <c r="M505" s="76">
        <f>'XCSM Dump'!AU504</f>
        <v>0</v>
      </c>
      <c r="N505" s="76">
        <f>'XCSM Dump'!AV504</f>
        <v>0</v>
      </c>
      <c r="O505" s="76">
        <f>'XCSM Dump'!AW504</f>
        <v>0</v>
      </c>
      <c r="P505" s="76">
        <f>'XCSM Dump'!AX504</f>
        <v>0</v>
      </c>
      <c r="Q505" s="76">
        <f>'XCSM Dump'!AY504</f>
        <v>0</v>
      </c>
      <c r="R505" s="76">
        <f>'XCSM Dump'!AZ504</f>
        <v>0</v>
      </c>
      <c r="S505" s="76">
        <f>+'XCSM Dump'!U504</f>
        <v>0</v>
      </c>
      <c r="T505" s="76">
        <f>+'XCSM Dump'!BB504+'XCSM Dump'!BA504</f>
        <v>0</v>
      </c>
      <c r="U505" s="11">
        <f t="shared" si="16"/>
        <v>480</v>
      </c>
    </row>
    <row r="506" spans="1:21" x14ac:dyDescent="0.3">
      <c r="A506" t="str">
        <f t="shared" si="15"/>
        <v>MAT1013090</v>
      </c>
      <c r="B506" s="1" t="str">
        <f>'XCSM Dump'!C505</f>
        <v>MAT</v>
      </c>
      <c r="C506" s="1" t="str">
        <f>IF(LEN('XCSM Dump'!D505)=4,'XCSM Dump'!D505,REPT("0",3-LEN('XCSM Dump'!D505))&amp;'XCSM Dump'!D505)</f>
        <v>101</v>
      </c>
      <c r="D506" s="1">
        <f>'XCSM Dump'!E505</f>
        <v>3090</v>
      </c>
      <c r="E506" t="str">
        <f>'XCSM Dump'!F505</f>
        <v>Topics in Mathematics</v>
      </c>
      <c r="F506" s="75">
        <f>'XCSM Dump'!W505</f>
        <v>3</v>
      </c>
      <c r="G506" s="49">
        <f>'XCSM Dump'!I505</f>
        <v>46246</v>
      </c>
      <c r="H506" s="49">
        <f>'XCSM Dump'!J505</f>
        <v>46374</v>
      </c>
      <c r="I506" s="49">
        <f>'XCSM Dump'!BX505</f>
        <v>46252.74</v>
      </c>
      <c r="J506" s="49">
        <f>'XCSM Dump'!BY505</f>
        <v>46260.480000000003</v>
      </c>
      <c r="K506" s="49">
        <f>'XCSM Dump'!BZ505</f>
        <v>46353.52</v>
      </c>
      <c r="L506" s="76">
        <f>'XCSM Dump'!AT505</f>
        <v>480</v>
      </c>
      <c r="M506" s="76">
        <f>'XCSM Dump'!AU505</f>
        <v>0</v>
      </c>
      <c r="N506" s="76">
        <f>'XCSM Dump'!AV505</f>
        <v>0</v>
      </c>
      <c r="O506" s="76">
        <f>'XCSM Dump'!AW505</f>
        <v>0</v>
      </c>
      <c r="P506" s="76">
        <f>'XCSM Dump'!AX505</f>
        <v>0</v>
      </c>
      <c r="Q506" s="76">
        <f>'XCSM Dump'!AY505</f>
        <v>0</v>
      </c>
      <c r="R506" s="76">
        <f>'XCSM Dump'!AZ505</f>
        <v>0</v>
      </c>
      <c r="S506" s="76">
        <f>+'XCSM Dump'!U505</f>
        <v>0</v>
      </c>
      <c r="T506" s="76">
        <f>+'XCSM Dump'!BB505+'XCSM Dump'!BA505</f>
        <v>0</v>
      </c>
      <c r="U506" s="11">
        <f t="shared" si="16"/>
        <v>480</v>
      </c>
    </row>
    <row r="507" spans="1:21" x14ac:dyDescent="0.3">
      <c r="A507" t="str">
        <f t="shared" si="15"/>
        <v>MAT1013A01</v>
      </c>
      <c r="B507" s="1" t="str">
        <f>'XCSM Dump'!C506</f>
        <v>MAT</v>
      </c>
      <c r="C507" s="1" t="str">
        <f>IF(LEN('XCSM Dump'!D506)=4,'XCSM Dump'!D506,REPT("0",3-LEN('XCSM Dump'!D506))&amp;'XCSM Dump'!D506)</f>
        <v>101</v>
      </c>
      <c r="D507" s="1" t="str">
        <f>'XCSM Dump'!E506</f>
        <v>3A01</v>
      </c>
      <c r="E507" t="str">
        <f>'XCSM Dump'!F506</f>
        <v>Topics in Mathematics</v>
      </c>
      <c r="F507" s="75">
        <f>'XCSM Dump'!W506</f>
        <v>3</v>
      </c>
      <c r="G507" s="49">
        <f>'XCSM Dump'!I506</f>
        <v>46251</v>
      </c>
      <c r="H507" s="49">
        <f>'XCSM Dump'!J506</f>
        <v>46304</v>
      </c>
      <c r="I507" s="49">
        <f>'XCSM Dump'!BX506</f>
        <v>46253.24</v>
      </c>
      <c r="J507" s="49">
        <f>'XCSM Dump'!BY506</f>
        <v>46256.480000000003</v>
      </c>
      <c r="K507" s="49">
        <f>'XCSM Dump'!BZ506</f>
        <v>46295.519999999997</v>
      </c>
      <c r="L507" s="76">
        <f>'XCSM Dump'!AT506</f>
        <v>480</v>
      </c>
      <c r="M507" s="76">
        <f>'XCSM Dump'!AU506</f>
        <v>0</v>
      </c>
      <c r="N507" s="76">
        <f>'XCSM Dump'!AV506</f>
        <v>0</v>
      </c>
      <c r="O507" s="76">
        <f>'XCSM Dump'!AW506</f>
        <v>0</v>
      </c>
      <c r="P507" s="76">
        <f>'XCSM Dump'!AX506</f>
        <v>0</v>
      </c>
      <c r="Q507" s="76">
        <f>'XCSM Dump'!AY506</f>
        <v>0</v>
      </c>
      <c r="R507" s="76">
        <f>'XCSM Dump'!AZ506</f>
        <v>0</v>
      </c>
      <c r="S507" s="76">
        <f>+'XCSM Dump'!U506</f>
        <v>0</v>
      </c>
      <c r="T507" s="76">
        <f>+'XCSM Dump'!BB506+'XCSM Dump'!BA506</f>
        <v>0</v>
      </c>
      <c r="U507" s="11">
        <f t="shared" si="16"/>
        <v>480</v>
      </c>
    </row>
    <row r="508" spans="1:21" x14ac:dyDescent="0.3">
      <c r="A508" t="str">
        <f t="shared" si="15"/>
        <v>MAT1013B01</v>
      </c>
      <c r="B508" s="1" t="str">
        <f>'XCSM Dump'!C507</f>
        <v>MAT</v>
      </c>
      <c r="C508" s="1" t="str">
        <f>IF(LEN('XCSM Dump'!D507)=4,'XCSM Dump'!D507,REPT("0",3-LEN('XCSM Dump'!D507))&amp;'XCSM Dump'!D507)</f>
        <v>101</v>
      </c>
      <c r="D508" s="1" t="str">
        <f>'XCSM Dump'!E507</f>
        <v>3B01</v>
      </c>
      <c r="E508" t="str">
        <f>'XCSM Dump'!F507</f>
        <v>Topics in Mathematics</v>
      </c>
      <c r="F508" s="75">
        <f>'XCSM Dump'!W507</f>
        <v>3</v>
      </c>
      <c r="G508" s="49">
        <f>'XCSM Dump'!I507</f>
        <v>46308</v>
      </c>
      <c r="H508" s="49">
        <f>'XCSM Dump'!J507</f>
        <v>46367</v>
      </c>
      <c r="I508" s="49">
        <f>'XCSM Dump'!BX507</f>
        <v>46310.6</v>
      </c>
      <c r="J508" s="49">
        <f>'XCSM Dump'!BY507</f>
        <v>46314.2</v>
      </c>
      <c r="K508" s="49">
        <f>'XCSM Dump'!BZ507</f>
        <v>46357.56</v>
      </c>
      <c r="L508" s="76">
        <f>'XCSM Dump'!AT507</f>
        <v>480</v>
      </c>
      <c r="M508" s="76">
        <f>'XCSM Dump'!AU507</f>
        <v>0</v>
      </c>
      <c r="N508" s="76">
        <f>'XCSM Dump'!AV507</f>
        <v>0</v>
      </c>
      <c r="O508" s="76">
        <f>'XCSM Dump'!AW507</f>
        <v>0</v>
      </c>
      <c r="P508" s="76">
        <f>'XCSM Dump'!AX507</f>
        <v>0</v>
      </c>
      <c r="Q508" s="76">
        <f>'XCSM Dump'!AY507</f>
        <v>0</v>
      </c>
      <c r="R508" s="76">
        <f>'XCSM Dump'!AZ507</f>
        <v>0</v>
      </c>
      <c r="S508" s="76">
        <f>+'XCSM Dump'!U507</f>
        <v>0</v>
      </c>
      <c r="T508" s="76">
        <f>+'XCSM Dump'!BB507+'XCSM Dump'!BA507</f>
        <v>0</v>
      </c>
      <c r="U508" s="11">
        <f t="shared" si="16"/>
        <v>480</v>
      </c>
    </row>
    <row r="509" spans="1:21" x14ac:dyDescent="0.3">
      <c r="A509" t="str">
        <f t="shared" si="15"/>
        <v>MAT1013L01</v>
      </c>
      <c r="B509" s="1" t="str">
        <f>'XCSM Dump'!C508</f>
        <v>MAT</v>
      </c>
      <c r="C509" s="1" t="str">
        <f>IF(LEN('XCSM Dump'!D508)=4,'XCSM Dump'!D508,REPT("0",3-LEN('XCSM Dump'!D508))&amp;'XCSM Dump'!D508)</f>
        <v>101</v>
      </c>
      <c r="D509" s="1" t="str">
        <f>'XCSM Dump'!E508</f>
        <v>3L01</v>
      </c>
      <c r="E509" t="str">
        <f>'XCSM Dump'!F508</f>
        <v>Topics in Mathematics</v>
      </c>
      <c r="F509" s="75">
        <f>'XCSM Dump'!W508</f>
        <v>3</v>
      </c>
      <c r="G509" s="49">
        <f>'XCSM Dump'!I508</f>
        <v>46251</v>
      </c>
      <c r="H509" s="49">
        <f>'XCSM Dump'!J508</f>
        <v>46367</v>
      </c>
      <c r="I509" s="49">
        <f>'XCSM Dump'!BX508</f>
        <v>46257.02</v>
      </c>
      <c r="J509" s="49">
        <f>'XCSM Dump'!BY508</f>
        <v>46264.04</v>
      </c>
      <c r="K509" s="49">
        <f>'XCSM Dump'!BZ508</f>
        <v>46349.440000000002</v>
      </c>
      <c r="L509" s="76">
        <f>'XCSM Dump'!AT508</f>
        <v>480</v>
      </c>
      <c r="M509" s="76">
        <f>'XCSM Dump'!AU508</f>
        <v>0</v>
      </c>
      <c r="N509" s="76">
        <f>'XCSM Dump'!AV508</f>
        <v>0</v>
      </c>
      <c r="O509" s="76">
        <f>'XCSM Dump'!AW508</f>
        <v>0</v>
      </c>
      <c r="P509" s="76">
        <f>'XCSM Dump'!AX508</f>
        <v>0</v>
      </c>
      <c r="Q509" s="76">
        <f>'XCSM Dump'!AY508</f>
        <v>0</v>
      </c>
      <c r="R509" s="76">
        <f>'XCSM Dump'!AZ508</f>
        <v>0</v>
      </c>
      <c r="S509" s="76">
        <f>+'XCSM Dump'!U508</f>
        <v>0</v>
      </c>
      <c r="T509" s="76">
        <f>+'XCSM Dump'!BB508+'XCSM Dump'!BA508</f>
        <v>0</v>
      </c>
      <c r="U509" s="11">
        <f t="shared" si="16"/>
        <v>480</v>
      </c>
    </row>
    <row r="510" spans="1:21" x14ac:dyDescent="0.3">
      <c r="A510" t="str">
        <f t="shared" si="15"/>
        <v>MAT1013L02</v>
      </c>
      <c r="B510" s="1" t="str">
        <f>'XCSM Dump'!C509</f>
        <v>MAT</v>
      </c>
      <c r="C510" s="1" t="str">
        <f>IF(LEN('XCSM Dump'!D509)=4,'XCSM Dump'!D509,REPT("0",3-LEN('XCSM Dump'!D509))&amp;'XCSM Dump'!D509)</f>
        <v>101</v>
      </c>
      <c r="D510" s="1" t="str">
        <f>'XCSM Dump'!E509</f>
        <v>3L02</v>
      </c>
      <c r="E510" t="str">
        <f>'XCSM Dump'!F509</f>
        <v>Topics in Mathematics</v>
      </c>
      <c r="F510" s="75">
        <f>'XCSM Dump'!W509</f>
        <v>3</v>
      </c>
      <c r="G510" s="49">
        <f>'XCSM Dump'!I509</f>
        <v>46252</v>
      </c>
      <c r="H510" s="49">
        <f>'XCSM Dump'!J509</f>
        <v>46367</v>
      </c>
      <c r="I510" s="49">
        <f>'XCSM Dump'!BX509</f>
        <v>46257.96</v>
      </c>
      <c r="J510" s="49">
        <f>'XCSM Dump'!BY509</f>
        <v>46264.92</v>
      </c>
      <c r="K510" s="49">
        <f>'XCSM Dump'!BZ509</f>
        <v>46349.599999999999</v>
      </c>
      <c r="L510" s="76">
        <f>'XCSM Dump'!AT509</f>
        <v>480</v>
      </c>
      <c r="M510" s="76">
        <f>'XCSM Dump'!AU509</f>
        <v>0</v>
      </c>
      <c r="N510" s="76">
        <f>'XCSM Dump'!AV509</f>
        <v>0</v>
      </c>
      <c r="O510" s="76">
        <f>'XCSM Dump'!AW509</f>
        <v>0</v>
      </c>
      <c r="P510" s="76">
        <f>'XCSM Dump'!AX509</f>
        <v>0</v>
      </c>
      <c r="Q510" s="76">
        <f>'XCSM Dump'!AY509</f>
        <v>0</v>
      </c>
      <c r="R510" s="76">
        <f>'XCSM Dump'!AZ509</f>
        <v>0</v>
      </c>
      <c r="S510" s="76">
        <f>+'XCSM Dump'!U509</f>
        <v>0</v>
      </c>
      <c r="T510" s="76">
        <f>+'XCSM Dump'!BB509+'XCSM Dump'!BA509</f>
        <v>0</v>
      </c>
      <c r="U510" s="11">
        <f t="shared" si="16"/>
        <v>480</v>
      </c>
    </row>
    <row r="511" spans="1:21" x14ac:dyDescent="0.3">
      <c r="A511" t="str">
        <f t="shared" si="15"/>
        <v>MAT1013L03</v>
      </c>
      <c r="B511" s="1" t="str">
        <f>'XCSM Dump'!C510</f>
        <v>MAT</v>
      </c>
      <c r="C511" s="1" t="str">
        <f>IF(LEN('XCSM Dump'!D510)=4,'XCSM Dump'!D510,REPT("0",3-LEN('XCSM Dump'!D510))&amp;'XCSM Dump'!D510)</f>
        <v>101</v>
      </c>
      <c r="D511" s="1" t="str">
        <f>'XCSM Dump'!E510</f>
        <v>3L03</v>
      </c>
      <c r="E511" t="str">
        <f>'XCSM Dump'!F510</f>
        <v>Topics in Mathematics</v>
      </c>
      <c r="F511" s="75">
        <f>'XCSM Dump'!W510</f>
        <v>3</v>
      </c>
      <c r="G511" s="49">
        <f>'XCSM Dump'!I510</f>
        <v>46252</v>
      </c>
      <c r="H511" s="49">
        <f>'XCSM Dump'!J510</f>
        <v>46367</v>
      </c>
      <c r="I511" s="49">
        <f>'XCSM Dump'!BX510</f>
        <v>46257.96</v>
      </c>
      <c r="J511" s="49">
        <f>'XCSM Dump'!BY510</f>
        <v>46264.92</v>
      </c>
      <c r="K511" s="49">
        <f>'XCSM Dump'!BZ510</f>
        <v>46349.599999999999</v>
      </c>
      <c r="L511" s="76">
        <f>'XCSM Dump'!AT510</f>
        <v>480</v>
      </c>
      <c r="M511" s="76">
        <f>'XCSM Dump'!AU510</f>
        <v>0</v>
      </c>
      <c r="N511" s="76">
        <f>'XCSM Dump'!AV510</f>
        <v>0</v>
      </c>
      <c r="O511" s="76">
        <f>'XCSM Dump'!AW510</f>
        <v>0</v>
      </c>
      <c r="P511" s="76">
        <f>'XCSM Dump'!AX510</f>
        <v>0</v>
      </c>
      <c r="Q511" s="76">
        <f>'XCSM Dump'!AY510</f>
        <v>0</v>
      </c>
      <c r="R511" s="76">
        <f>'XCSM Dump'!AZ510</f>
        <v>0</v>
      </c>
      <c r="S511" s="76">
        <f>+'XCSM Dump'!U510</f>
        <v>0</v>
      </c>
      <c r="T511" s="76">
        <f>+'XCSM Dump'!BB510+'XCSM Dump'!BA510</f>
        <v>0</v>
      </c>
      <c r="U511" s="11">
        <f t="shared" si="16"/>
        <v>480</v>
      </c>
    </row>
    <row r="512" spans="1:21" x14ac:dyDescent="0.3">
      <c r="A512" t="str">
        <f t="shared" si="15"/>
        <v>MAT1013L04</v>
      </c>
      <c r="B512" s="1" t="str">
        <f>'XCSM Dump'!C511</f>
        <v>MAT</v>
      </c>
      <c r="C512" s="1" t="str">
        <f>IF(LEN('XCSM Dump'!D511)=4,'XCSM Dump'!D511,REPT("0",3-LEN('XCSM Dump'!D511))&amp;'XCSM Dump'!D511)</f>
        <v>101</v>
      </c>
      <c r="D512" s="1" t="str">
        <f>'XCSM Dump'!E511</f>
        <v>3L04</v>
      </c>
      <c r="E512" t="str">
        <f>'XCSM Dump'!F511</f>
        <v>Topics in Mathematics</v>
      </c>
      <c r="F512" s="75">
        <f>'XCSM Dump'!W511</f>
        <v>3</v>
      </c>
      <c r="G512" s="49">
        <f>'XCSM Dump'!I511</f>
        <v>46252</v>
      </c>
      <c r="H512" s="49">
        <f>'XCSM Dump'!J511</f>
        <v>46367</v>
      </c>
      <c r="I512" s="49">
        <f>'XCSM Dump'!BX511</f>
        <v>46257.96</v>
      </c>
      <c r="J512" s="49">
        <f>'XCSM Dump'!BY511</f>
        <v>46264.92</v>
      </c>
      <c r="K512" s="49">
        <f>'XCSM Dump'!BZ511</f>
        <v>46349.599999999999</v>
      </c>
      <c r="L512" s="76">
        <f>'XCSM Dump'!AT511</f>
        <v>480</v>
      </c>
      <c r="M512" s="76">
        <f>'XCSM Dump'!AU511</f>
        <v>0</v>
      </c>
      <c r="N512" s="76">
        <f>'XCSM Dump'!AV511</f>
        <v>0</v>
      </c>
      <c r="O512" s="76">
        <f>'XCSM Dump'!AW511</f>
        <v>0</v>
      </c>
      <c r="P512" s="76">
        <f>'XCSM Dump'!AX511</f>
        <v>0</v>
      </c>
      <c r="Q512" s="76">
        <f>'XCSM Dump'!AY511</f>
        <v>0</v>
      </c>
      <c r="R512" s="76">
        <f>'XCSM Dump'!AZ511</f>
        <v>0</v>
      </c>
      <c r="S512" s="76">
        <f>+'XCSM Dump'!U511</f>
        <v>0</v>
      </c>
      <c r="T512" s="76">
        <f>+'XCSM Dump'!BB511+'XCSM Dump'!BA511</f>
        <v>0</v>
      </c>
      <c r="U512" s="11">
        <f t="shared" si="16"/>
        <v>480</v>
      </c>
    </row>
    <row r="513" spans="1:21" x14ac:dyDescent="0.3">
      <c r="A513" t="str">
        <f t="shared" ref="A513:A576" si="17">B513&amp;C513&amp;D513</f>
        <v>MAT1503001</v>
      </c>
      <c r="B513" s="1" t="str">
        <f>'XCSM Dump'!C512</f>
        <v>MAT</v>
      </c>
      <c r="C513" s="1" t="str">
        <f>IF(LEN('XCSM Dump'!D512)=4,'XCSM Dump'!D512,REPT("0",3-LEN('XCSM Dump'!D512))&amp;'XCSM Dump'!D512)</f>
        <v>150</v>
      </c>
      <c r="D513" s="1">
        <f>'XCSM Dump'!E512</f>
        <v>3001</v>
      </c>
      <c r="E513" t="str">
        <f>'XCSM Dump'!F512</f>
        <v>College Algebra</v>
      </c>
      <c r="F513" s="75">
        <f>'XCSM Dump'!W512</f>
        <v>4</v>
      </c>
      <c r="G513" s="49">
        <f>'XCSM Dump'!I512</f>
        <v>46252</v>
      </c>
      <c r="H513" s="49">
        <f>'XCSM Dump'!J512</f>
        <v>46367</v>
      </c>
      <c r="I513" s="49">
        <f>'XCSM Dump'!BX512</f>
        <v>46257.96</v>
      </c>
      <c r="J513" s="49">
        <f>'XCSM Dump'!BY512</f>
        <v>46264.92</v>
      </c>
      <c r="K513" s="49">
        <f>'XCSM Dump'!BZ512</f>
        <v>46349.599999999999</v>
      </c>
      <c r="L513" s="76">
        <f>'XCSM Dump'!AT512</f>
        <v>640</v>
      </c>
      <c r="M513" s="76">
        <f>'XCSM Dump'!AU512</f>
        <v>0</v>
      </c>
      <c r="N513" s="76">
        <f>'XCSM Dump'!AV512</f>
        <v>0</v>
      </c>
      <c r="O513" s="76">
        <f>'XCSM Dump'!AW512</f>
        <v>0</v>
      </c>
      <c r="P513" s="76">
        <f>'XCSM Dump'!AX512</f>
        <v>0</v>
      </c>
      <c r="Q513" s="76">
        <f>'XCSM Dump'!AY512</f>
        <v>0</v>
      </c>
      <c r="R513" s="76">
        <f>'XCSM Dump'!AZ512</f>
        <v>0</v>
      </c>
      <c r="S513" s="76">
        <f>+'XCSM Dump'!U512</f>
        <v>0</v>
      </c>
      <c r="T513" s="76">
        <f>+'XCSM Dump'!BB512+'XCSM Dump'!BA512</f>
        <v>0</v>
      </c>
      <c r="U513" s="11">
        <f t="shared" si="16"/>
        <v>640</v>
      </c>
    </row>
    <row r="514" spans="1:21" x14ac:dyDescent="0.3">
      <c r="A514" t="str">
        <f t="shared" si="17"/>
        <v>MAT1503002</v>
      </c>
      <c r="B514" s="1" t="str">
        <f>'XCSM Dump'!C513</f>
        <v>MAT</v>
      </c>
      <c r="C514" s="1" t="str">
        <f>IF(LEN('XCSM Dump'!D513)=4,'XCSM Dump'!D513,REPT("0",3-LEN('XCSM Dump'!D513))&amp;'XCSM Dump'!D513)</f>
        <v>150</v>
      </c>
      <c r="D514" s="1">
        <f>'XCSM Dump'!E513</f>
        <v>3002</v>
      </c>
      <c r="E514" t="str">
        <f>'XCSM Dump'!F513</f>
        <v>College Algebra</v>
      </c>
      <c r="F514" s="75">
        <f>'XCSM Dump'!W513</f>
        <v>4</v>
      </c>
      <c r="G514" s="49">
        <f>'XCSM Dump'!I513</f>
        <v>46251</v>
      </c>
      <c r="H514" s="49">
        <f>'XCSM Dump'!J513</f>
        <v>46367</v>
      </c>
      <c r="I514" s="49">
        <f>'XCSM Dump'!BX513</f>
        <v>46257.02</v>
      </c>
      <c r="J514" s="49">
        <f>'XCSM Dump'!BY513</f>
        <v>46264.04</v>
      </c>
      <c r="K514" s="49">
        <f>'XCSM Dump'!BZ513</f>
        <v>46349.440000000002</v>
      </c>
      <c r="L514" s="76">
        <f>'XCSM Dump'!AT513</f>
        <v>640</v>
      </c>
      <c r="M514" s="76">
        <f>'XCSM Dump'!AU513</f>
        <v>0</v>
      </c>
      <c r="N514" s="76">
        <f>'XCSM Dump'!AV513</f>
        <v>0</v>
      </c>
      <c r="O514" s="76">
        <f>'XCSM Dump'!AW513</f>
        <v>0</v>
      </c>
      <c r="P514" s="76">
        <f>'XCSM Dump'!AX513</f>
        <v>0</v>
      </c>
      <c r="Q514" s="76">
        <f>'XCSM Dump'!AY513</f>
        <v>0</v>
      </c>
      <c r="R514" s="76">
        <f>'XCSM Dump'!AZ513</f>
        <v>0</v>
      </c>
      <c r="S514" s="76">
        <f>+'XCSM Dump'!U513</f>
        <v>0</v>
      </c>
      <c r="T514" s="76">
        <f>+'XCSM Dump'!BB513+'XCSM Dump'!BA513</f>
        <v>0</v>
      </c>
      <c r="U514" s="11">
        <f t="shared" ref="U514:U577" si="18">SUM(L514:T514)</f>
        <v>640</v>
      </c>
    </row>
    <row r="515" spans="1:21" x14ac:dyDescent="0.3">
      <c r="A515" t="str">
        <f t="shared" si="17"/>
        <v>MAT1503003</v>
      </c>
      <c r="B515" s="1" t="str">
        <f>'XCSM Dump'!C514</f>
        <v>MAT</v>
      </c>
      <c r="C515" s="1" t="str">
        <f>IF(LEN('XCSM Dump'!D514)=4,'XCSM Dump'!D514,REPT("0",3-LEN('XCSM Dump'!D514))&amp;'XCSM Dump'!D514)</f>
        <v>150</v>
      </c>
      <c r="D515" s="1">
        <f>'XCSM Dump'!E514</f>
        <v>3003</v>
      </c>
      <c r="E515" t="str">
        <f>'XCSM Dump'!F514</f>
        <v>College Algebra</v>
      </c>
      <c r="F515" s="75">
        <f>'XCSM Dump'!W514</f>
        <v>4</v>
      </c>
      <c r="G515" s="49">
        <f>'XCSM Dump'!I514</f>
        <v>46251</v>
      </c>
      <c r="H515" s="49">
        <f>'XCSM Dump'!J514</f>
        <v>46367</v>
      </c>
      <c r="I515" s="49">
        <f>'XCSM Dump'!BX514</f>
        <v>46257.02</v>
      </c>
      <c r="J515" s="49">
        <f>'XCSM Dump'!BY514</f>
        <v>46264.04</v>
      </c>
      <c r="K515" s="49">
        <f>'XCSM Dump'!BZ514</f>
        <v>46349.440000000002</v>
      </c>
      <c r="L515" s="76">
        <f>'XCSM Dump'!AT514</f>
        <v>640</v>
      </c>
      <c r="M515" s="76">
        <f>'XCSM Dump'!AU514</f>
        <v>0</v>
      </c>
      <c r="N515" s="76">
        <f>'XCSM Dump'!AV514</f>
        <v>0</v>
      </c>
      <c r="O515" s="76">
        <f>'XCSM Dump'!AW514</f>
        <v>0</v>
      </c>
      <c r="P515" s="76">
        <f>'XCSM Dump'!AX514</f>
        <v>0</v>
      </c>
      <c r="Q515" s="76">
        <f>'XCSM Dump'!AY514</f>
        <v>0</v>
      </c>
      <c r="R515" s="76">
        <f>'XCSM Dump'!AZ514</f>
        <v>0</v>
      </c>
      <c r="S515" s="76">
        <f>+'XCSM Dump'!U514</f>
        <v>0</v>
      </c>
      <c r="T515" s="76">
        <f>+'XCSM Dump'!BB514+'XCSM Dump'!BA514</f>
        <v>0</v>
      </c>
      <c r="U515" s="11">
        <f t="shared" si="18"/>
        <v>640</v>
      </c>
    </row>
    <row r="516" spans="1:21" x14ac:dyDescent="0.3">
      <c r="A516" t="str">
        <f t="shared" si="17"/>
        <v>MAT1503004</v>
      </c>
      <c r="B516" s="1" t="str">
        <f>'XCSM Dump'!C515</f>
        <v>MAT</v>
      </c>
      <c r="C516" s="1" t="str">
        <f>IF(LEN('XCSM Dump'!D515)=4,'XCSM Dump'!D515,REPT("0",3-LEN('XCSM Dump'!D515))&amp;'XCSM Dump'!D515)</f>
        <v>150</v>
      </c>
      <c r="D516" s="1">
        <f>'XCSM Dump'!E515</f>
        <v>3004</v>
      </c>
      <c r="E516" t="str">
        <f>'XCSM Dump'!F515</f>
        <v>College Algebra</v>
      </c>
      <c r="F516" s="75">
        <f>'XCSM Dump'!W515</f>
        <v>4</v>
      </c>
      <c r="G516" s="49">
        <f>'XCSM Dump'!I515</f>
        <v>46251</v>
      </c>
      <c r="H516" s="49">
        <f>'XCSM Dump'!J515</f>
        <v>46367</v>
      </c>
      <c r="I516" s="49">
        <f>'XCSM Dump'!BX515</f>
        <v>46257.02</v>
      </c>
      <c r="J516" s="49">
        <f>'XCSM Dump'!BY515</f>
        <v>46264.04</v>
      </c>
      <c r="K516" s="49">
        <f>'XCSM Dump'!BZ515</f>
        <v>46349.440000000002</v>
      </c>
      <c r="L516" s="76">
        <f>'XCSM Dump'!AT515</f>
        <v>640</v>
      </c>
      <c r="M516" s="76">
        <f>'XCSM Dump'!AU515</f>
        <v>0</v>
      </c>
      <c r="N516" s="76">
        <f>'XCSM Dump'!AV515</f>
        <v>0</v>
      </c>
      <c r="O516" s="76">
        <f>'XCSM Dump'!AW515</f>
        <v>0</v>
      </c>
      <c r="P516" s="76">
        <f>'XCSM Dump'!AX515</f>
        <v>0</v>
      </c>
      <c r="Q516" s="76">
        <f>'XCSM Dump'!AY515</f>
        <v>0</v>
      </c>
      <c r="R516" s="76">
        <f>'XCSM Dump'!AZ515</f>
        <v>0</v>
      </c>
      <c r="S516" s="76">
        <f>+'XCSM Dump'!U515</f>
        <v>0</v>
      </c>
      <c r="T516" s="76">
        <f>+'XCSM Dump'!BB515+'XCSM Dump'!BA515</f>
        <v>0</v>
      </c>
      <c r="U516" s="11">
        <f t="shared" si="18"/>
        <v>640</v>
      </c>
    </row>
    <row r="517" spans="1:21" x14ac:dyDescent="0.3">
      <c r="A517" t="str">
        <f t="shared" si="17"/>
        <v>MAT1503005</v>
      </c>
      <c r="B517" s="1" t="str">
        <f>'XCSM Dump'!C516</f>
        <v>MAT</v>
      </c>
      <c r="C517" s="1" t="str">
        <f>IF(LEN('XCSM Dump'!D516)=4,'XCSM Dump'!D516,REPT("0",3-LEN('XCSM Dump'!D516))&amp;'XCSM Dump'!D516)</f>
        <v>150</v>
      </c>
      <c r="D517" s="1">
        <f>'XCSM Dump'!E516</f>
        <v>3005</v>
      </c>
      <c r="E517" t="str">
        <f>'XCSM Dump'!F516</f>
        <v>College Algebra</v>
      </c>
      <c r="F517" s="75">
        <f>'XCSM Dump'!W516</f>
        <v>4</v>
      </c>
      <c r="G517" s="49">
        <f>'XCSM Dump'!I516</f>
        <v>46251</v>
      </c>
      <c r="H517" s="49">
        <f>'XCSM Dump'!J516</f>
        <v>46367</v>
      </c>
      <c r="I517" s="49">
        <f>'XCSM Dump'!BX516</f>
        <v>46257.02</v>
      </c>
      <c r="J517" s="49">
        <f>'XCSM Dump'!BY516</f>
        <v>46264.04</v>
      </c>
      <c r="K517" s="49">
        <f>'XCSM Dump'!BZ516</f>
        <v>46349.440000000002</v>
      </c>
      <c r="L517" s="76">
        <f>'XCSM Dump'!AT516</f>
        <v>640</v>
      </c>
      <c r="M517" s="76">
        <f>'XCSM Dump'!AU516</f>
        <v>0</v>
      </c>
      <c r="N517" s="76">
        <f>'XCSM Dump'!AV516</f>
        <v>0</v>
      </c>
      <c r="O517" s="76">
        <f>'XCSM Dump'!AW516</f>
        <v>0</v>
      </c>
      <c r="P517" s="76">
        <f>'XCSM Dump'!AX516</f>
        <v>0</v>
      </c>
      <c r="Q517" s="76">
        <f>'XCSM Dump'!AY516</f>
        <v>0</v>
      </c>
      <c r="R517" s="76">
        <f>'XCSM Dump'!AZ516</f>
        <v>0</v>
      </c>
      <c r="S517" s="76">
        <f>+'XCSM Dump'!U516</f>
        <v>0</v>
      </c>
      <c r="T517" s="76">
        <f>+'XCSM Dump'!BB516+'XCSM Dump'!BA516</f>
        <v>0</v>
      </c>
      <c r="U517" s="11">
        <f t="shared" si="18"/>
        <v>640</v>
      </c>
    </row>
    <row r="518" spans="1:21" x14ac:dyDescent="0.3">
      <c r="A518" t="str">
        <f t="shared" si="17"/>
        <v>MAT1503006</v>
      </c>
      <c r="B518" s="1" t="str">
        <f>'XCSM Dump'!C517</f>
        <v>MAT</v>
      </c>
      <c r="C518" s="1" t="str">
        <f>IF(LEN('XCSM Dump'!D517)=4,'XCSM Dump'!D517,REPT("0",3-LEN('XCSM Dump'!D517))&amp;'XCSM Dump'!D517)</f>
        <v>150</v>
      </c>
      <c r="D518" s="1">
        <f>'XCSM Dump'!E517</f>
        <v>3006</v>
      </c>
      <c r="E518" t="str">
        <f>'XCSM Dump'!F517</f>
        <v>College Algebra</v>
      </c>
      <c r="F518" s="75">
        <f>'XCSM Dump'!W517</f>
        <v>4</v>
      </c>
      <c r="G518" s="49">
        <f>'XCSM Dump'!I517</f>
        <v>46251</v>
      </c>
      <c r="H518" s="49">
        <f>'XCSM Dump'!J517</f>
        <v>46367</v>
      </c>
      <c r="I518" s="49">
        <f>'XCSM Dump'!BX517</f>
        <v>46257.02</v>
      </c>
      <c r="J518" s="49">
        <f>'XCSM Dump'!BY517</f>
        <v>46264.04</v>
      </c>
      <c r="K518" s="49">
        <f>'XCSM Dump'!BZ517</f>
        <v>46349.440000000002</v>
      </c>
      <c r="L518" s="76">
        <f>'XCSM Dump'!AT517</f>
        <v>640</v>
      </c>
      <c r="M518" s="76">
        <f>'XCSM Dump'!AU517</f>
        <v>0</v>
      </c>
      <c r="N518" s="76">
        <f>'XCSM Dump'!AV517</f>
        <v>0</v>
      </c>
      <c r="O518" s="76">
        <f>'XCSM Dump'!AW517</f>
        <v>0</v>
      </c>
      <c r="P518" s="76">
        <f>'XCSM Dump'!AX517</f>
        <v>0</v>
      </c>
      <c r="Q518" s="76">
        <f>'XCSM Dump'!AY517</f>
        <v>0</v>
      </c>
      <c r="R518" s="76">
        <f>'XCSM Dump'!AZ517</f>
        <v>0</v>
      </c>
      <c r="S518" s="76">
        <f>+'XCSM Dump'!U517</f>
        <v>0</v>
      </c>
      <c r="T518" s="76">
        <f>+'XCSM Dump'!BB517+'XCSM Dump'!BA517</f>
        <v>0</v>
      </c>
      <c r="U518" s="11">
        <f t="shared" si="18"/>
        <v>640</v>
      </c>
    </row>
    <row r="519" spans="1:21" x14ac:dyDescent="0.3">
      <c r="A519" t="str">
        <f t="shared" si="17"/>
        <v>MAT1503007</v>
      </c>
      <c r="B519" s="1" t="str">
        <f>'XCSM Dump'!C518</f>
        <v>MAT</v>
      </c>
      <c r="C519" s="1" t="str">
        <f>IF(LEN('XCSM Dump'!D518)=4,'XCSM Dump'!D518,REPT("0",3-LEN('XCSM Dump'!D518))&amp;'XCSM Dump'!D518)</f>
        <v>150</v>
      </c>
      <c r="D519" s="1">
        <f>'XCSM Dump'!E518</f>
        <v>3007</v>
      </c>
      <c r="E519" t="str">
        <f>'XCSM Dump'!F518</f>
        <v>College Algebra</v>
      </c>
      <c r="F519" s="75">
        <f>'XCSM Dump'!W518</f>
        <v>4</v>
      </c>
      <c r="G519" s="49">
        <f>'XCSM Dump'!I518</f>
        <v>46251</v>
      </c>
      <c r="H519" s="49">
        <f>'XCSM Dump'!J518</f>
        <v>46367</v>
      </c>
      <c r="I519" s="49">
        <f>'XCSM Dump'!BX518</f>
        <v>46257.02</v>
      </c>
      <c r="J519" s="49">
        <f>'XCSM Dump'!BY518</f>
        <v>46264.04</v>
      </c>
      <c r="K519" s="49">
        <f>'XCSM Dump'!BZ518</f>
        <v>46349.440000000002</v>
      </c>
      <c r="L519" s="76">
        <f>'XCSM Dump'!AT518</f>
        <v>640</v>
      </c>
      <c r="M519" s="76">
        <f>'XCSM Dump'!AU518</f>
        <v>0</v>
      </c>
      <c r="N519" s="76">
        <f>'XCSM Dump'!AV518</f>
        <v>0</v>
      </c>
      <c r="O519" s="76">
        <f>'XCSM Dump'!AW518</f>
        <v>0</v>
      </c>
      <c r="P519" s="76">
        <f>'XCSM Dump'!AX518</f>
        <v>0</v>
      </c>
      <c r="Q519" s="76">
        <f>'XCSM Dump'!AY518</f>
        <v>0</v>
      </c>
      <c r="R519" s="76">
        <f>'XCSM Dump'!AZ518</f>
        <v>0</v>
      </c>
      <c r="S519" s="76">
        <f>+'XCSM Dump'!U518</f>
        <v>0</v>
      </c>
      <c r="T519" s="76">
        <f>+'XCSM Dump'!BB518+'XCSM Dump'!BA518</f>
        <v>0</v>
      </c>
      <c r="U519" s="11">
        <f t="shared" si="18"/>
        <v>640</v>
      </c>
    </row>
    <row r="520" spans="1:21" x14ac:dyDescent="0.3">
      <c r="A520" t="str">
        <f t="shared" si="17"/>
        <v>MAT1503081</v>
      </c>
      <c r="B520" s="1" t="str">
        <f>'XCSM Dump'!C519</f>
        <v>MAT</v>
      </c>
      <c r="C520" s="1" t="str">
        <f>IF(LEN('XCSM Dump'!D519)=4,'XCSM Dump'!D519,REPT("0",3-LEN('XCSM Dump'!D519))&amp;'XCSM Dump'!D519)</f>
        <v>150</v>
      </c>
      <c r="D520" s="1">
        <f>'XCSM Dump'!E519</f>
        <v>3081</v>
      </c>
      <c r="E520" t="str">
        <f>'XCSM Dump'!F519</f>
        <v>College Algebra</v>
      </c>
      <c r="F520" s="75">
        <f>'XCSM Dump'!W519</f>
        <v>4</v>
      </c>
      <c r="G520" s="49">
        <f>'XCSM Dump'!I519</f>
        <v>46252</v>
      </c>
      <c r="H520" s="49">
        <f>'XCSM Dump'!J519</f>
        <v>46367</v>
      </c>
      <c r="I520" s="49">
        <f>'XCSM Dump'!BX519</f>
        <v>46257.96</v>
      </c>
      <c r="J520" s="49">
        <f>'XCSM Dump'!BY519</f>
        <v>46264.92</v>
      </c>
      <c r="K520" s="49">
        <f>'XCSM Dump'!BZ519</f>
        <v>46349.599999999999</v>
      </c>
      <c r="L520" s="76">
        <f>'XCSM Dump'!AT519</f>
        <v>640</v>
      </c>
      <c r="M520" s="76">
        <f>'XCSM Dump'!AU519</f>
        <v>0</v>
      </c>
      <c r="N520" s="76">
        <f>'XCSM Dump'!AV519</f>
        <v>0</v>
      </c>
      <c r="O520" s="76">
        <f>'XCSM Dump'!AW519</f>
        <v>0</v>
      </c>
      <c r="P520" s="76">
        <f>'XCSM Dump'!AX519</f>
        <v>0</v>
      </c>
      <c r="Q520" s="76">
        <f>'XCSM Dump'!AY519</f>
        <v>0</v>
      </c>
      <c r="R520" s="76">
        <f>'XCSM Dump'!AZ519</f>
        <v>0</v>
      </c>
      <c r="S520" s="76">
        <f>+'XCSM Dump'!U519</f>
        <v>0</v>
      </c>
      <c r="T520" s="76">
        <f>+'XCSM Dump'!BB519+'XCSM Dump'!BA519</f>
        <v>0</v>
      </c>
      <c r="U520" s="11">
        <f t="shared" si="18"/>
        <v>640</v>
      </c>
    </row>
    <row r="521" spans="1:21" x14ac:dyDescent="0.3">
      <c r="A521" t="str">
        <f t="shared" si="17"/>
        <v>MAT1503090</v>
      </c>
      <c r="B521" s="1" t="str">
        <f>'XCSM Dump'!C520</f>
        <v>MAT</v>
      </c>
      <c r="C521" s="1" t="str">
        <f>IF(LEN('XCSM Dump'!D520)=4,'XCSM Dump'!D520,REPT("0",3-LEN('XCSM Dump'!D520))&amp;'XCSM Dump'!D520)</f>
        <v>150</v>
      </c>
      <c r="D521" s="1">
        <f>'XCSM Dump'!E520</f>
        <v>3090</v>
      </c>
      <c r="E521" t="str">
        <f>'XCSM Dump'!F520</f>
        <v>College Algebra</v>
      </c>
      <c r="F521" s="75">
        <f>'XCSM Dump'!W520</f>
        <v>4</v>
      </c>
      <c r="G521" s="49">
        <f>'XCSM Dump'!I520</f>
        <v>46254</v>
      </c>
      <c r="H521" s="49">
        <f>'XCSM Dump'!J520</f>
        <v>46374</v>
      </c>
      <c r="I521" s="49">
        <f>'XCSM Dump'!BX520</f>
        <v>46260.26</v>
      </c>
      <c r="J521" s="49">
        <f>'XCSM Dump'!BY520</f>
        <v>46267.519999999997</v>
      </c>
      <c r="K521" s="49">
        <f>'XCSM Dump'!BZ520</f>
        <v>46356.800000000003</v>
      </c>
      <c r="L521" s="76">
        <f>'XCSM Dump'!AT520</f>
        <v>640</v>
      </c>
      <c r="M521" s="76">
        <f>'XCSM Dump'!AU520</f>
        <v>0</v>
      </c>
      <c r="N521" s="76">
        <f>'XCSM Dump'!AV520</f>
        <v>0</v>
      </c>
      <c r="O521" s="76">
        <f>'XCSM Dump'!AW520</f>
        <v>0</v>
      </c>
      <c r="P521" s="76">
        <f>'XCSM Dump'!AX520</f>
        <v>0</v>
      </c>
      <c r="Q521" s="76">
        <f>'XCSM Dump'!AY520</f>
        <v>0</v>
      </c>
      <c r="R521" s="76">
        <f>'XCSM Dump'!AZ520</f>
        <v>0</v>
      </c>
      <c r="S521" s="76">
        <f>+'XCSM Dump'!U520</f>
        <v>0</v>
      </c>
      <c r="T521" s="76">
        <f>+'XCSM Dump'!BB520+'XCSM Dump'!BA520</f>
        <v>0</v>
      </c>
      <c r="U521" s="11">
        <f t="shared" si="18"/>
        <v>640</v>
      </c>
    </row>
    <row r="522" spans="1:21" x14ac:dyDescent="0.3">
      <c r="A522" t="str">
        <f t="shared" si="17"/>
        <v>MAT1503091</v>
      </c>
      <c r="B522" s="1" t="str">
        <f>'XCSM Dump'!C521</f>
        <v>MAT</v>
      </c>
      <c r="C522" s="1" t="str">
        <f>IF(LEN('XCSM Dump'!D521)=4,'XCSM Dump'!D521,REPT("0",3-LEN('XCSM Dump'!D521))&amp;'XCSM Dump'!D521)</f>
        <v>150</v>
      </c>
      <c r="D522" s="1">
        <f>'XCSM Dump'!E521</f>
        <v>3091</v>
      </c>
      <c r="E522" t="str">
        <f>'XCSM Dump'!F521</f>
        <v>College Algebra</v>
      </c>
      <c r="F522" s="75">
        <f>'XCSM Dump'!W521</f>
        <v>4</v>
      </c>
      <c r="G522" s="49">
        <f>'XCSM Dump'!I521</f>
        <v>46254</v>
      </c>
      <c r="H522" s="49">
        <f>'XCSM Dump'!J521</f>
        <v>46374</v>
      </c>
      <c r="I522" s="49">
        <f>'XCSM Dump'!BX521</f>
        <v>46260.26</v>
      </c>
      <c r="J522" s="49">
        <f>'XCSM Dump'!BY521</f>
        <v>46267.519999999997</v>
      </c>
      <c r="K522" s="49">
        <f>'XCSM Dump'!BZ521</f>
        <v>46356.800000000003</v>
      </c>
      <c r="L522" s="76">
        <f>'XCSM Dump'!AT521</f>
        <v>640</v>
      </c>
      <c r="M522" s="76">
        <f>'XCSM Dump'!AU521</f>
        <v>0</v>
      </c>
      <c r="N522" s="76">
        <f>'XCSM Dump'!AV521</f>
        <v>0</v>
      </c>
      <c r="O522" s="76">
        <f>'XCSM Dump'!AW521</f>
        <v>0</v>
      </c>
      <c r="P522" s="76">
        <f>'XCSM Dump'!AX521</f>
        <v>0</v>
      </c>
      <c r="Q522" s="76">
        <f>'XCSM Dump'!AY521</f>
        <v>0</v>
      </c>
      <c r="R522" s="76">
        <f>'XCSM Dump'!AZ521</f>
        <v>0</v>
      </c>
      <c r="S522" s="76">
        <f>+'XCSM Dump'!U521</f>
        <v>0</v>
      </c>
      <c r="T522" s="76">
        <f>+'XCSM Dump'!BB521+'XCSM Dump'!BA521</f>
        <v>0</v>
      </c>
      <c r="U522" s="11">
        <f t="shared" si="18"/>
        <v>640</v>
      </c>
    </row>
    <row r="523" spans="1:21" x14ac:dyDescent="0.3">
      <c r="A523" t="str">
        <f t="shared" si="17"/>
        <v>MAT1503092</v>
      </c>
      <c r="B523" s="1" t="str">
        <f>'XCSM Dump'!C522</f>
        <v>MAT</v>
      </c>
      <c r="C523" s="1" t="str">
        <f>IF(LEN('XCSM Dump'!D522)=4,'XCSM Dump'!D522,REPT("0",3-LEN('XCSM Dump'!D522))&amp;'XCSM Dump'!D522)</f>
        <v>150</v>
      </c>
      <c r="D523" s="1">
        <f>'XCSM Dump'!E522</f>
        <v>3092</v>
      </c>
      <c r="E523" t="str">
        <f>'XCSM Dump'!F522</f>
        <v>College Algebra</v>
      </c>
      <c r="F523" s="75">
        <f>'XCSM Dump'!W522</f>
        <v>4</v>
      </c>
      <c r="G523" s="49">
        <f>'XCSM Dump'!I522</f>
        <v>46246</v>
      </c>
      <c r="H523" s="49">
        <f>'XCSM Dump'!J522</f>
        <v>46374</v>
      </c>
      <c r="I523" s="49">
        <f>'XCSM Dump'!BX522</f>
        <v>46252.74</v>
      </c>
      <c r="J523" s="49">
        <f>'XCSM Dump'!BY522</f>
        <v>46260.480000000003</v>
      </c>
      <c r="K523" s="49">
        <f>'XCSM Dump'!BZ522</f>
        <v>46353.52</v>
      </c>
      <c r="L523" s="76">
        <f>'XCSM Dump'!AT522</f>
        <v>640</v>
      </c>
      <c r="M523" s="76">
        <f>'XCSM Dump'!AU522</f>
        <v>0</v>
      </c>
      <c r="N523" s="76">
        <f>'XCSM Dump'!AV522</f>
        <v>0</v>
      </c>
      <c r="O523" s="76">
        <f>'XCSM Dump'!AW522</f>
        <v>0</v>
      </c>
      <c r="P523" s="76">
        <f>'XCSM Dump'!AX522</f>
        <v>0</v>
      </c>
      <c r="Q523" s="76">
        <f>'XCSM Dump'!AY522</f>
        <v>0</v>
      </c>
      <c r="R523" s="76">
        <f>'XCSM Dump'!AZ522</f>
        <v>0</v>
      </c>
      <c r="S523" s="76">
        <f>+'XCSM Dump'!U522</f>
        <v>0</v>
      </c>
      <c r="T523" s="76">
        <f>+'XCSM Dump'!BB522+'XCSM Dump'!BA522</f>
        <v>0</v>
      </c>
      <c r="U523" s="11">
        <f t="shared" si="18"/>
        <v>640</v>
      </c>
    </row>
    <row r="524" spans="1:21" x14ac:dyDescent="0.3">
      <c r="A524" t="str">
        <f t="shared" si="17"/>
        <v>MAT1503093</v>
      </c>
      <c r="B524" s="1" t="str">
        <f>'XCSM Dump'!C523</f>
        <v>MAT</v>
      </c>
      <c r="C524" s="1" t="str">
        <f>IF(LEN('XCSM Dump'!D523)=4,'XCSM Dump'!D523,REPT("0",3-LEN('XCSM Dump'!D523))&amp;'XCSM Dump'!D523)</f>
        <v>150</v>
      </c>
      <c r="D524" s="1">
        <f>'XCSM Dump'!E523</f>
        <v>3093</v>
      </c>
      <c r="E524" t="str">
        <f>'XCSM Dump'!F523</f>
        <v>College Algebra</v>
      </c>
      <c r="F524" s="75">
        <f>'XCSM Dump'!W523</f>
        <v>4</v>
      </c>
      <c r="G524" s="49">
        <f>'XCSM Dump'!I523</f>
        <v>46246</v>
      </c>
      <c r="H524" s="49">
        <f>'XCSM Dump'!J523</f>
        <v>46374</v>
      </c>
      <c r="I524" s="49">
        <f>'XCSM Dump'!BX523</f>
        <v>46252.74</v>
      </c>
      <c r="J524" s="49">
        <f>'XCSM Dump'!BY523</f>
        <v>46260.480000000003</v>
      </c>
      <c r="K524" s="49">
        <f>'XCSM Dump'!BZ523</f>
        <v>46353.52</v>
      </c>
      <c r="L524" s="76">
        <f>'XCSM Dump'!AT523</f>
        <v>640</v>
      </c>
      <c r="M524" s="76">
        <f>'XCSM Dump'!AU523</f>
        <v>0</v>
      </c>
      <c r="N524" s="76">
        <f>'XCSM Dump'!AV523</f>
        <v>0</v>
      </c>
      <c r="O524" s="76">
        <f>'XCSM Dump'!AW523</f>
        <v>0</v>
      </c>
      <c r="P524" s="76">
        <f>'XCSM Dump'!AX523</f>
        <v>0</v>
      </c>
      <c r="Q524" s="76">
        <f>'XCSM Dump'!AY523</f>
        <v>0</v>
      </c>
      <c r="R524" s="76">
        <f>'XCSM Dump'!AZ523</f>
        <v>0</v>
      </c>
      <c r="S524" s="76">
        <f>+'XCSM Dump'!U523</f>
        <v>0</v>
      </c>
      <c r="T524" s="76">
        <f>+'XCSM Dump'!BB523+'XCSM Dump'!BA523</f>
        <v>0</v>
      </c>
      <c r="U524" s="11">
        <f t="shared" si="18"/>
        <v>640</v>
      </c>
    </row>
    <row r="525" spans="1:21" x14ac:dyDescent="0.3">
      <c r="A525" t="str">
        <f t="shared" si="17"/>
        <v>MAT1503A01</v>
      </c>
      <c r="B525" s="1" t="str">
        <f>'XCSM Dump'!C524</f>
        <v>MAT</v>
      </c>
      <c r="C525" s="1" t="str">
        <f>IF(LEN('XCSM Dump'!D524)=4,'XCSM Dump'!D524,REPT("0",3-LEN('XCSM Dump'!D524))&amp;'XCSM Dump'!D524)</f>
        <v>150</v>
      </c>
      <c r="D525" s="1" t="str">
        <f>'XCSM Dump'!E524</f>
        <v>3A01</v>
      </c>
      <c r="E525" t="str">
        <f>'XCSM Dump'!F524</f>
        <v>College Algebra</v>
      </c>
      <c r="F525" s="75">
        <f>'XCSM Dump'!W524</f>
        <v>4</v>
      </c>
      <c r="G525" s="49">
        <f>'XCSM Dump'!I524</f>
        <v>46251</v>
      </c>
      <c r="H525" s="49">
        <f>'XCSM Dump'!J524</f>
        <v>46304</v>
      </c>
      <c r="I525" s="49">
        <f>'XCSM Dump'!BX524</f>
        <v>46253.24</v>
      </c>
      <c r="J525" s="49">
        <f>'XCSM Dump'!BY524</f>
        <v>46256.480000000003</v>
      </c>
      <c r="K525" s="49">
        <f>'XCSM Dump'!BZ524</f>
        <v>46295.519999999997</v>
      </c>
      <c r="L525" s="76">
        <f>'XCSM Dump'!AT524</f>
        <v>640</v>
      </c>
      <c r="M525" s="76">
        <f>'XCSM Dump'!AU524</f>
        <v>0</v>
      </c>
      <c r="N525" s="76">
        <f>'XCSM Dump'!AV524</f>
        <v>0</v>
      </c>
      <c r="O525" s="76">
        <f>'XCSM Dump'!AW524</f>
        <v>0</v>
      </c>
      <c r="P525" s="76">
        <f>'XCSM Dump'!AX524</f>
        <v>0</v>
      </c>
      <c r="Q525" s="76">
        <f>'XCSM Dump'!AY524</f>
        <v>0</v>
      </c>
      <c r="R525" s="76">
        <f>'XCSM Dump'!AZ524</f>
        <v>0</v>
      </c>
      <c r="S525" s="76">
        <f>+'XCSM Dump'!U524</f>
        <v>0</v>
      </c>
      <c r="T525" s="76">
        <f>+'XCSM Dump'!BB524+'XCSM Dump'!BA524</f>
        <v>0</v>
      </c>
      <c r="U525" s="11">
        <f t="shared" si="18"/>
        <v>640</v>
      </c>
    </row>
    <row r="526" spans="1:21" x14ac:dyDescent="0.3">
      <c r="A526" t="str">
        <f t="shared" si="17"/>
        <v>MAT1503B01</v>
      </c>
      <c r="B526" s="1" t="str">
        <f>'XCSM Dump'!C525</f>
        <v>MAT</v>
      </c>
      <c r="C526" s="1" t="str">
        <f>IF(LEN('XCSM Dump'!D525)=4,'XCSM Dump'!D525,REPT("0",3-LEN('XCSM Dump'!D525))&amp;'XCSM Dump'!D525)</f>
        <v>150</v>
      </c>
      <c r="D526" s="1" t="str">
        <f>'XCSM Dump'!E525</f>
        <v>3B01</v>
      </c>
      <c r="E526" t="str">
        <f>'XCSM Dump'!F525</f>
        <v>College Algebra</v>
      </c>
      <c r="F526" s="75">
        <f>'XCSM Dump'!W525</f>
        <v>4</v>
      </c>
      <c r="G526" s="49">
        <f>'XCSM Dump'!I525</f>
        <v>46307</v>
      </c>
      <c r="H526" s="49">
        <f>'XCSM Dump'!J525</f>
        <v>46367</v>
      </c>
      <c r="I526" s="49">
        <f>'XCSM Dump'!BX525</f>
        <v>46309.66</v>
      </c>
      <c r="J526" s="49">
        <f>'XCSM Dump'!BY525</f>
        <v>46313.32</v>
      </c>
      <c r="K526" s="49">
        <f>'XCSM Dump'!BZ525</f>
        <v>46357.4</v>
      </c>
      <c r="L526" s="76">
        <f>'XCSM Dump'!AT525</f>
        <v>640</v>
      </c>
      <c r="M526" s="76">
        <f>'XCSM Dump'!AU525</f>
        <v>0</v>
      </c>
      <c r="N526" s="76">
        <f>'XCSM Dump'!AV525</f>
        <v>0</v>
      </c>
      <c r="O526" s="76">
        <f>'XCSM Dump'!AW525</f>
        <v>0</v>
      </c>
      <c r="P526" s="76">
        <f>'XCSM Dump'!AX525</f>
        <v>0</v>
      </c>
      <c r="Q526" s="76">
        <f>'XCSM Dump'!AY525</f>
        <v>0</v>
      </c>
      <c r="R526" s="76">
        <f>'XCSM Dump'!AZ525</f>
        <v>0</v>
      </c>
      <c r="S526" s="76">
        <f>+'XCSM Dump'!U525</f>
        <v>0</v>
      </c>
      <c r="T526" s="76">
        <f>+'XCSM Dump'!BB525+'XCSM Dump'!BA525</f>
        <v>0</v>
      </c>
      <c r="U526" s="11">
        <f t="shared" si="18"/>
        <v>640</v>
      </c>
    </row>
    <row r="527" spans="1:21" x14ac:dyDescent="0.3">
      <c r="A527" t="str">
        <f t="shared" si="17"/>
        <v>MAT1503L01</v>
      </c>
      <c r="B527" s="1" t="str">
        <f>'XCSM Dump'!C526</f>
        <v>MAT</v>
      </c>
      <c r="C527" s="1" t="str">
        <f>IF(LEN('XCSM Dump'!D526)=4,'XCSM Dump'!D526,REPT("0",3-LEN('XCSM Dump'!D526))&amp;'XCSM Dump'!D526)</f>
        <v>150</v>
      </c>
      <c r="D527" s="1" t="str">
        <f>'XCSM Dump'!E526</f>
        <v>3L01</v>
      </c>
      <c r="E527" t="str">
        <f>'XCSM Dump'!F526</f>
        <v>College Algebra</v>
      </c>
      <c r="F527" s="75">
        <f>'XCSM Dump'!W526</f>
        <v>4</v>
      </c>
      <c r="G527" s="49">
        <f>'XCSM Dump'!I526</f>
        <v>46251</v>
      </c>
      <c r="H527" s="49">
        <f>'XCSM Dump'!J526</f>
        <v>46367</v>
      </c>
      <c r="I527" s="49">
        <f>'XCSM Dump'!BX526</f>
        <v>46257.02</v>
      </c>
      <c r="J527" s="49">
        <f>'XCSM Dump'!BY526</f>
        <v>46264.04</v>
      </c>
      <c r="K527" s="49">
        <f>'XCSM Dump'!BZ526</f>
        <v>46349.440000000002</v>
      </c>
      <c r="L527" s="76">
        <f>'XCSM Dump'!AT526</f>
        <v>640</v>
      </c>
      <c r="M527" s="76">
        <f>'XCSM Dump'!AU526</f>
        <v>0</v>
      </c>
      <c r="N527" s="76">
        <f>'XCSM Dump'!AV526</f>
        <v>0</v>
      </c>
      <c r="O527" s="76">
        <f>'XCSM Dump'!AW526</f>
        <v>0</v>
      </c>
      <c r="P527" s="76">
        <f>'XCSM Dump'!AX526</f>
        <v>0</v>
      </c>
      <c r="Q527" s="76">
        <f>'XCSM Dump'!AY526</f>
        <v>0</v>
      </c>
      <c r="R527" s="76">
        <f>'XCSM Dump'!AZ526</f>
        <v>0</v>
      </c>
      <c r="S527" s="76">
        <f>+'XCSM Dump'!U526</f>
        <v>0</v>
      </c>
      <c r="T527" s="76">
        <f>+'XCSM Dump'!BB526+'XCSM Dump'!BA526</f>
        <v>0</v>
      </c>
      <c r="U527" s="11">
        <f t="shared" si="18"/>
        <v>640</v>
      </c>
    </row>
    <row r="528" spans="1:21" x14ac:dyDescent="0.3">
      <c r="A528" t="str">
        <f t="shared" si="17"/>
        <v>MAT1503L02</v>
      </c>
      <c r="B528" s="1" t="str">
        <f>'XCSM Dump'!C527</f>
        <v>MAT</v>
      </c>
      <c r="C528" s="1" t="str">
        <f>IF(LEN('XCSM Dump'!D527)=4,'XCSM Dump'!D527,REPT("0",3-LEN('XCSM Dump'!D527))&amp;'XCSM Dump'!D527)</f>
        <v>150</v>
      </c>
      <c r="D528" s="1" t="str">
        <f>'XCSM Dump'!E527</f>
        <v>3L02</v>
      </c>
      <c r="E528" t="str">
        <f>'XCSM Dump'!F527</f>
        <v>College Algebra</v>
      </c>
      <c r="F528" s="75">
        <f>'XCSM Dump'!W527</f>
        <v>4</v>
      </c>
      <c r="G528" s="49">
        <f>'XCSM Dump'!I527</f>
        <v>46252</v>
      </c>
      <c r="H528" s="49">
        <f>'XCSM Dump'!J527</f>
        <v>46367</v>
      </c>
      <c r="I528" s="49">
        <f>'XCSM Dump'!BX527</f>
        <v>46257.96</v>
      </c>
      <c r="J528" s="49">
        <f>'XCSM Dump'!BY527</f>
        <v>46264.92</v>
      </c>
      <c r="K528" s="49">
        <f>'XCSM Dump'!BZ527</f>
        <v>46349.599999999999</v>
      </c>
      <c r="L528" s="76">
        <f>'XCSM Dump'!AT527</f>
        <v>640</v>
      </c>
      <c r="M528" s="76">
        <f>'XCSM Dump'!AU527</f>
        <v>0</v>
      </c>
      <c r="N528" s="76">
        <f>'XCSM Dump'!AV527</f>
        <v>0</v>
      </c>
      <c r="O528" s="76">
        <f>'XCSM Dump'!AW527</f>
        <v>0</v>
      </c>
      <c r="P528" s="76">
        <f>'XCSM Dump'!AX527</f>
        <v>0</v>
      </c>
      <c r="Q528" s="76">
        <f>'XCSM Dump'!AY527</f>
        <v>0</v>
      </c>
      <c r="R528" s="76">
        <f>'XCSM Dump'!AZ527</f>
        <v>0</v>
      </c>
      <c r="S528" s="76">
        <f>+'XCSM Dump'!U527</f>
        <v>0</v>
      </c>
      <c r="T528" s="76">
        <f>+'XCSM Dump'!BB527+'XCSM Dump'!BA527</f>
        <v>0</v>
      </c>
      <c r="U528" s="11">
        <f t="shared" si="18"/>
        <v>640</v>
      </c>
    </row>
    <row r="529" spans="1:21" x14ac:dyDescent="0.3">
      <c r="A529" t="str">
        <f t="shared" si="17"/>
        <v>MAT1503L03</v>
      </c>
      <c r="B529" s="1" t="str">
        <f>'XCSM Dump'!C528</f>
        <v>MAT</v>
      </c>
      <c r="C529" s="1" t="str">
        <f>IF(LEN('XCSM Dump'!D528)=4,'XCSM Dump'!D528,REPT("0",3-LEN('XCSM Dump'!D528))&amp;'XCSM Dump'!D528)</f>
        <v>150</v>
      </c>
      <c r="D529" s="1" t="str">
        <f>'XCSM Dump'!E528</f>
        <v>3L03</v>
      </c>
      <c r="E529" t="str">
        <f>'XCSM Dump'!F528</f>
        <v>College Algebra</v>
      </c>
      <c r="F529" s="75">
        <f>'XCSM Dump'!W528</f>
        <v>4</v>
      </c>
      <c r="G529" s="49">
        <f>'XCSM Dump'!I528</f>
        <v>46252</v>
      </c>
      <c r="H529" s="49">
        <f>'XCSM Dump'!J528</f>
        <v>46367</v>
      </c>
      <c r="I529" s="49">
        <f>'XCSM Dump'!BX528</f>
        <v>46257.96</v>
      </c>
      <c r="J529" s="49">
        <f>'XCSM Dump'!BY528</f>
        <v>46264.92</v>
      </c>
      <c r="K529" s="49">
        <f>'XCSM Dump'!BZ528</f>
        <v>46349.599999999999</v>
      </c>
      <c r="L529" s="76">
        <f>'XCSM Dump'!AT528</f>
        <v>640</v>
      </c>
      <c r="M529" s="76">
        <f>'XCSM Dump'!AU528</f>
        <v>0</v>
      </c>
      <c r="N529" s="76">
        <f>'XCSM Dump'!AV528</f>
        <v>0</v>
      </c>
      <c r="O529" s="76">
        <f>'XCSM Dump'!AW528</f>
        <v>0</v>
      </c>
      <c r="P529" s="76">
        <f>'XCSM Dump'!AX528</f>
        <v>0</v>
      </c>
      <c r="Q529" s="76">
        <f>'XCSM Dump'!AY528</f>
        <v>0</v>
      </c>
      <c r="R529" s="76">
        <f>'XCSM Dump'!AZ528</f>
        <v>0</v>
      </c>
      <c r="S529" s="76">
        <f>+'XCSM Dump'!U528</f>
        <v>0</v>
      </c>
      <c r="T529" s="76">
        <f>+'XCSM Dump'!BB528+'XCSM Dump'!BA528</f>
        <v>0</v>
      </c>
      <c r="U529" s="11">
        <f t="shared" si="18"/>
        <v>640</v>
      </c>
    </row>
    <row r="530" spans="1:21" x14ac:dyDescent="0.3">
      <c r="A530" t="str">
        <f t="shared" si="17"/>
        <v>MAT1503L04</v>
      </c>
      <c r="B530" s="1" t="str">
        <f>'XCSM Dump'!C529</f>
        <v>MAT</v>
      </c>
      <c r="C530" s="1" t="str">
        <f>IF(LEN('XCSM Dump'!D529)=4,'XCSM Dump'!D529,REPT("0",3-LEN('XCSM Dump'!D529))&amp;'XCSM Dump'!D529)</f>
        <v>150</v>
      </c>
      <c r="D530" s="1" t="str">
        <f>'XCSM Dump'!E529</f>
        <v>3L04</v>
      </c>
      <c r="E530" t="str">
        <f>'XCSM Dump'!F529</f>
        <v>College Algebra</v>
      </c>
      <c r="F530" s="75">
        <f>'XCSM Dump'!W529</f>
        <v>4</v>
      </c>
      <c r="G530" s="49">
        <f>'XCSM Dump'!I529</f>
        <v>46251</v>
      </c>
      <c r="H530" s="49">
        <f>'XCSM Dump'!J529</f>
        <v>46367</v>
      </c>
      <c r="I530" s="49">
        <f>'XCSM Dump'!BX529</f>
        <v>46257.02</v>
      </c>
      <c r="J530" s="49">
        <f>'XCSM Dump'!BY529</f>
        <v>46264.04</v>
      </c>
      <c r="K530" s="49">
        <f>'XCSM Dump'!BZ529</f>
        <v>46349.440000000002</v>
      </c>
      <c r="L530" s="76">
        <f>'XCSM Dump'!AT529</f>
        <v>640</v>
      </c>
      <c r="M530" s="76">
        <f>'XCSM Dump'!AU529</f>
        <v>0</v>
      </c>
      <c r="N530" s="76">
        <f>'XCSM Dump'!AV529</f>
        <v>0</v>
      </c>
      <c r="O530" s="76">
        <f>'XCSM Dump'!AW529</f>
        <v>0</v>
      </c>
      <c r="P530" s="76">
        <f>'XCSM Dump'!AX529</f>
        <v>0</v>
      </c>
      <c r="Q530" s="76">
        <f>'XCSM Dump'!AY529</f>
        <v>0</v>
      </c>
      <c r="R530" s="76">
        <f>'XCSM Dump'!AZ529</f>
        <v>0</v>
      </c>
      <c r="S530" s="76">
        <f>+'XCSM Dump'!U529</f>
        <v>0</v>
      </c>
      <c r="T530" s="76">
        <f>+'XCSM Dump'!BB529+'XCSM Dump'!BA529</f>
        <v>0</v>
      </c>
      <c r="U530" s="11">
        <f t="shared" si="18"/>
        <v>640</v>
      </c>
    </row>
    <row r="531" spans="1:21" x14ac:dyDescent="0.3">
      <c r="A531" t="str">
        <f t="shared" si="17"/>
        <v>MAT1503L05</v>
      </c>
      <c r="B531" s="1" t="str">
        <f>'XCSM Dump'!C530</f>
        <v>MAT</v>
      </c>
      <c r="C531" s="1" t="str">
        <f>IF(LEN('XCSM Dump'!D530)=4,'XCSM Dump'!D530,REPT("0",3-LEN('XCSM Dump'!D530))&amp;'XCSM Dump'!D530)</f>
        <v>150</v>
      </c>
      <c r="D531" s="1" t="str">
        <f>'XCSM Dump'!E530</f>
        <v>3L05</v>
      </c>
      <c r="E531" t="str">
        <f>'XCSM Dump'!F530</f>
        <v>College Algebra</v>
      </c>
      <c r="F531" s="75">
        <f>'XCSM Dump'!W530</f>
        <v>4</v>
      </c>
      <c r="G531" s="49">
        <f>'XCSM Dump'!I530</f>
        <v>46252</v>
      </c>
      <c r="H531" s="49">
        <f>'XCSM Dump'!J530</f>
        <v>46367</v>
      </c>
      <c r="I531" s="49">
        <f>'XCSM Dump'!BX530</f>
        <v>46257.96</v>
      </c>
      <c r="J531" s="49">
        <f>'XCSM Dump'!BY530</f>
        <v>46264.92</v>
      </c>
      <c r="K531" s="49">
        <f>'XCSM Dump'!BZ530</f>
        <v>46349.599999999999</v>
      </c>
      <c r="L531" s="76">
        <f>'XCSM Dump'!AT530</f>
        <v>640</v>
      </c>
      <c r="M531" s="76">
        <f>'XCSM Dump'!AU530</f>
        <v>0</v>
      </c>
      <c r="N531" s="76">
        <f>'XCSM Dump'!AV530</f>
        <v>0</v>
      </c>
      <c r="O531" s="76">
        <f>'XCSM Dump'!AW530</f>
        <v>0</v>
      </c>
      <c r="P531" s="76">
        <f>'XCSM Dump'!AX530</f>
        <v>0</v>
      </c>
      <c r="Q531" s="76">
        <f>'XCSM Dump'!AY530</f>
        <v>0</v>
      </c>
      <c r="R531" s="76">
        <f>'XCSM Dump'!AZ530</f>
        <v>0</v>
      </c>
      <c r="S531" s="76">
        <f>+'XCSM Dump'!U530</f>
        <v>0</v>
      </c>
      <c r="T531" s="76">
        <f>+'XCSM Dump'!BB530+'XCSM Dump'!BA530</f>
        <v>0</v>
      </c>
      <c r="U531" s="11">
        <f t="shared" si="18"/>
        <v>640</v>
      </c>
    </row>
    <row r="532" spans="1:21" x14ac:dyDescent="0.3">
      <c r="A532" t="str">
        <f t="shared" si="17"/>
        <v>MAT1553001</v>
      </c>
      <c r="B532" s="1" t="str">
        <f>'XCSM Dump'!C531</f>
        <v>MAT</v>
      </c>
      <c r="C532" s="1" t="str">
        <f>IF(LEN('XCSM Dump'!D531)=4,'XCSM Dump'!D531,REPT("0",3-LEN('XCSM Dump'!D531))&amp;'XCSM Dump'!D531)</f>
        <v>155</v>
      </c>
      <c r="D532" s="1">
        <f>'XCSM Dump'!E531</f>
        <v>3001</v>
      </c>
      <c r="E532" t="str">
        <f>'XCSM Dump'!F531</f>
        <v>Precalculus</v>
      </c>
      <c r="F532" s="75">
        <f>'XCSM Dump'!W531</f>
        <v>4</v>
      </c>
      <c r="G532" s="49">
        <f>'XCSM Dump'!I531</f>
        <v>46252</v>
      </c>
      <c r="H532" s="49">
        <f>'XCSM Dump'!J531</f>
        <v>46367</v>
      </c>
      <c r="I532" s="49">
        <f>'XCSM Dump'!BX531</f>
        <v>46257.96</v>
      </c>
      <c r="J532" s="49">
        <f>'XCSM Dump'!BY531</f>
        <v>46264.92</v>
      </c>
      <c r="K532" s="49">
        <f>'XCSM Dump'!BZ531</f>
        <v>46349.599999999999</v>
      </c>
      <c r="L532" s="76">
        <f>'XCSM Dump'!AT531</f>
        <v>640</v>
      </c>
      <c r="M532" s="76">
        <f>'XCSM Dump'!AU531</f>
        <v>0</v>
      </c>
      <c r="N532" s="76">
        <f>'XCSM Dump'!AV531</f>
        <v>0</v>
      </c>
      <c r="O532" s="76">
        <f>'XCSM Dump'!AW531</f>
        <v>0</v>
      </c>
      <c r="P532" s="76">
        <f>'XCSM Dump'!AX531</f>
        <v>0</v>
      </c>
      <c r="Q532" s="76">
        <f>'XCSM Dump'!AY531</f>
        <v>0</v>
      </c>
      <c r="R532" s="76">
        <f>'XCSM Dump'!AZ531</f>
        <v>0</v>
      </c>
      <c r="S532" s="76">
        <f>+'XCSM Dump'!U531</f>
        <v>0</v>
      </c>
      <c r="T532" s="76">
        <f>+'XCSM Dump'!BB531+'XCSM Dump'!BA531</f>
        <v>0</v>
      </c>
      <c r="U532" s="11">
        <f t="shared" si="18"/>
        <v>640</v>
      </c>
    </row>
    <row r="533" spans="1:21" x14ac:dyDescent="0.3">
      <c r="A533" t="str">
        <f t="shared" si="17"/>
        <v>MAT2013001</v>
      </c>
      <c r="B533" s="1" t="str">
        <f>'XCSM Dump'!C532</f>
        <v>MAT</v>
      </c>
      <c r="C533" s="1" t="str">
        <f>IF(LEN('XCSM Dump'!D532)=4,'XCSM Dump'!D532,REPT("0",3-LEN('XCSM Dump'!D532))&amp;'XCSM Dump'!D532)</f>
        <v>201</v>
      </c>
      <c r="D533" s="1">
        <f>'XCSM Dump'!E532</f>
        <v>3001</v>
      </c>
      <c r="E533" t="str">
        <f>'XCSM Dump'!F532</f>
        <v>Math for Elementary Teach I</v>
      </c>
      <c r="F533" s="75">
        <f>'XCSM Dump'!W532</f>
        <v>3</v>
      </c>
      <c r="G533" s="49">
        <f>'XCSM Dump'!I532</f>
        <v>46252</v>
      </c>
      <c r="H533" s="49">
        <f>'XCSM Dump'!J532</f>
        <v>46367</v>
      </c>
      <c r="I533" s="49">
        <f>'XCSM Dump'!BX532</f>
        <v>46257.96</v>
      </c>
      <c r="J533" s="49">
        <f>'XCSM Dump'!BY532</f>
        <v>46264.92</v>
      </c>
      <c r="K533" s="49">
        <f>'XCSM Dump'!BZ532</f>
        <v>46349.599999999999</v>
      </c>
      <c r="L533" s="76">
        <f>'XCSM Dump'!AT532</f>
        <v>480</v>
      </c>
      <c r="M533" s="76">
        <f>'XCSM Dump'!AU532</f>
        <v>0</v>
      </c>
      <c r="N533" s="76">
        <f>'XCSM Dump'!AV532</f>
        <v>0</v>
      </c>
      <c r="O533" s="76">
        <f>'XCSM Dump'!AW532</f>
        <v>0</v>
      </c>
      <c r="P533" s="76">
        <f>'XCSM Dump'!AX532</f>
        <v>0</v>
      </c>
      <c r="Q533" s="76">
        <f>'XCSM Dump'!AY532</f>
        <v>0</v>
      </c>
      <c r="R533" s="76">
        <f>'XCSM Dump'!AZ532</f>
        <v>0</v>
      </c>
      <c r="S533" s="76">
        <f>+'XCSM Dump'!U532</f>
        <v>0</v>
      </c>
      <c r="T533" s="76">
        <f>+'XCSM Dump'!BB532+'XCSM Dump'!BA532</f>
        <v>0</v>
      </c>
      <c r="U533" s="11">
        <f t="shared" si="18"/>
        <v>480</v>
      </c>
    </row>
    <row r="534" spans="1:21" x14ac:dyDescent="0.3">
      <c r="A534" t="str">
        <f t="shared" si="17"/>
        <v>MAT2083001</v>
      </c>
      <c r="B534" s="1" t="str">
        <f>'XCSM Dump'!C533</f>
        <v>MAT</v>
      </c>
      <c r="C534" s="1" t="str">
        <f>IF(LEN('XCSM Dump'!D533)=4,'XCSM Dump'!D533,REPT("0",3-LEN('XCSM Dump'!D533))&amp;'XCSM Dump'!D533)</f>
        <v>208</v>
      </c>
      <c r="D534" s="1">
        <f>'XCSM Dump'!E533</f>
        <v>3001</v>
      </c>
      <c r="E534" t="str">
        <f>'XCSM Dump'!F533</f>
        <v>Introductory Statistics</v>
      </c>
      <c r="F534" s="75">
        <f>'XCSM Dump'!W533</f>
        <v>4</v>
      </c>
      <c r="G534" s="49">
        <f>'XCSM Dump'!I533</f>
        <v>46252</v>
      </c>
      <c r="H534" s="49">
        <f>'XCSM Dump'!J533</f>
        <v>46367</v>
      </c>
      <c r="I534" s="49">
        <f>'XCSM Dump'!BX533</f>
        <v>46257.96</v>
      </c>
      <c r="J534" s="49">
        <f>'XCSM Dump'!BY533</f>
        <v>46264.92</v>
      </c>
      <c r="K534" s="49">
        <f>'XCSM Dump'!BZ533</f>
        <v>46349.599999999999</v>
      </c>
      <c r="L534" s="76">
        <f>'XCSM Dump'!AT533</f>
        <v>640</v>
      </c>
      <c r="M534" s="76">
        <f>'XCSM Dump'!AU533</f>
        <v>0</v>
      </c>
      <c r="N534" s="76">
        <f>'XCSM Dump'!AV533</f>
        <v>0</v>
      </c>
      <c r="O534" s="76">
        <f>'XCSM Dump'!AW533</f>
        <v>0</v>
      </c>
      <c r="P534" s="76">
        <f>'XCSM Dump'!AX533</f>
        <v>0</v>
      </c>
      <c r="Q534" s="76">
        <f>'XCSM Dump'!AY533</f>
        <v>0</v>
      </c>
      <c r="R534" s="76">
        <f>'XCSM Dump'!AZ533</f>
        <v>0</v>
      </c>
      <c r="S534" s="76">
        <f>+'XCSM Dump'!U533</f>
        <v>0</v>
      </c>
      <c r="T534" s="76">
        <f>+'XCSM Dump'!BB533+'XCSM Dump'!BA533</f>
        <v>0</v>
      </c>
      <c r="U534" s="11">
        <f t="shared" si="18"/>
        <v>640</v>
      </c>
    </row>
    <row r="535" spans="1:21" x14ac:dyDescent="0.3">
      <c r="A535" t="str">
        <f t="shared" si="17"/>
        <v>MAT2083002</v>
      </c>
      <c r="B535" s="1" t="str">
        <f>'XCSM Dump'!C534</f>
        <v>MAT</v>
      </c>
      <c r="C535" s="1" t="str">
        <f>IF(LEN('XCSM Dump'!D534)=4,'XCSM Dump'!D534,REPT("0",3-LEN('XCSM Dump'!D534))&amp;'XCSM Dump'!D534)</f>
        <v>208</v>
      </c>
      <c r="D535" s="1">
        <f>'XCSM Dump'!E534</f>
        <v>3002</v>
      </c>
      <c r="E535" t="str">
        <f>'XCSM Dump'!F534</f>
        <v>Introductory Statistics</v>
      </c>
      <c r="F535" s="75">
        <f>'XCSM Dump'!W534</f>
        <v>4</v>
      </c>
      <c r="G535" s="49">
        <f>'XCSM Dump'!I534</f>
        <v>46251</v>
      </c>
      <c r="H535" s="49">
        <f>'XCSM Dump'!J534</f>
        <v>46367</v>
      </c>
      <c r="I535" s="49">
        <f>'XCSM Dump'!BX534</f>
        <v>46257.02</v>
      </c>
      <c r="J535" s="49">
        <f>'XCSM Dump'!BY534</f>
        <v>46264.04</v>
      </c>
      <c r="K535" s="49">
        <f>'XCSM Dump'!BZ534</f>
        <v>46349.440000000002</v>
      </c>
      <c r="L535" s="76">
        <f>'XCSM Dump'!AT534</f>
        <v>640</v>
      </c>
      <c r="M535" s="76">
        <f>'XCSM Dump'!AU534</f>
        <v>0</v>
      </c>
      <c r="N535" s="76">
        <f>'XCSM Dump'!AV534</f>
        <v>0</v>
      </c>
      <c r="O535" s="76">
        <f>'XCSM Dump'!AW534</f>
        <v>0</v>
      </c>
      <c r="P535" s="76">
        <f>'XCSM Dump'!AX534</f>
        <v>0</v>
      </c>
      <c r="Q535" s="76">
        <f>'XCSM Dump'!AY534</f>
        <v>0</v>
      </c>
      <c r="R535" s="76">
        <f>'XCSM Dump'!AZ534</f>
        <v>0</v>
      </c>
      <c r="S535" s="76">
        <f>+'XCSM Dump'!U534</f>
        <v>0</v>
      </c>
      <c r="T535" s="76">
        <f>+'XCSM Dump'!BB534+'XCSM Dump'!BA534</f>
        <v>0</v>
      </c>
      <c r="U535" s="11">
        <f t="shared" si="18"/>
        <v>640</v>
      </c>
    </row>
    <row r="536" spans="1:21" x14ac:dyDescent="0.3">
      <c r="A536" t="str">
        <f t="shared" si="17"/>
        <v>MAT2083003</v>
      </c>
      <c r="B536" s="1" t="str">
        <f>'XCSM Dump'!C535</f>
        <v>MAT</v>
      </c>
      <c r="C536" s="1" t="str">
        <f>IF(LEN('XCSM Dump'!D535)=4,'XCSM Dump'!D535,REPT("0",3-LEN('XCSM Dump'!D535))&amp;'XCSM Dump'!D535)</f>
        <v>208</v>
      </c>
      <c r="D536" s="1">
        <f>'XCSM Dump'!E535</f>
        <v>3003</v>
      </c>
      <c r="E536" t="str">
        <f>'XCSM Dump'!F535</f>
        <v>Introductory Statistics</v>
      </c>
      <c r="F536" s="75">
        <f>'XCSM Dump'!W535</f>
        <v>4</v>
      </c>
      <c r="G536" s="49">
        <f>'XCSM Dump'!I535</f>
        <v>46252</v>
      </c>
      <c r="H536" s="49">
        <f>'XCSM Dump'!J535</f>
        <v>46367</v>
      </c>
      <c r="I536" s="49">
        <f>'XCSM Dump'!BX535</f>
        <v>46257.96</v>
      </c>
      <c r="J536" s="49">
        <f>'XCSM Dump'!BY535</f>
        <v>46264.92</v>
      </c>
      <c r="K536" s="49">
        <f>'XCSM Dump'!BZ535</f>
        <v>46349.599999999999</v>
      </c>
      <c r="L536" s="76">
        <f>'XCSM Dump'!AT535</f>
        <v>640</v>
      </c>
      <c r="M536" s="76">
        <f>'XCSM Dump'!AU535</f>
        <v>0</v>
      </c>
      <c r="N536" s="76">
        <f>'XCSM Dump'!AV535</f>
        <v>0</v>
      </c>
      <c r="O536" s="76">
        <f>'XCSM Dump'!AW535</f>
        <v>0</v>
      </c>
      <c r="P536" s="76">
        <f>'XCSM Dump'!AX535</f>
        <v>0</v>
      </c>
      <c r="Q536" s="76">
        <f>'XCSM Dump'!AY535</f>
        <v>0</v>
      </c>
      <c r="R536" s="76">
        <f>'XCSM Dump'!AZ535</f>
        <v>0</v>
      </c>
      <c r="S536" s="76">
        <f>+'XCSM Dump'!U535</f>
        <v>0</v>
      </c>
      <c r="T536" s="76">
        <f>+'XCSM Dump'!BB535+'XCSM Dump'!BA535</f>
        <v>0</v>
      </c>
      <c r="U536" s="11">
        <f t="shared" si="18"/>
        <v>640</v>
      </c>
    </row>
    <row r="537" spans="1:21" x14ac:dyDescent="0.3">
      <c r="A537" t="str">
        <f t="shared" si="17"/>
        <v>MAT2083004</v>
      </c>
      <c r="B537" s="1" t="str">
        <f>'XCSM Dump'!C536</f>
        <v>MAT</v>
      </c>
      <c r="C537" s="1" t="str">
        <f>IF(LEN('XCSM Dump'!D536)=4,'XCSM Dump'!D536,REPT("0",3-LEN('XCSM Dump'!D536))&amp;'XCSM Dump'!D536)</f>
        <v>208</v>
      </c>
      <c r="D537" s="1">
        <f>'XCSM Dump'!E536</f>
        <v>3004</v>
      </c>
      <c r="E537" t="str">
        <f>'XCSM Dump'!F536</f>
        <v>Introductory Statistics</v>
      </c>
      <c r="F537" s="75">
        <f>'XCSM Dump'!W536</f>
        <v>4</v>
      </c>
      <c r="G537" s="49">
        <f>'XCSM Dump'!I536</f>
        <v>46251</v>
      </c>
      <c r="H537" s="49">
        <f>'XCSM Dump'!J536</f>
        <v>46367</v>
      </c>
      <c r="I537" s="49">
        <f>'XCSM Dump'!BX536</f>
        <v>46257.02</v>
      </c>
      <c r="J537" s="49">
        <f>'XCSM Dump'!BY536</f>
        <v>46264.04</v>
      </c>
      <c r="K537" s="49">
        <f>'XCSM Dump'!BZ536</f>
        <v>46349.440000000002</v>
      </c>
      <c r="L537" s="76">
        <f>'XCSM Dump'!AT536</f>
        <v>640</v>
      </c>
      <c r="M537" s="76">
        <f>'XCSM Dump'!AU536</f>
        <v>0</v>
      </c>
      <c r="N537" s="76">
        <f>'XCSM Dump'!AV536</f>
        <v>0</v>
      </c>
      <c r="O537" s="76">
        <f>'XCSM Dump'!AW536</f>
        <v>0</v>
      </c>
      <c r="P537" s="76">
        <f>'XCSM Dump'!AX536</f>
        <v>0</v>
      </c>
      <c r="Q537" s="76">
        <f>'XCSM Dump'!AY536</f>
        <v>0</v>
      </c>
      <c r="R537" s="76">
        <f>'XCSM Dump'!AZ536</f>
        <v>0</v>
      </c>
      <c r="S537" s="76">
        <f>+'XCSM Dump'!U536</f>
        <v>0</v>
      </c>
      <c r="T537" s="76">
        <f>+'XCSM Dump'!BB536+'XCSM Dump'!BA536</f>
        <v>0</v>
      </c>
      <c r="U537" s="11">
        <f t="shared" si="18"/>
        <v>640</v>
      </c>
    </row>
    <row r="538" spans="1:21" x14ac:dyDescent="0.3">
      <c r="A538" t="str">
        <f t="shared" si="17"/>
        <v>MAT2083005</v>
      </c>
      <c r="B538" s="1" t="str">
        <f>'XCSM Dump'!C537</f>
        <v>MAT</v>
      </c>
      <c r="C538" s="1" t="str">
        <f>IF(LEN('XCSM Dump'!D537)=4,'XCSM Dump'!D537,REPT("0",3-LEN('XCSM Dump'!D537))&amp;'XCSM Dump'!D537)</f>
        <v>208</v>
      </c>
      <c r="D538" s="1">
        <f>'XCSM Dump'!E537</f>
        <v>3005</v>
      </c>
      <c r="E538" t="str">
        <f>'XCSM Dump'!F537</f>
        <v>Introductory Statistics</v>
      </c>
      <c r="F538" s="75">
        <f>'XCSM Dump'!W537</f>
        <v>4</v>
      </c>
      <c r="G538" s="49">
        <f>'XCSM Dump'!I537</f>
        <v>46251</v>
      </c>
      <c r="H538" s="49">
        <f>'XCSM Dump'!J537</f>
        <v>46367</v>
      </c>
      <c r="I538" s="49">
        <f>'XCSM Dump'!BX537</f>
        <v>46257.02</v>
      </c>
      <c r="J538" s="49">
        <f>'XCSM Dump'!BY537</f>
        <v>46264.04</v>
      </c>
      <c r="K538" s="49">
        <f>'XCSM Dump'!BZ537</f>
        <v>46349.440000000002</v>
      </c>
      <c r="L538" s="76">
        <f>'XCSM Dump'!AT537</f>
        <v>640</v>
      </c>
      <c r="M538" s="76">
        <f>'XCSM Dump'!AU537</f>
        <v>0</v>
      </c>
      <c r="N538" s="76">
        <f>'XCSM Dump'!AV537</f>
        <v>0</v>
      </c>
      <c r="O538" s="76">
        <f>'XCSM Dump'!AW537</f>
        <v>0</v>
      </c>
      <c r="P538" s="76">
        <f>'XCSM Dump'!AX537</f>
        <v>0</v>
      </c>
      <c r="Q538" s="76">
        <f>'XCSM Dump'!AY537</f>
        <v>0</v>
      </c>
      <c r="R538" s="76">
        <f>'XCSM Dump'!AZ537</f>
        <v>0</v>
      </c>
      <c r="S538" s="76">
        <f>+'XCSM Dump'!U537</f>
        <v>0</v>
      </c>
      <c r="T538" s="76">
        <f>+'XCSM Dump'!BB537+'XCSM Dump'!BA537</f>
        <v>0</v>
      </c>
      <c r="U538" s="11">
        <f t="shared" si="18"/>
        <v>640</v>
      </c>
    </row>
    <row r="539" spans="1:21" x14ac:dyDescent="0.3">
      <c r="A539" t="str">
        <f t="shared" si="17"/>
        <v>MAT2083006</v>
      </c>
      <c r="B539" s="1" t="str">
        <f>'XCSM Dump'!C538</f>
        <v>MAT</v>
      </c>
      <c r="C539" s="1" t="str">
        <f>IF(LEN('XCSM Dump'!D538)=4,'XCSM Dump'!D538,REPT("0",3-LEN('XCSM Dump'!D538))&amp;'XCSM Dump'!D538)</f>
        <v>208</v>
      </c>
      <c r="D539" s="1">
        <f>'XCSM Dump'!E538</f>
        <v>3006</v>
      </c>
      <c r="E539" t="str">
        <f>'XCSM Dump'!F538</f>
        <v>Introductory Statistics</v>
      </c>
      <c r="F539" s="75">
        <f>'XCSM Dump'!W538</f>
        <v>4</v>
      </c>
      <c r="G539" s="49">
        <f>'XCSM Dump'!I538</f>
        <v>46251</v>
      </c>
      <c r="H539" s="49">
        <f>'XCSM Dump'!J538</f>
        <v>46367</v>
      </c>
      <c r="I539" s="49">
        <f>'XCSM Dump'!BX538</f>
        <v>46257.02</v>
      </c>
      <c r="J539" s="49">
        <f>'XCSM Dump'!BY538</f>
        <v>46264.04</v>
      </c>
      <c r="K539" s="49">
        <f>'XCSM Dump'!BZ538</f>
        <v>46349.440000000002</v>
      </c>
      <c r="L539" s="76">
        <f>'XCSM Dump'!AT538</f>
        <v>640</v>
      </c>
      <c r="M539" s="76">
        <f>'XCSM Dump'!AU538</f>
        <v>0</v>
      </c>
      <c r="N539" s="76">
        <f>'XCSM Dump'!AV538</f>
        <v>0</v>
      </c>
      <c r="O539" s="76">
        <f>'XCSM Dump'!AW538</f>
        <v>0</v>
      </c>
      <c r="P539" s="76">
        <f>'XCSM Dump'!AX538</f>
        <v>0</v>
      </c>
      <c r="Q539" s="76">
        <f>'XCSM Dump'!AY538</f>
        <v>0</v>
      </c>
      <c r="R539" s="76">
        <f>'XCSM Dump'!AZ538</f>
        <v>0</v>
      </c>
      <c r="S539" s="76">
        <f>+'XCSM Dump'!U538</f>
        <v>0</v>
      </c>
      <c r="T539" s="76">
        <f>+'XCSM Dump'!BB538+'XCSM Dump'!BA538</f>
        <v>0</v>
      </c>
      <c r="U539" s="11">
        <f t="shared" si="18"/>
        <v>640</v>
      </c>
    </row>
    <row r="540" spans="1:21" x14ac:dyDescent="0.3">
      <c r="A540" t="str">
        <f t="shared" si="17"/>
        <v>MAT2083090</v>
      </c>
      <c r="B540" s="1" t="str">
        <f>'XCSM Dump'!C539</f>
        <v>MAT</v>
      </c>
      <c r="C540" s="1" t="str">
        <f>IF(LEN('XCSM Dump'!D539)=4,'XCSM Dump'!D539,REPT("0",3-LEN('XCSM Dump'!D539))&amp;'XCSM Dump'!D539)</f>
        <v>208</v>
      </c>
      <c r="D540" s="1">
        <f>'XCSM Dump'!E539</f>
        <v>3090</v>
      </c>
      <c r="E540" t="str">
        <f>'XCSM Dump'!F539</f>
        <v>Introductory Statistics</v>
      </c>
      <c r="F540" s="75">
        <f>'XCSM Dump'!W539</f>
        <v>4</v>
      </c>
      <c r="G540" s="49">
        <f>'XCSM Dump'!I539</f>
        <v>46246</v>
      </c>
      <c r="H540" s="49">
        <f>'XCSM Dump'!J539</f>
        <v>46374</v>
      </c>
      <c r="I540" s="49">
        <f>'XCSM Dump'!BX539</f>
        <v>46252.74</v>
      </c>
      <c r="J540" s="49">
        <f>'XCSM Dump'!BY539</f>
        <v>46260.480000000003</v>
      </c>
      <c r="K540" s="49">
        <f>'XCSM Dump'!BZ539</f>
        <v>46353.52</v>
      </c>
      <c r="L540" s="76">
        <f>'XCSM Dump'!AT539</f>
        <v>640</v>
      </c>
      <c r="M540" s="76">
        <f>'XCSM Dump'!AU539</f>
        <v>0</v>
      </c>
      <c r="N540" s="76">
        <f>'XCSM Dump'!AV539</f>
        <v>0</v>
      </c>
      <c r="O540" s="76">
        <f>'XCSM Dump'!AW539</f>
        <v>0</v>
      </c>
      <c r="P540" s="76">
        <f>'XCSM Dump'!AX539</f>
        <v>0</v>
      </c>
      <c r="Q540" s="76">
        <f>'XCSM Dump'!AY539</f>
        <v>0</v>
      </c>
      <c r="R540" s="76">
        <f>'XCSM Dump'!AZ539</f>
        <v>0</v>
      </c>
      <c r="S540" s="76">
        <f>+'XCSM Dump'!U539</f>
        <v>0</v>
      </c>
      <c r="T540" s="76">
        <f>+'XCSM Dump'!BB539+'XCSM Dump'!BA539</f>
        <v>0</v>
      </c>
      <c r="U540" s="11">
        <f t="shared" si="18"/>
        <v>640</v>
      </c>
    </row>
    <row r="541" spans="1:21" x14ac:dyDescent="0.3">
      <c r="A541" t="str">
        <f t="shared" si="17"/>
        <v>MAT2083091</v>
      </c>
      <c r="B541" s="1" t="str">
        <f>'XCSM Dump'!C540</f>
        <v>MAT</v>
      </c>
      <c r="C541" s="1" t="str">
        <f>IF(LEN('XCSM Dump'!D540)=4,'XCSM Dump'!D540,REPT("0",3-LEN('XCSM Dump'!D540))&amp;'XCSM Dump'!D540)</f>
        <v>208</v>
      </c>
      <c r="D541" s="1">
        <f>'XCSM Dump'!E540</f>
        <v>3091</v>
      </c>
      <c r="E541" t="str">
        <f>'XCSM Dump'!F540</f>
        <v>Introductory Statistics</v>
      </c>
      <c r="F541" s="75">
        <f>'XCSM Dump'!W540</f>
        <v>4</v>
      </c>
      <c r="G541" s="49">
        <f>'XCSM Dump'!I540</f>
        <v>46246</v>
      </c>
      <c r="H541" s="49">
        <f>'XCSM Dump'!J540</f>
        <v>46374</v>
      </c>
      <c r="I541" s="49">
        <f>'XCSM Dump'!BX540</f>
        <v>46252.74</v>
      </c>
      <c r="J541" s="49">
        <f>'XCSM Dump'!BY540</f>
        <v>46260.480000000003</v>
      </c>
      <c r="K541" s="49">
        <f>'XCSM Dump'!BZ540</f>
        <v>46353.52</v>
      </c>
      <c r="L541" s="76">
        <f>'XCSM Dump'!AT540</f>
        <v>640</v>
      </c>
      <c r="M541" s="76">
        <f>'XCSM Dump'!AU540</f>
        <v>0</v>
      </c>
      <c r="N541" s="76">
        <f>'XCSM Dump'!AV540</f>
        <v>0</v>
      </c>
      <c r="O541" s="76">
        <f>'XCSM Dump'!AW540</f>
        <v>0</v>
      </c>
      <c r="P541" s="76">
        <f>'XCSM Dump'!AX540</f>
        <v>0</v>
      </c>
      <c r="Q541" s="76">
        <f>'XCSM Dump'!AY540</f>
        <v>0</v>
      </c>
      <c r="R541" s="76">
        <f>'XCSM Dump'!AZ540</f>
        <v>0</v>
      </c>
      <c r="S541" s="76">
        <f>+'XCSM Dump'!U540</f>
        <v>0</v>
      </c>
      <c r="T541" s="76">
        <f>+'XCSM Dump'!BB540+'XCSM Dump'!BA540</f>
        <v>0</v>
      </c>
      <c r="U541" s="11">
        <f t="shared" si="18"/>
        <v>640</v>
      </c>
    </row>
    <row r="542" spans="1:21" x14ac:dyDescent="0.3">
      <c r="A542" t="str">
        <f t="shared" si="17"/>
        <v>MAT2083B01</v>
      </c>
      <c r="B542" s="1" t="str">
        <f>'XCSM Dump'!C541</f>
        <v>MAT</v>
      </c>
      <c r="C542" s="1" t="str">
        <f>IF(LEN('XCSM Dump'!D541)=4,'XCSM Dump'!D541,REPT("0",3-LEN('XCSM Dump'!D541))&amp;'XCSM Dump'!D541)</f>
        <v>208</v>
      </c>
      <c r="D542" s="1" t="str">
        <f>'XCSM Dump'!E541</f>
        <v>3B01</v>
      </c>
      <c r="E542" t="str">
        <f>'XCSM Dump'!F541</f>
        <v>Introductory Statistics</v>
      </c>
      <c r="F542" s="75">
        <f>'XCSM Dump'!W541</f>
        <v>4</v>
      </c>
      <c r="G542" s="49">
        <f>'XCSM Dump'!I541</f>
        <v>46307</v>
      </c>
      <c r="H542" s="49">
        <f>'XCSM Dump'!J541</f>
        <v>46367</v>
      </c>
      <c r="I542" s="49">
        <f>'XCSM Dump'!BX541</f>
        <v>46309.66</v>
      </c>
      <c r="J542" s="49">
        <f>'XCSM Dump'!BY541</f>
        <v>46313.32</v>
      </c>
      <c r="K542" s="49">
        <f>'XCSM Dump'!BZ541</f>
        <v>46357.4</v>
      </c>
      <c r="L542" s="76">
        <f>'XCSM Dump'!AT541</f>
        <v>640</v>
      </c>
      <c r="M542" s="76">
        <f>'XCSM Dump'!AU541</f>
        <v>0</v>
      </c>
      <c r="N542" s="76">
        <f>'XCSM Dump'!AV541</f>
        <v>0</v>
      </c>
      <c r="O542" s="76">
        <f>'XCSM Dump'!AW541</f>
        <v>0</v>
      </c>
      <c r="P542" s="76">
        <f>'XCSM Dump'!AX541</f>
        <v>0</v>
      </c>
      <c r="Q542" s="76">
        <f>'XCSM Dump'!AY541</f>
        <v>0</v>
      </c>
      <c r="R542" s="76">
        <f>'XCSM Dump'!AZ541</f>
        <v>0</v>
      </c>
      <c r="S542" s="76">
        <f>+'XCSM Dump'!U541</f>
        <v>0</v>
      </c>
      <c r="T542" s="76">
        <f>+'XCSM Dump'!BB541+'XCSM Dump'!BA541</f>
        <v>0</v>
      </c>
      <c r="U542" s="11">
        <f t="shared" si="18"/>
        <v>640</v>
      </c>
    </row>
    <row r="543" spans="1:21" x14ac:dyDescent="0.3">
      <c r="A543" t="str">
        <f t="shared" si="17"/>
        <v>MAT2083L01</v>
      </c>
      <c r="B543" s="1" t="str">
        <f>'XCSM Dump'!C542</f>
        <v>MAT</v>
      </c>
      <c r="C543" s="1" t="str">
        <f>IF(LEN('XCSM Dump'!D542)=4,'XCSM Dump'!D542,REPT("0",3-LEN('XCSM Dump'!D542))&amp;'XCSM Dump'!D542)</f>
        <v>208</v>
      </c>
      <c r="D543" s="1" t="str">
        <f>'XCSM Dump'!E542</f>
        <v>3L01</v>
      </c>
      <c r="E543" t="str">
        <f>'XCSM Dump'!F542</f>
        <v>Introductory Statistics</v>
      </c>
      <c r="F543" s="75">
        <f>'XCSM Dump'!W542</f>
        <v>4</v>
      </c>
      <c r="G543" s="49">
        <f>'XCSM Dump'!I542</f>
        <v>46251</v>
      </c>
      <c r="H543" s="49">
        <f>'XCSM Dump'!J542</f>
        <v>46367</v>
      </c>
      <c r="I543" s="49">
        <f>'XCSM Dump'!BX542</f>
        <v>46257.02</v>
      </c>
      <c r="J543" s="49">
        <f>'XCSM Dump'!BY542</f>
        <v>46264.04</v>
      </c>
      <c r="K543" s="49">
        <f>'XCSM Dump'!BZ542</f>
        <v>46349.440000000002</v>
      </c>
      <c r="L543" s="76">
        <f>'XCSM Dump'!AT542</f>
        <v>640</v>
      </c>
      <c r="M543" s="76">
        <f>'XCSM Dump'!AU542</f>
        <v>0</v>
      </c>
      <c r="N543" s="76">
        <f>'XCSM Dump'!AV542</f>
        <v>0</v>
      </c>
      <c r="O543" s="76">
        <f>'XCSM Dump'!AW542</f>
        <v>0</v>
      </c>
      <c r="P543" s="76">
        <f>'XCSM Dump'!AX542</f>
        <v>0</v>
      </c>
      <c r="Q543" s="76">
        <f>'XCSM Dump'!AY542</f>
        <v>0</v>
      </c>
      <c r="R543" s="76">
        <f>'XCSM Dump'!AZ542</f>
        <v>0</v>
      </c>
      <c r="S543" s="76">
        <f>+'XCSM Dump'!U542</f>
        <v>0</v>
      </c>
      <c r="T543" s="76">
        <f>+'XCSM Dump'!BB542+'XCSM Dump'!BA542</f>
        <v>0</v>
      </c>
      <c r="U543" s="11">
        <f t="shared" si="18"/>
        <v>640</v>
      </c>
    </row>
    <row r="544" spans="1:21" x14ac:dyDescent="0.3">
      <c r="A544" t="str">
        <f t="shared" si="17"/>
        <v>MAT2083L02</v>
      </c>
      <c r="B544" s="1" t="str">
        <f>'XCSM Dump'!C543</f>
        <v>MAT</v>
      </c>
      <c r="C544" s="1" t="str">
        <f>IF(LEN('XCSM Dump'!D543)=4,'XCSM Dump'!D543,REPT("0",3-LEN('XCSM Dump'!D543))&amp;'XCSM Dump'!D543)</f>
        <v>208</v>
      </c>
      <c r="D544" s="1" t="str">
        <f>'XCSM Dump'!E543</f>
        <v>3L02</v>
      </c>
      <c r="E544" t="str">
        <f>'XCSM Dump'!F543</f>
        <v>Introductory Statistics</v>
      </c>
      <c r="F544" s="75">
        <f>'XCSM Dump'!W543</f>
        <v>4</v>
      </c>
      <c r="G544" s="49">
        <f>'XCSM Dump'!I543</f>
        <v>46252</v>
      </c>
      <c r="H544" s="49">
        <f>'XCSM Dump'!J543</f>
        <v>46367</v>
      </c>
      <c r="I544" s="49">
        <f>'XCSM Dump'!BX543</f>
        <v>46257.96</v>
      </c>
      <c r="J544" s="49">
        <f>'XCSM Dump'!BY543</f>
        <v>46264.92</v>
      </c>
      <c r="K544" s="49">
        <f>'XCSM Dump'!BZ543</f>
        <v>46349.599999999999</v>
      </c>
      <c r="L544" s="76">
        <f>'XCSM Dump'!AT543</f>
        <v>640</v>
      </c>
      <c r="M544" s="76">
        <f>'XCSM Dump'!AU543</f>
        <v>0</v>
      </c>
      <c r="N544" s="76">
        <f>'XCSM Dump'!AV543</f>
        <v>0</v>
      </c>
      <c r="O544" s="76">
        <f>'XCSM Dump'!AW543</f>
        <v>0</v>
      </c>
      <c r="P544" s="76">
        <f>'XCSM Dump'!AX543</f>
        <v>0</v>
      </c>
      <c r="Q544" s="76">
        <f>'XCSM Dump'!AY543</f>
        <v>0</v>
      </c>
      <c r="R544" s="76">
        <f>'XCSM Dump'!AZ543</f>
        <v>0</v>
      </c>
      <c r="S544" s="76">
        <f>+'XCSM Dump'!U543</f>
        <v>0</v>
      </c>
      <c r="T544" s="76">
        <f>+'XCSM Dump'!BB543+'XCSM Dump'!BA543</f>
        <v>0</v>
      </c>
      <c r="U544" s="11">
        <f t="shared" si="18"/>
        <v>640</v>
      </c>
    </row>
    <row r="545" spans="1:21" x14ac:dyDescent="0.3">
      <c r="A545" t="str">
        <f t="shared" si="17"/>
        <v>MAT2083L03</v>
      </c>
      <c r="B545" s="1" t="str">
        <f>'XCSM Dump'!C544</f>
        <v>MAT</v>
      </c>
      <c r="C545" s="1" t="str">
        <f>IF(LEN('XCSM Dump'!D544)=4,'XCSM Dump'!D544,REPT("0",3-LEN('XCSM Dump'!D544))&amp;'XCSM Dump'!D544)</f>
        <v>208</v>
      </c>
      <c r="D545" s="1" t="str">
        <f>'XCSM Dump'!E544</f>
        <v>3L03</v>
      </c>
      <c r="E545" t="str">
        <f>'XCSM Dump'!F544</f>
        <v>Introductory Statistics</v>
      </c>
      <c r="F545" s="75">
        <f>'XCSM Dump'!W544</f>
        <v>4</v>
      </c>
      <c r="G545" s="49">
        <f>'XCSM Dump'!I544</f>
        <v>46252</v>
      </c>
      <c r="H545" s="49">
        <f>'XCSM Dump'!J544</f>
        <v>46367</v>
      </c>
      <c r="I545" s="49">
        <f>'XCSM Dump'!BX544</f>
        <v>46257.96</v>
      </c>
      <c r="J545" s="49">
        <f>'XCSM Dump'!BY544</f>
        <v>46264.92</v>
      </c>
      <c r="K545" s="49">
        <f>'XCSM Dump'!BZ544</f>
        <v>46349.599999999999</v>
      </c>
      <c r="L545" s="76">
        <f>'XCSM Dump'!AT544</f>
        <v>640</v>
      </c>
      <c r="M545" s="76">
        <f>'XCSM Dump'!AU544</f>
        <v>0</v>
      </c>
      <c r="N545" s="76">
        <f>'XCSM Dump'!AV544</f>
        <v>0</v>
      </c>
      <c r="O545" s="76">
        <f>'XCSM Dump'!AW544</f>
        <v>0</v>
      </c>
      <c r="P545" s="76">
        <f>'XCSM Dump'!AX544</f>
        <v>0</v>
      </c>
      <c r="Q545" s="76">
        <f>'XCSM Dump'!AY544</f>
        <v>0</v>
      </c>
      <c r="R545" s="76">
        <f>'XCSM Dump'!AZ544</f>
        <v>0</v>
      </c>
      <c r="S545" s="76">
        <f>+'XCSM Dump'!U544</f>
        <v>0</v>
      </c>
      <c r="T545" s="76">
        <f>+'XCSM Dump'!BB544+'XCSM Dump'!BA544</f>
        <v>0</v>
      </c>
      <c r="U545" s="11">
        <f t="shared" si="18"/>
        <v>640</v>
      </c>
    </row>
    <row r="546" spans="1:21" x14ac:dyDescent="0.3">
      <c r="A546" t="str">
        <f t="shared" si="17"/>
        <v>MAT2103B01</v>
      </c>
      <c r="B546" s="1" t="str">
        <f>'XCSM Dump'!C545</f>
        <v>MAT</v>
      </c>
      <c r="C546" s="1" t="str">
        <f>IF(LEN('XCSM Dump'!D545)=4,'XCSM Dump'!D545,REPT("0",3-LEN('XCSM Dump'!D545))&amp;'XCSM Dump'!D545)</f>
        <v>210</v>
      </c>
      <c r="D546" s="1" t="str">
        <f>'XCSM Dump'!E545</f>
        <v>3B01</v>
      </c>
      <c r="E546" t="str">
        <f>'XCSM Dump'!F545</f>
        <v>Finite Mathematics</v>
      </c>
      <c r="F546" s="75">
        <f>'XCSM Dump'!W545</f>
        <v>3</v>
      </c>
      <c r="G546" s="49">
        <f>'XCSM Dump'!I545</f>
        <v>46308</v>
      </c>
      <c r="H546" s="49">
        <f>'XCSM Dump'!J545</f>
        <v>46367</v>
      </c>
      <c r="I546" s="49">
        <f>'XCSM Dump'!BX545</f>
        <v>46310.6</v>
      </c>
      <c r="J546" s="49">
        <f>'XCSM Dump'!BY545</f>
        <v>46314.2</v>
      </c>
      <c r="K546" s="49">
        <f>'XCSM Dump'!BZ545</f>
        <v>46357.56</v>
      </c>
      <c r="L546" s="76">
        <f>'XCSM Dump'!AT545</f>
        <v>480</v>
      </c>
      <c r="M546" s="76">
        <f>'XCSM Dump'!AU545</f>
        <v>0</v>
      </c>
      <c r="N546" s="76">
        <f>'XCSM Dump'!AV545</f>
        <v>0</v>
      </c>
      <c r="O546" s="76">
        <f>'XCSM Dump'!AW545</f>
        <v>0</v>
      </c>
      <c r="P546" s="76">
        <f>'XCSM Dump'!AX545</f>
        <v>0</v>
      </c>
      <c r="Q546" s="76">
        <f>'XCSM Dump'!AY545</f>
        <v>0</v>
      </c>
      <c r="R546" s="76">
        <f>'XCSM Dump'!AZ545</f>
        <v>0</v>
      </c>
      <c r="S546" s="76">
        <f>+'XCSM Dump'!U545</f>
        <v>0</v>
      </c>
      <c r="T546" s="76">
        <f>+'XCSM Dump'!BB545+'XCSM Dump'!BA545</f>
        <v>0</v>
      </c>
      <c r="U546" s="11">
        <f t="shared" si="18"/>
        <v>480</v>
      </c>
    </row>
    <row r="547" spans="1:21" x14ac:dyDescent="0.3">
      <c r="A547" t="str">
        <f t="shared" si="17"/>
        <v>MAT2113001</v>
      </c>
      <c r="B547" s="1" t="str">
        <f>'XCSM Dump'!C546</f>
        <v>MAT</v>
      </c>
      <c r="C547" s="1" t="str">
        <f>IF(LEN('XCSM Dump'!D546)=4,'XCSM Dump'!D546,REPT("0",3-LEN('XCSM Dump'!D546))&amp;'XCSM Dump'!D546)</f>
        <v>211</v>
      </c>
      <c r="D547" s="1">
        <f>'XCSM Dump'!E546</f>
        <v>3001</v>
      </c>
      <c r="E547" t="str">
        <f>'XCSM Dump'!F546</f>
        <v>Calculus for Bus &amp; Soc.Sci</v>
      </c>
      <c r="F547" s="75">
        <f>'XCSM Dump'!W546</f>
        <v>4</v>
      </c>
      <c r="G547" s="49">
        <f>'XCSM Dump'!I546</f>
        <v>46252</v>
      </c>
      <c r="H547" s="49">
        <f>'XCSM Dump'!J546</f>
        <v>46367</v>
      </c>
      <c r="I547" s="49">
        <f>'XCSM Dump'!BX546</f>
        <v>46257.96</v>
      </c>
      <c r="J547" s="49">
        <f>'XCSM Dump'!BY546</f>
        <v>46264.92</v>
      </c>
      <c r="K547" s="49">
        <f>'XCSM Dump'!BZ546</f>
        <v>46349.599999999999</v>
      </c>
      <c r="L547" s="76">
        <f>'XCSM Dump'!AT546</f>
        <v>640</v>
      </c>
      <c r="M547" s="76">
        <f>'XCSM Dump'!AU546</f>
        <v>0</v>
      </c>
      <c r="N547" s="76">
        <f>'XCSM Dump'!AV546</f>
        <v>0</v>
      </c>
      <c r="O547" s="76">
        <f>'XCSM Dump'!AW546</f>
        <v>0</v>
      </c>
      <c r="P547" s="76">
        <f>'XCSM Dump'!AX546</f>
        <v>0</v>
      </c>
      <c r="Q547" s="76">
        <f>'XCSM Dump'!AY546</f>
        <v>0</v>
      </c>
      <c r="R547" s="76">
        <f>'XCSM Dump'!AZ546</f>
        <v>0</v>
      </c>
      <c r="S547" s="76">
        <f>+'XCSM Dump'!U546</f>
        <v>0</v>
      </c>
      <c r="T547" s="76">
        <f>+'XCSM Dump'!BB546+'XCSM Dump'!BA546</f>
        <v>0</v>
      </c>
      <c r="U547" s="11">
        <f t="shared" si="18"/>
        <v>640</v>
      </c>
    </row>
    <row r="548" spans="1:21" x14ac:dyDescent="0.3">
      <c r="A548" t="str">
        <f t="shared" si="17"/>
        <v>MAT2113002</v>
      </c>
      <c r="B548" s="1" t="str">
        <f>'XCSM Dump'!C547</f>
        <v>MAT</v>
      </c>
      <c r="C548" s="1" t="str">
        <f>IF(LEN('XCSM Dump'!D547)=4,'XCSM Dump'!D547,REPT("0",3-LEN('XCSM Dump'!D547))&amp;'XCSM Dump'!D547)</f>
        <v>211</v>
      </c>
      <c r="D548" s="1">
        <f>'XCSM Dump'!E547</f>
        <v>3002</v>
      </c>
      <c r="E548" t="str">
        <f>'XCSM Dump'!F547</f>
        <v>Calculus for Bus &amp; Soc.Sci</v>
      </c>
      <c r="F548" s="75">
        <f>'XCSM Dump'!W547</f>
        <v>4</v>
      </c>
      <c r="G548" s="49">
        <f>'XCSM Dump'!I547</f>
        <v>46251</v>
      </c>
      <c r="H548" s="49">
        <f>'XCSM Dump'!J547</f>
        <v>46367</v>
      </c>
      <c r="I548" s="49">
        <f>'XCSM Dump'!BX547</f>
        <v>46257.02</v>
      </c>
      <c r="J548" s="49">
        <f>'XCSM Dump'!BY547</f>
        <v>46264.04</v>
      </c>
      <c r="K548" s="49">
        <f>'XCSM Dump'!BZ547</f>
        <v>46349.440000000002</v>
      </c>
      <c r="L548" s="76">
        <f>'XCSM Dump'!AT547</f>
        <v>640</v>
      </c>
      <c r="M548" s="76">
        <f>'XCSM Dump'!AU547</f>
        <v>0</v>
      </c>
      <c r="N548" s="76">
        <f>'XCSM Dump'!AV547</f>
        <v>0</v>
      </c>
      <c r="O548" s="76">
        <f>'XCSM Dump'!AW547</f>
        <v>0</v>
      </c>
      <c r="P548" s="76">
        <f>'XCSM Dump'!AX547</f>
        <v>0</v>
      </c>
      <c r="Q548" s="76">
        <f>'XCSM Dump'!AY547</f>
        <v>0</v>
      </c>
      <c r="R548" s="76">
        <f>'XCSM Dump'!AZ547</f>
        <v>0</v>
      </c>
      <c r="S548" s="76">
        <f>+'XCSM Dump'!U547</f>
        <v>0</v>
      </c>
      <c r="T548" s="76">
        <f>+'XCSM Dump'!BB547+'XCSM Dump'!BA547</f>
        <v>0</v>
      </c>
      <c r="U548" s="11">
        <f t="shared" si="18"/>
        <v>640</v>
      </c>
    </row>
    <row r="549" spans="1:21" x14ac:dyDescent="0.3">
      <c r="A549" t="str">
        <f t="shared" si="17"/>
        <v>MAT2113082</v>
      </c>
      <c r="B549" s="1" t="str">
        <f>'XCSM Dump'!C548</f>
        <v>MAT</v>
      </c>
      <c r="C549" s="1" t="str">
        <f>IF(LEN('XCSM Dump'!D548)=4,'XCSM Dump'!D548,REPT("0",3-LEN('XCSM Dump'!D548))&amp;'XCSM Dump'!D548)</f>
        <v>211</v>
      </c>
      <c r="D549" s="1">
        <f>'XCSM Dump'!E548</f>
        <v>3082</v>
      </c>
      <c r="E549" t="str">
        <f>'XCSM Dump'!F548</f>
        <v>Calculus for Bus &amp; Soc.Sci</v>
      </c>
      <c r="F549" s="75">
        <f>'XCSM Dump'!W548</f>
        <v>4</v>
      </c>
      <c r="G549" s="49">
        <f>'XCSM Dump'!I548</f>
        <v>46251</v>
      </c>
      <c r="H549" s="49">
        <f>'XCSM Dump'!J548</f>
        <v>46367</v>
      </c>
      <c r="I549" s="49">
        <f>'XCSM Dump'!BX548</f>
        <v>46257.02</v>
      </c>
      <c r="J549" s="49">
        <f>'XCSM Dump'!BY548</f>
        <v>46264.04</v>
      </c>
      <c r="K549" s="49">
        <f>'XCSM Dump'!BZ548</f>
        <v>46349.440000000002</v>
      </c>
      <c r="L549" s="76">
        <f>'XCSM Dump'!AT548</f>
        <v>640</v>
      </c>
      <c r="M549" s="76">
        <f>'XCSM Dump'!AU548</f>
        <v>0</v>
      </c>
      <c r="N549" s="76">
        <f>'XCSM Dump'!AV548</f>
        <v>0</v>
      </c>
      <c r="O549" s="76">
        <f>'XCSM Dump'!AW548</f>
        <v>0</v>
      </c>
      <c r="P549" s="76">
        <f>'XCSM Dump'!AX548</f>
        <v>0</v>
      </c>
      <c r="Q549" s="76">
        <f>'XCSM Dump'!AY548</f>
        <v>0</v>
      </c>
      <c r="R549" s="76">
        <f>'XCSM Dump'!AZ548</f>
        <v>0</v>
      </c>
      <c r="S549" s="76">
        <f>+'XCSM Dump'!U548</f>
        <v>0</v>
      </c>
      <c r="T549" s="76">
        <f>+'XCSM Dump'!BB548+'XCSM Dump'!BA548</f>
        <v>0</v>
      </c>
      <c r="U549" s="11">
        <f t="shared" si="18"/>
        <v>640</v>
      </c>
    </row>
    <row r="550" spans="1:21" x14ac:dyDescent="0.3">
      <c r="A550" t="str">
        <f t="shared" si="17"/>
        <v>MAT2203001</v>
      </c>
      <c r="B550" s="1" t="str">
        <f>'XCSM Dump'!C549</f>
        <v>MAT</v>
      </c>
      <c r="C550" s="1" t="str">
        <f>IF(LEN('XCSM Dump'!D549)=4,'XCSM Dump'!D549,REPT("0",3-LEN('XCSM Dump'!D549))&amp;'XCSM Dump'!D549)</f>
        <v>220</v>
      </c>
      <c r="D550" s="1">
        <f>'XCSM Dump'!E549</f>
        <v>3001</v>
      </c>
      <c r="E550" t="str">
        <f>'XCSM Dump'!F549</f>
        <v>Business Statistics</v>
      </c>
      <c r="F550" s="75">
        <f>'XCSM Dump'!W549</f>
        <v>4</v>
      </c>
      <c r="G550" s="49">
        <f>'XCSM Dump'!I549</f>
        <v>46251</v>
      </c>
      <c r="H550" s="49">
        <f>'XCSM Dump'!J549</f>
        <v>46367</v>
      </c>
      <c r="I550" s="49">
        <f>'XCSM Dump'!BX549</f>
        <v>46257.02</v>
      </c>
      <c r="J550" s="49">
        <f>'XCSM Dump'!BY549</f>
        <v>46264.04</v>
      </c>
      <c r="K550" s="49">
        <f>'XCSM Dump'!BZ549</f>
        <v>46349.440000000002</v>
      </c>
      <c r="L550" s="76">
        <f>'XCSM Dump'!AT549</f>
        <v>640</v>
      </c>
      <c r="M550" s="76">
        <f>'XCSM Dump'!AU549</f>
        <v>0</v>
      </c>
      <c r="N550" s="76">
        <f>'XCSM Dump'!AV549</f>
        <v>0</v>
      </c>
      <c r="O550" s="76">
        <f>'XCSM Dump'!AW549</f>
        <v>0</v>
      </c>
      <c r="P550" s="76">
        <f>'XCSM Dump'!AX549</f>
        <v>0</v>
      </c>
      <c r="Q550" s="76">
        <f>'XCSM Dump'!AY549</f>
        <v>0</v>
      </c>
      <c r="R550" s="76">
        <f>'XCSM Dump'!AZ549</f>
        <v>0</v>
      </c>
      <c r="S550" s="76">
        <f>+'XCSM Dump'!U549</f>
        <v>0</v>
      </c>
      <c r="T550" s="76">
        <f>+'XCSM Dump'!BB549+'XCSM Dump'!BA549</f>
        <v>0</v>
      </c>
      <c r="U550" s="11">
        <f t="shared" si="18"/>
        <v>640</v>
      </c>
    </row>
    <row r="551" spans="1:21" x14ac:dyDescent="0.3">
      <c r="A551" t="str">
        <f t="shared" si="17"/>
        <v>MAT2293001</v>
      </c>
      <c r="B551" s="1" t="str">
        <f>'XCSM Dump'!C550</f>
        <v>MAT</v>
      </c>
      <c r="C551" s="1" t="str">
        <f>IF(LEN('XCSM Dump'!D550)=4,'XCSM Dump'!D550,REPT("0",3-LEN('XCSM Dump'!D550))&amp;'XCSM Dump'!D550)</f>
        <v>229</v>
      </c>
      <c r="D551" s="1">
        <f>'XCSM Dump'!E550</f>
        <v>3001</v>
      </c>
      <c r="E551" t="str">
        <f>'XCSM Dump'!F550</f>
        <v>Calculus &amp; Analytic Geometry I</v>
      </c>
      <c r="F551" s="75">
        <f>'XCSM Dump'!W550</f>
        <v>5</v>
      </c>
      <c r="G551" s="49">
        <f>'XCSM Dump'!I550</f>
        <v>46251</v>
      </c>
      <c r="H551" s="49">
        <f>'XCSM Dump'!J550</f>
        <v>46367</v>
      </c>
      <c r="I551" s="49">
        <f>'XCSM Dump'!BX550</f>
        <v>46257.02</v>
      </c>
      <c r="J551" s="49">
        <f>'XCSM Dump'!BY550</f>
        <v>46264.04</v>
      </c>
      <c r="K551" s="49">
        <f>'XCSM Dump'!BZ550</f>
        <v>46349.440000000002</v>
      </c>
      <c r="L551" s="76">
        <f>'XCSM Dump'!AT550</f>
        <v>800</v>
      </c>
      <c r="M551" s="76">
        <f>'XCSM Dump'!AU550</f>
        <v>0</v>
      </c>
      <c r="N551" s="76">
        <f>'XCSM Dump'!AV550</f>
        <v>0</v>
      </c>
      <c r="O551" s="76">
        <f>'XCSM Dump'!AW550</f>
        <v>0</v>
      </c>
      <c r="P551" s="76">
        <f>'XCSM Dump'!AX550</f>
        <v>0</v>
      </c>
      <c r="Q551" s="76">
        <f>'XCSM Dump'!AY550</f>
        <v>0</v>
      </c>
      <c r="R551" s="76">
        <f>'XCSM Dump'!AZ550</f>
        <v>0</v>
      </c>
      <c r="S551" s="76">
        <f>+'XCSM Dump'!U550</f>
        <v>0</v>
      </c>
      <c r="T551" s="76">
        <f>+'XCSM Dump'!BB550+'XCSM Dump'!BA550</f>
        <v>0</v>
      </c>
      <c r="U551" s="11">
        <f t="shared" si="18"/>
        <v>800</v>
      </c>
    </row>
    <row r="552" spans="1:21" x14ac:dyDescent="0.3">
      <c r="A552" t="str">
        <f t="shared" si="17"/>
        <v>MAT2293090</v>
      </c>
      <c r="B552" s="1" t="str">
        <f>'XCSM Dump'!C551</f>
        <v>MAT</v>
      </c>
      <c r="C552" s="1" t="str">
        <f>IF(LEN('XCSM Dump'!D551)=4,'XCSM Dump'!D551,REPT("0",3-LEN('XCSM Dump'!D551))&amp;'XCSM Dump'!D551)</f>
        <v>229</v>
      </c>
      <c r="D552" s="1">
        <f>'XCSM Dump'!E551</f>
        <v>3090</v>
      </c>
      <c r="E552" t="str">
        <f>'XCSM Dump'!F551</f>
        <v>Calculus &amp; Analytic Geometry I</v>
      </c>
      <c r="F552" s="75">
        <f>'XCSM Dump'!W551</f>
        <v>5</v>
      </c>
      <c r="G552" s="49">
        <f>'XCSM Dump'!I551</f>
        <v>46253</v>
      </c>
      <c r="H552" s="49">
        <f>'XCSM Dump'!J551</f>
        <v>46534</v>
      </c>
      <c r="I552" s="49">
        <f>'XCSM Dump'!BX551</f>
        <v>46268.92</v>
      </c>
      <c r="J552" s="49">
        <f>'XCSM Dump'!BY551</f>
        <v>46285.84</v>
      </c>
      <c r="K552" s="49">
        <f>'XCSM Dump'!BZ551</f>
        <v>46489.04</v>
      </c>
      <c r="L552" s="76">
        <f>'XCSM Dump'!AT551</f>
        <v>800</v>
      </c>
      <c r="M552" s="76">
        <f>'XCSM Dump'!AU551</f>
        <v>0</v>
      </c>
      <c r="N552" s="76">
        <f>'XCSM Dump'!AV551</f>
        <v>0</v>
      </c>
      <c r="O552" s="76">
        <f>'XCSM Dump'!AW551</f>
        <v>0</v>
      </c>
      <c r="P552" s="76">
        <f>'XCSM Dump'!AX551</f>
        <v>0</v>
      </c>
      <c r="Q552" s="76">
        <f>'XCSM Dump'!AY551</f>
        <v>0</v>
      </c>
      <c r="R552" s="76">
        <f>'XCSM Dump'!AZ551</f>
        <v>0</v>
      </c>
      <c r="S552" s="76">
        <f>+'XCSM Dump'!U551</f>
        <v>0</v>
      </c>
      <c r="T552" s="76">
        <f>+'XCSM Dump'!BB551+'XCSM Dump'!BA551</f>
        <v>0</v>
      </c>
      <c r="U552" s="11">
        <f t="shared" si="18"/>
        <v>800</v>
      </c>
    </row>
    <row r="553" spans="1:21" x14ac:dyDescent="0.3">
      <c r="A553" t="str">
        <f t="shared" si="17"/>
        <v>MAT2303001</v>
      </c>
      <c r="B553" s="1" t="str">
        <f>'XCSM Dump'!C552</f>
        <v>MAT</v>
      </c>
      <c r="C553" s="1" t="str">
        <f>IF(LEN('XCSM Dump'!D552)=4,'XCSM Dump'!D552,REPT("0",3-LEN('XCSM Dump'!D552))&amp;'XCSM Dump'!D552)</f>
        <v>230</v>
      </c>
      <c r="D553" s="1">
        <f>'XCSM Dump'!E552</f>
        <v>3001</v>
      </c>
      <c r="E553" t="str">
        <f>'XCSM Dump'!F552</f>
        <v>Calculus &amp; Analytic Geomet II</v>
      </c>
      <c r="F553" s="75">
        <f>'XCSM Dump'!W552</f>
        <v>5</v>
      </c>
      <c r="G553" s="49">
        <f>'XCSM Dump'!I552</f>
        <v>46251</v>
      </c>
      <c r="H553" s="49">
        <f>'XCSM Dump'!J552</f>
        <v>46367</v>
      </c>
      <c r="I553" s="49">
        <f>'XCSM Dump'!BX552</f>
        <v>46257.02</v>
      </c>
      <c r="J553" s="49">
        <f>'XCSM Dump'!BY552</f>
        <v>46264.04</v>
      </c>
      <c r="K553" s="49">
        <f>'XCSM Dump'!BZ552</f>
        <v>46349.440000000002</v>
      </c>
      <c r="L553" s="76">
        <f>'XCSM Dump'!AT552</f>
        <v>800</v>
      </c>
      <c r="M553" s="76">
        <f>'XCSM Dump'!AU552</f>
        <v>0</v>
      </c>
      <c r="N553" s="76">
        <f>'XCSM Dump'!AV552</f>
        <v>0</v>
      </c>
      <c r="O553" s="76">
        <f>'XCSM Dump'!AW552</f>
        <v>0</v>
      </c>
      <c r="P553" s="76">
        <f>'XCSM Dump'!AX552</f>
        <v>0</v>
      </c>
      <c r="Q553" s="76">
        <f>'XCSM Dump'!AY552</f>
        <v>0</v>
      </c>
      <c r="R553" s="76">
        <f>'XCSM Dump'!AZ552</f>
        <v>0</v>
      </c>
      <c r="S553" s="76">
        <f>+'XCSM Dump'!U552</f>
        <v>0</v>
      </c>
      <c r="T553" s="76">
        <f>+'XCSM Dump'!BB552+'XCSM Dump'!BA552</f>
        <v>0</v>
      </c>
      <c r="U553" s="11">
        <f t="shared" si="18"/>
        <v>800</v>
      </c>
    </row>
    <row r="554" spans="1:21" x14ac:dyDescent="0.3">
      <c r="A554" t="str">
        <f t="shared" si="17"/>
        <v>MAT2303081</v>
      </c>
      <c r="B554" s="1" t="str">
        <f>'XCSM Dump'!C553</f>
        <v>MAT</v>
      </c>
      <c r="C554" s="1" t="str">
        <f>IF(LEN('XCSM Dump'!D553)=4,'XCSM Dump'!D553,REPT("0",3-LEN('XCSM Dump'!D553))&amp;'XCSM Dump'!D553)</f>
        <v>230</v>
      </c>
      <c r="D554" s="1">
        <f>'XCSM Dump'!E553</f>
        <v>3081</v>
      </c>
      <c r="E554" t="str">
        <f>'XCSM Dump'!F553</f>
        <v>Calculus &amp; Analytic Geomet II</v>
      </c>
      <c r="F554" s="75">
        <f>'XCSM Dump'!W553</f>
        <v>5</v>
      </c>
      <c r="G554" s="49">
        <f>'XCSM Dump'!I553</f>
        <v>46251</v>
      </c>
      <c r="H554" s="49">
        <f>'XCSM Dump'!J553</f>
        <v>46367</v>
      </c>
      <c r="I554" s="49">
        <f>'XCSM Dump'!BX553</f>
        <v>46257.02</v>
      </c>
      <c r="J554" s="49">
        <f>'XCSM Dump'!BY553</f>
        <v>46264.04</v>
      </c>
      <c r="K554" s="49">
        <f>'XCSM Dump'!BZ553</f>
        <v>46349.440000000002</v>
      </c>
      <c r="L554" s="76">
        <f>'XCSM Dump'!AT553</f>
        <v>800</v>
      </c>
      <c r="M554" s="76">
        <f>'XCSM Dump'!AU553</f>
        <v>0</v>
      </c>
      <c r="N554" s="76">
        <f>'XCSM Dump'!AV553</f>
        <v>0</v>
      </c>
      <c r="O554" s="76">
        <f>'XCSM Dump'!AW553</f>
        <v>0</v>
      </c>
      <c r="P554" s="76">
        <f>'XCSM Dump'!AX553</f>
        <v>0</v>
      </c>
      <c r="Q554" s="76">
        <f>'XCSM Dump'!AY553</f>
        <v>0</v>
      </c>
      <c r="R554" s="76">
        <f>'XCSM Dump'!AZ553</f>
        <v>0</v>
      </c>
      <c r="S554" s="76">
        <f>+'XCSM Dump'!U553</f>
        <v>0</v>
      </c>
      <c r="T554" s="76">
        <f>+'XCSM Dump'!BB553+'XCSM Dump'!BA553</f>
        <v>0</v>
      </c>
      <c r="U554" s="11">
        <f t="shared" si="18"/>
        <v>800</v>
      </c>
    </row>
    <row r="555" spans="1:21" x14ac:dyDescent="0.3">
      <c r="A555" t="str">
        <f t="shared" si="17"/>
        <v>MAT2313001</v>
      </c>
      <c r="B555" s="1" t="str">
        <f>'XCSM Dump'!C554</f>
        <v>MAT</v>
      </c>
      <c r="C555" s="1" t="str">
        <f>IF(LEN('XCSM Dump'!D554)=4,'XCSM Dump'!D554,REPT("0",3-LEN('XCSM Dump'!D554))&amp;'XCSM Dump'!D554)</f>
        <v>231</v>
      </c>
      <c r="D555" s="1">
        <f>'XCSM Dump'!E554</f>
        <v>3001</v>
      </c>
      <c r="E555" t="str">
        <f>'XCSM Dump'!F554</f>
        <v>Calculus/Analytical Geom III</v>
      </c>
      <c r="F555" s="75">
        <f>'XCSM Dump'!W554</f>
        <v>5</v>
      </c>
      <c r="G555" s="49">
        <f>'XCSM Dump'!I554</f>
        <v>46252</v>
      </c>
      <c r="H555" s="49">
        <f>'XCSM Dump'!J554</f>
        <v>46367</v>
      </c>
      <c r="I555" s="49">
        <f>'XCSM Dump'!BX554</f>
        <v>46257.96</v>
      </c>
      <c r="J555" s="49">
        <f>'XCSM Dump'!BY554</f>
        <v>46264.92</v>
      </c>
      <c r="K555" s="49">
        <f>'XCSM Dump'!BZ554</f>
        <v>46349.599999999999</v>
      </c>
      <c r="L555" s="76">
        <f>'XCSM Dump'!AT554</f>
        <v>800</v>
      </c>
      <c r="M555" s="76">
        <f>'XCSM Dump'!AU554</f>
        <v>0</v>
      </c>
      <c r="N555" s="76">
        <f>'XCSM Dump'!AV554</f>
        <v>0</v>
      </c>
      <c r="O555" s="76">
        <f>'XCSM Dump'!AW554</f>
        <v>0</v>
      </c>
      <c r="P555" s="76">
        <f>'XCSM Dump'!AX554</f>
        <v>0</v>
      </c>
      <c r="Q555" s="76">
        <f>'XCSM Dump'!AY554</f>
        <v>0</v>
      </c>
      <c r="R555" s="76">
        <f>'XCSM Dump'!AZ554</f>
        <v>0</v>
      </c>
      <c r="S555" s="76">
        <f>+'XCSM Dump'!U554</f>
        <v>0</v>
      </c>
      <c r="T555" s="76">
        <f>+'XCSM Dump'!BB554+'XCSM Dump'!BA554</f>
        <v>0</v>
      </c>
      <c r="U555" s="11">
        <f t="shared" si="18"/>
        <v>800</v>
      </c>
    </row>
    <row r="556" spans="1:21" x14ac:dyDescent="0.3">
      <c r="A556" t="str">
        <f t="shared" si="17"/>
        <v>MM1493001</v>
      </c>
      <c r="B556" s="1" t="str">
        <f>'XCSM Dump'!C555</f>
        <v>MM</v>
      </c>
      <c r="C556" s="1" t="str">
        <f>IF(LEN('XCSM Dump'!D555)=4,'XCSM Dump'!D555,REPT("0",3-LEN('XCSM Dump'!D555))&amp;'XCSM Dump'!D555)</f>
        <v>149</v>
      </c>
      <c r="D556" s="1">
        <f>'XCSM Dump'!E555</f>
        <v>3001</v>
      </c>
      <c r="E556" t="str">
        <f>'XCSM Dump'!F555</f>
        <v>Introduction to Marketing</v>
      </c>
      <c r="F556" s="75">
        <f>'XCSM Dump'!W555</f>
        <v>3</v>
      </c>
      <c r="G556" s="49">
        <f>'XCSM Dump'!I555</f>
        <v>46251</v>
      </c>
      <c r="H556" s="49">
        <f>'XCSM Dump'!J555</f>
        <v>46367</v>
      </c>
      <c r="I556" s="49">
        <f>'XCSM Dump'!BX555</f>
        <v>46257.02</v>
      </c>
      <c r="J556" s="49">
        <f>'XCSM Dump'!BY555</f>
        <v>46264.04</v>
      </c>
      <c r="K556" s="49">
        <f>'XCSM Dump'!BZ555</f>
        <v>46349.440000000002</v>
      </c>
      <c r="L556" s="76">
        <f>'XCSM Dump'!AT555</f>
        <v>480</v>
      </c>
      <c r="M556" s="76">
        <f>'XCSM Dump'!AU555</f>
        <v>0</v>
      </c>
      <c r="N556" s="76">
        <f>'XCSM Dump'!AV555</f>
        <v>0</v>
      </c>
      <c r="O556" s="76">
        <f>'XCSM Dump'!AW555</f>
        <v>0</v>
      </c>
      <c r="P556" s="76">
        <f>'XCSM Dump'!AX555</f>
        <v>0</v>
      </c>
      <c r="Q556" s="76">
        <f>'XCSM Dump'!AY555</f>
        <v>0</v>
      </c>
      <c r="R556" s="76">
        <f>'XCSM Dump'!AZ555</f>
        <v>0</v>
      </c>
      <c r="S556" s="76">
        <f>+'XCSM Dump'!U555</f>
        <v>0</v>
      </c>
      <c r="T556" s="76">
        <f>+'XCSM Dump'!BB555+'XCSM Dump'!BA555</f>
        <v>0</v>
      </c>
      <c r="U556" s="11">
        <f t="shared" si="18"/>
        <v>480</v>
      </c>
    </row>
    <row r="557" spans="1:21" x14ac:dyDescent="0.3">
      <c r="A557" t="str">
        <f t="shared" si="17"/>
        <v>MM1493B01</v>
      </c>
      <c r="B557" s="1" t="str">
        <f>'XCSM Dump'!C556</f>
        <v>MM</v>
      </c>
      <c r="C557" s="1" t="str">
        <f>IF(LEN('XCSM Dump'!D556)=4,'XCSM Dump'!D556,REPT("0",3-LEN('XCSM Dump'!D556))&amp;'XCSM Dump'!D556)</f>
        <v>149</v>
      </c>
      <c r="D557" s="1" t="str">
        <f>'XCSM Dump'!E556</f>
        <v>3B01</v>
      </c>
      <c r="E557" t="str">
        <f>'XCSM Dump'!F556</f>
        <v>Introduction to Marketing</v>
      </c>
      <c r="F557" s="75">
        <f>'XCSM Dump'!W556</f>
        <v>3</v>
      </c>
      <c r="G557" s="49">
        <f>'XCSM Dump'!I556</f>
        <v>46307</v>
      </c>
      <c r="H557" s="49">
        <f>'XCSM Dump'!J556</f>
        <v>46367</v>
      </c>
      <c r="I557" s="49">
        <f>'XCSM Dump'!BX556</f>
        <v>46309.66</v>
      </c>
      <c r="J557" s="49">
        <f>'XCSM Dump'!BY556</f>
        <v>46313.32</v>
      </c>
      <c r="K557" s="49">
        <f>'XCSM Dump'!BZ556</f>
        <v>46357.4</v>
      </c>
      <c r="L557" s="76">
        <f>'XCSM Dump'!AT556</f>
        <v>480</v>
      </c>
      <c r="M557" s="76">
        <f>'XCSM Dump'!AU556</f>
        <v>0</v>
      </c>
      <c r="N557" s="76">
        <f>'XCSM Dump'!AV556</f>
        <v>0</v>
      </c>
      <c r="O557" s="76">
        <f>'XCSM Dump'!AW556</f>
        <v>0</v>
      </c>
      <c r="P557" s="76">
        <f>'XCSM Dump'!AX556</f>
        <v>0</v>
      </c>
      <c r="Q557" s="76">
        <f>'XCSM Dump'!AY556</f>
        <v>0</v>
      </c>
      <c r="R557" s="76">
        <f>'XCSM Dump'!AZ556</f>
        <v>0</v>
      </c>
      <c r="S557" s="76">
        <f>+'XCSM Dump'!U556</f>
        <v>0</v>
      </c>
      <c r="T557" s="76">
        <f>+'XCSM Dump'!BB556+'XCSM Dump'!BA556</f>
        <v>0</v>
      </c>
      <c r="U557" s="11">
        <f t="shared" si="18"/>
        <v>480</v>
      </c>
    </row>
    <row r="558" spans="1:21" x14ac:dyDescent="0.3">
      <c r="A558" t="str">
        <f t="shared" si="17"/>
        <v>MM1623001</v>
      </c>
      <c r="B558" s="1" t="str">
        <f>'XCSM Dump'!C557</f>
        <v>MM</v>
      </c>
      <c r="C558" s="1" t="str">
        <f>IF(LEN('XCSM Dump'!D557)=4,'XCSM Dump'!D557,REPT("0",3-LEN('XCSM Dump'!D557))&amp;'XCSM Dump'!D557)</f>
        <v>162</v>
      </c>
      <c r="D558" s="1">
        <f>'XCSM Dump'!E557</f>
        <v>3001</v>
      </c>
      <c r="E558" t="str">
        <f>'XCSM Dump'!F557</f>
        <v>Introduction to Management</v>
      </c>
      <c r="F558" s="75">
        <f>'XCSM Dump'!W557</f>
        <v>3</v>
      </c>
      <c r="G558" s="49">
        <f>'XCSM Dump'!I557</f>
        <v>46251</v>
      </c>
      <c r="H558" s="49">
        <f>'XCSM Dump'!J557</f>
        <v>46367</v>
      </c>
      <c r="I558" s="49">
        <f>'XCSM Dump'!BX557</f>
        <v>46257.02</v>
      </c>
      <c r="J558" s="49">
        <f>'XCSM Dump'!BY557</f>
        <v>46264.04</v>
      </c>
      <c r="K558" s="49">
        <f>'XCSM Dump'!BZ557</f>
        <v>46349.440000000002</v>
      </c>
      <c r="L558" s="76">
        <f>'XCSM Dump'!AT557</f>
        <v>480</v>
      </c>
      <c r="M558" s="76">
        <f>'XCSM Dump'!AU557</f>
        <v>0</v>
      </c>
      <c r="N558" s="76">
        <f>'XCSM Dump'!AV557</f>
        <v>0</v>
      </c>
      <c r="O558" s="76">
        <f>'XCSM Dump'!AW557</f>
        <v>0</v>
      </c>
      <c r="P558" s="76">
        <f>'XCSM Dump'!AX557</f>
        <v>0</v>
      </c>
      <c r="Q558" s="76">
        <f>'XCSM Dump'!AY557</f>
        <v>0</v>
      </c>
      <c r="R558" s="76">
        <f>'XCSM Dump'!AZ557</f>
        <v>0</v>
      </c>
      <c r="S558" s="76">
        <f>+'XCSM Dump'!U557</f>
        <v>0</v>
      </c>
      <c r="T558" s="76">
        <f>+'XCSM Dump'!BB557+'XCSM Dump'!BA557</f>
        <v>0</v>
      </c>
      <c r="U558" s="11">
        <f t="shared" si="18"/>
        <v>480</v>
      </c>
    </row>
    <row r="559" spans="1:21" x14ac:dyDescent="0.3">
      <c r="A559" t="str">
        <f t="shared" si="17"/>
        <v>MM2343090</v>
      </c>
      <c r="B559" s="1" t="str">
        <f>'XCSM Dump'!C558</f>
        <v>MM</v>
      </c>
      <c r="C559" s="1" t="str">
        <f>IF(LEN('XCSM Dump'!D558)=4,'XCSM Dump'!D558,REPT("0",3-LEN('XCSM Dump'!D558))&amp;'XCSM Dump'!D558)</f>
        <v>234</v>
      </c>
      <c r="D559" s="1">
        <f>'XCSM Dump'!E558</f>
        <v>3090</v>
      </c>
      <c r="E559" t="str">
        <f>'XCSM Dump'!F558</f>
        <v>Advertising and Promotion</v>
      </c>
      <c r="F559" s="75">
        <f>'XCSM Dump'!W558</f>
        <v>3</v>
      </c>
      <c r="G559" s="49">
        <f>'XCSM Dump'!I558</f>
        <v>46252</v>
      </c>
      <c r="H559" s="49">
        <f>'XCSM Dump'!J558</f>
        <v>46373</v>
      </c>
      <c r="I559" s="49">
        <f>'XCSM Dump'!BX558</f>
        <v>46258.32</v>
      </c>
      <c r="J559" s="49">
        <f>'XCSM Dump'!BY558</f>
        <v>46265.64</v>
      </c>
      <c r="K559" s="49">
        <f>'XCSM Dump'!BZ558</f>
        <v>46353.64</v>
      </c>
      <c r="L559" s="76">
        <f>'XCSM Dump'!AT558</f>
        <v>480</v>
      </c>
      <c r="M559" s="76">
        <f>'XCSM Dump'!AU558</f>
        <v>0</v>
      </c>
      <c r="N559" s="76">
        <f>'XCSM Dump'!AV558</f>
        <v>0</v>
      </c>
      <c r="O559" s="76">
        <f>'XCSM Dump'!AW558</f>
        <v>0</v>
      </c>
      <c r="P559" s="76">
        <f>'XCSM Dump'!AX558</f>
        <v>0</v>
      </c>
      <c r="Q559" s="76">
        <f>'XCSM Dump'!AY558</f>
        <v>0</v>
      </c>
      <c r="R559" s="76">
        <f>'XCSM Dump'!AZ558</f>
        <v>0</v>
      </c>
      <c r="S559" s="76">
        <f>+'XCSM Dump'!U558</f>
        <v>0</v>
      </c>
      <c r="T559" s="76">
        <f>+'XCSM Dump'!BB558+'XCSM Dump'!BA558</f>
        <v>0</v>
      </c>
      <c r="U559" s="11">
        <f t="shared" si="18"/>
        <v>480</v>
      </c>
    </row>
    <row r="560" spans="1:21" x14ac:dyDescent="0.3">
      <c r="A560" t="str">
        <f t="shared" si="17"/>
        <v>MM2373001</v>
      </c>
      <c r="B560" s="1" t="str">
        <f>'XCSM Dump'!C559</f>
        <v>MM</v>
      </c>
      <c r="C560" s="1" t="str">
        <f>IF(LEN('XCSM Dump'!D559)=4,'XCSM Dump'!D559,REPT("0",3-LEN('XCSM Dump'!D559))&amp;'XCSM Dump'!D559)</f>
        <v>237</v>
      </c>
      <c r="D560" s="1">
        <f>'XCSM Dump'!E559</f>
        <v>3001</v>
      </c>
      <c r="E560" t="str">
        <f>'XCSM Dump'!F559</f>
        <v>Supervision</v>
      </c>
      <c r="F560" s="75">
        <f>'XCSM Dump'!W559</f>
        <v>3</v>
      </c>
      <c r="G560" s="49">
        <f>'XCSM Dump'!I559</f>
        <v>46251</v>
      </c>
      <c r="H560" s="49">
        <f>'XCSM Dump'!J559</f>
        <v>46367</v>
      </c>
      <c r="I560" s="49">
        <f>'XCSM Dump'!BX559</f>
        <v>46257.02</v>
      </c>
      <c r="J560" s="49">
        <f>'XCSM Dump'!BY559</f>
        <v>46264.04</v>
      </c>
      <c r="K560" s="49">
        <f>'XCSM Dump'!BZ559</f>
        <v>46349.440000000002</v>
      </c>
      <c r="L560" s="76">
        <f>'XCSM Dump'!AT559</f>
        <v>480</v>
      </c>
      <c r="M560" s="76">
        <f>'XCSM Dump'!AU559</f>
        <v>0</v>
      </c>
      <c r="N560" s="76">
        <f>'XCSM Dump'!AV559</f>
        <v>0</v>
      </c>
      <c r="O560" s="76">
        <f>'XCSM Dump'!AW559</f>
        <v>0</v>
      </c>
      <c r="P560" s="76">
        <f>'XCSM Dump'!AX559</f>
        <v>0</v>
      </c>
      <c r="Q560" s="76">
        <f>'XCSM Dump'!AY559</f>
        <v>0</v>
      </c>
      <c r="R560" s="76">
        <f>'XCSM Dump'!AZ559</f>
        <v>0</v>
      </c>
      <c r="S560" s="76">
        <f>+'XCSM Dump'!U559</f>
        <v>0</v>
      </c>
      <c r="T560" s="76">
        <f>+'XCSM Dump'!BB559+'XCSM Dump'!BA559</f>
        <v>0</v>
      </c>
      <c r="U560" s="11">
        <f t="shared" si="18"/>
        <v>480</v>
      </c>
    </row>
    <row r="561" spans="1:21" x14ac:dyDescent="0.3">
      <c r="A561" t="str">
        <f t="shared" si="17"/>
        <v>MM2663001</v>
      </c>
      <c r="B561" s="1" t="str">
        <f>'XCSM Dump'!C560</f>
        <v>MM</v>
      </c>
      <c r="C561" s="1" t="str">
        <f>IF(LEN('XCSM Dump'!D560)=4,'XCSM Dump'!D560,REPT("0",3-LEN('XCSM Dump'!D560))&amp;'XCSM Dump'!D560)</f>
        <v>266</v>
      </c>
      <c r="D561" s="1">
        <f>'XCSM Dump'!E560</f>
        <v>3001</v>
      </c>
      <c r="E561" t="str">
        <f>'XCSM Dump'!F560</f>
        <v>Principles of Sales</v>
      </c>
      <c r="F561" s="75">
        <f>'XCSM Dump'!W560</f>
        <v>3</v>
      </c>
      <c r="G561" s="49">
        <f>'XCSM Dump'!I560</f>
        <v>46251</v>
      </c>
      <c r="H561" s="49">
        <f>'XCSM Dump'!J560</f>
        <v>46367</v>
      </c>
      <c r="I561" s="49">
        <f>'XCSM Dump'!BX560</f>
        <v>46257.02</v>
      </c>
      <c r="J561" s="49">
        <f>'XCSM Dump'!BY560</f>
        <v>46264.04</v>
      </c>
      <c r="K561" s="49">
        <f>'XCSM Dump'!BZ560</f>
        <v>46349.440000000002</v>
      </c>
      <c r="L561" s="76">
        <f>'XCSM Dump'!AT560</f>
        <v>480</v>
      </c>
      <c r="M561" s="76">
        <f>'XCSM Dump'!AU560</f>
        <v>0</v>
      </c>
      <c r="N561" s="76">
        <f>'XCSM Dump'!AV560</f>
        <v>0</v>
      </c>
      <c r="O561" s="76">
        <f>'XCSM Dump'!AW560</f>
        <v>0</v>
      </c>
      <c r="P561" s="76">
        <f>'XCSM Dump'!AX560</f>
        <v>0</v>
      </c>
      <c r="Q561" s="76">
        <f>'XCSM Dump'!AY560</f>
        <v>0</v>
      </c>
      <c r="R561" s="76">
        <f>'XCSM Dump'!AZ560</f>
        <v>0</v>
      </c>
      <c r="S561" s="76">
        <f>+'XCSM Dump'!U560</f>
        <v>0</v>
      </c>
      <c r="T561" s="76">
        <f>+'XCSM Dump'!BB560+'XCSM Dump'!BA560</f>
        <v>0</v>
      </c>
      <c r="U561" s="11">
        <f t="shared" si="18"/>
        <v>480</v>
      </c>
    </row>
    <row r="562" spans="1:21" x14ac:dyDescent="0.3">
      <c r="A562" t="str">
        <f t="shared" si="17"/>
        <v>MM2993001</v>
      </c>
      <c r="B562" s="1" t="str">
        <f>'XCSM Dump'!C561</f>
        <v>MM</v>
      </c>
      <c r="C562" s="1" t="str">
        <f>IF(LEN('XCSM Dump'!D561)=4,'XCSM Dump'!D561,REPT("0",3-LEN('XCSM Dump'!D561))&amp;'XCSM Dump'!D561)</f>
        <v>299</v>
      </c>
      <c r="D562" s="1">
        <f>'XCSM Dump'!E561</f>
        <v>3001</v>
      </c>
      <c r="E562" t="str">
        <f>'XCSM Dump'!F561</f>
        <v>Intern Marketing Or Management</v>
      </c>
      <c r="F562" s="75">
        <f>'XCSM Dump'!W561</f>
        <v>4</v>
      </c>
      <c r="G562" s="49">
        <f>'XCSM Dump'!I561</f>
        <v>46251</v>
      </c>
      <c r="H562" s="49">
        <f>'XCSM Dump'!J561</f>
        <v>46367</v>
      </c>
      <c r="I562" s="49">
        <f>'XCSM Dump'!BX561</f>
        <v>46257.02</v>
      </c>
      <c r="J562" s="49">
        <f>'XCSM Dump'!BY561</f>
        <v>46264.04</v>
      </c>
      <c r="K562" s="49">
        <f>'XCSM Dump'!BZ561</f>
        <v>46349.440000000002</v>
      </c>
      <c r="L562" s="76">
        <f>'XCSM Dump'!AT561</f>
        <v>640</v>
      </c>
      <c r="M562" s="76">
        <f>'XCSM Dump'!AU561</f>
        <v>0</v>
      </c>
      <c r="N562" s="76">
        <f>'XCSM Dump'!AV561</f>
        <v>0</v>
      </c>
      <c r="O562" s="76">
        <f>'XCSM Dump'!AW561</f>
        <v>0</v>
      </c>
      <c r="P562" s="76">
        <f>'XCSM Dump'!AX561</f>
        <v>0</v>
      </c>
      <c r="Q562" s="76">
        <f>'XCSM Dump'!AY561</f>
        <v>0</v>
      </c>
      <c r="R562" s="76">
        <f>'XCSM Dump'!AZ561</f>
        <v>0</v>
      </c>
      <c r="S562" s="76">
        <f>+'XCSM Dump'!U561</f>
        <v>0</v>
      </c>
      <c r="T562" s="76">
        <f>+'XCSM Dump'!BB561+'XCSM Dump'!BA561</f>
        <v>0</v>
      </c>
      <c r="U562" s="11">
        <f t="shared" si="18"/>
        <v>640</v>
      </c>
    </row>
    <row r="563" spans="1:21" x14ac:dyDescent="0.3">
      <c r="A563" t="str">
        <f t="shared" si="17"/>
        <v>MS1033001</v>
      </c>
      <c r="B563" s="1" t="str">
        <f>'XCSM Dump'!C562</f>
        <v>MS</v>
      </c>
      <c r="C563" s="1" t="str">
        <f>IF(LEN('XCSM Dump'!D562)=4,'XCSM Dump'!D562,REPT("0",3-LEN('XCSM Dump'!D562))&amp;'XCSM Dump'!D562)</f>
        <v>103</v>
      </c>
      <c r="D563" s="1">
        <f>'XCSM Dump'!E562</f>
        <v>3001</v>
      </c>
      <c r="E563" t="str">
        <f>'XCSM Dump'!F562</f>
        <v>Leader &amp; Personal Development</v>
      </c>
      <c r="F563" s="75">
        <f>'XCSM Dump'!W562</f>
        <v>2</v>
      </c>
      <c r="G563" s="49">
        <f>'XCSM Dump'!I562</f>
        <v>46252</v>
      </c>
      <c r="H563" s="49">
        <f>'XCSM Dump'!J562</f>
        <v>46367</v>
      </c>
      <c r="I563" s="49">
        <f>'XCSM Dump'!BX562</f>
        <v>46257.96</v>
      </c>
      <c r="J563" s="49">
        <f>'XCSM Dump'!BY562</f>
        <v>46264.92</v>
      </c>
      <c r="K563" s="49">
        <f>'XCSM Dump'!BZ562</f>
        <v>46349.599999999999</v>
      </c>
      <c r="L563" s="76">
        <f>'XCSM Dump'!AT562</f>
        <v>320</v>
      </c>
      <c r="M563" s="76">
        <f>'XCSM Dump'!AU562</f>
        <v>0</v>
      </c>
      <c r="N563" s="76">
        <f>'XCSM Dump'!AV562</f>
        <v>0</v>
      </c>
      <c r="O563" s="76">
        <f>'XCSM Dump'!AW562</f>
        <v>0</v>
      </c>
      <c r="P563" s="76">
        <f>'XCSM Dump'!AX562</f>
        <v>0</v>
      </c>
      <c r="Q563" s="76">
        <f>'XCSM Dump'!AY562</f>
        <v>0</v>
      </c>
      <c r="R563" s="76">
        <f>'XCSM Dump'!AZ562</f>
        <v>0</v>
      </c>
      <c r="S563" s="76">
        <f>+'XCSM Dump'!U562</f>
        <v>0</v>
      </c>
      <c r="T563" s="76">
        <f>+'XCSM Dump'!BB562+'XCSM Dump'!BA562</f>
        <v>0</v>
      </c>
      <c r="U563" s="11">
        <f t="shared" si="18"/>
        <v>320</v>
      </c>
    </row>
    <row r="564" spans="1:21" x14ac:dyDescent="0.3">
      <c r="A564" t="str">
        <f t="shared" si="17"/>
        <v>MS2033001</v>
      </c>
      <c r="B564" s="1" t="str">
        <f>'XCSM Dump'!C563</f>
        <v>MS</v>
      </c>
      <c r="C564" s="1" t="str">
        <f>IF(LEN('XCSM Dump'!D563)=4,'XCSM Dump'!D563,REPT("0",3-LEN('XCSM Dump'!D563))&amp;'XCSM Dump'!D563)</f>
        <v>203</v>
      </c>
      <c r="D564" s="1">
        <f>'XCSM Dump'!E563</f>
        <v>3001</v>
      </c>
      <c r="E564" t="str">
        <f>'XCSM Dump'!F563</f>
        <v>Innovative Tactical Leadership</v>
      </c>
      <c r="F564" s="75">
        <f>'XCSM Dump'!W563</f>
        <v>2</v>
      </c>
      <c r="G564" s="49">
        <f>'XCSM Dump'!I563</f>
        <v>46252</v>
      </c>
      <c r="H564" s="49">
        <f>'XCSM Dump'!J563</f>
        <v>46367</v>
      </c>
      <c r="I564" s="49">
        <f>'XCSM Dump'!BX563</f>
        <v>46257.96</v>
      </c>
      <c r="J564" s="49">
        <f>'XCSM Dump'!BY563</f>
        <v>46264.92</v>
      </c>
      <c r="K564" s="49">
        <f>'XCSM Dump'!BZ563</f>
        <v>46349.599999999999</v>
      </c>
      <c r="L564" s="76">
        <f>'XCSM Dump'!AT563</f>
        <v>320</v>
      </c>
      <c r="M564" s="76">
        <f>'XCSM Dump'!AU563</f>
        <v>0</v>
      </c>
      <c r="N564" s="76">
        <f>'XCSM Dump'!AV563</f>
        <v>0</v>
      </c>
      <c r="O564" s="76">
        <f>'XCSM Dump'!AW563</f>
        <v>0</v>
      </c>
      <c r="P564" s="76">
        <f>'XCSM Dump'!AX563</f>
        <v>0</v>
      </c>
      <c r="Q564" s="76">
        <f>'XCSM Dump'!AY563</f>
        <v>0</v>
      </c>
      <c r="R564" s="76">
        <f>'XCSM Dump'!AZ563</f>
        <v>0</v>
      </c>
      <c r="S564" s="76">
        <f>+'XCSM Dump'!U563</f>
        <v>0</v>
      </c>
      <c r="T564" s="76">
        <f>+'XCSM Dump'!BB563+'XCSM Dump'!BA563</f>
        <v>0</v>
      </c>
      <c r="U564" s="11">
        <f t="shared" si="18"/>
        <v>320</v>
      </c>
    </row>
    <row r="565" spans="1:21" x14ac:dyDescent="0.3">
      <c r="A565" t="str">
        <f t="shared" si="17"/>
        <v>MUS1303001</v>
      </c>
      <c r="B565" s="1" t="str">
        <f>'XCSM Dump'!C564</f>
        <v>MUS</v>
      </c>
      <c r="C565" s="1" t="str">
        <f>IF(LEN('XCSM Dump'!D564)=4,'XCSM Dump'!D564,REPT("0",3-LEN('XCSM Dump'!D564))&amp;'XCSM Dump'!D564)</f>
        <v>130</v>
      </c>
      <c r="D565" s="1">
        <f>'XCSM Dump'!E564</f>
        <v>3001</v>
      </c>
      <c r="E565" t="str">
        <f>'XCSM Dump'!F564</f>
        <v>Surv Amer Music</v>
      </c>
      <c r="F565" s="75">
        <f>'XCSM Dump'!W564</f>
        <v>3</v>
      </c>
      <c r="G565" s="49">
        <f>'XCSM Dump'!I564</f>
        <v>46251</v>
      </c>
      <c r="H565" s="49">
        <f>'XCSM Dump'!J564</f>
        <v>46367</v>
      </c>
      <c r="I565" s="49">
        <f>'XCSM Dump'!BX564</f>
        <v>46257.02</v>
      </c>
      <c r="J565" s="49">
        <f>'XCSM Dump'!BY564</f>
        <v>46264.04</v>
      </c>
      <c r="K565" s="49">
        <f>'XCSM Dump'!BZ564</f>
        <v>46349.440000000002</v>
      </c>
      <c r="L565" s="76">
        <f>'XCSM Dump'!AT564</f>
        <v>480</v>
      </c>
      <c r="M565" s="76">
        <f>'XCSM Dump'!AU564</f>
        <v>0</v>
      </c>
      <c r="N565" s="76">
        <f>'XCSM Dump'!AV564</f>
        <v>0</v>
      </c>
      <c r="O565" s="76">
        <f>'XCSM Dump'!AW564</f>
        <v>0</v>
      </c>
      <c r="P565" s="76">
        <f>'XCSM Dump'!AX564</f>
        <v>0</v>
      </c>
      <c r="Q565" s="76">
        <f>'XCSM Dump'!AY564</f>
        <v>0</v>
      </c>
      <c r="R565" s="76">
        <f>'XCSM Dump'!AZ564</f>
        <v>0</v>
      </c>
      <c r="S565" s="76">
        <f>+'XCSM Dump'!U564</f>
        <v>0</v>
      </c>
      <c r="T565" s="76">
        <f>+'XCSM Dump'!BB564+'XCSM Dump'!BA564</f>
        <v>0</v>
      </c>
      <c r="U565" s="11">
        <f t="shared" si="18"/>
        <v>480</v>
      </c>
    </row>
    <row r="566" spans="1:21" x14ac:dyDescent="0.3">
      <c r="A566" t="str">
        <f t="shared" si="17"/>
        <v>MUS1803001</v>
      </c>
      <c r="B566" s="1" t="str">
        <f>'XCSM Dump'!C565</f>
        <v>MUS</v>
      </c>
      <c r="C566" s="1" t="str">
        <f>IF(LEN('XCSM Dump'!D565)=4,'XCSM Dump'!D565,REPT("0",3-LEN('XCSM Dump'!D565))&amp;'XCSM Dump'!D565)</f>
        <v>180</v>
      </c>
      <c r="D566" s="1">
        <f>'XCSM Dump'!E565</f>
        <v>3001</v>
      </c>
      <c r="E566" t="str">
        <f>'XCSM Dump'!F565</f>
        <v>Private Piano I</v>
      </c>
      <c r="F566" s="75">
        <f>'XCSM Dump'!W565</f>
        <v>1</v>
      </c>
      <c r="G566" s="49">
        <f>'XCSM Dump'!I565</f>
        <v>46251</v>
      </c>
      <c r="H566" s="49">
        <f>'XCSM Dump'!J565</f>
        <v>46367</v>
      </c>
      <c r="I566" s="49">
        <f>'XCSM Dump'!BX565</f>
        <v>46257.02</v>
      </c>
      <c r="J566" s="49">
        <f>'XCSM Dump'!BY565</f>
        <v>46264.04</v>
      </c>
      <c r="K566" s="49">
        <f>'XCSM Dump'!BZ565</f>
        <v>46349.440000000002</v>
      </c>
      <c r="L566" s="76">
        <f>'XCSM Dump'!AT565</f>
        <v>160</v>
      </c>
      <c r="M566" s="76">
        <f>'XCSM Dump'!AU565</f>
        <v>0</v>
      </c>
      <c r="N566" s="76">
        <f>'XCSM Dump'!AV565</f>
        <v>0</v>
      </c>
      <c r="O566" s="76">
        <f>'XCSM Dump'!AW565</f>
        <v>0</v>
      </c>
      <c r="P566" s="76">
        <f>'XCSM Dump'!AX565</f>
        <v>0</v>
      </c>
      <c r="Q566" s="76">
        <f>'XCSM Dump'!AY565</f>
        <v>0</v>
      </c>
      <c r="R566" s="76">
        <f>'XCSM Dump'!AZ565</f>
        <v>0</v>
      </c>
      <c r="S566" s="76">
        <f>+'XCSM Dump'!U565</f>
        <v>0</v>
      </c>
      <c r="T566" s="76">
        <f>+'XCSM Dump'!BB565+'XCSM Dump'!BA565</f>
        <v>0</v>
      </c>
      <c r="U566" s="11">
        <f t="shared" si="18"/>
        <v>160</v>
      </c>
    </row>
    <row r="567" spans="1:21" x14ac:dyDescent="0.3">
      <c r="A567" t="str">
        <f t="shared" si="17"/>
        <v>MUS1813001</v>
      </c>
      <c r="B567" s="1" t="str">
        <f>'XCSM Dump'!C566</f>
        <v>MUS</v>
      </c>
      <c r="C567" s="1" t="str">
        <f>IF(LEN('XCSM Dump'!D566)=4,'XCSM Dump'!D566,REPT("0",3-LEN('XCSM Dump'!D566))&amp;'XCSM Dump'!D566)</f>
        <v>181</v>
      </c>
      <c r="D567" s="1">
        <f>'XCSM Dump'!E566</f>
        <v>3001</v>
      </c>
      <c r="E567" t="str">
        <f>'XCSM Dump'!F566</f>
        <v>Private Guitar I</v>
      </c>
      <c r="F567" s="75">
        <f>'XCSM Dump'!W566</f>
        <v>1</v>
      </c>
      <c r="G567" s="49">
        <f>'XCSM Dump'!I566</f>
        <v>46251</v>
      </c>
      <c r="H567" s="49">
        <f>'XCSM Dump'!J566</f>
        <v>46367</v>
      </c>
      <c r="I567" s="49">
        <f>'XCSM Dump'!BX566</f>
        <v>46257.02</v>
      </c>
      <c r="J567" s="49">
        <f>'XCSM Dump'!BY566</f>
        <v>46264.04</v>
      </c>
      <c r="K567" s="49">
        <f>'XCSM Dump'!BZ566</f>
        <v>46349.440000000002</v>
      </c>
      <c r="L567" s="76">
        <f>'XCSM Dump'!AT566</f>
        <v>160</v>
      </c>
      <c r="M567" s="76">
        <f>'XCSM Dump'!AU566</f>
        <v>0</v>
      </c>
      <c r="N567" s="76">
        <f>'XCSM Dump'!AV566</f>
        <v>0</v>
      </c>
      <c r="O567" s="76">
        <f>'XCSM Dump'!AW566</f>
        <v>0</v>
      </c>
      <c r="P567" s="76">
        <f>'XCSM Dump'!AX566</f>
        <v>0</v>
      </c>
      <c r="Q567" s="76">
        <f>'XCSM Dump'!AY566</f>
        <v>0</v>
      </c>
      <c r="R567" s="76">
        <f>'XCSM Dump'!AZ566</f>
        <v>0</v>
      </c>
      <c r="S567" s="76">
        <f>+'XCSM Dump'!U566</f>
        <v>0</v>
      </c>
      <c r="T567" s="76">
        <f>+'XCSM Dump'!BB566+'XCSM Dump'!BA566</f>
        <v>0</v>
      </c>
      <c r="U567" s="11">
        <f t="shared" si="18"/>
        <v>160</v>
      </c>
    </row>
    <row r="568" spans="1:21" x14ac:dyDescent="0.3">
      <c r="A568" t="str">
        <f t="shared" si="17"/>
        <v>MUS1833001</v>
      </c>
      <c r="B568" s="1" t="str">
        <f>'XCSM Dump'!C567</f>
        <v>MUS</v>
      </c>
      <c r="C568" s="1" t="str">
        <f>IF(LEN('XCSM Dump'!D567)=4,'XCSM Dump'!D567,REPT("0",3-LEN('XCSM Dump'!D567))&amp;'XCSM Dump'!D567)</f>
        <v>183</v>
      </c>
      <c r="D568" s="1">
        <f>'XCSM Dump'!E567</f>
        <v>3001</v>
      </c>
      <c r="E568" t="str">
        <f>'XCSM Dump'!F567</f>
        <v>Private Voice I</v>
      </c>
      <c r="F568" s="75">
        <f>'XCSM Dump'!W567</f>
        <v>1</v>
      </c>
      <c r="G568" s="49">
        <f>'XCSM Dump'!I567</f>
        <v>46251</v>
      </c>
      <c r="H568" s="49">
        <f>'XCSM Dump'!J567</f>
        <v>46367</v>
      </c>
      <c r="I568" s="49">
        <f>'XCSM Dump'!BX567</f>
        <v>46257.02</v>
      </c>
      <c r="J568" s="49">
        <f>'XCSM Dump'!BY567</f>
        <v>46264.04</v>
      </c>
      <c r="K568" s="49">
        <f>'XCSM Dump'!BZ567</f>
        <v>46349.440000000002</v>
      </c>
      <c r="L568" s="76">
        <f>'XCSM Dump'!AT567</f>
        <v>160</v>
      </c>
      <c r="M568" s="76">
        <f>'XCSM Dump'!AU567</f>
        <v>0</v>
      </c>
      <c r="N568" s="76">
        <f>'XCSM Dump'!AV567</f>
        <v>0</v>
      </c>
      <c r="O568" s="76">
        <f>'XCSM Dump'!AW567</f>
        <v>0</v>
      </c>
      <c r="P568" s="76">
        <f>'XCSM Dump'!AX567</f>
        <v>0</v>
      </c>
      <c r="Q568" s="76">
        <f>'XCSM Dump'!AY567</f>
        <v>0</v>
      </c>
      <c r="R568" s="76">
        <f>'XCSM Dump'!AZ567</f>
        <v>0</v>
      </c>
      <c r="S568" s="76">
        <f>+'XCSM Dump'!U567</f>
        <v>0</v>
      </c>
      <c r="T568" s="76">
        <f>+'XCSM Dump'!BB567+'XCSM Dump'!BA567</f>
        <v>0</v>
      </c>
      <c r="U568" s="11">
        <f t="shared" si="18"/>
        <v>160</v>
      </c>
    </row>
    <row r="569" spans="1:21" x14ac:dyDescent="0.3">
      <c r="A569" t="str">
        <f t="shared" si="17"/>
        <v>MUS2203001</v>
      </c>
      <c r="B569" s="1" t="str">
        <f>'XCSM Dump'!C568</f>
        <v>MUS</v>
      </c>
      <c r="C569" s="1" t="str">
        <f>IF(LEN('XCSM Dump'!D568)=4,'XCSM Dump'!D568,REPT("0",3-LEN('XCSM Dump'!D568))&amp;'XCSM Dump'!D568)</f>
        <v>220</v>
      </c>
      <c r="D569" s="1">
        <f>'XCSM Dump'!E568</f>
        <v>3001</v>
      </c>
      <c r="E569" t="str">
        <f>'XCSM Dump'!F568</f>
        <v>Music Appreciation</v>
      </c>
      <c r="F569" s="75">
        <f>'XCSM Dump'!W568</f>
        <v>3</v>
      </c>
      <c r="G569" s="49">
        <f>'XCSM Dump'!I568</f>
        <v>46255</v>
      </c>
      <c r="H569" s="49">
        <f>'XCSM Dump'!J568</f>
        <v>46367</v>
      </c>
      <c r="I569" s="49">
        <f>'XCSM Dump'!BX568</f>
        <v>46260.78</v>
      </c>
      <c r="J569" s="49">
        <f>'XCSM Dump'!BY568</f>
        <v>46267.56</v>
      </c>
      <c r="K569" s="49">
        <f>'XCSM Dump'!BZ568</f>
        <v>46349.08</v>
      </c>
      <c r="L569" s="76">
        <f>'XCSM Dump'!AT568</f>
        <v>480</v>
      </c>
      <c r="M569" s="76">
        <f>'XCSM Dump'!AU568</f>
        <v>0</v>
      </c>
      <c r="N569" s="76">
        <f>'XCSM Dump'!AV568</f>
        <v>0</v>
      </c>
      <c r="O569" s="76">
        <f>'XCSM Dump'!AW568</f>
        <v>0</v>
      </c>
      <c r="P569" s="76">
        <f>'XCSM Dump'!AX568</f>
        <v>0</v>
      </c>
      <c r="Q569" s="76">
        <f>'XCSM Dump'!AY568</f>
        <v>0</v>
      </c>
      <c r="R569" s="76">
        <f>'XCSM Dump'!AZ568</f>
        <v>0</v>
      </c>
      <c r="S569" s="76">
        <f>+'XCSM Dump'!U568</f>
        <v>0</v>
      </c>
      <c r="T569" s="76">
        <f>+'XCSM Dump'!BB568+'XCSM Dump'!BA568</f>
        <v>0</v>
      </c>
      <c r="U569" s="11">
        <f t="shared" si="18"/>
        <v>480</v>
      </c>
    </row>
    <row r="570" spans="1:21" x14ac:dyDescent="0.3">
      <c r="A570" t="str">
        <f t="shared" si="17"/>
        <v>MUS2203002</v>
      </c>
      <c r="B570" s="1" t="str">
        <f>'XCSM Dump'!C569</f>
        <v>MUS</v>
      </c>
      <c r="C570" s="1" t="str">
        <f>IF(LEN('XCSM Dump'!D569)=4,'XCSM Dump'!D569,REPT("0",3-LEN('XCSM Dump'!D569))&amp;'XCSM Dump'!D569)</f>
        <v>220</v>
      </c>
      <c r="D570" s="1">
        <f>'XCSM Dump'!E569</f>
        <v>3002</v>
      </c>
      <c r="E570" t="str">
        <f>'XCSM Dump'!F569</f>
        <v>Music Appreciation</v>
      </c>
      <c r="F570" s="75">
        <f>'XCSM Dump'!W569</f>
        <v>3</v>
      </c>
      <c r="G570" s="49">
        <f>'XCSM Dump'!I569</f>
        <v>46251</v>
      </c>
      <c r="H570" s="49">
        <f>'XCSM Dump'!J569</f>
        <v>46367</v>
      </c>
      <c r="I570" s="49">
        <f>'XCSM Dump'!BX569</f>
        <v>46257.02</v>
      </c>
      <c r="J570" s="49">
        <f>'XCSM Dump'!BY569</f>
        <v>46264.04</v>
      </c>
      <c r="K570" s="49">
        <f>'XCSM Dump'!BZ569</f>
        <v>46349.440000000002</v>
      </c>
      <c r="L570" s="76">
        <f>'XCSM Dump'!AT569</f>
        <v>480</v>
      </c>
      <c r="M570" s="76">
        <f>'XCSM Dump'!AU569</f>
        <v>0</v>
      </c>
      <c r="N570" s="76">
        <f>'XCSM Dump'!AV569</f>
        <v>0</v>
      </c>
      <c r="O570" s="76">
        <f>'XCSM Dump'!AW569</f>
        <v>0</v>
      </c>
      <c r="P570" s="76">
        <f>'XCSM Dump'!AX569</f>
        <v>0</v>
      </c>
      <c r="Q570" s="76">
        <f>'XCSM Dump'!AY569</f>
        <v>0</v>
      </c>
      <c r="R570" s="76">
        <f>'XCSM Dump'!AZ569</f>
        <v>0</v>
      </c>
      <c r="S570" s="76">
        <f>+'XCSM Dump'!U569</f>
        <v>0</v>
      </c>
      <c r="T570" s="76">
        <f>+'XCSM Dump'!BB569+'XCSM Dump'!BA569</f>
        <v>0</v>
      </c>
      <c r="U570" s="11">
        <f t="shared" si="18"/>
        <v>480</v>
      </c>
    </row>
    <row r="571" spans="1:21" x14ac:dyDescent="0.3">
      <c r="A571" t="str">
        <f t="shared" si="17"/>
        <v>MUS2203003</v>
      </c>
      <c r="B571" s="1" t="str">
        <f>'XCSM Dump'!C570</f>
        <v>MUS</v>
      </c>
      <c r="C571" s="1" t="str">
        <f>IF(LEN('XCSM Dump'!D570)=4,'XCSM Dump'!D570,REPT("0",3-LEN('XCSM Dump'!D570))&amp;'XCSM Dump'!D570)</f>
        <v>220</v>
      </c>
      <c r="D571" s="1">
        <f>'XCSM Dump'!E570</f>
        <v>3003</v>
      </c>
      <c r="E571" t="str">
        <f>'XCSM Dump'!F570</f>
        <v>Music Appreciation</v>
      </c>
      <c r="F571" s="75">
        <f>'XCSM Dump'!W570</f>
        <v>3</v>
      </c>
      <c r="G571" s="49">
        <f>'XCSM Dump'!I570</f>
        <v>46251</v>
      </c>
      <c r="H571" s="49">
        <f>'XCSM Dump'!J570</f>
        <v>46367</v>
      </c>
      <c r="I571" s="49">
        <f>'XCSM Dump'!BX570</f>
        <v>46257.02</v>
      </c>
      <c r="J571" s="49">
        <f>'XCSM Dump'!BY570</f>
        <v>46264.04</v>
      </c>
      <c r="K571" s="49">
        <f>'XCSM Dump'!BZ570</f>
        <v>46349.440000000002</v>
      </c>
      <c r="L571" s="76">
        <f>'XCSM Dump'!AT570</f>
        <v>480</v>
      </c>
      <c r="M571" s="76">
        <f>'XCSM Dump'!AU570</f>
        <v>0</v>
      </c>
      <c r="N571" s="76">
        <f>'XCSM Dump'!AV570</f>
        <v>0</v>
      </c>
      <c r="O571" s="76">
        <f>'XCSM Dump'!AW570</f>
        <v>0</v>
      </c>
      <c r="P571" s="76">
        <f>'XCSM Dump'!AX570</f>
        <v>0</v>
      </c>
      <c r="Q571" s="76">
        <f>'XCSM Dump'!AY570</f>
        <v>0</v>
      </c>
      <c r="R571" s="76">
        <f>'XCSM Dump'!AZ570</f>
        <v>0</v>
      </c>
      <c r="S571" s="76">
        <f>+'XCSM Dump'!U570</f>
        <v>0</v>
      </c>
      <c r="T571" s="76">
        <f>+'XCSM Dump'!BB570+'XCSM Dump'!BA570</f>
        <v>0</v>
      </c>
      <c r="U571" s="11">
        <f t="shared" si="18"/>
        <v>480</v>
      </c>
    </row>
    <row r="572" spans="1:21" x14ac:dyDescent="0.3">
      <c r="A572" t="str">
        <f t="shared" si="17"/>
        <v>MUS2203081</v>
      </c>
      <c r="B572" s="1" t="str">
        <f>'XCSM Dump'!C571</f>
        <v>MUS</v>
      </c>
      <c r="C572" s="1" t="str">
        <f>IF(LEN('XCSM Dump'!D571)=4,'XCSM Dump'!D571,REPT("0",3-LEN('XCSM Dump'!D571))&amp;'XCSM Dump'!D571)</f>
        <v>220</v>
      </c>
      <c r="D572" s="1">
        <f>'XCSM Dump'!E571</f>
        <v>3081</v>
      </c>
      <c r="E572" t="str">
        <f>'XCSM Dump'!F571</f>
        <v>Music Appreciation</v>
      </c>
      <c r="F572" s="75">
        <f>'XCSM Dump'!W571</f>
        <v>3</v>
      </c>
      <c r="G572" s="49">
        <f>'XCSM Dump'!I571</f>
        <v>46255</v>
      </c>
      <c r="H572" s="49">
        <f>'XCSM Dump'!J571</f>
        <v>46367</v>
      </c>
      <c r="I572" s="49">
        <f>'XCSM Dump'!BX571</f>
        <v>46260.78</v>
      </c>
      <c r="J572" s="49">
        <f>'XCSM Dump'!BY571</f>
        <v>46267.56</v>
      </c>
      <c r="K572" s="49">
        <f>'XCSM Dump'!BZ571</f>
        <v>46349.08</v>
      </c>
      <c r="L572" s="76">
        <f>'XCSM Dump'!AT571</f>
        <v>480</v>
      </c>
      <c r="M572" s="76">
        <f>'XCSM Dump'!AU571</f>
        <v>0</v>
      </c>
      <c r="N572" s="76">
        <f>'XCSM Dump'!AV571</f>
        <v>0</v>
      </c>
      <c r="O572" s="76">
        <f>'XCSM Dump'!AW571</f>
        <v>0</v>
      </c>
      <c r="P572" s="76">
        <f>'XCSM Dump'!AX571</f>
        <v>0</v>
      </c>
      <c r="Q572" s="76">
        <f>'XCSM Dump'!AY571</f>
        <v>0</v>
      </c>
      <c r="R572" s="76">
        <f>'XCSM Dump'!AZ571</f>
        <v>0</v>
      </c>
      <c r="S572" s="76">
        <f>+'XCSM Dump'!U571</f>
        <v>0</v>
      </c>
      <c r="T572" s="76">
        <f>+'XCSM Dump'!BB571+'XCSM Dump'!BA571</f>
        <v>0</v>
      </c>
      <c r="U572" s="11">
        <f t="shared" si="18"/>
        <v>480</v>
      </c>
    </row>
    <row r="573" spans="1:21" x14ac:dyDescent="0.3">
      <c r="A573" t="str">
        <f t="shared" si="17"/>
        <v>MUS2203090</v>
      </c>
      <c r="B573" s="1" t="str">
        <f>'XCSM Dump'!C572</f>
        <v>MUS</v>
      </c>
      <c r="C573" s="1" t="str">
        <f>IF(LEN('XCSM Dump'!D572)=4,'XCSM Dump'!D572,REPT("0",3-LEN('XCSM Dump'!D572))&amp;'XCSM Dump'!D572)</f>
        <v>220</v>
      </c>
      <c r="D573" s="1">
        <f>'XCSM Dump'!E572</f>
        <v>3090</v>
      </c>
      <c r="E573" t="str">
        <f>'XCSM Dump'!F572</f>
        <v>Music Appreciation</v>
      </c>
      <c r="F573" s="75">
        <f>'XCSM Dump'!W572</f>
        <v>3</v>
      </c>
      <c r="G573" s="49">
        <f>'XCSM Dump'!I572</f>
        <v>46253</v>
      </c>
      <c r="H573" s="49">
        <f>'XCSM Dump'!J572</f>
        <v>46367</v>
      </c>
      <c r="I573" s="49">
        <f>'XCSM Dump'!BX572</f>
        <v>46258.9</v>
      </c>
      <c r="J573" s="49">
        <f>'XCSM Dump'!BY572</f>
        <v>46265.8</v>
      </c>
      <c r="K573" s="49">
        <f>'XCSM Dump'!BZ572</f>
        <v>46349.760000000002</v>
      </c>
      <c r="L573" s="76">
        <f>'XCSM Dump'!AT572</f>
        <v>480</v>
      </c>
      <c r="M573" s="76">
        <f>'XCSM Dump'!AU572</f>
        <v>0</v>
      </c>
      <c r="N573" s="76">
        <f>'XCSM Dump'!AV572</f>
        <v>0</v>
      </c>
      <c r="O573" s="76">
        <f>'XCSM Dump'!AW572</f>
        <v>0</v>
      </c>
      <c r="P573" s="76">
        <f>'XCSM Dump'!AX572</f>
        <v>0</v>
      </c>
      <c r="Q573" s="76">
        <f>'XCSM Dump'!AY572</f>
        <v>0</v>
      </c>
      <c r="R573" s="76">
        <f>'XCSM Dump'!AZ572</f>
        <v>0</v>
      </c>
      <c r="S573" s="76">
        <f>+'XCSM Dump'!U572</f>
        <v>0</v>
      </c>
      <c r="T573" s="76">
        <f>+'XCSM Dump'!BB572+'XCSM Dump'!BA572</f>
        <v>0</v>
      </c>
      <c r="U573" s="11">
        <f t="shared" si="18"/>
        <v>480</v>
      </c>
    </row>
    <row r="574" spans="1:21" x14ac:dyDescent="0.3">
      <c r="A574" t="str">
        <f t="shared" si="17"/>
        <v>MUS2203B01</v>
      </c>
      <c r="B574" s="1" t="str">
        <f>'XCSM Dump'!C573</f>
        <v>MUS</v>
      </c>
      <c r="C574" s="1" t="str">
        <f>IF(LEN('XCSM Dump'!D573)=4,'XCSM Dump'!D573,REPT("0",3-LEN('XCSM Dump'!D573))&amp;'XCSM Dump'!D573)</f>
        <v>220</v>
      </c>
      <c r="D574" s="1" t="str">
        <f>'XCSM Dump'!E573</f>
        <v>3B01</v>
      </c>
      <c r="E574" t="str">
        <f>'XCSM Dump'!F573</f>
        <v>Music Appreciation</v>
      </c>
      <c r="F574" s="75">
        <f>'XCSM Dump'!W573</f>
        <v>3</v>
      </c>
      <c r="G574" s="49">
        <f>'XCSM Dump'!I573</f>
        <v>46307</v>
      </c>
      <c r="H574" s="49">
        <f>'XCSM Dump'!J573</f>
        <v>46367</v>
      </c>
      <c r="I574" s="49">
        <f>'XCSM Dump'!BX573</f>
        <v>46309.66</v>
      </c>
      <c r="J574" s="49">
        <f>'XCSM Dump'!BY573</f>
        <v>46313.32</v>
      </c>
      <c r="K574" s="49">
        <f>'XCSM Dump'!BZ573</f>
        <v>46357.4</v>
      </c>
      <c r="L574" s="76">
        <f>'XCSM Dump'!AT573</f>
        <v>480</v>
      </c>
      <c r="M574" s="76">
        <f>'XCSM Dump'!AU573</f>
        <v>0</v>
      </c>
      <c r="N574" s="76">
        <f>'XCSM Dump'!AV573</f>
        <v>0</v>
      </c>
      <c r="O574" s="76">
        <f>'XCSM Dump'!AW573</f>
        <v>0</v>
      </c>
      <c r="P574" s="76">
        <f>'XCSM Dump'!AX573</f>
        <v>0</v>
      </c>
      <c r="Q574" s="76">
        <f>'XCSM Dump'!AY573</f>
        <v>0</v>
      </c>
      <c r="R574" s="76">
        <f>'XCSM Dump'!AZ573</f>
        <v>0</v>
      </c>
      <c r="S574" s="76">
        <f>+'XCSM Dump'!U573</f>
        <v>0</v>
      </c>
      <c r="T574" s="76">
        <f>+'XCSM Dump'!BB573+'XCSM Dump'!BA573</f>
        <v>0</v>
      </c>
      <c r="U574" s="11">
        <f t="shared" si="18"/>
        <v>480</v>
      </c>
    </row>
    <row r="575" spans="1:21" x14ac:dyDescent="0.3">
      <c r="A575" t="str">
        <f t="shared" si="17"/>
        <v>MUS2813001</v>
      </c>
      <c r="B575" s="1" t="str">
        <f>'XCSM Dump'!C574</f>
        <v>MUS</v>
      </c>
      <c r="C575" s="1" t="str">
        <f>IF(LEN('XCSM Dump'!D574)=4,'XCSM Dump'!D574,REPT("0",3-LEN('XCSM Dump'!D574))&amp;'XCSM Dump'!D574)</f>
        <v>281</v>
      </c>
      <c r="D575" s="1">
        <f>'XCSM Dump'!E574</f>
        <v>3001</v>
      </c>
      <c r="E575" t="str">
        <f>'XCSM Dump'!F574</f>
        <v>Private Guitar II</v>
      </c>
      <c r="F575" s="75">
        <f>'XCSM Dump'!W574</f>
        <v>2</v>
      </c>
      <c r="G575" s="49">
        <f>'XCSM Dump'!I574</f>
        <v>46251</v>
      </c>
      <c r="H575" s="49">
        <f>'XCSM Dump'!J574</f>
        <v>46367</v>
      </c>
      <c r="I575" s="49">
        <f>'XCSM Dump'!BX574</f>
        <v>46257.02</v>
      </c>
      <c r="J575" s="49">
        <f>'XCSM Dump'!BY574</f>
        <v>46264.04</v>
      </c>
      <c r="K575" s="49">
        <f>'XCSM Dump'!BZ574</f>
        <v>46349.440000000002</v>
      </c>
      <c r="L575" s="76">
        <f>'XCSM Dump'!AT574</f>
        <v>320</v>
      </c>
      <c r="M575" s="76">
        <f>'XCSM Dump'!AU574</f>
        <v>0</v>
      </c>
      <c r="N575" s="76">
        <f>'XCSM Dump'!AV574</f>
        <v>0</v>
      </c>
      <c r="O575" s="76">
        <f>'XCSM Dump'!AW574</f>
        <v>0</v>
      </c>
      <c r="P575" s="76">
        <f>'XCSM Dump'!AX574</f>
        <v>0</v>
      </c>
      <c r="Q575" s="76">
        <f>'XCSM Dump'!AY574</f>
        <v>0</v>
      </c>
      <c r="R575" s="76">
        <f>'XCSM Dump'!AZ574</f>
        <v>0</v>
      </c>
      <c r="S575" s="76">
        <f>+'XCSM Dump'!U574</f>
        <v>0</v>
      </c>
      <c r="T575" s="76">
        <f>+'XCSM Dump'!BB574+'XCSM Dump'!BA574</f>
        <v>0</v>
      </c>
      <c r="U575" s="11">
        <f t="shared" si="18"/>
        <v>320</v>
      </c>
    </row>
    <row r="576" spans="1:21" x14ac:dyDescent="0.3">
      <c r="A576" t="str">
        <f t="shared" si="17"/>
        <v>MUS2873001</v>
      </c>
      <c r="B576" s="1" t="str">
        <f>'XCSM Dump'!C575</f>
        <v>MUS</v>
      </c>
      <c r="C576" s="1" t="str">
        <f>IF(LEN('XCSM Dump'!D575)=4,'XCSM Dump'!D575,REPT("0",3-LEN('XCSM Dump'!D575))&amp;'XCSM Dump'!D575)</f>
        <v>287</v>
      </c>
      <c r="D576" s="1">
        <f>'XCSM Dump'!E575</f>
        <v>3001</v>
      </c>
      <c r="E576" t="str">
        <f>'XCSM Dump'!F575</f>
        <v>Private Piano II</v>
      </c>
      <c r="F576" s="75">
        <f>'XCSM Dump'!W575</f>
        <v>2</v>
      </c>
      <c r="G576" s="49">
        <f>'XCSM Dump'!I575</f>
        <v>46251</v>
      </c>
      <c r="H576" s="49">
        <f>'XCSM Dump'!J575</f>
        <v>46367</v>
      </c>
      <c r="I576" s="49">
        <f>'XCSM Dump'!BX575</f>
        <v>46257.02</v>
      </c>
      <c r="J576" s="49">
        <f>'XCSM Dump'!BY575</f>
        <v>46264.04</v>
      </c>
      <c r="K576" s="49">
        <f>'XCSM Dump'!BZ575</f>
        <v>46349.440000000002</v>
      </c>
      <c r="L576" s="76">
        <f>'XCSM Dump'!AT575</f>
        <v>320</v>
      </c>
      <c r="M576" s="76">
        <f>'XCSM Dump'!AU575</f>
        <v>0</v>
      </c>
      <c r="N576" s="76">
        <f>'XCSM Dump'!AV575</f>
        <v>0</v>
      </c>
      <c r="O576" s="76">
        <f>'XCSM Dump'!AW575</f>
        <v>0</v>
      </c>
      <c r="P576" s="76">
        <f>'XCSM Dump'!AX575</f>
        <v>0</v>
      </c>
      <c r="Q576" s="76">
        <f>'XCSM Dump'!AY575</f>
        <v>0</v>
      </c>
      <c r="R576" s="76">
        <f>'XCSM Dump'!AZ575</f>
        <v>0</v>
      </c>
      <c r="S576" s="76">
        <f>+'XCSM Dump'!U575</f>
        <v>0</v>
      </c>
      <c r="T576" s="76">
        <f>+'XCSM Dump'!BB575+'XCSM Dump'!BA575</f>
        <v>0</v>
      </c>
      <c r="U576" s="11">
        <f t="shared" si="18"/>
        <v>320</v>
      </c>
    </row>
    <row r="577" spans="1:21" x14ac:dyDescent="0.3">
      <c r="A577" t="str">
        <f t="shared" ref="A577:A639" si="19">B577&amp;C577&amp;D577</f>
        <v>MUS2883001</v>
      </c>
      <c r="B577" s="1" t="str">
        <f>'XCSM Dump'!C576</f>
        <v>MUS</v>
      </c>
      <c r="C577" s="1" t="str">
        <f>IF(LEN('XCSM Dump'!D576)=4,'XCSM Dump'!D576,REPT("0",3-LEN('XCSM Dump'!D576))&amp;'XCSM Dump'!D576)</f>
        <v>288</v>
      </c>
      <c r="D577" s="1">
        <f>'XCSM Dump'!E576</f>
        <v>3001</v>
      </c>
      <c r="E577" t="str">
        <f>'XCSM Dump'!F576</f>
        <v>Private Voice II</v>
      </c>
      <c r="F577" s="75">
        <f>'XCSM Dump'!W576</f>
        <v>2</v>
      </c>
      <c r="G577" s="49">
        <f>'XCSM Dump'!I576</f>
        <v>46251</v>
      </c>
      <c r="H577" s="49">
        <f>'XCSM Dump'!J576</f>
        <v>46367</v>
      </c>
      <c r="I577" s="49">
        <f>'XCSM Dump'!BX576</f>
        <v>46257.02</v>
      </c>
      <c r="J577" s="49">
        <f>'XCSM Dump'!BY576</f>
        <v>46264.04</v>
      </c>
      <c r="K577" s="49">
        <f>'XCSM Dump'!BZ576</f>
        <v>46349.440000000002</v>
      </c>
      <c r="L577" s="76">
        <f>'XCSM Dump'!AT576</f>
        <v>320</v>
      </c>
      <c r="M577" s="76">
        <f>'XCSM Dump'!AU576</f>
        <v>0</v>
      </c>
      <c r="N577" s="76">
        <f>'XCSM Dump'!AV576</f>
        <v>0</v>
      </c>
      <c r="O577" s="76">
        <f>'XCSM Dump'!AW576</f>
        <v>0</v>
      </c>
      <c r="P577" s="76">
        <f>'XCSM Dump'!AX576</f>
        <v>0</v>
      </c>
      <c r="Q577" s="76">
        <f>'XCSM Dump'!AY576</f>
        <v>0</v>
      </c>
      <c r="R577" s="76">
        <f>'XCSM Dump'!AZ576</f>
        <v>0</v>
      </c>
      <c r="S577" s="76">
        <f>+'XCSM Dump'!U576</f>
        <v>0</v>
      </c>
      <c r="T577" s="76">
        <f>+'XCSM Dump'!BB576+'XCSM Dump'!BA576</f>
        <v>0</v>
      </c>
      <c r="U577" s="11">
        <f t="shared" si="18"/>
        <v>320</v>
      </c>
    </row>
    <row r="578" spans="1:21" x14ac:dyDescent="0.3">
      <c r="A578" t="str">
        <f t="shared" si="19"/>
        <v>NUR1003090</v>
      </c>
      <c r="B578" s="1" t="str">
        <f>'XCSM Dump'!C577</f>
        <v>NUR</v>
      </c>
      <c r="C578" s="1" t="str">
        <f>IF(LEN('XCSM Dump'!D577)=4,'XCSM Dump'!D577,REPT("0",3-LEN('XCSM Dump'!D577))&amp;'XCSM Dump'!D577)</f>
        <v>100</v>
      </c>
      <c r="D578" s="1">
        <f>'XCSM Dump'!E577</f>
        <v>3090</v>
      </c>
      <c r="E578" t="str">
        <f>'XCSM Dump'!F577</f>
        <v>Basic Nurse Assistant Training</v>
      </c>
      <c r="F578" s="75">
        <f>'XCSM Dump'!W577</f>
        <v>7</v>
      </c>
      <c r="G578" s="49">
        <f>'XCSM Dump'!I577</f>
        <v>46253</v>
      </c>
      <c r="H578" s="49">
        <f>'XCSM Dump'!J577</f>
        <v>46533</v>
      </c>
      <c r="I578" s="49">
        <f>'XCSM Dump'!BX577</f>
        <v>46268.86</v>
      </c>
      <c r="J578" s="49">
        <f>'XCSM Dump'!BY577</f>
        <v>46285.72</v>
      </c>
      <c r="K578" s="49">
        <f>'XCSM Dump'!BZ577</f>
        <v>46489.2</v>
      </c>
      <c r="L578" s="76">
        <f>'XCSM Dump'!AT577</f>
        <v>1120</v>
      </c>
      <c r="M578" s="76">
        <f>'XCSM Dump'!AU577</f>
        <v>0</v>
      </c>
      <c r="N578" s="76">
        <f>'XCSM Dump'!AV577</f>
        <v>0</v>
      </c>
      <c r="O578" s="76">
        <f>'XCSM Dump'!AW577</f>
        <v>0</v>
      </c>
      <c r="P578" s="76">
        <f>'XCSM Dump'!AX577</f>
        <v>0</v>
      </c>
      <c r="Q578" s="76">
        <f>'XCSM Dump'!AY577</f>
        <v>0</v>
      </c>
      <c r="R578" s="76">
        <f>'XCSM Dump'!AZ577</f>
        <v>0</v>
      </c>
      <c r="S578" s="76">
        <f>+'XCSM Dump'!U577</f>
        <v>0</v>
      </c>
      <c r="T578" s="76">
        <f>+'XCSM Dump'!BB577+'XCSM Dump'!BA577</f>
        <v>0</v>
      </c>
      <c r="U578" s="11">
        <f t="shared" ref="U578:U640" si="20">SUM(L578:T578)</f>
        <v>1120</v>
      </c>
    </row>
    <row r="579" spans="1:21" x14ac:dyDescent="0.3">
      <c r="A579" t="str">
        <f t="shared" si="19"/>
        <v>NUR1003091</v>
      </c>
      <c r="B579" s="1" t="str">
        <f>'XCSM Dump'!C578</f>
        <v>NUR</v>
      </c>
      <c r="C579" s="1" t="str">
        <f>IF(LEN('XCSM Dump'!D578)=4,'XCSM Dump'!D578,REPT("0",3-LEN('XCSM Dump'!D578))&amp;'XCSM Dump'!D578)</f>
        <v>100</v>
      </c>
      <c r="D579" s="1">
        <f>'XCSM Dump'!E578</f>
        <v>3091</v>
      </c>
      <c r="E579" t="str">
        <f>'XCSM Dump'!F578</f>
        <v>Basic Nurse Assistant Training</v>
      </c>
      <c r="F579" s="75">
        <f>'XCSM Dump'!W578</f>
        <v>7</v>
      </c>
      <c r="G579" s="49">
        <f>'XCSM Dump'!I578</f>
        <v>46253</v>
      </c>
      <c r="H579" s="49">
        <f>'XCSM Dump'!J578</f>
        <v>46533</v>
      </c>
      <c r="I579" s="49">
        <f>'XCSM Dump'!BX578</f>
        <v>46268.86</v>
      </c>
      <c r="J579" s="49">
        <f>'XCSM Dump'!BY578</f>
        <v>46285.72</v>
      </c>
      <c r="K579" s="49">
        <f>'XCSM Dump'!BZ578</f>
        <v>46489.2</v>
      </c>
      <c r="L579" s="76">
        <f>'XCSM Dump'!AT578</f>
        <v>1120</v>
      </c>
      <c r="M579" s="76">
        <f>'XCSM Dump'!AU578</f>
        <v>0</v>
      </c>
      <c r="N579" s="76">
        <f>'XCSM Dump'!AV578</f>
        <v>0</v>
      </c>
      <c r="O579" s="76">
        <f>'XCSM Dump'!AW578</f>
        <v>0</v>
      </c>
      <c r="P579" s="76">
        <f>'XCSM Dump'!AX578</f>
        <v>0</v>
      </c>
      <c r="Q579" s="76">
        <f>'XCSM Dump'!AY578</f>
        <v>0</v>
      </c>
      <c r="R579" s="76">
        <f>'XCSM Dump'!AZ578</f>
        <v>0</v>
      </c>
      <c r="S579" s="76">
        <f>+'XCSM Dump'!U578</f>
        <v>0</v>
      </c>
      <c r="T579" s="76">
        <f>+'XCSM Dump'!BB578+'XCSM Dump'!BA578</f>
        <v>0</v>
      </c>
      <c r="U579" s="11">
        <f t="shared" si="20"/>
        <v>1120</v>
      </c>
    </row>
    <row r="580" spans="1:21" x14ac:dyDescent="0.3">
      <c r="A580" t="str">
        <f t="shared" si="19"/>
        <v>NUR1003092</v>
      </c>
      <c r="B580" s="1" t="str">
        <f>'XCSM Dump'!C579</f>
        <v>NUR</v>
      </c>
      <c r="C580" s="1" t="str">
        <f>IF(LEN('XCSM Dump'!D579)=4,'XCSM Dump'!D579,REPT("0",3-LEN('XCSM Dump'!D579))&amp;'XCSM Dump'!D579)</f>
        <v>100</v>
      </c>
      <c r="D580" s="1">
        <f>'XCSM Dump'!E579</f>
        <v>3092</v>
      </c>
      <c r="E580" t="str">
        <f>'XCSM Dump'!F579</f>
        <v>Basic Nurse Assistant Training</v>
      </c>
      <c r="F580" s="75">
        <f>'XCSM Dump'!W579</f>
        <v>7</v>
      </c>
      <c r="G580" s="49">
        <f>'XCSM Dump'!I579</f>
        <v>46253</v>
      </c>
      <c r="H580" s="49">
        <f>'XCSM Dump'!J579</f>
        <v>46533</v>
      </c>
      <c r="I580" s="49">
        <f>'XCSM Dump'!BX579</f>
        <v>46268.86</v>
      </c>
      <c r="J580" s="49">
        <f>'XCSM Dump'!BY579</f>
        <v>46285.72</v>
      </c>
      <c r="K580" s="49">
        <f>'XCSM Dump'!BZ579</f>
        <v>46489.2</v>
      </c>
      <c r="L580" s="76">
        <f>'XCSM Dump'!AT579</f>
        <v>1120</v>
      </c>
      <c r="M580" s="76">
        <f>'XCSM Dump'!AU579</f>
        <v>0</v>
      </c>
      <c r="N580" s="76">
        <f>'XCSM Dump'!AV579</f>
        <v>0</v>
      </c>
      <c r="O580" s="76">
        <f>'XCSM Dump'!AW579</f>
        <v>0</v>
      </c>
      <c r="P580" s="76">
        <f>'XCSM Dump'!AX579</f>
        <v>0</v>
      </c>
      <c r="Q580" s="76">
        <f>'XCSM Dump'!AY579</f>
        <v>0</v>
      </c>
      <c r="R580" s="76">
        <f>'XCSM Dump'!AZ579</f>
        <v>0</v>
      </c>
      <c r="S580" s="76">
        <f>+'XCSM Dump'!U579</f>
        <v>0</v>
      </c>
      <c r="T580" s="76">
        <f>+'XCSM Dump'!BB579+'XCSM Dump'!BA579</f>
        <v>0</v>
      </c>
      <c r="U580" s="11">
        <f t="shared" si="20"/>
        <v>1120</v>
      </c>
    </row>
    <row r="581" spans="1:21" x14ac:dyDescent="0.3">
      <c r="A581" t="str">
        <f t="shared" si="19"/>
        <v>NUR1003093</v>
      </c>
      <c r="B581" s="1" t="str">
        <f>'XCSM Dump'!C580</f>
        <v>NUR</v>
      </c>
      <c r="C581" s="1" t="str">
        <f>IF(LEN('XCSM Dump'!D580)=4,'XCSM Dump'!D580,REPT("0",3-LEN('XCSM Dump'!D580))&amp;'XCSM Dump'!D580)</f>
        <v>100</v>
      </c>
      <c r="D581" s="1">
        <f>'XCSM Dump'!E580</f>
        <v>3093</v>
      </c>
      <c r="E581" t="str">
        <f>'XCSM Dump'!F580</f>
        <v>Basic Nurse Assistant Training</v>
      </c>
      <c r="F581" s="75">
        <f>'XCSM Dump'!W580</f>
        <v>7</v>
      </c>
      <c r="G581" s="49">
        <f>'XCSM Dump'!I580</f>
        <v>46251</v>
      </c>
      <c r="H581" s="49">
        <f>'XCSM Dump'!J580</f>
        <v>46367</v>
      </c>
      <c r="I581" s="49">
        <f>'XCSM Dump'!BX580</f>
        <v>46257.02</v>
      </c>
      <c r="J581" s="49">
        <f>'XCSM Dump'!BY580</f>
        <v>46264.04</v>
      </c>
      <c r="K581" s="49">
        <f>'XCSM Dump'!BZ580</f>
        <v>46349.440000000002</v>
      </c>
      <c r="L581" s="76">
        <f>'XCSM Dump'!AT580</f>
        <v>1120</v>
      </c>
      <c r="M581" s="76">
        <f>'XCSM Dump'!AU580</f>
        <v>0</v>
      </c>
      <c r="N581" s="76">
        <f>'XCSM Dump'!AV580</f>
        <v>0</v>
      </c>
      <c r="O581" s="76">
        <f>'XCSM Dump'!AW580</f>
        <v>0</v>
      </c>
      <c r="P581" s="76">
        <f>'XCSM Dump'!AX580</f>
        <v>0</v>
      </c>
      <c r="Q581" s="76">
        <f>'XCSM Dump'!AY580</f>
        <v>0</v>
      </c>
      <c r="R581" s="76">
        <f>'XCSM Dump'!AZ580</f>
        <v>0</v>
      </c>
      <c r="S581" s="76">
        <f>+'XCSM Dump'!U580</f>
        <v>0</v>
      </c>
      <c r="T581" s="76">
        <f>+'XCSM Dump'!BB580+'XCSM Dump'!BA580</f>
        <v>0</v>
      </c>
      <c r="U581" s="11">
        <f t="shared" si="20"/>
        <v>1120</v>
      </c>
    </row>
    <row r="582" spans="1:21" x14ac:dyDescent="0.3">
      <c r="A582" t="str">
        <f t="shared" si="19"/>
        <v>NUR1003A01</v>
      </c>
      <c r="B582" s="1" t="str">
        <f>'XCSM Dump'!C581</f>
        <v>NUR</v>
      </c>
      <c r="C582" s="1" t="str">
        <f>IF(LEN('XCSM Dump'!D581)=4,'XCSM Dump'!D581,REPT("0",3-LEN('XCSM Dump'!D581))&amp;'XCSM Dump'!D581)</f>
        <v>100</v>
      </c>
      <c r="D582" s="1" t="str">
        <f>'XCSM Dump'!E581</f>
        <v>3A01</v>
      </c>
      <c r="E582" t="str">
        <f>'XCSM Dump'!F581</f>
        <v>Basic Nurse Assistant Training</v>
      </c>
      <c r="F582" s="75">
        <f>'XCSM Dump'!W581</f>
        <v>7</v>
      </c>
      <c r="G582" s="49">
        <f>'XCSM Dump'!I581</f>
        <v>46251</v>
      </c>
      <c r="H582" s="49">
        <f>'XCSM Dump'!J581</f>
        <v>46304</v>
      </c>
      <c r="I582" s="49">
        <f>'XCSM Dump'!BX581</f>
        <v>46253.24</v>
      </c>
      <c r="J582" s="49">
        <f>'XCSM Dump'!BY581</f>
        <v>46256.480000000003</v>
      </c>
      <c r="K582" s="49">
        <f>'XCSM Dump'!BZ581</f>
        <v>46295.519999999997</v>
      </c>
      <c r="L582" s="76">
        <f>'XCSM Dump'!AT581</f>
        <v>1120</v>
      </c>
      <c r="M582" s="76">
        <f>'XCSM Dump'!AU581</f>
        <v>0</v>
      </c>
      <c r="N582" s="76">
        <f>'XCSM Dump'!AV581</f>
        <v>0</v>
      </c>
      <c r="O582" s="76">
        <f>'XCSM Dump'!AW581</f>
        <v>0</v>
      </c>
      <c r="P582" s="76">
        <f>'XCSM Dump'!AX581</f>
        <v>0</v>
      </c>
      <c r="Q582" s="76">
        <f>'XCSM Dump'!AY581</f>
        <v>0</v>
      </c>
      <c r="R582" s="76">
        <f>'XCSM Dump'!AZ581</f>
        <v>0</v>
      </c>
      <c r="S582" s="76">
        <f>+'XCSM Dump'!U581</f>
        <v>0</v>
      </c>
      <c r="T582" s="76">
        <f>+'XCSM Dump'!BB581+'XCSM Dump'!BA581</f>
        <v>0</v>
      </c>
      <c r="U582" s="11">
        <f t="shared" si="20"/>
        <v>1120</v>
      </c>
    </row>
    <row r="583" spans="1:21" x14ac:dyDescent="0.3">
      <c r="A583" t="str">
        <f t="shared" si="19"/>
        <v>NUR1003A02</v>
      </c>
      <c r="B583" s="1" t="str">
        <f>'XCSM Dump'!C582</f>
        <v>NUR</v>
      </c>
      <c r="C583" s="1" t="str">
        <f>IF(LEN('XCSM Dump'!D582)=4,'XCSM Dump'!D582,REPT("0",3-LEN('XCSM Dump'!D582))&amp;'XCSM Dump'!D582)</f>
        <v>100</v>
      </c>
      <c r="D583" s="1" t="str">
        <f>'XCSM Dump'!E582</f>
        <v>3A02</v>
      </c>
      <c r="E583" t="str">
        <f>'XCSM Dump'!F582</f>
        <v>Basic Nurse Assistant Training</v>
      </c>
      <c r="F583" s="75">
        <f>'XCSM Dump'!W582</f>
        <v>7</v>
      </c>
      <c r="G583" s="49">
        <f>'XCSM Dump'!I582</f>
        <v>46251</v>
      </c>
      <c r="H583" s="49">
        <f>'XCSM Dump'!J582</f>
        <v>46304</v>
      </c>
      <c r="I583" s="49">
        <f>'XCSM Dump'!BX582</f>
        <v>46253.24</v>
      </c>
      <c r="J583" s="49">
        <f>'XCSM Dump'!BY582</f>
        <v>46256.480000000003</v>
      </c>
      <c r="K583" s="49">
        <f>'XCSM Dump'!BZ582</f>
        <v>46295.519999999997</v>
      </c>
      <c r="L583" s="76">
        <f>'XCSM Dump'!AT582</f>
        <v>1120</v>
      </c>
      <c r="M583" s="76">
        <f>'XCSM Dump'!AU582</f>
        <v>0</v>
      </c>
      <c r="N583" s="76">
        <f>'XCSM Dump'!AV582</f>
        <v>0</v>
      </c>
      <c r="O583" s="76">
        <f>'XCSM Dump'!AW582</f>
        <v>0</v>
      </c>
      <c r="P583" s="76">
        <f>'XCSM Dump'!AX582</f>
        <v>0</v>
      </c>
      <c r="Q583" s="76">
        <f>'XCSM Dump'!AY582</f>
        <v>0</v>
      </c>
      <c r="R583" s="76">
        <f>'XCSM Dump'!AZ582</f>
        <v>0</v>
      </c>
      <c r="S583" s="76">
        <f>+'XCSM Dump'!U582</f>
        <v>0</v>
      </c>
      <c r="T583" s="76">
        <f>+'XCSM Dump'!BB582+'XCSM Dump'!BA582</f>
        <v>0</v>
      </c>
      <c r="U583" s="11">
        <f t="shared" si="20"/>
        <v>1120</v>
      </c>
    </row>
    <row r="584" spans="1:21" x14ac:dyDescent="0.3">
      <c r="A584" t="str">
        <f t="shared" si="19"/>
        <v>NUR1003A03</v>
      </c>
      <c r="B584" s="1" t="str">
        <f>'XCSM Dump'!C583</f>
        <v>NUR</v>
      </c>
      <c r="C584" s="1" t="str">
        <f>IF(LEN('XCSM Dump'!D583)=4,'XCSM Dump'!D583,REPT("0",3-LEN('XCSM Dump'!D583))&amp;'XCSM Dump'!D583)</f>
        <v>100</v>
      </c>
      <c r="D584" s="1" t="str">
        <f>'XCSM Dump'!E583</f>
        <v>3A03</v>
      </c>
      <c r="E584" t="str">
        <f>'XCSM Dump'!F583</f>
        <v>Basic Nurse Assistant Training</v>
      </c>
      <c r="F584" s="75">
        <f>'XCSM Dump'!W583</f>
        <v>7</v>
      </c>
      <c r="G584" s="49">
        <f>'XCSM Dump'!I583</f>
        <v>46251</v>
      </c>
      <c r="H584" s="49">
        <f>'XCSM Dump'!J583</f>
        <v>46304</v>
      </c>
      <c r="I584" s="49">
        <f>'XCSM Dump'!BX583</f>
        <v>46253.24</v>
      </c>
      <c r="J584" s="49">
        <f>'XCSM Dump'!BY583</f>
        <v>46256.480000000003</v>
      </c>
      <c r="K584" s="49">
        <f>'XCSM Dump'!BZ583</f>
        <v>46295.519999999997</v>
      </c>
      <c r="L584" s="76">
        <f>'XCSM Dump'!AT583</f>
        <v>1120</v>
      </c>
      <c r="M584" s="76">
        <f>'XCSM Dump'!AU583</f>
        <v>0</v>
      </c>
      <c r="N584" s="76">
        <f>'XCSM Dump'!AV583</f>
        <v>0</v>
      </c>
      <c r="O584" s="76">
        <f>'XCSM Dump'!AW583</f>
        <v>0</v>
      </c>
      <c r="P584" s="76">
        <f>'XCSM Dump'!AX583</f>
        <v>0</v>
      </c>
      <c r="Q584" s="76">
        <f>'XCSM Dump'!AY583</f>
        <v>0</v>
      </c>
      <c r="R584" s="76">
        <f>'XCSM Dump'!AZ583</f>
        <v>0</v>
      </c>
      <c r="S584" s="76">
        <f>+'XCSM Dump'!U583</f>
        <v>0</v>
      </c>
      <c r="T584" s="76">
        <f>+'XCSM Dump'!BB583+'XCSM Dump'!BA583</f>
        <v>0</v>
      </c>
      <c r="U584" s="11">
        <f t="shared" si="20"/>
        <v>1120</v>
      </c>
    </row>
    <row r="585" spans="1:21" x14ac:dyDescent="0.3">
      <c r="A585" t="str">
        <f t="shared" si="19"/>
        <v>NUR1003B01</v>
      </c>
      <c r="B585" s="1" t="str">
        <f>'XCSM Dump'!C584</f>
        <v>NUR</v>
      </c>
      <c r="C585" s="1" t="str">
        <f>IF(LEN('XCSM Dump'!D584)=4,'XCSM Dump'!D584,REPT("0",3-LEN('XCSM Dump'!D584))&amp;'XCSM Dump'!D584)</f>
        <v>100</v>
      </c>
      <c r="D585" s="1" t="str">
        <f>'XCSM Dump'!E584</f>
        <v>3B01</v>
      </c>
      <c r="E585" t="str">
        <f>'XCSM Dump'!F584</f>
        <v>Basic Nurse Assistant Training</v>
      </c>
      <c r="F585" s="75">
        <f>'XCSM Dump'!W584</f>
        <v>7</v>
      </c>
      <c r="G585" s="49">
        <f>'XCSM Dump'!I584</f>
        <v>46307</v>
      </c>
      <c r="H585" s="49">
        <f>'XCSM Dump'!J584</f>
        <v>46367</v>
      </c>
      <c r="I585" s="49">
        <f>'XCSM Dump'!BX584</f>
        <v>46309.66</v>
      </c>
      <c r="J585" s="49">
        <f>'XCSM Dump'!BY584</f>
        <v>46313.32</v>
      </c>
      <c r="K585" s="49">
        <f>'XCSM Dump'!BZ584</f>
        <v>46357.4</v>
      </c>
      <c r="L585" s="76">
        <f>'XCSM Dump'!AT584</f>
        <v>1120</v>
      </c>
      <c r="M585" s="76">
        <f>'XCSM Dump'!AU584</f>
        <v>0</v>
      </c>
      <c r="N585" s="76">
        <f>'XCSM Dump'!AV584</f>
        <v>0</v>
      </c>
      <c r="O585" s="76">
        <f>'XCSM Dump'!AW584</f>
        <v>0</v>
      </c>
      <c r="P585" s="76">
        <f>'XCSM Dump'!AX584</f>
        <v>0</v>
      </c>
      <c r="Q585" s="76">
        <f>'XCSM Dump'!AY584</f>
        <v>0</v>
      </c>
      <c r="R585" s="76">
        <f>'XCSM Dump'!AZ584</f>
        <v>0</v>
      </c>
      <c r="S585" s="76">
        <f>+'XCSM Dump'!U584</f>
        <v>0</v>
      </c>
      <c r="T585" s="76">
        <f>+'XCSM Dump'!BB584+'XCSM Dump'!BA584</f>
        <v>0</v>
      </c>
      <c r="U585" s="11">
        <f t="shared" si="20"/>
        <v>1120</v>
      </c>
    </row>
    <row r="586" spans="1:21" x14ac:dyDescent="0.3">
      <c r="A586" t="str">
        <f t="shared" si="19"/>
        <v>NUR1003B02</v>
      </c>
      <c r="B586" s="1" t="str">
        <f>'XCSM Dump'!C585</f>
        <v>NUR</v>
      </c>
      <c r="C586" s="1" t="str">
        <f>IF(LEN('XCSM Dump'!D585)=4,'XCSM Dump'!D585,REPT("0",3-LEN('XCSM Dump'!D585))&amp;'XCSM Dump'!D585)</f>
        <v>100</v>
      </c>
      <c r="D586" s="1" t="str">
        <f>'XCSM Dump'!E585</f>
        <v>3B02</v>
      </c>
      <c r="E586" t="str">
        <f>'XCSM Dump'!F585</f>
        <v>Basic Nurse Assistant Training</v>
      </c>
      <c r="F586" s="75">
        <f>'XCSM Dump'!W585</f>
        <v>7</v>
      </c>
      <c r="G586" s="49">
        <f>'XCSM Dump'!I585</f>
        <v>46307</v>
      </c>
      <c r="H586" s="49">
        <f>'XCSM Dump'!J585</f>
        <v>46367</v>
      </c>
      <c r="I586" s="49">
        <f>'XCSM Dump'!BX585</f>
        <v>46309.66</v>
      </c>
      <c r="J586" s="49">
        <f>'XCSM Dump'!BY585</f>
        <v>46313.32</v>
      </c>
      <c r="K586" s="49">
        <f>'XCSM Dump'!BZ585</f>
        <v>46357.4</v>
      </c>
      <c r="L586" s="76">
        <f>'XCSM Dump'!AT585</f>
        <v>1120</v>
      </c>
      <c r="M586" s="76">
        <f>'XCSM Dump'!AU585</f>
        <v>0</v>
      </c>
      <c r="N586" s="76">
        <f>'XCSM Dump'!AV585</f>
        <v>0</v>
      </c>
      <c r="O586" s="76">
        <f>'XCSM Dump'!AW585</f>
        <v>0</v>
      </c>
      <c r="P586" s="76">
        <f>'XCSM Dump'!AX585</f>
        <v>0</v>
      </c>
      <c r="Q586" s="76">
        <f>'XCSM Dump'!AY585</f>
        <v>0</v>
      </c>
      <c r="R586" s="76">
        <f>'XCSM Dump'!AZ585</f>
        <v>0</v>
      </c>
      <c r="S586" s="76">
        <f>+'XCSM Dump'!U585</f>
        <v>0</v>
      </c>
      <c r="T586" s="76">
        <f>+'XCSM Dump'!BB585+'XCSM Dump'!BA585</f>
        <v>0</v>
      </c>
      <c r="U586" s="11">
        <f t="shared" si="20"/>
        <v>1120</v>
      </c>
    </row>
    <row r="587" spans="1:21" x14ac:dyDescent="0.3">
      <c r="A587" t="str">
        <f t="shared" si="19"/>
        <v>NUR1003B03</v>
      </c>
      <c r="B587" s="1" t="str">
        <f>'XCSM Dump'!C586</f>
        <v>NUR</v>
      </c>
      <c r="C587" s="1" t="str">
        <f>IF(LEN('XCSM Dump'!D586)=4,'XCSM Dump'!D586,REPT("0",3-LEN('XCSM Dump'!D586))&amp;'XCSM Dump'!D586)</f>
        <v>100</v>
      </c>
      <c r="D587" s="1" t="str">
        <f>'XCSM Dump'!E586</f>
        <v>3B03</v>
      </c>
      <c r="E587" t="str">
        <f>'XCSM Dump'!F586</f>
        <v>Basic Nurse Assistant Training</v>
      </c>
      <c r="F587" s="75">
        <f>'XCSM Dump'!W586</f>
        <v>7</v>
      </c>
      <c r="G587" s="49">
        <f>'XCSM Dump'!I586</f>
        <v>46307</v>
      </c>
      <c r="H587" s="49">
        <f>'XCSM Dump'!J586</f>
        <v>46367</v>
      </c>
      <c r="I587" s="49">
        <f>'XCSM Dump'!BX586</f>
        <v>46309.66</v>
      </c>
      <c r="J587" s="49">
        <f>'XCSM Dump'!BY586</f>
        <v>46313.32</v>
      </c>
      <c r="K587" s="49">
        <f>'XCSM Dump'!BZ586</f>
        <v>46357.4</v>
      </c>
      <c r="L587" s="76">
        <f>'XCSM Dump'!AT586</f>
        <v>1120</v>
      </c>
      <c r="M587" s="76">
        <f>'XCSM Dump'!AU586</f>
        <v>0</v>
      </c>
      <c r="N587" s="76">
        <f>'XCSM Dump'!AV586</f>
        <v>0</v>
      </c>
      <c r="O587" s="76">
        <f>'XCSM Dump'!AW586</f>
        <v>0</v>
      </c>
      <c r="P587" s="76">
        <f>'XCSM Dump'!AX586</f>
        <v>0</v>
      </c>
      <c r="Q587" s="76">
        <f>'XCSM Dump'!AY586</f>
        <v>0</v>
      </c>
      <c r="R587" s="76">
        <f>'XCSM Dump'!AZ586</f>
        <v>0</v>
      </c>
      <c r="S587" s="76">
        <f>+'XCSM Dump'!U586</f>
        <v>0</v>
      </c>
      <c r="T587" s="76">
        <f>+'XCSM Dump'!BB586+'XCSM Dump'!BA586</f>
        <v>0</v>
      </c>
      <c r="U587" s="11">
        <f t="shared" si="20"/>
        <v>1120</v>
      </c>
    </row>
    <row r="588" spans="1:21" x14ac:dyDescent="0.3">
      <c r="A588" t="str">
        <f t="shared" si="19"/>
        <v>NUR1173001</v>
      </c>
      <c r="B588" s="1" t="str">
        <f>'XCSM Dump'!C587</f>
        <v>NUR</v>
      </c>
      <c r="C588" s="1" t="str">
        <f>IF(LEN('XCSM Dump'!D587)=4,'XCSM Dump'!D587,REPT("0",3-LEN('XCSM Dump'!D587))&amp;'XCSM Dump'!D587)</f>
        <v>117</v>
      </c>
      <c r="D588" s="1">
        <f>'XCSM Dump'!E587</f>
        <v>3001</v>
      </c>
      <c r="E588" t="str">
        <f>'XCSM Dump'!F587</f>
        <v>Fundamentals of Nursing</v>
      </c>
      <c r="F588" s="75">
        <f>'XCSM Dump'!W587</f>
        <v>7</v>
      </c>
      <c r="G588" s="49">
        <f>'XCSM Dump'!I587</f>
        <v>46251</v>
      </c>
      <c r="H588" s="49">
        <f>'XCSM Dump'!J587</f>
        <v>46367</v>
      </c>
      <c r="I588" s="49">
        <f>'XCSM Dump'!BX587</f>
        <v>46257.02</v>
      </c>
      <c r="J588" s="49">
        <f>'XCSM Dump'!BY587</f>
        <v>46264.04</v>
      </c>
      <c r="K588" s="49">
        <f>'XCSM Dump'!BZ587</f>
        <v>46349.440000000002</v>
      </c>
      <c r="L588" s="76">
        <f>'XCSM Dump'!AT587</f>
        <v>1120</v>
      </c>
      <c r="M588" s="76">
        <f>'XCSM Dump'!AU587</f>
        <v>0</v>
      </c>
      <c r="N588" s="76">
        <f>'XCSM Dump'!AV587</f>
        <v>0</v>
      </c>
      <c r="O588" s="76">
        <f>'XCSM Dump'!AW587</f>
        <v>0</v>
      </c>
      <c r="P588" s="76">
        <f>'XCSM Dump'!AX587</f>
        <v>0</v>
      </c>
      <c r="Q588" s="76">
        <f>'XCSM Dump'!AY587</f>
        <v>0</v>
      </c>
      <c r="R588" s="76">
        <f>'XCSM Dump'!AZ587</f>
        <v>0</v>
      </c>
      <c r="S588" s="76">
        <f>+'XCSM Dump'!U587</f>
        <v>0</v>
      </c>
      <c r="T588" s="76">
        <f>+'XCSM Dump'!BB587+'XCSM Dump'!BA587</f>
        <v>560</v>
      </c>
      <c r="U588" s="11">
        <f t="shared" si="20"/>
        <v>1680</v>
      </c>
    </row>
    <row r="589" spans="1:21" x14ac:dyDescent="0.3">
      <c r="A589" t="str">
        <f t="shared" si="19"/>
        <v>NUR1173002</v>
      </c>
      <c r="B589" s="1" t="str">
        <f>'XCSM Dump'!C588</f>
        <v>NUR</v>
      </c>
      <c r="C589" s="1" t="str">
        <f>IF(LEN('XCSM Dump'!D588)=4,'XCSM Dump'!D588,REPT("0",3-LEN('XCSM Dump'!D588))&amp;'XCSM Dump'!D588)</f>
        <v>117</v>
      </c>
      <c r="D589" s="1">
        <f>'XCSM Dump'!E588</f>
        <v>3002</v>
      </c>
      <c r="E589" t="str">
        <f>'XCSM Dump'!F588</f>
        <v>Fundamentals of Nursing</v>
      </c>
      <c r="F589" s="75">
        <f>'XCSM Dump'!W588</f>
        <v>7</v>
      </c>
      <c r="G589" s="49">
        <f>'XCSM Dump'!I588</f>
        <v>46251</v>
      </c>
      <c r="H589" s="49">
        <f>'XCSM Dump'!J588</f>
        <v>46367</v>
      </c>
      <c r="I589" s="49">
        <f>'XCSM Dump'!BX588</f>
        <v>46257.02</v>
      </c>
      <c r="J589" s="49">
        <f>'XCSM Dump'!BY588</f>
        <v>46264.04</v>
      </c>
      <c r="K589" s="49">
        <f>'XCSM Dump'!BZ588</f>
        <v>46349.440000000002</v>
      </c>
      <c r="L589" s="76">
        <f>'XCSM Dump'!AT588</f>
        <v>1120</v>
      </c>
      <c r="M589" s="76">
        <f>'XCSM Dump'!AU588</f>
        <v>0</v>
      </c>
      <c r="N589" s="76">
        <f>'XCSM Dump'!AV588</f>
        <v>0</v>
      </c>
      <c r="O589" s="76">
        <f>'XCSM Dump'!AW588</f>
        <v>0</v>
      </c>
      <c r="P589" s="76">
        <f>'XCSM Dump'!AX588</f>
        <v>0</v>
      </c>
      <c r="Q589" s="76">
        <f>'XCSM Dump'!AY588</f>
        <v>0</v>
      </c>
      <c r="R589" s="76">
        <f>'XCSM Dump'!AZ588</f>
        <v>0</v>
      </c>
      <c r="S589" s="76">
        <f>+'XCSM Dump'!U588</f>
        <v>0</v>
      </c>
      <c r="T589" s="76">
        <f>+'XCSM Dump'!BB588+'XCSM Dump'!BA588</f>
        <v>560</v>
      </c>
      <c r="U589" s="11">
        <f t="shared" si="20"/>
        <v>1680</v>
      </c>
    </row>
    <row r="590" spans="1:21" x14ac:dyDescent="0.3">
      <c r="A590" t="str">
        <f t="shared" si="19"/>
        <v>NUR1173003</v>
      </c>
      <c r="B590" s="1" t="str">
        <f>'XCSM Dump'!C589</f>
        <v>NUR</v>
      </c>
      <c r="C590" s="1" t="str">
        <f>IF(LEN('XCSM Dump'!D589)=4,'XCSM Dump'!D589,REPT("0",3-LEN('XCSM Dump'!D589))&amp;'XCSM Dump'!D589)</f>
        <v>117</v>
      </c>
      <c r="D590" s="1">
        <f>'XCSM Dump'!E589</f>
        <v>3003</v>
      </c>
      <c r="E590" t="str">
        <f>'XCSM Dump'!F589</f>
        <v>Fundamentals of Nursing</v>
      </c>
      <c r="F590" s="75">
        <f>'XCSM Dump'!W589</f>
        <v>7</v>
      </c>
      <c r="G590" s="49">
        <f>'XCSM Dump'!I589</f>
        <v>46251</v>
      </c>
      <c r="H590" s="49">
        <f>'XCSM Dump'!J589</f>
        <v>46367</v>
      </c>
      <c r="I590" s="49">
        <f>'XCSM Dump'!BX589</f>
        <v>46257.02</v>
      </c>
      <c r="J590" s="49">
        <f>'XCSM Dump'!BY589</f>
        <v>46264.04</v>
      </c>
      <c r="K590" s="49">
        <f>'XCSM Dump'!BZ589</f>
        <v>46349.440000000002</v>
      </c>
      <c r="L590" s="76">
        <f>'XCSM Dump'!AT589</f>
        <v>1120</v>
      </c>
      <c r="M590" s="76">
        <f>'XCSM Dump'!AU589</f>
        <v>0</v>
      </c>
      <c r="N590" s="76">
        <f>'XCSM Dump'!AV589</f>
        <v>0</v>
      </c>
      <c r="O590" s="76">
        <f>'XCSM Dump'!AW589</f>
        <v>0</v>
      </c>
      <c r="P590" s="76">
        <f>'XCSM Dump'!AX589</f>
        <v>0</v>
      </c>
      <c r="Q590" s="76">
        <f>'XCSM Dump'!AY589</f>
        <v>0</v>
      </c>
      <c r="R590" s="76">
        <f>'XCSM Dump'!AZ589</f>
        <v>0</v>
      </c>
      <c r="S590" s="76">
        <f>+'XCSM Dump'!U589</f>
        <v>0</v>
      </c>
      <c r="T590" s="76">
        <f>+'XCSM Dump'!BB589+'XCSM Dump'!BA589</f>
        <v>560</v>
      </c>
      <c r="U590" s="11">
        <f t="shared" si="20"/>
        <v>1680</v>
      </c>
    </row>
    <row r="591" spans="1:21" x14ac:dyDescent="0.3">
      <c r="A591" t="str">
        <f t="shared" si="19"/>
        <v>NUR1173004</v>
      </c>
      <c r="B591" s="1" t="str">
        <f>'XCSM Dump'!C590</f>
        <v>NUR</v>
      </c>
      <c r="C591" s="1" t="str">
        <f>IF(LEN('XCSM Dump'!D590)=4,'XCSM Dump'!D590,REPT("0",3-LEN('XCSM Dump'!D590))&amp;'XCSM Dump'!D590)</f>
        <v>117</v>
      </c>
      <c r="D591" s="1">
        <f>'XCSM Dump'!E590</f>
        <v>3004</v>
      </c>
      <c r="E591" t="str">
        <f>'XCSM Dump'!F590</f>
        <v>Fundamentals of Nursing</v>
      </c>
      <c r="F591" s="75">
        <f>'XCSM Dump'!W590</f>
        <v>7</v>
      </c>
      <c r="G591" s="49">
        <f>'XCSM Dump'!I590</f>
        <v>46251</v>
      </c>
      <c r="H591" s="49">
        <f>'XCSM Dump'!J590</f>
        <v>46367</v>
      </c>
      <c r="I591" s="49">
        <f>'XCSM Dump'!BX590</f>
        <v>46257.02</v>
      </c>
      <c r="J591" s="49">
        <f>'XCSM Dump'!BY590</f>
        <v>46264.04</v>
      </c>
      <c r="K591" s="49">
        <f>'XCSM Dump'!BZ590</f>
        <v>46349.440000000002</v>
      </c>
      <c r="L591" s="76">
        <f>'XCSM Dump'!AT590</f>
        <v>1120</v>
      </c>
      <c r="M591" s="76">
        <f>'XCSM Dump'!AU590</f>
        <v>0</v>
      </c>
      <c r="N591" s="76">
        <f>'XCSM Dump'!AV590</f>
        <v>0</v>
      </c>
      <c r="O591" s="76">
        <f>'XCSM Dump'!AW590</f>
        <v>0</v>
      </c>
      <c r="P591" s="76">
        <f>'XCSM Dump'!AX590</f>
        <v>0</v>
      </c>
      <c r="Q591" s="76">
        <f>'XCSM Dump'!AY590</f>
        <v>0</v>
      </c>
      <c r="R591" s="76">
        <f>'XCSM Dump'!AZ590</f>
        <v>0</v>
      </c>
      <c r="S591" s="76">
        <f>+'XCSM Dump'!U590</f>
        <v>0</v>
      </c>
      <c r="T591" s="76">
        <f>+'XCSM Dump'!BB590+'XCSM Dump'!BA590</f>
        <v>560</v>
      </c>
      <c r="U591" s="11">
        <f t="shared" si="20"/>
        <v>1680</v>
      </c>
    </row>
    <row r="592" spans="1:21" x14ac:dyDescent="0.3">
      <c r="A592" t="str">
        <f t="shared" si="19"/>
        <v>NUR1233001</v>
      </c>
      <c r="B592" s="1" t="str">
        <f>'XCSM Dump'!C591</f>
        <v>NUR</v>
      </c>
      <c r="C592" s="1" t="str">
        <f>IF(LEN('XCSM Dump'!D591)=4,'XCSM Dump'!D591,REPT("0",3-LEN('XCSM Dump'!D591))&amp;'XCSM Dump'!D591)</f>
        <v>123</v>
      </c>
      <c r="D592" s="1">
        <f>'XCSM Dump'!E591</f>
        <v>3001</v>
      </c>
      <c r="E592" t="str">
        <f>'XCSM Dump'!F591</f>
        <v>Orientation to Pharmacology</v>
      </c>
      <c r="F592" s="75">
        <f>'XCSM Dump'!W591</f>
        <v>1</v>
      </c>
      <c r="G592" s="49">
        <f>'XCSM Dump'!I591</f>
        <v>46251</v>
      </c>
      <c r="H592" s="49">
        <f>'XCSM Dump'!J591</f>
        <v>46367</v>
      </c>
      <c r="I592" s="49">
        <f>'XCSM Dump'!BX591</f>
        <v>46257.02</v>
      </c>
      <c r="J592" s="49">
        <f>'XCSM Dump'!BY591</f>
        <v>46264.04</v>
      </c>
      <c r="K592" s="49">
        <f>'XCSM Dump'!BZ591</f>
        <v>46349.440000000002</v>
      </c>
      <c r="L592" s="76">
        <f>'XCSM Dump'!AT591</f>
        <v>160</v>
      </c>
      <c r="M592" s="76">
        <f>'XCSM Dump'!AU591</f>
        <v>0</v>
      </c>
      <c r="N592" s="76">
        <f>'XCSM Dump'!AV591</f>
        <v>0</v>
      </c>
      <c r="O592" s="76">
        <f>'XCSM Dump'!AW591</f>
        <v>0</v>
      </c>
      <c r="P592" s="76">
        <f>'XCSM Dump'!AX591</f>
        <v>0</v>
      </c>
      <c r="Q592" s="76">
        <f>'XCSM Dump'!AY591</f>
        <v>0</v>
      </c>
      <c r="R592" s="76">
        <f>'XCSM Dump'!AZ591</f>
        <v>0</v>
      </c>
      <c r="S592" s="76">
        <f>+'XCSM Dump'!U591</f>
        <v>0</v>
      </c>
      <c r="T592" s="76">
        <f>+'XCSM Dump'!BB591+'XCSM Dump'!BA591</f>
        <v>80</v>
      </c>
      <c r="U592" s="11">
        <f t="shared" si="20"/>
        <v>240</v>
      </c>
    </row>
    <row r="593" spans="1:21" x14ac:dyDescent="0.3">
      <c r="A593" t="str">
        <f t="shared" si="19"/>
        <v>NUR1233002</v>
      </c>
      <c r="B593" s="1" t="str">
        <f>'XCSM Dump'!C592</f>
        <v>NUR</v>
      </c>
      <c r="C593" s="1" t="str">
        <f>IF(LEN('XCSM Dump'!D592)=4,'XCSM Dump'!D592,REPT("0",3-LEN('XCSM Dump'!D592))&amp;'XCSM Dump'!D592)</f>
        <v>123</v>
      </c>
      <c r="D593" s="1">
        <f>'XCSM Dump'!E592</f>
        <v>3002</v>
      </c>
      <c r="E593" t="str">
        <f>'XCSM Dump'!F592</f>
        <v>Orientation to Pharmacology</v>
      </c>
      <c r="F593" s="75">
        <f>'XCSM Dump'!W592</f>
        <v>1</v>
      </c>
      <c r="G593" s="49">
        <f>'XCSM Dump'!I592</f>
        <v>46251</v>
      </c>
      <c r="H593" s="49">
        <f>'XCSM Dump'!J592</f>
        <v>46367</v>
      </c>
      <c r="I593" s="49">
        <f>'XCSM Dump'!BX592</f>
        <v>46257.02</v>
      </c>
      <c r="J593" s="49">
        <f>'XCSM Dump'!BY592</f>
        <v>46264.04</v>
      </c>
      <c r="K593" s="49">
        <f>'XCSM Dump'!BZ592</f>
        <v>46349.440000000002</v>
      </c>
      <c r="L593" s="76">
        <f>'XCSM Dump'!AT592</f>
        <v>160</v>
      </c>
      <c r="M593" s="76">
        <f>'XCSM Dump'!AU592</f>
        <v>0</v>
      </c>
      <c r="N593" s="76">
        <f>'XCSM Dump'!AV592</f>
        <v>0</v>
      </c>
      <c r="O593" s="76">
        <f>'XCSM Dump'!AW592</f>
        <v>0</v>
      </c>
      <c r="P593" s="76">
        <f>'XCSM Dump'!AX592</f>
        <v>0</v>
      </c>
      <c r="Q593" s="76">
        <f>'XCSM Dump'!AY592</f>
        <v>0</v>
      </c>
      <c r="R593" s="76">
        <f>'XCSM Dump'!AZ592</f>
        <v>0</v>
      </c>
      <c r="S593" s="76">
        <f>+'XCSM Dump'!U592</f>
        <v>0</v>
      </c>
      <c r="T593" s="76">
        <f>+'XCSM Dump'!BB592+'XCSM Dump'!BA592</f>
        <v>80</v>
      </c>
      <c r="U593" s="11">
        <f t="shared" si="20"/>
        <v>240</v>
      </c>
    </row>
    <row r="594" spans="1:21" x14ac:dyDescent="0.3">
      <c r="A594" t="str">
        <f t="shared" si="19"/>
        <v>NUR1683A01</v>
      </c>
      <c r="B594" s="1" t="str">
        <f>'XCSM Dump'!C593</f>
        <v>NUR</v>
      </c>
      <c r="C594" s="1" t="str">
        <f>IF(LEN('XCSM Dump'!D593)=4,'XCSM Dump'!D593,REPT("0",3-LEN('XCSM Dump'!D593))&amp;'XCSM Dump'!D593)</f>
        <v>168</v>
      </c>
      <c r="D594" s="1" t="str">
        <f>'XCSM Dump'!E593</f>
        <v>3A01</v>
      </c>
      <c r="E594" t="str">
        <f>'XCSM Dump'!F593</f>
        <v>Adult Health Nursing I</v>
      </c>
      <c r="F594" s="75">
        <f>'XCSM Dump'!W593</f>
        <v>5</v>
      </c>
      <c r="G594" s="49">
        <f>'XCSM Dump'!I593</f>
        <v>46251</v>
      </c>
      <c r="H594" s="49">
        <f>'XCSM Dump'!J593</f>
        <v>46304</v>
      </c>
      <c r="I594" s="49">
        <f>'XCSM Dump'!BX593</f>
        <v>46253.24</v>
      </c>
      <c r="J594" s="49">
        <f>'XCSM Dump'!BY593</f>
        <v>46256.480000000003</v>
      </c>
      <c r="K594" s="49">
        <f>'XCSM Dump'!BZ593</f>
        <v>46295.519999999997</v>
      </c>
      <c r="L594" s="76">
        <f>'XCSM Dump'!AT593</f>
        <v>800</v>
      </c>
      <c r="M594" s="76">
        <f>'XCSM Dump'!AU593</f>
        <v>0</v>
      </c>
      <c r="N594" s="76">
        <f>'XCSM Dump'!AV593</f>
        <v>0</v>
      </c>
      <c r="O594" s="76">
        <f>'XCSM Dump'!AW593</f>
        <v>0</v>
      </c>
      <c r="P594" s="76">
        <f>'XCSM Dump'!AX593</f>
        <v>0</v>
      </c>
      <c r="Q594" s="76">
        <f>'XCSM Dump'!AY593</f>
        <v>0</v>
      </c>
      <c r="R594" s="76">
        <f>'XCSM Dump'!AZ593</f>
        <v>0</v>
      </c>
      <c r="S594" s="76">
        <f>+'XCSM Dump'!U593</f>
        <v>0</v>
      </c>
      <c r="T594" s="76">
        <f>+'XCSM Dump'!BB593+'XCSM Dump'!BA593</f>
        <v>400</v>
      </c>
      <c r="U594" s="11">
        <f t="shared" si="20"/>
        <v>1200</v>
      </c>
    </row>
    <row r="595" spans="1:21" x14ac:dyDescent="0.3">
      <c r="A595" t="str">
        <f t="shared" si="19"/>
        <v>NUR1683A02</v>
      </c>
      <c r="B595" s="1" t="str">
        <f>'XCSM Dump'!C594</f>
        <v>NUR</v>
      </c>
      <c r="C595" s="1" t="str">
        <f>IF(LEN('XCSM Dump'!D594)=4,'XCSM Dump'!D594,REPT("0",3-LEN('XCSM Dump'!D594))&amp;'XCSM Dump'!D594)</f>
        <v>168</v>
      </c>
      <c r="D595" s="1" t="str">
        <f>'XCSM Dump'!E594</f>
        <v>3A02</v>
      </c>
      <c r="E595" t="str">
        <f>'XCSM Dump'!F594</f>
        <v>Adult Health Nursing I</v>
      </c>
      <c r="F595" s="75">
        <f>'XCSM Dump'!W594</f>
        <v>5</v>
      </c>
      <c r="G595" s="49">
        <f>'XCSM Dump'!I594</f>
        <v>46251</v>
      </c>
      <c r="H595" s="49">
        <f>'XCSM Dump'!J594</f>
        <v>46304</v>
      </c>
      <c r="I595" s="49">
        <f>'XCSM Dump'!BX594</f>
        <v>46253.24</v>
      </c>
      <c r="J595" s="49">
        <f>'XCSM Dump'!BY594</f>
        <v>46256.480000000003</v>
      </c>
      <c r="K595" s="49">
        <f>'XCSM Dump'!BZ594</f>
        <v>46295.519999999997</v>
      </c>
      <c r="L595" s="76">
        <f>'XCSM Dump'!AT594</f>
        <v>800</v>
      </c>
      <c r="M595" s="76">
        <f>'XCSM Dump'!AU594</f>
        <v>0</v>
      </c>
      <c r="N595" s="76">
        <f>'XCSM Dump'!AV594</f>
        <v>0</v>
      </c>
      <c r="O595" s="76">
        <f>'XCSM Dump'!AW594</f>
        <v>0</v>
      </c>
      <c r="P595" s="76">
        <f>'XCSM Dump'!AX594</f>
        <v>0</v>
      </c>
      <c r="Q595" s="76">
        <f>'XCSM Dump'!AY594</f>
        <v>0</v>
      </c>
      <c r="R595" s="76">
        <f>'XCSM Dump'!AZ594</f>
        <v>0</v>
      </c>
      <c r="S595" s="76">
        <f>+'XCSM Dump'!U594</f>
        <v>0</v>
      </c>
      <c r="T595" s="76">
        <f>+'XCSM Dump'!BB594+'XCSM Dump'!BA594</f>
        <v>400</v>
      </c>
      <c r="U595" s="11">
        <f t="shared" si="20"/>
        <v>1200</v>
      </c>
    </row>
    <row r="596" spans="1:21" x14ac:dyDescent="0.3">
      <c r="A596" t="str">
        <f t="shared" si="19"/>
        <v>NUR1683A03</v>
      </c>
      <c r="B596" s="1" t="str">
        <f>'XCSM Dump'!C595</f>
        <v>NUR</v>
      </c>
      <c r="C596" s="1" t="str">
        <f>IF(LEN('XCSM Dump'!D595)=4,'XCSM Dump'!D595,REPT("0",3-LEN('XCSM Dump'!D595))&amp;'XCSM Dump'!D595)</f>
        <v>168</v>
      </c>
      <c r="D596" s="1" t="str">
        <f>'XCSM Dump'!E595</f>
        <v>3A03</v>
      </c>
      <c r="E596" t="str">
        <f>'XCSM Dump'!F595</f>
        <v>Adult Health Nursing I</v>
      </c>
      <c r="F596" s="75">
        <f>'XCSM Dump'!W595</f>
        <v>5</v>
      </c>
      <c r="G596" s="49">
        <f>'XCSM Dump'!I595</f>
        <v>46251</v>
      </c>
      <c r="H596" s="49">
        <f>'XCSM Dump'!J595</f>
        <v>46305</v>
      </c>
      <c r="I596" s="49">
        <f>'XCSM Dump'!BX595</f>
        <v>46253.3</v>
      </c>
      <c r="J596" s="49">
        <f>'XCSM Dump'!BY595</f>
        <v>46256.6</v>
      </c>
      <c r="K596" s="49">
        <f>'XCSM Dump'!BZ595</f>
        <v>46296.36</v>
      </c>
      <c r="L596" s="76">
        <f>'XCSM Dump'!AT595</f>
        <v>800</v>
      </c>
      <c r="M596" s="76">
        <f>'XCSM Dump'!AU595</f>
        <v>0</v>
      </c>
      <c r="N596" s="76">
        <f>'XCSM Dump'!AV595</f>
        <v>0</v>
      </c>
      <c r="O596" s="76">
        <f>'XCSM Dump'!AW595</f>
        <v>0</v>
      </c>
      <c r="P596" s="76">
        <f>'XCSM Dump'!AX595</f>
        <v>0</v>
      </c>
      <c r="Q596" s="76">
        <f>'XCSM Dump'!AY595</f>
        <v>0</v>
      </c>
      <c r="R596" s="76">
        <f>'XCSM Dump'!AZ595</f>
        <v>0</v>
      </c>
      <c r="S596" s="76">
        <f>+'XCSM Dump'!U595</f>
        <v>0</v>
      </c>
      <c r="T596" s="76">
        <f>+'XCSM Dump'!BB595+'XCSM Dump'!BA595</f>
        <v>400</v>
      </c>
      <c r="U596" s="11">
        <f t="shared" si="20"/>
        <v>1200</v>
      </c>
    </row>
    <row r="597" spans="1:21" x14ac:dyDescent="0.3">
      <c r="A597" t="str">
        <f t="shared" si="19"/>
        <v>NUR1683A04</v>
      </c>
      <c r="B597" s="1" t="str">
        <f>'XCSM Dump'!C596</f>
        <v>NUR</v>
      </c>
      <c r="C597" s="1" t="str">
        <f>IF(LEN('XCSM Dump'!D596)=4,'XCSM Dump'!D596,REPT("0",3-LEN('XCSM Dump'!D596))&amp;'XCSM Dump'!D596)</f>
        <v>168</v>
      </c>
      <c r="D597" s="1" t="str">
        <f>'XCSM Dump'!E596</f>
        <v>3A04</v>
      </c>
      <c r="E597" t="str">
        <f>'XCSM Dump'!F596</f>
        <v>Adult Health Nursing I</v>
      </c>
      <c r="F597" s="75">
        <f>'XCSM Dump'!W596</f>
        <v>4</v>
      </c>
      <c r="G597" s="49">
        <f>'XCSM Dump'!I596</f>
        <v>46251</v>
      </c>
      <c r="H597" s="49">
        <f>'XCSM Dump'!J596</f>
        <v>46304</v>
      </c>
      <c r="I597" s="49">
        <f>'XCSM Dump'!BX596</f>
        <v>46253.24</v>
      </c>
      <c r="J597" s="49">
        <f>'XCSM Dump'!BY596</f>
        <v>46256.480000000003</v>
      </c>
      <c r="K597" s="49">
        <f>'XCSM Dump'!BZ596</f>
        <v>46295.519999999997</v>
      </c>
      <c r="L597" s="76">
        <f>'XCSM Dump'!AT596</f>
        <v>640</v>
      </c>
      <c r="M597" s="76">
        <f>'XCSM Dump'!AU596</f>
        <v>0</v>
      </c>
      <c r="N597" s="76">
        <f>'XCSM Dump'!AV596</f>
        <v>0</v>
      </c>
      <c r="O597" s="76">
        <f>'XCSM Dump'!AW596</f>
        <v>0</v>
      </c>
      <c r="P597" s="76">
        <f>'XCSM Dump'!AX596</f>
        <v>0</v>
      </c>
      <c r="Q597" s="76">
        <f>'XCSM Dump'!AY596</f>
        <v>0</v>
      </c>
      <c r="R597" s="76">
        <f>'XCSM Dump'!AZ596</f>
        <v>0</v>
      </c>
      <c r="S597" s="76">
        <f>+'XCSM Dump'!U596</f>
        <v>0</v>
      </c>
      <c r="T597" s="76">
        <f>+'XCSM Dump'!BB596+'XCSM Dump'!BA596</f>
        <v>320</v>
      </c>
      <c r="U597" s="11">
        <f t="shared" si="20"/>
        <v>960</v>
      </c>
    </row>
    <row r="598" spans="1:21" x14ac:dyDescent="0.3">
      <c r="A598" t="str">
        <f t="shared" si="19"/>
        <v>NUR1683A05</v>
      </c>
      <c r="B598" s="1" t="str">
        <f>'XCSM Dump'!C597</f>
        <v>NUR</v>
      </c>
      <c r="C598" s="1" t="str">
        <f>IF(LEN('XCSM Dump'!D597)=4,'XCSM Dump'!D597,REPT("0",3-LEN('XCSM Dump'!D597))&amp;'XCSM Dump'!D597)</f>
        <v>168</v>
      </c>
      <c r="D598" s="1" t="str">
        <f>'XCSM Dump'!E597</f>
        <v>3A05</v>
      </c>
      <c r="E598" t="str">
        <f>'XCSM Dump'!F597</f>
        <v>Adult Health Nursing I</v>
      </c>
      <c r="F598" s="75">
        <f>'XCSM Dump'!W597</f>
        <v>4</v>
      </c>
      <c r="G598" s="49">
        <f>'XCSM Dump'!I597</f>
        <v>46252</v>
      </c>
      <c r="H598" s="49">
        <f>'XCSM Dump'!J597</f>
        <v>46304</v>
      </c>
      <c r="I598" s="49">
        <f>'XCSM Dump'!BX597</f>
        <v>46254.18</v>
      </c>
      <c r="J598" s="49">
        <f>'XCSM Dump'!BY597</f>
        <v>46257.36</v>
      </c>
      <c r="K598" s="49">
        <f>'XCSM Dump'!BZ597</f>
        <v>46295.68</v>
      </c>
      <c r="L598" s="76">
        <f>'XCSM Dump'!AT597</f>
        <v>640</v>
      </c>
      <c r="M598" s="76">
        <f>'XCSM Dump'!AU597</f>
        <v>0</v>
      </c>
      <c r="N598" s="76">
        <f>'XCSM Dump'!AV597</f>
        <v>0</v>
      </c>
      <c r="O598" s="76">
        <f>'XCSM Dump'!AW597</f>
        <v>0</v>
      </c>
      <c r="P598" s="76">
        <f>'XCSM Dump'!AX597</f>
        <v>0</v>
      </c>
      <c r="Q598" s="76">
        <f>'XCSM Dump'!AY597</f>
        <v>0</v>
      </c>
      <c r="R598" s="76">
        <f>'XCSM Dump'!AZ597</f>
        <v>0</v>
      </c>
      <c r="S598" s="76">
        <f>+'XCSM Dump'!U597</f>
        <v>0</v>
      </c>
      <c r="T598" s="76">
        <f>+'XCSM Dump'!BB597+'XCSM Dump'!BA597</f>
        <v>320</v>
      </c>
      <c r="U598" s="11">
        <f t="shared" si="20"/>
        <v>960</v>
      </c>
    </row>
    <row r="599" spans="1:21" x14ac:dyDescent="0.3">
      <c r="A599" t="str">
        <f t="shared" si="19"/>
        <v>NUR1683B01</v>
      </c>
      <c r="B599" s="1" t="str">
        <f>'XCSM Dump'!C598</f>
        <v>NUR</v>
      </c>
      <c r="C599" s="1" t="str">
        <f>IF(LEN('XCSM Dump'!D598)=4,'XCSM Dump'!D598,REPT("0",3-LEN('XCSM Dump'!D598))&amp;'XCSM Dump'!D598)</f>
        <v>168</v>
      </c>
      <c r="D599" s="1" t="str">
        <f>'XCSM Dump'!E598</f>
        <v>3B01</v>
      </c>
      <c r="E599" t="str">
        <f>'XCSM Dump'!F598</f>
        <v>Adult Health Nursing I</v>
      </c>
      <c r="F599" s="75">
        <f>'XCSM Dump'!W598</f>
        <v>5</v>
      </c>
      <c r="G599" s="49">
        <f>'XCSM Dump'!I598</f>
        <v>46307</v>
      </c>
      <c r="H599" s="49">
        <f>'XCSM Dump'!J598</f>
        <v>46367</v>
      </c>
      <c r="I599" s="49">
        <f>'XCSM Dump'!BX598</f>
        <v>46309.66</v>
      </c>
      <c r="J599" s="49">
        <f>'XCSM Dump'!BY598</f>
        <v>46313.32</v>
      </c>
      <c r="K599" s="49">
        <f>'XCSM Dump'!BZ598</f>
        <v>46357.4</v>
      </c>
      <c r="L599" s="76">
        <f>'XCSM Dump'!AT598</f>
        <v>800</v>
      </c>
      <c r="M599" s="76">
        <f>'XCSM Dump'!AU598</f>
        <v>0</v>
      </c>
      <c r="N599" s="76">
        <f>'XCSM Dump'!AV598</f>
        <v>0</v>
      </c>
      <c r="O599" s="76">
        <f>'XCSM Dump'!AW598</f>
        <v>0</v>
      </c>
      <c r="P599" s="76">
        <f>'XCSM Dump'!AX598</f>
        <v>0</v>
      </c>
      <c r="Q599" s="76">
        <f>'XCSM Dump'!AY598</f>
        <v>0</v>
      </c>
      <c r="R599" s="76">
        <f>'XCSM Dump'!AZ598</f>
        <v>0</v>
      </c>
      <c r="S599" s="76">
        <f>+'XCSM Dump'!U598</f>
        <v>0</v>
      </c>
      <c r="T599" s="76">
        <f>+'XCSM Dump'!BB598+'XCSM Dump'!BA598</f>
        <v>400</v>
      </c>
      <c r="U599" s="11">
        <f t="shared" si="20"/>
        <v>1200</v>
      </c>
    </row>
    <row r="600" spans="1:21" x14ac:dyDescent="0.3">
      <c r="A600" t="str">
        <f t="shared" si="19"/>
        <v>NUR1683B02</v>
      </c>
      <c r="B600" s="1" t="str">
        <f>'XCSM Dump'!C599</f>
        <v>NUR</v>
      </c>
      <c r="C600" s="1" t="str">
        <f>IF(LEN('XCSM Dump'!D599)=4,'XCSM Dump'!D599,REPT("0",3-LEN('XCSM Dump'!D599))&amp;'XCSM Dump'!D599)</f>
        <v>168</v>
      </c>
      <c r="D600" s="1" t="str">
        <f>'XCSM Dump'!E599</f>
        <v>3B02</v>
      </c>
      <c r="E600" t="str">
        <f>'XCSM Dump'!F599</f>
        <v>Adult Health Nursing I</v>
      </c>
      <c r="F600" s="75">
        <f>'XCSM Dump'!W599</f>
        <v>5</v>
      </c>
      <c r="G600" s="49">
        <f>'XCSM Dump'!I599</f>
        <v>46307</v>
      </c>
      <c r="H600" s="49">
        <f>'XCSM Dump'!J599</f>
        <v>46367</v>
      </c>
      <c r="I600" s="49">
        <f>'XCSM Dump'!BX599</f>
        <v>46309.66</v>
      </c>
      <c r="J600" s="49">
        <f>'XCSM Dump'!BY599</f>
        <v>46313.32</v>
      </c>
      <c r="K600" s="49">
        <f>'XCSM Dump'!BZ599</f>
        <v>46357.4</v>
      </c>
      <c r="L600" s="76">
        <f>'XCSM Dump'!AT599</f>
        <v>800</v>
      </c>
      <c r="M600" s="76">
        <f>'XCSM Dump'!AU599</f>
        <v>0</v>
      </c>
      <c r="N600" s="76">
        <f>'XCSM Dump'!AV599</f>
        <v>0</v>
      </c>
      <c r="O600" s="76">
        <f>'XCSM Dump'!AW599</f>
        <v>0</v>
      </c>
      <c r="P600" s="76">
        <f>'XCSM Dump'!AX599</f>
        <v>0</v>
      </c>
      <c r="Q600" s="76">
        <f>'XCSM Dump'!AY599</f>
        <v>0</v>
      </c>
      <c r="R600" s="76">
        <f>'XCSM Dump'!AZ599</f>
        <v>0</v>
      </c>
      <c r="S600" s="76">
        <f>+'XCSM Dump'!U599</f>
        <v>0</v>
      </c>
      <c r="T600" s="76">
        <f>+'XCSM Dump'!BB599+'XCSM Dump'!BA599</f>
        <v>400</v>
      </c>
      <c r="U600" s="11">
        <f t="shared" si="20"/>
        <v>1200</v>
      </c>
    </row>
    <row r="601" spans="1:21" x14ac:dyDescent="0.3">
      <c r="A601" t="str">
        <f t="shared" si="19"/>
        <v>NUR1683B03</v>
      </c>
      <c r="B601" s="1" t="str">
        <f>'XCSM Dump'!C600</f>
        <v>NUR</v>
      </c>
      <c r="C601" s="1" t="str">
        <f>IF(LEN('XCSM Dump'!D600)=4,'XCSM Dump'!D600,REPT("0",3-LEN('XCSM Dump'!D600))&amp;'XCSM Dump'!D600)</f>
        <v>168</v>
      </c>
      <c r="D601" s="1" t="str">
        <f>'XCSM Dump'!E600</f>
        <v>3B03</v>
      </c>
      <c r="E601" t="str">
        <f>'XCSM Dump'!F600</f>
        <v>Adult Health Nursing I</v>
      </c>
      <c r="F601" s="75">
        <f>'XCSM Dump'!W600</f>
        <v>4</v>
      </c>
      <c r="G601" s="49">
        <f>'XCSM Dump'!I600</f>
        <v>46307</v>
      </c>
      <c r="H601" s="49">
        <f>'XCSM Dump'!J600</f>
        <v>46367</v>
      </c>
      <c r="I601" s="49">
        <f>'XCSM Dump'!BX600</f>
        <v>46309.66</v>
      </c>
      <c r="J601" s="49">
        <f>'XCSM Dump'!BY600</f>
        <v>46313.32</v>
      </c>
      <c r="K601" s="49">
        <f>'XCSM Dump'!BZ600</f>
        <v>46357.4</v>
      </c>
      <c r="L601" s="76">
        <f>'XCSM Dump'!AT600</f>
        <v>640</v>
      </c>
      <c r="M601" s="76">
        <f>'XCSM Dump'!AU600</f>
        <v>0</v>
      </c>
      <c r="N601" s="76">
        <f>'XCSM Dump'!AV600</f>
        <v>0</v>
      </c>
      <c r="O601" s="76">
        <f>'XCSM Dump'!AW600</f>
        <v>0</v>
      </c>
      <c r="P601" s="76">
        <f>'XCSM Dump'!AX600</f>
        <v>0</v>
      </c>
      <c r="Q601" s="76">
        <f>'XCSM Dump'!AY600</f>
        <v>0</v>
      </c>
      <c r="R601" s="76">
        <f>'XCSM Dump'!AZ600</f>
        <v>0</v>
      </c>
      <c r="S601" s="76">
        <f>+'XCSM Dump'!U600</f>
        <v>0</v>
      </c>
      <c r="T601" s="76">
        <f>+'XCSM Dump'!BB600+'XCSM Dump'!BA600</f>
        <v>320</v>
      </c>
      <c r="U601" s="11">
        <f t="shared" si="20"/>
        <v>960</v>
      </c>
    </row>
    <row r="602" spans="1:21" x14ac:dyDescent="0.3">
      <c r="A602" t="str">
        <f t="shared" si="19"/>
        <v>NUR1693A01</v>
      </c>
      <c r="B602" s="1" t="str">
        <f>'XCSM Dump'!C601</f>
        <v>NUR</v>
      </c>
      <c r="C602" s="1" t="str">
        <f>IF(LEN('XCSM Dump'!D601)=4,'XCSM Dump'!D601,REPT("0",3-LEN('XCSM Dump'!D601))&amp;'XCSM Dump'!D601)</f>
        <v>169</v>
      </c>
      <c r="D602" s="1" t="str">
        <f>'XCSM Dump'!E601</f>
        <v>3A01</v>
      </c>
      <c r="E602" t="str">
        <f>'XCSM Dump'!F601</f>
        <v>Adult Health Nursing II</v>
      </c>
      <c r="F602" s="75">
        <f>'XCSM Dump'!W601</f>
        <v>5</v>
      </c>
      <c r="G602" s="49">
        <f>'XCSM Dump'!I601</f>
        <v>46251</v>
      </c>
      <c r="H602" s="49">
        <f>'XCSM Dump'!J601</f>
        <v>46304</v>
      </c>
      <c r="I602" s="49">
        <f>'XCSM Dump'!BX601</f>
        <v>46253.24</v>
      </c>
      <c r="J602" s="49">
        <f>'XCSM Dump'!BY601</f>
        <v>46256.480000000003</v>
      </c>
      <c r="K602" s="49">
        <f>'XCSM Dump'!BZ601</f>
        <v>46295.519999999997</v>
      </c>
      <c r="L602" s="76">
        <f>'XCSM Dump'!AT601</f>
        <v>800</v>
      </c>
      <c r="M602" s="76">
        <f>'XCSM Dump'!AU601</f>
        <v>0</v>
      </c>
      <c r="N602" s="76">
        <f>'XCSM Dump'!AV601</f>
        <v>0</v>
      </c>
      <c r="O602" s="76">
        <f>'XCSM Dump'!AW601</f>
        <v>0</v>
      </c>
      <c r="P602" s="76">
        <f>'XCSM Dump'!AX601</f>
        <v>0</v>
      </c>
      <c r="Q602" s="76">
        <f>'XCSM Dump'!AY601</f>
        <v>0</v>
      </c>
      <c r="R602" s="76">
        <f>'XCSM Dump'!AZ601</f>
        <v>0</v>
      </c>
      <c r="S602" s="76">
        <f>+'XCSM Dump'!U601</f>
        <v>0</v>
      </c>
      <c r="T602" s="76">
        <f>+'XCSM Dump'!BB601+'XCSM Dump'!BA601</f>
        <v>400</v>
      </c>
      <c r="U602" s="11">
        <f t="shared" si="20"/>
        <v>1200</v>
      </c>
    </row>
    <row r="603" spans="1:21" x14ac:dyDescent="0.3">
      <c r="A603" t="str">
        <f t="shared" si="19"/>
        <v>NUR1693A02</v>
      </c>
      <c r="B603" s="1" t="str">
        <f>'XCSM Dump'!C602</f>
        <v>NUR</v>
      </c>
      <c r="C603" s="1" t="str">
        <f>IF(LEN('XCSM Dump'!D602)=4,'XCSM Dump'!D602,REPT("0",3-LEN('XCSM Dump'!D602))&amp;'XCSM Dump'!D602)</f>
        <v>169</v>
      </c>
      <c r="D603" s="1" t="str">
        <f>'XCSM Dump'!E602</f>
        <v>3A02</v>
      </c>
      <c r="E603" t="str">
        <f>'XCSM Dump'!F602</f>
        <v>Adult Health Nursing II</v>
      </c>
      <c r="F603" s="75">
        <f>'XCSM Dump'!W602</f>
        <v>5</v>
      </c>
      <c r="G603" s="49">
        <f>'XCSM Dump'!I602</f>
        <v>46251</v>
      </c>
      <c r="H603" s="49">
        <f>'XCSM Dump'!J602</f>
        <v>46304</v>
      </c>
      <c r="I603" s="49">
        <f>'XCSM Dump'!BX602</f>
        <v>46253.24</v>
      </c>
      <c r="J603" s="49">
        <f>'XCSM Dump'!BY602</f>
        <v>46256.480000000003</v>
      </c>
      <c r="K603" s="49">
        <f>'XCSM Dump'!BZ602</f>
        <v>46295.519999999997</v>
      </c>
      <c r="L603" s="76">
        <f>'XCSM Dump'!AT602</f>
        <v>800</v>
      </c>
      <c r="M603" s="76">
        <f>'XCSM Dump'!AU602</f>
        <v>0</v>
      </c>
      <c r="N603" s="76">
        <f>'XCSM Dump'!AV602</f>
        <v>0</v>
      </c>
      <c r="O603" s="76">
        <f>'XCSM Dump'!AW602</f>
        <v>0</v>
      </c>
      <c r="P603" s="76">
        <f>'XCSM Dump'!AX602</f>
        <v>0</v>
      </c>
      <c r="Q603" s="76">
        <f>'XCSM Dump'!AY602</f>
        <v>0</v>
      </c>
      <c r="R603" s="76">
        <f>'XCSM Dump'!AZ602</f>
        <v>0</v>
      </c>
      <c r="S603" s="76">
        <f>+'XCSM Dump'!U602</f>
        <v>0</v>
      </c>
      <c r="T603" s="76">
        <f>+'XCSM Dump'!BB602+'XCSM Dump'!BA602</f>
        <v>400</v>
      </c>
      <c r="U603" s="11">
        <f t="shared" si="20"/>
        <v>1200</v>
      </c>
    </row>
    <row r="604" spans="1:21" x14ac:dyDescent="0.3">
      <c r="A604" t="str">
        <f t="shared" si="19"/>
        <v>NUR1693A03</v>
      </c>
      <c r="B604" s="1" t="str">
        <f>'XCSM Dump'!C603</f>
        <v>NUR</v>
      </c>
      <c r="C604" s="1" t="str">
        <f>IF(LEN('XCSM Dump'!D603)=4,'XCSM Dump'!D603,REPT("0",3-LEN('XCSM Dump'!D603))&amp;'XCSM Dump'!D603)</f>
        <v>169</v>
      </c>
      <c r="D604" s="1" t="str">
        <f>'XCSM Dump'!E603</f>
        <v>3A03</v>
      </c>
      <c r="E604" t="str">
        <f>'XCSM Dump'!F603</f>
        <v>Adult Health Nursing II</v>
      </c>
      <c r="F604" s="75">
        <f>'XCSM Dump'!W603</f>
        <v>4</v>
      </c>
      <c r="G604" s="49">
        <f>'XCSM Dump'!I603</f>
        <v>46251</v>
      </c>
      <c r="H604" s="49">
        <f>'XCSM Dump'!J603</f>
        <v>46304</v>
      </c>
      <c r="I604" s="49">
        <f>'XCSM Dump'!BX603</f>
        <v>46253.24</v>
      </c>
      <c r="J604" s="49">
        <f>'XCSM Dump'!BY603</f>
        <v>46256.480000000003</v>
      </c>
      <c r="K604" s="49">
        <f>'XCSM Dump'!BZ603</f>
        <v>46295.519999999997</v>
      </c>
      <c r="L604" s="76">
        <f>'XCSM Dump'!AT603</f>
        <v>640</v>
      </c>
      <c r="M604" s="76">
        <f>'XCSM Dump'!AU603</f>
        <v>0</v>
      </c>
      <c r="N604" s="76">
        <f>'XCSM Dump'!AV603</f>
        <v>0</v>
      </c>
      <c r="O604" s="76">
        <f>'XCSM Dump'!AW603</f>
        <v>0</v>
      </c>
      <c r="P604" s="76">
        <f>'XCSM Dump'!AX603</f>
        <v>0</v>
      </c>
      <c r="Q604" s="76">
        <f>'XCSM Dump'!AY603</f>
        <v>0</v>
      </c>
      <c r="R604" s="76">
        <f>'XCSM Dump'!AZ603</f>
        <v>0</v>
      </c>
      <c r="S604" s="76">
        <f>+'XCSM Dump'!U603</f>
        <v>0</v>
      </c>
      <c r="T604" s="76">
        <f>+'XCSM Dump'!BB603+'XCSM Dump'!BA603</f>
        <v>320</v>
      </c>
      <c r="U604" s="11">
        <f t="shared" si="20"/>
        <v>960</v>
      </c>
    </row>
    <row r="605" spans="1:21" x14ac:dyDescent="0.3">
      <c r="A605" t="str">
        <f t="shared" si="19"/>
        <v>NUR1693B01</v>
      </c>
      <c r="B605" s="1" t="str">
        <f>'XCSM Dump'!C604</f>
        <v>NUR</v>
      </c>
      <c r="C605" s="1" t="str">
        <f>IF(LEN('XCSM Dump'!D604)=4,'XCSM Dump'!D604,REPT("0",3-LEN('XCSM Dump'!D604))&amp;'XCSM Dump'!D604)</f>
        <v>169</v>
      </c>
      <c r="D605" s="1" t="str">
        <f>'XCSM Dump'!E604</f>
        <v>3B01</v>
      </c>
      <c r="E605" t="str">
        <f>'XCSM Dump'!F604</f>
        <v>Adult Health Nursing II</v>
      </c>
      <c r="F605" s="75">
        <f>'XCSM Dump'!W604</f>
        <v>5</v>
      </c>
      <c r="G605" s="49">
        <f>'XCSM Dump'!I604</f>
        <v>46307</v>
      </c>
      <c r="H605" s="49">
        <f>'XCSM Dump'!J604</f>
        <v>46367</v>
      </c>
      <c r="I605" s="49">
        <f>'XCSM Dump'!BX604</f>
        <v>46309.66</v>
      </c>
      <c r="J605" s="49">
        <f>'XCSM Dump'!BY604</f>
        <v>46313.32</v>
      </c>
      <c r="K605" s="49">
        <f>'XCSM Dump'!BZ604</f>
        <v>46357.4</v>
      </c>
      <c r="L605" s="76">
        <f>'XCSM Dump'!AT604</f>
        <v>800</v>
      </c>
      <c r="M605" s="76">
        <f>'XCSM Dump'!AU604</f>
        <v>0</v>
      </c>
      <c r="N605" s="76">
        <f>'XCSM Dump'!AV604</f>
        <v>0</v>
      </c>
      <c r="O605" s="76">
        <f>'XCSM Dump'!AW604</f>
        <v>0</v>
      </c>
      <c r="P605" s="76">
        <f>'XCSM Dump'!AX604</f>
        <v>0</v>
      </c>
      <c r="Q605" s="76">
        <f>'XCSM Dump'!AY604</f>
        <v>0</v>
      </c>
      <c r="R605" s="76">
        <f>'XCSM Dump'!AZ604</f>
        <v>0</v>
      </c>
      <c r="S605" s="76">
        <f>+'XCSM Dump'!U604</f>
        <v>0</v>
      </c>
      <c r="T605" s="76">
        <f>+'XCSM Dump'!BB604+'XCSM Dump'!BA604</f>
        <v>400</v>
      </c>
      <c r="U605" s="11">
        <f t="shared" si="20"/>
        <v>1200</v>
      </c>
    </row>
    <row r="606" spans="1:21" x14ac:dyDescent="0.3">
      <c r="A606" t="str">
        <f t="shared" si="19"/>
        <v>NUR1693B02</v>
      </c>
      <c r="B606" s="1" t="str">
        <f>'XCSM Dump'!C605</f>
        <v>NUR</v>
      </c>
      <c r="C606" s="1" t="str">
        <f>IF(LEN('XCSM Dump'!D605)=4,'XCSM Dump'!D605,REPT("0",3-LEN('XCSM Dump'!D605))&amp;'XCSM Dump'!D605)</f>
        <v>169</v>
      </c>
      <c r="D606" s="1" t="str">
        <f>'XCSM Dump'!E605</f>
        <v>3B02</v>
      </c>
      <c r="E606" t="str">
        <f>'XCSM Dump'!F605</f>
        <v>Adult Health Nursing II</v>
      </c>
      <c r="F606" s="75">
        <f>'XCSM Dump'!W605</f>
        <v>5</v>
      </c>
      <c r="G606" s="49">
        <f>'XCSM Dump'!I605</f>
        <v>46307</v>
      </c>
      <c r="H606" s="49">
        <f>'XCSM Dump'!J605</f>
        <v>46367</v>
      </c>
      <c r="I606" s="49">
        <f>'XCSM Dump'!BX605</f>
        <v>46309.66</v>
      </c>
      <c r="J606" s="49">
        <f>'XCSM Dump'!BY605</f>
        <v>46313.32</v>
      </c>
      <c r="K606" s="49">
        <f>'XCSM Dump'!BZ605</f>
        <v>46357.4</v>
      </c>
      <c r="L606" s="76">
        <f>'XCSM Dump'!AT605</f>
        <v>800</v>
      </c>
      <c r="M606" s="76">
        <f>'XCSM Dump'!AU605</f>
        <v>0</v>
      </c>
      <c r="N606" s="76">
        <f>'XCSM Dump'!AV605</f>
        <v>0</v>
      </c>
      <c r="O606" s="76">
        <f>'XCSM Dump'!AW605</f>
        <v>0</v>
      </c>
      <c r="P606" s="76">
        <f>'XCSM Dump'!AX605</f>
        <v>0</v>
      </c>
      <c r="Q606" s="76">
        <f>'XCSM Dump'!AY605</f>
        <v>0</v>
      </c>
      <c r="R606" s="76">
        <f>'XCSM Dump'!AZ605</f>
        <v>0</v>
      </c>
      <c r="S606" s="76">
        <f>+'XCSM Dump'!U605</f>
        <v>0</v>
      </c>
      <c r="T606" s="76">
        <f>+'XCSM Dump'!BB605+'XCSM Dump'!BA605</f>
        <v>400</v>
      </c>
      <c r="U606" s="11">
        <f t="shared" si="20"/>
        <v>1200</v>
      </c>
    </row>
    <row r="607" spans="1:21" x14ac:dyDescent="0.3">
      <c r="A607" t="str">
        <f t="shared" si="19"/>
        <v>NUR1693B03</v>
      </c>
      <c r="B607" s="1" t="str">
        <f>'XCSM Dump'!C606</f>
        <v>NUR</v>
      </c>
      <c r="C607" s="1" t="str">
        <f>IF(LEN('XCSM Dump'!D606)=4,'XCSM Dump'!D606,REPT("0",3-LEN('XCSM Dump'!D606))&amp;'XCSM Dump'!D606)</f>
        <v>169</v>
      </c>
      <c r="D607" s="1" t="str">
        <f>'XCSM Dump'!E606</f>
        <v>3B03</v>
      </c>
      <c r="E607" t="str">
        <f>'XCSM Dump'!F606</f>
        <v>Adult Health Nursing II</v>
      </c>
      <c r="F607" s="75">
        <f>'XCSM Dump'!W606</f>
        <v>5</v>
      </c>
      <c r="G607" s="49">
        <f>'XCSM Dump'!I606</f>
        <v>46307</v>
      </c>
      <c r="H607" s="49">
        <f>'XCSM Dump'!J606</f>
        <v>46368</v>
      </c>
      <c r="I607" s="49">
        <f>'XCSM Dump'!BX606</f>
        <v>46309.72</v>
      </c>
      <c r="J607" s="49">
        <f>'XCSM Dump'!BY606</f>
        <v>46313.440000000002</v>
      </c>
      <c r="K607" s="49">
        <f>'XCSM Dump'!BZ606</f>
        <v>46358.239999999998</v>
      </c>
      <c r="L607" s="76">
        <f>'XCSM Dump'!AT606</f>
        <v>800</v>
      </c>
      <c r="M607" s="76">
        <f>'XCSM Dump'!AU606</f>
        <v>0</v>
      </c>
      <c r="N607" s="76">
        <f>'XCSM Dump'!AV606</f>
        <v>0</v>
      </c>
      <c r="O607" s="76">
        <f>'XCSM Dump'!AW606</f>
        <v>0</v>
      </c>
      <c r="P607" s="76">
        <f>'XCSM Dump'!AX606</f>
        <v>0</v>
      </c>
      <c r="Q607" s="76">
        <f>'XCSM Dump'!AY606</f>
        <v>0</v>
      </c>
      <c r="R607" s="76">
        <f>'XCSM Dump'!AZ606</f>
        <v>0</v>
      </c>
      <c r="S607" s="76">
        <f>+'XCSM Dump'!U606</f>
        <v>0</v>
      </c>
      <c r="T607" s="76">
        <f>+'XCSM Dump'!BB606+'XCSM Dump'!BA606</f>
        <v>400</v>
      </c>
      <c r="U607" s="11">
        <f t="shared" si="20"/>
        <v>1200</v>
      </c>
    </row>
    <row r="608" spans="1:21" x14ac:dyDescent="0.3">
      <c r="A608" t="str">
        <f t="shared" si="19"/>
        <v>NUR1693B04</v>
      </c>
      <c r="B608" s="1" t="str">
        <f>'XCSM Dump'!C607</f>
        <v>NUR</v>
      </c>
      <c r="C608" s="1" t="str">
        <f>IF(LEN('XCSM Dump'!D607)=4,'XCSM Dump'!D607,REPT("0",3-LEN('XCSM Dump'!D607))&amp;'XCSM Dump'!D607)</f>
        <v>169</v>
      </c>
      <c r="D608" s="1" t="str">
        <f>'XCSM Dump'!E607</f>
        <v>3B04</v>
      </c>
      <c r="E608" t="str">
        <f>'XCSM Dump'!F607</f>
        <v>Adult Health Nursing II</v>
      </c>
      <c r="F608" s="75">
        <f>'XCSM Dump'!W607</f>
        <v>4</v>
      </c>
      <c r="G608" s="49">
        <f>'XCSM Dump'!I607</f>
        <v>46307</v>
      </c>
      <c r="H608" s="49">
        <f>'XCSM Dump'!J607</f>
        <v>46367</v>
      </c>
      <c r="I608" s="49">
        <f>'XCSM Dump'!BX607</f>
        <v>46309.66</v>
      </c>
      <c r="J608" s="49">
        <f>'XCSM Dump'!BY607</f>
        <v>46313.32</v>
      </c>
      <c r="K608" s="49">
        <f>'XCSM Dump'!BZ607</f>
        <v>46357.4</v>
      </c>
      <c r="L608" s="76">
        <f>'XCSM Dump'!AT607</f>
        <v>640</v>
      </c>
      <c r="M608" s="76">
        <f>'XCSM Dump'!AU607</f>
        <v>0</v>
      </c>
      <c r="N608" s="76">
        <f>'XCSM Dump'!AV607</f>
        <v>0</v>
      </c>
      <c r="O608" s="76">
        <f>'XCSM Dump'!AW607</f>
        <v>0</v>
      </c>
      <c r="P608" s="76">
        <f>'XCSM Dump'!AX607</f>
        <v>0</v>
      </c>
      <c r="Q608" s="76">
        <f>'XCSM Dump'!AY607</f>
        <v>0</v>
      </c>
      <c r="R608" s="76">
        <f>'XCSM Dump'!AZ607</f>
        <v>0</v>
      </c>
      <c r="S608" s="76">
        <f>+'XCSM Dump'!U607</f>
        <v>0</v>
      </c>
      <c r="T608" s="76">
        <f>+'XCSM Dump'!BB607+'XCSM Dump'!BA607</f>
        <v>320</v>
      </c>
      <c r="U608" s="11">
        <f t="shared" si="20"/>
        <v>960</v>
      </c>
    </row>
    <row r="609" spans="1:21" x14ac:dyDescent="0.3">
      <c r="A609" t="str">
        <f t="shared" si="19"/>
        <v>NUR1693B05</v>
      </c>
      <c r="B609" s="1" t="str">
        <f>'XCSM Dump'!C608</f>
        <v>NUR</v>
      </c>
      <c r="C609" s="1" t="str">
        <f>IF(LEN('XCSM Dump'!D608)=4,'XCSM Dump'!D608,REPT("0",3-LEN('XCSM Dump'!D608))&amp;'XCSM Dump'!D608)</f>
        <v>169</v>
      </c>
      <c r="D609" s="1" t="str">
        <f>'XCSM Dump'!E608</f>
        <v>3B05</v>
      </c>
      <c r="E609" t="str">
        <f>'XCSM Dump'!F608</f>
        <v>Adult Health Nursing II</v>
      </c>
      <c r="F609" s="75">
        <f>'XCSM Dump'!W608</f>
        <v>4</v>
      </c>
      <c r="G609" s="49">
        <f>'XCSM Dump'!I608</f>
        <v>46307</v>
      </c>
      <c r="H609" s="49">
        <f>'XCSM Dump'!J608</f>
        <v>46367</v>
      </c>
      <c r="I609" s="49">
        <f>'XCSM Dump'!BX608</f>
        <v>46309.66</v>
      </c>
      <c r="J609" s="49">
        <f>'XCSM Dump'!BY608</f>
        <v>46313.32</v>
      </c>
      <c r="K609" s="49">
        <f>'XCSM Dump'!BZ608</f>
        <v>46357.4</v>
      </c>
      <c r="L609" s="76">
        <f>'XCSM Dump'!AT608</f>
        <v>640</v>
      </c>
      <c r="M609" s="76">
        <f>'XCSM Dump'!AU608</f>
        <v>0</v>
      </c>
      <c r="N609" s="76">
        <f>'XCSM Dump'!AV608</f>
        <v>0</v>
      </c>
      <c r="O609" s="76">
        <f>'XCSM Dump'!AW608</f>
        <v>0</v>
      </c>
      <c r="P609" s="76">
        <f>'XCSM Dump'!AX608</f>
        <v>0</v>
      </c>
      <c r="Q609" s="76">
        <f>'XCSM Dump'!AY608</f>
        <v>0</v>
      </c>
      <c r="R609" s="76">
        <f>'XCSM Dump'!AZ608</f>
        <v>0</v>
      </c>
      <c r="S609" s="76">
        <f>+'XCSM Dump'!U608</f>
        <v>0</v>
      </c>
      <c r="T609" s="76">
        <f>+'XCSM Dump'!BB608+'XCSM Dump'!BA608</f>
        <v>320</v>
      </c>
      <c r="U609" s="11">
        <f t="shared" si="20"/>
        <v>960</v>
      </c>
    </row>
    <row r="610" spans="1:21" x14ac:dyDescent="0.3">
      <c r="A610" t="str">
        <f t="shared" si="19"/>
        <v>NUR2263A01</v>
      </c>
      <c r="B610" s="1" t="str">
        <f>'XCSM Dump'!C609</f>
        <v>NUR</v>
      </c>
      <c r="C610" s="1" t="str">
        <f>IF(LEN('XCSM Dump'!D609)=4,'XCSM Dump'!D609,REPT("0",3-LEN('XCSM Dump'!D609))&amp;'XCSM Dump'!D609)</f>
        <v>226</v>
      </c>
      <c r="D610" s="1" t="str">
        <f>'XCSM Dump'!E609</f>
        <v>3A01</v>
      </c>
      <c r="E610" t="str">
        <f>'XCSM Dump'!F609</f>
        <v>Maternal Child Health Nursing</v>
      </c>
      <c r="F610" s="75">
        <f>'XCSM Dump'!W609</f>
        <v>4.5</v>
      </c>
      <c r="G610" s="49">
        <f>'XCSM Dump'!I609</f>
        <v>46251</v>
      </c>
      <c r="H610" s="49">
        <f>'XCSM Dump'!J609</f>
        <v>46304</v>
      </c>
      <c r="I610" s="49">
        <f>'XCSM Dump'!BX609</f>
        <v>46253.24</v>
      </c>
      <c r="J610" s="49">
        <f>'XCSM Dump'!BY609</f>
        <v>46256.480000000003</v>
      </c>
      <c r="K610" s="49">
        <f>'XCSM Dump'!BZ609</f>
        <v>46295.519999999997</v>
      </c>
      <c r="L610" s="76">
        <f>'XCSM Dump'!AT609</f>
        <v>720</v>
      </c>
      <c r="M610" s="76">
        <f>'XCSM Dump'!AU609</f>
        <v>0</v>
      </c>
      <c r="N610" s="76">
        <f>'XCSM Dump'!AV609</f>
        <v>0</v>
      </c>
      <c r="O610" s="76">
        <f>'XCSM Dump'!AW609</f>
        <v>0</v>
      </c>
      <c r="P610" s="76">
        <f>'XCSM Dump'!AX609</f>
        <v>0</v>
      </c>
      <c r="Q610" s="76">
        <f>'XCSM Dump'!AY609</f>
        <v>0</v>
      </c>
      <c r="R610" s="76">
        <f>'XCSM Dump'!AZ609</f>
        <v>0</v>
      </c>
      <c r="S610" s="76">
        <f>+'XCSM Dump'!U609</f>
        <v>0</v>
      </c>
      <c r="T610" s="76">
        <f>+'XCSM Dump'!BB609+'XCSM Dump'!BA609</f>
        <v>360</v>
      </c>
      <c r="U610" s="11">
        <f t="shared" si="20"/>
        <v>1080</v>
      </c>
    </row>
    <row r="611" spans="1:21" x14ac:dyDescent="0.3">
      <c r="A611" t="str">
        <f t="shared" si="19"/>
        <v>NUR2263A02</v>
      </c>
      <c r="B611" s="1" t="str">
        <f>'XCSM Dump'!C610</f>
        <v>NUR</v>
      </c>
      <c r="C611" s="1" t="str">
        <f>IF(LEN('XCSM Dump'!D610)=4,'XCSM Dump'!D610,REPT("0",3-LEN('XCSM Dump'!D610))&amp;'XCSM Dump'!D610)</f>
        <v>226</v>
      </c>
      <c r="D611" s="1" t="str">
        <f>'XCSM Dump'!E610</f>
        <v>3A02</v>
      </c>
      <c r="E611" t="str">
        <f>'XCSM Dump'!F610</f>
        <v>Maternal Child Health Nursing</v>
      </c>
      <c r="F611" s="75">
        <f>'XCSM Dump'!W610</f>
        <v>4.5</v>
      </c>
      <c r="G611" s="49">
        <f>'XCSM Dump'!I610</f>
        <v>46251</v>
      </c>
      <c r="H611" s="49">
        <f>'XCSM Dump'!J610</f>
        <v>46304</v>
      </c>
      <c r="I611" s="49">
        <f>'XCSM Dump'!BX610</f>
        <v>46253.24</v>
      </c>
      <c r="J611" s="49">
        <f>'XCSM Dump'!BY610</f>
        <v>46256.480000000003</v>
      </c>
      <c r="K611" s="49">
        <f>'XCSM Dump'!BZ610</f>
        <v>46295.519999999997</v>
      </c>
      <c r="L611" s="76">
        <f>'XCSM Dump'!AT610</f>
        <v>720</v>
      </c>
      <c r="M611" s="76">
        <f>'XCSM Dump'!AU610</f>
        <v>0</v>
      </c>
      <c r="N611" s="76">
        <f>'XCSM Dump'!AV610</f>
        <v>0</v>
      </c>
      <c r="O611" s="76">
        <f>'XCSM Dump'!AW610</f>
        <v>0</v>
      </c>
      <c r="P611" s="76">
        <f>'XCSM Dump'!AX610</f>
        <v>0</v>
      </c>
      <c r="Q611" s="76">
        <f>'XCSM Dump'!AY610</f>
        <v>0</v>
      </c>
      <c r="R611" s="76">
        <f>'XCSM Dump'!AZ610</f>
        <v>0</v>
      </c>
      <c r="S611" s="76">
        <f>+'XCSM Dump'!U610</f>
        <v>0</v>
      </c>
      <c r="T611" s="76">
        <f>+'XCSM Dump'!BB610+'XCSM Dump'!BA610</f>
        <v>360</v>
      </c>
      <c r="U611" s="11">
        <f t="shared" si="20"/>
        <v>1080</v>
      </c>
    </row>
    <row r="612" spans="1:21" x14ac:dyDescent="0.3">
      <c r="A612" t="str">
        <f t="shared" si="19"/>
        <v>NUR2263B01</v>
      </c>
      <c r="B612" s="1" t="str">
        <f>'XCSM Dump'!C611</f>
        <v>NUR</v>
      </c>
      <c r="C612" s="1" t="str">
        <f>IF(LEN('XCSM Dump'!D611)=4,'XCSM Dump'!D611,REPT("0",3-LEN('XCSM Dump'!D611))&amp;'XCSM Dump'!D611)</f>
        <v>226</v>
      </c>
      <c r="D612" s="1" t="str">
        <f>'XCSM Dump'!E611</f>
        <v>3B01</v>
      </c>
      <c r="E612" t="str">
        <f>'XCSM Dump'!F611</f>
        <v>Maternal Child Health Nursing</v>
      </c>
      <c r="F612" s="75">
        <f>'XCSM Dump'!W611</f>
        <v>4.5</v>
      </c>
      <c r="G612" s="49">
        <f>'XCSM Dump'!I611</f>
        <v>46307</v>
      </c>
      <c r="H612" s="49">
        <f>'XCSM Dump'!J611</f>
        <v>46367</v>
      </c>
      <c r="I612" s="49">
        <f>'XCSM Dump'!BX611</f>
        <v>46309.66</v>
      </c>
      <c r="J612" s="49">
        <f>'XCSM Dump'!BY611</f>
        <v>46313.32</v>
      </c>
      <c r="K612" s="49">
        <f>'XCSM Dump'!BZ611</f>
        <v>46357.4</v>
      </c>
      <c r="L612" s="76">
        <f>'XCSM Dump'!AT611</f>
        <v>720</v>
      </c>
      <c r="M612" s="76">
        <f>'XCSM Dump'!AU611</f>
        <v>0</v>
      </c>
      <c r="N612" s="76">
        <f>'XCSM Dump'!AV611</f>
        <v>0</v>
      </c>
      <c r="O612" s="76">
        <f>'XCSM Dump'!AW611</f>
        <v>0</v>
      </c>
      <c r="P612" s="76">
        <f>'XCSM Dump'!AX611</f>
        <v>0</v>
      </c>
      <c r="Q612" s="76">
        <f>'XCSM Dump'!AY611</f>
        <v>0</v>
      </c>
      <c r="R612" s="76">
        <f>'XCSM Dump'!AZ611</f>
        <v>0</v>
      </c>
      <c r="S612" s="76">
        <f>+'XCSM Dump'!U611</f>
        <v>0</v>
      </c>
      <c r="T612" s="76">
        <f>+'XCSM Dump'!BB611+'XCSM Dump'!BA611</f>
        <v>360</v>
      </c>
      <c r="U612" s="11">
        <f t="shared" si="20"/>
        <v>1080</v>
      </c>
    </row>
    <row r="613" spans="1:21" x14ac:dyDescent="0.3">
      <c r="A613" t="str">
        <f t="shared" si="19"/>
        <v>NUR2263B02</v>
      </c>
      <c r="B613" s="1" t="str">
        <f>'XCSM Dump'!C612</f>
        <v>NUR</v>
      </c>
      <c r="C613" s="1" t="str">
        <f>IF(LEN('XCSM Dump'!D612)=4,'XCSM Dump'!D612,REPT("0",3-LEN('XCSM Dump'!D612))&amp;'XCSM Dump'!D612)</f>
        <v>226</v>
      </c>
      <c r="D613" s="1" t="str">
        <f>'XCSM Dump'!E612</f>
        <v>3B02</v>
      </c>
      <c r="E613" t="str">
        <f>'XCSM Dump'!F612</f>
        <v>Maternal Child Health Nursing</v>
      </c>
      <c r="F613" s="75">
        <f>'XCSM Dump'!W612</f>
        <v>4.5</v>
      </c>
      <c r="G613" s="49">
        <f>'XCSM Dump'!I612</f>
        <v>46307</v>
      </c>
      <c r="H613" s="49">
        <f>'XCSM Dump'!J612</f>
        <v>46367</v>
      </c>
      <c r="I613" s="49">
        <f>'XCSM Dump'!BX612</f>
        <v>46309.66</v>
      </c>
      <c r="J613" s="49">
        <f>'XCSM Dump'!BY612</f>
        <v>46313.32</v>
      </c>
      <c r="K613" s="49">
        <f>'XCSM Dump'!BZ612</f>
        <v>46357.4</v>
      </c>
      <c r="L613" s="76">
        <f>'XCSM Dump'!AT612</f>
        <v>720</v>
      </c>
      <c r="M613" s="76">
        <f>'XCSM Dump'!AU612</f>
        <v>0</v>
      </c>
      <c r="N613" s="76">
        <f>'XCSM Dump'!AV612</f>
        <v>0</v>
      </c>
      <c r="O613" s="76">
        <f>'XCSM Dump'!AW612</f>
        <v>0</v>
      </c>
      <c r="P613" s="76">
        <f>'XCSM Dump'!AX612</f>
        <v>0</v>
      </c>
      <c r="Q613" s="76">
        <f>'XCSM Dump'!AY612</f>
        <v>0</v>
      </c>
      <c r="R613" s="76">
        <f>'XCSM Dump'!AZ612</f>
        <v>0</v>
      </c>
      <c r="S613" s="76">
        <f>+'XCSM Dump'!U612</f>
        <v>0</v>
      </c>
      <c r="T613" s="76">
        <f>+'XCSM Dump'!BB612+'XCSM Dump'!BA612</f>
        <v>360</v>
      </c>
      <c r="U613" s="11">
        <f t="shared" si="20"/>
        <v>1080</v>
      </c>
    </row>
    <row r="614" spans="1:21" x14ac:dyDescent="0.3">
      <c r="A614" t="str">
        <f t="shared" si="19"/>
        <v>NUR2273A01</v>
      </c>
      <c r="B614" s="1" t="str">
        <f>'XCSM Dump'!C613</f>
        <v>NUR</v>
      </c>
      <c r="C614" s="1" t="str">
        <f>IF(LEN('XCSM Dump'!D613)=4,'XCSM Dump'!D613,REPT("0",3-LEN('XCSM Dump'!D613))&amp;'XCSM Dump'!D613)</f>
        <v>227</v>
      </c>
      <c r="D614" s="1" t="str">
        <f>'XCSM Dump'!E613</f>
        <v>3A01</v>
      </c>
      <c r="E614" t="str">
        <f>'XCSM Dump'!F613</f>
        <v>Pediatric Health Nursing</v>
      </c>
      <c r="F614" s="75">
        <f>'XCSM Dump'!W613</f>
        <v>4.5</v>
      </c>
      <c r="G614" s="49">
        <f>'XCSM Dump'!I613</f>
        <v>46251</v>
      </c>
      <c r="H614" s="49">
        <f>'XCSM Dump'!J613</f>
        <v>46304</v>
      </c>
      <c r="I614" s="49">
        <f>'XCSM Dump'!BX613</f>
        <v>46253.24</v>
      </c>
      <c r="J614" s="49">
        <f>'XCSM Dump'!BY613</f>
        <v>46256.480000000003</v>
      </c>
      <c r="K614" s="49">
        <f>'XCSM Dump'!BZ613</f>
        <v>46295.519999999997</v>
      </c>
      <c r="L614" s="76">
        <f>'XCSM Dump'!AT613</f>
        <v>720</v>
      </c>
      <c r="M614" s="76">
        <f>'XCSM Dump'!AU613</f>
        <v>0</v>
      </c>
      <c r="N614" s="76">
        <f>'XCSM Dump'!AV613</f>
        <v>0</v>
      </c>
      <c r="O614" s="76">
        <f>'XCSM Dump'!AW613</f>
        <v>0</v>
      </c>
      <c r="P614" s="76">
        <f>'XCSM Dump'!AX613</f>
        <v>0</v>
      </c>
      <c r="Q614" s="76">
        <f>'XCSM Dump'!AY613</f>
        <v>0</v>
      </c>
      <c r="R614" s="76">
        <f>'XCSM Dump'!AZ613</f>
        <v>0</v>
      </c>
      <c r="S614" s="76">
        <f>+'XCSM Dump'!U613</f>
        <v>0</v>
      </c>
      <c r="T614" s="76">
        <f>+'XCSM Dump'!BB613+'XCSM Dump'!BA613</f>
        <v>360</v>
      </c>
      <c r="U614" s="11">
        <f t="shared" si="20"/>
        <v>1080</v>
      </c>
    </row>
    <row r="615" spans="1:21" x14ac:dyDescent="0.3">
      <c r="A615" t="str">
        <f t="shared" si="19"/>
        <v>NUR2273A02</v>
      </c>
      <c r="B615" s="1" t="str">
        <f>'XCSM Dump'!C614</f>
        <v>NUR</v>
      </c>
      <c r="C615" s="1" t="str">
        <f>IF(LEN('XCSM Dump'!D614)=4,'XCSM Dump'!D614,REPT("0",3-LEN('XCSM Dump'!D614))&amp;'XCSM Dump'!D614)</f>
        <v>227</v>
      </c>
      <c r="D615" s="1" t="str">
        <f>'XCSM Dump'!E614</f>
        <v>3A02</v>
      </c>
      <c r="E615" t="str">
        <f>'XCSM Dump'!F614</f>
        <v>Pediatric Health Nursing</v>
      </c>
      <c r="F615" s="75">
        <f>'XCSM Dump'!W614</f>
        <v>4.5</v>
      </c>
      <c r="G615" s="49">
        <f>'XCSM Dump'!I614</f>
        <v>46251</v>
      </c>
      <c r="H615" s="49">
        <f>'XCSM Dump'!J614</f>
        <v>46304</v>
      </c>
      <c r="I615" s="49">
        <f>'XCSM Dump'!BX614</f>
        <v>46253.24</v>
      </c>
      <c r="J615" s="49">
        <f>'XCSM Dump'!BY614</f>
        <v>46256.480000000003</v>
      </c>
      <c r="K615" s="49">
        <f>'XCSM Dump'!BZ614</f>
        <v>46295.519999999997</v>
      </c>
      <c r="L615" s="76">
        <f>'XCSM Dump'!AT614</f>
        <v>720</v>
      </c>
      <c r="M615" s="76">
        <f>'XCSM Dump'!AU614</f>
        <v>0</v>
      </c>
      <c r="N615" s="76">
        <f>'XCSM Dump'!AV614</f>
        <v>0</v>
      </c>
      <c r="O615" s="76">
        <f>'XCSM Dump'!AW614</f>
        <v>0</v>
      </c>
      <c r="P615" s="76">
        <f>'XCSM Dump'!AX614</f>
        <v>0</v>
      </c>
      <c r="Q615" s="76">
        <f>'XCSM Dump'!AY614</f>
        <v>0</v>
      </c>
      <c r="R615" s="76">
        <f>'XCSM Dump'!AZ614</f>
        <v>0</v>
      </c>
      <c r="S615" s="76">
        <f>+'XCSM Dump'!U614</f>
        <v>0</v>
      </c>
      <c r="T615" s="76">
        <f>+'XCSM Dump'!BB614+'XCSM Dump'!BA614</f>
        <v>360</v>
      </c>
      <c r="U615" s="11">
        <f t="shared" si="20"/>
        <v>1080</v>
      </c>
    </row>
    <row r="616" spans="1:21" x14ac:dyDescent="0.3">
      <c r="A616" t="str">
        <f t="shared" si="19"/>
        <v>NUR2273B01</v>
      </c>
      <c r="B616" s="1" t="str">
        <f>'XCSM Dump'!C615</f>
        <v>NUR</v>
      </c>
      <c r="C616" s="1" t="str">
        <f>IF(LEN('XCSM Dump'!D615)=4,'XCSM Dump'!D615,REPT("0",3-LEN('XCSM Dump'!D615))&amp;'XCSM Dump'!D615)</f>
        <v>227</v>
      </c>
      <c r="D616" s="1" t="str">
        <f>'XCSM Dump'!E615</f>
        <v>3B01</v>
      </c>
      <c r="E616" t="str">
        <f>'XCSM Dump'!F615</f>
        <v>Pediatric Health Nursing</v>
      </c>
      <c r="F616" s="75">
        <f>'XCSM Dump'!W615</f>
        <v>4.5</v>
      </c>
      <c r="G616" s="49">
        <f>'XCSM Dump'!I615</f>
        <v>46307</v>
      </c>
      <c r="H616" s="49">
        <f>'XCSM Dump'!J615</f>
        <v>46367</v>
      </c>
      <c r="I616" s="49">
        <f>'XCSM Dump'!BX615</f>
        <v>46309.66</v>
      </c>
      <c r="J616" s="49">
        <f>'XCSM Dump'!BY615</f>
        <v>46313.32</v>
      </c>
      <c r="K616" s="49">
        <f>'XCSM Dump'!BZ615</f>
        <v>46357.4</v>
      </c>
      <c r="L616" s="76">
        <f>'XCSM Dump'!AT615</f>
        <v>720</v>
      </c>
      <c r="M616" s="76">
        <f>'XCSM Dump'!AU615</f>
        <v>0</v>
      </c>
      <c r="N616" s="76">
        <f>'XCSM Dump'!AV615</f>
        <v>0</v>
      </c>
      <c r="O616" s="76">
        <f>'XCSM Dump'!AW615</f>
        <v>0</v>
      </c>
      <c r="P616" s="76">
        <f>'XCSM Dump'!AX615</f>
        <v>0</v>
      </c>
      <c r="Q616" s="76">
        <f>'XCSM Dump'!AY615</f>
        <v>0</v>
      </c>
      <c r="R616" s="76">
        <f>'XCSM Dump'!AZ615</f>
        <v>0</v>
      </c>
      <c r="S616" s="76">
        <f>+'XCSM Dump'!U615</f>
        <v>0</v>
      </c>
      <c r="T616" s="76">
        <f>+'XCSM Dump'!BB615+'XCSM Dump'!BA615</f>
        <v>360</v>
      </c>
      <c r="U616" s="11">
        <f t="shared" si="20"/>
        <v>1080</v>
      </c>
    </row>
    <row r="617" spans="1:21" x14ac:dyDescent="0.3">
      <c r="A617" t="str">
        <f t="shared" si="19"/>
        <v>NUR2273B02</v>
      </c>
      <c r="B617" s="1" t="str">
        <f>'XCSM Dump'!C616</f>
        <v>NUR</v>
      </c>
      <c r="C617" s="1" t="str">
        <f>IF(LEN('XCSM Dump'!D616)=4,'XCSM Dump'!D616,REPT("0",3-LEN('XCSM Dump'!D616))&amp;'XCSM Dump'!D616)</f>
        <v>227</v>
      </c>
      <c r="D617" s="1" t="str">
        <f>'XCSM Dump'!E616</f>
        <v>3B02</v>
      </c>
      <c r="E617" t="str">
        <f>'XCSM Dump'!F616</f>
        <v>Pediatric Health Nursing</v>
      </c>
      <c r="F617" s="75">
        <f>'XCSM Dump'!W616</f>
        <v>4.5</v>
      </c>
      <c r="G617" s="49">
        <f>'XCSM Dump'!I616</f>
        <v>46307</v>
      </c>
      <c r="H617" s="49">
        <f>'XCSM Dump'!J616</f>
        <v>46367</v>
      </c>
      <c r="I617" s="49">
        <f>'XCSM Dump'!BX616</f>
        <v>46309.66</v>
      </c>
      <c r="J617" s="49">
        <f>'XCSM Dump'!BY616</f>
        <v>46313.32</v>
      </c>
      <c r="K617" s="49">
        <f>'XCSM Dump'!BZ616</f>
        <v>46357.4</v>
      </c>
      <c r="L617" s="76">
        <f>'XCSM Dump'!AT616</f>
        <v>720</v>
      </c>
      <c r="M617" s="76">
        <f>'XCSM Dump'!AU616</f>
        <v>0</v>
      </c>
      <c r="N617" s="76">
        <f>'XCSM Dump'!AV616</f>
        <v>0</v>
      </c>
      <c r="O617" s="76">
        <f>'XCSM Dump'!AW616</f>
        <v>0</v>
      </c>
      <c r="P617" s="76">
        <f>'XCSM Dump'!AX616</f>
        <v>0</v>
      </c>
      <c r="Q617" s="76">
        <f>'XCSM Dump'!AY616</f>
        <v>0</v>
      </c>
      <c r="R617" s="76">
        <f>'XCSM Dump'!AZ616</f>
        <v>0</v>
      </c>
      <c r="S617" s="76">
        <f>+'XCSM Dump'!U616</f>
        <v>0</v>
      </c>
      <c r="T617" s="76">
        <f>+'XCSM Dump'!BB616+'XCSM Dump'!BA616</f>
        <v>360</v>
      </c>
      <c r="U617" s="11">
        <f t="shared" si="20"/>
        <v>1080</v>
      </c>
    </row>
    <row r="618" spans="1:21" x14ac:dyDescent="0.3">
      <c r="A618" t="str">
        <f t="shared" si="19"/>
        <v>NUR2393A01</v>
      </c>
      <c r="B618" s="1" t="str">
        <f>'XCSM Dump'!C617</f>
        <v>NUR</v>
      </c>
      <c r="C618" s="1" t="str">
        <f>IF(LEN('XCSM Dump'!D617)=4,'XCSM Dump'!D617,REPT("0",3-LEN('XCSM Dump'!D617))&amp;'XCSM Dump'!D617)</f>
        <v>239</v>
      </c>
      <c r="D618" s="1" t="str">
        <f>'XCSM Dump'!E617</f>
        <v>3A01</v>
      </c>
      <c r="E618" t="str">
        <f>'XCSM Dump'!F617</f>
        <v>Adult Health Nursing III</v>
      </c>
      <c r="F618" s="75">
        <f>'XCSM Dump'!W617</f>
        <v>5</v>
      </c>
      <c r="G618" s="49">
        <f>'XCSM Dump'!I617</f>
        <v>46251</v>
      </c>
      <c r="H618" s="49">
        <f>'XCSM Dump'!J617</f>
        <v>46304</v>
      </c>
      <c r="I618" s="49">
        <f>'XCSM Dump'!BX617</f>
        <v>46253.24</v>
      </c>
      <c r="J618" s="49">
        <f>'XCSM Dump'!BY617</f>
        <v>46256.480000000003</v>
      </c>
      <c r="K618" s="49">
        <f>'XCSM Dump'!BZ617</f>
        <v>46295.519999999997</v>
      </c>
      <c r="L618" s="76">
        <f>'XCSM Dump'!AT617</f>
        <v>800</v>
      </c>
      <c r="M618" s="76">
        <f>'XCSM Dump'!AU617</f>
        <v>0</v>
      </c>
      <c r="N618" s="76">
        <f>'XCSM Dump'!AV617</f>
        <v>0</v>
      </c>
      <c r="O618" s="76">
        <f>'XCSM Dump'!AW617</f>
        <v>0</v>
      </c>
      <c r="P618" s="76">
        <f>'XCSM Dump'!AX617</f>
        <v>0</v>
      </c>
      <c r="Q618" s="76">
        <f>'XCSM Dump'!AY617</f>
        <v>0</v>
      </c>
      <c r="R618" s="76">
        <f>'XCSM Dump'!AZ617</f>
        <v>0</v>
      </c>
      <c r="S618" s="76">
        <f>+'XCSM Dump'!U617</f>
        <v>0</v>
      </c>
      <c r="T618" s="76">
        <f>+'XCSM Dump'!BB617+'XCSM Dump'!BA617</f>
        <v>400</v>
      </c>
      <c r="U618" s="11">
        <f t="shared" si="20"/>
        <v>1200</v>
      </c>
    </row>
    <row r="619" spans="1:21" x14ac:dyDescent="0.3">
      <c r="A619" t="str">
        <f t="shared" si="19"/>
        <v>NUR2393A02</v>
      </c>
      <c r="B619" s="1" t="str">
        <f>'XCSM Dump'!C618</f>
        <v>NUR</v>
      </c>
      <c r="C619" s="1" t="str">
        <f>IF(LEN('XCSM Dump'!D618)=4,'XCSM Dump'!D618,REPT("0",3-LEN('XCSM Dump'!D618))&amp;'XCSM Dump'!D618)</f>
        <v>239</v>
      </c>
      <c r="D619" s="1" t="str">
        <f>'XCSM Dump'!E618</f>
        <v>3A02</v>
      </c>
      <c r="E619" t="str">
        <f>'XCSM Dump'!F618</f>
        <v>Adult Health Nursing III</v>
      </c>
      <c r="F619" s="75">
        <f>'XCSM Dump'!W618</f>
        <v>5</v>
      </c>
      <c r="G619" s="49">
        <f>'XCSM Dump'!I618</f>
        <v>46251</v>
      </c>
      <c r="H619" s="49">
        <f>'XCSM Dump'!J618</f>
        <v>46304</v>
      </c>
      <c r="I619" s="49">
        <f>'XCSM Dump'!BX618</f>
        <v>46253.24</v>
      </c>
      <c r="J619" s="49">
        <f>'XCSM Dump'!BY618</f>
        <v>46256.480000000003</v>
      </c>
      <c r="K619" s="49">
        <f>'XCSM Dump'!BZ618</f>
        <v>46295.519999999997</v>
      </c>
      <c r="L619" s="76">
        <f>'XCSM Dump'!AT618</f>
        <v>800</v>
      </c>
      <c r="M619" s="76">
        <f>'XCSM Dump'!AU618</f>
        <v>0</v>
      </c>
      <c r="N619" s="76">
        <f>'XCSM Dump'!AV618</f>
        <v>0</v>
      </c>
      <c r="O619" s="76">
        <f>'XCSM Dump'!AW618</f>
        <v>0</v>
      </c>
      <c r="P619" s="76">
        <f>'XCSM Dump'!AX618</f>
        <v>0</v>
      </c>
      <c r="Q619" s="76">
        <f>'XCSM Dump'!AY618</f>
        <v>0</v>
      </c>
      <c r="R619" s="76">
        <f>'XCSM Dump'!AZ618</f>
        <v>0</v>
      </c>
      <c r="S619" s="76">
        <f>+'XCSM Dump'!U618</f>
        <v>0</v>
      </c>
      <c r="T619" s="76">
        <f>+'XCSM Dump'!BB618+'XCSM Dump'!BA618</f>
        <v>400</v>
      </c>
      <c r="U619" s="11">
        <f t="shared" si="20"/>
        <v>1200</v>
      </c>
    </row>
    <row r="620" spans="1:21" x14ac:dyDescent="0.3">
      <c r="A620" t="str">
        <f t="shared" si="19"/>
        <v>NUR2393B01</v>
      </c>
      <c r="B620" s="1" t="str">
        <f>'XCSM Dump'!C619</f>
        <v>NUR</v>
      </c>
      <c r="C620" s="1" t="str">
        <f>IF(LEN('XCSM Dump'!D619)=4,'XCSM Dump'!D619,REPT("0",3-LEN('XCSM Dump'!D619))&amp;'XCSM Dump'!D619)</f>
        <v>239</v>
      </c>
      <c r="D620" s="1" t="str">
        <f>'XCSM Dump'!E619</f>
        <v>3B01</v>
      </c>
      <c r="E620" t="str">
        <f>'XCSM Dump'!F619</f>
        <v>Adult Health Nursing III</v>
      </c>
      <c r="F620" s="75">
        <f>'XCSM Dump'!W619</f>
        <v>5</v>
      </c>
      <c r="G620" s="49">
        <f>'XCSM Dump'!I619</f>
        <v>46307</v>
      </c>
      <c r="H620" s="49">
        <f>'XCSM Dump'!J619</f>
        <v>46367</v>
      </c>
      <c r="I620" s="49">
        <f>'XCSM Dump'!BX619</f>
        <v>46309.66</v>
      </c>
      <c r="J620" s="49">
        <f>'XCSM Dump'!BY619</f>
        <v>46313.32</v>
      </c>
      <c r="K620" s="49">
        <f>'XCSM Dump'!BZ619</f>
        <v>46357.4</v>
      </c>
      <c r="L620" s="76">
        <f>'XCSM Dump'!AT619</f>
        <v>800</v>
      </c>
      <c r="M620" s="76">
        <f>'XCSM Dump'!AU619</f>
        <v>0</v>
      </c>
      <c r="N620" s="76">
        <f>'XCSM Dump'!AV619</f>
        <v>0</v>
      </c>
      <c r="O620" s="76">
        <f>'XCSM Dump'!AW619</f>
        <v>0</v>
      </c>
      <c r="P620" s="76">
        <f>'XCSM Dump'!AX619</f>
        <v>0</v>
      </c>
      <c r="Q620" s="76">
        <f>'XCSM Dump'!AY619</f>
        <v>0</v>
      </c>
      <c r="R620" s="76">
        <f>'XCSM Dump'!AZ619</f>
        <v>0</v>
      </c>
      <c r="S620" s="76">
        <f>+'XCSM Dump'!U619</f>
        <v>0</v>
      </c>
      <c r="T620" s="76">
        <f>+'XCSM Dump'!BB619+'XCSM Dump'!BA619</f>
        <v>400</v>
      </c>
      <c r="U620" s="11">
        <f t="shared" si="20"/>
        <v>1200</v>
      </c>
    </row>
    <row r="621" spans="1:21" x14ac:dyDescent="0.3">
      <c r="A621" t="str">
        <f t="shared" si="19"/>
        <v>NUR2393B02</v>
      </c>
      <c r="B621" s="1" t="str">
        <f>'XCSM Dump'!C620</f>
        <v>NUR</v>
      </c>
      <c r="C621" s="1" t="str">
        <f>IF(LEN('XCSM Dump'!D620)=4,'XCSM Dump'!D620,REPT("0",3-LEN('XCSM Dump'!D620))&amp;'XCSM Dump'!D620)</f>
        <v>239</v>
      </c>
      <c r="D621" s="1" t="str">
        <f>'XCSM Dump'!E620</f>
        <v>3B02</v>
      </c>
      <c r="E621" t="str">
        <f>'XCSM Dump'!F620</f>
        <v>Adult Health Nursing III</v>
      </c>
      <c r="F621" s="75">
        <f>'XCSM Dump'!W620</f>
        <v>5</v>
      </c>
      <c r="G621" s="49">
        <f>'XCSM Dump'!I620</f>
        <v>46307</v>
      </c>
      <c r="H621" s="49">
        <f>'XCSM Dump'!J620</f>
        <v>46367</v>
      </c>
      <c r="I621" s="49">
        <f>'XCSM Dump'!BX620</f>
        <v>46309.66</v>
      </c>
      <c r="J621" s="49">
        <f>'XCSM Dump'!BY620</f>
        <v>46313.32</v>
      </c>
      <c r="K621" s="49">
        <f>'XCSM Dump'!BZ620</f>
        <v>46357.4</v>
      </c>
      <c r="L621" s="76">
        <f>'XCSM Dump'!AT620</f>
        <v>800</v>
      </c>
      <c r="M621" s="76">
        <f>'XCSM Dump'!AU620</f>
        <v>0</v>
      </c>
      <c r="N621" s="76">
        <f>'XCSM Dump'!AV620</f>
        <v>0</v>
      </c>
      <c r="O621" s="76">
        <f>'XCSM Dump'!AW620</f>
        <v>0</v>
      </c>
      <c r="P621" s="76">
        <f>'XCSM Dump'!AX620</f>
        <v>0</v>
      </c>
      <c r="Q621" s="76">
        <f>'XCSM Dump'!AY620</f>
        <v>0</v>
      </c>
      <c r="R621" s="76">
        <f>'XCSM Dump'!AZ620</f>
        <v>0</v>
      </c>
      <c r="S621" s="76">
        <f>+'XCSM Dump'!U620</f>
        <v>0</v>
      </c>
      <c r="T621" s="76">
        <f>+'XCSM Dump'!BB620+'XCSM Dump'!BA620</f>
        <v>400</v>
      </c>
      <c r="U621" s="11">
        <f t="shared" si="20"/>
        <v>1200</v>
      </c>
    </row>
    <row r="622" spans="1:21" x14ac:dyDescent="0.3">
      <c r="A622" t="str">
        <f t="shared" si="19"/>
        <v>NUR2393B03</v>
      </c>
      <c r="B622" s="1" t="str">
        <f>'XCSM Dump'!C621</f>
        <v>NUR</v>
      </c>
      <c r="C622" s="1" t="str">
        <f>IF(LEN('XCSM Dump'!D621)=4,'XCSM Dump'!D621,REPT("0",3-LEN('XCSM Dump'!D621))&amp;'XCSM Dump'!D621)</f>
        <v>239</v>
      </c>
      <c r="D622" s="1" t="str">
        <f>'XCSM Dump'!E621</f>
        <v>3B03</v>
      </c>
      <c r="E622" t="str">
        <f>'XCSM Dump'!F621</f>
        <v>Adult Health Nursing III</v>
      </c>
      <c r="F622" s="75">
        <f>'XCSM Dump'!W621</f>
        <v>5</v>
      </c>
      <c r="G622" s="49">
        <f>'XCSM Dump'!I621</f>
        <v>46307</v>
      </c>
      <c r="H622" s="49">
        <f>'XCSM Dump'!J621</f>
        <v>46368</v>
      </c>
      <c r="I622" s="49">
        <f>'XCSM Dump'!BX621</f>
        <v>46309.72</v>
      </c>
      <c r="J622" s="49">
        <f>'XCSM Dump'!BY621</f>
        <v>46313.440000000002</v>
      </c>
      <c r="K622" s="49">
        <f>'XCSM Dump'!BZ621</f>
        <v>46358.239999999998</v>
      </c>
      <c r="L622" s="76">
        <f>'XCSM Dump'!AT621</f>
        <v>800</v>
      </c>
      <c r="M622" s="76">
        <f>'XCSM Dump'!AU621</f>
        <v>0</v>
      </c>
      <c r="N622" s="76">
        <f>'XCSM Dump'!AV621</f>
        <v>0</v>
      </c>
      <c r="O622" s="76">
        <f>'XCSM Dump'!AW621</f>
        <v>0</v>
      </c>
      <c r="P622" s="76">
        <f>'XCSM Dump'!AX621</f>
        <v>0</v>
      </c>
      <c r="Q622" s="76">
        <f>'XCSM Dump'!AY621</f>
        <v>0</v>
      </c>
      <c r="R622" s="76">
        <f>'XCSM Dump'!AZ621</f>
        <v>0</v>
      </c>
      <c r="S622" s="76">
        <f>+'XCSM Dump'!U621</f>
        <v>0</v>
      </c>
      <c r="T622" s="76">
        <f>+'XCSM Dump'!BB621+'XCSM Dump'!BA621</f>
        <v>400</v>
      </c>
      <c r="U622" s="11">
        <f t="shared" si="20"/>
        <v>1200</v>
      </c>
    </row>
    <row r="623" spans="1:21" x14ac:dyDescent="0.3">
      <c r="A623" t="str">
        <f t="shared" si="19"/>
        <v>NUR2493A01</v>
      </c>
      <c r="B623" s="1" t="str">
        <f>'XCSM Dump'!C622</f>
        <v>NUR</v>
      </c>
      <c r="C623" s="1" t="str">
        <f>IF(LEN('XCSM Dump'!D622)=4,'XCSM Dump'!D622,REPT("0",3-LEN('XCSM Dump'!D622))&amp;'XCSM Dump'!D622)</f>
        <v>249</v>
      </c>
      <c r="D623" s="1" t="str">
        <f>'XCSM Dump'!E622</f>
        <v>3A01</v>
      </c>
      <c r="E623" t="str">
        <f>'XCSM Dump'!F622</f>
        <v>Mental Health Nursing</v>
      </c>
      <c r="F623" s="75">
        <f>'XCSM Dump'!W622</f>
        <v>5</v>
      </c>
      <c r="G623" s="49">
        <f>'XCSM Dump'!I622</f>
        <v>46251</v>
      </c>
      <c r="H623" s="49">
        <f>'XCSM Dump'!J622</f>
        <v>46304</v>
      </c>
      <c r="I623" s="49">
        <f>'XCSM Dump'!BX622</f>
        <v>46253.24</v>
      </c>
      <c r="J623" s="49">
        <f>'XCSM Dump'!BY622</f>
        <v>46256.480000000003</v>
      </c>
      <c r="K623" s="49">
        <f>'XCSM Dump'!BZ622</f>
        <v>46295.519999999997</v>
      </c>
      <c r="L623" s="76">
        <f>'XCSM Dump'!AT622</f>
        <v>800</v>
      </c>
      <c r="M623" s="76">
        <f>'XCSM Dump'!AU622</f>
        <v>0</v>
      </c>
      <c r="N623" s="76">
        <f>'XCSM Dump'!AV622</f>
        <v>0</v>
      </c>
      <c r="O623" s="76">
        <f>'XCSM Dump'!AW622</f>
        <v>0</v>
      </c>
      <c r="P623" s="76">
        <f>'XCSM Dump'!AX622</f>
        <v>0</v>
      </c>
      <c r="Q623" s="76">
        <f>'XCSM Dump'!AY622</f>
        <v>0</v>
      </c>
      <c r="R623" s="76">
        <f>'XCSM Dump'!AZ622</f>
        <v>0</v>
      </c>
      <c r="S623" s="76">
        <f>+'XCSM Dump'!U622</f>
        <v>0</v>
      </c>
      <c r="T623" s="76">
        <f>+'XCSM Dump'!BB622+'XCSM Dump'!BA622</f>
        <v>400</v>
      </c>
      <c r="U623" s="11">
        <f t="shared" si="20"/>
        <v>1200</v>
      </c>
    </row>
    <row r="624" spans="1:21" x14ac:dyDescent="0.3">
      <c r="A624" t="str">
        <f t="shared" si="19"/>
        <v>NUR2493A02</v>
      </c>
      <c r="B624" s="1" t="str">
        <f>'XCSM Dump'!C623</f>
        <v>NUR</v>
      </c>
      <c r="C624" s="1" t="str">
        <f>IF(LEN('XCSM Dump'!D623)=4,'XCSM Dump'!D623,REPT("0",3-LEN('XCSM Dump'!D623))&amp;'XCSM Dump'!D623)</f>
        <v>249</v>
      </c>
      <c r="D624" s="1" t="str">
        <f>'XCSM Dump'!E623</f>
        <v>3A02</v>
      </c>
      <c r="E624" t="str">
        <f>'XCSM Dump'!F623</f>
        <v>Mental Health Nursing</v>
      </c>
      <c r="F624" s="75">
        <f>'XCSM Dump'!W623</f>
        <v>5</v>
      </c>
      <c r="G624" s="49">
        <f>'XCSM Dump'!I623</f>
        <v>46251</v>
      </c>
      <c r="H624" s="49">
        <f>'XCSM Dump'!J623</f>
        <v>46304</v>
      </c>
      <c r="I624" s="49">
        <f>'XCSM Dump'!BX623</f>
        <v>46253.24</v>
      </c>
      <c r="J624" s="49">
        <f>'XCSM Dump'!BY623</f>
        <v>46256.480000000003</v>
      </c>
      <c r="K624" s="49">
        <f>'XCSM Dump'!BZ623</f>
        <v>46295.519999999997</v>
      </c>
      <c r="L624" s="76">
        <f>'XCSM Dump'!AT623</f>
        <v>800</v>
      </c>
      <c r="M624" s="76">
        <f>'XCSM Dump'!AU623</f>
        <v>0</v>
      </c>
      <c r="N624" s="76">
        <f>'XCSM Dump'!AV623</f>
        <v>0</v>
      </c>
      <c r="O624" s="76">
        <f>'XCSM Dump'!AW623</f>
        <v>0</v>
      </c>
      <c r="P624" s="76">
        <f>'XCSM Dump'!AX623</f>
        <v>0</v>
      </c>
      <c r="Q624" s="76">
        <f>'XCSM Dump'!AY623</f>
        <v>0</v>
      </c>
      <c r="R624" s="76">
        <f>'XCSM Dump'!AZ623</f>
        <v>0</v>
      </c>
      <c r="S624" s="76">
        <f>+'XCSM Dump'!U623</f>
        <v>0</v>
      </c>
      <c r="T624" s="76">
        <f>+'XCSM Dump'!BB623+'XCSM Dump'!BA623</f>
        <v>400</v>
      </c>
      <c r="U624" s="11">
        <f t="shared" si="20"/>
        <v>1200</v>
      </c>
    </row>
    <row r="625" spans="1:21" x14ac:dyDescent="0.3">
      <c r="A625" t="str">
        <f t="shared" si="19"/>
        <v>NUR2493A03</v>
      </c>
      <c r="B625" s="1" t="str">
        <f>'XCSM Dump'!C624</f>
        <v>NUR</v>
      </c>
      <c r="C625" s="1" t="str">
        <f>IF(LEN('XCSM Dump'!D624)=4,'XCSM Dump'!D624,REPT("0",3-LEN('XCSM Dump'!D624))&amp;'XCSM Dump'!D624)</f>
        <v>249</v>
      </c>
      <c r="D625" s="1" t="str">
        <f>'XCSM Dump'!E624</f>
        <v>3A03</v>
      </c>
      <c r="E625" t="str">
        <f>'XCSM Dump'!F624</f>
        <v>Mental Health Nursing</v>
      </c>
      <c r="F625" s="75">
        <f>'XCSM Dump'!W624</f>
        <v>5</v>
      </c>
      <c r="G625" s="49">
        <f>'XCSM Dump'!I624</f>
        <v>46251</v>
      </c>
      <c r="H625" s="49">
        <f>'XCSM Dump'!J624</f>
        <v>46305</v>
      </c>
      <c r="I625" s="49">
        <f>'XCSM Dump'!BX624</f>
        <v>46253.3</v>
      </c>
      <c r="J625" s="49">
        <f>'XCSM Dump'!BY624</f>
        <v>46256.6</v>
      </c>
      <c r="K625" s="49">
        <f>'XCSM Dump'!BZ624</f>
        <v>46296.36</v>
      </c>
      <c r="L625" s="76">
        <f>'XCSM Dump'!AT624</f>
        <v>800</v>
      </c>
      <c r="M625" s="76">
        <f>'XCSM Dump'!AU624</f>
        <v>0</v>
      </c>
      <c r="N625" s="76">
        <f>'XCSM Dump'!AV624</f>
        <v>0</v>
      </c>
      <c r="O625" s="76">
        <f>'XCSM Dump'!AW624</f>
        <v>0</v>
      </c>
      <c r="P625" s="76">
        <f>'XCSM Dump'!AX624</f>
        <v>0</v>
      </c>
      <c r="Q625" s="76">
        <f>'XCSM Dump'!AY624</f>
        <v>0</v>
      </c>
      <c r="R625" s="76">
        <f>'XCSM Dump'!AZ624</f>
        <v>0</v>
      </c>
      <c r="S625" s="76">
        <f>+'XCSM Dump'!U624</f>
        <v>0</v>
      </c>
      <c r="T625" s="76">
        <f>+'XCSM Dump'!BB624+'XCSM Dump'!BA624</f>
        <v>400</v>
      </c>
      <c r="U625" s="11">
        <f t="shared" si="20"/>
        <v>1200</v>
      </c>
    </row>
    <row r="626" spans="1:21" x14ac:dyDescent="0.3">
      <c r="A626" t="str">
        <f t="shared" si="19"/>
        <v>NUR2493B01</v>
      </c>
      <c r="B626" s="1" t="str">
        <f>'XCSM Dump'!C625</f>
        <v>NUR</v>
      </c>
      <c r="C626" s="1" t="str">
        <f>IF(LEN('XCSM Dump'!D625)=4,'XCSM Dump'!D625,REPT("0",3-LEN('XCSM Dump'!D625))&amp;'XCSM Dump'!D625)</f>
        <v>249</v>
      </c>
      <c r="D626" s="1" t="str">
        <f>'XCSM Dump'!E625</f>
        <v>3B01</v>
      </c>
      <c r="E626" t="str">
        <f>'XCSM Dump'!F625</f>
        <v>Mental Health Nursing</v>
      </c>
      <c r="F626" s="75">
        <f>'XCSM Dump'!W625</f>
        <v>5</v>
      </c>
      <c r="G626" s="49">
        <f>'XCSM Dump'!I625</f>
        <v>46307</v>
      </c>
      <c r="H626" s="49">
        <f>'XCSM Dump'!J625</f>
        <v>46367</v>
      </c>
      <c r="I626" s="49">
        <f>'XCSM Dump'!BX625</f>
        <v>46309.66</v>
      </c>
      <c r="J626" s="49">
        <f>'XCSM Dump'!BY625</f>
        <v>46313.32</v>
      </c>
      <c r="K626" s="49">
        <f>'XCSM Dump'!BZ625</f>
        <v>46357.4</v>
      </c>
      <c r="L626" s="76">
        <f>'XCSM Dump'!AT625</f>
        <v>800</v>
      </c>
      <c r="M626" s="76">
        <f>'XCSM Dump'!AU625</f>
        <v>0</v>
      </c>
      <c r="N626" s="76">
        <f>'XCSM Dump'!AV625</f>
        <v>0</v>
      </c>
      <c r="O626" s="76">
        <f>'XCSM Dump'!AW625</f>
        <v>0</v>
      </c>
      <c r="P626" s="76">
        <f>'XCSM Dump'!AX625</f>
        <v>0</v>
      </c>
      <c r="Q626" s="76">
        <f>'XCSM Dump'!AY625</f>
        <v>0</v>
      </c>
      <c r="R626" s="76">
        <f>'XCSM Dump'!AZ625</f>
        <v>0</v>
      </c>
      <c r="S626" s="76">
        <f>+'XCSM Dump'!U625</f>
        <v>0</v>
      </c>
      <c r="T626" s="76">
        <f>+'XCSM Dump'!BB625+'XCSM Dump'!BA625</f>
        <v>400</v>
      </c>
      <c r="U626" s="11">
        <f t="shared" si="20"/>
        <v>1200</v>
      </c>
    </row>
    <row r="627" spans="1:21" x14ac:dyDescent="0.3">
      <c r="A627" t="str">
        <f t="shared" si="19"/>
        <v>NUR2493B02</v>
      </c>
      <c r="B627" s="1" t="str">
        <f>'XCSM Dump'!C626</f>
        <v>NUR</v>
      </c>
      <c r="C627" s="1" t="str">
        <f>IF(LEN('XCSM Dump'!D626)=4,'XCSM Dump'!D626,REPT("0",3-LEN('XCSM Dump'!D626))&amp;'XCSM Dump'!D626)</f>
        <v>249</v>
      </c>
      <c r="D627" s="1" t="str">
        <f>'XCSM Dump'!E626</f>
        <v>3B02</v>
      </c>
      <c r="E627" t="str">
        <f>'XCSM Dump'!F626</f>
        <v>Mental Health Nursing</v>
      </c>
      <c r="F627" s="75">
        <f>'XCSM Dump'!W626</f>
        <v>5</v>
      </c>
      <c r="G627" s="49">
        <f>'XCSM Dump'!I626</f>
        <v>46307</v>
      </c>
      <c r="H627" s="49">
        <f>'XCSM Dump'!J626</f>
        <v>46367</v>
      </c>
      <c r="I627" s="49">
        <f>'XCSM Dump'!BX626</f>
        <v>46309.66</v>
      </c>
      <c r="J627" s="49">
        <f>'XCSM Dump'!BY626</f>
        <v>46313.32</v>
      </c>
      <c r="K627" s="49">
        <f>'XCSM Dump'!BZ626</f>
        <v>46357.4</v>
      </c>
      <c r="L627" s="76">
        <f>'XCSM Dump'!AT626</f>
        <v>800</v>
      </c>
      <c r="M627" s="76">
        <f>'XCSM Dump'!AU626</f>
        <v>0</v>
      </c>
      <c r="N627" s="76">
        <f>'XCSM Dump'!AV626</f>
        <v>0</v>
      </c>
      <c r="O627" s="76">
        <f>'XCSM Dump'!AW626</f>
        <v>0</v>
      </c>
      <c r="P627" s="76">
        <f>'XCSM Dump'!AX626</f>
        <v>0</v>
      </c>
      <c r="Q627" s="76">
        <f>'XCSM Dump'!AY626</f>
        <v>0</v>
      </c>
      <c r="R627" s="76">
        <f>'XCSM Dump'!AZ626</f>
        <v>0</v>
      </c>
      <c r="S627" s="76">
        <f>+'XCSM Dump'!U626</f>
        <v>0</v>
      </c>
      <c r="T627" s="76">
        <f>+'XCSM Dump'!BB626+'XCSM Dump'!BA626</f>
        <v>400</v>
      </c>
      <c r="U627" s="11">
        <f t="shared" si="20"/>
        <v>1200</v>
      </c>
    </row>
    <row r="628" spans="1:21" x14ac:dyDescent="0.3">
      <c r="A628" t="str">
        <f t="shared" si="19"/>
        <v>NUR2623001</v>
      </c>
      <c r="B628" s="1" t="str">
        <f>'XCSM Dump'!C627</f>
        <v>NUR</v>
      </c>
      <c r="C628" s="1" t="str">
        <f>IF(LEN('XCSM Dump'!D627)=4,'XCSM Dump'!D627,REPT("0",3-LEN('XCSM Dump'!D627))&amp;'XCSM Dump'!D627)</f>
        <v>262</v>
      </c>
      <c r="D628" s="1">
        <f>'XCSM Dump'!E627</f>
        <v>3001</v>
      </c>
      <c r="E628" t="str">
        <f>'XCSM Dump'!F627</f>
        <v>Professional Nursing</v>
      </c>
      <c r="F628" s="75">
        <f>'XCSM Dump'!W627</f>
        <v>1</v>
      </c>
      <c r="G628" s="49">
        <f>'XCSM Dump'!I627</f>
        <v>46251</v>
      </c>
      <c r="H628" s="49">
        <f>'XCSM Dump'!J627</f>
        <v>46367</v>
      </c>
      <c r="I628" s="49">
        <f>'XCSM Dump'!BX627</f>
        <v>46257.02</v>
      </c>
      <c r="J628" s="49">
        <f>'XCSM Dump'!BY627</f>
        <v>46264.04</v>
      </c>
      <c r="K628" s="49">
        <f>'XCSM Dump'!BZ627</f>
        <v>46349.440000000002</v>
      </c>
      <c r="L628" s="76">
        <f>'XCSM Dump'!AT627</f>
        <v>160</v>
      </c>
      <c r="M628" s="76">
        <f>'XCSM Dump'!AU627</f>
        <v>0</v>
      </c>
      <c r="N628" s="76">
        <f>'XCSM Dump'!AV627</f>
        <v>0</v>
      </c>
      <c r="O628" s="76">
        <f>'XCSM Dump'!AW627</f>
        <v>0</v>
      </c>
      <c r="P628" s="76">
        <f>'XCSM Dump'!AX627</f>
        <v>0</v>
      </c>
      <c r="Q628" s="76">
        <f>'XCSM Dump'!AY627</f>
        <v>0</v>
      </c>
      <c r="R628" s="76">
        <f>'XCSM Dump'!AZ627</f>
        <v>0</v>
      </c>
      <c r="S628" s="76">
        <f>+'XCSM Dump'!U627</f>
        <v>0</v>
      </c>
      <c r="T628" s="76">
        <f>+'XCSM Dump'!BB627+'XCSM Dump'!BA627</f>
        <v>80</v>
      </c>
      <c r="U628" s="11">
        <f t="shared" si="20"/>
        <v>240</v>
      </c>
    </row>
    <row r="629" spans="1:21" x14ac:dyDescent="0.3">
      <c r="A629" t="str">
        <f t="shared" si="19"/>
        <v>NUR2623002</v>
      </c>
      <c r="B629" s="1" t="str">
        <f>'XCSM Dump'!C628</f>
        <v>NUR</v>
      </c>
      <c r="C629" s="1" t="str">
        <f>IF(LEN('XCSM Dump'!D628)=4,'XCSM Dump'!D628,REPT("0",3-LEN('XCSM Dump'!D628))&amp;'XCSM Dump'!D628)</f>
        <v>262</v>
      </c>
      <c r="D629" s="1">
        <f>'XCSM Dump'!E628</f>
        <v>3002</v>
      </c>
      <c r="E629" t="str">
        <f>'XCSM Dump'!F628</f>
        <v>Professional Nursing</v>
      </c>
      <c r="F629" s="75">
        <f>'XCSM Dump'!W628</f>
        <v>1</v>
      </c>
      <c r="G629" s="49">
        <f>'XCSM Dump'!I628</f>
        <v>46251</v>
      </c>
      <c r="H629" s="49">
        <f>'XCSM Dump'!J628</f>
        <v>46367</v>
      </c>
      <c r="I629" s="49">
        <f>'XCSM Dump'!BX628</f>
        <v>46257.02</v>
      </c>
      <c r="J629" s="49">
        <f>'XCSM Dump'!BY628</f>
        <v>46264.04</v>
      </c>
      <c r="K629" s="49">
        <f>'XCSM Dump'!BZ628</f>
        <v>46349.440000000002</v>
      </c>
      <c r="L629" s="76">
        <f>'XCSM Dump'!AT628</f>
        <v>160</v>
      </c>
      <c r="M629" s="76">
        <f>'XCSM Dump'!AU628</f>
        <v>0</v>
      </c>
      <c r="N629" s="76">
        <f>'XCSM Dump'!AV628</f>
        <v>0</v>
      </c>
      <c r="O629" s="76">
        <f>'XCSM Dump'!AW628</f>
        <v>0</v>
      </c>
      <c r="P629" s="76">
        <f>'XCSM Dump'!AX628</f>
        <v>0</v>
      </c>
      <c r="Q629" s="76">
        <f>'XCSM Dump'!AY628</f>
        <v>0</v>
      </c>
      <c r="R629" s="76">
        <f>'XCSM Dump'!AZ628</f>
        <v>0</v>
      </c>
      <c r="S629" s="76">
        <f>+'XCSM Dump'!U628</f>
        <v>0</v>
      </c>
      <c r="T629" s="76">
        <f>+'XCSM Dump'!BB628+'XCSM Dump'!BA628</f>
        <v>80</v>
      </c>
      <c r="U629" s="11">
        <f t="shared" si="20"/>
        <v>240</v>
      </c>
    </row>
    <row r="630" spans="1:21" x14ac:dyDescent="0.3">
      <c r="A630" t="str">
        <f t="shared" si="19"/>
        <v>OS1013001</v>
      </c>
      <c r="B630" s="1" t="str">
        <f>'XCSM Dump'!C629</f>
        <v>OS</v>
      </c>
      <c r="C630" s="1" t="str">
        <f>IF(LEN('XCSM Dump'!D629)=4,'XCSM Dump'!D629,REPT("0",3-LEN('XCSM Dump'!D629))&amp;'XCSM Dump'!D629)</f>
        <v>101</v>
      </c>
      <c r="D630" s="1">
        <f>'XCSM Dump'!E629</f>
        <v>3001</v>
      </c>
      <c r="E630" t="str">
        <f>'XCSM Dump'!F629</f>
        <v>Beginning Keyboarding</v>
      </c>
      <c r="F630" s="75">
        <f>'XCSM Dump'!W629</f>
        <v>3</v>
      </c>
      <c r="G630" s="49">
        <f>'XCSM Dump'!I629</f>
        <v>46251</v>
      </c>
      <c r="H630" s="49">
        <f>'XCSM Dump'!J629</f>
        <v>46367</v>
      </c>
      <c r="I630" s="49">
        <f>'XCSM Dump'!BX629</f>
        <v>46257.02</v>
      </c>
      <c r="J630" s="49">
        <f>'XCSM Dump'!BY629</f>
        <v>46264.04</v>
      </c>
      <c r="K630" s="49">
        <f>'XCSM Dump'!BZ629</f>
        <v>46349.440000000002</v>
      </c>
      <c r="L630" s="76">
        <f>'XCSM Dump'!AT629</f>
        <v>480</v>
      </c>
      <c r="M630" s="76">
        <f>'XCSM Dump'!AU629</f>
        <v>0</v>
      </c>
      <c r="N630" s="76">
        <f>'XCSM Dump'!AV629</f>
        <v>0</v>
      </c>
      <c r="O630" s="76">
        <f>'XCSM Dump'!AW629</f>
        <v>0</v>
      </c>
      <c r="P630" s="76">
        <f>'XCSM Dump'!AX629</f>
        <v>0</v>
      </c>
      <c r="Q630" s="76">
        <f>'XCSM Dump'!AY629</f>
        <v>0</v>
      </c>
      <c r="R630" s="76">
        <f>'XCSM Dump'!AZ629</f>
        <v>0</v>
      </c>
      <c r="S630" s="76">
        <f>+'XCSM Dump'!U629</f>
        <v>0</v>
      </c>
      <c r="T630" s="76">
        <f>+'XCSM Dump'!BB629+'XCSM Dump'!BA629</f>
        <v>0</v>
      </c>
      <c r="U630" s="11">
        <f t="shared" si="20"/>
        <v>480</v>
      </c>
    </row>
    <row r="631" spans="1:21" x14ac:dyDescent="0.3">
      <c r="A631" t="str">
        <f t="shared" si="19"/>
        <v>OS1013002</v>
      </c>
      <c r="B631" s="1" t="str">
        <f>'XCSM Dump'!C630</f>
        <v>OS</v>
      </c>
      <c r="C631" s="1" t="str">
        <f>IF(LEN('XCSM Dump'!D630)=4,'XCSM Dump'!D630,REPT("0",3-LEN('XCSM Dump'!D630))&amp;'XCSM Dump'!D630)</f>
        <v>101</v>
      </c>
      <c r="D631" s="1">
        <f>'XCSM Dump'!E630</f>
        <v>3002</v>
      </c>
      <c r="E631" t="str">
        <f>'XCSM Dump'!F630</f>
        <v>Beginning Keyboarding</v>
      </c>
      <c r="F631" s="75">
        <f>'XCSM Dump'!W630</f>
        <v>3</v>
      </c>
      <c r="G631" s="49">
        <f>'XCSM Dump'!I630</f>
        <v>46251</v>
      </c>
      <c r="H631" s="49">
        <f>'XCSM Dump'!J630</f>
        <v>46367</v>
      </c>
      <c r="I631" s="49">
        <f>'XCSM Dump'!BX630</f>
        <v>46257.02</v>
      </c>
      <c r="J631" s="49">
        <f>'XCSM Dump'!BY630</f>
        <v>46264.04</v>
      </c>
      <c r="K631" s="49">
        <f>'XCSM Dump'!BZ630</f>
        <v>46349.440000000002</v>
      </c>
      <c r="L631" s="76">
        <f>'XCSM Dump'!AT630</f>
        <v>480</v>
      </c>
      <c r="M631" s="76">
        <f>'XCSM Dump'!AU630</f>
        <v>0</v>
      </c>
      <c r="N631" s="76">
        <f>'XCSM Dump'!AV630</f>
        <v>0</v>
      </c>
      <c r="O631" s="76">
        <f>'XCSM Dump'!AW630</f>
        <v>0</v>
      </c>
      <c r="P631" s="76">
        <f>'XCSM Dump'!AX630</f>
        <v>0</v>
      </c>
      <c r="Q631" s="76">
        <f>'XCSM Dump'!AY630</f>
        <v>0</v>
      </c>
      <c r="R631" s="76">
        <f>'XCSM Dump'!AZ630</f>
        <v>0</v>
      </c>
      <c r="S631" s="76">
        <f>+'XCSM Dump'!U630</f>
        <v>0</v>
      </c>
      <c r="T631" s="76">
        <f>+'XCSM Dump'!BB630+'XCSM Dump'!BA630</f>
        <v>0</v>
      </c>
      <c r="U631" s="11">
        <f t="shared" si="20"/>
        <v>480</v>
      </c>
    </row>
    <row r="632" spans="1:21" x14ac:dyDescent="0.3">
      <c r="A632" t="str">
        <f t="shared" si="19"/>
        <v>OS1073001</v>
      </c>
      <c r="B632" s="1" t="str">
        <f>'XCSM Dump'!C631</f>
        <v>OS</v>
      </c>
      <c r="C632" s="1" t="str">
        <f>IF(LEN('XCSM Dump'!D631)=4,'XCSM Dump'!D631,REPT("0",3-LEN('XCSM Dump'!D631))&amp;'XCSM Dump'!D631)</f>
        <v>107</v>
      </c>
      <c r="D632" s="1">
        <f>'XCSM Dump'!E631</f>
        <v>3001</v>
      </c>
      <c r="E632" t="str">
        <f>'XCSM Dump'!F631</f>
        <v>Employment Strategies</v>
      </c>
      <c r="F632" s="75">
        <f>'XCSM Dump'!W631</f>
        <v>3</v>
      </c>
      <c r="G632" s="49">
        <f>'XCSM Dump'!I631</f>
        <v>46254</v>
      </c>
      <c r="H632" s="49">
        <f>'XCSM Dump'!J631</f>
        <v>46367</v>
      </c>
      <c r="I632" s="49">
        <f>'XCSM Dump'!BX631</f>
        <v>46259.839999999997</v>
      </c>
      <c r="J632" s="49">
        <f>'XCSM Dump'!BY631</f>
        <v>46266.68</v>
      </c>
      <c r="K632" s="49">
        <f>'XCSM Dump'!BZ631</f>
        <v>46349.919999999998</v>
      </c>
      <c r="L632" s="76">
        <f>'XCSM Dump'!AT631</f>
        <v>480</v>
      </c>
      <c r="M632" s="76">
        <f>'XCSM Dump'!AU631</f>
        <v>0</v>
      </c>
      <c r="N632" s="76">
        <f>'XCSM Dump'!AV631</f>
        <v>0</v>
      </c>
      <c r="O632" s="76">
        <f>'XCSM Dump'!AW631</f>
        <v>0</v>
      </c>
      <c r="P632" s="76">
        <f>'XCSM Dump'!AX631</f>
        <v>0</v>
      </c>
      <c r="Q632" s="76">
        <f>'XCSM Dump'!AY631</f>
        <v>0</v>
      </c>
      <c r="R632" s="76">
        <f>'XCSM Dump'!AZ631</f>
        <v>0</v>
      </c>
      <c r="S632" s="76">
        <f>+'XCSM Dump'!U631</f>
        <v>0</v>
      </c>
      <c r="T632" s="76">
        <f>+'XCSM Dump'!BB631+'XCSM Dump'!BA631</f>
        <v>0</v>
      </c>
      <c r="U632" s="11">
        <f t="shared" si="20"/>
        <v>480</v>
      </c>
    </row>
    <row r="633" spans="1:21" x14ac:dyDescent="0.3">
      <c r="A633" t="str">
        <f t="shared" si="19"/>
        <v>OS1253001</v>
      </c>
      <c r="B633" s="1" t="str">
        <f>'XCSM Dump'!C632</f>
        <v>OS</v>
      </c>
      <c r="C633" s="1" t="str">
        <f>IF(LEN('XCSM Dump'!D632)=4,'XCSM Dump'!D632,REPT("0",3-LEN('XCSM Dump'!D632))&amp;'XCSM Dump'!D632)</f>
        <v>125</v>
      </c>
      <c r="D633" s="1">
        <f>'XCSM Dump'!E632</f>
        <v>3001</v>
      </c>
      <c r="E633" t="str">
        <f>'XCSM Dump'!F632</f>
        <v>Word Processing/Word</v>
      </c>
      <c r="F633" s="75">
        <f>'XCSM Dump'!W632</f>
        <v>3</v>
      </c>
      <c r="G633" s="49">
        <f>'XCSM Dump'!I632</f>
        <v>46251</v>
      </c>
      <c r="H633" s="49">
        <f>'XCSM Dump'!J632</f>
        <v>46367</v>
      </c>
      <c r="I633" s="49">
        <f>'XCSM Dump'!BX632</f>
        <v>46257.02</v>
      </c>
      <c r="J633" s="49">
        <f>'XCSM Dump'!BY632</f>
        <v>46264.04</v>
      </c>
      <c r="K633" s="49">
        <f>'XCSM Dump'!BZ632</f>
        <v>46349.440000000002</v>
      </c>
      <c r="L633" s="76">
        <f>'XCSM Dump'!AT632</f>
        <v>480</v>
      </c>
      <c r="M633" s="76">
        <f>'XCSM Dump'!AU632</f>
        <v>0</v>
      </c>
      <c r="N633" s="76">
        <f>'XCSM Dump'!AV632</f>
        <v>0</v>
      </c>
      <c r="O633" s="76">
        <f>'XCSM Dump'!AW632</f>
        <v>0</v>
      </c>
      <c r="P633" s="76">
        <f>'XCSM Dump'!AX632</f>
        <v>0</v>
      </c>
      <c r="Q633" s="76">
        <f>'XCSM Dump'!AY632</f>
        <v>0</v>
      </c>
      <c r="R633" s="76">
        <f>'XCSM Dump'!AZ632</f>
        <v>0</v>
      </c>
      <c r="S633" s="76">
        <f>+'XCSM Dump'!U632</f>
        <v>0</v>
      </c>
      <c r="T633" s="76">
        <f>+'XCSM Dump'!BB632+'XCSM Dump'!BA632</f>
        <v>0</v>
      </c>
      <c r="U633" s="11">
        <f t="shared" si="20"/>
        <v>480</v>
      </c>
    </row>
    <row r="634" spans="1:21" x14ac:dyDescent="0.3">
      <c r="A634" t="str">
        <f t="shared" si="19"/>
        <v>OS1253002</v>
      </c>
      <c r="B634" s="1" t="str">
        <f>'XCSM Dump'!C633</f>
        <v>OS</v>
      </c>
      <c r="C634" s="1" t="str">
        <f>IF(LEN('XCSM Dump'!D633)=4,'XCSM Dump'!D633,REPT("0",3-LEN('XCSM Dump'!D633))&amp;'XCSM Dump'!D633)</f>
        <v>125</v>
      </c>
      <c r="D634" s="1">
        <f>'XCSM Dump'!E633</f>
        <v>3002</v>
      </c>
      <c r="E634" t="str">
        <f>'XCSM Dump'!F633</f>
        <v>Word Processing/Word</v>
      </c>
      <c r="F634" s="75">
        <f>'XCSM Dump'!W633</f>
        <v>3</v>
      </c>
      <c r="G634" s="49">
        <f>'XCSM Dump'!I633</f>
        <v>46251</v>
      </c>
      <c r="H634" s="49">
        <f>'XCSM Dump'!J633</f>
        <v>46367</v>
      </c>
      <c r="I634" s="49">
        <f>'XCSM Dump'!BX633</f>
        <v>46257.02</v>
      </c>
      <c r="J634" s="49">
        <f>'XCSM Dump'!BY633</f>
        <v>46264.04</v>
      </c>
      <c r="K634" s="49">
        <f>'XCSM Dump'!BZ633</f>
        <v>46349.440000000002</v>
      </c>
      <c r="L634" s="76">
        <f>'XCSM Dump'!AT633</f>
        <v>480</v>
      </c>
      <c r="M634" s="76">
        <f>'XCSM Dump'!AU633</f>
        <v>0</v>
      </c>
      <c r="N634" s="76">
        <f>'XCSM Dump'!AV633</f>
        <v>0</v>
      </c>
      <c r="O634" s="76">
        <f>'XCSM Dump'!AW633</f>
        <v>0</v>
      </c>
      <c r="P634" s="76">
        <f>'XCSM Dump'!AX633</f>
        <v>0</v>
      </c>
      <c r="Q634" s="76">
        <f>'XCSM Dump'!AY633</f>
        <v>0</v>
      </c>
      <c r="R634" s="76">
        <f>'XCSM Dump'!AZ633</f>
        <v>0</v>
      </c>
      <c r="S634" s="76">
        <f>+'XCSM Dump'!U633</f>
        <v>0</v>
      </c>
      <c r="T634" s="76">
        <f>+'XCSM Dump'!BB633+'XCSM Dump'!BA633</f>
        <v>0</v>
      </c>
      <c r="U634" s="11">
        <f t="shared" si="20"/>
        <v>480</v>
      </c>
    </row>
    <row r="635" spans="1:21" x14ac:dyDescent="0.3">
      <c r="A635" t="str">
        <f t="shared" si="19"/>
        <v>OS1273001</v>
      </c>
      <c r="B635" s="1" t="str">
        <f>'XCSM Dump'!C634</f>
        <v>OS</v>
      </c>
      <c r="C635" s="1" t="str">
        <f>IF(LEN('XCSM Dump'!D634)=4,'XCSM Dump'!D634,REPT("0",3-LEN('XCSM Dump'!D634))&amp;'XCSM Dump'!D634)</f>
        <v>127</v>
      </c>
      <c r="D635" s="1">
        <f>'XCSM Dump'!E634</f>
        <v>3001</v>
      </c>
      <c r="E635" t="str">
        <f>'XCSM Dump'!F634</f>
        <v>Advanced Word Processing/Word</v>
      </c>
      <c r="F635" s="75">
        <f>'XCSM Dump'!W634</f>
        <v>3</v>
      </c>
      <c r="G635" s="49">
        <f>'XCSM Dump'!I634</f>
        <v>46251</v>
      </c>
      <c r="H635" s="49">
        <f>'XCSM Dump'!J634</f>
        <v>46367</v>
      </c>
      <c r="I635" s="49">
        <f>'XCSM Dump'!BX634</f>
        <v>46257.02</v>
      </c>
      <c r="J635" s="49">
        <f>'XCSM Dump'!BY634</f>
        <v>46264.04</v>
      </c>
      <c r="K635" s="49">
        <f>'XCSM Dump'!BZ634</f>
        <v>46349.440000000002</v>
      </c>
      <c r="L635" s="76">
        <f>'XCSM Dump'!AT634</f>
        <v>480</v>
      </c>
      <c r="M635" s="76">
        <f>'XCSM Dump'!AU634</f>
        <v>0</v>
      </c>
      <c r="N635" s="76">
        <f>'XCSM Dump'!AV634</f>
        <v>0</v>
      </c>
      <c r="O635" s="76">
        <f>'XCSM Dump'!AW634</f>
        <v>0</v>
      </c>
      <c r="P635" s="76">
        <f>'XCSM Dump'!AX634</f>
        <v>0</v>
      </c>
      <c r="Q635" s="76">
        <f>'XCSM Dump'!AY634</f>
        <v>0</v>
      </c>
      <c r="R635" s="76">
        <f>'XCSM Dump'!AZ634</f>
        <v>0</v>
      </c>
      <c r="S635" s="76">
        <f>+'XCSM Dump'!U634</f>
        <v>0</v>
      </c>
      <c r="T635" s="76">
        <f>+'XCSM Dump'!BB634+'XCSM Dump'!BA634</f>
        <v>0</v>
      </c>
      <c r="U635" s="11">
        <f t="shared" si="20"/>
        <v>480</v>
      </c>
    </row>
    <row r="636" spans="1:21" x14ac:dyDescent="0.3">
      <c r="A636" t="str">
        <f t="shared" si="19"/>
        <v>OS1333001</v>
      </c>
      <c r="B636" s="1" t="str">
        <f>'XCSM Dump'!C635</f>
        <v>OS</v>
      </c>
      <c r="C636" s="1" t="str">
        <f>IF(LEN('XCSM Dump'!D635)=4,'XCSM Dump'!D635,REPT("0",3-LEN('XCSM Dump'!D635))&amp;'XCSM Dump'!D635)</f>
        <v>133</v>
      </c>
      <c r="D636" s="1">
        <f>'XCSM Dump'!E635</f>
        <v>3001</v>
      </c>
      <c r="E636" t="str">
        <f>'XCSM Dump'!F635</f>
        <v>Spreadsheets/Excel</v>
      </c>
      <c r="F636" s="75">
        <f>'XCSM Dump'!W635</f>
        <v>3</v>
      </c>
      <c r="G636" s="49">
        <f>'XCSM Dump'!I635</f>
        <v>46251</v>
      </c>
      <c r="H636" s="49">
        <f>'XCSM Dump'!J635</f>
        <v>46367</v>
      </c>
      <c r="I636" s="49">
        <f>'XCSM Dump'!BX635</f>
        <v>46257.02</v>
      </c>
      <c r="J636" s="49">
        <f>'XCSM Dump'!BY635</f>
        <v>46264.04</v>
      </c>
      <c r="K636" s="49">
        <f>'XCSM Dump'!BZ635</f>
        <v>46349.440000000002</v>
      </c>
      <c r="L636" s="76">
        <f>'XCSM Dump'!AT635</f>
        <v>480</v>
      </c>
      <c r="M636" s="76">
        <f>'XCSM Dump'!AU635</f>
        <v>0</v>
      </c>
      <c r="N636" s="76">
        <f>'XCSM Dump'!AV635</f>
        <v>0</v>
      </c>
      <c r="O636" s="76">
        <f>'XCSM Dump'!AW635</f>
        <v>0</v>
      </c>
      <c r="P636" s="76">
        <f>'XCSM Dump'!AX635</f>
        <v>0</v>
      </c>
      <c r="Q636" s="76">
        <f>'XCSM Dump'!AY635</f>
        <v>0</v>
      </c>
      <c r="R636" s="76">
        <f>'XCSM Dump'!AZ635</f>
        <v>0</v>
      </c>
      <c r="S636" s="76">
        <f>+'XCSM Dump'!U635</f>
        <v>0</v>
      </c>
      <c r="T636" s="76">
        <f>+'XCSM Dump'!BB635+'XCSM Dump'!BA635</f>
        <v>0</v>
      </c>
      <c r="U636" s="11">
        <f t="shared" si="20"/>
        <v>480</v>
      </c>
    </row>
    <row r="637" spans="1:21" x14ac:dyDescent="0.3">
      <c r="A637" t="str">
        <f t="shared" si="19"/>
        <v>OS1333002</v>
      </c>
      <c r="B637" s="1" t="str">
        <f>'XCSM Dump'!C636</f>
        <v>OS</v>
      </c>
      <c r="C637" s="1" t="str">
        <f>IF(LEN('XCSM Dump'!D636)=4,'XCSM Dump'!D636,REPT("0",3-LEN('XCSM Dump'!D636))&amp;'XCSM Dump'!D636)</f>
        <v>133</v>
      </c>
      <c r="D637" s="1">
        <f>'XCSM Dump'!E636</f>
        <v>3002</v>
      </c>
      <c r="E637" t="str">
        <f>'XCSM Dump'!F636</f>
        <v>Spreadsheets/Excel</v>
      </c>
      <c r="F637" s="75">
        <f>'XCSM Dump'!W636</f>
        <v>3</v>
      </c>
      <c r="G637" s="49">
        <f>'XCSM Dump'!I636</f>
        <v>46251</v>
      </c>
      <c r="H637" s="49">
        <f>'XCSM Dump'!J636</f>
        <v>46367</v>
      </c>
      <c r="I637" s="49">
        <f>'XCSM Dump'!BX636</f>
        <v>46257.02</v>
      </c>
      <c r="J637" s="49">
        <f>'XCSM Dump'!BY636</f>
        <v>46264.04</v>
      </c>
      <c r="K637" s="49">
        <f>'XCSM Dump'!BZ636</f>
        <v>46349.440000000002</v>
      </c>
      <c r="L637" s="76">
        <f>'XCSM Dump'!AT636</f>
        <v>480</v>
      </c>
      <c r="M637" s="76">
        <f>'XCSM Dump'!AU636</f>
        <v>0</v>
      </c>
      <c r="N637" s="76">
        <f>'XCSM Dump'!AV636</f>
        <v>0</v>
      </c>
      <c r="O637" s="76">
        <f>'XCSM Dump'!AW636</f>
        <v>0</v>
      </c>
      <c r="P637" s="76">
        <f>'XCSM Dump'!AX636</f>
        <v>0</v>
      </c>
      <c r="Q637" s="76">
        <f>'XCSM Dump'!AY636</f>
        <v>0</v>
      </c>
      <c r="R637" s="76">
        <f>'XCSM Dump'!AZ636</f>
        <v>0</v>
      </c>
      <c r="S637" s="76">
        <f>+'XCSM Dump'!U636</f>
        <v>0</v>
      </c>
      <c r="T637" s="76">
        <f>+'XCSM Dump'!BB636+'XCSM Dump'!BA636</f>
        <v>0</v>
      </c>
      <c r="U637" s="11">
        <f t="shared" si="20"/>
        <v>480</v>
      </c>
    </row>
    <row r="638" spans="1:21" x14ac:dyDescent="0.3">
      <c r="A638" t="str">
        <f t="shared" si="19"/>
        <v>OS1363001</v>
      </c>
      <c r="B638" s="1" t="str">
        <f>'XCSM Dump'!C637</f>
        <v>OS</v>
      </c>
      <c r="C638" s="1" t="str">
        <f>IF(LEN('XCSM Dump'!D637)=4,'XCSM Dump'!D637,REPT("0",3-LEN('XCSM Dump'!D637))&amp;'XCSM Dump'!D637)</f>
        <v>136</v>
      </c>
      <c r="D638" s="1">
        <f>'XCSM Dump'!E637</f>
        <v>3001</v>
      </c>
      <c r="E638" t="str">
        <f>'XCSM Dump'!F637</f>
        <v>Presentation Graph/PowerPoint</v>
      </c>
      <c r="F638" s="75">
        <f>'XCSM Dump'!W637</f>
        <v>3</v>
      </c>
      <c r="G638" s="49">
        <f>'XCSM Dump'!I637</f>
        <v>46251</v>
      </c>
      <c r="H638" s="49">
        <f>'XCSM Dump'!J637</f>
        <v>46367</v>
      </c>
      <c r="I638" s="49">
        <f>'XCSM Dump'!BX637</f>
        <v>46257.02</v>
      </c>
      <c r="J638" s="49">
        <f>'XCSM Dump'!BY637</f>
        <v>46264.04</v>
      </c>
      <c r="K638" s="49">
        <f>'XCSM Dump'!BZ637</f>
        <v>46349.440000000002</v>
      </c>
      <c r="L638" s="76">
        <f>'XCSM Dump'!AT637</f>
        <v>480</v>
      </c>
      <c r="M638" s="76">
        <f>'XCSM Dump'!AU637</f>
        <v>0</v>
      </c>
      <c r="N638" s="76">
        <f>'XCSM Dump'!AV637</f>
        <v>0</v>
      </c>
      <c r="O638" s="76">
        <f>'XCSM Dump'!AW637</f>
        <v>0</v>
      </c>
      <c r="P638" s="76">
        <f>'XCSM Dump'!AX637</f>
        <v>0</v>
      </c>
      <c r="Q638" s="76">
        <f>'XCSM Dump'!AY637</f>
        <v>0</v>
      </c>
      <c r="R638" s="76">
        <f>'XCSM Dump'!AZ637</f>
        <v>0</v>
      </c>
      <c r="S638" s="76">
        <f>+'XCSM Dump'!U637</f>
        <v>0</v>
      </c>
      <c r="T638" s="76">
        <f>+'XCSM Dump'!BB637+'XCSM Dump'!BA637</f>
        <v>0</v>
      </c>
      <c r="U638" s="11">
        <f t="shared" si="20"/>
        <v>480</v>
      </c>
    </row>
    <row r="639" spans="1:21" x14ac:dyDescent="0.3">
      <c r="A639" t="str">
        <f t="shared" si="19"/>
        <v>OS1363002</v>
      </c>
      <c r="B639" s="1" t="str">
        <f>'XCSM Dump'!C638</f>
        <v>OS</v>
      </c>
      <c r="C639" s="1" t="str">
        <f>IF(LEN('XCSM Dump'!D638)=4,'XCSM Dump'!D638,REPT("0",3-LEN('XCSM Dump'!D638))&amp;'XCSM Dump'!D638)</f>
        <v>136</v>
      </c>
      <c r="D639" s="1">
        <f>'XCSM Dump'!E638</f>
        <v>3002</v>
      </c>
      <c r="E639" t="str">
        <f>'XCSM Dump'!F638</f>
        <v>Presentation Graph/PowerPoint</v>
      </c>
      <c r="F639" s="75">
        <f>'XCSM Dump'!W638</f>
        <v>3</v>
      </c>
      <c r="G639" s="49">
        <f>'XCSM Dump'!I638</f>
        <v>46251</v>
      </c>
      <c r="H639" s="49">
        <f>'XCSM Dump'!J638</f>
        <v>46367</v>
      </c>
      <c r="I639" s="49">
        <f>'XCSM Dump'!BX638</f>
        <v>46257.02</v>
      </c>
      <c r="J639" s="49">
        <f>'XCSM Dump'!BY638</f>
        <v>46264.04</v>
      </c>
      <c r="K639" s="49">
        <f>'XCSM Dump'!BZ638</f>
        <v>46349.440000000002</v>
      </c>
      <c r="L639" s="76">
        <f>'XCSM Dump'!AT638</f>
        <v>480</v>
      </c>
      <c r="M639" s="76">
        <f>'XCSM Dump'!AU638</f>
        <v>0</v>
      </c>
      <c r="N639" s="76">
        <f>'XCSM Dump'!AV638</f>
        <v>0</v>
      </c>
      <c r="O639" s="76">
        <f>'XCSM Dump'!AW638</f>
        <v>0</v>
      </c>
      <c r="P639" s="76">
        <f>'XCSM Dump'!AX638</f>
        <v>0</v>
      </c>
      <c r="Q639" s="76">
        <f>'XCSM Dump'!AY638</f>
        <v>0</v>
      </c>
      <c r="R639" s="76">
        <f>'XCSM Dump'!AZ638</f>
        <v>0</v>
      </c>
      <c r="S639" s="76">
        <f>+'XCSM Dump'!U638</f>
        <v>0</v>
      </c>
      <c r="T639" s="76">
        <f>+'XCSM Dump'!BB638+'XCSM Dump'!BA638</f>
        <v>0</v>
      </c>
      <c r="U639" s="11">
        <f t="shared" si="20"/>
        <v>480</v>
      </c>
    </row>
    <row r="640" spans="1:21" x14ac:dyDescent="0.3">
      <c r="A640" t="str">
        <f t="shared" ref="A640:A703" si="21">B640&amp;C640&amp;D640</f>
        <v>PE1403001</v>
      </c>
      <c r="B640" s="1" t="str">
        <f>'XCSM Dump'!C639</f>
        <v>PE</v>
      </c>
      <c r="C640" s="1" t="str">
        <f>IF(LEN('XCSM Dump'!D639)=4,'XCSM Dump'!D639,REPT("0",3-LEN('XCSM Dump'!D639))&amp;'XCSM Dump'!D639)</f>
        <v>140</v>
      </c>
      <c r="D640" s="1">
        <f>'XCSM Dump'!E639</f>
        <v>3001</v>
      </c>
      <c r="E640" t="str">
        <f>'XCSM Dump'!F639</f>
        <v>Fitness Training I</v>
      </c>
      <c r="F640" s="75">
        <f>'XCSM Dump'!W639</f>
        <v>1</v>
      </c>
      <c r="G640" s="49">
        <f>'XCSM Dump'!I639</f>
        <v>46251</v>
      </c>
      <c r="H640" s="49">
        <f>'XCSM Dump'!J639</f>
        <v>46367</v>
      </c>
      <c r="I640" s="49">
        <f>'XCSM Dump'!BX639</f>
        <v>46257.02</v>
      </c>
      <c r="J640" s="49">
        <f>'XCSM Dump'!BY639</f>
        <v>46264.04</v>
      </c>
      <c r="K640" s="49">
        <f>'XCSM Dump'!BZ639</f>
        <v>46349.440000000002</v>
      </c>
      <c r="L640" s="76">
        <f>'XCSM Dump'!AT639</f>
        <v>160</v>
      </c>
      <c r="M640" s="76">
        <f>'XCSM Dump'!AU639</f>
        <v>0</v>
      </c>
      <c r="N640" s="76">
        <f>'XCSM Dump'!AV639</f>
        <v>0</v>
      </c>
      <c r="O640" s="76">
        <f>'XCSM Dump'!AW639</f>
        <v>0</v>
      </c>
      <c r="P640" s="76">
        <f>'XCSM Dump'!AX639</f>
        <v>0</v>
      </c>
      <c r="Q640" s="76">
        <f>'XCSM Dump'!AY639</f>
        <v>0</v>
      </c>
      <c r="R640" s="76">
        <f>'XCSM Dump'!AZ639</f>
        <v>0</v>
      </c>
      <c r="S640" s="76">
        <f>+'XCSM Dump'!U639</f>
        <v>0</v>
      </c>
      <c r="T640" s="76">
        <f>+'XCSM Dump'!BB639+'XCSM Dump'!BA639</f>
        <v>0</v>
      </c>
      <c r="U640" s="11">
        <f t="shared" si="20"/>
        <v>160</v>
      </c>
    </row>
    <row r="641" spans="1:21" x14ac:dyDescent="0.3">
      <c r="A641" t="str">
        <f t="shared" si="21"/>
        <v>PE1623001</v>
      </c>
      <c r="B641" s="1" t="str">
        <f>'XCSM Dump'!C640</f>
        <v>PE</v>
      </c>
      <c r="C641" s="1" t="str">
        <f>IF(LEN('XCSM Dump'!D640)=4,'XCSM Dump'!D640,REPT("0",3-LEN('XCSM Dump'!D640))&amp;'XCSM Dump'!D640)</f>
        <v>162</v>
      </c>
      <c r="D641" s="1">
        <f>'XCSM Dump'!E640</f>
        <v>3001</v>
      </c>
      <c r="E641" t="str">
        <f>'XCSM Dump'!F640</f>
        <v>First Aid &amp; Emergency Response</v>
      </c>
      <c r="F641" s="75">
        <f>'XCSM Dump'!W640</f>
        <v>3</v>
      </c>
      <c r="G641" s="49">
        <f>'XCSM Dump'!I640</f>
        <v>46251</v>
      </c>
      <c r="H641" s="49">
        <f>'XCSM Dump'!J640</f>
        <v>46367</v>
      </c>
      <c r="I641" s="49">
        <f>'XCSM Dump'!BX640</f>
        <v>46257.02</v>
      </c>
      <c r="J641" s="49">
        <f>'XCSM Dump'!BY640</f>
        <v>46264.04</v>
      </c>
      <c r="K641" s="49">
        <f>'XCSM Dump'!BZ640</f>
        <v>46349.440000000002</v>
      </c>
      <c r="L641" s="76">
        <f>'XCSM Dump'!AT640</f>
        <v>480</v>
      </c>
      <c r="M641" s="76">
        <f>'XCSM Dump'!AU640</f>
        <v>0</v>
      </c>
      <c r="N641" s="76">
        <f>'XCSM Dump'!AV640</f>
        <v>0</v>
      </c>
      <c r="O641" s="76">
        <f>'XCSM Dump'!AW640</f>
        <v>0</v>
      </c>
      <c r="P641" s="76">
        <f>'XCSM Dump'!AX640</f>
        <v>0</v>
      </c>
      <c r="Q641" s="76">
        <f>'XCSM Dump'!AY640</f>
        <v>0</v>
      </c>
      <c r="R641" s="76">
        <f>'XCSM Dump'!AZ640</f>
        <v>0</v>
      </c>
      <c r="S641" s="76">
        <f>+'XCSM Dump'!U640</f>
        <v>0</v>
      </c>
      <c r="T641" s="76">
        <f>+'XCSM Dump'!BB640+'XCSM Dump'!BA640</f>
        <v>0</v>
      </c>
      <c r="U641" s="11">
        <f t="shared" ref="U641:U704" si="22">SUM(L641:T641)</f>
        <v>480</v>
      </c>
    </row>
    <row r="642" spans="1:21" x14ac:dyDescent="0.3">
      <c r="A642" t="str">
        <f t="shared" si="21"/>
        <v>PE1623090</v>
      </c>
      <c r="B642" s="1" t="str">
        <f>'XCSM Dump'!C641</f>
        <v>PE</v>
      </c>
      <c r="C642" s="1" t="str">
        <f>IF(LEN('XCSM Dump'!D641)=4,'XCSM Dump'!D641,REPT("0",3-LEN('XCSM Dump'!D641))&amp;'XCSM Dump'!D641)</f>
        <v>162</v>
      </c>
      <c r="D642" s="1">
        <f>'XCSM Dump'!E641</f>
        <v>3090</v>
      </c>
      <c r="E642" t="str">
        <f>'XCSM Dump'!F641</f>
        <v>First Aid &amp; Emergency Response</v>
      </c>
      <c r="F642" s="75">
        <f>'XCSM Dump'!W641</f>
        <v>3</v>
      </c>
      <c r="G642" s="49">
        <f>'XCSM Dump'!I641</f>
        <v>46253</v>
      </c>
      <c r="H642" s="49">
        <f>'XCSM Dump'!J641</f>
        <v>46533</v>
      </c>
      <c r="I642" s="49">
        <f>'XCSM Dump'!BX641</f>
        <v>46268.86</v>
      </c>
      <c r="J642" s="49">
        <f>'XCSM Dump'!BY641</f>
        <v>46285.72</v>
      </c>
      <c r="K642" s="49">
        <f>'XCSM Dump'!BZ641</f>
        <v>46489.2</v>
      </c>
      <c r="L642" s="76">
        <f>'XCSM Dump'!AT641</f>
        <v>480</v>
      </c>
      <c r="M642" s="76">
        <f>'XCSM Dump'!AU641</f>
        <v>0</v>
      </c>
      <c r="N642" s="76">
        <f>'XCSM Dump'!AV641</f>
        <v>0</v>
      </c>
      <c r="O642" s="76">
        <f>'XCSM Dump'!AW641</f>
        <v>0</v>
      </c>
      <c r="P642" s="76">
        <f>'XCSM Dump'!AX641</f>
        <v>0</v>
      </c>
      <c r="Q642" s="76">
        <f>'XCSM Dump'!AY641</f>
        <v>0</v>
      </c>
      <c r="R642" s="76">
        <f>'XCSM Dump'!AZ641</f>
        <v>0</v>
      </c>
      <c r="S642" s="76">
        <f>+'XCSM Dump'!U641</f>
        <v>0</v>
      </c>
      <c r="T642" s="76">
        <f>+'XCSM Dump'!BB641+'XCSM Dump'!BA641</f>
        <v>0</v>
      </c>
      <c r="U642" s="11">
        <f t="shared" si="22"/>
        <v>480</v>
      </c>
    </row>
    <row r="643" spans="1:21" x14ac:dyDescent="0.3">
      <c r="A643" t="str">
        <f t="shared" si="21"/>
        <v>PE1623091</v>
      </c>
      <c r="B643" s="1" t="str">
        <f>'XCSM Dump'!C642</f>
        <v>PE</v>
      </c>
      <c r="C643" s="1" t="str">
        <f>IF(LEN('XCSM Dump'!D642)=4,'XCSM Dump'!D642,REPT("0",3-LEN('XCSM Dump'!D642))&amp;'XCSM Dump'!D642)</f>
        <v>162</v>
      </c>
      <c r="D643" s="1">
        <f>'XCSM Dump'!E642</f>
        <v>3091</v>
      </c>
      <c r="E643" t="str">
        <f>'XCSM Dump'!F642</f>
        <v>First Aid &amp; Emergency Response</v>
      </c>
      <c r="F643" s="75">
        <f>'XCSM Dump'!W642</f>
        <v>3</v>
      </c>
      <c r="G643" s="49">
        <f>'XCSM Dump'!I642</f>
        <v>46253</v>
      </c>
      <c r="H643" s="49">
        <f>'XCSM Dump'!J642</f>
        <v>46374</v>
      </c>
      <c r="I643" s="49">
        <f>'XCSM Dump'!BX642</f>
        <v>46259.32</v>
      </c>
      <c r="J643" s="49">
        <f>'XCSM Dump'!BY642</f>
        <v>46266.64</v>
      </c>
      <c r="K643" s="49">
        <f>'XCSM Dump'!BZ642</f>
        <v>46356.639999999999</v>
      </c>
      <c r="L643" s="76">
        <f>'XCSM Dump'!AT642</f>
        <v>480</v>
      </c>
      <c r="M643" s="76">
        <f>'XCSM Dump'!AU642</f>
        <v>0</v>
      </c>
      <c r="N643" s="76">
        <f>'XCSM Dump'!AV642</f>
        <v>0</v>
      </c>
      <c r="O643" s="76">
        <f>'XCSM Dump'!AW642</f>
        <v>0</v>
      </c>
      <c r="P643" s="76">
        <f>'XCSM Dump'!AX642</f>
        <v>0</v>
      </c>
      <c r="Q643" s="76">
        <f>'XCSM Dump'!AY642</f>
        <v>0</v>
      </c>
      <c r="R643" s="76">
        <f>'XCSM Dump'!AZ642</f>
        <v>0</v>
      </c>
      <c r="S643" s="76">
        <f>+'XCSM Dump'!U642</f>
        <v>0</v>
      </c>
      <c r="T643" s="76">
        <f>+'XCSM Dump'!BB642+'XCSM Dump'!BA642</f>
        <v>0</v>
      </c>
      <c r="U643" s="11">
        <f t="shared" si="22"/>
        <v>480</v>
      </c>
    </row>
    <row r="644" spans="1:21" x14ac:dyDescent="0.3">
      <c r="A644" t="str">
        <f t="shared" si="21"/>
        <v>PE1623092</v>
      </c>
      <c r="B644" s="1" t="str">
        <f>'XCSM Dump'!C643</f>
        <v>PE</v>
      </c>
      <c r="C644" s="1" t="str">
        <f>IF(LEN('XCSM Dump'!D643)=4,'XCSM Dump'!D643,REPT("0",3-LEN('XCSM Dump'!D643))&amp;'XCSM Dump'!D643)</f>
        <v>162</v>
      </c>
      <c r="D644" s="1">
        <f>'XCSM Dump'!E643</f>
        <v>3092</v>
      </c>
      <c r="E644" t="str">
        <f>'XCSM Dump'!F643</f>
        <v>First Aid &amp; Emergency Response</v>
      </c>
      <c r="F644" s="75">
        <f>'XCSM Dump'!W643</f>
        <v>3</v>
      </c>
      <c r="G644" s="49">
        <f>'XCSM Dump'!I643</f>
        <v>46253</v>
      </c>
      <c r="H644" s="49">
        <f>'XCSM Dump'!J643</f>
        <v>46374</v>
      </c>
      <c r="I644" s="49">
        <f>'XCSM Dump'!BX643</f>
        <v>46259.32</v>
      </c>
      <c r="J644" s="49">
        <f>'XCSM Dump'!BY643</f>
        <v>46266.64</v>
      </c>
      <c r="K644" s="49">
        <f>'XCSM Dump'!BZ643</f>
        <v>46356.639999999999</v>
      </c>
      <c r="L644" s="76">
        <f>'XCSM Dump'!AT643</f>
        <v>480</v>
      </c>
      <c r="M644" s="76">
        <f>'XCSM Dump'!AU643</f>
        <v>0</v>
      </c>
      <c r="N644" s="76">
        <f>'XCSM Dump'!AV643</f>
        <v>0</v>
      </c>
      <c r="O644" s="76">
        <f>'XCSM Dump'!AW643</f>
        <v>0</v>
      </c>
      <c r="P644" s="76">
        <f>'XCSM Dump'!AX643</f>
        <v>0</v>
      </c>
      <c r="Q644" s="76">
        <f>'XCSM Dump'!AY643</f>
        <v>0</v>
      </c>
      <c r="R644" s="76">
        <f>'XCSM Dump'!AZ643</f>
        <v>0</v>
      </c>
      <c r="S644" s="76">
        <f>+'XCSM Dump'!U643</f>
        <v>0</v>
      </c>
      <c r="T644" s="76">
        <f>+'XCSM Dump'!BB643+'XCSM Dump'!BA643</f>
        <v>0</v>
      </c>
      <c r="U644" s="11">
        <f t="shared" si="22"/>
        <v>480</v>
      </c>
    </row>
    <row r="645" spans="1:21" x14ac:dyDescent="0.3">
      <c r="A645" t="str">
        <f t="shared" si="21"/>
        <v>PE2503001</v>
      </c>
      <c r="B645" s="1" t="str">
        <f>'XCSM Dump'!C644</f>
        <v>PE</v>
      </c>
      <c r="C645" s="1" t="str">
        <f>IF(LEN('XCSM Dump'!D644)=4,'XCSM Dump'!D644,REPT("0",3-LEN('XCSM Dump'!D644))&amp;'XCSM Dump'!D644)</f>
        <v>250</v>
      </c>
      <c r="D645" s="1">
        <f>'XCSM Dump'!E644</f>
        <v>3001</v>
      </c>
      <c r="E645" t="str">
        <f>'XCSM Dump'!F644</f>
        <v>Physical Ed for Children</v>
      </c>
      <c r="F645" s="75">
        <f>'XCSM Dump'!W644</f>
        <v>3</v>
      </c>
      <c r="G645" s="49">
        <f>'XCSM Dump'!I644</f>
        <v>46251</v>
      </c>
      <c r="H645" s="49">
        <f>'XCSM Dump'!J644</f>
        <v>46367</v>
      </c>
      <c r="I645" s="49">
        <f>'XCSM Dump'!BX644</f>
        <v>46257.02</v>
      </c>
      <c r="J645" s="49">
        <f>'XCSM Dump'!BY644</f>
        <v>46264.04</v>
      </c>
      <c r="K645" s="49">
        <f>'XCSM Dump'!BZ644</f>
        <v>46349.440000000002</v>
      </c>
      <c r="L645" s="76">
        <f>'XCSM Dump'!AT644</f>
        <v>480</v>
      </c>
      <c r="M645" s="76">
        <f>'XCSM Dump'!AU644</f>
        <v>0</v>
      </c>
      <c r="N645" s="76">
        <f>'XCSM Dump'!AV644</f>
        <v>0</v>
      </c>
      <c r="O645" s="76">
        <f>'XCSM Dump'!AW644</f>
        <v>0</v>
      </c>
      <c r="P645" s="76">
        <f>'XCSM Dump'!AX644</f>
        <v>0</v>
      </c>
      <c r="Q645" s="76">
        <f>'XCSM Dump'!AY644</f>
        <v>0</v>
      </c>
      <c r="R645" s="76">
        <f>'XCSM Dump'!AZ644</f>
        <v>0</v>
      </c>
      <c r="S645" s="76">
        <f>+'XCSM Dump'!U644</f>
        <v>0</v>
      </c>
      <c r="T645" s="76">
        <f>+'XCSM Dump'!BB644+'XCSM Dump'!BA644</f>
        <v>0</v>
      </c>
      <c r="U645" s="11">
        <f t="shared" si="22"/>
        <v>480</v>
      </c>
    </row>
    <row r="646" spans="1:21" x14ac:dyDescent="0.3">
      <c r="A646" t="str">
        <f t="shared" si="21"/>
        <v>PHL1013001</v>
      </c>
      <c r="B646" s="1" t="str">
        <f>'XCSM Dump'!C645</f>
        <v>PHL</v>
      </c>
      <c r="C646" s="1" t="str">
        <f>IF(LEN('XCSM Dump'!D645)=4,'XCSM Dump'!D645,REPT("0",3-LEN('XCSM Dump'!D645))&amp;'XCSM Dump'!D645)</f>
        <v>101</v>
      </c>
      <c r="D646" s="1">
        <f>'XCSM Dump'!E645</f>
        <v>3001</v>
      </c>
      <c r="E646" t="str">
        <f>'XCSM Dump'!F645</f>
        <v>Intro Philosophy</v>
      </c>
      <c r="F646" s="75">
        <f>'XCSM Dump'!W645</f>
        <v>3</v>
      </c>
      <c r="G646" s="49">
        <f>'XCSM Dump'!I645</f>
        <v>46251</v>
      </c>
      <c r="H646" s="49">
        <f>'XCSM Dump'!J645</f>
        <v>46367</v>
      </c>
      <c r="I646" s="49">
        <f>'XCSM Dump'!BX645</f>
        <v>46257.02</v>
      </c>
      <c r="J646" s="49">
        <f>'XCSM Dump'!BY645</f>
        <v>46264.04</v>
      </c>
      <c r="K646" s="49">
        <f>'XCSM Dump'!BZ645</f>
        <v>46349.440000000002</v>
      </c>
      <c r="L646" s="76">
        <f>'XCSM Dump'!AT645</f>
        <v>480</v>
      </c>
      <c r="M646" s="76">
        <f>'XCSM Dump'!AU645</f>
        <v>0</v>
      </c>
      <c r="N646" s="76">
        <f>'XCSM Dump'!AV645</f>
        <v>0</v>
      </c>
      <c r="O646" s="76">
        <f>'XCSM Dump'!AW645</f>
        <v>0</v>
      </c>
      <c r="P646" s="76">
        <f>'XCSM Dump'!AX645</f>
        <v>0</v>
      </c>
      <c r="Q646" s="76">
        <f>'XCSM Dump'!AY645</f>
        <v>0</v>
      </c>
      <c r="R646" s="76">
        <f>'XCSM Dump'!AZ645</f>
        <v>0</v>
      </c>
      <c r="S646" s="76">
        <f>+'XCSM Dump'!U645</f>
        <v>0</v>
      </c>
      <c r="T646" s="76">
        <f>+'XCSM Dump'!BB645+'XCSM Dump'!BA645</f>
        <v>0</v>
      </c>
      <c r="U646" s="11">
        <f t="shared" si="22"/>
        <v>480</v>
      </c>
    </row>
    <row r="647" spans="1:21" x14ac:dyDescent="0.3">
      <c r="A647" t="str">
        <f t="shared" si="21"/>
        <v>PHL1983001</v>
      </c>
      <c r="B647" s="1" t="str">
        <f>'XCSM Dump'!C646</f>
        <v>PHL</v>
      </c>
      <c r="C647" s="1" t="str">
        <f>IF(LEN('XCSM Dump'!D646)=4,'XCSM Dump'!D646,REPT("0",3-LEN('XCSM Dump'!D646))&amp;'XCSM Dump'!D646)</f>
        <v>198</v>
      </c>
      <c r="D647" s="1">
        <f>'XCSM Dump'!E646</f>
        <v>3001</v>
      </c>
      <c r="E647" t="str">
        <f>'XCSM Dump'!F646</f>
        <v>World Religions</v>
      </c>
      <c r="F647" s="75">
        <f>'XCSM Dump'!W646</f>
        <v>3</v>
      </c>
      <c r="G647" s="49">
        <f>'XCSM Dump'!I646</f>
        <v>46251</v>
      </c>
      <c r="H647" s="49">
        <f>'XCSM Dump'!J646</f>
        <v>46367</v>
      </c>
      <c r="I647" s="49">
        <f>'XCSM Dump'!BX646</f>
        <v>46257.02</v>
      </c>
      <c r="J647" s="49">
        <f>'XCSM Dump'!BY646</f>
        <v>46264.04</v>
      </c>
      <c r="K647" s="49">
        <f>'XCSM Dump'!BZ646</f>
        <v>46349.440000000002</v>
      </c>
      <c r="L647" s="76">
        <f>'XCSM Dump'!AT646</f>
        <v>480</v>
      </c>
      <c r="M647" s="76">
        <f>'XCSM Dump'!AU646</f>
        <v>0</v>
      </c>
      <c r="N647" s="76">
        <f>'XCSM Dump'!AV646</f>
        <v>0</v>
      </c>
      <c r="O647" s="76">
        <f>'XCSM Dump'!AW646</f>
        <v>0</v>
      </c>
      <c r="P647" s="76">
        <f>'XCSM Dump'!AX646</f>
        <v>0</v>
      </c>
      <c r="Q647" s="76">
        <f>'XCSM Dump'!AY646</f>
        <v>0</v>
      </c>
      <c r="R647" s="76">
        <f>'XCSM Dump'!AZ646</f>
        <v>0</v>
      </c>
      <c r="S647" s="76">
        <f>+'XCSM Dump'!U646</f>
        <v>0</v>
      </c>
      <c r="T647" s="76">
        <f>+'XCSM Dump'!BB646+'XCSM Dump'!BA646</f>
        <v>0</v>
      </c>
      <c r="U647" s="11">
        <f t="shared" si="22"/>
        <v>480</v>
      </c>
    </row>
    <row r="648" spans="1:21" x14ac:dyDescent="0.3">
      <c r="A648" t="str">
        <f t="shared" si="21"/>
        <v>PHL2003001</v>
      </c>
      <c r="B648" s="1" t="str">
        <f>'XCSM Dump'!C647</f>
        <v>PHL</v>
      </c>
      <c r="C648" s="1" t="str">
        <f>IF(LEN('XCSM Dump'!D647)=4,'XCSM Dump'!D647,REPT("0",3-LEN('XCSM Dump'!D647))&amp;'XCSM Dump'!D647)</f>
        <v>200</v>
      </c>
      <c r="D648" s="1">
        <f>'XCSM Dump'!E647</f>
        <v>3001</v>
      </c>
      <c r="E648" t="str">
        <f>'XCSM Dump'!F647</f>
        <v>Ethics</v>
      </c>
      <c r="F648" s="75">
        <f>'XCSM Dump'!W647</f>
        <v>3</v>
      </c>
      <c r="G648" s="49">
        <f>'XCSM Dump'!I647</f>
        <v>46251</v>
      </c>
      <c r="H648" s="49">
        <f>'XCSM Dump'!J647</f>
        <v>46367</v>
      </c>
      <c r="I648" s="49">
        <f>'XCSM Dump'!BX647</f>
        <v>46257.02</v>
      </c>
      <c r="J648" s="49">
        <f>'XCSM Dump'!BY647</f>
        <v>46264.04</v>
      </c>
      <c r="K648" s="49">
        <f>'XCSM Dump'!BZ647</f>
        <v>46349.440000000002</v>
      </c>
      <c r="L648" s="76">
        <f>'XCSM Dump'!AT647</f>
        <v>480</v>
      </c>
      <c r="M648" s="76">
        <f>'XCSM Dump'!AU647</f>
        <v>0</v>
      </c>
      <c r="N648" s="76">
        <f>'XCSM Dump'!AV647</f>
        <v>0</v>
      </c>
      <c r="O648" s="76">
        <f>'XCSM Dump'!AW647</f>
        <v>0</v>
      </c>
      <c r="P648" s="76">
        <f>'XCSM Dump'!AX647</f>
        <v>0</v>
      </c>
      <c r="Q648" s="76">
        <f>'XCSM Dump'!AY647</f>
        <v>0</v>
      </c>
      <c r="R648" s="76">
        <f>'XCSM Dump'!AZ647</f>
        <v>0</v>
      </c>
      <c r="S648" s="76">
        <f>+'XCSM Dump'!U647</f>
        <v>0</v>
      </c>
      <c r="T648" s="76">
        <f>+'XCSM Dump'!BB647+'XCSM Dump'!BA647</f>
        <v>0</v>
      </c>
      <c r="U648" s="11">
        <f t="shared" si="22"/>
        <v>480</v>
      </c>
    </row>
    <row r="649" spans="1:21" x14ac:dyDescent="0.3">
      <c r="A649" t="str">
        <f t="shared" si="21"/>
        <v>PHL2003002</v>
      </c>
      <c r="B649" s="1" t="str">
        <f>'XCSM Dump'!C648</f>
        <v>PHL</v>
      </c>
      <c r="C649" s="1" t="str">
        <f>IF(LEN('XCSM Dump'!D648)=4,'XCSM Dump'!D648,REPT("0",3-LEN('XCSM Dump'!D648))&amp;'XCSM Dump'!D648)</f>
        <v>200</v>
      </c>
      <c r="D649" s="1">
        <f>'XCSM Dump'!E648</f>
        <v>3002</v>
      </c>
      <c r="E649" t="str">
        <f>'XCSM Dump'!F648</f>
        <v>Ethics</v>
      </c>
      <c r="F649" s="75">
        <f>'XCSM Dump'!W648</f>
        <v>3</v>
      </c>
      <c r="G649" s="49">
        <f>'XCSM Dump'!I648</f>
        <v>46251</v>
      </c>
      <c r="H649" s="49">
        <f>'XCSM Dump'!J648</f>
        <v>46367</v>
      </c>
      <c r="I649" s="49">
        <f>'XCSM Dump'!BX648</f>
        <v>46257.02</v>
      </c>
      <c r="J649" s="49">
        <f>'XCSM Dump'!BY648</f>
        <v>46264.04</v>
      </c>
      <c r="K649" s="49">
        <f>'XCSM Dump'!BZ648</f>
        <v>46349.440000000002</v>
      </c>
      <c r="L649" s="76">
        <f>'XCSM Dump'!AT648</f>
        <v>480</v>
      </c>
      <c r="M649" s="76">
        <f>'XCSM Dump'!AU648</f>
        <v>0</v>
      </c>
      <c r="N649" s="76">
        <f>'XCSM Dump'!AV648</f>
        <v>0</v>
      </c>
      <c r="O649" s="76">
        <f>'XCSM Dump'!AW648</f>
        <v>0</v>
      </c>
      <c r="P649" s="76">
        <f>'XCSM Dump'!AX648</f>
        <v>0</v>
      </c>
      <c r="Q649" s="76">
        <f>'XCSM Dump'!AY648</f>
        <v>0</v>
      </c>
      <c r="R649" s="76">
        <f>'XCSM Dump'!AZ648</f>
        <v>0</v>
      </c>
      <c r="S649" s="76">
        <f>+'XCSM Dump'!U648</f>
        <v>0</v>
      </c>
      <c r="T649" s="76">
        <f>+'XCSM Dump'!BB648+'XCSM Dump'!BA648</f>
        <v>0</v>
      </c>
      <c r="U649" s="11">
        <f t="shared" si="22"/>
        <v>480</v>
      </c>
    </row>
    <row r="650" spans="1:21" x14ac:dyDescent="0.3">
      <c r="A650" t="str">
        <f t="shared" si="21"/>
        <v>PHS1183001</v>
      </c>
      <c r="B650" s="1" t="str">
        <f>'XCSM Dump'!C649</f>
        <v>PHS</v>
      </c>
      <c r="C650" s="1" t="str">
        <f>IF(LEN('XCSM Dump'!D649)=4,'XCSM Dump'!D649,REPT("0",3-LEN('XCSM Dump'!D649))&amp;'XCSM Dump'!D649)</f>
        <v>118</v>
      </c>
      <c r="D650" s="1">
        <f>'XCSM Dump'!E649</f>
        <v>3001</v>
      </c>
      <c r="E650" t="str">
        <f>'XCSM Dump'!F649</f>
        <v>Physical Science Lab</v>
      </c>
      <c r="F650" s="75">
        <f>'XCSM Dump'!W649</f>
        <v>1</v>
      </c>
      <c r="G650" s="49">
        <f>'XCSM Dump'!I649</f>
        <v>46251</v>
      </c>
      <c r="H650" s="49">
        <f>'XCSM Dump'!J649</f>
        <v>46367</v>
      </c>
      <c r="I650" s="49">
        <f>'XCSM Dump'!BX649</f>
        <v>46257.02</v>
      </c>
      <c r="J650" s="49">
        <f>'XCSM Dump'!BY649</f>
        <v>46264.04</v>
      </c>
      <c r="K650" s="49">
        <f>'XCSM Dump'!BZ649</f>
        <v>46349.440000000002</v>
      </c>
      <c r="L650" s="76">
        <f>'XCSM Dump'!AT649</f>
        <v>160</v>
      </c>
      <c r="M650" s="76">
        <f>'XCSM Dump'!AU649</f>
        <v>0</v>
      </c>
      <c r="N650" s="76">
        <f>'XCSM Dump'!AV649</f>
        <v>0</v>
      </c>
      <c r="O650" s="76">
        <f>'XCSM Dump'!AW649</f>
        <v>0</v>
      </c>
      <c r="P650" s="76">
        <f>'XCSM Dump'!AX649</f>
        <v>0</v>
      </c>
      <c r="Q650" s="76">
        <f>'XCSM Dump'!AY649</f>
        <v>0</v>
      </c>
      <c r="R650" s="76">
        <f>'XCSM Dump'!AZ649</f>
        <v>0</v>
      </c>
      <c r="S650" s="76">
        <f>+'XCSM Dump'!U649</f>
        <v>0</v>
      </c>
      <c r="T650" s="76">
        <f>+'XCSM Dump'!BB649+'XCSM Dump'!BA649</f>
        <v>0</v>
      </c>
      <c r="U650" s="11">
        <f t="shared" si="22"/>
        <v>160</v>
      </c>
    </row>
    <row r="651" spans="1:21" x14ac:dyDescent="0.3">
      <c r="A651" t="str">
        <f t="shared" si="21"/>
        <v>PHS1183090</v>
      </c>
      <c r="B651" s="1" t="str">
        <f>'XCSM Dump'!C650</f>
        <v>PHS</v>
      </c>
      <c r="C651" s="1" t="str">
        <f>IF(LEN('XCSM Dump'!D650)=4,'XCSM Dump'!D650,REPT("0",3-LEN('XCSM Dump'!D650))&amp;'XCSM Dump'!D650)</f>
        <v>118</v>
      </c>
      <c r="D651" s="1">
        <f>'XCSM Dump'!E650</f>
        <v>3090</v>
      </c>
      <c r="E651" t="str">
        <f>'XCSM Dump'!F650</f>
        <v>Physical Science Lab</v>
      </c>
      <c r="F651" s="75">
        <f>'XCSM Dump'!W650</f>
        <v>1</v>
      </c>
      <c r="G651" s="49">
        <f>'XCSM Dump'!I650</f>
        <v>46246</v>
      </c>
      <c r="H651" s="49">
        <f>'XCSM Dump'!J650</f>
        <v>46374</v>
      </c>
      <c r="I651" s="49">
        <f>'XCSM Dump'!BX650</f>
        <v>46252.74</v>
      </c>
      <c r="J651" s="49">
        <f>'XCSM Dump'!BY650</f>
        <v>46260.480000000003</v>
      </c>
      <c r="K651" s="49">
        <f>'XCSM Dump'!BZ650</f>
        <v>46353.52</v>
      </c>
      <c r="L651" s="76">
        <f>'XCSM Dump'!AT650</f>
        <v>160</v>
      </c>
      <c r="M651" s="76">
        <f>'XCSM Dump'!AU650</f>
        <v>0</v>
      </c>
      <c r="N651" s="76">
        <f>'XCSM Dump'!AV650</f>
        <v>0</v>
      </c>
      <c r="O651" s="76">
        <f>'XCSM Dump'!AW650</f>
        <v>0</v>
      </c>
      <c r="P651" s="76">
        <f>'XCSM Dump'!AX650</f>
        <v>0</v>
      </c>
      <c r="Q651" s="76">
        <f>'XCSM Dump'!AY650</f>
        <v>0</v>
      </c>
      <c r="R651" s="76">
        <f>'XCSM Dump'!AZ650</f>
        <v>0</v>
      </c>
      <c r="S651" s="76">
        <f>+'XCSM Dump'!U650</f>
        <v>0</v>
      </c>
      <c r="T651" s="76">
        <f>+'XCSM Dump'!BB650+'XCSM Dump'!BA650</f>
        <v>0</v>
      </c>
      <c r="U651" s="11">
        <f t="shared" si="22"/>
        <v>160</v>
      </c>
    </row>
    <row r="652" spans="1:21" x14ac:dyDescent="0.3">
      <c r="A652" t="str">
        <f t="shared" si="21"/>
        <v>PHS1193001</v>
      </c>
      <c r="B652" s="1" t="str">
        <f>'XCSM Dump'!C651</f>
        <v>PHS</v>
      </c>
      <c r="C652" s="1" t="str">
        <f>IF(LEN('XCSM Dump'!D651)=4,'XCSM Dump'!D651,REPT("0",3-LEN('XCSM Dump'!D651))&amp;'XCSM Dump'!D651)</f>
        <v>119</v>
      </c>
      <c r="D652" s="1">
        <f>'XCSM Dump'!E651</f>
        <v>3001</v>
      </c>
      <c r="E652" t="str">
        <f>'XCSM Dump'!F651</f>
        <v>Introduction Physical Science</v>
      </c>
      <c r="F652" s="75">
        <f>'XCSM Dump'!W651</f>
        <v>3</v>
      </c>
      <c r="G652" s="49">
        <f>'XCSM Dump'!I651</f>
        <v>46251</v>
      </c>
      <c r="H652" s="49">
        <f>'XCSM Dump'!J651</f>
        <v>46367</v>
      </c>
      <c r="I652" s="49">
        <f>'XCSM Dump'!BX651</f>
        <v>46257.02</v>
      </c>
      <c r="J652" s="49">
        <f>'XCSM Dump'!BY651</f>
        <v>46264.04</v>
      </c>
      <c r="K652" s="49">
        <f>'XCSM Dump'!BZ651</f>
        <v>46349.440000000002</v>
      </c>
      <c r="L652" s="76">
        <f>'XCSM Dump'!AT651</f>
        <v>480</v>
      </c>
      <c r="M652" s="76">
        <f>'XCSM Dump'!AU651</f>
        <v>0</v>
      </c>
      <c r="N652" s="76">
        <f>'XCSM Dump'!AV651</f>
        <v>0</v>
      </c>
      <c r="O652" s="76">
        <f>'XCSM Dump'!AW651</f>
        <v>0</v>
      </c>
      <c r="P652" s="76">
        <f>'XCSM Dump'!AX651</f>
        <v>0</v>
      </c>
      <c r="Q652" s="76">
        <f>'XCSM Dump'!AY651</f>
        <v>0</v>
      </c>
      <c r="R652" s="76">
        <f>'XCSM Dump'!AZ651</f>
        <v>0</v>
      </c>
      <c r="S652" s="76">
        <f>+'XCSM Dump'!U651</f>
        <v>0</v>
      </c>
      <c r="T652" s="76">
        <f>+'XCSM Dump'!BB651+'XCSM Dump'!BA651</f>
        <v>0</v>
      </c>
      <c r="U652" s="11">
        <f t="shared" si="22"/>
        <v>480</v>
      </c>
    </row>
    <row r="653" spans="1:21" x14ac:dyDescent="0.3">
      <c r="A653" t="str">
        <f t="shared" si="21"/>
        <v>PHS1193090</v>
      </c>
      <c r="B653" s="1" t="str">
        <f>'XCSM Dump'!C652</f>
        <v>PHS</v>
      </c>
      <c r="C653" s="1" t="str">
        <f>IF(LEN('XCSM Dump'!D652)=4,'XCSM Dump'!D652,REPT("0",3-LEN('XCSM Dump'!D652))&amp;'XCSM Dump'!D652)</f>
        <v>119</v>
      </c>
      <c r="D653" s="1">
        <f>'XCSM Dump'!E652</f>
        <v>3090</v>
      </c>
      <c r="E653" t="str">
        <f>'XCSM Dump'!F652</f>
        <v>Introduction Physical Science</v>
      </c>
      <c r="F653" s="75">
        <f>'XCSM Dump'!W652</f>
        <v>3</v>
      </c>
      <c r="G653" s="49">
        <f>'XCSM Dump'!I652</f>
        <v>46246</v>
      </c>
      <c r="H653" s="49">
        <f>'XCSM Dump'!J652</f>
        <v>46374</v>
      </c>
      <c r="I653" s="49">
        <f>'XCSM Dump'!BX652</f>
        <v>46252.74</v>
      </c>
      <c r="J653" s="49">
        <f>'XCSM Dump'!BY652</f>
        <v>46260.480000000003</v>
      </c>
      <c r="K653" s="49">
        <f>'XCSM Dump'!BZ652</f>
        <v>46353.52</v>
      </c>
      <c r="L653" s="76">
        <f>'XCSM Dump'!AT652</f>
        <v>480</v>
      </c>
      <c r="M653" s="76">
        <f>'XCSM Dump'!AU652</f>
        <v>0</v>
      </c>
      <c r="N653" s="76">
        <f>'XCSM Dump'!AV652</f>
        <v>0</v>
      </c>
      <c r="O653" s="76">
        <f>'XCSM Dump'!AW652</f>
        <v>0</v>
      </c>
      <c r="P653" s="76">
        <f>'XCSM Dump'!AX652</f>
        <v>0</v>
      </c>
      <c r="Q653" s="76">
        <f>'XCSM Dump'!AY652</f>
        <v>0</v>
      </c>
      <c r="R653" s="76">
        <f>'XCSM Dump'!AZ652</f>
        <v>0</v>
      </c>
      <c r="S653" s="76">
        <f>+'XCSM Dump'!U652</f>
        <v>0</v>
      </c>
      <c r="T653" s="76">
        <f>+'XCSM Dump'!BB652+'XCSM Dump'!BA652</f>
        <v>0</v>
      </c>
      <c r="U653" s="11">
        <f t="shared" si="22"/>
        <v>480</v>
      </c>
    </row>
    <row r="654" spans="1:21" x14ac:dyDescent="0.3">
      <c r="A654" t="str">
        <f t="shared" si="21"/>
        <v>PHS1193B01</v>
      </c>
      <c r="B654" s="1" t="str">
        <f>'XCSM Dump'!C653</f>
        <v>PHS</v>
      </c>
      <c r="C654" s="1" t="str">
        <f>IF(LEN('XCSM Dump'!D653)=4,'XCSM Dump'!D653,REPT("0",3-LEN('XCSM Dump'!D653))&amp;'XCSM Dump'!D653)</f>
        <v>119</v>
      </c>
      <c r="D654" s="1" t="str">
        <f>'XCSM Dump'!E653</f>
        <v>3B01</v>
      </c>
      <c r="E654" t="str">
        <f>'XCSM Dump'!F653</f>
        <v>Introduction Physical Science</v>
      </c>
      <c r="F654" s="75">
        <f>'XCSM Dump'!W653</f>
        <v>3</v>
      </c>
      <c r="G654" s="49">
        <f>'XCSM Dump'!I653</f>
        <v>46307</v>
      </c>
      <c r="H654" s="49">
        <f>'XCSM Dump'!J653</f>
        <v>46367</v>
      </c>
      <c r="I654" s="49">
        <f>'XCSM Dump'!BX653</f>
        <v>46309.66</v>
      </c>
      <c r="J654" s="49">
        <f>'XCSM Dump'!BY653</f>
        <v>46313.32</v>
      </c>
      <c r="K654" s="49">
        <f>'XCSM Dump'!BZ653</f>
        <v>46357.4</v>
      </c>
      <c r="L654" s="76">
        <f>'XCSM Dump'!AT653</f>
        <v>480</v>
      </c>
      <c r="M654" s="76">
        <f>'XCSM Dump'!AU653</f>
        <v>0</v>
      </c>
      <c r="N654" s="76">
        <f>'XCSM Dump'!AV653</f>
        <v>0</v>
      </c>
      <c r="O654" s="76">
        <f>'XCSM Dump'!AW653</f>
        <v>0</v>
      </c>
      <c r="P654" s="76">
        <f>'XCSM Dump'!AX653</f>
        <v>0</v>
      </c>
      <c r="Q654" s="76">
        <f>'XCSM Dump'!AY653</f>
        <v>0</v>
      </c>
      <c r="R654" s="76">
        <f>'XCSM Dump'!AZ653</f>
        <v>0</v>
      </c>
      <c r="S654" s="76">
        <f>+'XCSM Dump'!U653</f>
        <v>0</v>
      </c>
      <c r="T654" s="76">
        <f>+'XCSM Dump'!BB653+'XCSM Dump'!BA653</f>
        <v>0</v>
      </c>
      <c r="U654" s="11">
        <f t="shared" si="22"/>
        <v>480</v>
      </c>
    </row>
    <row r="655" spans="1:21" x14ac:dyDescent="0.3">
      <c r="A655" t="str">
        <f t="shared" si="21"/>
        <v>PHS1203001</v>
      </c>
      <c r="B655" s="1" t="str">
        <f>'XCSM Dump'!C654</f>
        <v>PHS</v>
      </c>
      <c r="C655" s="1" t="str">
        <f>IF(LEN('XCSM Dump'!D654)=4,'XCSM Dump'!D654,REPT("0",3-LEN('XCSM Dump'!D654))&amp;'XCSM Dump'!D654)</f>
        <v>120</v>
      </c>
      <c r="D655" s="1">
        <f>'XCSM Dump'!E654</f>
        <v>3001</v>
      </c>
      <c r="E655" t="str">
        <f>'XCSM Dump'!F654</f>
        <v>Introduction- Physical Geology</v>
      </c>
      <c r="F655" s="75">
        <f>'XCSM Dump'!W654</f>
        <v>3</v>
      </c>
      <c r="G655" s="49">
        <f>'XCSM Dump'!I654</f>
        <v>46251</v>
      </c>
      <c r="H655" s="49">
        <f>'XCSM Dump'!J654</f>
        <v>46367</v>
      </c>
      <c r="I655" s="49">
        <f>'XCSM Dump'!BX654</f>
        <v>46257.02</v>
      </c>
      <c r="J655" s="49">
        <f>'XCSM Dump'!BY654</f>
        <v>46264.04</v>
      </c>
      <c r="K655" s="49">
        <f>'XCSM Dump'!BZ654</f>
        <v>46349.440000000002</v>
      </c>
      <c r="L655" s="76">
        <f>'XCSM Dump'!AT654</f>
        <v>480</v>
      </c>
      <c r="M655" s="76">
        <f>'XCSM Dump'!AU654</f>
        <v>0</v>
      </c>
      <c r="N655" s="76">
        <f>'XCSM Dump'!AV654</f>
        <v>0</v>
      </c>
      <c r="O655" s="76">
        <f>'XCSM Dump'!AW654</f>
        <v>0</v>
      </c>
      <c r="P655" s="76">
        <f>'XCSM Dump'!AX654</f>
        <v>0</v>
      </c>
      <c r="Q655" s="76">
        <f>'XCSM Dump'!AY654</f>
        <v>0</v>
      </c>
      <c r="R655" s="76">
        <f>'XCSM Dump'!AZ654</f>
        <v>0</v>
      </c>
      <c r="S655" s="76">
        <f>+'XCSM Dump'!U654</f>
        <v>0</v>
      </c>
      <c r="T655" s="76">
        <f>+'XCSM Dump'!BB654+'XCSM Dump'!BA654</f>
        <v>0</v>
      </c>
      <c r="U655" s="11">
        <f t="shared" si="22"/>
        <v>480</v>
      </c>
    </row>
    <row r="656" spans="1:21" x14ac:dyDescent="0.3">
      <c r="A656" t="str">
        <f t="shared" si="21"/>
        <v>PHS1203090</v>
      </c>
      <c r="B656" s="1" t="str">
        <f>'XCSM Dump'!C655</f>
        <v>PHS</v>
      </c>
      <c r="C656" s="1" t="str">
        <f>IF(LEN('XCSM Dump'!D655)=4,'XCSM Dump'!D655,REPT("0",3-LEN('XCSM Dump'!D655))&amp;'XCSM Dump'!D655)</f>
        <v>120</v>
      </c>
      <c r="D656" s="1">
        <f>'XCSM Dump'!E655</f>
        <v>3090</v>
      </c>
      <c r="E656" t="str">
        <f>'XCSM Dump'!F655</f>
        <v>Introduction- Physical Geology</v>
      </c>
      <c r="F656" s="75">
        <f>'XCSM Dump'!W655</f>
        <v>3</v>
      </c>
      <c r="G656" s="49">
        <f>'XCSM Dump'!I655</f>
        <v>46246</v>
      </c>
      <c r="H656" s="49">
        <f>'XCSM Dump'!J655</f>
        <v>46374</v>
      </c>
      <c r="I656" s="49">
        <f>'XCSM Dump'!BX655</f>
        <v>46252.74</v>
      </c>
      <c r="J656" s="49">
        <f>'XCSM Dump'!BY655</f>
        <v>46260.480000000003</v>
      </c>
      <c r="K656" s="49">
        <f>'XCSM Dump'!BZ655</f>
        <v>46353.52</v>
      </c>
      <c r="L656" s="76">
        <f>'XCSM Dump'!AT655</f>
        <v>480</v>
      </c>
      <c r="M656" s="76">
        <f>'XCSM Dump'!AU655</f>
        <v>0</v>
      </c>
      <c r="N656" s="76">
        <f>'XCSM Dump'!AV655</f>
        <v>0</v>
      </c>
      <c r="O656" s="76">
        <f>'XCSM Dump'!AW655</f>
        <v>0</v>
      </c>
      <c r="P656" s="76">
        <f>'XCSM Dump'!AX655</f>
        <v>0</v>
      </c>
      <c r="Q656" s="76">
        <f>'XCSM Dump'!AY655</f>
        <v>0</v>
      </c>
      <c r="R656" s="76">
        <f>'XCSM Dump'!AZ655</f>
        <v>0</v>
      </c>
      <c r="S656" s="76">
        <f>+'XCSM Dump'!U655</f>
        <v>0</v>
      </c>
      <c r="T656" s="76">
        <f>+'XCSM Dump'!BB655+'XCSM Dump'!BA655</f>
        <v>0</v>
      </c>
      <c r="U656" s="11">
        <f t="shared" si="22"/>
        <v>480</v>
      </c>
    </row>
    <row r="657" spans="1:21" x14ac:dyDescent="0.3">
      <c r="A657" t="str">
        <f t="shared" si="21"/>
        <v>PHS1303001</v>
      </c>
      <c r="B657" s="1" t="str">
        <f>'XCSM Dump'!C656</f>
        <v>PHS</v>
      </c>
      <c r="C657" s="1" t="str">
        <f>IF(LEN('XCSM Dump'!D656)=4,'XCSM Dump'!D656,REPT("0",3-LEN('XCSM Dump'!D656))&amp;'XCSM Dump'!D656)</f>
        <v>130</v>
      </c>
      <c r="D657" s="1">
        <f>'XCSM Dump'!E656</f>
        <v>3001</v>
      </c>
      <c r="E657" t="str">
        <f>'XCSM Dump'!F656</f>
        <v>Introduction to Astronomy</v>
      </c>
      <c r="F657" s="75">
        <f>'XCSM Dump'!W656</f>
        <v>3</v>
      </c>
      <c r="G657" s="49">
        <f>'XCSM Dump'!I656</f>
        <v>46251</v>
      </c>
      <c r="H657" s="49">
        <f>'XCSM Dump'!J656</f>
        <v>46367</v>
      </c>
      <c r="I657" s="49">
        <f>'XCSM Dump'!BX656</f>
        <v>46257.02</v>
      </c>
      <c r="J657" s="49">
        <f>'XCSM Dump'!BY656</f>
        <v>46264.04</v>
      </c>
      <c r="K657" s="49">
        <f>'XCSM Dump'!BZ656</f>
        <v>46349.440000000002</v>
      </c>
      <c r="L657" s="76">
        <f>'XCSM Dump'!AT656</f>
        <v>480</v>
      </c>
      <c r="M657" s="76">
        <f>'XCSM Dump'!AU656</f>
        <v>0</v>
      </c>
      <c r="N657" s="76">
        <f>'XCSM Dump'!AV656</f>
        <v>0</v>
      </c>
      <c r="O657" s="76">
        <f>'XCSM Dump'!AW656</f>
        <v>0</v>
      </c>
      <c r="P657" s="76">
        <f>'XCSM Dump'!AX656</f>
        <v>0</v>
      </c>
      <c r="Q657" s="76">
        <f>'XCSM Dump'!AY656</f>
        <v>0</v>
      </c>
      <c r="R657" s="76">
        <f>'XCSM Dump'!AZ656</f>
        <v>0</v>
      </c>
      <c r="S657" s="76">
        <f>+'XCSM Dump'!U656</f>
        <v>0</v>
      </c>
      <c r="T657" s="76">
        <f>+'XCSM Dump'!BB656+'XCSM Dump'!BA656</f>
        <v>0</v>
      </c>
      <c r="U657" s="11">
        <f t="shared" si="22"/>
        <v>480</v>
      </c>
    </row>
    <row r="658" spans="1:21" x14ac:dyDescent="0.3">
      <c r="A658" t="str">
        <f t="shared" si="21"/>
        <v>PHS1303002</v>
      </c>
      <c r="B658" s="1" t="str">
        <f>'XCSM Dump'!C657</f>
        <v>PHS</v>
      </c>
      <c r="C658" s="1" t="str">
        <f>IF(LEN('XCSM Dump'!D657)=4,'XCSM Dump'!D657,REPT("0",3-LEN('XCSM Dump'!D657))&amp;'XCSM Dump'!D657)</f>
        <v>130</v>
      </c>
      <c r="D658" s="1">
        <f>'XCSM Dump'!E657</f>
        <v>3002</v>
      </c>
      <c r="E658" t="str">
        <f>'XCSM Dump'!F657</f>
        <v>Introduction to Astronomy</v>
      </c>
      <c r="F658" s="75">
        <f>'XCSM Dump'!W657</f>
        <v>3</v>
      </c>
      <c r="G658" s="49">
        <f>'XCSM Dump'!I657</f>
        <v>46251</v>
      </c>
      <c r="H658" s="49">
        <f>'XCSM Dump'!J657</f>
        <v>46367</v>
      </c>
      <c r="I658" s="49">
        <f>'XCSM Dump'!BX657</f>
        <v>46257.02</v>
      </c>
      <c r="J658" s="49">
        <f>'XCSM Dump'!BY657</f>
        <v>46264.04</v>
      </c>
      <c r="K658" s="49">
        <f>'XCSM Dump'!BZ657</f>
        <v>46349.440000000002</v>
      </c>
      <c r="L658" s="76">
        <f>'XCSM Dump'!AT657</f>
        <v>480</v>
      </c>
      <c r="M658" s="76">
        <f>'XCSM Dump'!AU657</f>
        <v>0</v>
      </c>
      <c r="N658" s="76">
        <f>'XCSM Dump'!AV657</f>
        <v>0</v>
      </c>
      <c r="O658" s="76">
        <f>'XCSM Dump'!AW657</f>
        <v>0</v>
      </c>
      <c r="P658" s="76">
        <f>'XCSM Dump'!AX657</f>
        <v>0</v>
      </c>
      <c r="Q658" s="76">
        <f>'XCSM Dump'!AY657</f>
        <v>0</v>
      </c>
      <c r="R658" s="76">
        <f>'XCSM Dump'!AZ657</f>
        <v>0</v>
      </c>
      <c r="S658" s="76">
        <f>+'XCSM Dump'!U657</f>
        <v>0</v>
      </c>
      <c r="T658" s="76">
        <f>+'XCSM Dump'!BB657+'XCSM Dump'!BA657</f>
        <v>0</v>
      </c>
      <c r="U658" s="11">
        <f t="shared" si="22"/>
        <v>480</v>
      </c>
    </row>
    <row r="659" spans="1:21" x14ac:dyDescent="0.3">
      <c r="A659" t="str">
        <f t="shared" si="21"/>
        <v>PHY1503001</v>
      </c>
      <c r="B659" s="1" t="str">
        <f>'XCSM Dump'!C658</f>
        <v>PHY</v>
      </c>
      <c r="C659" s="1" t="str">
        <f>IF(LEN('XCSM Dump'!D658)=4,'XCSM Dump'!D658,REPT("0",3-LEN('XCSM Dump'!D658))&amp;'XCSM Dump'!D658)</f>
        <v>150</v>
      </c>
      <c r="D659" s="1">
        <f>'XCSM Dump'!E658</f>
        <v>3001</v>
      </c>
      <c r="E659" t="str">
        <f>'XCSM Dump'!F658</f>
        <v>Introductory Physics</v>
      </c>
      <c r="F659" s="75">
        <f>'XCSM Dump'!W658</f>
        <v>3</v>
      </c>
      <c r="G659" s="49">
        <f>'XCSM Dump'!I658</f>
        <v>46251</v>
      </c>
      <c r="H659" s="49">
        <f>'XCSM Dump'!J658</f>
        <v>46367</v>
      </c>
      <c r="I659" s="49">
        <f>'XCSM Dump'!BX658</f>
        <v>46257.02</v>
      </c>
      <c r="J659" s="49">
        <f>'XCSM Dump'!BY658</f>
        <v>46264.04</v>
      </c>
      <c r="K659" s="49">
        <f>'XCSM Dump'!BZ658</f>
        <v>46349.440000000002</v>
      </c>
      <c r="L659" s="76">
        <f>'XCSM Dump'!AT658</f>
        <v>480</v>
      </c>
      <c r="M659" s="76">
        <f>'XCSM Dump'!AU658</f>
        <v>0</v>
      </c>
      <c r="N659" s="76">
        <f>'XCSM Dump'!AV658</f>
        <v>0</v>
      </c>
      <c r="O659" s="76">
        <f>'XCSM Dump'!AW658</f>
        <v>0</v>
      </c>
      <c r="P659" s="76">
        <f>'XCSM Dump'!AX658</f>
        <v>0</v>
      </c>
      <c r="Q659" s="76">
        <f>'XCSM Dump'!AY658</f>
        <v>0</v>
      </c>
      <c r="R659" s="76">
        <f>'XCSM Dump'!AZ658</f>
        <v>0</v>
      </c>
      <c r="S659" s="76">
        <f>+'XCSM Dump'!U658</f>
        <v>0</v>
      </c>
      <c r="T659" s="76">
        <f>+'XCSM Dump'!BB658+'XCSM Dump'!BA658</f>
        <v>0</v>
      </c>
      <c r="U659" s="11">
        <f t="shared" si="22"/>
        <v>480</v>
      </c>
    </row>
    <row r="660" spans="1:21" x14ac:dyDescent="0.3">
      <c r="A660" t="str">
        <f t="shared" si="21"/>
        <v>PHY1503002</v>
      </c>
      <c r="B660" s="1" t="str">
        <f>'XCSM Dump'!C659</f>
        <v>PHY</v>
      </c>
      <c r="C660" s="1" t="str">
        <f>IF(LEN('XCSM Dump'!D659)=4,'XCSM Dump'!D659,REPT("0",3-LEN('XCSM Dump'!D659))&amp;'XCSM Dump'!D659)</f>
        <v>150</v>
      </c>
      <c r="D660" s="1">
        <f>'XCSM Dump'!E659</f>
        <v>3002</v>
      </c>
      <c r="E660" t="str">
        <f>'XCSM Dump'!F659</f>
        <v>Introductory Physics</v>
      </c>
      <c r="F660" s="75">
        <f>'XCSM Dump'!W659</f>
        <v>3</v>
      </c>
      <c r="G660" s="49">
        <f>'XCSM Dump'!I659</f>
        <v>46251</v>
      </c>
      <c r="H660" s="49">
        <f>'XCSM Dump'!J659</f>
        <v>46367</v>
      </c>
      <c r="I660" s="49">
        <f>'XCSM Dump'!BX659</f>
        <v>46257.02</v>
      </c>
      <c r="J660" s="49">
        <f>'XCSM Dump'!BY659</f>
        <v>46264.04</v>
      </c>
      <c r="K660" s="49">
        <f>'XCSM Dump'!BZ659</f>
        <v>46349.440000000002</v>
      </c>
      <c r="L660" s="76">
        <f>'XCSM Dump'!AT659</f>
        <v>480</v>
      </c>
      <c r="M660" s="76">
        <f>'XCSM Dump'!AU659</f>
        <v>0</v>
      </c>
      <c r="N660" s="76">
        <f>'XCSM Dump'!AV659</f>
        <v>0</v>
      </c>
      <c r="O660" s="76">
        <f>'XCSM Dump'!AW659</f>
        <v>0</v>
      </c>
      <c r="P660" s="76">
        <f>'XCSM Dump'!AX659</f>
        <v>0</v>
      </c>
      <c r="Q660" s="76">
        <f>'XCSM Dump'!AY659</f>
        <v>0</v>
      </c>
      <c r="R660" s="76">
        <f>'XCSM Dump'!AZ659</f>
        <v>0</v>
      </c>
      <c r="S660" s="76">
        <f>+'XCSM Dump'!U659</f>
        <v>0</v>
      </c>
      <c r="T660" s="76">
        <f>+'XCSM Dump'!BB659+'XCSM Dump'!BA659</f>
        <v>0</v>
      </c>
      <c r="U660" s="11">
        <f t="shared" si="22"/>
        <v>480</v>
      </c>
    </row>
    <row r="661" spans="1:21" x14ac:dyDescent="0.3">
      <c r="A661" t="str">
        <f t="shared" si="21"/>
        <v>PHY1513001</v>
      </c>
      <c r="B661" s="1" t="str">
        <f>'XCSM Dump'!C660</f>
        <v>PHY</v>
      </c>
      <c r="C661" s="1" t="str">
        <f>IF(LEN('XCSM Dump'!D660)=4,'XCSM Dump'!D660,REPT("0",3-LEN('XCSM Dump'!D660))&amp;'XCSM Dump'!D660)</f>
        <v>151</v>
      </c>
      <c r="D661" s="1">
        <f>'XCSM Dump'!E660</f>
        <v>3001</v>
      </c>
      <c r="E661" t="str">
        <f>'XCSM Dump'!F660</f>
        <v>Introductory Physics Lab</v>
      </c>
      <c r="F661" s="75">
        <f>'XCSM Dump'!W660</f>
        <v>1</v>
      </c>
      <c r="G661" s="49">
        <f>'XCSM Dump'!I660</f>
        <v>46251</v>
      </c>
      <c r="H661" s="49">
        <f>'XCSM Dump'!J660</f>
        <v>46367</v>
      </c>
      <c r="I661" s="49">
        <f>'XCSM Dump'!BX660</f>
        <v>46257.02</v>
      </c>
      <c r="J661" s="49">
        <f>'XCSM Dump'!BY660</f>
        <v>46264.04</v>
      </c>
      <c r="K661" s="49">
        <f>'XCSM Dump'!BZ660</f>
        <v>46349.440000000002</v>
      </c>
      <c r="L661" s="76">
        <f>'XCSM Dump'!AT660</f>
        <v>160</v>
      </c>
      <c r="M661" s="76">
        <f>'XCSM Dump'!AU660</f>
        <v>0</v>
      </c>
      <c r="N661" s="76">
        <f>'XCSM Dump'!AV660</f>
        <v>0</v>
      </c>
      <c r="O661" s="76">
        <f>'XCSM Dump'!AW660</f>
        <v>0</v>
      </c>
      <c r="P661" s="76">
        <f>'XCSM Dump'!AX660</f>
        <v>0</v>
      </c>
      <c r="Q661" s="76">
        <f>'XCSM Dump'!AY660</f>
        <v>0</v>
      </c>
      <c r="R661" s="76">
        <f>'XCSM Dump'!AZ660</f>
        <v>0</v>
      </c>
      <c r="S661" s="76">
        <f>+'XCSM Dump'!U660</f>
        <v>0</v>
      </c>
      <c r="T661" s="76">
        <f>+'XCSM Dump'!BB660+'XCSM Dump'!BA660</f>
        <v>0</v>
      </c>
      <c r="U661" s="11">
        <f t="shared" si="22"/>
        <v>160</v>
      </c>
    </row>
    <row r="662" spans="1:21" x14ac:dyDescent="0.3">
      <c r="A662" t="str">
        <f t="shared" si="21"/>
        <v>PHY2503001</v>
      </c>
      <c r="B662" s="1" t="str">
        <f>'XCSM Dump'!C661</f>
        <v>PHY</v>
      </c>
      <c r="C662" s="1" t="str">
        <f>IF(LEN('XCSM Dump'!D661)=4,'XCSM Dump'!D661,REPT("0",3-LEN('XCSM Dump'!D661))&amp;'XCSM Dump'!D661)</f>
        <v>250</v>
      </c>
      <c r="D662" s="1">
        <f>'XCSM Dump'!E661</f>
        <v>3001</v>
      </c>
      <c r="E662" t="str">
        <f>'XCSM Dump'!F661</f>
        <v>General Physics I</v>
      </c>
      <c r="F662" s="75">
        <f>'XCSM Dump'!W661</f>
        <v>4</v>
      </c>
      <c r="G662" s="49">
        <f>'XCSM Dump'!I661</f>
        <v>46251</v>
      </c>
      <c r="H662" s="49">
        <f>'XCSM Dump'!J661</f>
        <v>46367</v>
      </c>
      <c r="I662" s="49">
        <f>'XCSM Dump'!BX661</f>
        <v>46257.02</v>
      </c>
      <c r="J662" s="49">
        <f>'XCSM Dump'!BY661</f>
        <v>46264.04</v>
      </c>
      <c r="K662" s="49">
        <f>'XCSM Dump'!BZ661</f>
        <v>46349.440000000002</v>
      </c>
      <c r="L662" s="76">
        <f>'XCSM Dump'!AT661</f>
        <v>640</v>
      </c>
      <c r="M662" s="76">
        <f>'XCSM Dump'!AU661</f>
        <v>0</v>
      </c>
      <c r="N662" s="76">
        <f>'XCSM Dump'!AV661</f>
        <v>0</v>
      </c>
      <c r="O662" s="76">
        <f>'XCSM Dump'!AW661</f>
        <v>0</v>
      </c>
      <c r="P662" s="76">
        <f>'XCSM Dump'!AX661</f>
        <v>0</v>
      </c>
      <c r="Q662" s="76">
        <f>'XCSM Dump'!AY661</f>
        <v>0</v>
      </c>
      <c r="R662" s="76">
        <f>'XCSM Dump'!AZ661</f>
        <v>0</v>
      </c>
      <c r="S662" s="76">
        <f>+'XCSM Dump'!U661</f>
        <v>0</v>
      </c>
      <c r="T662" s="76">
        <f>+'XCSM Dump'!BB661+'XCSM Dump'!BA661</f>
        <v>0</v>
      </c>
      <c r="U662" s="11">
        <f t="shared" si="22"/>
        <v>640</v>
      </c>
    </row>
    <row r="663" spans="1:21" x14ac:dyDescent="0.3">
      <c r="A663" t="str">
        <f t="shared" si="21"/>
        <v>PHY2633001</v>
      </c>
      <c r="B663" s="1" t="str">
        <f>'XCSM Dump'!C662</f>
        <v>PHY</v>
      </c>
      <c r="C663" s="1" t="str">
        <f>IF(LEN('XCSM Dump'!D662)=4,'XCSM Dump'!D662,REPT("0",3-LEN('XCSM Dump'!D662))&amp;'XCSM Dump'!D662)</f>
        <v>263</v>
      </c>
      <c r="D663" s="1">
        <f>'XCSM Dump'!E662</f>
        <v>3001</v>
      </c>
      <c r="E663" t="str">
        <f>'XCSM Dump'!F662</f>
        <v>Fundamentals of Physics I</v>
      </c>
      <c r="F663" s="75">
        <f>'XCSM Dump'!W662</f>
        <v>4</v>
      </c>
      <c r="G663" s="49">
        <f>'XCSM Dump'!I662</f>
        <v>46251</v>
      </c>
      <c r="H663" s="49">
        <f>'XCSM Dump'!J662</f>
        <v>46367</v>
      </c>
      <c r="I663" s="49">
        <f>'XCSM Dump'!BX662</f>
        <v>46257.02</v>
      </c>
      <c r="J663" s="49">
        <f>'XCSM Dump'!BY662</f>
        <v>46264.04</v>
      </c>
      <c r="K663" s="49">
        <f>'XCSM Dump'!BZ662</f>
        <v>46349.440000000002</v>
      </c>
      <c r="L663" s="76">
        <f>'XCSM Dump'!AT662</f>
        <v>640</v>
      </c>
      <c r="M663" s="76">
        <f>'XCSM Dump'!AU662</f>
        <v>0</v>
      </c>
      <c r="N663" s="76">
        <f>'XCSM Dump'!AV662</f>
        <v>0</v>
      </c>
      <c r="O663" s="76">
        <f>'XCSM Dump'!AW662</f>
        <v>0</v>
      </c>
      <c r="P663" s="76">
        <f>'XCSM Dump'!AX662</f>
        <v>0</v>
      </c>
      <c r="Q663" s="76">
        <f>'XCSM Dump'!AY662</f>
        <v>0</v>
      </c>
      <c r="R663" s="76">
        <f>'XCSM Dump'!AZ662</f>
        <v>0</v>
      </c>
      <c r="S663" s="76">
        <f>+'XCSM Dump'!U662</f>
        <v>0</v>
      </c>
      <c r="T663" s="76">
        <f>+'XCSM Dump'!BB662+'XCSM Dump'!BA662</f>
        <v>0</v>
      </c>
      <c r="U663" s="11">
        <f t="shared" si="22"/>
        <v>640</v>
      </c>
    </row>
    <row r="664" spans="1:21" x14ac:dyDescent="0.3">
      <c r="A664" t="str">
        <f t="shared" si="21"/>
        <v>PHY2633081</v>
      </c>
      <c r="B664" s="1" t="str">
        <f>'XCSM Dump'!C663</f>
        <v>PHY</v>
      </c>
      <c r="C664" s="1" t="str">
        <f>IF(LEN('XCSM Dump'!D663)=4,'XCSM Dump'!D663,REPT("0",3-LEN('XCSM Dump'!D663))&amp;'XCSM Dump'!D663)</f>
        <v>263</v>
      </c>
      <c r="D664" s="1">
        <f>'XCSM Dump'!E663</f>
        <v>3081</v>
      </c>
      <c r="E664" t="str">
        <f>'XCSM Dump'!F663</f>
        <v>Fundamentals of Physics I</v>
      </c>
      <c r="F664" s="75">
        <f>'XCSM Dump'!W663</f>
        <v>4</v>
      </c>
      <c r="G664" s="49">
        <f>'XCSM Dump'!I663</f>
        <v>46251</v>
      </c>
      <c r="H664" s="49">
        <f>'XCSM Dump'!J663</f>
        <v>46367</v>
      </c>
      <c r="I664" s="49">
        <f>'XCSM Dump'!BX663</f>
        <v>46257.02</v>
      </c>
      <c r="J664" s="49">
        <f>'XCSM Dump'!BY663</f>
        <v>46264.04</v>
      </c>
      <c r="K664" s="49">
        <f>'XCSM Dump'!BZ663</f>
        <v>46349.440000000002</v>
      </c>
      <c r="L664" s="76">
        <f>'XCSM Dump'!AT663</f>
        <v>640</v>
      </c>
      <c r="M664" s="76">
        <f>'XCSM Dump'!AU663</f>
        <v>0</v>
      </c>
      <c r="N664" s="76">
        <f>'XCSM Dump'!AV663</f>
        <v>0</v>
      </c>
      <c r="O664" s="76">
        <f>'XCSM Dump'!AW663</f>
        <v>0</v>
      </c>
      <c r="P664" s="76">
        <f>'XCSM Dump'!AX663</f>
        <v>0</v>
      </c>
      <c r="Q664" s="76">
        <f>'XCSM Dump'!AY663</f>
        <v>0</v>
      </c>
      <c r="R664" s="76">
        <f>'XCSM Dump'!AZ663</f>
        <v>0</v>
      </c>
      <c r="S664" s="76">
        <f>+'XCSM Dump'!U663</f>
        <v>0</v>
      </c>
      <c r="T664" s="76">
        <f>+'XCSM Dump'!BB663+'XCSM Dump'!BA663</f>
        <v>0</v>
      </c>
      <c r="U664" s="11">
        <f t="shared" si="22"/>
        <v>640</v>
      </c>
    </row>
    <row r="665" spans="1:21" x14ac:dyDescent="0.3">
      <c r="A665" t="str">
        <f t="shared" si="21"/>
        <v>PHY2733001</v>
      </c>
      <c r="B665" s="1" t="str">
        <f>'XCSM Dump'!C664</f>
        <v>PHY</v>
      </c>
      <c r="C665" s="1" t="str">
        <f>IF(LEN('XCSM Dump'!D664)=4,'XCSM Dump'!D664,REPT("0",3-LEN('XCSM Dump'!D664))&amp;'XCSM Dump'!D664)</f>
        <v>273</v>
      </c>
      <c r="D665" s="1">
        <f>'XCSM Dump'!E664</f>
        <v>3001</v>
      </c>
      <c r="E665" t="str">
        <f>'XCSM Dump'!F664</f>
        <v>Fundamentals of Physics II</v>
      </c>
      <c r="F665" s="75">
        <f>'XCSM Dump'!W664</f>
        <v>4</v>
      </c>
      <c r="G665" s="49">
        <f>'XCSM Dump'!I664</f>
        <v>46251</v>
      </c>
      <c r="H665" s="49">
        <f>'XCSM Dump'!J664</f>
        <v>46367</v>
      </c>
      <c r="I665" s="49">
        <f>'XCSM Dump'!BX664</f>
        <v>46257.02</v>
      </c>
      <c r="J665" s="49">
        <f>'XCSM Dump'!BY664</f>
        <v>46264.04</v>
      </c>
      <c r="K665" s="49">
        <f>'XCSM Dump'!BZ664</f>
        <v>46349.440000000002</v>
      </c>
      <c r="L665" s="76">
        <f>'XCSM Dump'!AT664</f>
        <v>640</v>
      </c>
      <c r="M665" s="76">
        <f>'XCSM Dump'!AU664</f>
        <v>0</v>
      </c>
      <c r="N665" s="76">
        <f>'XCSM Dump'!AV664</f>
        <v>0</v>
      </c>
      <c r="O665" s="76">
        <f>'XCSM Dump'!AW664</f>
        <v>0</v>
      </c>
      <c r="P665" s="76">
        <f>'XCSM Dump'!AX664</f>
        <v>0</v>
      </c>
      <c r="Q665" s="76">
        <f>'XCSM Dump'!AY664</f>
        <v>0</v>
      </c>
      <c r="R665" s="76">
        <f>'XCSM Dump'!AZ664</f>
        <v>0</v>
      </c>
      <c r="S665" s="76">
        <f>+'XCSM Dump'!U664</f>
        <v>0</v>
      </c>
      <c r="T665" s="76">
        <f>+'XCSM Dump'!BB664+'XCSM Dump'!BA664</f>
        <v>0</v>
      </c>
      <c r="U665" s="11">
        <f t="shared" si="22"/>
        <v>640</v>
      </c>
    </row>
    <row r="666" spans="1:21" x14ac:dyDescent="0.3">
      <c r="A666" t="str">
        <f t="shared" si="21"/>
        <v>PLS1403001</v>
      </c>
      <c r="B666" s="1" t="str">
        <f>'XCSM Dump'!C665</f>
        <v>PLS</v>
      </c>
      <c r="C666" s="1" t="str">
        <f>IF(LEN('XCSM Dump'!D665)=4,'XCSM Dump'!D665,REPT("0",3-LEN('XCSM Dump'!D665))&amp;'XCSM Dump'!D665)</f>
        <v>140</v>
      </c>
      <c r="D666" s="1">
        <f>'XCSM Dump'!E665</f>
        <v>3001</v>
      </c>
      <c r="E666" t="str">
        <f>'XCSM Dump'!F665</f>
        <v>Intro American Gov/Pol</v>
      </c>
      <c r="F666" s="75">
        <f>'XCSM Dump'!W665</f>
        <v>3</v>
      </c>
      <c r="G666" s="49">
        <f>'XCSM Dump'!I665</f>
        <v>46251</v>
      </c>
      <c r="H666" s="49">
        <f>'XCSM Dump'!J665</f>
        <v>46367</v>
      </c>
      <c r="I666" s="49">
        <f>'XCSM Dump'!BX665</f>
        <v>46257.02</v>
      </c>
      <c r="J666" s="49">
        <f>'XCSM Dump'!BY665</f>
        <v>46264.04</v>
      </c>
      <c r="K666" s="49">
        <f>'XCSM Dump'!BZ665</f>
        <v>46349.440000000002</v>
      </c>
      <c r="L666" s="76">
        <f>'XCSM Dump'!AT665</f>
        <v>480</v>
      </c>
      <c r="M666" s="76">
        <f>'XCSM Dump'!AU665</f>
        <v>0</v>
      </c>
      <c r="N666" s="76">
        <f>'XCSM Dump'!AV665</f>
        <v>0</v>
      </c>
      <c r="O666" s="76">
        <f>'XCSM Dump'!AW665</f>
        <v>0</v>
      </c>
      <c r="P666" s="76">
        <f>'XCSM Dump'!AX665</f>
        <v>0</v>
      </c>
      <c r="Q666" s="76">
        <f>'XCSM Dump'!AY665</f>
        <v>0</v>
      </c>
      <c r="R666" s="76">
        <f>'XCSM Dump'!AZ665</f>
        <v>0</v>
      </c>
      <c r="S666" s="76">
        <f>+'XCSM Dump'!U665</f>
        <v>0</v>
      </c>
      <c r="T666" s="76">
        <f>+'XCSM Dump'!BB665+'XCSM Dump'!BA665</f>
        <v>0</v>
      </c>
      <c r="U666" s="11">
        <f t="shared" si="22"/>
        <v>480</v>
      </c>
    </row>
    <row r="667" spans="1:21" x14ac:dyDescent="0.3">
      <c r="A667" t="str">
        <f t="shared" si="21"/>
        <v>PLS1403002</v>
      </c>
      <c r="B667" s="1" t="str">
        <f>'XCSM Dump'!C666</f>
        <v>PLS</v>
      </c>
      <c r="C667" s="1" t="str">
        <f>IF(LEN('XCSM Dump'!D666)=4,'XCSM Dump'!D666,REPT("0",3-LEN('XCSM Dump'!D666))&amp;'XCSM Dump'!D666)</f>
        <v>140</v>
      </c>
      <c r="D667" s="1">
        <f>'XCSM Dump'!E666</f>
        <v>3002</v>
      </c>
      <c r="E667" t="str">
        <f>'XCSM Dump'!F666</f>
        <v>Intro American Gov/Pol</v>
      </c>
      <c r="F667" s="75">
        <f>'XCSM Dump'!W666</f>
        <v>3</v>
      </c>
      <c r="G667" s="49">
        <f>'XCSM Dump'!I666</f>
        <v>46251</v>
      </c>
      <c r="H667" s="49">
        <f>'XCSM Dump'!J666</f>
        <v>46367</v>
      </c>
      <c r="I667" s="49">
        <f>'XCSM Dump'!BX666</f>
        <v>46257.02</v>
      </c>
      <c r="J667" s="49">
        <f>'XCSM Dump'!BY666</f>
        <v>46264.04</v>
      </c>
      <c r="K667" s="49">
        <f>'XCSM Dump'!BZ666</f>
        <v>46349.440000000002</v>
      </c>
      <c r="L667" s="76">
        <f>'XCSM Dump'!AT666</f>
        <v>480</v>
      </c>
      <c r="M667" s="76">
        <f>'XCSM Dump'!AU666</f>
        <v>0</v>
      </c>
      <c r="N667" s="76">
        <f>'XCSM Dump'!AV666</f>
        <v>0</v>
      </c>
      <c r="O667" s="76">
        <f>'XCSM Dump'!AW666</f>
        <v>0</v>
      </c>
      <c r="P667" s="76">
        <f>'XCSM Dump'!AX666</f>
        <v>0</v>
      </c>
      <c r="Q667" s="76">
        <f>'XCSM Dump'!AY666</f>
        <v>0</v>
      </c>
      <c r="R667" s="76">
        <f>'XCSM Dump'!AZ666</f>
        <v>0</v>
      </c>
      <c r="S667" s="76">
        <f>+'XCSM Dump'!U666</f>
        <v>0</v>
      </c>
      <c r="T667" s="76">
        <f>+'XCSM Dump'!BB666+'XCSM Dump'!BA666</f>
        <v>0</v>
      </c>
      <c r="U667" s="11">
        <f t="shared" si="22"/>
        <v>480</v>
      </c>
    </row>
    <row r="668" spans="1:21" x14ac:dyDescent="0.3">
      <c r="A668" t="str">
        <f t="shared" si="21"/>
        <v>PLS1403082</v>
      </c>
      <c r="B668" s="1" t="str">
        <f>'XCSM Dump'!C667</f>
        <v>PLS</v>
      </c>
      <c r="C668" s="1" t="str">
        <f>IF(LEN('XCSM Dump'!D667)=4,'XCSM Dump'!D667,REPT("0",3-LEN('XCSM Dump'!D667))&amp;'XCSM Dump'!D667)</f>
        <v>140</v>
      </c>
      <c r="D668" s="1">
        <f>'XCSM Dump'!E667</f>
        <v>3082</v>
      </c>
      <c r="E668" t="str">
        <f>'XCSM Dump'!F667</f>
        <v>Intro American Gov/Pol</v>
      </c>
      <c r="F668" s="75">
        <f>'XCSM Dump'!W667</f>
        <v>3</v>
      </c>
      <c r="G668" s="49">
        <f>'XCSM Dump'!I667</f>
        <v>46251</v>
      </c>
      <c r="H668" s="49">
        <f>'XCSM Dump'!J667</f>
        <v>46367</v>
      </c>
      <c r="I668" s="49">
        <f>'XCSM Dump'!BX667</f>
        <v>46257.02</v>
      </c>
      <c r="J668" s="49">
        <f>'XCSM Dump'!BY667</f>
        <v>46264.04</v>
      </c>
      <c r="K668" s="49">
        <f>'XCSM Dump'!BZ667</f>
        <v>46349.440000000002</v>
      </c>
      <c r="L668" s="76">
        <f>'XCSM Dump'!AT667</f>
        <v>480</v>
      </c>
      <c r="M668" s="76">
        <f>'XCSM Dump'!AU667</f>
        <v>0</v>
      </c>
      <c r="N668" s="76">
        <f>'XCSM Dump'!AV667</f>
        <v>0</v>
      </c>
      <c r="O668" s="76">
        <f>'XCSM Dump'!AW667</f>
        <v>0</v>
      </c>
      <c r="P668" s="76">
        <f>'XCSM Dump'!AX667</f>
        <v>0</v>
      </c>
      <c r="Q668" s="76">
        <f>'XCSM Dump'!AY667</f>
        <v>0</v>
      </c>
      <c r="R668" s="76">
        <f>'XCSM Dump'!AZ667</f>
        <v>0</v>
      </c>
      <c r="S668" s="76">
        <f>+'XCSM Dump'!U667</f>
        <v>0</v>
      </c>
      <c r="T668" s="76">
        <f>+'XCSM Dump'!BB667+'XCSM Dump'!BA667</f>
        <v>0</v>
      </c>
      <c r="U668" s="11">
        <f t="shared" si="22"/>
        <v>480</v>
      </c>
    </row>
    <row r="669" spans="1:21" x14ac:dyDescent="0.3">
      <c r="A669" t="str">
        <f t="shared" si="21"/>
        <v>PLS2103001</v>
      </c>
      <c r="B669" s="1" t="str">
        <f>'XCSM Dump'!C668</f>
        <v>PLS</v>
      </c>
      <c r="C669" s="1" t="str">
        <f>IF(LEN('XCSM Dump'!D668)=4,'XCSM Dump'!D668,REPT("0",3-LEN('XCSM Dump'!D668))&amp;'XCSM Dump'!D668)</f>
        <v>210</v>
      </c>
      <c r="D669" s="1">
        <f>'XCSM Dump'!E668</f>
        <v>3001</v>
      </c>
      <c r="E669" t="str">
        <f>'XCSM Dump'!F668</f>
        <v>International Relations</v>
      </c>
      <c r="F669" s="75">
        <f>'XCSM Dump'!W668</f>
        <v>3</v>
      </c>
      <c r="G669" s="49">
        <f>'XCSM Dump'!I668</f>
        <v>46251</v>
      </c>
      <c r="H669" s="49">
        <f>'XCSM Dump'!J668</f>
        <v>46367</v>
      </c>
      <c r="I669" s="49">
        <f>'XCSM Dump'!BX668</f>
        <v>46257.02</v>
      </c>
      <c r="J669" s="49">
        <f>'XCSM Dump'!BY668</f>
        <v>46264.04</v>
      </c>
      <c r="K669" s="49">
        <f>'XCSM Dump'!BZ668</f>
        <v>46349.440000000002</v>
      </c>
      <c r="L669" s="76">
        <f>'XCSM Dump'!AT668</f>
        <v>480</v>
      </c>
      <c r="M669" s="76">
        <f>'XCSM Dump'!AU668</f>
        <v>0</v>
      </c>
      <c r="N669" s="76">
        <f>'XCSM Dump'!AV668</f>
        <v>0</v>
      </c>
      <c r="O669" s="76">
        <f>'XCSM Dump'!AW668</f>
        <v>0</v>
      </c>
      <c r="P669" s="76">
        <f>'XCSM Dump'!AX668</f>
        <v>0</v>
      </c>
      <c r="Q669" s="76">
        <f>'XCSM Dump'!AY668</f>
        <v>0</v>
      </c>
      <c r="R669" s="76">
        <f>'XCSM Dump'!AZ668</f>
        <v>0</v>
      </c>
      <c r="S669" s="76">
        <f>+'XCSM Dump'!U668</f>
        <v>0</v>
      </c>
      <c r="T669" s="76">
        <f>+'XCSM Dump'!BB668+'XCSM Dump'!BA668</f>
        <v>0</v>
      </c>
      <c r="U669" s="11">
        <f t="shared" si="22"/>
        <v>480</v>
      </c>
    </row>
    <row r="670" spans="1:21" x14ac:dyDescent="0.3">
      <c r="A670" t="str">
        <f t="shared" si="21"/>
        <v>PSY1023001</v>
      </c>
      <c r="B670" s="1" t="str">
        <f>'XCSM Dump'!C669</f>
        <v>PSY</v>
      </c>
      <c r="C670" s="1" t="str">
        <f>IF(LEN('XCSM Dump'!D669)=4,'XCSM Dump'!D669,REPT("0",3-LEN('XCSM Dump'!D669))&amp;'XCSM Dump'!D669)</f>
        <v>102</v>
      </c>
      <c r="D670" s="1">
        <f>'XCSM Dump'!E669</f>
        <v>3001</v>
      </c>
      <c r="E670" t="str">
        <f>'XCSM Dump'!F669</f>
        <v>Intro Psychology</v>
      </c>
      <c r="F670" s="75">
        <f>'XCSM Dump'!W669</f>
        <v>3</v>
      </c>
      <c r="G670" s="49">
        <f>'XCSM Dump'!I669</f>
        <v>46251</v>
      </c>
      <c r="H670" s="49">
        <f>'XCSM Dump'!J669</f>
        <v>46367</v>
      </c>
      <c r="I670" s="49">
        <f>'XCSM Dump'!BX669</f>
        <v>46257.02</v>
      </c>
      <c r="J670" s="49">
        <f>'XCSM Dump'!BY669</f>
        <v>46264.04</v>
      </c>
      <c r="K670" s="49">
        <f>'XCSM Dump'!BZ669</f>
        <v>46349.440000000002</v>
      </c>
      <c r="L670" s="76">
        <f>'XCSM Dump'!AT669</f>
        <v>480</v>
      </c>
      <c r="M670" s="76">
        <f>'XCSM Dump'!AU669</f>
        <v>0</v>
      </c>
      <c r="N670" s="76">
        <f>'XCSM Dump'!AV669</f>
        <v>0</v>
      </c>
      <c r="O670" s="76">
        <f>'XCSM Dump'!AW669</f>
        <v>0</v>
      </c>
      <c r="P670" s="76">
        <f>'XCSM Dump'!AX669</f>
        <v>0</v>
      </c>
      <c r="Q670" s="76">
        <f>'XCSM Dump'!AY669</f>
        <v>0</v>
      </c>
      <c r="R670" s="76">
        <f>'XCSM Dump'!AZ669</f>
        <v>0</v>
      </c>
      <c r="S670" s="76">
        <f>+'XCSM Dump'!U669</f>
        <v>0</v>
      </c>
      <c r="T670" s="76">
        <f>+'XCSM Dump'!BB669+'XCSM Dump'!BA669</f>
        <v>0</v>
      </c>
      <c r="U670" s="11">
        <f t="shared" si="22"/>
        <v>480</v>
      </c>
    </row>
    <row r="671" spans="1:21" x14ac:dyDescent="0.3">
      <c r="A671" t="str">
        <f t="shared" si="21"/>
        <v>PSY1023002</v>
      </c>
      <c r="B671" s="1" t="str">
        <f>'XCSM Dump'!C670</f>
        <v>PSY</v>
      </c>
      <c r="C671" s="1" t="str">
        <f>IF(LEN('XCSM Dump'!D670)=4,'XCSM Dump'!D670,REPT("0",3-LEN('XCSM Dump'!D670))&amp;'XCSM Dump'!D670)</f>
        <v>102</v>
      </c>
      <c r="D671" s="1">
        <f>'XCSM Dump'!E670</f>
        <v>3002</v>
      </c>
      <c r="E671" t="str">
        <f>'XCSM Dump'!F670</f>
        <v>Intro Psychology</v>
      </c>
      <c r="F671" s="75">
        <f>'XCSM Dump'!W670</f>
        <v>3</v>
      </c>
      <c r="G671" s="49">
        <f>'XCSM Dump'!I670</f>
        <v>46251</v>
      </c>
      <c r="H671" s="49">
        <f>'XCSM Dump'!J670</f>
        <v>46367</v>
      </c>
      <c r="I671" s="49">
        <f>'XCSM Dump'!BX670</f>
        <v>46257.02</v>
      </c>
      <c r="J671" s="49">
        <f>'XCSM Dump'!BY670</f>
        <v>46264.04</v>
      </c>
      <c r="K671" s="49">
        <f>'XCSM Dump'!BZ670</f>
        <v>46349.440000000002</v>
      </c>
      <c r="L671" s="76">
        <f>'XCSM Dump'!AT670</f>
        <v>480</v>
      </c>
      <c r="M671" s="76">
        <f>'XCSM Dump'!AU670</f>
        <v>0</v>
      </c>
      <c r="N671" s="76">
        <f>'XCSM Dump'!AV670</f>
        <v>0</v>
      </c>
      <c r="O671" s="76">
        <f>'XCSM Dump'!AW670</f>
        <v>0</v>
      </c>
      <c r="P671" s="76">
        <f>'XCSM Dump'!AX670</f>
        <v>0</v>
      </c>
      <c r="Q671" s="76">
        <f>'XCSM Dump'!AY670</f>
        <v>0</v>
      </c>
      <c r="R671" s="76">
        <f>'XCSM Dump'!AZ670</f>
        <v>0</v>
      </c>
      <c r="S671" s="76">
        <f>+'XCSM Dump'!U670</f>
        <v>0</v>
      </c>
      <c r="T671" s="76">
        <f>+'XCSM Dump'!BB670+'XCSM Dump'!BA670</f>
        <v>0</v>
      </c>
      <c r="U671" s="11">
        <f t="shared" si="22"/>
        <v>480</v>
      </c>
    </row>
    <row r="672" spans="1:21" x14ac:dyDescent="0.3">
      <c r="A672" t="str">
        <f t="shared" si="21"/>
        <v>PSY1023003</v>
      </c>
      <c r="B672" s="1" t="str">
        <f>'XCSM Dump'!C671</f>
        <v>PSY</v>
      </c>
      <c r="C672" s="1" t="str">
        <f>IF(LEN('XCSM Dump'!D671)=4,'XCSM Dump'!D671,REPT("0",3-LEN('XCSM Dump'!D671))&amp;'XCSM Dump'!D671)</f>
        <v>102</v>
      </c>
      <c r="D672" s="1">
        <f>'XCSM Dump'!E671</f>
        <v>3003</v>
      </c>
      <c r="E672" t="str">
        <f>'XCSM Dump'!F671</f>
        <v>Intro Psychology</v>
      </c>
      <c r="F672" s="75">
        <f>'XCSM Dump'!W671</f>
        <v>3</v>
      </c>
      <c r="G672" s="49">
        <f>'XCSM Dump'!I671</f>
        <v>46252</v>
      </c>
      <c r="H672" s="49">
        <f>'XCSM Dump'!J671</f>
        <v>46367</v>
      </c>
      <c r="I672" s="49">
        <f>'XCSM Dump'!BX671</f>
        <v>46257.96</v>
      </c>
      <c r="J672" s="49">
        <f>'XCSM Dump'!BY671</f>
        <v>46264.92</v>
      </c>
      <c r="K672" s="49">
        <f>'XCSM Dump'!BZ671</f>
        <v>46349.599999999999</v>
      </c>
      <c r="L672" s="76">
        <f>'XCSM Dump'!AT671</f>
        <v>480</v>
      </c>
      <c r="M672" s="76">
        <f>'XCSM Dump'!AU671</f>
        <v>0</v>
      </c>
      <c r="N672" s="76">
        <f>'XCSM Dump'!AV671</f>
        <v>0</v>
      </c>
      <c r="O672" s="76">
        <f>'XCSM Dump'!AW671</f>
        <v>0</v>
      </c>
      <c r="P672" s="76">
        <f>'XCSM Dump'!AX671</f>
        <v>0</v>
      </c>
      <c r="Q672" s="76">
        <f>'XCSM Dump'!AY671</f>
        <v>0</v>
      </c>
      <c r="R672" s="76">
        <f>'XCSM Dump'!AZ671</f>
        <v>0</v>
      </c>
      <c r="S672" s="76">
        <f>+'XCSM Dump'!U671</f>
        <v>0</v>
      </c>
      <c r="T672" s="76">
        <f>+'XCSM Dump'!BB671+'XCSM Dump'!BA671</f>
        <v>0</v>
      </c>
      <c r="U672" s="11">
        <f t="shared" si="22"/>
        <v>480</v>
      </c>
    </row>
    <row r="673" spans="1:21" x14ac:dyDescent="0.3">
      <c r="A673" t="str">
        <f t="shared" si="21"/>
        <v>PSY1023004</v>
      </c>
      <c r="B673" s="1" t="str">
        <f>'XCSM Dump'!C672</f>
        <v>PSY</v>
      </c>
      <c r="C673" s="1" t="str">
        <f>IF(LEN('XCSM Dump'!D672)=4,'XCSM Dump'!D672,REPT("0",3-LEN('XCSM Dump'!D672))&amp;'XCSM Dump'!D672)</f>
        <v>102</v>
      </c>
      <c r="D673" s="1">
        <f>'XCSM Dump'!E672</f>
        <v>3004</v>
      </c>
      <c r="E673" t="str">
        <f>'XCSM Dump'!F672</f>
        <v>Intro Psychology</v>
      </c>
      <c r="F673" s="75">
        <f>'XCSM Dump'!W672</f>
        <v>3</v>
      </c>
      <c r="G673" s="49">
        <f>'XCSM Dump'!I672</f>
        <v>46251</v>
      </c>
      <c r="H673" s="49">
        <f>'XCSM Dump'!J672</f>
        <v>46367</v>
      </c>
      <c r="I673" s="49">
        <f>'XCSM Dump'!BX672</f>
        <v>46257.02</v>
      </c>
      <c r="J673" s="49">
        <f>'XCSM Dump'!BY672</f>
        <v>46264.04</v>
      </c>
      <c r="K673" s="49">
        <f>'XCSM Dump'!BZ672</f>
        <v>46349.440000000002</v>
      </c>
      <c r="L673" s="76">
        <f>'XCSM Dump'!AT672</f>
        <v>480</v>
      </c>
      <c r="M673" s="76">
        <f>'XCSM Dump'!AU672</f>
        <v>0</v>
      </c>
      <c r="N673" s="76">
        <f>'XCSM Dump'!AV672</f>
        <v>0</v>
      </c>
      <c r="O673" s="76">
        <f>'XCSM Dump'!AW672</f>
        <v>0</v>
      </c>
      <c r="P673" s="76">
        <f>'XCSM Dump'!AX672</f>
        <v>0</v>
      </c>
      <c r="Q673" s="76">
        <f>'XCSM Dump'!AY672</f>
        <v>0</v>
      </c>
      <c r="R673" s="76">
        <f>'XCSM Dump'!AZ672</f>
        <v>0</v>
      </c>
      <c r="S673" s="76">
        <f>+'XCSM Dump'!U672</f>
        <v>0</v>
      </c>
      <c r="T673" s="76">
        <f>+'XCSM Dump'!BB672+'XCSM Dump'!BA672</f>
        <v>0</v>
      </c>
      <c r="U673" s="11">
        <f t="shared" si="22"/>
        <v>480</v>
      </c>
    </row>
    <row r="674" spans="1:21" x14ac:dyDescent="0.3">
      <c r="A674" t="str">
        <f t="shared" si="21"/>
        <v>PSY1023005</v>
      </c>
      <c r="B674" s="1" t="str">
        <f>'XCSM Dump'!C673</f>
        <v>PSY</v>
      </c>
      <c r="C674" s="1" t="str">
        <f>IF(LEN('XCSM Dump'!D673)=4,'XCSM Dump'!D673,REPT("0",3-LEN('XCSM Dump'!D673))&amp;'XCSM Dump'!D673)</f>
        <v>102</v>
      </c>
      <c r="D674" s="1">
        <f>'XCSM Dump'!E673</f>
        <v>3005</v>
      </c>
      <c r="E674" t="str">
        <f>'XCSM Dump'!F673</f>
        <v>Intro Psychology</v>
      </c>
      <c r="F674" s="75">
        <f>'XCSM Dump'!W673</f>
        <v>3</v>
      </c>
      <c r="G674" s="49">
        <f>'XCSM Dump'!I673</f>
        <v>46252</v>
      </c>
      <c r="H674" s="49">
        <f>'XCSM Dump'!J673</f>
        <v>46367</v>
      </c>
      <c r="I674" s="49">
        <f>'XCSM Dump'!BX673</f>
        <v>46257.96</v>
      </c>
      <c r="J674" s="49">
        <f>'XCSM Dump'!BY673</f>
        <v>46264.92</v>
      </c>
      <c r="K674" s="49">
        <f>'XCSM Dump'!BZ673</f>
        <v>46349.599999999999</v>
      </c>
      <c r="L674" s="76">
        <f>'XCSM Dump'!AT673</f>
        <v>480</v>
      </c>
      <c r="M674" s="76">
        <f>'XCSM Dump'!AU673</f>
        <v>0</v>
      </c>
      <c r="N674" s="76">
        <f>'XCSM Dump'!AV673</f>
        <v>0</v>
      </c>
      <c r="O674" s="76">
        <f>'XCSM Dump'!AW673</f>
        <v>0</v>
      </c>
      <c r="P674" s="76">
        <f>'XCSM Dump'!AX673</f>
        <v>0</v>
      </c>
      <c r="Q674" s="76">
        <f>'XCSM Dump'!AY673</f>
        <v>0</v>
      </c>
      <c r="R674" s="76">
        <f>'XCSM Dump'!AZ673</f>
        <v>0</v>
      </c>
      <c r="S674" s="76">
        <f>+'XCSM Dump'!U673</f>
        <v>0</v>
      </c>
      <c r="T674" s="76">
        <f>+'XCSM Dump'!BB673+'XCSM Dump'!BA673</f>
        <v>0</v>
      </c>
      <c r="U674" s="11">
        <f t="shared" si="22"/>
        <v>480</v>
      </c>
    </row>
    <row r="675" spans="1:21" x14ac:dyDescent="0.3">
      <c r="A675" t="str">
        <f t="shared" si="21"/>
        <v>PSY1023006</v>
      </c>
      <c r="B675" s="1" t="str">
        <f>'XCSM Dump'!C674</f>
        <v>PSY</v>
      </c>
      <c r="C675" s="1" t="str">
        <f>IF(LEN('XCSM Dump'!D674)=4,'XCSM Dump'!D674,REPT("0",3-LEN('XCSM Dump'!D674))&amp;'XCSM Dump'!D674)</f>
        <v>102</v>
      </c>
      <c r="D675" s="1">
        <f>'XCSM Dump'!E674</f>
        <v>3006</v>
      </c>
      <c r="E675" t="str">
        <f>'XCSM Dump'!F674</f>
        <v>Intro Psychology</v>
      </c>
      <c r="F675" s="75">
        <f>'XCSM Dump'!W674</f>
        <v>3</v>
      </c>
      <c r="G675" s="49">
        <f>'XCSM Dump'!I674</f>
        <v>46251</v>
      </c>
      <c r="H675" s="49">
        <f>'XCSM Dump'!J674</f>
        <v>46367</v>
      </c>
      <c r="I675" s="49">
        <f>'XCSM Dump'!BX674</f>
        <v>46257.02</v>
      </c>
      <c r="J675" s="49">
        <f>'XCSM Dump'!BY674</f>
        <v>46264.04</v>
      </c>
      <c r="K675" s="49">
        <f>'XCSM Dump'!BZ674</f>
        <v>46349.440000000002</v>
      </c>
      <c r="L675" s="76">
        <f>'XCSM Dump'!AT674</f>
        <v>480</v>
      </c>
      <c r="M675" s="76">
        <f>'XCSM Dump'!AU674</f>
        <v>0</v>
      </c>
      <c r="N675" s="76">
        <f>'XCSM Dump'!AV674</f>
        <v>0</v>
      </c>
      <c r="O675" s="76">
        <f>'XCSM Dump'!AW674</f>
        <v>0</v>
      </c>
      <c r="P675" s="76">
        <f>'XCSM Dump'!AX674</f>
        <v>0</v>
      </c>
      <c r="Q675" s="76">
        <f>'XCSM Dump'!AY674</f>
        <v>0</v>
      </c>
      <c r="R675" s="76">
        <f>'XCSM Dump'!AZ674</f>
        <v>0</v>
      </c>
      <c r="S675" s="76">
        <f>+'XCSM Dump'!U674</f>
        <v>0</v>
      </c>
      <c r="T675" s="76">
        <f>+'XCSM Dump'!BB674+'XCSM Dump'!BA674</f>
        <v>0</v>
      </c>
      <c r="U675" s="11">
        <f t="shared" si="22"/>
        <v>480</v>
      </c>
    </row>
    <row r="676" spans="1:21" x14ac:dyDescent="0.3">
      <c r="A676" t="str">
        <f t="shared" si="21"/>
        <v>PSY1023007</v>
      </c>
      <c r="B676" s="1" t="str">
        <f>'XCSM Dump'!C675</f>
        <v>PSY</v>
      </c>
      <c r="C676" s="1" t="str">
        <f>IF(LEN('XCSM Dump'!D675)=4,'XCSM Dump'!D675,REPT("0",3-LEN('XCSM Dump'!D675))&amp;'XCSM Dump'!D675)</f>
        <v>102</v>
      </c>
      <c r="D676" s="1">
        <f>'XCSM Dump'!E675</f>
        <v>3007</v>
      </c>
      <c r="E676" t="str">
        <f>'XCSM Dump'!F675</f>
        <v>Intro Psychology</v>
      </c>
      <c r="F676" s="75">
        <f>'XCSM Dump'!W675</f>
        <v>3</v>
      </c>
      <c r="G676" s="49">
        <f>'XCSM Dump'!I675</f>
        <v>46251</v>
      </c>
      <c r="H676" s="49">
        <f>'XCSM Dump'!J675</f>
        <v>46367</v>
      </c>
      <c r="I676" s="49">
        <f>'XCSM Dump'!BX675</f>
        <v>46257.02</v>
      </c>
      <c r="J676" s="49">
        <f>'XCSM Dump'!BY675</f>
        <v>46264.04</v>
      </c>
      <c r="K676" s="49">
        <f>'XCSM Dump'!BZ675</f>
        <v>46349.440000000002</v>
      </c>
      <c r="L676" s="76">
        <f>'XCSM Dump'!AT675</f>
        <v>480</v>
      </c>
      <c r="M676" s="76">
        <f>'XCSM Dump'!AU675</f>
        <v>0</v>
      </c>
      <c r="N676" s="76">
        <f>'XCSM Dump'!AV675</f>
        <v>0</v>
      </c>
      <c r="O676" s="76">
        <f>'XCSM Dump'!AW675</f>
        <v>0</v>
      </c>
      <c r="P676" s="76">
        <f>'XCSM Dump'!AX675</f>
        <v>0</v>
      </c>
      <c r="Q676" s="76">
        <f>'XCSM Dump'!AY675</f>
        <v>0</v>
      </c>
      <c r="R676" s="76">
        <f>'XCSM Dump'!AZ675</f>
        <v>0</v>
      </c>
      <c r="S676" s="76">
        <f>+'XCSM Dump'!U675</f>
        <v>0</v>
      </c>
      <c r="T676" s="76">
        <f>+'XCSM Dump'!BB675+'XCSM Dump'!BA675</f>
        <v>0</v>
      </c>
      <c r="U676" s="11">
        <f t="shared" si="22"/>
        <v>480</v>
      </c>
    </row>
    <row r="677" spans="1:21" x14ac:dyDescent="0.3">
      <c r="A677" t="str">
        <f t="shared" si="21"/>
        <v>PSY1023008</v>
      </c>
      <c r="B677" s="1" t="str">
        <f>'XCSM Dump'!C676</f>
        <v>PSY</v>
      </c>
      <c r="C677" s="1" t="str">
        <f>IF(LEN('XCSM Dump'!D676)=4,'XCSM Dump'!D676,REPT("0",3-LEN('XCSM Dump'!D676))&amp;'XCSM Dump'!D676)</f>
        <v>102</v>
      </c>
      <c r="D677" s="1">
        <f>'XCSM Dump'!E676</f>
        <v>3008</v>
      </c>
      <c r="E677" t="str">
        <f>'XCSM Dump'!F676</f>
        <v>Intro Psychology</v>
      </c>
      <c r="F677" s="75">
        <f>'XCSM Dump'!W676</f>
        <v>3</v>
      </c>
      <c r="G677" s="49">
        <f>'XCSM Dump'!I676</f>
        <v>46251</v>
      </c>
      <c r="H677" s="49">
        <f>'XCSM Dump'!J676</f>
        <v>46367</v>
      </c>
      <c r="I677" s="49">
        <f>'XCSM Dump'!BX676</f>
        <v>46257.02</v>
      </c>
      <c r="J677" s="49">
        <f>'XCSM Dump'!BY676</f>
        <v>46264.04</v>
      </c>
      <c r="K677" s="49">
        <f>'XCSM Dump'!BZ676</f>
        <v>46349.440000000002</v>
      </c>
      <c r="L677" s="76">
        <f>'XCSM Dump'!AT676</f>
        <v>480</v>
      </c>
      <c r="M677" s="76">
        <f>'XCSM Dump'!AU676</f>
        <v>0</v>
      </c>
      <c r="N677" s="76">
        <f>'XCSM Dump'!AV676</f>
        <v>0</v>
      </c>
      <c r="O677" s="76">
        <f>'XCSM Dump'!AW676</f>
        <v>0</v>
      </c>
      <c r="P677" s="76">
        <f>'XCSM Dump'!AX676</f>
        <v>0</v>
      </c>
      <c r="Q677" s="76">
        <f>'XCSM Dump'!AY676</f>
        <v>0</v>
      </c>
      <c r="R677" s="76">
        <f>'XCSM Dump'!AZ676</f>
        <v>0</v>
      </c>
      <c r="S677" s="76">
        <f>+'XCSM Dump'!U676</f>
        <v>0</v>
      </c>
      <c r="T677" s="76">
        <f>+'XCSM Dump'!BB676+'XCSM Dump'!BA676</f>
        <v>0</v>
      </c>
      <c r="U677" s="11">
        <f t="shared" si="22"/>
        <v>480</v>
      </c>
    </row>
    <row r="678" spans="1:21" x14ac:dyDescent="0.3">
      <c r="A678" t="str">
        <f t="shared" si="21"/>
        <v>PSY1023009</v>
      </c>
      <c r="B678" s="1" t="str">
        <f>'XCSM Dump'!C677</f>
        <v>PSY</v>
      </c>
      <c r="C678" s="1" t="str">
        <f>IF(LEN('XCSM Dump'!D677)=4,'XCSM Dump'!D677,REPT("0",3-LEN('XCSM Dump'!D677))&amp;'XCSM Dump'!D677)</f>
        <v>102</v>
      </c>
      <c r="D678" s="1">
        <f>'XCSM Dump'!E677</f>
        <v>3009</v>
      </c>
      <c r="E678" t="str">
        <f>'XCSM Dump'!F677</f>
        <v>Intro Psychology</v>
      </c>
      <c r="F678" s="75">
        <f>'XCSM Dump'!W677</f>
        <v>3</v>
      </c>
      <c r="G678" s="49">
        <f>'XCSM Dump'!I677</f>
        <v>46251</v>
      </c>
      <c r="H678" s="49">
        <f>'XCSM Dump'!J677</f>
        <v>46367</v>
      </c>
      <c r="I678" s="49">
        <f>'XCSM Dump'!BX677</f>
        <v>46257.02</v>
      </c>
      <c r="J678" s="49">
        <f>'XCSM Dump'!BY677</f>
        <v>46264.04</v>
      </c>
      <c r="K678" s="49">
        <f>'XCSM Dump'!BZ677</f>
        <v>46349.440000000002</v>
      </c>
      <c r="L678" s="76">
        <f>'XCSM Dump'!AT677</f>
        <v>480</v>
      </c>
      <c r="M678" s="76">
        <f>'XCSM Dump'!AU677</f>
        <v>0</v>
      </c>
      <c r="N678" s="76">
        <f>'XCSM Dump'!AV677</f>
        <v>0</v>
      </c>
      <c r="O678" s="76">
        <f>'XCSM Dump'!AW677</f>
        <v>0</v>
      </c>
      <c r="P678" s="76">
        <f>'XCSM Dump'!AX677</f>
        <v>0</v>
      </c>
      <c r="Q678" s="76">
        <f>'XCSM Dump'!AY677</f>
        <v>0</v>
      </c>
      <c r="R678" s="76">
        <f>'XCSM Dump'!AZ677</f>
        <v>0</v>
      </c>
      <c r="S678" s="76">
        <f>+'XCSM Dump'!U677</f>
        <v>0</v>
      </c>
      <c r="T678" s="76">
        <f>+'XCSM Dump'!BB677+'XCSM Dump'!BA677</f>
        <v>0</v>
      </c>
      <c r="U678" s="11">
        <f t="shared" si="22"/>
        <v>480</v>
      </c>
    </row>
    <row r="679" spans="1:21" x14ac:dyDescent="0.3">
      <c r="A679" t="str">
        <f t="shared" si="21"/>
        <v>PSY1023010</v>
      </c>
      <c r="B679" s="1" t="str">
        <f>'XCSM Dump'!C678</f>
        <v>PSY</v>
      </c>
      <c r="C679" s="1" t="str">
        <f>IF(LEN('XCSM Dump'!D678)=4,'XCSM Dump'!D678,REPT("0",3-LEN('XCSM Dump'!D678))&amp;'XCSM Dump'!D678)</f>
        <v>102</v>
      </c>
      <c r="D679" s="1">
        <f>'XCSM Dump'!E678</f>
        <v>3010</v>
      </c>
      <c r="E679" t="str">
        <f>'XCSM Dump'!F678</f>
        <v>Intro Psychology</v>
      </c>
      <c r="F679" s="75">
        <f>'XCSM Dump'!W678</f>
        <v>3</v>
      </c>
      <c r="G679" s="49">
        <f>'XCSM Dump'!I678</f>
        <v>46251</v>
      </c>
      <c r="H679" s="49">
        <f>'XCSM Dump'!J678</f>
        <v>46367</v>
      </c>
      <c r="I679" s="49">
        <f>'XCSM Dump'!BX678</f>
        <v>46257.02</v>
      </c>
      <c r="J679" s="49">
        <f>'XCSM Dump'!BY678</f>
        <v>46264.04</v>
      </c>
      <c r="K679" s="49">
        <f>'XCSM Dump'!BZ678</f>
        <v>46349.440000000002</v>
      </c>
      <c r="L679" s="76">
        <f>'XCSM Dump'!AT678</f>
        <v>480</v>
      </c>
      <c r="M679" s="76">
        <f>'XCSM Dump'!AU678</f>
        <v>0</v>
      </c>
      <c r="N679" s="76">
        <f>'XCSM Dump'!AV678</f>
        <v>0</v>
      </c>
      <c r="O679" s="76">
        <f>'XCSM Dump'!AW678</f>
        <v>0</v>
      </c>
      <c r="P679" s="76">
        <f>'XCSM Dump'!AX678</f>
        <v>0</v>
      </c>
      <c r="Q679" s="76">
        <f>'XCSM Dump'!AY678</f>
        <v>0</v>
      </c>
      <c r="R679" s="76">
        <f>'XCSM Dump'!AZ678</f>
        <v>0</v>
      </c>
      <c r="S679" s="76">
        <f>+'XCSM Dump'!U678</f>
        <v>0</v>
      </c>
      <c r="T679" s="76">
        <f>+'XCSM Dump'!BB678+'XCSM Dump'!BA678</f>
        <v>0</v>
      </c>
      <c r="U679" s="11">
        <f t="shared" si="22"/>
        <v>480</v>
      </c>
    </row>
    <row r="680" spans="1:21" x14ac:dyDescent="0.3">
      <c r="A680" t="str">
        <f t="shared" si="21"/>
        <v>PSY1023011</v>
      </c>
      <c r="B680" s="1" t="str">
        <f>'XCSM Dump'!C679</f>
        <v>PSY</v>
      </c>
      <c r="C680" s="1" t="str">
        <f>IF(LEN('XCSM Dump'!D679)=4,'XCSM Dump'!D679,REPT("0",3-LEN('XCSM Dump'!D679))&amp;'XCSM Dump'!D679)</f>
        <v>102</v>
      </c>
      <c r="D680" s="1">
        <f>'XCSM Dump'!E679</f>
        <v>3011</v>
      </c>
      <c r="E680" t="str">
        <f>'XCSM Dump'!F679</f>
        <v>Intro Psychology</v>
      </c>
      <c r="F680" s="75">
        <f>'XCSM Dump'!W679</f>
        <v>3</v>
      </c>
      <c r="G680" s="49">
        <f>'XCSM Dump'!I679</f>
        <v>46252</v>
      </c>
      <c r="H680" s="49">
        <f>'XCSM Dump'!J679</f>
        <v>46367</v>
      </c>
      <c r="I680" s="49">
        <f>'XCSM Dump'!BX679</f>
        <v>46257.96</v>
      </c>
      <c r="J680" s="49">
        <f>'XCSM Dump'!BY679</f>
        <v>46264.92</v>
      </c>
      <c r="K680" s="49">
        <f>'XCSM Dump'!BZ679</f>
        <v>46349.599999999999</v>
      </c>
      <c r="L680" s="76">
        <f>'XCSM Dump'!AT679</f>
        <v>480</v>
      </c>
      <c r="M680" s="76">
        <f>'XCSM Dump'!AU679</f>
        <v>0</v>
      </c>
      <c r="N680" s="76">
        <f>'XCSM Dump'!AV679</f>
        <v>0</v>
      </c>
      <c r="O680" s="76">
        <f>'XCSM Dump'!AW679</f>
        <v>0</v>
      </c>
      <c r="P680" s="76">
        <f>'XCSM Dump'!AX679</f>
        <v>0</v>
      </c>
      <c r="Q680" s="76">
        <f>'XCSM Dump'!AY679</f>
        <v>0</v>
      </c>
      <c r="R680" s="76">
        <f>'XCSM Dump'!AZ679</f>
        <v>0</v>
      </c>
      <c r="S680" s="76">
        <f>+'XCSM Dump'!U679</f>
        <v>0</v>
      </c>
      <c r="T680" s="76">
        <f>+'XCSM Dump'!BB679+'XCSM Dump'!BA679</f>
        <v>0</v>
      </c>
      <c r="U680" s="11">
        <f t="shared" si="22"/>
        <v>480</v>
      </c>
    </row>
    <row r="681" spans="1:21" x14ac:dyDescent="0.3">
      <c r="A681" t="str">
        <f t="shared" si="21"/>
        <v>PSY1023090</v>
      </c>
      <c r="B681" s="1" t="str">
        <f>'XCSM Dump'!C680</f>
        <v>PSY</v>
      </c>
      <c r="C681" s="1" t="str">
        <f>IF(LEN('XCSM Dump'!D680)=4,'XCSM Dump'!D680,REPT("0",3-LEN('XCSM Dump'!D680))&amp;'XCSM Dump'!D680)</f>
        <v>102</v>
      </c>
      <c r="D681" s="1">
        <f>'XCSM Dump'!E680</f>
        <v>3090</v>
      </c>
      <c r="E681" t="str">
        <f>'XCSM Dump'!F680</f>
        <v>Intro Psychology</v>
      </c>
      <c r="F681" s="75">
        <f>'XCSM Dump'!W680</f>
        <v>3</v>
      </c>
      <c r="G681" s="49">
        <f>'XCSM Dump'!I680</f>
        <v>46246</v>
      </c>
      <c r="H681" s="49">
        <f>'XCSM Dump'!J680</f>
        <v>46374</v>
      </c>
      <c r="I681" s="49">
        <f>'XCSM Dump'!BX680</f>
        <v>46252.74</v>
      </c>
      <c r="J681" s="49">
        <f>'XCSM Dump'!BY680</f>
        <v>46260.480000000003</v>
      </c>
      <c r="K681" s="49">
        <f>'XCSM Dump'!BZ680</f>
        <v>46353.52</v>
      </c>
      <c r="L681" s="76">
        <f>'XCSM Dump'!AT680</f>
        <v>480</v>
      </c>
      <c r="M681" s="76">
        <f>'XCSM Dump'!AU680</f>
        <v>0</v>
      </c>
      <c r="N681" s="76">
        <f>'XCSM Dump'!AV680</f>
        <v>0</v>
      </c>
      <c r="O681" s="76">
        <f>'XCSM Dump'!AW680</f>
        <v>0</v>
      </c>
      <c r="P681" s="76">
        <f>'XCSM Dump'!AX680</f>
        <v>0</v>
      </c>
      <c r="Q681" s="76">
        <f>'XCSM Dump'!AY680</f>
        <v>0</v>
      </c>
      <c r="R681" s="76">
        <f>'XCSM Dump'!AZ680</f>
        <v>0</v>
      </c>
      <c r="S681" s="76">
        <f>+'XCSM Dump'!U680</f>
        <v>0</v>
      </c>
      <c r="T681" s="76">
        <f>+'XCSM Dump'!BB680+'XCSM Dump'!BA680</f>
        <v>0</v>
      </c>
      <c r="U681" s="11">
        <f t="shared" si="22"/>
        <v>480</v>
      </c>
    </row>
    <row r="682" spans="1:21" x14ac:dyDescent="0.3">
      <c r="A682" t="str">
        <f t="shared" si="21"/>
        <v>PSY1023091</v>
      </c>
      <c r="B682" s="1" t="str">
        <f>'XCSM Dump'!C681</f>
        <v>PSY</v>
      </c>
      <c r="C682" s="1" t="str">
        <f>IF(LEN('XCSM Dump'!D681)=4,'XCSM Dump'!D681,REPT("0",3-LEN('XCSM Dump'!D681))&amp;'XCSM Dump'!D681)</f>
        <v>102</v>
      </c>
      <c r="D682" s="1">
        <f>'XCSM Dump'!E681</f>
        <v>3091</v>
      </c>
      <c r="E682" t="str">
        <f>'XCSM Dump'!F681</f>
        <v>Intro Psychology</v>
      </c>
      <c r="F682" s="75">
        <f>'XCSM Dump'!W681</f>
        <v>3</v>
      </c>
      <c r="G682" s="49">
        <f>'XCSM Dump'!I681</f>
        <v>46246</v>
      </c>
      <c r="H682" s="49">
        <f>'XCSM Dump'!J681</f>
        <v>46374</v>
      </c>
      <c r="I682" s="49">
        <f>'XCSM Dump'!BX681</f>
        <v>46252.74</v>
      </c>
      <c r="J682" s="49">
        <f>'XCSM Dump'!BY681</f>
        <v>46260.480000000003</v>
      </c>
      <c r="K682" s="49">
        <f>'XCSM Dump'!BZ681</f>
        <v>46353.52</v>
      </c>
      <c r="L682" s="76">
        <f>'XCSM Dump'!AT681</f>
        <v>480</v>
      </c>
      <c r="M682" s="76">
        <f>'XCSM Dump'!AU681</f>
        <v>0</v>
      </c>
      <c r="N682" s="76">
        <f>'XCSM Dump'!AV681</f>
        <v>0</v>
      </c>
      <c r="O682" s="76">
        <f>'XCSM Dump'!AW681</f>
        <v>0</v>
      </c>
      <c r="P682" s="76">
        <f>'XCSM Dump'!AX681</f>
        <v>0</v>
      </c>
      <c r="Q682" s="76">
        <f>'XCSM Dump'!AY681</f>
        <v>0</v>
      </c>
      <c r="R682" s="76">
        <f>'XCSM Dump'!AZ681</f>
        <v>0</v>
      </c>
      <c r="S682" s="76">
        <f>+'XCSM Dump'!U681</f>
        <v>0</v>
      </c>
      <c r="T682" s="76">
        <f>+'XCSM Dump'!BB681+'XCSM Dump'!BA681</f>
        <v>0</v>
      </c>
      <c r="U682" s="11">
        <f t="shared" si="22"/>
        <v>480</v>
      </c>
    </row>
    <row r="683" spans="1:21" x14ac:dyDescent="0.3">
      <c r="A683" t="str">
        <f t="shared" si="21"/>
        <v>PSY1023092</v>
      </c>
      <c r="B683" s="1" t="str">
        <f>'XCSM Dump'!C682</f>
        <v>PSY</v>
      </c>
      <c r="C683" s="1" t="str">
        <f>IF(LEN('XCSM Dump'!D682)=4,'XCSM Dump'!D682,REPT("0",3-LEN('XCSM Dump'!D682))&amp;'XCSM Dump'!D682)</f>
        <v>102</v>
      </c>
      <c r="D683" s="1">
        <f>'XCSM Dump'!E682</f>
        <v>3092</v>
      </c>
      <c r="E683" t="str">
        <f>'XCSM Dump'!F682</f>
        <v>Intro Psychology</v>
      </c>
      <c r="F683" s="75">
        <f>'XCSM Dump'!W682</f>
        <v>3</v>
      </c>
      <c r="G683" s="49">
        <f>'XCSM Dump'!I682</f>
        <v>46246</v>
      </c>
      <c r="H683" s="49">
        <f>'XCSM Dump'!J682</f>
        <v>46374</v>
      </c>
      <c r="I683" s="49">
        <f>'XCSM Dump'!BX682</f>
        <v>46252.74</v>
      </c>
      <c r="J683" s="49">
        <f>'XCSM Dump'!BY682</f>
        <v>46260.480000000003</v>
      </c>
      <c r="K683" s="49">
        <f>'XCSM Dump'!BZ682</f>
        <v>46353.52</v>
      </c>
      <c r="L683" s="76">
        <f>'XCSM Dump'!AT682</f>
        <v>480</v>
      </c>
      <c r="M683" s="76">
        <f>'XCSM Dump'!AU682</f>
        <v>0</v>
      </c>
      <c r="N683" s="76">
        <f>'XCSM Dump'!AV682</f>
        <v>0</v>
      </c>
      <c r="O683" s="76">
        <f>'XCSM Dump'!AW682</f>
        <v>0</v>
      </c>
      <c r="P683" s="76">
        <f>'XCSM Dump'!AX682</f>
        <v>0</v>
      </c>
      <c r="Q683" s="76">
        <f>'XCSM Dump'!AY682</f>
        <v>0</v>
      </c>
      <c r="R683" s="76">
        <f>'XCSM Dump'!AZ682</f>
        <v>0</v>
      </c>
      <c r="S683" s="76">
        <f>+'XCSM Dump'!U682</f>
        <v>0</v>
      </c>
      <c r="T683" s="76">
        <f>+'XCSM Dump'!BB682+'XCSM Dump'!BA682</f>
        <v>0</v>
      </c>
      <c r="U683" s="11">
        <f t="shared" si="22"/>
        <v>480</v>
      </c>
    </row>
    <row r="684" spans="1:21" x14ac:dyDescent="0.3">
      <c r="A684" t="str">
        <f t="shared" si="21"/>
        <v>PSY1023A01</v>
      </c>
      <c r="B684" s="1" t="str">
        <f>'XCSM Dump'!C683</f>
        <v>PSY</v>
      </c>
      <c r="C684" s="1" t="str">
        <f>IF(LEN('XCSM Dump'!D683)=4,'XCSM Dump'!D683,REPT("0",3-LEN('XCSM Dump'!D683))&amp;'XCSM Dump'!D683)</f>
        <v>102</v>
      </c>
      <c r="D684" s="1" t="str">
        <f>'XCSM Dump'!E683</f>
        <v>3A01</v>
      </c>
      <c r="E684" t="str">
        <f>'XCSM Dump'!F683</f>
        <v>Intro Psychology</v>
      </c>
      <c r="F684" s="75">
        <f>'XCSM Dump'!W683</f>
        <v>3</v>
      </c>
      <c r="G684" s="49">
        <f>'XCSM Dump'!I683</f>
        <v>46251</v>
      </c>
      <c r="H684" s="49">
        <f>'XCSM Dump'!J683</f>
        <v>46304</v>
      </c>
      <c r="I684" s="49">
        <f>'XCSM Dump'!BX683</f>
        <v>46253.24</v>
      </c>
      <c r="J684" s="49">
        <f>'XCSM Dump'!BY683</f>
        <v>46256.480000000003</v>
      </c>
      <c r="K684" s="49">
        <f>'XCSM Dump'!BZ683</f>
        <v>46295.519999999997</v>
      </c>
      <c r="L684" s="76">
        <f>'XCSM Dump'!AT683</f>
        <v>480</v>
      </c>
      <c r="M684" s="76">
        <f>'XCSM Dump'!AU683</f>
        <v>0</v>
      </c>
      <c r="N684" s="76">
        <f>'XCSM Dump'!AV683</f>
        <v>0</v>
      </c>
      <c r="O684" s="76">
        <f>'XCSM Dump'!AW683</f>
        <v>0</v>
      </c>
      <c r="P684" s="76">
        <f>'XCSM Dump'!AX683</f>
        <v>0</v>
      </c>
      <c r="Q684" s="76">
        <f>'XCSM Dump'!AY683</f>
        <v>0</v>
      </c>
      <c r="R684" s="76">
        <f>'XCSM Dump'!AZ683</f>
        <v>0</v>
      </c>
      <c r="S684" s="76">
        <f>+'XCSM Dump'!U683</f>
        <v>0</v>
      </c>
      <c r="T684" s="76">
        <f>+'XCSM Dump'!BB683+'XCSM Dump'!BA683</f>
        <v>0</v>
      </c>
      <c r="U684" s="11">
        <f t="shared" si="22"/>
        <v>480</v>
      </c>
    </row>
    <row r="685" spans="1:21" x14ac:dyDescent="0.3">
      <c r="A685" t="str">
        <f t="shared" si="21"/>
        <v>PSY1023B01</v>
      </c>
      <c r="B685" s="1" t="str">
        <f>'XCSM Dump'!C684</f>
        <v>PSY</v>
      </c>
      <c r="C685" s="1" t="str">
        <f>IF(LEN('XCSM Dump'!D684)=4,'XCSM Dump'!D684,REPT("0",3-LEN('XCSM Dump'!D684))&amp;'XCSM Dump'!D684)</f>
        <v>102</v>
      </c>
      <c r="D685" s="1" t="str">
        <f>'XCSM Dump'!E684</f>
        <v>3B01</v>
      </c>
      <c r="E685" t="str">
        <f>'XCSM Dump'!F684</f>
        <v>Intro Psychology</v>
      </c>
      <c r="F685" s="75">
        <f>'XCSM Dump'!W684</f>
        <v>3</v>
      </c>
      <c r="G685" s="49">
        <f>'XCSM Dump'!I684</f>
        <v>46307</v>
      </c>
      <c r="H685" s="49">
        <f>'XCSM Dump'!J684</f>
        <v>46367</v>
      </c>
      <c r="I685" s="49">
        <f>'XCSM Dump'!BX684</f>
        <v>46309.66</v>
      </c>
      <c r="J685" s="49">
        <f>'XCSM Dump'!BY684</f>
        <v>46313.32</v>
      </c>
      <c r="K685" s="49">
        <f>'XCSM Dump'!BZ684</f>
        <v>46357.4</v>
      </c>
      <c r="L685" s="76">
        <f>'XCSM Dump'!AT684</f>
        <v>480</v>
      </c>
      <c r="M685" s="76">
        <f>'XCSM Dump'!AU684</f>
        <v>0</v>
      </c>
      <c r="N685" s="76">
        <f>'XCSM Dump'!AV684</f>
        <v>0</v>
      </c>
      <c r="O685" s="76">
        <f>'XCSM Dump'!AW684</f>
        <v>0</v>
      </c>
      <c r="P685" s="76">
        <f>'XCSM Dump'!AX684</f>
        <v>0</v>
      </c>
      <c r="Q685" s="76">
        <f>'XCSM Dump'!AY684</f>
        <v>0</v>
      </c>
      <c r="R685" s="76">
        <f>'XCSM Dump'!AZ684</f>
        <v>0</v>
      </c>
      <c r="S685" s="76">
        <f>+'XCSM Dump'!U684</f>
        <v>0</v>
      </c>
      <c r="T685" s="76">
        <f>+'XCSM Dump'!BB684+'XCSM Dump'!BA684</f>
        <v>0</v>
      </c>
      <c r="U685" s="11">
        <f t="shared" si="22"/>
        <v>480</v>
      </c>
    </row>
    <row r="686" spans="1:21" x14ac:dyDescent="0.3">
      <c r="A686" t="str">
        <f t="shared" si="21"/>
        <v>PSY1023B02</v>
      </c>
      <c r="B686" s="1" t="str">
        <f>'XCSM Dump'!C685</f>
        <v>PSY</v>
      </c>
      <c r="C686" s="1" t="str">
        <f>IF(LEN('XCSM Dump'!D685)=4,'XCSM Dump'!D685,REPT("0",3-LEN('XCSM Dump'!D685))&amp;'XCSM Dump'!D685)</f>
        <v>102</v>
      </c>
      <c r="D686" s="1" t="str">
        <f>'XCSM Dump'!E685</f>
        <v>3B02</v>
      </c>
      <c r="E686" t="str">
        <f>'XCSM Dump'!F685</f>
        <v>Intro Psychology</v>
      </c>
      <c r="F686" s="75">
        <f>'XCSM Dump'!W685</f>
        <v>3</v>
      </c>
      <c r="G686" s="49">
        <f>'XCSM Dump'!I685</f>
        <v>46307</v>
      </c>
      <c r="H686" s="49">
        <f>'XCSM Dump'!J685</f>
        <v>46367</v>
      </c>
      <c r="I686" s="49">
        <f>'XCSM Dump'!BX685</f>
        <v>46309.66</v>
      </c>
      <c r="J686" s="49">
        <f>'XCSM Dump'!BY685</f>
        <v>46313.32</v>
      </c>
      <c r="K686" s="49">
        <f>'XCSM Dump'!BZ685</f>
        <v>46357.4</v>
      </c>
      <c r="L686" s="76">
        <f>'XCSM Dump'!AT685</f>
        <v>480</v>
      </c>
      <c r="M686" s="76">
        <f>'XCSM Dump'!AU685</f>
        <v>0</v>
      </c>
      <c r="N686" s="76">
        <f>'XCSM Dump'!AV685</f>
        <v>0</v>
      </c>
      <c r="O686" s="76">
        <f>'XCSM Dump'!AW685</f>
        <v>0</v>
      </c>
      <c r="P686" s="76">
        <f>'XCSM Dump'!AX685</f>
        <v>0</v>
      </c>
      <c r="Q686" s="76">
        <f>'XCSM Dump'!AY685</f>
        <v>0</v>
      </c>
      <c r="R686" s="76">
        <f>'XCSM Dump'!AZ685</f>
        <v>0</v>
      </c>
      <c r="S686" s="76">
        <f>+'XCSM Dump'!U685</f>
        <v>0</v>
      </c>
      <c r="T686" s="76">
        <f>+'XCSM Dump'!BB685+'XCSM Dump'!BA685</f>
        <v>0</v>
      </c>
      <c r="U686" s="11">
        <f t="shared" si="22"/>
        <v>480</v>
      </c>
    </row>
    <row r="687" spans="1:21" x14ac:dyDescent="0.3">
      <c r="A687" t="str">
        <f t="shared" si="21"/>
        <v>PSY1023B03</v>
      </c>
      <c r="B687" s="1" t="str">
        <f>'XCSM Dump'!C686</f>
        <v>PSY</v>
      </c>
      <c r="C687" s="1" t="str">
        <f>IF(LEN('XCSM Dump'!D686)=4,'XCSM Dump'!D686,REPT("0",3-LEN('XCSM Dump'!D686))&amp;'XCSM Dump'!D686)</f>
        <v>102</v>
      </c>
      <c r="D687" s="1" t="str">
        <f>'XCSM Dump'!E686</f>
        <v>3B03</v>
      </c>
      <c r="E687" t="str">
        <f>'XCSM Dump'!F686</f>
        <v>Intro Psychology</v>
      </c>
      <c r="F687" s="75">
        <f>'XCSM Dump'!W686</f>
        <v>3</v>
      </c>
      <c r="G687" s="49">
        <f>'XCSM Dump'!I686</f>
        <v>46307</v>
      </c>
      <c r="H687" s="49">
        <f>'XCSM Dump'!J686</f>
        <v>46367</v>
      </c>
      <c r="I687" s="49">
        <f>'XCSM Dump'!BX686</f>
        <v>46309.66</v>
      </c>
      <c r="J687" s="49">
        <f>'XCSM Dump'!BY686</f>
        <v>46313.32</v>
      </c>
      <c r="K687" s="49">
        <f>'XCSM Dump'!BZ686</f>
        <v>46357.4</v>
      </c>
      <c r="L687" s="76">
        <f>'XCSM Dump'!AT686</f>
        <v>480</v>
      </c>
      <c r="M687" s="76">
        <f>'XCSM Dump'!AU686</f>
        <v>0</v>
      </c>
      <c r="N687" s="76">
        <f>'XCSM Dump'!AV686</f>
        <v>0</v>
      </c>
      <c r="O687" s="76">
        <f>'XCSM Dump'!AW686</f>
        <v>0</v>
      </c>
      <c r="P687" s="76">
        <f>'XCSM Dump'!AX686</f>
        <v>0</v>
      </c>
      <c r="Q687" s="76">
        <f>'XCSM Dump'!AY686</f>
        <v>0</v>
      </c>
      <c r="R687" s="76">
        <f>'XCSM Dump'!AZ686</f>
        <v>0</v>
      </c>
      <c r="S687" s="76">
        <f>+'XCSM Dump'!U686</f>
        <v>0</v>
      </c>
      <c r="T687" s="76">
        <f>+'XCSM Dump'!BB686+'XCSM Dump'!BA686</f>
        <v>0</v>
      </c>
      <c r="U687" s="11">
        <f t="shared" si="22"/>
        <v>480</v>
      </c>
    </row>
    <row r="688" spans="1:21" x14ac:dyDescent="0.3">
      <c r="A688" t="str">
        <f t="shared" si="21"/>
        <v>PSY1103090</v>
      </c>
      <c r="B688" s="1" t="str">
        <f>'XCSM Dump'!C687</f>
        <v>PSY</v>
      </c>
      <c r="C688" s="1" t="str">
        <f>IF(LEN('XCSM Dump'!D687)=4,'XCSM Dump'!D687,REPT("0",3-LEN('XCSM Dump'!D687))&amp;'XCSM Dump'!D687)</f>
        <v>110</v>
      </c>
      <c r="D688" s="1">
        <f>'XCSM Dump'!E687</f>
        <v>3090</v>
      </c>
      <c r="E688" t="str">
        <f>'XCSM Dump'!F687</f>
        <v>Introduction to Mental Health</v>
      </c>
      <c r="F688" s="75">
        <f>'XCSM Dump'!W687</f>
        <v>3</v>
      </c>
      <c r="G688" s="49">
        <f>'XCSM Dump'!I687</f>
        <v>46253</v>
      </c>
      <c r="H688" s="49">
        <f>'XCSM Dump'!J687</f>
        <v>46533</v>
      </c>
      <c r="I688" s="49">
        <f>'XCSM Dump'!BX687</f>
        <v>46268.86</v>
      </c>
      <c r="J688" s="49">
        <f>'XCSM Dump'!BY687</f>
        <v>46285.72</v>
      </c>
      <c r="K688" s="49">
        <f>'XCSM Dump'!BZ687</f>
        <v>46489.2</v>
      </c>
      <c r="L688" s="76">
        <f>'XCSM Dump'!AT687</f>
        <v>480</v>
      </c>
      <c r="M688" s="76">
        <f>'XCSM Dump'!AU687</f>
        <v>0</v>
      </c>
      <c r="N688" s="76">
        <f>'XCSM Dump'!AV687</f>
        <v>0</v>
      </c>
      <c r="O688" s="76">
        <f>'XCSM Dump'!AW687</f>
        <v>0</v>
      </c>
      <c r="P688" s="76">
        <f>'XCSM Dump'!AX687</f>
        <v>0</v>
      </c>
      <c r="Q688" s="76">
        <f>'XCSM Dump'!AY687</f>
        <v>0</v>
      </c>
      <c r="R688" s="76">
        <f>'XCSM Dump'!AZ687</f>
        <v>0</v>
      </c>
      <c r="S688" s="76">
        <f>+'XCSM Dump'!U687</f>
        <v>0</v>
      </c>
      <c r="T688" s="76">
        <f>+'XCSM Dump'!BB687+'XCSM Dump'!BA687</f>
        <v>0</v>
      </c>
      <c r="U688" s="11">
        <f t="shared" si="22"/>
        <v>480</v>
      </c>
    </row>
    <row r="689" spans="1:21" x14ac:dyDescent="0.3">
      <c r="A689" t="str">
        <f t="shared" si="21"/>
        <v>PSY1103091</v>
      </c>
      <c r="B689" s="1" t="str">
        <f>'XCSM Dump'!C688</f>
        <v>PSY</v>
      </c>
      <c r="C689" s="1" t="str">
        <f>IF(LEN('XCSM Dump'!D688)=4,'XCSM Dump'!D688,REPT("0",3-LEN('XCSM Dump'!D688))&amp;'XCSM Dump'!D688)</f>
        <v>110</v>
      </c>
      <c r="D689" s="1">
        <f>'XCSM Dump'!E688</f>
        <v>3091</v>
      </c>
      <c r="E689" t="str">
        <f>'XCSM Dump'!F688</f>
        <v>Introduction to Mental Health</v>
      </c>
      <c r="F689" s="75">
        <f>'XCSM Dump'!W688</f>
        <v>3</v>
      </c>
      <c r="G689" s="49">
        <f>'XCSM Dump'!I688</f>
        <v>46253</v>
      </c>
      <c r="H689" s="49">
        <f>'XCSM Dump'!J688</f>
        <v>46533</v>
      </c>
      <c r="I689" s="49">
        <f>'XCSM Dump'!BX688</f>
        <v>46268.86</v>
      </c>
      <c r="J689" s="49">
        <f>'XCSM Dump'!BY688</f>
        <v>46285.72</v>
      </c>
      <c r="K689" s="49">
        <f>'XCSM Dump'!BZ688</f>
        <v>46489.2</v>
      </c>
      <c r="L689" s="76">
        <f>'XCSM Dump'!AT688</f>
        <v>480</v>
      </c>
      <c r="M689" s="76">
        <f>'XCSM Dump'!AU688</f>
        <v>0</v>
      </c>
      <c r="N689" s="76">
        <f>'XCSM Dump'!AV688</f>
        <v>0</v>
      </c>
      <c r="O689" s="76">
        <f>'XCSM Dump'!AW688</f>
        <v>0</v>
      </c>
      <c r="P689" s="76">
        <f>'XCSM Dump'!AX688</f>
        <v>0</v>
      </c>
      <c r="Q689" s="76">
        <f>'XCSM Dump'!AY688</f>
        <v>0</v>
      </c>
      <c r="R689" s="76">
        <f>'XCSM Dump'!AZ688</f>
        <v>0</v>
      </c>
      <c r="S689" s="76">
        <f>+'XCSM Dump'!U688</f>
        <v>0</v>
      </c>
      <c r="T689" s="76">
        <f>+'XCSM Dump'!BB688+'XCSM Dump'!BA688</f>
        <v>0</v>
      </c>
      <c r="U689" s="11">
        <f t="shared" si="22"/>
        <v>480</v>
      </c>
    </row>
    <row r="690" spans="1:21" x14ac:dyDescent="0.3">
      <c r="A690" t="str">
        <f t="shared" si="21"/>
        <v>PSY2253001</v>
      </c>
      <c r="B690" s="1" t="str">
        <f>'XCSM Dump'!C689</f>
        <v>PSY</v>
      </c>
      <c r="C690" s="1" t="str">
        <f>IF(LEN('XCSM Dump'!D689)=4,'XCSM Dump'!D689,REPT("0",3-LEN('XCSM Dump'!D689))&amp;'XCSM Dump'!D689)</f>
        <v>225</v>
      </c>
      <c r="D690" s="1">
        <f>'XCSM Dump'!E689</f>
        <v>3001</v>
      </c>
      <c r="E690" t="str">
        <f>'XCSM Dump'!F689</f>
        <v>Psych Childhood &amp; Adolescence</v>
      </c>
      <c r="F690" s="75">
        <f>'XCSM Dump'!W689</f>
        <v>3</v>
      </c>
      <c r="G690" s="49">
        <f>'XCSM Dump'!I689</f>
        <v>46251</v>
      </c>
      <c r="H690" s="49">
        <f>'XCSM Dump'!J689</f>
        <v>46367</v>
      </c>
      <c r="I690" s="49">
        <f>'XCSM Dump'!BX689</f>
        <v>46257.02</v>
      </c>
      <c r="J690" s="49">
        <f>'XCSM Dump'!BY689</f>
        <v>46264.04</v>
      </c>
      <c r="K690" s="49">
        <f>'XCSM Dump'!BZ689</f>
        <v>46349.440000000002</v>
      </c>
      <c r="L690" s="76">
        <f>'XCSM Dump'!AT689</f>
        <v>480</v>
      </c>
      <c r="M690" s="76">
        <f>'XCSM Dump'!AU689</f>
        <v>0</v>
      </c>
      <c r="N690" s="76">
        <f>'XCSM Dump'!AV689</f>
        <v>0</v>
      </c>
      <c r="O690" s="76">
        <f>'XCSM Dump'!AW689</f>
        <v>0</v>
      </c>
      <c r="P690" s="76">
        <f>'XCSM Dump'!AX689</f>
        <v>0</v>
      </c>
      <c r="Q690" s="76">
        <f>'XCSM Dump'!AY689</f>
        <v>0</v>
      </c>
      <c r="R690" s="76">
        <f>'XCSM Dump'!AZ689</f>
        <v>0</v>
      </c>
      <c r="S690" s="76">
        <f>+'XCSM Dump'!U689</f>
        <v>0</v>
      </c>
      <c r="T690" s="76">
        <f>+'XCSM Dump'!BB689+'XCSM Dump'!BA689</f>
        <v>0</v>
      </c>
      <c r="U690" s="11">
        <f t="shared" si="22"/>
        <v>480</v>
      </c>
    </row>
    <row r="691" spans="1:21" x14ac:dyDescent="0.3">
      <c r="A691" t="str">
        <f t="shared" si="21"/>
        <v>PSY2803001</v>
      </c>
      <c r="B691" s="1" t="str">
        <f>'XCSM Dump'!C690</f>
        <v>PSY</v>
      </c>
      <c r="C691" s="1" t="str">
        <f>IF(LEN('XCSM Dump'!D690)=4,'XCSM Dump'!D690,REPT("0",3-LEN('XCSM Dump'!D690))&amp;'XCSM Dump'!D690)</f>
        <v>280</v>
      </c>
      <c r="D691" s="1">
        <f>'XCSM Dump'!E690</f>
        <v>3001</v>
      </c>
      <c r="E691" t="str">
        <f>'XCSM Dump'!F690</f>
        <v>Life-Span Human Development</v>
      </c>
      <c r="F691" s="75">
        <f>'XCSM Dump'!W690</f>
        <v>3</v>
      </c>
      <c r="G691" s="49">
        <f>'XCSM Dump'!I690</f>
        <v>46252</v>
      </c>
      <c r="H691" s="49">
        <f>'XCSM Dump'!J690</f>
        <v>46367</v>
      </c>
      <c r="I691" s="49">
        <f>'XCSM Dump'!BX690</f>
        <v>46257.96</v>
      </c>
      <c r="J691" s="49">
        <f>'XCSM Dump'!BY690</f>
        <v>46264.92</v>
      </c>
      <c r="K691" s="49">
        <f>'XCSM Dump'!BZ690</f>
        <v>46349.599999999999</v>
      </c>
      <c r="L691" s="76">
        <f>'XCSM Dump'!AT690</f>
        <v>480</v>
      </c>
      <c r="M691" s="76">
        <f>'XCSM Dump'!AU690</f>
        <v>0</v>
      </c>
      <c r="N691" s="76">
        <f>'XCSM Dump'!AV690</f>
        <v>0</v>
      </c>
      <c r="O691" s="76">
        <f>'XCSM Dump'!AW690</f>
        <v>0</v>
      </c>
      <c r="P691" s="76">
        <f>'XCSM Dump'!AX690</f>
        <v>0</v>
      </c>
      <c r="Q691" s="76">
        <f>'XCSM Dump'!AY690</f>
        <v>0</v>
      </c>
      <c r="R691" s="76">
        <f>'XCSM Dump'!AZ690</f>
        <v>0</v>
      </c>
      <c r="S691" s="76">
        <f>+'XCSM Dump'!U690</f>
        <v>0</v>
      </c>
      <c r="T691" s="76">
        <f>+'XCSM Dump'!BB690+'XCSM Dump'!BA690</f>
        <v>0</v>
      </c>
      <c r="U691" s="11">
        <f t="shared" si="22"/>
        <v>480</v>
      </c>
    </row>
    <row r="692" spans="1:21" x14ac:dyDescent="0.3">
      <c r="A692" t="str">
        <f t="shared" si="21"/>
        <v>PSY2803002</v>
      </c>
      <c r="B692" s="1" t="str">
        <f>'XCSM Dump'!C691</f>
        <v>PSY</v>
      </c>
      <c r="C692" s="1" t="str">
        <f>IF(LEN('XCSM Dump'!D691)=4,'XCSM Dump'!D691,REPT("0",3-LEN('XCSM Dump'!D691))&amp;'XCSM Dump'!D691)</f>
        <v>280</v>
      </c>
      <c r="D692" s="1">
        <f>'XCSM Dump'!E691</f>
        <v>3002</v>
      </c>
      <c r="E692" t="str">
        <f>'XCSM Dump'!F691</f>
        <v>Life-Span Human Development</v>
      </c>
      <c r="F692" s="75">
        <f>'XCSM Dump'!W691</f>
        <v>3</v>
      </c>
      <c r="G692" s="49">
        <f>'XCSM Dump'!I691</f>
        <v>46251</v>
      </c>
      <c r="H692" s="49">
        <f>'XCSM Dump'!J691</f>
        <v>46367</v>
      </c>
      <c r="I692" s="49">
        <f>'XCSM Dump'!BX691</f>
        <v>46257.02</v>
      </c>
      <c r="J692" s="49">
        <f>'XCSM Dump'!BY691</f>
        <v>46264.04</v>
      </c>
      <c r="K692" s="49">
        <f>'XCSM Dump'!BZ691</f>
        <v>46349.440000000002</v>
      </c>
      <c r="L692" s="76">
        <f>'XCSM Dump'!AT691</f>
        <v>480</v>
      </c>
      <c r="M692" s="76">
        <f>'XCSM Dump'!AU691</f>
        <v>0</v>
      </c>
      <c r="N692" s="76">
        <f>'XCSM Dump'!AV691</f>
        <v>0</v>
      </c>
      <c r="O692" s="76">
        <f>'XCSM Dump'!AW691</f>
        <v>0</v>
      </c>
      <c r="P692" s="76">
        <f>'XCSM Dump'!AX691</f>
        <v>0</v>
      </c>
      <c r="Q692" s="76">
        <f>'XCSM Dump'!AY691</f>
        <v>0</v>
      </c>
      <c r="R692" s="76">
        <f>'XCSM Dump'!AZ691</f>
        <v>0</v>
      </c>
      <c r="S692" s="76">
        <f>+'XCSM Dump'!U691</f>
        <v>0</v>
      </c>
      <c r="T692" s="76">
        <f>+'XCSM Dump'!BB691+'XCSM Dump'!BA691</f>
        <v>0</v>
      </c>
      <c r="U692" s="11">
        <f t="shared" si="22"/>
        <v>480</v>
      </c>
    </row>
    <row r="693" spans="1:21" x14ac:dyDescent="0.3">
      <c r="A693" t="str">
        <f t="shared" si="21"/>
        <v>PSY2803003</v>
      </c>
      <c r="B693" s="1" t="str">
        <f>'XCSM Dump'!C692</f>
        <v>PSY</v>
      </c>
      <c r="C693" s="1" t="str">
        <f>IF(LEN('XCSM Dump'!D692)=4,'XCSM Dump'!D692,REPT("0",3-LEN('XCSM Dump'!D692))&amp;'XCSM Dump'!D692)</f>
        <v>280</v>
      </c>
      <c r="D693" s="1">
        <f>'XCSM Dump'!E692</f>
        <v>3003</v>
      </c>
      <c r="E693" t="str">
        <f>'XCSM Dump'!F692</f>
        <v>Life-Span Human Development</v>
      </c>
      <c r="F693" s="75">
        <f>'XCSM Dump'!W692</f>
        <v>3</v>
      </c>
      <c r="G693" s="49">
        <f>'XCSM Dump'!I692</f>
        <v>46251</v>
      </c>
      <c r="H693" s="49">
        <f>'XCSM Dump'!J692</f>
        <v>46367</v>
      </c>
      <c r="I693" s="49">
        <f>'XCSM Dump'!BX692</f>
        <v>46257.02</v>
      </c>
      <c r="J693" s="49">
        <f>'XCSM Dump'!BY692</f>
        <v>46264.04</v>
      </c>
      <c r="K693" s="49">
        <f>'XCSM Dump'!BZ692</f>
        <v>46349.440000000002</v>
      </c>
      <c r="L693" s="76">
        <f>'XCSM Dump'!AT692</f>
        <v>480</v>
      </c>
      <c r="M693" s="76">
        <f>'XCSM Dump'!AU692</f>
        <v>0</v>
      </c>
      <c r="N693" s="76">
        <f>'XCSM Dump'!AV692</f>
        <v>0</v>
      </c>
      <c r="O693" s="76">
        <f>'XCSM Dump'!AW692</f>
        <v>0</v>
      </c>
      <c r="P693" s="76">
        <f>'XCSM Dump'!AX692</f>
        <v>0</v>
      </c>
      <c r="Q693" s="76">
        <f>'XCSM Dump'!AY692</f>
        <v>0</v>
      </c>
      <c r="R693" s="76">
        <f>'XCSM Dump'!AZ692</f>
        <v>0</v>
      </c>
      <c r="S693" s="76">
        <f>+'XCSM Dump'!U692</f>
        <v>0</v>
      </c>
      <c r="T693" s="76">
        <f>+'XCSM Dump'!BB692+'XCSM Dump'!BA692</f>
        <v>0</v>
      </c>
      <c r="U693" s="11">
        <f t="shared" si="22"/>
        <v>480</v>
      </c>
    </row>
    <row r="694" spans="1:21" x14ac:dyDescent="0.3">
      <c r="A694" t="str">
        <f t="shared" si="21"/>
        <v>PSY2803081</v>
      </c>
      <c r="B694" s="1" t="str">
        <f>'XCSM Dump'!C693</f>
        <v>PSY</v>
      </c>
      <c r="C694" s="1" t="str">
        <f>IF(LEN('XCSM Dump'!D693)=4,'XCSM Dump'!D693,REPT("0",3-LEN('XCSM Dump'!D693))&amp;'XCSM Dump'!D693)</f>
        <v>280</v>
      </c>
      <c r="D694" s="1">
        <f>'XCSM Dump'!E693</f>
        <v>3081</v>
      </c>
      <c r="E694" t="str">
        <f>'XCSM Dump'!F693</f>
        <v>Life-Span Human Development</v>
      </c>
      <c r="F694" s="75">
        <f>'XCSM Dump'!W693</f>
        <v>3</v>
      </c>
      <c r="G694" s="49">
        <f>'XCSM Dump'!I693</f>
        <v>46252</v>
      </c>
      <c r="H694" s="49">
        <f>'XCSM Dump'!J693</f>
        <v>46367</v>
      </c>
      <c r="I694" s="49">
        <f>'XCSM Dump'!BX693</f>
        <v>46257.96</v>
      </c>
      <c r="J694" s="49">
        <f>'XCSM Dump'!BY693</f>
        <v>46264.92</v>
      </c>
      <c r="K694" s="49">
        <f>'XCSM Dump'!BZ693</f>
        <v>46349.599999999999</v>
      </c>
      <c r="L694" s="76">
        <f>'XCSM Dump'!AT693</f>
        <v>480</v>
      </c>
      <c r="M694" s="76">
        <f>'XCSM Dump'!AU693</f>
        <v>0</v>
      </c>
      <c r="N694" s="76">
        <f>'XCSM Dump'!AV693</f>
        <v>0</v>
      </c>
      <c r="O694" s="76">
        <f>'XCSM Dump'!AW693</f>
        <v>0</v>
      </c>
      <c r="P694" s="76">
        <f>'XCSM Dump'!AX693</f>
        <v>0</v>
      </c>
      <c r="Q694" s="76">
        <f>'XCSM Dump'!AY693</f>
        <v>0</v>
      </c>
      <c r="R694" s="76">
        <f>'XCSM Dump'!AZ693</f>
        <v>0</v>
      </c>
      <c r="S694" s="76">
        <f>+'XCSM Dump'!U693</f>
        <v>0</v>
      </c>
      <c r="T694" s="76">
        <f>+'XCSM Dump'!BB693+'XCSM Dump'!BA693</f>
        <v>0</v>
      </c>
      <c r="U694" s="11">
        <f t="shared" si="22"/>
        <v>480</v>
      </c>
    </row>
    <row r="695" spans="1:21" x14ac:dyDescent="0.3">
      <c r="A695" t="str">
        <f t="shared" si="21"/>
        <v>PSY2803B01</v>
      </c>
      <c r="B695" s="1" t="str">
        <f>'XCSM Dump'!C694</f>
        <v>PSY</v>
      </c>
      <c r="C695" s="1" t="str">
        <f>IF(LEN('XCSM Dump'!D694)=4,'XCSM Dump'!D694,REPT("0",3-LEN('XCSM Dump'!D694))&amp;'XCSM Dump'!D694)</f>
        <v>280</v>
      </c>
      <c r="D695" s="1" t="str">
        <f>'XCSM Dump'!E694</f>
        <v>3B01</v>
      </c>
      <c r="E695" t="str">
        <f>'XCSM Dump'!F694</f>
        <v>Life-Span Human Development</v>
      </c>
      <c r="F695" s="75">
        <f>'XCSM Dump'!W694</f>
        <v>3</v>
      </c>
      <c r="G695" s="49">
        <f>'XCSM Dump'!I694</f>
        <v>46307</v>
      </c>
      <c r="H695" s="49">
        <f>'XCSM Dump'!J694</f>
        <v>46367</v>
      </c>
      <c r="I695" s="49">
        <f>'XCSM Dump'!BX694</f>
        <v>46309.66</v>
      </c>
      <c r="J695" s="49">
        <f>'XCSM Dump'!BY694</f>
        <v>46313.32</v>
      </c>
      <c r="K695" s="49">
        <f>'XCSM Dump'!BZ694</f>
        <v>46357.4</v>
      </c>
      <c r="L695" s="76">
        <f>'XCSM Dump'!AT694</f>
        <v>480</v>
      </c>
      <c r="M695" s="76">
        <f>'XCSM Dump'!AU694</f>
        <v>0</v>
      </c>
      <c r="N695" s="76">
        <f>'XCSM Dump'!AV694</f>
        <v>0</v>
      </c>
      <c r="O695" s="76">
        <f>'XCSM Dump'!AW694</f>
        <v>0</v>
      </c>
      <c r="P695" s="76">
        <f>'XCSM Dump'!AX694</f>
        <v>0</v>
      </c>
      <c r="Q695" s="76">
        <f>'XCSM Dump'!AY694</f>
        <v>0</v>
      </c>
      <c r="R695" s="76">
        <f>'XCSM Dump'!AZ694</f>
        <v>0</v>
      </c>
      <c r="S695" s="76">
        <f>+'XCSM Dump'!U694</f>
        <v>0</v>
      </c>
      <c r="T695" s="76">
        <f>+'XCSM Dump'!BB694+'XCSM Dump'!BA694</f>
        <v>0</v>
      </c>
      <c r="U695" s="11">
        <f t="shared" si="22"/>
        <v>480</v>
      </c>
    </row>
    <row r="696" spans="1:21" x14ac:dyDescent="0.3">
      <c r="A696" t="str">
        <f t="shared" si="21"/>
        <v>PSY2803B02</v>
      </c>
      <c r="B696" s="1" t="str">
        <f>'XCSM Dump'!C695</f>
        <v>PSY</v>
      </c>
      <c r="C696" s="1" t="str">
        <f>IF(LEN('XCSM Dump'!D695)=4,'XCSM Dump'!D695,REPT("0",3-LEN('XCSM Dump'!D695))&amp;'XCSM Dump'!D695)</f>
        <v>280</v>
      </c>
      <c r="D696" s="1" t="str">
        <f>'XCSM Dump'!E695</f>
        <v>3B02</v>
      </c>
      <c r="E696" t="str">
        <f>'XCSM Dump'!F695</f>
        <v>Life-Span Human Development</v>
      </c>
      <c r="F696" s="75">
        <f>'XCSM Dump'!W695</f>
        <v>3</v>
      </c>
      <c r="G696" s="49">
        <f>'XCSM Dump'!I695</f>
        <v>46307</v>
      </c>
      <c r="H696" s="49">
        <f>'XCSM Dump'!J695</f>
        <v>46367</v>
      </c>
      <c r="I696" s="49">
        <f>'XCSM Dump'!BX695</f>
        <v>46309.66</v>
      </c>
      <c r="J696" s="49">
        <f>'XCSM Dump'!BY695</f>
        <v>46313.32</v>
      </c>
      <c r="K696" s="49">
        <f>'XCSM Dump'!BZ695</f>
        <v>46357.4</v>
      </c>
      <c r="L696" s="76">
        <f>'XCSM Dump'!AT695</f>
        <v>480</v>
      </c>
      <c r="M696" s="76">
        <f>'XCSM Dump'!AU695</f>
        <v>0</v>
      </c>
      <c r="N696" s="76">
        <f>'XCSM Dump'!AV695</f>
        <v>0</v>
      </c>
      <c r="O696" s="76">
        <f>'XCSM Dump'!AW695</f>
        <v>0</v>
      </c>
      <c r="P696" s="76">
        <f>'XCSM Dump'!AX695</f>
        <v>0</v>
      </c>
      <c r="Q696" s="76">
        <f>'XCSM Dump'!AY695</f>
        <v>0</v>
      </c>
      <c r="R696" s="76">
        <f>'XCSM Dump'!AZ695</f>
        <v>0</v>
      </c>
      <c r="S696" s="76">
        <f>+'XCSM Dump'!U695</f>
        <v>0</v>
      </c>
      <c r="T696" s="76">
        <f>+'XCSM Dump'!BB695+'XCSM Dump'!BA695</f>
        <v>0</v>
      </c>
      <c r="U696" s="11">
        <f t="shared" si="22"/>
        <v>480</v>
      </c>
    </row>
    <row r="697" spans="1:21" x14ac:dyDescent="0.3">
      <c r="A697" t="str">
        <f t="shared" si="21"/>
        <v>PSY2863001</v>
      </c>
      <c r="B697" s="1" t="str">
        <f>'XCSM Dump'!C696</f>
        <v>PSY</v>
      </c>
      <c r="C697" s="1" t="str">
        <f>IF(LEN('XCSM Dump'!D696)=4,'XCSM Dump'!D696,REPT("0",3-LEN('XCSM Dump'!D696))&amp;'XCSM Dump'!D696)</f>
        <v>286</v>
      </c>
      <c r="D697" s="1">
        <f>'XCSM Dump'!E696</f>
        <v>3001</v>
      </c>
      <c r="E697" t="str">
        <f>'XCSM Dump'!F696</f>
        <v>Social Psychology</v>
      </c>
      <c r="F697" s="75">
        <f>'XCSM Dump'!W696</f>
        <v>3</v>
      </c>
      <c r="G697" s="49">
        <f>'XCSM Dump'!I696</f>
        <v>46251</v>
      </c>
      <c r="H697" s="49">
        <f>'XCSM Dump'!J696</f>
        <v>46367</v>
      </c>
      <c r="I697" s="49">
        <f>'XCSM Dump'!BX696</f>
        <v>46257.02</v>
      </c>
      <c r="J697" s="49">
        <f>'XCSM Dump'!BY696</f>
        <v>46264.04</v>
      </c>
      <c r="K697" s="49">
        <f>'XCSM Dump'!BZ696</f>
        <v>46349.440000000002</v>
      </c>
      <c r="L697" s="76">
        <f>'XCSM Dump'!AT696</f>
        <v>480</v>
      </c>
      <c r="M697" s="76">
        <f>'XCSM Dump'!AU696</f>
        <v>0</v>
      </c>
      <c r="N697" s="76">
        <f>'XCSM Dump'!AV696</f>
        <v>0</v>
      </c>
      <c r="O697" s="76">
        <f>'XCSM Dump'!AW696</f>
        <v>0</v>
      </c>
      <c r="P697" s="76">
        <f>'XCSM Dump'!AX696</f>
        <v>0</v>
      </c>
      <c r="Q697" s="76">
        <f>'XCSM Dump'!AY696</f>
        <v>0</v>
      </c>
      <c r="R697" s="76">
        <f>'XCSM Dump'!AZ696</f>
        <v>0</v>
      </c>
      <c r="S697" s="76">
        <f>+'XCSM Dump'!U696</f>
        <v>0</v>
      </c>
      <c r="T697" s="76">
        <f>+'XCSM Dump'!BB696+'XCSM Dump'!BA696</f>
        <v>0</v>
      </c>
      <c r="U697" s="11">
        <f t="shared" si="22"/>
        <v>480</v>
      </c>
    </row>
    <row r="698" spans="1:21" x14ac:dyDescent="0.3">
      <c r="A698" t="str">
        <f t="shared" si="21"/>
        <v>RA1003001</v>
      </c>
      <c r="B698" s="1" t="str">
        <f>'XCSM Dump'!C697</f>
        <v>RA</v>
      </c>
      <c r="C698" s="1" t="str">
        <f>IF(LEN('XCSM Dump'!D697)=4,'XCSM Dump'!D697,REPT("0",3-LEN('XCSM Dump'!D697))&amp;'XCSM Dump'!D697)</f>
        <v>100</v>
      </c>
      <c r="D698" s="1">
        <f>'XCSM Dump'!E697</f>
        <v>3001</v>
      </c>
      <c r="E698" t="str">
        <f>'XCSM Dump'!F697</f>
        <v>Radiographic Imaging I</v>
      </c>
      <c r="F698" s="75">
        <f>'XCSM Dump'!W697</f>
        <v>2</v>
      </c>
      <c r="G698" s="49">
        <f>'XCSM Dump'!I697</f>
        <v>46255</v>
      </c>
      <c r="H698" s="49">
        <f>'XCSM Dump'!J697</f>
        <v>46367</v>
      </c>
      <c r="I698" s="49">
        <f>'XCSM Dump'!BX697</f>
        <v>46260.78</v>
      </c>
      <c r="J698" s="49">
        <f>'XCSM Dump'!BY697</f>
        <v>46267.56</v>
      </c>
      <c r="K698" s="49">
        <f>'XCSM Dump'!BZ697</f>
        <v>46349.08</v>
      </c>
      <c r="L698" s="76">
        <f>'XCSM Dump'!AT697</f>
        <v>320</v>
      </c>
      <c r="M698" s="76">
        <f>'XCSM Dump'!AU697</f>
        <v>0</v>
      </c>
      <c r="N698" s="76">
        <f>'XCSM Dump'!AV697</f>
        <v>0</v>
      </c>
      <c r="O698" s="76">
        <f>'XCSM Dump'!AW697</f>
        <v>0</v>
      </c>
      <c r="P698" s="76">
        <f>'XCSM Dump'!AX697</f>
        <v>0</v>
      </c>
      <c r="Q698" s="76">
        <f>'XCSM Dump'!AY697</f>
        <v>0</v>
      </c>
      <c r="R698" s="76">
        <f>'XCSM Dump'!AZ697</f>
        <v>0</v>
      </c>
      <c r="S698" s="76">
        <f>+'XCSM Dump'!U697</f>
        <v>0</v>
      </c>
      <c r="T698" s="76">
        <f>+'XCSM Dump'!BB697+'XCSM Dump'!BA697</f>
        <v>160</v>
      </c>
      <c r="U698" s="11">
        <f t="shared" si="22"/>
        <v>480</v>
      </c>
    </row>
    <row r="699" spans="1:21" x14ac:dyDescent="0.3">
      <c r="A699" t="str">
        <f t="shared" si="21"/>
        <v>RA1013001</v>
      </c>
      <c r="B699" s="1" t="str">
        <f>'XCSM Dump'!C698</f>
        <v>RA</v>
      </c>
      <c r="C699" s="1" t="str">
        <f>IF(LEN('XCSM Dump'!D698)=4,'XCSM Dump'!D698,REPT("0",3-LEN('XCSM Dump'!D698))&amp;'XCSM Dump'!D698)</f>
        <v>101</v>
      </c>
      <c r="D699" s="1">
        <f>'XCSM Dump'!E698</f>
        <v>3001</v>
      </c>
      <c r="E699" t="str">
        <f>'XCSM Dump'!F698</f>
        <v>Patient Care Techniques</v>
      </c>
      <c r="F699" s="75">
        <f>'XCSM Dump'!W698</f>
        <v>2</v>
      </c>
      <c r="G699" s="49">
        <f>'XCSM Dump'!I698</f>
        <v>46251</v>
      </c>
      <c r="H699" s="49">
        <f>'XCSM Dump'!J698</f>
        <v>46367</v>
      </c>
      <c r="I699" s="49">
        <f>'XCSM Dump'!BX698</f>
        <v>46257.02</v>
      </c>
      <c r="J699" s="49">
        <f>'XCSM Dump'!BY698</f>
        <v>46264.04</v>
      </c>
      <c r="K699" s="49">
        <f>'XCSM Dump'!BZ698</f>
        <v>46349.440000000002</v>
      </c>
      <c r="L699" s="76">
        <f>'XCSM Dump'!AT698</f>
        <v>320</v>
      </c>
      <c r="M699" s="76">
        <f>'XCSM Dump'!AU698</f>
        <v>0</v>
      </c>
      <c r="N699" s="76">
        <f>'XCSM Dump'!AV698</f>
        <v>0</v>
      </c>
      <c r="O699" s="76">
        <f>'XCSM Dump'!AW698</f>
        <v>0</v>
      </c>
      <c r="P699" s="76">
        <f>'XCSM Dump'!AX698</f>
        <v>0</v>
      </c>
      <c r="Q699" s="76">
        <f>'XCSM Dump'!AY698</f>
        <v>0</v>
      </c>
      <c r="R699" s="76">
        <f>'XCSM Dump'!AZ698</f>
        <v>0</v>
      </c>
      <c r="S699" s="76">
        <f>+'XCSM Dump'!U698</f>
        <v>0</v>
      </c>
      <c r="T699" s="76">
        <f>+'XCSM Dump'!BB698+'XCSM Dump'!BA698</f>
        <v>160</v>
      </c>
      <c r="U699" s="11">
        <f t="shared" si="22"/>
        <v>480</v>
      </c>
    </row>
    <row r="700" spans="1:21" x14ac:dyDescent="0.3">
      <c r="A700" t="str">
        <f t="shared" si="21"/>
        <v>RA1023001</v>
      </c>
      <c r="B700" s="1" t="str">
        <f>'XCSM Dump'!C699</f>
        <v>RA</v>
      </c>
      <c r="C700" s="1" t="str">
        <f>IF(LEN('XCSM Dump'!D699)=4,'XCSM Dump'!D699,REPT("0",3-LEN('XCSM Dump'!D699))&amp;'XCSM Dump'!D699)</f>
        <v>102</v>
      </c>
      <c r="D700" s="1">
        <f>'XCSM Dump'!E699</f>
        <v>3001</v>
      </c>
      <c r="E700" t="str">
        <f>'XCSM Dump'!F699</f>
        <v>Radiographic Pos &amp; Proced I</v>
      </c>
      <c r="F700" s="75">
        <f>'XCSM Dump'!W699</f>
        <v>5</v>
      </c>
      <c r="G700" s="49">
        <f>'XCSM Dump'!I699</f>
        <v>46251</v>
      </c>
      <c r="H700" s="49">
        <f>'XCSM Dump'!J699</f>
        <v>46367</v>
      </c>
      <c r="I700" s="49">
        <f>'XCSM Dump'!BX699</f>
        <v>46257.02</v>
      </c>
      <c r="J700" s="49">
        <f>'XCSM Dump'!BY699</f>
        <v>46264.04</v>
      </c>
      <c r="K700" s="49">
        <f>'XCSM Dump'!BZ699</f>
        <v>46349.440000000002</v>
      </c>
      <c r="L700" s="76">
        <f>'XCSM Dump'!AT699</f>
        <v>800</v>
      </c>
      <c r="M700" s="76">
        <f>'XCSM Dump'!AU699</f>
        <v>0</v>
      </c>
      <c r="N700" s="76">
        <f>'XCSM Dump'!AV699</f>
        <v>0</v>
      </c>
      <c r="O700" s="76">
        <f>'XCSM Dump'!AW699</f>
        <v>0</v>
      </c>
      <c r="P700" s="76">
        <f>'XCSM Dump'!AX699</f>
        <v>0</v>
      </c>
      <c r="Q700" s="76">
        <f>'XCSM Dump'!AY699</f>
        <v>0</v>
      </c>
      <c r="R700" s="76">
        <f>'XCSM Dump'!AZ699</f>
        <v>0</v>
      </c>
      <c r="S700" s="76">
        <f>+'XCSM Dump'!U699</f>
        <v>0</v>
      </c>
      <c r="T700" s="76">
        <f>+'XCSM Dump'!BB699+'XCSM Dump'!BA699</f>
        <v>400</v>
      </c>
      <c r="U700" s="11">
        <f t="shared" si="22"/>
        <v>1200</v>
      </c>
    </row>
    <row r="701" spans="1:21" x14ac:dyDescent="0.3">
      <c r="A701" t="str">
        <f t="shared" si="21"/>
        <v>RA1023002</v>
      </c>
      <c r="B701" s="1" t="str">
        <f>'XCSM Dump'!C700</f>
        <v>RA</v>
      </c>
      <c r="C701" s="1" t="str">
        <f>IF(LEN('XCSM Dump'!D700)=4,'XCSM Dump'!D700,REPT("0",3-LEN('XCSM Dump'!D700))&amp;'XCSM Dump'!D700)</f>
        <v>102</v>
      </c>
      <c r="D701" s="1">
        <f>'XCSM Dump'!E700</f>
        <v>3002</v>
      </c>
      <c r="E701" t="str">
        <f>'XCSM Dump'!F700</f>
        <v>Radiographic Pos &amp; Proced I</v>
      </c>
      <c r="F701" s="75">
        <f>'XCSM Dump'!W700</f>
        <v>5</v>
      </c>
      <c r="G701" s="49">
        <f>'XCSM Dump'!I700</f>
        <v>46251</v>
      </c>
      <c r="H701" s="49">
        <f>'XCSM Dump'!J700</f>
        <v>46367</v>
      </c>
      <c r="I701" s="49">
        <f>'XCSM Dump'!BX700</f>
        <v>46257.02</v>
      </c>
      <c r="J701" s="49">
        <f>'XCSM Dump'!BY700</f>
        <v>46264.04</v>
      </c>
      <c r="K701" s="49">
        <f>'XCSM Dump'!BZ700</f>
        <v>46349.440000000002</v>
      </c>
      <c r="L701" s="76">
        <f>'XCSM Dump'!AT700</f>
        <v>800</v>
      </c>
      <c r="M701" s="76">
        <f>'XCSM Dump'!AU700</f>
        <v>0</v>
      </c>
      <c r="N701" s="76">
        <f>'XCSM Dump'!AV700</f>
        <v>0</v>
      </c>
      <c r="O701" s="76">
        <f>'XCSM Dump'!AW700</f>
        <v>0</v>
      </c>
      <c r="P701" s="76">
        <f>'XCSM Dump'!AX700</f>
        <v>0</v>
      </c>
      <c r="Q701" s="76">
        <f>'XCSM Dump'!AY700</f>
        <v>0</v>
      </c>
      <c r="R701" s="76">
        <f>'XCSM Dump'!AZ700</f>
        <v>0</v>
      </c>
      <c r="S701" s="76">
        <f>+'XCSM Dump'!U700</f>
        <v>0</v>
      </c>
      <c r="T701" s="76">
        <f>+'XCSM Dump'!BB700+'XCSM Dump'!BA700</f>
        <v>400</v>
      </c>
      <c r="U701" s="11">
        <f t="shared" si="22"/>
        <v>1200</v>
      </c>
    </row>
    <row r="702" spans="1:21" x14ac:dyDescent="0.3">
      <c r="A702" t="str">
        <f t="shared" si="21"/>
        <v>RA1023003</v>
      </c>
      <c r="B702" s="1" t="str">
        <f>'XCSM Dump'!C701</f>
        <v>RA</v>
      </c>
      <c r="C702" s="1" t="str">
        <f>IF(LEN('XCSM Dump'!D701)=4,'XCSM Dump'!D701,REPT("0",3-LEN('XCSM Dump'!D701))&amp;'XCSM Dump'!D701)</f>
        <v>102</v>
      </c>
      <c r="D702" s="1">
        <f>'XCSM Dump'!E701</f>
        <v>3003</v>
      </c>
      <c r="E702" t="str">
        <f>'XCSM Dump'!F701</f>
        <v>Radiographic Pos &amp; Proced I</v>
      </c>
      <c r="F702" s="75">
        <f>'XCSM Dump'!W701</f>
        <v>5</v>
      </c>
      <c r="G702" s="49">
        <f>'XCSM Dump'!I701</f>
        <v>46251</v>
      </c>
      <c r="H702" s="49">
        <f>'XCSM Dump'!J701</f>
        <v>46367</v>
      </c>
      <c r="I702" s="49">
        <f>'XCSM Dump'!BX701</f>
        <v>46257.02</v>
      </c>
      <c r="J702" s="49">
        <f>'XCSM Dump'!BY701</f>
        <v>46264.04</v>
      </c>
      <c r="K702" s="49">
        <f>'XCSM Dump'!BZ701</f>
        <v>46349.440000000002</v>
      </c>
      <c r="L702" s="76">
        <f>'XCSM Dump'!AT701</f>
        <v>800</v>
      </c>
      <c r="M702" s="76">
        <f>'XCSM Dump'!AU701</f>
        <v>0</v>
      </c>
      <c r="N702" s="76">
        <f>'XCSM Dump'!AV701</f>
        <v>0</v>
      </c>
      <c r="O702" s="76">
        <f>'XCSM Dump'!AW701</f>
        <v>0</v>
      </c>
      <c r="P702" s="76">
        <f>'XCSM Dump'!AX701</f>
        <v>0</v>
      </c>
      <c r="Q702" s="76">
        <f>'XCSM Dump'!AY701</f>
        <v>0</v>
      </c>
      <c r="R702" s="76">
        <f>'XCSM Dump'!AZ701</f>
        <v>0</v>
      </c>
      <c r="S702" s="76">
        <f>+'XCSM Dump'!U701</f>
        <v>0</v>
      </c>
      <c r="T702" s="76">
        <f>+'XCSM Dump'!BB701+'XCSM Dump'!BA701</f>
        <v>400</v>
      </c>
      <c r="U702" s="11">
        <f t="shared" si="22"/>
        <v>1200</v>
      </c>
    </row>
    <row r="703" spans="1:21" x14ac:dyDescent="0.3">
      <c r="A703" t="str">
        <f t="shared" si="21"/>
        <v>RA1043001</v>
      </c>
      <c r="B703" s="1" t="str">
        <f>'XCSM Dump'!C702</f>
        <v>RA</v>
      </c>
      <c r="C703" s="1" t="str">
        <f>IF(LEN('XCSM Dump'!D702)=4,'XCSM Dump'!D702,REPT("0",3-LEN('XCSM Dump'!D702))&amp;'XCSM Dump'!D702)</f>
        <v>104</v>
      </c>
      <c r="D703" s="1">
        <f>'XCSM Dump'!E702</f>
        <v>3001</v>
      </c>
      <c r="E703" t="str">
        <f>'XCSM Dump'!F702</f>
        <v>Clinical Practicum I</v>
      </c>
      <c r="F703" s="75">
        <f>'XCSM Dump'!W702</f>
        <v>3</v>
      </c>
      <c r="G703" s="49">
        <f>'XCSM Dump'!I702</f>
        <v>46252</v>
      </c>
      <c r="H703" s="49">
        <f>'XCSM Dump'!J702</f>
        <v>46367</v>
      </c>
      <c r="I703" s="49">
        <f>'XCSM Dump'!BX702</f>
        <v>46257.96</v>
      </c>
      <c r="J703" s="49">
        <f>'XCSM Dump'!BY702</f>
        <v>46264.92</v>
      </c>
      <c r="K703" s="49">
        <f>'XCSM Dump'!BZ702</f>
        <v>46349.599999999999</v>
      </c>
      <c r="L703" s="76">
        <f>'XCSM Dump'!AT702</f>
        <v>480</v>
      </c>
      <c r="M703" s="76">
        <f>'XCSM Dump'!AU702</f>
        <v>0</v>
      </c>
      <c r="N703" s="76">
        <f>'XCSM Dump'!AV702</f>
        <v>0</v>
      </c>
      <c r="O703" s="76">
        <f>'XCSM Dump'!AW702</f>
        <v>0</v>
      </c>
      <c r="P703" s="76">
        <f>'XCSM Dump'!AX702</f>
        <v>0</v>
      </c>
      <c r="Q703" s="76">
        <f>'XCSM Dump'!AY702</f>
        <v>0</v>
      </c>
      <c r="R703" s="76">
        <f>'XCSM Dump'!AZ702</f>
        <v>0</v>
      </c>
      <c r="S703" s="76">
        <f>+'XCSM Dump'!U702</f>
        <v>0</v>
      </c>
      <c r="T703" s="76">
        <f>+'XCSM Dump'!BB702+'XCSM Dump'!BA702</f>
        <v>240</v>
      </c>
      <c r="U703" s="11">
        <f t="shared" si="22"/>
        <v>720</v>
      </c>
    </row>
    <row r="704" spans="1:21" x14ac:dyDescent="0.3">
      <c r="A704" t="str">
        <f t="shared" ref="A704:A767" si="23">B704&amp;C704&amp;D704</f>
        <v>RA1053001</v>
      </c>
      <c r="B704" s="1" t="str">
        <f>'XCSM Dump'!C703</f>
        <v>RA</v>
      </c>
      <c r="C704" s="1" t="str">
        <f>IF(LEN('XCSM Dump'!D703)=4,'XCSM Dump'!D703,REPT("0",3-LEN('XCSM Dump'!D703))&amp;'XCSM Dump'!D703)</f>
        <v>105</v>
      </c>
      <c r="D704" s="1">
        <f>'XCSM Dump'!E703</f>
        <v>3001</v>
      </c>
      <c r="E704" t="str">
        <f>'XCSM Dump'!F703</f>
        <v>Medical Term for Radiography</v>
      </c>
      <c r="F704" s="75">
        <f>'XCSM Dump'!W703</f>
        <v>1</v>
      </c>
      <c r="G704" s="49">
        <f>'XCSM Dump'!I703</f>
        <v>46251</v>
      </c>
      <c r="H704" s="49">
        <f>'XCSM Dump'!J703</f>
        <v>46367</v>
      </c>
      <c r="I704" s="49">
        <f>'XCSM Dump'!BX703</f>
        <v>46257.02</v>
      </c>
      <c r="J704" s="49">
        <f>'XCSM Dump'!BY703</f>
        <v>46264.04</v>
      </c>
      <c r="K704" s="49">
        <f>'XCSM Dump'!BZ703</f>
        <v>46349.440000000002</v>
      </c>
      <c r="L704" s="76">
        <f>'XCSM Dump'!AT703</f>
        <v>160</v>
      </c>
      <c r="M704" s="76">
        <f>'XCSM Dump'!AU703</f>
        <v>0</v>
      </c>
      <c r="N704" s="76">
        <f>'XCSM Dump'!AV703</f>
        <v>0</v>
      </c>
      <c r="O704" s="76">
        <f>'XCSM Dump'!AW703</f>
        <v>0</v>
      </c>
      <c r="P704" s="76">
        <f>'XCSM Dump'!AX703</f>
        <v>0</v>
      </c>
      <c r="Q704" s="76">
        <f>'XCSM Dump'!AY703</f>
        <v>0</v>
      </c>
      <c r="R704" s="76">
        <f>'XCSM Dump'!AZ703</f>
        <v>0</v>
      </c>
      <c r="S704" s="76">
        <f>+'XCSM Dump'!U703</f>
        <v>0</v>
      </c>
      <c r="T704" s="76">
        <f>+'XCSM Dump'!BB703+'XCSM Dump'!BA703</f>
        <v>80</v>
      </c>
      <c r="U704" s="11">
        <f t="shared" si="22"/>
        <v>240</v>
      </c>
    </row>
    <row r="705" spans="1:21" x14ac:dyDescent="0.3">
      <c r="A705" t="str">
        <f t="shared" si="23"/>
        <v>RA2043001</v>
      </c>
      <c r="B705" s="1" t="str">
        <f>'XCSM Dump'!C704</f>
        <v>RA</v>
      </c>
      <c r="C705" s="1" t="str">
        <f>IF(LEN('XCSM Dump'!D704)=4,'XCSM Dump'!D704,REPT("0",3-LEN('XCSM Dump'!D704))&amp;'XCSM Dump'!D704)</f>
        <v>204</v>
      </c>
      <c r="D705" s="1">
        <f>'XCSM Dump'!E704</f>
        <v>3001</v>
      </c>
      <c r="E705" t="str">
        <f>'XCSM Dump'!F704</f>
        <v>Advanced Clinical Practicum I</v>
      </c>
      <c r="F705" s="75">
        <f>'XCSM Dump'!W704</f>
        <v>5</v>
      </c>
      <c r="G705" s="49">
        <f>'XCSM Dump'!I704</f>
        <v>46251</v>
      </c>
      <c r="H705" s="49">
        <f>'XCSM Dump'!J704</f>
        <v>46367</v>
      </c>
      <c r="I705" s="49">
        <f>'XCSM Dump'!BX704</f>
        <v>46257.02</v>
      </c>
      <c r="J705" s="49">
        <f>'XCSM Dump'!BY704</f>
        <v>46264.04</v>
      </c>
      <c r="K705" s="49">
        <f>'XCSM Dump'!BZ704</f>
        <v>46349.440000000002</v>
      </c>
      <c r="L705" s="76">
        <f>'XCSM Dump'!AT704</f>
        <v>800</v>
      </c>
      <c r="M705" s="76">
        <f>'XCSM Dump'!AU704</f>
        <v>0</v>
      </c>
      <c r="N705" s="76">
        <f>'XCSM Dump'!AV704</f>
        <v>0</v>
      </c>
      <c r="O705" s="76">
        <f>'XCSM Dump'!AW704</f>
        <v>0</v>
      </c>
      <c r="P705" s="76">
        <f>'XCSM Dump'!AX704</f>
        <v>0</v>
      </c>
      <c r="Q705" s="76">
        <f>'XCSM Dump'!AY704</f>
        <v>0</v>
      </c>
      <c r="R705" s="76">
        <f>'XCSM Dump'!AZ704</f>
        <v>0</v>
      </c>
      <c r="S705" s="76">
        <f>+'XCSM Dump'!U704</f>
        <v>0</v>
      </c>
      <c r="T705" s="76">
        <f>+'XCSM Dump'!BB704+'XCSM Dump'!BA704</f>
        <v>400</v>
      </c>
      <c r="U705" s="11">
        <f t="shared" ref="U705:U768" si="24">SUM(L705:T705)</f>
        <v>1200</v>
      </c>
    </row>
    <row r="706" spans="1:21" x14ac:dyDescent="0.3">
      <c r="A706" t="str">
        <f t="shared" si="23"/>
        <v>RA2053001</v>
      </c>
      <c r="B706" s="1" t="str">
        <f>'XCSM Dump'!C705</f>
        <v>RA</v>
      </c>
      <c r="C706" s="1" t="str">
        <f>IF(LEN('XCSM Dump'!D705)=4,'XCSM Dump'!D705,REPT("0",3-LEN('XCSM Dump'!D705))&amp;'XCSM Dump'!D705)</f>
        <v>205</v>
      </c>
      <c r="D706" s="1">
        <f>'XCSM Dump'!E705</f>
        <v>3001</v>
      </c>
      <c r="E706" t="str">
        <f>'XCSM Dump'!F705</f>
        <v>Radiographic Image Evaluation</v>
      </c>
      <c r="F706" s="75">
        <f>'XCSM Dump'!W705</f>
        <v>2</v>
      </c>
      <c r="G706" s="49">
        <f>'XCSM Dump'!I705</f>
        <v>46254</v>
      </c>
      <c r="H706" s="49">
        <f>'XCSM Dump'!J705</f>
        <v>46367</v>
      </c>
      <c r="I706" s="49">
        <f>'XCSM Dump'!BX705</f>
        <v>46259.839999999997</v>
      </c>
      <c r="J706" s="49">
        <f>'XCSM Dump'!BY705</f>
        <v>46266.68</v>
      </c>
      <c r="K706" s="49">
        <f>'XCSM Dump'!BZ705</f>
        <v>46349.919999999998</v>
      </c>
      <c r="L706" s="76">
        <f>'XCSM Dump'!AT705</f>
        <v>320</v>
      </c>
      <c r="M706" s="76">
        <f>'XCSM Dump'!AU705</f>
        <v>0</v>
      </c>
      <c r="N706" s="76">
        <f>'XCSM Dump'!AV705</f>
        <v>0</v>
      </c>
      <c r="O706" s="76">
        <f>'XCSM Dump'!AW705</f>
        <v>0</v>
      </c>
      <c r="P706" s="76">
        <f>'XCSM Dump'!AX705</f>
        <v>0</v>
      </c>
      <c r="Q706" s="76">
        <f>'XCSM Dump'!AY705</f>
        <v>0</v>
      </c>
      <c r="R706" s="76">
        <f>'XCSM Dump'!AZ705</f>
        <v>0</v>
      </c>
      <c r="S706" s="76">
        <f>+'XCSM Dump'!U705</f>
        <v>0</v>
      </c>
      <c r="T706" s="76">
        <f>+'XCSM Dump'!BB705+'XCSM Dump'!BA705</f>
        <v>160</v>
      </c>
      <c r="U706" s="11">
        <f t="shared" si="24"/>
        <v>480</v>
      </c>
    </row>
    <row r="707" spans="1:21" x14ac:dyDescent="0.3">
      <c r="A707" t="str">
        <f t="shared" si="23"/>
        <v>RA2203001</v>
      </c>
      <c r="B707" s="1" t="str">
        <f>'XCSM Dump'!C706</f>
        <v>RA</v>
      </c>
      <c r="C707" s="1" t="str">
        <f>IF(LEN('XCSM Dump'!D706)=4,'XCSM Dump'!D706,REPT("0",3-LEN('XCSM Dump'!D706))&amp;'XCSM Dump'!D706)</f>
        <v>220</v>
      </c>
      <c r="D707" s="1">
        <f>'XCSM Dump'!E706</f>
        <v>3001</v>
      </c>
      <c r="E707" t="str">
        <f>'XCSM Dump'!F706</f>
        <v>Radiation Physics</v>
      </c>
      <c r="F707" s="75">
        <f>'XCSM Dump'!W706</f>
        <v>3</v>
      </c>
      <c r="G707" s="49">
        <f>'XCSM Dump'!I706</f>
        <v>46252</v>
      </c>
      <c r="H707" s="49">
        <f>'XCSM Dump'!J706</f>
        <v>46367</v>
      </c>
      <c r="I707" s="49">
        <f>'XCSM Dump'!BX706</f>
        <v>46257.96</v>
      </c>
      <c r="J707" s="49">
        <f>'XCSM Dump'!BY706</f>
        <v>46264.92</v>
      </c>
      <c r="K707" s="49">
        <f>'XCSM Dump'!BZ706</f>
        <v>46349.599999999999</v>
      </c>
      <c r="L707" s="76">
        <f>'XCSM Dump'!AT706</f>
        <v>480</v>
      </c>
      <c r="M707" s="76">
        <f>'XCSM Dump'!AU706</f>
        <v>0</v>
      </c>
      <c r="N707" s="76">
        <f>'XCSM Dump'!AV706</f>
        <v>0</v>
      </c>
      <c r="O707" s="76">
        <f>'XCSM Dump'!AW706</f>
        <v>0</v>
      </c>
      <c r="P707" s="76">
        <f>'XCSM Dump'!AX706</f>
        <v>0</v>
      </c>
      <c r="Q707" s="76">
        <f>'XCSM Dump'!AY706</f>
        <v>0</v>
      </c>
      <c r="R707" s="76">
        <f>'XCSM Dump'!AZ706</f>
        <v>0</v>
      </c>
      <c r="S707" s="76">
        <f>+'XCSM Dump'!U706</f>
        <v>0</v>
      </c>
      <c r="T707" s="76">
        <f>+'XCSM Dump'!BB706+'XCSM Dump'!BA706</f>
        <v>240</v>
      </c>
      <c r="U707" s="11">
        <f t="shared" si="24"/>
        <v>720</v>
      </c>
    </row>
    <row r="708" spans="1:21" x14ac:dyDescent="0.3">
      <c r="A708" t="str">
        <f t="shared" si="23"/>
        <v>RE7003001</v>
      </c>
      <c r="B708" s="1" t="str">
        <f>'XCSM Dump'!C707</f>
        <v>RE</v>
      </c>
      <c r="C708" s="1" t="str">
        <f>IF(LEN('XCSM Dump'!D707)=4,'XCSM Dump'!D707,REPT("0",3-LEN('XCSM Dump'!D707))&amp;'XCSM Dump'!D707)</f>
        <v>700</v>
      </c>
      <c r="D708" s="1">
        <f>'XCSM Dump'!E707</f>
        <v>3001</v>
      </c>
      <c r="E708" t="str">
        <f>'XCSM Dump'!F707</f>
        <v>Real Estate Transactions</v>
      </c>
      <c r="F708" s="75">
        <f>'XCSM Dump'!W707</f>
        <v>0</v>
      </c>
      <c r="G708" s="49">
        <f>'XCSM Dump'!I707</f>
        <v>46287</v>
      </c>
      <c r="H708" s="49">
        <f>'XCSM Dump'!J707</f>
        <v>46330</v>
      </c>
      <c r="I708" s="49">
        <f>'XCSM Dump'!BX707</f>
        <v>46288.639999999999</v>
      </c>
      <c r="J708" s="49">
        <f>'XCSM Dump'!BY707</f>
        <v>46291.28</v>
      </c>
      <c r="K708" s="49">
        <f>'XCSM Dump'!BZ707</f>
        <v>46323.12</v>
      </c>
      <c r="L708" s="76">
        <f>'XCSM Dump'!AT707</f>
        <v>0</v>
      </c>
      <c r="M708" s="76">
        <f>'XCSM Dump'!AU707</f>
        <v>0</v>
      </c>
      <c r="N708" s="76">
        <f>'XCSM Dump'!AV707</f>
        <v>0</v>
      </c>
      <c r="O708" s="76">
        <f>'XCSM Dump'!AW707</f>
        <v>0</v>
      </c>
      <c r="P708" s="76">
        <f>'XCSM Dump'!AX707</f>
        <v>0</v>
      </c>
      <c r="Q708" s="76">
        <f>'XCSM Dump'!AY707</f>
        <v>0</v>
      </c>
      <c r="R708" s="76">
        <f>'XCSM Dump'!AZ707</f>
        <v>0</v>
      </c>
      <c r="S708" s="76">
        <f>+'XCSM Dump'!U707</f>
        <v>0</v>
      </c>
      <c r="T708" s="76">
        <f>+'XCSM Dump'!BB707+'XCSM Dump'!BA707</f>
        <v>0</v>
      </c>
      <c r="U708" s="11">
        <f t="shared" si="24"/>
        <v>0</v>
      </c>
    </row>
    <row r="709" spans="1:21" x14ac:dyDescent="0.3">
      <c r="A709" t="str">
        <f t="shared" si="23"/>
        <v>SOC1703001</v>
      </c>
      <c r="B709" s="1" t="str">
        <f>'XCSM Dump'!C708</f>
        <v>SOC</v>
      </c>
      <c r="C709" s="1" t="str">
        <f>IF(LEN('XCSM Dump'!D708)=4,'XCSM Dump'!D708,REPT("0",3-LEN('XCSM Dump'!D708))&amp;'XCSM Dump'!D708)</f>
        <v>170</v>
      </c>
      <c r="D709" s="1">
        <f>'XCSM Dump'!E708</f>
        <v>3001</v>
      </c>
      <c r="E709" t="str">
        <f>'XCSM Dump'!F708</f>
        <v>Introduction to Sociology</v>
      </c>
      <c r="F709" s="75">
        <f>'XCSM Dump'!W708</f>
        <v>3</v>
      </c>
      <c r="G709" s="49">
        <f>'XCSM Dump'!I708</f>
        <v>46251</v>
      </c>
      <c r="H709" s="49">
        <f>'XCSM Dump'!J708</f>
        <v>46367</v>
      </c>
      <c r="I709" s="49">
        <f>'XCSM Dump'!BX708</f>
        <v>46257.02</v>
      </c>
      <c r="J709" s="49">
        <f>'XCSM Dump'!BY708</f>
        <v>46264.04</v>
      </c>
      <c r="K709" s="49">
        <f>'XCSM Dump'!BZ708</f>
        <v>46349.440000000002</v>
      </c>
      <c r="L709" s="76">
        <f>'XCSM Dump'!AT708</f>
        <v>480</v>
      </c>
      <c r="M709" s="76">
        <f>'XCSM Dump'!AU708</f>
        <v>0</v>
      </c>
      <c r="N709" s="76">
        <f>'XCSM Dump'!AV708</f>
        <v>0</v>
      </c>
      <c r="O709" s="76">
        <f>'XCSM Dump'!AW708</f>
        <v>0</v>
      </c>
      <c r="P709" s="76">
        <f>'XCSM Dump'!AX708</f>
        <v>0</v>
      </c>
      <c r="Q709" s="76">
        <f>'XCSM Dump'!AY708</f>
        <v>0</v>
      </c>
      <c r="R709" s="76">
        <f>'XCSM Dump'!AZ708</f>
        <v>0</v>
      </c>
      <c r="S709" s="76">
        <f>+'XCSM Dump'!U708</f>
        <v>0</v>
      </c>
      <c r="T709" s="76">
        <f>+'XCSM Dump'!BB708+'XCSM Dump'!BA708</f>
        <v>0</v>
      </c>
      <c r="U709" s="11">
        <f t="shared" si="24"/>
        <v>480</v>
      </c>
    </row>
    <row r="710" spans="1:21" x14ac:dyDescent="0.3">
      <c r="A710" t="str">
        <f t="shared" si="23"/>
        <v>SOC1703002</v>
      </c>
      <c r="B710" s="1" t="str">
        <f>'XCSM Dump'!C709</f>
        <v>SOC</v>
      </c>
      <c r="C710" s="1" t="str">
        <f>IF(LEN('XCSM Dump'!D709)=4,'XCSM Dump'!D709,REPT("0",3-LEN('XCSM Dump'!D709))&amp;'XCSM Dump'!D709)</f>
        <v>170</v>
      </c>
      <c r="D710" s="1">
        <f>'XCSM Dump'!E709</f>
        <v>3002</v>
      </c>
      <c r="E710" t="str">
        <f>'XCSM Dump'!F709</f>
        <v>Introduction to Sociology</v>
      </c>
      <c r="F710" s="75">
        <f>'XCSM Dump'!W709</f>
        <v>3</v>
      </c>
      <c r="G710" s="49">
        <f>'XCSM Dump'!I709</f>
        <v>46251</v>
      </c>
      <c r="H710" s="49">
        <f>'XCSM Dump'!J709</f>
        <v>46367</v>
      </c>
      <c r="I710" s="49">
        <f>'XCSM Dump'!BX709</f>
        <v>46257.02</v>
      </c>
      <c r="J710" s="49">
        <f>'XCSM Dump'!BY709</f>
        <v>46264.04</v>
      </c>
      <c r="K710" s="49">
        <f>'XCSM Dump'!BZ709</f>
        <v>46349.440000000002</v>
      </c>
      <c r="L710" s="76">
        <f>'XCSM Dump'!AT709</f>
        <v>480</v>
      </c>
      <c r="M710" s="76">
        <f>'XCSM Dump'!AU709</f>
        <v>0</v>
      </c>
      <c r="N710" s="76">
        <f>'XCSM Dump'!AV709</f>
        <v>0</v>
      </c>
      <c r="O710" s="76">
        <f>'XCSM Dump'!AW709</f>
        <v>0</v>
      </c>
      <c r="P710" s="76">
        <f>'XCSM Dump'!AX709</f>
        <v>0</v>
      </c>
      <c r="Q710" s="76">
        <f>'XCSM Dump'!AY709</f>
        <v>0</v>
      </c>
      <c r="R710" s="76">
        <f>'XCSM Dump'!AZ709</f>
        <v>0</v>
      </c>
      <c r="S710" s="76">
        <f>+'XCSM Dump'!U709</f>
        <v>0</v>
      </c>
      <c r="T710" s="76">
        <f>+'XCSM Dump'!BB709+'XCSM Dump'!BA709</f>
        <v>0</v>
      </c>
      <c r="U710" s="11">
        <f t="shared" si="24"/>
        <v>480</v>
      </c>
    </row>
    <row r="711" spans="1:21" x14ac:dyDescent="0.3">
      <c r="A711" t="str">
        <f t="shared" si="23"/>
        <v>SOC1703003</v>
      </c>
      <c r="B711" s="1" t="str">
        <f>'XCSM Dump'!C710</f>
        <v>SOC</v>
      </c>
      <c r="C711" s="1" t="str">
        <f>IF(LEN('XCSM Dump'!D710)=4,'XCSM Dump'!D710,REPT("0",3-LEN('XCSM Dump'!D710))&amp;'XCSM Dump'!D710)</f>
        <v>170</v>
      </c>
      <c r="D711" s="1">
        <f>'XCSM Dump'!E710</f>
        <v>3003</v>
      </c>
      <c r="E711" t="str">
        <f>'XCSM Dump'!F710</f>
        <v>Introduction to Sociology</v>
      </c>
      <c r="F711" s="75">
        <f>'XCSM Dump'!W710</f>
        <v>3</v>
      </c>
      <c r="G711" s="49">
        <f>'XCSM Dump'!I710</f>
        <v>46251</v>
      </c>
      <c r="H711" s="49">
        <f>'XCSM Dump'!J710</f>
        <v>46367</v>
      </c>
      <c r="I711" s="49">
        <f>'XCSM Dump'!BX710</f>
        <v>46257.02</v>
      </c>
      <c r="J711" s="49">
        <f>'XCSM Dump'!BY710</f>
        <v>46264.04</v>
      </c>
      <c r="K711" s="49">
        <f>'XCSM Dump'!BZ710</f>
        <v>46349.440000000002</v>
      </c>
      <c r="L711" s="76">
        <f>'XCSM Dump'!AT710</f>
        <v>480</v>
      </c>
      <c r="M711" s="76">
        <f>'XCSM Dump'!AU710</f>
        <v>0</v>
      </c>
      <c r="N711" s="76">
        <f>'XCSM Dump'!AV710</f>
        <v>0</v>
      </c>
      <c r="O711" s="76">
        <f>'XCSM Dump'!AW710</f>
        <v>0</v>
      </c>
      <c r="P711" s="76">
        <f>'XCSM Dump'!AX710</f>
        <v>0</v>
      </c>
      <c r="Q711" s="76">
        <f>'XCSM Dump'!AY710</f>
        <v>0</v>
      </c>
      <c r="R711" s="76">
        <f>'XCSM Dump'!AZ710</f>
        <v>0</v>
      </c>
      <c r="S711" s="76">
        <f>+'XCSM Dump'!U710</f>
        <v>0</v>
      </c>
      <c r="T711" s="76">
        <f>+'XCSM Dump'!BB710+'XCSM Dump'!BA710</f>
        <v>0</v>
      </c>
      <c r="U711" s="11">
        <f t="shared" si="24"/>
        <v>480</v>
      </c>
    </row>
    <row r="712" spans="1:21" x14ac:dyDescent="0.3">
      <c r="A712" t="str">
        <f t="shared" si="23"/>
        <v>SOC1703083</v>
      </c>
      <c r="B712" s="1" t="str">
        <f>'XCSM Dump'!C711</f>
        <v>SOC</v>
      </c>
      <c r="C712" s="1" t="str">
        <f>IF(LEN('XCSM Dump'!D711)=4,'XCSM Dump'!D711,REPT("0",3-LEN('XCSM Dump'!D711))&amp;'XCSM Dump'!D711)</f>
        <v>170</v>
      </c>
      <c r="D712" s="1">
        <f>'XCSM Dump'!E711</f>
        <v>3083</v>
      </c>
      <c r="E712" t="str">
        <f>'XCSM Dump'!F711</f>
        <v>Introduction to Sociology</v>
      </c>
      <c r="F712" s="75">
        <f>'XCSM Dump'!W711</f>
        <v>3</v>
      </c>
      <c r="G712" s="49">
        <f>'XCSM Dump'!I711</f>
        <v>46251</v>
      </c>
      <c r="H712" s="49">
        <f>'XCSM Dump'!J711</f>
        <v>46367</v>
      </c>
      <c r="I712" s="49">
        <f>'XCSM Dump'!BX711</f>
        <v>46257.02</v>
      </c>
      <c r="J712" s="49">
        <f>'XCSM Dump'!BY711</f>
        <v>46264.04</v>
      </c>
      <c r="K712" s="49">
        <f>'XCSM Dump'!BZ711</f>
        <v>46349.440000000002</v>
      </c>
      <c r="L712" s="76">
        <f>'XCSM Dump'!AT711</f>
        <v>480</v>
      </c>
      <c r="M712" s="76">
        <f>'XCSM Dump'!AU711</f>
        <v>0</v>
      </c>
      <c r="N712" s="76">
        <f>'XCSM Dump'!AV711</f>
        <v>0</v>
      </c>
      <c r="O712" s="76">
        <f>'XCSM Dump'!AW711</f>
        <v>0</v>
      </c>
      <c r="P712" s="76">
        <f>'XCSM Dump'!AX711</f>
        <v>0</v>
      </c>
      <c r="Q712" s="76">
        <f>'XCSM Dump'!AY711</f>
        <v>0</v>
      </c>
      <c r="R712" s="76">
        <f>'XCSM Dump'!AZ711</f>
        <v>0</v>
      </c>
      <c r="S712" s="76">
        <f>+'XCSM Dump'!U711</f>
        <v>0</v>
      </c>
      <c r="T712" s="76">
        <f>+'XCSM Dump'!BB711+'XCSM Dump'!BA711</f>
        <v>0</v>
      </c>
      <c r="U712" s="11">
        <f t="shared" si="24"/>
        <v>480</v>
      </c>
    </row>
    <row r="713" spans="1:21" x14ac:dyDescent="0.3">
      <c r="A713" t="str">
        <f t="shared" si="23"/>
        <v>SOC1703090</v>
      </c>
      <c r="B713" s="1" t="str">
        <f>'XCSM Dump'!C712</f>
        <v>SOC</v>
      </c>
      <c r="C713" s="1" t="str">
        <f>IF(LEN('XCSM Dump'!D712)=4,'XCSM Dump'!D712,REPT("0",3-LEN('XCSM Dump'!D712))&amp;'XCSM Dump'!D712)</f>
        <v>170</v>
      </c>
      <c r="D713" s="1">
        <f>'XCSM Dump'!E712</f>
        <v>3090</v>
      </c>
      <c r="E713" t="str">
        <f>'XCSM Dump'!F712</f>
        <v>Introduction to Sociology</v>
      </c>
      <c r="F713" s="75">
        <f>'XCSM Dump'!W712</f>
        <v>3</v>
      </c>
      <c r="G713" s="49">
        <f>'XCSM Dump'!I712</f>
        <v>46253</v>
      </c>
      <c r="H713" s="49">
        <f>'XCSM Dump'!J712</f>
        <v>46367</v>
      </c>
      <c r="I713" s="49">
        <f>'XCSM Dump'!BX712</f>
        <v>46258.9</v>
      </c>
      <c r="J713" s="49">
        <f>'XCSM Dump'!BY712</f>
        <v>46265.8</v>
      </c>
      <c r="K713" s="49">
        <f>'XCSM Dump'!BZ712</f>
        <v>46349.760000000002</v>
      </c>
      <c r="L713" s="76">
        <f>'XCSM Dump'!AT712</f>
        <v>480</v>
      </c>
      <c r="M713" s="76">
        <f>'XCSM Dump'!AU712</f>
        <v>0</v>
      </c>
      <c r="N713" s="76">
        <f>'XCSM Dump'!AV712</f>
        <v>0</v>
      </c>
      <c r="O713" s="76">
        <f>'XCSM Dump'!AW712</f>
        <v>0</v>
      </c>
      <c r="P713" s="76">
        <f>'XCSM Dump'!AX712</f>
        <v>0</v>
      </c>
      <c r="Q713" s="76">
        <f>'XCSM Dump'!AY712</f>
        <v>0</v>
      </c>
      <c r="R713" s="76">
        <f>'XCSM Dump'!AZ712</f>
        <v>0</v>
      </c>
      <c r="S713" s="76">
        <f>+'XCSM Dump'!U712</f>
        <v>0</v>
      </c>
      <c r="T713" s="76">
        <f>+'XCSM Dump'!BB712+'XCSM Dump'!BA712</f>
        <v>0</v>
      </c>
      <c r="U713" s="11">
        <f t="shared" si="24"/>
        <v>480</v>
      </c>
    </row>
    <row r="714" spans="1:21" x14ac:dyDescent="0.3">
      <c r="A714" t="str">
        <f t="shared" si="23"/>
        <v>SOC1703091</v>
      </c>
      <c r="B714" s="1" t="str">
        <f>'XCSM Dump'!C713</f>
        <v>SOC</v>
      </c>
      <c r="C714" s="1" t="str">
        <f>IF(LEN('XCSM Dump'!D713)=4,'XCSM Dump'!D713,REPT("0",3-LEN('XCSM Dump'!D713))&amp;'XCSM Dump'!D713)</f>
        <v>170</v>
      </c>
      <c r="D714" s="1">
        <f>'XCSM Dump'!E713</f>
        <v>3091</v>
      </c>
      <c r="E714" t="str">
        <f>'XCSM Dump'!F713</f>
        <v>Introduction to Sociology</v>
      </c>
      <c r="F714" s="75">
        <f>'XCSM Dump'!W713</f>
        <v>3</v>
      </c>
      <c r="G714" s="49">
        <f>'XCSM Dump'!I713</f>
        <v>46246</v>
      </c>
      <c r="H714" s="49">
        <f>'XCSM Dump'!J713</f>
        <v>46374</v>
      </c>
      <c r="I714" s="49">
        <f>'XCSM Dump'!BX713</f>
        <v>46252.74</v>
      </c>
      <c r="J714" s="49">
        <f>'XCSM Dump'!BY713</f>
        <v>46260.480000000003</v>
      </c>
      <c r="K714" s="49">
        <f>'XCSM Dump'!BZ713</f>
        <v>46353.52</v>
      </c>
      <c r="L714" s="76">
        <f>'XCSM Dump'!AT713</f>
        <v>480</v>
      </c>
      <c r="M714" s="76">
        <f>'XCSM Dump'!AU713</f>
        <v>0</v>
      </c>
      <c r="N714" s="76">
        <f>'XCSM Dump'!AV713</f>
        <v>0</v>
      </c>
      <c r="O714" s="76">
        <f>'XCSM Dump'!AW713</f>
        <v>0</v>
      </c>
      <c r="P714" s="76">
        <f>'XCSM Dump'!AX713</f>
        <v>0</v>
      </c>
      <c r="Q714" s="76">
        <f>'XCSM Dump'!AY713</f>
        <v>0</v>
      </c>
      <c r="R714" s="76">
        <f>'XCSM Dump'!AZ713</f>
        <v>0</v>
      </c>
      <c r="S714" s="76">
        <f>+'XCSM Dump'!U713</f>
        <v>0</v>
      </c>
      <c r="T714" s="76">
        <f>+'XCSM Dump'!BB713+'XCSM Dump'!BA713</f>
        <v>0</v>
      </c>
      <c r="U714" s="11">
        <f t="shared" si="24"/>
        <v>480</v>
      </c>
    </row>
    <row r="715" spans="1:21" x14ac:dyDescent="0.3">
      <c r="A715" t="str">
        <f t="shared" si="23"/>
        <v>SOC1703092</v>
      </c>
      <c r="B715" s="1" t="str">
        <f>'XCSM Dump'!C714</f>
        <v>SOC</v>
      </c>
      <c r="C715" s="1" t="str">
        <f>IF(LEN('XCSM Dump'!D714)=4,'XCSM Dump'!D714,REPT("0",3-LEN('XCSM Dump'!D714))&amp;'XCSM Dump'!D714)</f>
        <v>170</v>
      </c>
      <c r="D715" s="1">
        <f>'XCSM Dump'!E714</f>
        <v>3092</v>
      </c>
      <c r="E715" t="str">
        <f>'XCSM Dump'!F714</f>
        <v>Introduction to Sociology</v>
      </c>
      <c r="F715" s="75">
        <f>'XCSM Dump'!W714</f>
        <v>3</v>
      </c>
      <c r="G715" s="49">
        <f>'XCSM Dump'!I714</f>
        <v>46246</v>
      </c>
      <c r="H715" s="49">
        <f>'XCSM Dump'!J714</f>
        <v>46374</v>
      </c>
      <c r="I715" s="49">
        <f>'XCSM Dump'!BX714</f>
        <v>46252.74</v>
      </c>
      <c r="J715" s="49">
        <f>'XCSM Dump'!BY714</f>
        <v>46260.480000000003</v>
      </c>
      <c r="K715" s="49">
        <f>'XCSM Dump'!BZ714</f>
        <v>46353.52</v>
      </c>
      <c r="L715" s="76">
        <f>'XCSM Dump'!AT714</f>
        <v>480</v>
      </c>
      <c r="M715" s="76">
        <f>'XCSM Dump'!AU714</f>
        <v>0</v>
      </c>
      <c r="N715" s="76">
        <f>'XCSM Dump'!AV714</f>
        <v>0</v>
      </c>
      <c r="O715" s="76">
        <f>'XCSM Dump'!AW714</f>
        <v>0</v>
      </c>
      <c r="P715" s="76">
        <f>'XCSM Dump'!AX714</f>
        <v>0</v>
      </c>
      <c r="Q715" s="76">
        <f>'XCSM Dump'!AY714</f>
        <v>0</v>
      </c>
      <c r="R715" s="76">
        <f>'XCSM Dump'!AZ714</f>
        <v>0</v>
      </c>
      <c r="S715" s="76">
        <f>+'XCSM Dump'!U714</f>
        <v>0</v>
      </c>
      <c r="T715" s="76">
        <f>+'XCSM Dump'!BB714+'XCSM Dump'!BA714</f>
        <v>0</v>
      </c>
      <c r="U715" s="11">
        <f t="shared" si="24"/>
        <v>480</v>
      </c>
    </row>
    <row r="716" spans="1:21" x14ac:dyDescent="0.3">
      <c r="A716" t="str">
        <f t="shared" si="23"/>
        <v>SOC1703A01</v>
      </c>
      <c r="B716" s="1" t="str">
        <f>'XCSM Dump'!C715</f>
        <v>SOC</v>
      </c>
      <c r="C716" s="1" t="str">
        <f>IF(LEN('XCSM Dump'!D715)=4,'XCSM Dump'!D715,REPT("0",3-LEN('XCSM Dump'!D715))&amp;'XCSM Dump'!D715)</f>
        <v>170</v>
      </c>
      <c r="D716" s="1" t="str">
        <f>'XCSM Dump'!E715</f>
        <v>3A01</v>
      </c>
      <c r="E716" t="str">
        <f>'XCSM Dump'!F715</f>
        <v>Introduction to Sociology</v>
      </c>
      <c r="F716" s="75">
        <f>'XCSM Dump'!W715</f>
        <v>3</v>
      </c>
      <c r="G716" s="49">
        <f>'XCSM Dump'!I715</f>
        <v>46251</v>
      </c>
      <c r="H716" s="49">
        <f>'XCSM Dump'!J715</f>
        <v>46304</v>
      </c>
      <c r="I716" s="49">
        <f>'XCSM Dump'!BX715</f>
        <v>46253.24</v>
      </c>
      <c r="J716" s="49">
        <f>'XCSM Dump'!BY715</f>
        <v>46256.480000000003</v>
      </c>
      <c r="K716" s="49">
        <f>'XCSM Dump'!BZ715</f>
        <v>46295.519999999997</v>
      </c>
      <c r="L716" s="76">
        <f>'XCSM Dump'!AT715</f>
        <v>480</v>
      </c>
      <c r="M716" s="76">
        <f>'XCSM Dump'!AU715</f>
        <v>0</v>
      </c>
      <c r="N716" s="76">
        <f>'XCSM Dump'!AV715</f>
        <v>0</v>
      </c>
      <c r="O716" s="76">
        <f>'XCSM Dump'!AW715</f>
        <v>0</v>
      </c>
      <c r="P716" s="76">
        <f>'XCSM Dump'!AX715</f>
        <v>0</v>
      </c>
      <c r="Q716" s="76">
        <f>'XCSM Dump'!AY715</f>
        <v>0</v>
      </c>
      <c r="R716" s="76">
        <f>'XCSM Dump'!AZ715</f>
        <v>0</v>
      </c>
      <c r="S716" s="76">
        <f>+'XCSM Dump'!U715</f>
        <v>0</v>
      </c>
      <c r="T716" s="76">
        <f>+'XCSM Dump'!BB715+'XCSM Dump'!BA715</f>
        <v>0</v>
      </c>
      <c r="U716" s="11">
        <f t="shared" si="24"/>
        <v>480</v>
      </c>
    </row>
    <row r="717" spans="1:21" x14ac:dyDescent="0.3">
      <c r="A717" t="str">
        <f t="shared" si="23"/>
        <v>SOC1703B01</v>
      </c>
      <c r="B717" s="1" t="str">
        <f>'XCSM Dump'!C716</f>
        <v>SOC</v>
      </c>
      <c r="C717" s="1" t="str">
        <f>IF(LEN('XCSM Dump'!D716)=4,'XCSM Dump'!D716,REPT("0",3-LEN('XCSM Dump'!D716))&amp;'XCSM Dump'!D716)</f>
        <v>170</v>
      </c>
      <c r="D717" s="1" t="str">
        <f>'XCSM Dump'!E716</f>
        <v>3B01</v>
      </c>
      <c r="E717" t="str">
        <f>'XCSM Dump'!F716</f>
        <v>Introduction to Sociology</v>
      </c>
      <c r="F717" s="75">
        <f>'XCSM Dump'!W716</f>
        <v>3</v>
      </c>
      <c r="G717" s="49">
        <f>'XCSM Dump'!I716</f>
        <v>46307</v>
      </c>
      <c r="H717" s="49">
        <f>'XCSM Dump'!J716</f>
        <v>46367</v>
      </c>
      <c r="I717" s="49">
        <f>'XCSM Dump'!BX716</f>
        <v>46309.66</v>
      </c>
      <c r="J717" s="49">
        <f>'XCSM Dump'!BY716</f>
        <v>46313.32</v>
      </c>
      <c r="K717" s="49">
        <f>'XCSM Dump'!BZ716</f>
        <v>46357.4</v>
      </c>
      <c r="L717" s="76">
        <f>'XCSM Dump'!AT716</f>
        <v>480</v>
      </c>
      <c r="M717" s="76">
        <f>'XCSM Dump'!AU716</f>
        <v>0</v>
      </c>
      <c r="N717" s="76">
        <f>'XCSM Dump'!AV716</f>
        <v>0</v>
      </c>
      <c r="O717" s="76">
        <f>'XCSM Dump'!AW716</f>
        <v>0</v>
      </c>
      <c r="P717" s="76">
        <f>'XCSM Dump'!AX716</f>
        <v>0</v>
      </c>
      <c r="Q717" s="76">
        <f>'XCSM Dump'!AY716</f>
        <v>0</v>
      </c>
      <c r="R717" s="76">
        <f>'XCSM Dump'!AZ716</f>
        <v>0</v>
      </c>
      <c r="S717" s="76">
        <f>+'XCSM Dump'!U716</f>
        <v>0</v>
      </c>
      <c r="T717" s="76">
        <f>+'XCSM Dump'!BB716+'XCSM Dump'!BA716</f>
        <v>0</v>
      </c>
      <c r="U717" s="11">
        <f t="shared" si="24"/>
        <v>480</v>
      </c>
    </row>
    <row r="718" spans="1:21" x14ac:dyDescent="0.3">
      <c r="A718" t="str">
        <f t="shared" si="23"/>
        <v>SOC1703B02</v>
      </c>
      <c r="B718" s="1" t="str">
        <f>'XCSM Dump'!C717</f>
        <v>SOC</v>
      </c>
      <c r="C718" s="1" t="str">
        <f>IF(LEN('XCSM Dump'!D717)=4,'XCSM Dump'!D717,REPT("0",3-LEN('XCSM Dump'!D717))&amp;'XCSM Dump'!D717)</f>
        <v>170</v>
      </c>
      <c r="D718" s="1" t="str">
        <f>'XCSM Dump'!E717</f>
        <v>3B02</v>
      </c>
      <c r="E718" t="str">
        <f>'XCSM Dump'!F717</f>
        <v>Introduction to Sociology</v>
      </c>
      <c r="F718" s="75">
        <f>'XCSM Dump'!W717</f>
        <v>3</v>
      </c>
      <c r="G718" s="49">
        <f>'XCSM Dump'!I717</f>
        <v>46307</v>
      </c>
      <c r="H718" s="49">
        <f>'XCSM Dump'!J717</f>
        <v>46367</v>
      </c>
      <c r="I718" s="49">
        <f>'XCSM Dump'!BX717</f>
        <v>46309.66</v>
      </c>
      <c r="J718" s="49">
        <f>'XCSM Dump'!BY717</f>
        <v>46313.32</v>
      </c>
      <c r="K718" s="49">
        <f>'XCSM Dump'!BZ717</f>
        <v>46357.4</v>
      </c>
      <c r="L718" s="76">
        <f>'XCSM Dump'!AT717</f>
        <v>480</v>
      </c>
      <c r="M718" s="76">
        <f>'XCSM Dump'!AU717</f>
        <v>0</v>
      </c>
      <c r="N718" s="76">
        <f>'XCSM Dump'!AV717</f>
        <v>0</v>
      </c>
      <c r="O718" s="76">
        <f>'XCSM Dump'!AW717</f>
        <v>0</v>
      </c>
      <c r="P718" s="76">
        <f>'XCSM Dump'!AX717</f>
        <v>0</v>
      </c>
      <c r="Q718" s="76">
        <f>'XCSM Dump'!AY717</f>
        <v>0</v>
      </c>
      <c r="R718" s="76">
        <f>'XCSM Dump'!AZ717</f>
        <v>0</v>
      </c>
      <c r="S718" s="76">
        <f>+'XCSM Dump'!U717</f>
        <v>0</v>
      </c>
      <c r="T718" s="76">
        <f>+'XCSM Dump'!BB717+'XCSM Dump'!BA717</f>
        <v>0</v>
      </c>
      <c r="U718" s="11">
        <f t="shared" si="24"/>
        <v>480</v>
      </c>
    </row>
    <row r="719" spans="1:21" x14ac:dyDescent="0.3">
      <c r="A719" t="str">
        <f t="shared" si="23"/>
        <v>SOC1703B03</v>
      </c>
      <c r="B719" s="1" t="str">
        <f>'XCSM Dump'!C718</f>
        <v>SOC</v>
      </c>
      <c r="C719" s="1" t="str">
        <f>IF(LEN('XCSM Dump'!D718)=4,'XCSM Dump'!D718,REPT("0",3-LEN('XCSM Dump'!D718))&amp;'XCSM Dump'!D718)</f>
        <v>170</v>
      </c>
      <c r="D719" s="1" t="str">
        <f>'XCSM Dump'!E718</f>
        <v>3B03</v>
      </c>
      <c r="E719" t="str">
        <f>'XCSM Dump'!F718</f>
        <v>Introduction to Sociology</v>
      </c>
      <c r="F719" s="75">
        <f>'XCSM Dump'!W718</f>
        <v>3</v>
      </c>
      <c r="G719" s="49">
        <f>'XCSM Dump'!I718</f>
        <v>46307</v>
      </c>
      <c r="H719" s="49">
        <f>'XCSM Dump'!J718</f>
        <v>46367</v>
      </c>
      <c r="I719" s="49">
        <f>'XCSM Dump'!BX718</f>
        <v>46309.66</v>
      </c>
      <c r="J719" s="49">
        <f>'XCSM Dump'!BY718</f>
        <v>46313.32</v>
      </c>
      <c r="K719" s="49">
        <f>'XCSM Dump'!BZ718</f>
        <v>46357.4</v>
      </c>
      <c r="L719" s="76">
        <f>'XCSM Dump'!AT718</f>
        <v>480</v>
      </c>
      <c r="M719" s="76">
        <f>'XCSM Dump'!AU718</f>
        <v>0</v>
      </c>
      <c r="N719" s="76">
        <f>'XCSM Dump'!AV718</f>
        <v>0</v>
      </c>
      <c r="O719" s="76">
        <f>'XCSM Dump'!AW718</f>
        <v>0</v>
      </c>
      <c r="P719" s="76">
        <f>'XCSM Dump'!AX718</f>
        <v>0</v>
      </c>
      <c r="Q719" s="76">
        <f>'XCSM Dump'!AY718</f>
        <v>0</v>
      </c>
      <c r="R719" s="76">
        <f>'XCSM Dump'!AZ718</f>
        <v>0</v>
      </c>
      <c r="S719" s="76">
        <f>+'XCSM Dump'!U718</f>
        <v>0</v>
      </c>
      <c r="T719" s="76">
        <f>+'XCSM Dump'!BB718+'XCSM Dump'!BA718</f>
        <v>0</v>
      </c>
      <c r="U719" s="11">
        <f t="shared" si="24"/>
        <v>480</v>
      </c>
    </row>
    <row r="720" spans="1:21" x14ac:dyDescent="0.3">
      <c r="A720" t="str">
        <f t="shared" si="23"/>
        <v>SOC2193001</v>
      </c>
      <c r="B720" s="1" t="str">
        <f>'XCSM Dump'!C719</f>
        <v>SOC</v>
      </c>
      <c r="C720" s="1" t="str">
        <f>IF(LEN('XCSM Dump'!D719)=4,'XCSM Dump'!D719,REPT("0",3-LEN('XCSM Dump'!D719))&amp;'XCSM Dump'!D719)</f>
        <v>219</v>
      </c>
      <c r="D720" s="1">
        <f>'XCSM Dump'!E719</f>
        <v>3001</v>
      </c>
      <c r="E720" t="str">
        <f>'XCSM Dump'!F719</f>
        <v>Marriage &amp; Family</v>
      </c>
      <c r="F720" s="75">
        <f>'XCSM Dump'!W719</f>
        <v>3</v>
      </c>
      <c r="G720" s="49">
        <f>'XCSM Dump'!I719</f>
        <v>46251</v>
      </c>
      <c r="H720" s="49">
        <f>'XCSM Dump'!J719</f>
        <v>46367</v>
      </c>
      <c r="I720" s="49">
        <f>'XCSM Dump'!BX719</f>
        <v>46257.02</v>
      </c>
      <c r="J720" s="49">
        <f>'XCSM Dump'!BY719</f>
        <v>46264.04</v>
      </c>
      <c r="K720" s="49">
        <f>'XCSM Dump'!BZ719</f>
        <v>46349.440000000002</v>
      </c>
      <c r="L720" s="76">
        <f>'XCSM Dump'!AT719</f>
        <v>480</v>
      </c>
      <c r="M720" s="76">
        <f>'XCSM Dump'!AU719</f>
        <v>0</v>
      </c>
      <c r="N720" s="76">
        <f>'XCSM Dump'!AV719</f>
        <v>0</v>
      </c>
      <c r="O720" s="76">
        <f>'XCSM Dump'!AW719</f>
        <v>0</v>
      </c>
      <c r="P720" s="76">
        <f>'XCSM Dump'!AX719</f>
        <v>0</v>
      </c>
      <c r="Q720" s="76">
        <f>'XCSM Dump'!AY719</f>
        <v>0</v>
      </c>
      <c r="R720" s="76">
        <f>'XCSM Dump'!AZ719</f>
        <v>0</v>
      </c>
      <c r="S720" s="76">
        <f>+'XCSM Dump'!U719</f>
        <v>0</v>
      </c>
      <c r="T720" s="76">
        <f>+'XCSM Dump'!BB719+'XCSM Dump'!BA719</f>
        <v>0</v>
      </c>
      <c r="U720" s="11">
        <f t="shared" si="24"/>
        <v>480</v>
      </c>
    </row>
    <row r="721" spans="1:21" x14ac:dyDescent="0.3">
      <c r="A721" t="str">
        <f t="shared" si="23"/>
        <v>SOC2833001</v>
      </c>
      <c r="B721" s="1" t="str">
        <f>'XCSM Dump'!C720</f>
        <v>SOC</v>
      </c>
      <c r="C721" s="1" t="str">
        <f>IF(LEN('XCSM Dump'!D720)=4,'XCSM Dump'!D720,REPT("0",3-LEN('XCSM Dump'!D720))&amp;'XCSM Dump'!D720)</f>
        <v>283</v>
      </c>
      <c r="D721" s="1">
        <f>'XCSM Dump'!E720</f>
        <v>3001</v>
      </c>
      <c r="E721" t="str">
        <f>'XCSM Dump'!F720</f>
        <v>Social Problems</v>
      </c>
      <c r="F721" s="75">
        <f>'XCSM Dump'!W720</f>
        <v>3</v>
      </c>
      <c r="G721" s="49">
        <f>'XCSM Dump'!I720</f>
        <v>46251</v>
      </c>
      <c r="H721" s="49">
        <f>'XCSM Dump'!J720</f>
        <v>46367</v>
      </c>
      <c r="I721" s="49">
        <f>'XCSM Dump'!BX720</f>
        <v>46257.02</v>
      </c>
      <c r="J721" s="49">
        <f>'XCSM Dump'!BY720</f>
        <v>46264.04</v>
      </c>
      <c r="K721" s="49">
        <f>'XCSM Dump'!BZ720</f>
        <v>46349.440000000002</v>
      </c>
      <c r="L721" s="76">
        <f>'XCSM Dump'!AT720</f>
        <v>480</v>
      </c>
      <c r="M721" s="76">
        <f>'XCSM Dump'!AU720</f>
        <v>0</v>
      </c>
      <c r="N721" s="76">
        <f>'XCSM Dump'!AV720</f>
        <v>0</v>
      </c>
      <c r="O721" s="76">
        <f>'XCSM Dump'!AW720</f>
        <v>0</v>
      </c>
      <c r="P721" s="76">
        <f>'XCSM Dump'!AX720</f>
        <v>0</v>
      </c>
      <c r="Q721" s="76">
        <f>'XCSM Dump'!AY720</f>
        <v>0</v>
      </c>
      <c r="R721" s="76">
        <f>'XCSM Dump'!AZ720</f>
        <v>0</v>
      </c>
      <c r="S721" s="76">
        <f>+'XCSM Dump'!U720</f>
        <v>0</v>
      </c>
      <c r="T721" s="76">
        <f>+'XCSM Dump'!BB720+'XCSM Dump'!BA720</f>
        <v>0</v>
      </c>
      <c r="U721" s="11">
        <f t="shared" si="24"/>
        <v>480</v>
      </c>
    </row>
    <row r="722" spans="1:21" x14ac:dyDescent="0.3">
      <c r="A722" t="str">
        <f t="shared" si="23"/>
        <v>SOC2883001</v>
      </c>
      <c r="B722" s="1" t="str">
        <f>'XCSM Dump'!C721</f>
        <v>SOC</v>
      </c>
      <c r="C722" s="1" t="str">
        <f>IF(LEN('XCSM Dump'!D721)=4,'XCSM Dump'!D721,REPT("0",3-LEN('XCSM Dump'!D721))&amp;'XCSM Dump'!D721)</f>
        <v>288</v>
      </c>
      <c r="D722" s="1">
        <f>'XCSM Dump'!E721</f>
        <v>3001</v>
      </c>
      <c r="E722" t="str">
        <f>'XCSM Dump'!F721</f>
        <v>Criminology</v>
      </c>
      <c r="F722" s="75">
        <f>'XCSM Dump'!W721</f>
        <v>3</v>
      </c>
      <c r="G722" s="49">
        <f>'XCSM Dump'!I721</f>
        <v>46251</v>
      </c>
      <c r="H722" s="49">
        <f>'XCSM Dump'!J721</f>
        <v>46367</v>
      </c>
      <c r="I722" s="49">
        <f>'XCSM Dump'!BX721</f>
        <v>46257.02</v>
      </c>
      <c r="J722" s="49">
        <f>'XCSM Dump'!BY721</f>
        <v>46264.04</v>
      </c>
      <c r="K722" s="49">
        <f>'XCSM Dump'!BZ721</f>
        <v>46349.440000000002</v>
      </c>
      <c r="L722" s="76">
        <f>'XCSM Dump'!AT721</f>
        <v>480</v>
      </c>
      <c r="M722" s="76">
        <f>'XCSM Dump'!AU721</f>
        <v>0</v>
      </c>
      <c r="N722" s="76">
        <f>'XCSM Dump'!AV721</f>
        <v>0</v>
      </c>
      <c r="O722" s="76">
        <f>'XCSM Dump'!AW721</f>
        <v>0</v>
      </c>
      <c r="P722" s="76">
        <f>'XCSM Dump'!AX721</f>
        <v>0</v>
      </c>
      <c r="Q722" s="76">
        <f>'XCSM Dump'!AY721</f>
        <v>0</v>
      </c>
      <c r="R722" s="76">
        <f>'XCSM Dump'!AZ721</f>
        <v>0</v>
      </c>
      <c r="S722" s="76">
        <f>+'XCSM Dump'!U721</f>
        <v>0</v>
      </c>
      <c r="T722" s="76">
        <f>+'XCSM Dump'!BB721+'XCSM Dump'!BA721</f>
        <v>0</v>
      </c>
      <c r="U722" s="11">
        <f t="shared" si="24"/>
        <v>480</v>
      </c>
    </row>
    <row r="723" spans="1:21" x14ac:dyDescent="0.3">
      <c r="A723" t="str">
        <f t="shared" si="23"/>
        <v>SPA1013001</v>
      </c>
      <c r="B723" s="1" t="str">
        <f>'XCSM Dump'!C722</f>
        <v>SPA</v>
      </c>
      <c r="C723" s="1" t="str">
        <f>IF(LEN('XCSM Dump'!D722)=4,'XCSM Dump'!D722,REPT("0",3-LEN('XCSM Dump'!D722))&amp;'XCSM Dump'!D722)</f>
        <v>101</v>
      </c>
      <c r="D723" s="1">
        <f>'XCSM Dump'!E722</f>
        <v>3001</v>
      </c>
      <c r="E723" t="str">
        <f>'XCSM Dump'!F722</f>
        <v>Elementary Spanish I</v>
      </c>
      <c r="F723" s="75">
        <f>'XCSM Dump'!W722</f>
        <v>3</v>
      </c>
      <c r="G723" s="49">
        <f>'XCSM Dump'!I722</f>
        <v>46251</v>
      </c>
      <c r="H723" s="49">
        <f>'XCSM Dump'!J722</f>
        <v>46367</v>
      </c>
      <c r="I723" s="49">
        <f>'XCSM Dump'!BX722</f>
        <v>46257.02</v>
      </c>
      <c r="J723" s="49">
        <f>'XCSM Dump'!BY722</f>
        <v>46264.04</v>
      </c>
      <c r="K723" s="49">
        <f>'XCSM Dump'!BZ722</f>
        <v>46349.440000000002</v>
      </c>
      <c r="L723" s="76">
        <f>'XCSM Dump'!AT722</f>
        <v>480</v>
      </c>
      <c r="M723" s="76">
        <f>'XCSM Dump'!AU722</f>
        <v>0</v>
      </c>
      <c r="N723" s="76">
        <f>'XCSM Dump'!AV722</f>
        <v>0</v>
      </c>
      <c r="O723" s="76">
        <f>'XCSM Dump'!AW722</f>
        <v>0</v>
      </c>
      <c r="P723" s="76">
        <f>'XCSM Dump'!AX722</f>
        <v>0</v>
      </c>
      <c r="Q723" s="76">
        <f>'XCSM Dump'!AY722</f>
        <v>0</v>
      </c>
      <c r="R723" s="76">
        <f>'XCSM Dump'!AZ722</f>
        <v>0</v>
      </c>
      <c r="S723" s="76">
        <f>+'XCSM Dump'!U722</f>
        <v>0</v>
      </c>
      <c r="T723" s="76">
        <f>+'XCSM Dump'!BB722+'XCSM Dump'!BA722</f>
        <v>0</v>
      </c>
      <c r="U723" s="11">
        <f t="shared" si="24"/>
        <v>480</v>
      </c>
    </row>
    <row r="724" spans="1:21" x14ac:dyDescent="0.3">
      <c r="A724" t="str">
        <f t="shared" si="23"/>
        <v>SPA2013001</v>
      </c>
      <c r="B724" s="1" t="str">
        <f>'XCSM Dump'!C723</f>
        <v>SPA</v>
      </c>
      <c r="C724" s="1" t="str">
        <f>IF(LEN('XCSM Dump'!D723)=4,'XCSM Dump'!D723,REPT("0",3-LEN('XCSM Dump'!D723))&amp;'XCSM Dump'!D723)</f>
        <v>201</v>
      </c>
      <c r="D724" s="1">
        <f>'XCSM Dump'!E723</f>
        <v>3001</v>
      </c>
      <c r="E724" t="str">
        <f>'XCSM Dump'!F723</f>
        <v>Intermediate Spanish I</v>
      </c>
      <c r="F724" s="75">
        <f>'XCSM Dump'!W723</f>
        <v>3</v>
      </c>
      <c r="G724" s="49">
        <f>'XCSM Dump'!I723</f>
        <v>46251</v>
      </c>
      <c r="H724" s="49">
        <f>'XCSM Dump'!J723</f>
        <v>46367</v>
      </c>
      <c r="I724" s="49">
        <f>'XCSM Dump'!BX723</f>
        <v>46257.02</v>
      </c>
      <c r="J724" s="49">
        <f>'XCSM Dump'!BY723</f>
        <v>46264.04</v>
      </c>
      <c r="K724" s="49">
        <f>'XCSM Dump'!BZ723</f>
        <v>46349.440000000002</v>
      </c>
      <c r="L724" s="76">
        <f>'XCSM Dump'!AT723</f>
        <v>480</v>
      </c>
      <c r="M724" s="76">
        <f>'XCSM Dump'!AU723</f>
        <v>0</v>
      </c>
      <c r="N724" s="76">
        <f>'XCSM Dump'!AV723</f>
        <v>0</v>
      </c>
      <c r="O724" s="76">
        <f>'XCSM Dump'!AW723</f>
        <v>0</v>
      </c>
      <c r="P724" s="76">
        <f>'XCSM Dump'!AX723</f>
        <v>0</v>
      </c>
      <c r="Q724" s="76">
        <f>'XCSM Dump'!AY723</f>
        <v>0</v>
      </c>
      <c r="R724" s="76">
        <f>'XCSM Dump'!AZ723</f>
        <v>0</v>
      </c>
      <c r="S724" s="76">
        <f>+'XCSM Dump'!U723</f>
        <v>0</v>
      </c>
      <c r="T724" s="76">
        <f>+'XCSM Dump'!BB723+'XCSM Dump'!BA723</f>
        <v>0</v>
      </c>
      <c r="U724" s="11">
        <f t="shared" si="24"/>
        <v>480</v>
      </c>
    </row>
    <row r="725" spans="1:21" x14ac:dyDescent="0.3">
      <c r="A725" t="str">
        <f t="shared" si="23"/>
        <v>SPA2013090</v>
      </c>
      <c r="B725" s="1" t="str">
        <f>'XCSM Dump'!C724</f>
        <v>SPA</v>
      </c>
      <c r="C725" s="1" t="str">
        <f>IF(LEN('XCSM Dump'!D724)=4,'XCSM Dump'!D724,REPT("0",3-LEN('XCSM Dump'!D724))&amp;'XCSM Dump'!D724)</f>
        <v>201</v>
      </c>
      <c r="D725" s="1">
        <f>'XCSM Dump'!E724</f>
        <v>3090</v>
      </c>
      <c r="E725" t="str">
        <f>'XCSM Dump'!F724</f>
        <v>Intermediate Spanish I</v>
      </c>
      <c r="F725" s="75">
        <f>'XCSM Dump'!W724</f>
        <v>3</v>
      </c>
      <c r="G725" s="49">
        <f>'XCSM Dump'!I724</f>
        <v>46246</v>
      </c>
      <c r="H725" s="49">
        <f>'XCSM Dump'!J724</f>
        <v>46374</v>
      </c>
      <c r="I725" s="49">
        <f>'XCSM Dump'!BX724</f>
        <v>46252.74</v>
      </c>
      <c r="J725" s="49">
        <f>'XCSM Dump'!BY724</f>
        <v>46260.480000000003</v>
      </c>
      <c r="K725" s="49">
        <f>'XCSM Dump'!BZ724</f>
        <v>46353.52</v>
      </c>
      <c r="L725" s="76">
        <f>'XCSM Dump'!AT724</f>
        <v>480</v>
      </c>
      <c r="M725" s="76">
        <f>'XCSM Dump'!AU724</f>
        <v>0</v>
      </c>
      <c r="N725" s="76">
        <f>'XCSM Dump'!AV724</f>
        <v>0</v>
      </c>
      <c r="O725" s="76">
        <f>'XCSM Dump'!AW724</f>
        <v>0</v>
      </c>
      <c r="P725" s="76">
        <f>'XCSM Dump'!AX724</f>
        <v>0</v>
      </c>
      <c r="Q725" s="76">
        <f>'XCSM Dump'!AY724</f>
        <v>0</v>
      </c>
      <c r="R725" s="76">
        <f>'XCSM Dump'!AZ724</f>
        <v>0</v>
      </c>
      <c r="S725" s="76">
        <f>+'XCSM Dump'!U724</f>
        <v>0</v>
      </c>
      <c r="T725" s="76">
        <f>+'XCSM Dump'!BB724+'XCSM Dump'!BA724</f>
        <v>0</v>
      </c>
      <c r="U725" s="11">
        <f t="shared" si="24"/>
        <v>480</v>
      </c>
    </row>
    <row r="726" spans="1:21" x14ac:dyDescent="0.3">
      <c r="A726" t="str">
        <f t="shared" si="23"/>
        <v>THE1303001</v>
      </c>
      <c r="B726" s="1" t="str">
        <f>'XCSM Dump'!C725</f>
        <v>THE</v>
      </c>
      <c r="C726" s="1" t="str">
        <f>IF(LEN('XCSM Dump'!D725)=4,'XCSM Dump'!D725,REPT("0",3-LEN('XCSM Dump'!D725))&amp;'XCSM Dump'!D725)</f>
        <v>130</v>
      </c>
      <c r="D726" s="1">
        <f>'XCSM Dump'!E725</f>
        <v>3001</v>
      </c>
      <c r="E726" t="str">
        <f>'XCSM Dump'!F725</f>
        <v>Introduction to Acting</v>
      </c>
      <c r="F726" s="75">
        <f>'XCSM Dump'!W725</f>
        <v>3</v>
      </c>
      <c r="G726" s="49">
        <f>'XCSM Dump'!I725</f>
        <v>46252</v>
      </c>
      <c r="H726" s="49">
        <f>'XCSM Dump'!J725</f>
        <v>46367</v>
      </c>
      <c r="I726" s="49">
        <f>'XCSM Dump'!BX725</f>
        <v>46257.96</v>
      </c>
      <c r="J726" s="49">
        <f>'XCSM Dump'!BY725</f>
        <v>46264.92</v>
      </c>
      <c r="K726" s="49">
        <f>'XCSM Dump'!BZ725</f>
        <v>46349.599999999999</v>
      </c>
      <c r="L726" s="76">
        <f>'XCSM Dump'!AT725</f>
        <v>480</v>
      </c>
      <c r="M726" s="76">
        <f>'XCSM Dump'!AU725</f>
        <v>0</v>
      </c>
      <c r="N726" s="76">
        <f>'XCSM Dump'!AV725</f>
        <v>0</v>
      </c>
      <c r="O726" s="76">
        <f>'XCSM Dump'!AW725</f>
        <v>0</v>
      </c>
      <c r="P726" s="76">
        <f>'XCSM Dump'!AX725</f>
        <v>0</v>
      </c>
      <c r="Q726" s="76">
        <f>'XCSM Dump'!AY725</f>
        <v>0</v>
      </c>
      <c r="R726" s="76">
        <f>'XCSM Dump'!AZ725</f>
        <v>0</v>
      </c>
      <c r="S726" s="76">
        <f>+'XCSM Dump'!U725</f>
        <v>0</v>
      </c>
      <c r="T726" s="76">
        <f>+'XCSM Dump'!BB725+'XCSM Dump'!BA725</f>
        <v>0</v>
      </c>
      <c r="U726" s="11">
        <f t="shared" si="24"/>
        <v>480</v>
      </c>
    </row>
    <row r="727" spans="1:21" x14ac:dyDescent="0.3">
      <c r="A727" t="str">
        <f t="shared" si="23"/>
        <v>TMAT1003001</v>
      </c>
      <c r="B727" s="1" t="str">
        <f>'XCSM Dump'!C726</f>
        <v>TMAT</v>
      </c>
      <c r="C727" s="1" t="str">
        <f>IF(LEN('XCSM Dump'!D726)=4,'XCSM Dump'!D726,REPT("0",3-LEN('XCSM Dump'!D726))&amp;'XCSM Dump'!D726)</f>
        <v>100</v>
      </c>
      <c r="D727" s="1">
        <f>'XCSM Dump'!E726</f>
        <v>3001</v>
      </c>
      <c r="E727" t="str">
        <f>'XCSM Dump'!F726</f>
        <v>Technical Mathematics</v>
      </c>
      <c r="F727" s="75">
        <f>'XCSM Dump'!W726</f>
        <v>3</v>
      </c>
      <c r="G727" s="49">
        <f>'XCSM Dump'!I726</f>
        <v>46251</v>
      </c>
      <c r="H727" s="49">
        <f>'XCSM Dump'!J726</f>
        <v>46367</v>
      </c>
      <c r="I727" s="49">
        <f>'XCSM Dump'!BX726</f>
        <v>46257.02</v>
      </c>
      <c r="J727" s="49">
        <f>'XCSM Dump'!BY726</f>
        <v>46264.04</v>
      </c>
      <c r="K727" s="49">
        <f>'XCSM Dump'!BZ726</f>
        <v>46349.440000000002</v>
      </c>
      <c r="L727" s="76">
        <f>'XCSM Dump'!AT726</f>
        <v>480</v>
      </c>
      <c r="M727" s="76">
        <f>'XCSM Dump'!AU726</f>
        <v>0</v>
      </c>
      <c r="N727" s="76">
        <f>'XCSM Dump'!AV726</f>
        <v>0</v>
      </c>
      <c r="O727" s="76">
        <f>'XCSM Dump'!AW726</f>
        <v>0</v>
      </c>
      <c r="P727" s="76">
        <f>'XCSM Dump'!AX726</f>
        <v>0</v>
      </c>
      <c r="Q727" s="76">
        <f>'XCSM Dump'!AY726</f>
        <v>0</v>
      </c>
      <c r="R727" s="76">
        <f>'XCSM Dump'!AZ726</f>
        <v>0</v>
      </c>
      <c r="S727" s="76">
        <f>+'XCSM Dump'!U726</f>
        <v>0</v>
      </c>
      <c r="T727" s="76">
        <f>+'XCSM Dump'!BB726+'XCSM Dump'!BA726</f>
        <v>0</v>
      </c>
      <c r="U727" s="11">
        <f t="shared" si="24"/>
        <v>480</v>
      </c>
    </row>
    <row r="728" spans="1:21" x14ac:dyDescent="0.3">
      <c r="A728" t="str">
        <f t="shared" si="23"/>
        <v>TMAT1003090</v>
      </c>
      <c r="B728" s="1" t="str">
        <f>'XCSM Dump'!C727</f>
        <v>TMAT</v>
      </c>
      <c r="C728" s="1" t="str">
        <f>IF(LEN('XCSM Dump'!D727)=4,'XCSM Dump'!D727,REPT("0",3-LEN('XCSM Dump'!D727))&amp;'XCSM Dump'!D727)</f>
        <v>100</v>
      </c>
      <c r="D728" s="1">
        <f>'XCSM Dump'!E727</f>
        <v>3090</v>
      </c>
      <c r="E728" t="str">
        <f>'XCSM Dump'!F727</f>
        <v>Technical Mathematics</v>
      </c>
      <c r="F728" s="75">
        <f>'XCSM Dump'!W727</f>
        <v>3</v>
      </c>
      <c r="G728" s="49">
        <f>'XCSM Dump'!I727</f>
        <v>46253</v>
      </c>
      <c r="H728" s="49">
        <f>'XCSM Dump'!J727</f>
        <v>46534</v>
      </c>
      <c r="I728" s="49">
        <f>'XCSM Dump'!BX727</f>
        <v>46268.92</v>
      </c>
      <c r="J728" s="49">
        <f>'XCSM Dump'!BY727</f>
        <v>46285.84</v>
      </c>
      <c r="K728" s="49">
        <f>'XCSM Dump'!BZ727</f>
        <v>46489.04</v>
      </c>
      <c r="L728" s="76">
        <f>'XCSM Dump'!AT727</f>
        <v>480</v>
      </c>
      <c r="M728" s="76">
        <f>'XCSM Dump'!AU727</f>
        <v>0</v>
      </c>
      <c r="N728" s="76">
        <f>'XCSM Dump'!AV727</f>
        <v>0</v>
      </c>
      <c r="O728" s="76">
        <f>'XCSM Dump'!AW727</f>
        <v>0</v>
      </c>
      <c r="P728" s="76">
        <f>'XCSM Dump'!AX727</f>
        <v>0</v>
      </c>
      <c r="Q728" s="76">
        <f>'XCSM Dump'!AY727</f>
        <v>0</v>
      </c>
      <c r="R728" s="76">
        <f>'XCSM Dump'!AZ727</f>
        <v>0</v>
      </c>
      <c r="S728" s="76">
        <f>+'XCSM Dump'!U727</f>
        <v>0</v>
      </c>
      <c r="T728" s="76">
        <f>+'XCSM Dump'!BB727+'XCSM Dump'!BA727</f>
        <v>0</v>
      </c>
      <c r="U728" s="11">
        <f t="shared" si="24"/>
        <v>480</v>
      </c>
    </row>
    <row r="729" spans="1:21" x14ac:dyDescent="0.3">
      <c r="A729" t="str">
        <f t="shared" si="23"/>
        <v>TPM1003090</v>
      </c>
      <c r="B729" s="1" t="str">
        <f>'XCSM Dump'!C728</f>
        <v>TPM</v>
      </c>
      <c r="C729" s="1" t="str">
        <f>IF(LEN('XCSM Dump'!D728)=4,'XCSM Dump'!D728,REPT("0",3-LEN('XCSM Dump'!D728))&amp;'XCSM Dump'!D728)</f>
        <v>100</v>
      </c>
      <c r="D729" s="1">
        <f>'XCSM Dump'!E728</f>
        <v>3090</v>
      </c>
      <c r="E729" t="str">
        <f>'XCSM Dump'!F728</f>
        <v>Introduction to Massage</v>
      </c>
      <c r="F729" s="75">
        <f>'XCSM Dump'!W728</f>
        <v>1</v>
      </c>
      <c r="G729" s="49">
        <f>'XCSM Dump'!I728</f>
        <v>46253</v>
      </c>
      <c r="H729" s="49">
        <f>'XCSM Dump'!J728</f>
        <v>46533</v>
      </c>
      <c r="I729" s="49">
        <f>'XCSM Dump'!BX728</f>
        <v>46268.86</v>
      </c>
      <c r="J729" s="49">
        <f>'XCSM Dump'!BY728</f>
        <v>46285.72</v>
      </c>
      <c r="K729" s="49">
        <f>'XCSM Dump'!BZ728</f>
        <v>46489.2</v>
      </c>
      <c r="L729" s="76">
        <f>'XCSM Dump'!AT728</f>
        <v>160</v>
      </c>
      <c r="M729" s="76">
        <f>'XCSM Dump'!AU728</f>
        <v>0</v>
      </c>
      <c r="N729" s="76">
        <f>'XCSM Dump'!AV728</f>
        <v>0</v>
      </c>
      <c r="O729" s="76">
        <f>'XCSM Dump'!AW728</f>
        <v>0</v>
      </c>
      <c r="P729" s="76">
        <f>'XCSM Dump'!AX728</f>
        <v>0</v>
      </c>
      <c r="Q729" s="76">
        <f>'XCSM Dump'!AY728</f>
        <v>0</v>
      </c>
      <c r="R729" s="76">
        <f>'XCSM Dump'!AZ728</f>
        <v>0</v>
      </c>
      <c r="S729" s="76">
        <f>+'XCSM Dump'!U728</f>
        <v>0</v>
      </c>
      <c r="T729" s="76">
        <f>+'XCSM Dump'!BB728+'XCSM Dump'!BA728</f>
        <v>0</v>
      </c>
      <c r="U729" s="11">
        <f t="shared" si="24"/>
        <v>160</v>
      </c>
    </row>
    <row r="730" spans="1:21" x14ac:dyDescent="0.3">
      <c r="A730" t="str">
        <f t="shared" si="23"/>
        <v>TPM1003B01</v>
      </c>
      <c r="B730" s="1" t="str">
        <f>'XCSM Dump'!C729</f>
        <v>TPM</v>
      </c>
      <c r="C730" s="1" t="str">
        <f>IF(LEN('XCSM Dump'!D729)=4,'XCSM Dump'!D729,REPT("0",3-LEN('XCSM Dump'!D729))&amp;'XCSM Dump'!D729)</f>
        <v>100</v>
      </c>
      <c r="D730" s="1" t="str">
        <f>'XCSM Dump'!E729</f>
        <v>3B01</v>
      </c>
      <c r="E730" t="str">
        <f>'XCSM Dump'!F729</f>
        <v>Introduction to Massage</v>
      </c>
      <c r="F730" s="75">
        <f>'XCSM Dump'!W729</f>
        <v>1</v>
      </c>
      <c r="G730" s="49">
        <f>'XCSM Dump'!I729</f>
        <v>46317</v>
      </c>
      <c r="H730" s="49">
        <f>'XCSM Dump'!J729</f>
        <v>46367</v>
      </c>
      <c r="I730" s="49">
        <f>'XCSM Dump'!BX729</f>
        <v>46319.06</v>
      </c>
      <c r="J730" s="49">
        <f>'XCSM Dump'!BY729</f>
        <v>46322.12</v>
      </c>
      <c r="K730" s="49">
        <f>'XCSM Dump'!BZ729</f>
        <v>46359</v>
      </c>
      <c r="L730" s="76">
        <f>'XCSM Dump'!AT729</f>
        <v>160</v>
      </c>
      <c r="M730" s="76">
        <f>'XCSM Dump'!AU729</f>
        <v>0</v>
      </c>
      <c r="N730" s="76">
        <f>'XCSM Dump'!AV729</f>
        <v>0</v>
      </c>
      <c r="O730" s="76">
        <f>'XCSM Dump'!AW729</f>
        <v>0</v>
      </c>
      <c r="P730" s="76">
        <f>'XCSM Dump'!AX729</f>
        <v>0</v>
      </c>
      <c r="Q730" s="76">
        <f>'XCSM Dump'!AY729</f>
        <v>0</v>
      </c>
      <c r="R730" s="76">
        <f>'XCSM Dump'!AZ729</f>
        <v>0</v>
      </c>
      <c r="S730" s="76">
        <f>+'XCSM Dump'!U729</f>
        <v>0</v>
      </c>
      <c r="T730" s="76">
        <f>+'XCSM Dump'!BB729+'XCSM Dump'!BA729</f>
        <v>0</v>
      </c>
      <c r="U730" s="11">
        <f t="shared" si="24"/>
        <v>160</v>
      </c>
    </row>
    <row r="731" spans="1:21" x14ac:dyDescent="0.3">
      <c r="A731" t="str">
        <f t="shared" si="23"/>
        <v>TPM1103001</v>
      </c>
      <c r="B731" s="1" t="str">
        <f>'XCSM Dump'!C730</f>
        <v>TPM</v>
      </c>
      <c r="C731" s="1" t="str">
        <f>IF(LEN('XCSM Dump'!D730)=4,'XCSM Dump'!D730,REPT("0",3-LEN('XCSM Dump'!D730))&amp;'XCSM Dump'!D730)</f>
        <v>110</v>
      </c>
      <c r="D731" s="1">
        <f>'XCSM Dump'!E730</f>
        <v>3001</v>
      </c>
      <c r="E731" t="str">
        <f>'XCSM Dump'!F730</f>
        <v>Massage Techniques I</v>
      </c>
      <c r="F731" s="75">
        <f>'XCSM Dump'!W730</f>
        <v>4</v>
      </c>
      <c r="G731" s="49">
        <f>'XCSM Dump'!I730</f>
        <v>46253</v>
      </c>
      <c r="H731" s="49">
        <f>'XCSM Dump'!J730</f>
        <v>46367</v>
      </c>
      <c r="I731" s="49">
        <f>'XCSM Dump'!BX730</f>
        <v>46258.9</v>
      </c>
      <c r="J731" s="49">
        <f>'XCSM Dump'!BY730</f>
        <v>46265.8</v>
      </c>
      <c r="K731" s="49">
        <f>'XCSM Dump'!BZ730</f>
        <v>46349.760000000002</v>
      </c>
      <c r="L731" s="76">
        <f>'XCSM Dump'!AT730</f>
        <v>640</v>
      </c>
      <c r="M731" s="76">
        <f>'XCSM Dump'!AU730</f>
        <v>0</v>
      </c>
      <c r="N731" s="76">
        <f>'XCSM Dump'!AV730</f>
        <v>0</v>
      </c>
      <c r="O731" s="76">
        <f>'XCSM Dump'!AW730</f>
        <v>0</v>
      </c>
      <c r="P731" s="76">
        <f>'XCSM Dump'!AX730</f>
        <v>0</v>
      </c>
      <c r="Q731" s="76">
        <f>'XCSM Dump'!AY730</f>
        <v>0</v>
      </c>
      <c r="R731" s="76">
        <f>'XCSM Dump'!AZ730</f>
        <v>0</v>
      </c>
      <c r="S731" s="76">
        <f>+'XCSM Dump'!U730</f>
        <v>0</v>
      </c>
      <c r="T731" s="76">
        <f>+'XCSM Dump'!BB730+'XCSM Dump'!BA730</f>
        <v>0</v>
      </c>
      <c r="U731" s="11">
        <f t="shared" si="24"/>
        <v>640</v>
      </c>
    </row>
    <row r="732" spans="1:21" x14ac:dyDescent="0.3">
      <c r="A732" t="str">
        <f t="shared" si="23"/>
        <v>TPM1123001</v>
      </c>
      <c r="B732" s="1" t="str">
        <f>'XCSM Dump'!C731</f>
        <v>TPM</v>
      </c>
      <c r="C732" s="1" t="str">
        <f>IF(LEN('XCSM Dump'!D731)=4,'XCSM Dump'!D731,REPT("0",3-LEN('XCSM Dump'!D731))&amp;'XCSM Dump'!D731)</f>
        <v>112</v>
      </c>
      <c r="D732" s="1">
        <f>'XCSM Dump'!E731</f>
        <v>3001</v>
      </c>
      <c r="E732" t="str">
        <f>'XCSM Dump'!F731</f>
        <v>Anatomy/Physiology Comp Health</v>
      </c>
      <c r="F732" s="75">
        <f>'XCSM Dump'!W731</f>
        <v>5</v>
      </c>
      <c r="G732" s="49">
        <f>'XCSM Dump'!I731</f>
        <v>46251</v>
      </c>
      <c r="H732" s="49">
        <f>'XCSM Dump'!J731</f>
        <v>46367</v>
      </c>
      <c r="I732" s="49">
        <f>'XCSM Dump'!BX731</f>
        <v>46257.02</v>
      </c>
      <c r="J732" s="49">
        <f>'XCSM Dump'!BY731</f>
        <v>46264.04</v>
      </c>
      <c r="K732" s="49">
        <f>'XCSM Dump'!BZ731</f>
        <v>46349.440000000002</v>
      </c>
      <c r="L732" s="76">
        <f>'XCSM Dump'!AT731</f>
        <v>800</v>
      </c>
      <c r="M732" s="76">
        <f>'XCSM Dump'!AU731</f>
        <v>0</v>
      </c>
      <c r="N732" s="76">
        <f>'XCSM Dump'!AV731</f>
        <v>0</v>
      </c>
      <c r="O732" s="76">
        <f>'XCSM Dump'!AW731</f>
        <v>0</v>
      </c>
      <c r="P732" s="76">
        <f>'XCSM Dump'!AX731</f>
        <v>0</v>
      </c>
      <c r="Q732" s="76">
        <f>'XCSM Dump'!AY731</f>
        <v>0</v>
      </c>
      <c r="R732" s="76">
        <f>'XCSM Dump'!AZ731</f>
        <v>0</v>
      </c>
      <c r="S732" s="76">
        <f>+'XCSM Dump'!U731</f>
        <v>0</v>
      </c>
      <c r="T732" s="76">
        <f>+'XCSM Dump'!BB731+'XCSM Dump'!BA731</f>
        <v>0</v>
      </c>
      <c r="U732" s="11">
        <f t="shared" si="24"/>
        <v>800</v>
      </c>
    </row>
    <row r="733" spans="1:21" x14ac:dyDescent="0.3">
      <c r="A733" t="str">
        <f t="shared" si="23"/>
        <v>TPM1123002</v>
      </c>
      <c r="B733" s="1" t="str">
        <f>'XCSM Dump'!C732</f>
        <v>TPM</v>
      </c>
      <c r="C733" s="1" t="str">
        <f>IF(LEN('XCSM Dump'!D732)=4,'XCSM Dump'!D732,REPT("0",3-LEN('XCSM Dump'!D732))&amp;'XCSM Dump'!D732)</f>
        <v>112</v>
      </c>
      <c r="D733" s="1">
        <f>'XCSM Dump'!E732</f>
        <v>3002</v>
      </c>
      <c r="E733" t="str">
        <f>'XCSM Dump'!F732</f>
        <v>Anatomy/Physiology Comp Health</v>
      </c>
      <c r="F733" s="75">
        <f>'XCSM Dump'!W732</f>
        <v>5</v>
      </c>
      <c r="G733" s="49">
        <f>'XCSM Dump'!I732</f>
        <v>46251</v>
      </c>
      <c r="H733" s="49">
        <f>'XCSM Dump'!J732</f>
        <v>46367</v>
      </c>
      <c r="I733" s="49">
        <f>'XCSM Dump'!BX732</f>
        <v>46257.02</v>
      </c>
      <c r="J733" s="49">
        <f>'XCSM Dump'!BY732</f>
        <v>46264.04</v>
      </c>
      <c r="K733" s="49">
        <f>'XCSM Dump'!BZ732</f>
        <v>46349.440000000002</v>
      </c>
      <c r="L733" s="76">
        <f>'XCSM Dump'!AT732</f>
        <v>800</v>
      </c>
      <c r="M733" s="76">
        <f>'XCSM Dump'!AU732</f>
        <v>0</v>
      </c>
      <c r="N733" s="76">
        <f>'XCSM Dump'!AV732</f>
        <v>0</v>
      </c>
      <c r="O733" s="76">
        <f>'XCSM Dump'!AW732</f>
        <v>0</v>
      </c>
      <c r="P733" s="76">
        <f>'XCSM Dump'!AX732</f>
        <v>0</v>
      </c>
      <c r="Q733" s="76">
        <f>'XCSM Dump'!AY732</f>
        <v>0</v>
      </c>
      <c r="R733" s="76">
        <f>'XCSM Dump'!AZ732</f>
        <v>0</v>
      </c>
      <c r="S733" s="76">
        <f>+'XCSM Dump'!U732</f>
        <v>0</v>
      </c>
      <c r="T733" s="76">
        <f>+'XCSM Dump'!BB732+'XCSM Dump'!BA732</f>
        <v>0</v>
      </c>
      <c r="U733" s="11">
        <f t="shared" si="24"/>
        <v>800</v>
      </c>
    </row>
    <row r="734" spans="1:21" x14ac:dyDescent="0.3">
      <c r="A734" t="str">
        <f t="shared" si="23"/>
        <v>TRK0603001</v>
      </c>
      <c r="B734" s="1" t="str">
        <f>'XCSM Dump'!C733</f>
        <v>TRK</v>
      </c>
      <c r="C734" s="1" t="str">
        <f>IF(LEN('XCSM Dump'!D733)=4,'XCSM Dump'!D733,REPT("0",3-LEN('XCSM Dump'!D733))&amp;'XCSM Dump'!D733)</f>
        <v>060</v>
      </c>
      <c r="D734" s="1">
        <f>'XCSM Dump'!E733</f>
        <v>3001</v>
      </c>
      <c r="E734" t="str">
        <f>'XCSM Dump'!F733</f>
        <v>Truck Driving Training</v>
      </c>
      <c r="F734" s="75">
        <f>'XCSM Dump'!W733</f>
        <v>10</v>
      </c>
      <c r="G734" s="49">
        <f>'XCSM Dump'!I733</f>
        <v>46273</v>
      </c>
      <c r="H734" s="49">
        <f>'XCSM Dump'!J733</f>
        <v>46303</v>
      </c>
      <c r="I734" s="49">
        <f>'XCSM Dump'!BX733</f>
        <v>46273.86</v>
      </c>
      <c r="J734" s="49">
        <f>'XCSM Dump'!BY733</f>
        <v>46275.72</v>
      </c>
      <c r="K734" s="49">
        <f>'XCSM Dump'!BZ733</f>
        <v>46300.2</v>
      </c>
      <c r="L734" s="76">
        <f>'XCSM Dump'!AT733</f>
        <v>1600</v>
      </c>
      <c r="M734" s="76">
        <f>'XCSM Dump'!AU733</f>
        <v>0</v>
      </c>
      <c r="N734" s="76">
        <f>'XCSM Dump'!AV733</f>
        <v>0</v>
      </c>
      <c r="O734" s="76">
        <f>'XCSM Dump'!AW733</f>
        <v>0</v>
      </c>
      <c r="P734" s="76">
        <f>'XCSM Dump'!AX733</f>
        <v>0</v>
      </c>
      <c r="Q734" s="76">
        <f>'XCSM Dump'!AY733</f>
        <v>0</v>
      </c>
      <c r="R734" s="76">
        <f>'XCSM Dump'!AZ733</f>
        <v>0</v>
      </c>
      <c r="S734" s="76">
        <f>+'XCSM Dump'!U733</f>
        <v>0</v>
      </c>
      <c r="T734" s="76">
        <f>+'XCSM Dump'!BB733+'XCSM Dump'!BA733</f>
        <v>0</v>
      </c>
      <c r="U734" s="11">
        <f t="shared" si="24"/>
        <v>1600</v>
      </c>
    </row>
    <row r="735" spans="1:21" x14ac:dyDescent="0.3">
      <c r="A735" t="str">
        <f t="shared" si="23"/>
        <v>WT1163090</v>
      </c>
      <c r="B735" s="1" t="str">
        <f>'XCSM Dump'!C734</f>
        <v>WT</v>
      </c>
      <c r="C735" s="1" t="str">
        <f>IF(LEN('XCSM Dump'!D734)=4,'XCSM Dump'!D734,REPT("0",3-LEN('XCSM Dump'!D734))&amp;'XCSM Dump'!D734)</f>
        <v>116</v>
      </c>
      <c r="D735" s="1">
        <f>'XCSM Dump'!E734</f>
        <v>3090</v>
      </c>
      <c r="E735" t="str">
        <f>'XCSM Dump'!F734</f>
        <v>Fundamental Welding Processes</v>
      </c>
      <c r="F735" s="75">
        <f>'XCSM Dump'!W734</f>
        <v>2</v>
      </c>
      <c r="G735" s="49">
        <f>'XCSM Dump'!I734</f>
        <v>46252</v>
      </c>
      <c r="H735" s="49">
        <f>'XCSM Dump'!J734</f>
        <v>46373</v>
      </c>
      <c r="I735" s="49">
        <f>'XCSM Dump'!BX734</f>
        <v>46258.32</v>
      </c>
      <c r="J735" s="49">
        <f>'XCSM Dump'!BY734</f>
        <v>46265.64</v>
      </c>
      <c r="K735" s="49">
        <f>'XCSM Dump'!BZ734</f>
        <v>46353.64</v>
      </c>
      <c r="L735" s="76">
        <f>'XCSM Dump'!AT734</f>
        <v>320</v>
      </c>
      <c r="M735" s="76">
        <f>'XCSM Dump'!AU734</f>
        <v>0</v>
      </c>
      <c r="N735" s="76">
        <f>'XCSM Dump'!AV734</f>
        <v>0</v>
      </c>
      <c r="O735" s="76">
        <f>'XCSM Dump'!AW734</f>
        <v>0</v>
      </c>
      <c r="P735" s="76">
        <f>'XCSM Dump'!AX734</f>
        <v>0</v>
      </c>
      <c r="Q735" s="76">
        <f>'XCSM Dump'!AY734</f>
        <v>0</v>
      </c>
      <c r="R735" s="76">
        <f>'XCSM Dump'!AZ734</f>
        <v>0</v>
      </c>
      <c r="S735" s="76">
        <f>+'XCSM Dump'!U734</f>
        <v>0</v>
      </c>
      <c r="T735" s="76">
        <f>+'XCSM Dump'!BB734+'XCSM Dump'!BA734</f>
        <v>160</v>
      </c>
      <c r="U735" s="11">
        <f t="shared" si="24"/>
        <v>480</v>
      </c>
    </row>
    <row r="736" spans="1:21" x14ac:dyDescent="0.3">
      <c r="A736" t="str">
        <f t="shared" si="23"/>
        <v>WT1163091</v>
      </c>
      <c r="B736" s="1" t="str">
        <f>'XCSM Dump'!C735</f>
        <v>WT</v>
      </c>
      <c r="C736" s="1" t="str">
        <f>IF(LEN('XCSM Dump'!D735)=4,'XCSM Dump'!D735,REPT("0",3-LEN('XCSM Dump'!D735))&amp;'XCSM Dump'!D735)</f>
        <v>116</v>
      </c>
      <c r="D736" s="1">
        <f>'XCSM Dump'!E735</f>
        <v>3091</v>
      </c>
      <c r="E736" t="str">
        <f>'XCSM Dump'!F735</f>
        <v>Fundamental Welding Processes</v>
      </c>
      <c r="F736" s="75">
        <f>'XCSM Dump'!W735</f>
        <v>2</v>
      </c>
      <c r="G736" s="49">
        <f>'XCSM Dump'!I735</f>
        <v>46252</v>
      </c>
      <c r="H736" s="49">
        <f>'XCSM Dump'!J735</f>
        <v>46373</v>
      </c>
      <c r="I736" s="49">
        <f>'XCSM Dump'!BX735</f>
        <v>46258.32</v>
      </c>
      <c r="J736" s="49">
        <f>'XCSM Dump'!BY735</f>
        <v>46265.64</v>
      </c>
      <c r="K736" s="49">
        <f>'XCSM Dump'!BZ735</f>
        <v>46353.64</v>
      </c>
      <c r="L736" s="76">
        <f>'XCSM Dump'!AT735</f>
        <v>320</v>
      </c>
      <c r="M736" s="76">
        <f>'XCSM Dump'!AU735</f>
        <v>0</v>
      </c>
      <c r="N736" s="76">
        <f>'XCSM Dump'!AV735</f>
        <v>0</v>
      </c>
      <c r="O736" s="76">
        <f>'XCSM Dump'!AW735</f>
        <v>0</v>
      </c>
      <c r="P736" s="76">
        <f>'XCSM Dump'!AX735</f>
        <v>0</v>
      </c>
      <c r="Q736" s="76">
        <f>'XCSM Dump'!AY735</f>
        <v>0</v>
      </c>
      <c r="R736" s="76">
        <f>'XCSM Dump'!AZ735</f>
        <v>0</v>
      </c>
      <c r="S736" s="76">
        <f>+'XCSM Dump'!U735</f>
        <v>0</v>
      </c>
      <c r="T736" s="76">
        <f>+'XCSM Dump'!BB735+'XCSM Dump'!BA735</f>
        <v>160</v>
      </c>
      <c r="U736" s="11">
        <f t="shared" si="24"/>
        <v>480</v>
      </c>
    </row>
    <row r="737" spans="1:21" x14ac:dyDescent="0.3">
      <c r="A737" t="str">
        <f t="shared" si="23"/>
        <v>WT1163092</v>
      </c>
      <c r="B737" s="1" t="str">
        <f>'XCSM Dump'!C736</f>
        <v>WT</v>
      </c>
      <c r="C737" s="1" t="str">
        <f>IF(LEN('XCSM Dump'!D736)=4,'XCSM Dump'!D736,REPT("0",3-LEN('XCSM Dump'!D736))&amp;'XCSM Dump'!D736)</f>
        <v>116</v>
      </c>
      <c r="D737" s="1">
        <f>'XCSM Dump'!E736</f>
        <v>3092</v>
      </c>
      <c r="E737" t="str">
        <f>'XCSM Dump'!F736</f>
        <v>Fundamental Welding Processes</v>
      </c>
      <c r="F737" s="75">
        <f>'XCSM Dump'!W736</f>
        <v>2</v>
      </c>
      <c r="G737" s="49">
        <f>'XCSM Dump'!I736</f>
        <v>46252</v>
      </c>
      <c r="H737" s="49">
        <f>'XCSM Dump'!J736</f>
        <v>46373</v>
      </c>
      <c r="I737" s="49">
        <f>'XCSM Dump'!BX736</f>
        <v>46258.32</v>
      </c>
      <c r="J737" s="49">
        <f>'XCSM Dump'!BY736</f>
        <v>46265.64</v>
      </c>
      <c r="K737" s="49">
        <f>'XCSM Dump'!BZ736</f>
        <v>46353.64</v>
      </c>
      <c r="L737" s="76">
        <f>'XCSM Dump'!AT736</f>
        <v>320</v>
      </c>
      <c r="M737" s="76">
        <f>'XCSM Dump'!AU736</f>
        <v>0</v>
      </c>
      <c r="N737" s="76">
        <f>'XCSM Dump'!AV736</f>
        <v>0</v>
      </c>
      <c r="O737" s="76">
        <f>'XCSM Dump'!AW736</f>
        <v>0</v>
      </c>
      <c r="P737" s="76">
        <f>'XCSM Dump'!AX736</f>
        <v>0</v>
      </c>
      <c r="Q737" s="76">
        <f>'XCSM Dump'!AY736</f>
        <v>0</v>
      </c>
      <c r="R737" s="76">
        <f>'XCSM Dump'!AZ736</f>
        <v>0</v>
      </c>
      <c r="S737" s="76">
        <f>+'XCSM Dump'!U736</f>
        <v>0</v>
      </c>
      <c r="T737" s="76">
        <f>+'XCSM Dump'!BB736+'XCSM Dump'!BA736</f>
        <v>160</v>
      </c>
      <c r="U737" s="11">
        <f t="shared" si="24"/>
        <v>480</v>
      </c>
    </row>
    <row r="738" spans="1:21" x14ac:dyDescent="0.3">
      <c r="A738" t="str">
        <f t="shared" si="23"/>
        <v>WT1163A01</v>
      </c>
      <c r="B738" s="1" t="str">
        <f>'XCSM Dump'!C737</f>
        <v>WT</v>
      </c>
      <c r="C738" s="1" t="str">
        <f>IF(LEN('XCSM Dump'!D737)=4,'XCSM Dump'!D737,REPT("0",3-LEN('XCSM Dump'!D737))&amp;'XCSM Dump'!D737)</f>
        <v>116</v>
      </c>
      <c r="D738" s="1" t="str">
        <f>'XCSM Dump'!E737</f>
        <v>3A01</v>
      </c>
      <c r="E738" t="str">
        <f>'XCSM Dump'!F737</f>
        <v>Fundamental Welding Processes</v>
      </c>
      <c r="F738" s="75">
        <f>'XCSM Dump'!W737</f>
        <v>2</v>
      </c>
      <c r="G738" s="49">
        <f>'XCSM Dump'!I737</f>
        <v>46251</v>
      </c>
      <c r="H738" s="49">
        <f>'XCSM Dump'!J737</f>
        <v>46304</v>
      </c>
      <c r="I738" s="49">
        <f>'XCSM Dump'!BX737</f>
        <v>46253.24</v>
      </c>
      <c r="J738" s="49">
        <f>'XCSM Dump'!BY737</f>
        <v>46256.480000000003</v>
      </c>
      <c r="K738" s="49">
        <f>'XCSM Dump'!BZ737</f>
        <v>46295.519999999997</v>
      </c>
      <c r="L738" s="76">
        <f>'XCSM Dump'!AT737</f>
        <v>320</v>
      </c>
      <c r="M738" s="76">
        <f>'XCSM Dump'!AU737</f>
        <v>0</v>
      </c>
      <c r="N738" s="76">
        <f>'XCSM Dump'!AV737</f>
        <v>0</v>
      </c>
      <c r="O738" s="76">
        <f>'XCSM Dump'!AW737</f>
        <v>0</v>
      </c>
      <c r="P738" s="76">
        <f>'XCSM Dump'!AX737</f>
        <v>0</v>
      </c>
      <c r="Q738" s="76">
        <f>'XCSM Dump'!AY737</f>
        <v>0</v>
      </c>
      <c r="R738" s="76">
        <f>'XCSM Dump'!AZ737</f>
        <v>0</v>
      </c>
      <c r="S738" s="76">
        <f>+'XCSM Dump'!U737</f>
        <v>0</v>
      </c>
      <c r="T738" s="76">
        <f>+'XCSM Dump'!BB737+'XCSM Dump'!BA737</f>
        <v>160</v>
      </c>
      <c r="U738" s="11">
        <f t="shared" si="24"/>
        <v>480</v>
      </c>
    </row>
    <row r="739" spans="1:21" x14ac:dyDescent="0.3">
      <c r="A739" t="str">
        <f t="shared" si="23"/>
        <v>WT1163A02</v>
      </c>
      <c r="B739" s="1" t="str">
        <f>'XCSM Dump'!C738</f>
        <v>WT</v>
      </c>
      <c r="C739" s="1" t="str">
        <f>IF(LEN('XCSM Dump'!D738)=4,'XCSM Dump'!D738,REPT("0",3-LEN('XCSM Dump'!D738))&amp;'XCSM Dump'!D738)</f>
        <v>116</v>
      </c>
      <c r="D739" s="1" t="str">
        <f>'XCSM Dump'!E738</f>
        <v>3A02</v>
      </c>
      <c r="E739" t="str">
        <f>'XCSM Dump'!F738</f>
        <v>Fundamental Welding Processes</v>
      </c>
      <c r="F739" s="75">
        <f>'XCSM Dump'!W738</f>
        <v>2</v>
      </c>
      <c r="G739" s="49">
        <f>'XCSM Dump'!I738</f>
        <v>46251</v>
      </c>
      <c r="H739" s="49">
        <f>'XCSM Dump'!J738</f>
        <v>46304</v>
      </c>
      <c r="I739" s="49">
        <f>'XCSM Dump'!BX738</f>
        <v>46253.24</v>
      </c>
      <c r="J739" s="49">
        <f>'XCSM Dump'!BY738</f>
        <v>46256.480000000003</v>
      </c>
      <c r="K739" s="49">
        <f>'XCSM Dump'!BZ738</f>
        <v>46295.519999999997</v>
      </c>
      <c r="L739" s="76">
        <f>'XCSM Dump'!AT738</f>
        <v>320</v>
      </c>
      <c r="M739" s="76">
        <f>'XCSM Dump'!AU738</f>
        <v>0</v>
      </c>
      <c r="N739" s="76">
        <f>'XCSM Dump'!AV738</f>
        <v>0</v>
      </c>
      <c r="O739" s="76">
        <f>'XCSM Dump'!AW738</f>
        <v>0</v>
      </c>
      <c r="P739" s="76">
        <f>'XCSM Dump'!AX738</f>
        <v>0</v>
      </c>
      <c r="Q739" s="76">
        <f>'XCSM Dump'!AY738</f>
        <v>0</v>
      </c>
      <c r="R739" s="76">
        <f>'XCSM Dump'!AZ738</f>
        <v>0</v>
      </c>
      <c r="S739" s="76">
        <f>+'XCSM Dump'!U738</f>
        <v>0</v>
      </c>
      <c r="T739" s="76">
        <f>+'XCSM Dump'!BB738+'XCSM Dump'!BA738</f>
        <v>160</v>
      </c>
      <c r="U739" s="11">
        <f t="shared" si="24"/>
        <v>480</v>
      </c>
    </row>
    <row r="740" spans="1:21" x14ac:dyDescent="0.3">
      <c r="A740" t="str">
        <f t="shared" si="23"/>
        <v>WT1223A01</v>
      </c>
      <c r="B740" s="1" t="str">
        <f>'XCSM Dump'!C739</f>
        <v>WT</v>
      </c>
      <c r="C740" s="1" t="str">
        <f>IF(LEN('XCSM Dump'!D739)=4,'XCSM Dump'!D739,REPT("0",3-LEN('XCSM Dump'!D739))&amp;'XCSM Dump'!D739)</f>
        <v>122</v>
      </c>
      <c r="D740" s="1" t="str">
        <f>'XCSM Dump'!E739</f>
        <v>3A01</v>
      </c>
      <c r="E740" t="str">
        <f>'XCSM Dump'!F739</f>
        <v>Shielded Metal Arc Welding</v>
      </c>
      <c r="F740" s="75">
        <f>'XCSM Dump'!W739</f>
        <v>2</v>
      </c>
      <c r="G740" s="49">
        <f>'XCSM Dump'!I739</f>
        <v>46252</v>
      </c>
      <c r="H740" s="49">
        <f>'XCSM Dump'!J739</f>
        <v>46304</v>
      </c>
      <c r="I740" s="49">
        <f>'XCSM Dump'!BX739</f>
        <v>46254.18</v>
      </c>
      <c r="J740" s="49">
        <f>'XCSM Dump'!BY739</f>
        <v>46257.36</v>
      </c>
      <c r="K740" s="49">
        <f>'XCSM Dump'!BZ739</f>
        <v>46295.68</v>
      </c>
      <c r="L740" s="76">
        <f>'XCSM Dump'!AT739</f>
        <v>320</v>
      </c>
      <c r="M740" s="76">
        <f>'XCSM Dump'!AU739</f>
        <v>0</v>
      </c>
      <c r="N740" s="76">
        <f>'XCSM Dump'!AV739</f>
        <v>0</v>
      </c>
      <c r="O740" s="76">
        <f>'XCSM Dump'!AW739</f>
        <v>0</v>
      </c>
      <c r="P740" s="76">
        <f>'XCSM Dump'!AX739</f>
        <v>0</v>
      </c>
      <c r="Q740" s="76">
        <f>'XCSM Dump'!AY739</f>
        <v>0</v>
      </c>
      <c r="R740" s="76">
        <f>'XCSM Dump'!AZ739</f>
        <v>0</v>
      </c>
      <c r="S740" s="76">
        <f>+'XCSM Dump'!U739</f>
        <v>0</v>
      </c>
      <c r="T740" s="76">
        <f>+'XCSM Dump'!BB739+'XCSM Dump'!BA739</f>
        <v>160</v>
      </c>
      <c r="U740" s="11">
        <f t="shared" si="24"/>
        <v>480</v>
      </c>
    </row>
    <row r="741" spans="1:21" x14ac:dyDescent="0.3">
      <c r="A741" t="str">
        <f t="shared" si="23"/>
        <v>WT1223A02</v>
      </c>
      <c r="B741" s="1" t="str">
        <f>'XCSM Dump'!C740</f>
        <v>WT</v>
      </c>
      <c r="C741" s="1" t="str">
        <f>IF(LEN('XCSM Dump'!D740)=4,'XCSM Dump'!D740,REPT("0",3-LEN('XCSM Dump'!D740))&amp;'XCSM Dump'!D740)</f>
        <v>122</v>
      </c>
      <c r="D741" s="1" t="str">
        <f>'XCSM Dump'!E740</f>
        <v>3A02</v>
      </c>
      <c r="E741" t="str">
        <f>'XCSM Dump'!F740</f>
        <v>Shielded Metal Arc Welding</v>
      </c>
      <c r="F741" s="75">
        <f>'XCSM Dump'!W740</f>
        <v>2</v>
      </c>
      <c r="G741" s="49">
        <f>'XCSM Dump'!I740</f>
        <v>46252</v>
      </c>
      <c r="H741" s="49">
        <f>'XCSM Dump'!J740</f>
        <v>46304</v>
      </c>
      <c r="I741" s="49">
        <f>'XCSM Dump'!BX740</f>
        <v>46254.18</v>
      </c>
      <c r="J741" s="49">
        <f>'XCSM Dump'!BY740</f>
        <v>46257.36</v>
      </c>
      <c r="K741" s="49">
        <f>'XCSM Dump'!BZ740</f>
        <v>46295.68</v>
      </c>
      <c r="L741" s="76">
        <f>'XCSM Dump'!AT740</f>
        <v>320</v>
      </c>
      <c r="M741" s="76">
        <f>'XCSM Dump'!AU740</f>
        <v>0</v>
      </c>
      <c r="N741" s="76">
        <f>'XCSM Dump'!AV740</f>
        <v>0</v>
      </c>
      <c r="O741" s="76">
        <f>'XCSM Dump'!AW740</f>
        <v>0</v>
      </c>
      <c r="P741" s="76">
        <f>'XCSM Dump'!AX740</f>
        <v>0</v>
      </c>
      <c r="Q741" s="76">
        <f>'XCSM Dump'!AY740</f>
        <v>0</v>
      </c>
      <c r="R741" s="76">
        <f>'XCSM Dump'!AZ740</f>
        <v>0</v>
      </c>
      <c r="S741" s="76">
        <f>+'XCSM Dump'!U740</f>
        <v>0</v>
      </c>
      <c r="T741" s="76">
        <f>+'XCSM Dump'!BB740+'XCSM Dump'!BA740</f>
        <v>160</v>
      </c>
      <c r="U741" s="11">
        <f t="shared" si="24"/>
        <v>480</v>
      </c>
    </row>
    <row r="742" spans="1:21" x14ac:dyDescent="0.3">
      <c r="A742" t="str">
        <f t="shared" si="23"/>
        <v>WT1243B01</v>
      </c>
      <c r="B742" s="1" t="str">
        <f>'XCSM Dump'!C741</f>
        <v>WT</v>
      </c>
      <c r="C742" s="1" t="str">
        <f>IF(LEN('XCSM Dump'!D741)=4,'XCSM Dump'!D741,REPT("0",3-LEN('XCSM Dump'!D741))&amp;'XCSM Dump'!D741)</f>
        <v>124</v>
      </c>
      <c r="D742" s="1" t="str">
        <f>'XCSM Dump'!E741</f>
        <v>3B01</v>
      </c>
      <c r="E742" t="str">
        <f>'XCSM Dump'!F741</f>
        <v>Shielded Metal Arc Welding II</v>
      </c>
      <c r="F742" s="75">
        <f>'XCSM Dump'!W741</f>
        <v>2</v>
      </c>
      <c r="G742" s="49">
        <f>'XCSM Dump'!I741</f>
        <v>46308</v>
      </c>
      <c r="H742" s="49">
        <f>'XCSM Dump'!J741</f>
        <v>46367</v>
      </c>
      <c r="I742" s="49">
        <f>'XCSM Dump'!BX741</f>
        <v>46310.6</v>
      </c>
      <c r="J742" s="49">
        <f>'XCSM Dump'!BY741</f>
        <v>46314.2</v>
      </c>
      <c r="K742" s="49">
        <f>'XCSM Dump'!BZ741</f>
        <v>46357.56</v>
      </c>
      <c r="L742" s="76">
        <f>'XCSM Dump'!AT741</f>
        <v>320</v>
      </c>
      <c r="M742" s="76">
        <f>'XCSM Dump'!AU741</f>
        <v>0</v>
      </c>
      <c r="N742" s="76">
        <f>'XCSM Dump'!AV741</f>
        <v>0</v>
      </c>
      <c r="O742" s="76">
        <f>'XCSM Dump'!AW741</f>
        <v>0</v>
      </c>
      <c r="P742" s="76">
        <f>'XCSM Dump'!AX741</f>
        <v>0</v>
      </c>
      <c r="Q742" s="76">
        <f>'XCSM Dump'!AY741</f>
        <v>0</v>
      </c>
      <c r="R742" s="76">
        <f>'XCSM Dump'!AZ741</f>
        <v>0</v>
      </c>
      <c r="S742" s="76">
        <f>+'XCSM Dump'!U741</f>
        <v>0</v>
      </c>
      <c r="T742" s="76">
        <f>+'XCSM Dump'!BB741+'XCSM Dump'!BA741</f>
        <v>160</v>
      </c>
      <c r="U742" s="11">
        <f t="shared" si="24"/>
        <v>480</v>
      </c>
    </row>
    <row r="743" spans="1:21" x14ac:dyDescent="0.3">
      <c r="A743" t="str">
        <f t="shared" si="23"/>
        <v>WT1243B02</v>
      </c>
      <c r="B743" s="1" t="str">
        <f>'XCSM Dump'!C742</f>
        <v>WT</v>
      </c>
      <c r="C743" s="1" t="str">
        <f>IF(LEN('XCSM Dump'!D742)=4,'XCSM Dump'!D742,REPT("0",3-LEN('XCSM Dump'!D742))&amp;'XCSM Dump'!D742)</f>
        <v>124</v>
      </c>
      <c r="D743" s="1" t="str">
        <f>'XCSM Dump'!E742</f>
        <v>3B02</v>
      </c>
      <c r="E743" t="str">
        <f>'XCSM Dump'!F742</f>
        <v>Shielded Metal Arc Welding II</v>
      </c>
      <c r="F743" s="75">
        <f>'XCSM Dump'!W742</f>
        <v>2</v>
      </c>
      <c r="G743" s="49">
        <f>'XCSM Dump'!I742</f>
        <v>46308</v>
      </c>
      <c r="H743" s="49">
        <f>'XCSM Dump'!J742</f>
        <v>46367</v>
      </c>
      <c r="I743" s="49">
        <f>'XCSM Dump'!BX742</f>
        <v>46310.6</v>
      </c>
      <c r="J743" s="49">
        <f>'XCSM Dump'!BY742</f>
        <v>46314.2</v>
      </c>
      <c r="K743" s="49">
        <f>'XCSM Dump'!BZ742</f>
        <v>46357.56</v>
      </c>
      <c r="L743" s="76">
        <f>'XCSM Dump'!AT742</f>
        <v>320</v>
      </c>
      <c r="M743" s="76">
        <f>'XCSM Dump'!AU742</f>
        <v>0</v>
      </c>
      <c r="N743" s="76">
        <f>'XCSM Dump'!AV742</f>
        <v>0</v>
      </c>
      <c r="O743" s="76">
        <f>'XCSM Dump'!AW742</f>
        <v>0</v>
      </c>
      <c r="P743" s="76">
        <f>'XCSM Dump'!AX742</f>
        <v>0</v>
      </c>
      <c r="Q743" s="76">
        <f>'XCSM Dump'!AY742</f>
        <v>0</v>
      </c>
      <c r="R743" s="76">
        <f>'XCSM Dump'!AZ742</f>
        <v>0</v>
      </c>
      <c r="S743" s="76">
        <f>+'XCSM Dump'!U742</f>
        <v>0</v>
      </c>
      <c r="T743" s="76">
        <f>+'XCSM Dump'!BB742+'XCSM Dump'!BA742</f>
        <v>160</v>
      </c>
      <c r="U743" s="11">
        <f t="shared" si="24"/>
        <v>480</v>
      </c>
    </row>
    <row r="744" spans="1:21" x14ac:dyDescent="0.3">
      <c r="A744" t="str">
        <f t="shared" si="23"/>
        <v>WT1263090</v>
      </c>
      <c r="B744" s="1" t="str">
        <f>'XCSM Dump'!C743</f>
        <v>WT</v>
      </c>
      <c r="C744" s="1" t="str">
        <f>IF(LEN('XCSM Dump'!D743)=4,'XCSM Dump'!D743,REPT("0",3-LEN('XCSM Dump'!D743))&amp;'XCSM Dump'!D743)</f>
        <v>126</v>
      </c>
      <c r="D744" s="1">
        <f>'XCSM Dump'!E743</f>
        <v>3090</v>
      </c>
      <c r="E744" t="str">
        <f>'XCSM Dump'!F743</f>
        <v>Gas Metal/Flux Core Arc Weld I</v>
      </c>
      <c r="F744" s="75">
        <f>'XCSM Dump'!W743</f>
        <v>2</v>
      </c>
      <c r="G744" s="49">
        <f>'XCSM Dump'!I743</f>
        <v>46253</v>
      </c>
      <c r="H744" s="49">
        <f>'XCSM Dump'!J743</f>
        <v>46374</v>
      </c>
      <c r="I744" s="49">
        <f>'XCSM Dump'!BX743</f>
        <v>46259.32</v>
      </c>
      <c r="J744" s="49">
        <f>'XCSM Dump'!BY743</f>
        <v>46266.64</v>
      </c>
      <c r="K744" s="49">
        <f>'XCSM Dump'!BZ743</f>
        <v>46356.639999999999</v>
      </c>
      <c r="L744" s="76">
        <f>'XCSM Dump'!AT743</f>
        <v>320</v>
      </c>
      <c r="M744" s="76">
        <f>'XCSM Dump'!AU743</f>
        <v>0</v>
      </c>
      <c r="N744" s="76">
        <f>'XCSM Dump'!AV743</f>
        <v>0</v>
      </c>
      <c r="O744" s="76">
        <f>'XCSM Dump'!AW743</f>
        <v>0</v>
      </c>
      <c r="P744" s="76">
        <f>'XCSM Dump'!AX743</f>
        <v>0</v>
      </c>
      <c r="Q744" s="76">
        <f>'XCSM Dump'!AY743</f>
        <v>0</v>
      </c>
      <c r="R744" s="76">
        <f>'XCSM Dump'!AZ743</f>
        <v>0</v>
      </c>
      <c r="S744" s="76">
        <f>+'XCSM Dump'!U743</f>
        <v>0</v>
      </c>
      <c r="T744" s="76">
        <f>+'XCSM Dump'!BB743+'XCSM Dump'!BA743</f>
        <v>160</v>
      </c>
      <c r="U744" s="11">
        <f t="shared" si="24"/>
        <v>480</v>
      </c>
    </row>
    <row r="745" spans="1:21" x14ac:dyDescent="0.3">
      <c r="A745" t="str">
        <f t="shared" si="23"/>
        <v>WT1263091</v>
      </c>
      <c r="B745" s="1" t="str">
        <f>'XCSM Dump'!C744</f>
        <v>WT</v>
      </c>
      <c r="C745" s="1" t="str">
        <f>IF(LEN('XCSM Dump'!D744)=4,'XCSM Dump'!D744,REPT("0",3-LEN('XCSM Dump'!D744))&amp;'XCSM Dump'!D744)</f>
        <v>126</v>
      </c>
      <c r="D745" s="1">
        <f>'XCSM Dump'!E744</f>
        <v>3091</v>
      </c>
      <c r="E745" t="str">
        <f>'XCSM Dump'!F744</f>
        <v>Gas Metal/Flux Core Arc Weld I</v>
      </c>
      <c r="F745" s="75">
        <f>'XCSM Dump'!W744</f>
        <v>2</v>
      </c>
      <c r="G745" s="49">
        <f>'XCSM Dump'!I744</f>
        <v>46253</v>
      </c>
      <c r="H745" s="49">
        <f>'XCSM Dump'!J744</f>
        <v>46374</v>
      </c>
      <c r="I745" s="49">
        <f>'XCSM Dump'!BX744</f>
        <v>46259.32</v>
      </c>
      <c r="J745" s="49">
        <f>'XCSM Dump'!BY744</f>
        <v>46266.64</v>
      </c>
      <c r="K745" s="49">
        <f>'XCSM Dump'!BZ744</f>
        <v>46356.639999999999</v>
      </c>
      <c r="L745" s="76">
        <f>'XCSM Dump'!AT744</f>
        <v>320</v>
      </c>
      <c r="M745" s="76">
        <f>'XCSM Dump'!AU744</f>
        <v>0</v>
      </c>
      <c r="N745" s="76">
        <f>'XCSM Dump'!AV744</f>
        <v>0</v>
      </c>
      <c r="O745" s="76">
        <f>'XCSM Dump'!AW744</f>
        <v>0</v>
      </c>
      <c r="P745" s="76">
        <f>'XCSM Dump'!AX744</f>
        <v>0</v>
      </c>
      <c r="Q745" s="76">
        <f>'XCSM Dump'!AY744</f>
        <v>0</v>
      </c>
      <c r="R745" s="76">
        <f>'XCSM Dump'!AZ744</f>
        <v>0</v>
      </c>
      <c r="S745" s="76">
        <f>+'XCSM Dump'!U744</f>
        <v>0</v>
      </c>
      <c r="T745" s="76">
        <f>+'XCSM Dump'!BB744+'XCSM Dump'!BA744</f>
        <v>160</v>
      </c>
      <c r="U745" s="11">
        <f t="shared" si="24"/>
        <v>480</v>
      </c>
    </row>
    <row r="746" spans="1:21" x14ac:dyDescent="0.3">
      <c r="A746" t="str">
        <f t="shared" si="23"/>
        <v>WT1263092</v>
      </c>
      <c r="B746" s="1" t="str">
        <f>'XCSM Dump'!C745</f>
        <v>WT</v>
      </c>
      <c r="C746" s="1" t="str">
        <f>IF(LEN('XCSM Dump'!D745)=4,'XCSM Dump'!D745,REPT("0",3-LEN('XCSM Dump'!D745))&amp;'XCSM Dump'!D745)</f>
        <v>126</v>
      </c>
      <c r="D746" s="1">
        <f>'XCSM Dump'!E745</f>
        <v>3092</v>
      </c>
      <c r="E746" t="str">
        <f>'XCSM Dump'!F745</f>
        <v>Gas Metal/Flux Core Arc Weld I</v>
      </c>
      <c r="F746" s="75">
        <f>'XCSM Dump'!W745</f>
        <v>2</v>
      </c>
      <c r="G746" s="49">
        <f>'XCSM Dump'!I745</f>
        <v>46253</v>
      </c>
      <c r="H746" s="49">
        <f>'XCSM Dump'!J745</f>
        <v>46374</v>
      </c>
      <c r="I746" s="49">
        <f>'XCSM Dump'!BX745</f>
        <v>46259.32</v>
      </c>
      <c r="J746" s="49">
        <f>'XCSM Dump'!BY745</f>
        <v>46266.64</v>
      </c>
      <c r="K746" s="49">
        <f>'XCSM Dump'!BZ745</f>
        <v>46356.639999999999</v>
      </c>
      <c r="L746" s="76">
        <f>'XCSM Dump'!AT745</f>
        <v>320</v>
      </c>
      <c r="M746" s="76">
        <f>'XCSM Dump'!AU745</f>
        <v>0</v>
      </c>
      <c r="N746" s="76">
        <f>'XCSM Dump'!AV745</f>
        <v>0</v>
      </c>
      <c r="O746" s="76">
        <f>'XCSM Dump'!AW745</f>
        <v>0</v>
      </c>
      <c r="P746" s="76">
        <f>'XCSM Dump'!AX745</f>
        <v>0</v>
      </c>
      <c r="Q746" s="76">
        <f>'XCSM Dump'!AY745</f>
        <v>0</v>
      </c>
      <c r="R746" s="76">
        <f>'XCSM Dump'!AZ745</f>
        <v>0</v>
      </c>
      <c r="S746" s="76">
        <f>+'XCSM Dump'!U745</f>
        <v>0</v>
      </c>
      <c r="T746" s="76">
        <f>+'XCSM Dump'!BB745+'XCSM Dump'!BA745</f>
        <v>160</v>
      </c>
      <c r="U746" s="11">
        <f t="shared" si="24"/>
        <v>480</v>
      </c>
    </row>
    <row r="747" spans="1:21" x14ac:dyDescent="0.3">
      <c r="A747" t="str">
        <f t="shared" si="23"/>
        <v>WT1283001</v>
      </c>
      <c r="B747" s="1" t="str">
        <f>'XCSM Dump'!C746</f>
        <v>WT</v>
      </c>
      <c r="C747" s="1" t="str">
        <f>IF(LEN('XCSM Dump'!D746)=4,'XCSM Dump'!D746,REPT("0",3-LEN('XCSM Dump'!D746))&amp;'XCSM Dump'!D746)</f>
        <v>128</v>
      </c>
      <c r="D747" s="1">
        <f>'XCSM Dump'!E746</f>
        <v>3001</v>
      </c>
      <c r="E747" t="str">
        <f>'XCSM Dump'!F746</f>
        <v>Oxyfuel Welding/Cutting</v>
      </c>
      <c r="F747" s="75">
        <f>'XCSM Dump'!W746</f>
        <v>2</v>
      </c>
      <c r="G747" s="49">
        <f>'XCSM Dump'!I746</f>
        <v>46251</v>
      </c>
      <c r="H747" s="49">
        <f>'XCSM Dump'!J746</f>
        <v>46367</v>
      </c>
      <c r="I747" s="49">
        <f>'XCSM Dump'!BX746</f>
        <v>46257.02</v>
      </c>
      <c r="J747" s="49">
        <f>'XCSM Dump'!BY746</f>
        <v>46264.04</v>
      </c>
      <c r="K747" s="49">
        <f>'XCSM Dump'!BZ746</f>
        <v>46349.440000000002</v>
      </c>
      <c r="L747" s="76">
        <f>'XCSM Dump'!AT746</f>
        <v>320</v>
      </c>
      <c r="M747" s="76">
        <f>'XCSM Dump'!AU746</f>
        <v>0</v>
      </c>
      <c r="N747" s="76">
        <f>'XCSM Dump'!AV746</f>
        <v>0</v>
      </c>
      <c r="O747" s="76">
        <f>'XCSM Dump'!AW746</f>
        <v>0</v>
      </c>
      <c r="P747" s="76">
        <f>'XCSM Dump'!AX746</f>
        <v>0</v>
      </c>
      <c r="Q747" s="76">
        <f>'XCSM Dump'!AY746</f>
        <v>0</v>
      </c>
      <c r="R747" s="76">
        <f>'XCSM Dump'!AZ746</f>
        <v>0</v>
      </c>
      <c r="S747" s="76">
        <f>+'XCSM Dump'!U746</f>
        <v>0</v>
      </c>
      <c r="T747" s="76">
        <f>+'XCSM Dump'!BB746+'XCSM Dump'!BA746</f>
        <v>160</v>
      </c>
      <c r="U747" s="11">
        <f t="shared" si="24"/>
        <v>480</v>
      </c>
    </row>
    <row r="748" spans="1:21" x14ac:dyDescent="0.3">
      <c r="A748" t="str">
        <f t="shared" si="23"/>
        <v>WT1283B02</v>
      </c>
      <c r="B748" s="1" t="str">
        <f>'XCSM Dump'!C747</f>
        <v>WT</v>
      </c>
      <c r="C748" s="1" t="str">
        <f>IF(LEN('XCSM Dump'!D747)=4,'XCSM Dump'!D747,REPT("0",3-LEN('XCSM Dump'!D747))&amp;'XCSM Dump'!D747)</f>
        <v>128</v>
      </c>
      <c r="D748" s="1" t="str">
        <f>'XCSM Dump'!E747</f>
        <v>3B02</v>
      </c>
      <c r="E748" t="str">
        <f>'XCSM Dump'!F747</f>
        <v>Oxyfuel Welding/Cutting</v>
      </c>
      <c r="F748" s="75">
        <f>'XCSM Dump'!W747</f>
        <v>2</v>
      </c>
      <c r="G748" s="49">
        <f>'XCSM Dump'!I747</f>
        <v>46307</v>
      </c>
      <c r="H748" s="49">
        <f>'XCSM Dump'!J747</f>
        <v>46367</v>
      </c>
      <c r="I748" s="49">
        <f>'XCSM Dump'!BX747</f>
        <v>46309.66</v>
      </c>
      <c r="J748" s="49">
        <f>'XCSM Dump'!BY747</f>
        <v>46313.32</v>
      </c>
      <c r="K748" s="49">
        <f>'XCSM Dump'!BZ747</f>
        <v>46357.4</v>
      </c>
      <c r="L748" s="76">
        <f>'XCSM Dump'!AT747</f>
        <v>320</v>
      </c>
      <c r="M748" s="76">
        <f>'XCSM Dump'!AU747</f>
        <v>0</v>
      </c>
      <c r="N748" s="76">
        <f>'XCSM Dump'!AV747</f>
        <v>0</v>
      </c>
      <c r="O748" s="76">
        <f>'XCSM Dump'!AW747</f>
        <v>0</v>
      </c>
      <c r="P748" s="76">
        <f>'XCSM Dump'!AX747</f>
        <v>0</v>
      </c>
      <c r="Q748" s="76">
        <f>'XCSM Dump'!AY747</f>
        <v>0</v>
      </c>
      <c r="R748" s="76">
        <f>'XCSM Dump'!AZ747</f>
        <v>0</v>
      </c>
      <c r="S748" s="76">
        <f>+'XCSM Dump'!U747</f>
        <v>0</v>
      </c>
      <c r="T748" s="76">
        <f>+'XCSM Dump'!BB747+'XCSM Dump'!BA747</f>
        <v>160</v>
      </c>
      <c r="U748" s="11">
        <f t="shared" si="24"/>
        <v>480</v>
      </c>
    </row>
    <row r="749" spans="1:21" x14ac:dyDescent="0.3">
      <c r="A749" t="str">
        <f t="shared" si="23"/>
        <v>WT1333001</v>
      </c>
      <c r="B749" s="1" t="str">
        <f>'XCSM Dump'!C748</f>
        <v>WT</v>
      </c>
      <c r="C749" s="1" t="str">
        <f>IF(LEN('XCSM Dump'!D748)=4,'XCSM Dump'!D748,REPT("0",3-LEN('XCSM Dump'!D748))&amp;'XCSM Dump'!D748)</f>
        <v>133</v>
      </c>
      <c r="D749" s="1">
        <f>'XCSM Dump'!E748</f>
        <v>3001</v>
      </c>
      <c r="E749" t="str">
        <f>'XCSM Dump'!F748</f>
        <v>Introduction to Fabrication</v>
      </c>
      <c r="F749" s="75">
        <f>'XCSM Dump'!W748</f>
        <v>2</v>
      </c>
      <c r="G749" s="49">
        <f>'XCSM Dump'!I748</f>
        <v>46252</v>
      </c>
      <c r="H749" s="49">
        <f>'XCSM Dump'!J748</f>
        <v>46367</v>
      </c>
      <c r="I749" s="49">
        <f>'XCSM Dump'!BX748</f>
        <v>46257.96</v>
      </c>
      <c r="J749" s="49">
        <f>'XCSM Dump'!BY748</f>
        <v>46264.92</v>
      </c>
      <c r="K749" s="49">
        <f>'XCSM Dump'!BZ748</f>
        <v>46349.599999999999</v>
      </c>
      <c r="L749" s="76">
        <f>'XCSM Dump'!AT748</f>
        <v>320</v>
      </c>
      <c r="M749" s="76">
        <f>'XCSM Dump'!AU748</f>
        <v>0</v>
      </c>
      <c r="N749" s="76">
        <f>'XCSM Dump'!AV748</f>
        <v>0</v>
      </c>
      <c r="O749" s="76">
        <f>'XCSM Dump'!AW748</f>
        <v>0</v>
      </c>
      <c r="P749" s="76">
        <f>'XCSM Dump'!AX748</f>
        <v>0</v>
      </c>
      <c r="Q749" s="76">
        <f>'XCSM Dump'!AY748</f>
        <v>0</v>
      </c>
      <c r="R749" s="76">
        <f>'XCSM Dump'!AZ748</f>
        <v>0</v>
      </c>
      <c r="S749" s="76">
        <f>+'XCSM Dump'!U748</f>
        <v>0</v>
      </c>
      <c r="T749" s="76">
        <f>+'XCSM Dump'!BB748+'XCSM Dump'!BA748</f>
        <v>160</v>
      </c>
      <c r="U749" s="11">
        <f t="shared" si="24"/>
        <v>480</v>
      </c>
    </row>
    <row r="750" spans="1:21" x14ac:dyDescent="0.3">
      <c r="A750" t="str">
        <f t="shared" si="23"/>
        <v>WT1523001</v>
      </c>
      <c r="B750" s="1" t="str">
        <f>'XCSM Dump'!C749</f>
        <v>WT</v>
      </c>
      <c r="C750" s="1" t="str">
        <f>IF(LEN('XCSM Dump'!D749)=4,'XCSM Dump'!D749,REPT("0",3-LEN('XCSM Dump'!D749))&amp;'XCSM Dump'!D749)</f>
        <v>152</v>
      </c>
      <c r="D750" s="1">
        <f>'XCSM Dump'!E749</f>
        <v>3001</v>
      </c>
      <c r="E750" t="str">
        <f>'XCSM Dump'!F749</f>
        <v>Math for Welding</v>
      </c>
      <c r="F750" s="75">
        <f>'XCSM Dump'!W749</f>
        <v>3</v>
      </c>
      <c r="G750" s="49">
        <f>'XCSM Dump'!I749</f>
        <v>46251</v>
      </c>
      <c r="H750" s="49">
        <f>'XCSM Dump'!J749</f>
        <v>46367</v>
      </c>
      <c r="I750" s="49">
        <f>'XCSM Dump'!BX749</f>
        <v>46257.02</v>
      </c>
      <c r="J750" s="49">
        <f>'XCSM Dump'!BY749</f>
        <v>46264.04</v>
      </c>
      <c r="K750" s="49">
        <f>'XCSM Dump'!BZ749</f>
        <v>46349.440000000002</v>
      </c>
      <c r="L750" s="76">
        <f>'XCSM Dump'!AT749</f>
        <v>480</v>
      </c>
      <c r="M750" s="76">
        <f>'XCSM Dump'!AU749</f>
        <v>0</v>
      </c>
      <c r="N750" s="76">
        <f>'XCSM Dump'!AV749</f>
        <v>0</v>
      </c>
      <c r="O750" s="76">
        <f>'XCSM Dump'!AW749</f>
        <v>0</v>
      </c>
      <c r="P750" s="76">
        <f>'XCSM Dump'!AX749</f>
        <v>0</v>
      </c>
      <c r="Q750" s="76">
        <f>'XCSM Dump'!AY749</f>
        <v>0</v>
      </c>
      <c r="R750" s="76">
        <f>'XCSM Dump'!AZ749</f>
        <v>0</v>
      </c>
      <c r="S750" s="76">
        <f>+'XCSM Dump'!U749</f>
        <v>0</v>
      </c>
      <c r="T750" s="76">
        <f>+'XCSM Dump'!BB749+'XCSM Dump'!BA749</f>
        <v>0</v>
      </c>
      <c r="U750" s="11">
        <f t="shared" si="24"/>
        <v>480</v>
      </c>
    </row>
    <row r="751" spans="1:21" x14ac:dyDescent="0.3">
      <c r="A751" t="str">
        <f t="shared" si="23"/>
        <v>WT2333001</v>
      </c>
      <c r="B751" s="1" t="str">
        <f>'XCSM Dump'!C750</f>
        <v>WT</v>
      </c>
      <c r="C751" s="1" t="str">
        <f>IF(LEN('XCSM Dump'!D750)=4,'XCSM Dump'!D750,REPT("0",3-LEN('XCSM Dump'!D750))&amp;'XCSM Dump'!D750)</f>
        <v>233</v>
      </c>
      <c r="D751" s="1">
        <f>'XCSM Dump'!E750</f>
        <v>3001</v>
      </c>
      <c r="E751" t="str">
        <f>'XCSM Dump'!F750</f>
        <v>Fabrication II</v>
      </c>
      <c r="F751" s="75">
        <f>'XCSM Dump'!W750</f>
        <v>2</v>
      </c>
      <c r="G751" s="49">
        <f>'XCSM Dump'!I750</f>
        <v>46252</v>
      </c>
      <c r="H751" s="49">
        <f>'XCSM Dump'!J750</f>
        <v>46367</v>
      </c>
      <c r="I751" s="49">
        <f>'XCSM Dump'!BX750</f>
        <v>46257.96</v>
      </c>
      <c r="J751" s="49">
        <f>'XCSM Dump'!BY750</f>
        <v>46264.92</v>
      </c>
      <c r="K751" s="49">
        <f>'XCSM Dump'!BZ750</f>
        <v>46349.599999999999</v>
      </c>
      <c r="L751" s="76">
        <f>'XCSM Dump'!AT750</f>
        <v>320</v>
      </c>
      <c r="M751" s="76">
        <f>'XCSM Dump'!AU750</f>
        <v>0</v>
      </c>
      <c r="N751" s="76">
        <f>'XCSM Dump'!AV750</f>
        <v>0</v>
      </c>
      <c r="O751" s="76">
        <f>'XCSM Dump'!AW750</f>
        <v>0</v>
      </c>
      <c r="P751" s="76">
        <f>'XCSM Dump'!AX750</f>
        <v>0</v>
      </c>
      <c r="Q751" s="76">
        <f>'XCSM Dump'!AY750</f>
        <v>0</v>
      </c>
      <c r="R751" s="76">
        <f>'XCSM Dump'!AZ750</f>
        <v>0</v>
      </c>
      <c r="S751" s="76">
        <f>+'XCSM Dump'!U750</f>
        <v>0</v>
      </c>
      <c r="T751" s="76">
        <f>+'XCSM Dump'!BB750+'XCSM Dump'!BA750</f>
        <v>160</v>
      </c>
      <c r="U751" s="11">
        <f t="shared" si="24"/>
        <v>480</v>
      </c>
    </row>
    <row r="752" spans="1:21" x14ac:dyDescent="0.3">
      <c r="A752" t="str">
        <f t="shared" si="23"/>
        <v>WT2443A01</v>
      </c>
      <c r="B752" s="1" t="str">
        <f>'XCSM Dump'!C751</f>
        <v>WT</v>
      </c>
      <c r="C752" s="1" t="str">
        <f>IF(LEN('XCSM Dump'!D751)=4,'XCSM Dump'!D751,REPT("0",3-LEN('XCSM Dump'!D751))&amp;'XCSM Dump'!D751)</f>
        <v>244</v>
      </c>
      <c r="D752" s="1" t="str">
        <f>'XCSM Dump'!E751</f>
        <v>3A01</v>
      </c>
      <c r="E752" t="str">
        <f>'XCSM Dump'!F751</f>
        <v>Welding Layout</v>
      </c>
      <c r="F752" s="75">
        <f>'XCSM Dump'!W751</f>
        <v>2</v>
      </c>
      <c r="G752" s="49">
        <f>'XCSM Dump'!I751</f>
        <v>46252</v>
      </c>
      <c r="H752" s="49">
        <f>'XCSM Dump'!J751</f>
        <v>46304</v>
      </c>
      <c r="I752" s="49">
        <f>'XCSM Dump'!BX751</f>
        <v>46254.18</v>
      </c>
      <c r="J752" s="49">
        <f>'XCSM Dump'!BY751</f>
        <v>46257.36</v>
      </c>
      <c r="K752" s="49">
        <f>'XCSM Dump'!BZ751</f>
        <v>46295.68</v>
      </c>
      <c r="L752" s="76">
        <f>'XCSM Dump'!AT751</f>
        <v>320</v>
      </c>
      <c r="M752" s="76">
        <f>'XCSM Dump'!AU751</f>
        <v>0</v>
      </c>
      <c r="N752" s="76">
        <f>'XCSM Dump'!AV751</f>
        <v>0</v>
      </c>
      <c r="O752" s="76">
        <f>'XCSM Dump'!AW751</f>
        <v>0</v>
      </c>
      <c r="P752" s="76">
        <f>'XCSM Dump'!AX751</f>
        <v>0</v>
      </c>
      <c r="Q752" s="76">
        <f>'XCSM Dump'!AY751</f>
        <v>0</v>
      </c>
      <c r="R752" s="76">
        <f>'XCSM Dump'!AZ751</f>
        <v>0</v>
      </c>
      <c r="S752" s="76">
        <f>+'XCSM Dump'!U751</f>
        <v>0</v>
      </c>
      <c r="T752" s="76">
        <f>+'XCSM Dump'!BB751+'XCSM Dump'!BA751</f>
        <v>160</v>
      </c>
      <c r="U752" s="11">
        <f t="shared" si="24"/>
        <v>480</v>
      </c>
    </row>
    <row r="753" spans="1:21" x14ac:dyDescent="0.3">
      <c r="A753" t="str">
        <f t="shared" si="23"/>
        <v>WT2463B01</v>
      </c>
      <c r="B753" s="1" t="str">
        <f>'XCSM Dump'!C752</f>
        <v>WT</v>
      </c>
      <c r="C753" s="1" t="str">
        <f>IF(LEN('XCSM Dump'!D752)=4,'XCSM Dump'!D752,REPT("0",3-LEN('XCSM Dump'!D752))&amp;'XCSM Dump'!D752)</f>
        <v>246</v>
      </c>
      <c r="D753" s="1" t="str">
        <f>'XCSM Dump'!E752</f>
        <v>3B01</v>
      </c>
      <c r="E753" t="str">
        <f>'XCSM Dump'!F752</f>
        <v>Layout II</v>
      </c>
      <c r="F753" s="75">
        <f>'XCSM Dump'!W752</f>
        <v>2</v>
      </c>
      <c r="G753" s="49">
        <f>'XCSM Dump'!I752</f>
        <v>46308</v>
      </c>
      <c r="H753" s="49">
        <f>'XCSM Dump'!J752</f>
        <v>46367</v>
      </c>
      <c r="I753" s="49">
        <f>'XCSM Dump'!BX752</f>
        <v>46310.6</v>
      </c>
      <c r="J753" s="49">
        <f>'XCSM Dump'!BY752</f>
        <v>46314.2</v>
      </c>
      <c r="K753" s="49">
        <f>'XCSM Dump'!BZ752</f>
        <v>46357.56</v>
      </c>
      <c r="L753" s="76">
        <f>'XCSM Dump'!AT752</f>
        <v>320</v>
      </c>
      <c r="M753" s="76">
        <f>'XCSM Dump'!AU752</f>
        <v>0</v>
      </c>
      <c r="N753" s="76">
        <f>'XCSM Dump'!AV752</f>
        <v>0</v>
      </c>
      <c r="O753" s="76">
        <f>'XCSM Dump'!AW752</f>
        <v>0</v>
      </c>
      <c r="P753" s="76">
        <f>'XCSM Dump'!AX752</f>
        <v>0</v>
      </c>
      <c r="Q753" s="76">
        <f>'XCSM Dump'!AY752</f>
        <v>0</v>
      </c>
      <c r="R753" s="76">
        <f>'XCSM Dump'!AZ752</f>
        <v>0</v>
      </c>
      <c r="S753" s="76">
        <f>+'XCSM Dump'!U752</f>
        <v>0</v>
      </c>
      <c r="T753" s="76">
        <f>+'XCSM Dump'!BB752+'XCSM Dump'!BA752</f>
        <v>160</v>
      </c>
      <c r="U753" s="11">
        <f t="shared" si="24"/>
        <v>480</v>
      </c>
    </row>
    <row r="754" spans="1:21" x14ac:dyDescent="0.3">
      <c r="A754" t="str">
        <f t="shared" si="23"/>
        <v>WT2583B01</v>
      </c>
      <c r="B754" s="1" t="str">
        <f>'XCSM Dump'!C753</f>
        <v>WT</v>
      </c>
      <c r="C754" s="1" t="str">
        <f>IF(LEN('XCSM Dump'!D753)=4,'XCSM Dump'!D753,REPT("0",3-LEN('XCSM Dump'!D753))&amp;'XCSM Dump'!D753)</f>
        <v>258</v>
      </c>
      <c r="D754" s="1" t="str">
        <f>'XCSM Dump'!E753</f>
        <v>3B01</v>
      </c>
      <c r="E754" t="str">
        <f>'XCSM Dump'!F753</f>
        <v>TIG Welding</v>
      </c>
      <c r="F754" s="75">
        <f>'XCSM Dump'!W753</f>
        <v>2</v>
      </c>
      <c r="G754" s="49">
        <f>'XCSM Dump'!I753</f>
        <v>46307</v>
      </c>
      <c r="H754" s="49">
        <f>'XCSM Dump'!J753</f>
        <v>46367</v>
      </c>
      <c r="I754" s="49">
        <f>'XCSM Dump'!BX753</f>
        <v>46309.66</v>
      </c>
      <c r="J754" s="49">
        <f>'XCSM Dump'!BY753</f>
        <v>46313.32</v>
      </c>
      <c r="K754" s="49">
        <f>'XCSM Dump'!BZ753</f>
        <v>46357.4</v>
      </c>
      <c r="L754" s="76">
        <f>'XCSM Dump'!AT753</f>
        <v>320</v>
      </c>
      <c r="M754" s="76">
        <f>'XCSM Dump'!AU753</f>
        <v>0</v>
      </c>
      <c r="N754" s="76">
        <f>'XCSM Dump'!AV753</f>
        <v>0</v>
      </c>
      <c r="O754" s="76">
        <f>'XCSM Dump'!AW753</f>
        <v>0</v>
      </c>
      <c r="P754" s="76">
        <f>'XCSM Dump'!AX753</f>
        <v>0</v>
      </c>
      <c r="Q754" s="76">
        <f>'XCSM Dump'!AY753</f>
        <v>0</v>
      </c>
      <c r="R754" s="76">
        <f>'XCSM Dump'!AZ753</f>
        <v>0</v>
      </c>
      <c r="S754" s="76">
        <f>+'XCSM Dump'!U753</f>
        <v>0</v>
      </c>
      <c r="T754" s="76">
        <f>+'XCSM Dump'!BB753+'XCSM Dump'!BA753</f>
        <v>160</v>
      </c>
      <c r="U754" s="11">
        <f t="shared" si="24"/>
        <v>480</v>
      </c>
    </row>
    <row r="755" spans="1:21" x14ac:dyDescent="0.3">
      <c r="A755" t="str">
        <f t="shared" si="23"/>
        <v>WT2683001</v>
      </c>
      <c r="B755" s="1" t="str">
        <f>'XCSM Dump'!C754</f>
        <v>WT</v>
      </c>
      <c r="C755" s="1" t="str">
        <f>IF(LEN('XCSM Dump'!D754)=4,'XCSM Dump'!D754,REPT("0",3-LEN('XCSM Dump'!D754))&amp;'XCSM Dump'!D754)</f>
        <v>268</v>
      </c>
      <c r="D755" s="1">
        <f>'XCSM Dump'!E754</f>
        <v>3001</v>
      </c>
      <c r="E755" t="str">
        <f>'XCSM Dump'!F754</f>
        <v>ASME Pipe Welding I 5G</v>
      </c>
      <c r="F755" s="75">
        <f>'XCSM Dump'!W754</f>
        <v>4</v>
      </c>
      <c r="G755" s="49">
        <f>'XCSM Dump'!I754</f>
        <v>46251</v>
      </c>
      <c r="H755" s="49">
        <f>'XCSM Dump'!J754</f>
        <v>46367</v>
      </c>
      <c r="I755" s="49">
        <f>'XCSM Dump'!BX754</f>
        <v>46257.02</v>
      </c>
      <c r="J755" s="49">
        <f>'XCSM Dump'!BY754</f>
        <v>46264.04</v>
      </c>
      <c r="K755" s="49">
        <f>'XCSM Dump'!BZ754</f>
        <v>46349.440000000002</v>
      </c>
      <c r="L755" s="76">
        <f>'XCSM Dump'!AT754</f>
        <v>640</v>
      </c>
      <c r="M755" s="76">
        <f>'XCSM Dump'!AU754</f>
        <v>0</v>
      </c>
      <c r="N755" s="76">
        <f>'XCSM Dump'!AV754</f>
        <v>0</v>
      </c>
      <c r="O755" s="76">
        <f>'XCSM Dump'!AW754</f>
        <v>0</v>
      </c>
      <c r="P755" s="76">
        <f>'XCSM Dump'!AX754</f>
        <v>0</v>
      </c>
      <c r="Q755" s="76">
        <f>'XCSM Dump'!AY754</f>
        <v>0</v>
      </c>
      <c r="R755" s="76">
        <f>'XCSM Dump'!AZ754</f>
        <v>0</v>
      </c>
      <c r="S755" s="76">
        <f>+'XCSM Dump'!U754</f>
        <v>0</v>
      </c>
      <c r="T755" s="76">
        <f>+'XCSM Dump'!BB754+'XCSM Dump'!BA754</f>
        <v>320</v>
      </c>
      <c r="U755" s="11">
        <f t="shared" si="24"/>
        <v>960</v>
      </c>
    </row>
    <row r="756" spans="1:21" x14ac:dyDescent="0.3">
      <c r="A756" t="str">
        <f t="shared" si="23"/>
        <v>00000</v>
      </c>
      <c r="B756" s="1">
        <f>'XCSM Dump'!C755</f>
        <v>0</v>
      </c>
      <c r="C756" s="1" t="str">
        <f>IF(LEN('XCSM Dump'!D755)=4,'XCSM Dump'!D755,REPT("0",3-LEN('XCSM Dump'!D755))&amp;'XCSM Dump'!D755)</f>
        <v>000</v>
      </c>
      <c r="D756" s="1">
        <f>'XCSM Dump'!E755</f>
        <v>0</v>
      </c>
      <c r="E756">
        <f>'XCSM Dump'!F755</f>
        <v>0</v>
      </c>
      <c r="F756" s="75">
        <f>'XCSM Dump'!W755</f>
        <v>0</v>
      </c>
      <c r="G756" s="49">
        <f>'XCSM Dump'!I755</f>
        <v>0</v>
      </c>
      <c r="H756" s="49">
        <f>'XCSM Dump'!J755</f>
        <v>0</v>
      </c>
      <c r="I756" s="49">
        <f>'XCSM Dump'!BX755</f>
        <v>-0.94</v>
      </c>
      <c r="J756" s="49">
        <f>'XCSM Dump'!BY755</f>
        <v>-0.88</v>
      </c>
      <c r="K756" s="49">
        <f>'XCSM Dump'!BZ755</f>
        <v>2</v>
      </c>
      <c r="L756" s="76">
        <f>'XCSM Dump'!AT755</f>
        <v>0</v>
      </c>
      <c r="M756" s="76">
        <f>'XCSM Dump'!AU755</f>
        <v>0</v>
      </c>
      <c r="N756" s="76">
        <f>'XCSM Dump'!AV755</f>
        <v>0</v>
      </c>
      <c r="O756" s="76">
        <f>'XCSM Dump'!AW755</f>
        <v>0</v>
      </c>
      <c r="P756" s="76">
        <f>'XCSM Dump'!AX755</f>
        <v>0</v>
      </c>
      <c r="Q756" s="76">
        <f>'XCSM Dump'!AY755</f>
        <v>0</v>
      </c>
      <c r="R756" s="76">
        <f>'XCSM Dump'!AZ755</f>
        <v>0</v>
      </c>
      <c r="S756" s="76">
        <f>+'XCSM Dump'!U755</f>
        <v>0</v>
      </c>
      <c r="T756" s="76">
        <f>+'XCSM Dump'!BB755+'XCSM Dump'!BA755</f>
        <v>0</v>
      </c>
      <c r="U756" s="11">
        <f t="shared" si="24"/>
        <v>0</v>
      </c>
    </row>
    <row r="757" spans="1:21" x14ac:dyDescent="0.3">
      <c r="A757" t="str">
        <f t="shared" si="23"/>
        <v>00000</v>
      </c>
      <c r="B757" s="1">
        <f>'XCSM Dump'!C756</f>
        <v>0</v>
      </c>
      <c r="C757" s="1" t="str">
        <f>IF(LEN('XCSM Dump'!D756)=4,'XCSM Dump'!D756,REPT("0",3-LEN('XCSM Dump'!D756))&amp;'XCSM Dump'!D756)</f>
        <v>000</v>
      </c>
      <c r="D757" s="1">
        <f>'XCSM Dump'!E756</f>
        <v>0</v>
      </c>
      <c r="E757">
        <f>'XCSM Dump'!F756</f>
        <v>0</v>
      </c>
      <c r="F757" s="75">
        <f>'XCSM Dump'!W756</f>
        <v>0</v>
      </c>
      <c r="G757" s="49">
        <f>'XCSM Dump'!I756</f>
        <v>0</v>
      </c>
      <c r="H757" s="49">
        <f>'XCSM Dump'!J756</f>
        <v>0</v>
      </c>
      <c r="I757" s="49">
        <f>'XCSM Dump'!BX756</f>
        <v>-0.94</v>
      </c>
      <c r="J757" s="49">
        <f>'XCSM Dump'!BY756</f>
        <v>-0.88</v>
      </c>
      <c r="K757" s="49">
        <f>'XCSM Dump'!BZ756</f>
        <v>2</v>
      </c>
      <c r="L757" s="76">
        <f>'XCSM Dump'!AT756</f>
        <v>0</v>
      </c>
      <c r="M757" s="76">
        <f>'XCSM Dump'!AU756</f>
        <v>0</v>
      </c>
      <c r="N757" s="76">
        <f>'XCSM Dump'!AV756</f>
        <v>0</v>
      </c>
      <c r="O757" s="76">
        <f>'XCSM Dump'!AW756</f>
        <v>0</v>
      </c>
      <c r="P757" s="76">
        <f>'XCSM Dump'!AX756</f>
        <v>0</v>
      </c>
      <c r="Q757" s="76">
        <f>'XCSM Dump'!AY756</f>
        <v>0</v>
      </c>
      <c r="R757" s="76">
        <f>'XCSM Dump'!AZ756</f>
        <v>0</v>
      </c>
      <c r="S757" s="76">
        <f>+'XCSM Dump'!U756</f>
        <v>0</v>
      </c>
      <c r="T757" s="76">
        <f>+'XCSM Dump'!BB756+'XCSM Dump'!BA756</f>
        <v>0</v>
      </c>
      <c r="U757" s="11">
        <f t="shared" si="24"/>
        <v>0</v>
      </c>
    </row>
    <row r="758" spans="1:21" x14ac:dyDescent="0.3">
      <c r="A758" t="str">
        <f t="shared" si="23"/>
        <v>00000</v>
      </c>
      <c r="B758" s="1">
        <f>'XCSM Dump'!C757</f>
        <v>0</v>
      </c>
      <c r="C758" s="1" t="str">
        <f>IF(LEN('XCSM Dump'!D757)=4,'XCSM Dump'!D757,REPT("0",3-LEN('XCSM Dump'!D757))&amp;'XCSM Dump'!D757)</f>
        <v>000</v>
      </c>
      <c r="D758" s="1">
        <f>'XCSM Dump'!E757</f>
        <v>0</v>
      </c>
      <c r="E758">
        <f>'XCSM Dump'!F757</f>
        <v>0</v>
      </c>
      <c r="F758" s="75">
        <f>'XCSM Dump'!W757</f>
        <v>0</v>
      </c>
      <c r="G758" s="49">
        <f>'XCSM Dump'!I757</f>
        <v>0</v>
      </c>
      <c r="H758" s="49">
        <f>'XCSM Dump'!J757</f>
        <v>0</v>
      </c>
      <c r="I758" s="49">
        <f>'XCSM Dump'!BX757</f>
        <v>-0.94</v>
      </c>
      <c r="J758" s="49">
        <f>'XCSM Dump'!BY757</f>
        <v>-0.88</v>
      </c>
      <c r="K758" s="49">
        <f>'XCSM Dump'!BZ757</f>
        <v>2</v>
      </c>
      <c r="L758" s="76">
        <f>'XCSM Dump'!AT757</f>
        <v>0</v>
      </c>
      <c r="M758" s="76">
        <f>'XCSM Dump'!AU757</f>
        <v>0</v>
      </c>
      <c r="N758" s="76">
        <f>'XCSM Dump'!AV757</f>
        <v>0</v>
      </c>
      <c r="O758" s="76">
        <f>'XCSM Dump'!AW757</f>
        <v>0</v>
      </c>
      <c r="P758" s="76">
        <f>'XCSM Dump'!AX757</f>
        <v>0</v>
      </c>
      <c r="Q758" s="76">
        <f>'XCSM Dump'!AY757</f>
        <v>0</v>
      </c>
      <c r="R758" s="76">
        <f>'XCSM Dump'!AZ757</f>
        <v>0</v>
      </c>
      <c r="S758" s="76">
        <f>+'XCSM Dump'!U757</f>
        <v>0</v>
      </c>
      <c r="T758" s="76">
        <f>+'XCSM Dump'!BB757+'XCSM Dump'!BA757</f>
        <v>0</v>
      </c>
      <c r="U758" s="11">
        <f t="shared" si="24"/>
        <v>0</v>
      </c>
    </row>
    <row r="759" spans="1:21" x14ac:dyDescent="0.3">
      <c r="A759" t="str">
        <f t="shared" si="23"/>
        <v>00000</v>
      </c>
      <c r="B759" s="1">
        <f>'XCSM Dump'!C758</f>
        <v>0</v>
      </c>
      <c r="C759" s="1" t="str">
        <f>IF(LEN('XCSM Dump'!D758)=4,'XCSM Dump'!D758,REPT("0",3-LEN('XCSM Dump'!D758))&amp;'XCSM Dump'!D758)</f>
        <v>000</v>
      </c>
      <c r="D759" s="1">
        <f>'XCSM Dump'!E758</f>
        <v>0</v>
      </c>
      <c r="E759">
        <f>'XCSM Dump'!F758</f>
        <v>0</v>
      </c>
      <c r="F759" s="75">
        <f>'XCSM Dump'!W758</f>
        <v>0</v>
      </c>
      <c r="G759" s="49">
        <f>'XCSM Dump'!I758</f>
        <v>0</v>
      </c>
      <c r="H759" s="49">
        <f>'XCSM Dump'!J758</f>
        <v>0</v>
      </c>
      <c r="I759" s="49">
        <f>'XCSM Dump'!BX758</f>
        <v>-0.94</v>
      </c>
      <c r="J759" s="49">
        <f>'XCSM Dump'!BY758</f>
        <v>-0.88</v>
      </c>
      <c r="K759" s="49">
        <f>'XCSM Dump'!BZ758</f>
        <v>2</v>
      </c>
      <c r="L759" s="76">
        <f>'XCSM Dump'!AT758</f>
        <v>0</v>
      </c>
      <c r="M759" s="76">
        <f>'XCSM Dump'!AU758</f>
        <v>0</v>
      </c>
      <c r="N759" s="76">
        <f>'XCSM Dump'!AV758</f>
        <v>0</v>
      </c>
      <c r="O759" s="76">
        <f>'XCSM Dump'!AW758</f>
        <v>0</v>
      </c>
      <c r="P759" s="76">
        <f>'XCSM Dump'!AX758</f>
        <v>0</v>
      </c>
      <c r="Q759" s="76">
        <f>'XCSM Dump'!AY758</f>
        <v>0</v>
      </c>
      <c r="R759" s="76">
        <f>'XCSM Dump'!AZ758</f>
        <v>0</v>
      </c>
      <c r="S759" s="76">
        <f>+'XCSM Dump'!U758</f>
        <v>0</v>
      </c>
      <c r="T759" s="76">
        <f>+'XCSM Dump'!BB758+'XCSM Dump'!BA758</f>
        <v>0</v>
      </c>
      <c r="U759" s="11">
        <f t="shared" si="24"/>
        <v>0</v>
      </c>
    </row>
    <row r="760" spans="1:21" x14ac:dyDescent="0.3">
      <c r="A760" t="str">
        <f t="shared" si="23"/>
        <v>00000</v>
      </c>
      <c r="B760" s="1">
        <f>'XCSM Dump'!C759</f>
        <v>0</v>
      </c>
      <c r="C760" s="1" t="str">
        <f>IF(LEN('XCSM Dump'!D759)=4,'XCSM Dump'!D759,REPT("0",3-LEN('XCSM Dump'!D759))&amp;'XCSM Dump'!D759)</f>
        <v>000</v>
      </c>
      <c r="D760" s="1">
        <f>'XCSM Dump'!E759</f>
        <v>0</v>
      </c>
      <c r="E760">
        <f>'XCSM Dump'!F759</f>
        <v>0</v>
      </c>
      <c r="F760" s="75">
        <f>'XCSM Dump'!W759</f>
        <v>0</v>
      </c>
      <c r="G760" s="49">
        <f>'XCSM Dump'!I759</f>
        <v>0</v>
      </c>
      <c r="H760" s="49">
        <f>'XCSM Dump'!J759</f>
        <v>0</v>
      </c>
      <c r="I760" s="49">
        <f>'XCSM Dump'!BX759</f>
        <v>-0.94</v>
      </c>
      <c r="J760" s="49">
        <f>'XCSM Dump'!BY759</f>
        <v>-0.88</v>
      </c>
      <c r="K760" s="49">
        <f>'XCSM Dump'!BZ759</f>
        <v>2</v>
      </c>
      <c r="L760" s="76">
        <f>'XCSM Dump'!AT759</f>
        <v>0</v>
      </c>
      <c r="M760" s="76">
        <f>'XCSM Dump'!AU759</f>
        <v>0</v>
      </c>
      <c r="N760" s="76">
        <f>'XCSM Dump'!AV759</f>
        <v>0</v>
      </c>
      <c r="O760" s="76">
        <f>'XCSM Dump'!AW759</f>
        <v>0</v>
      </c>
      <c r="P760" s="76">
        <f>'XCSM Dump'!AX759</f>
        <v>0</v>
      </c>
      <c r="Q760" s="76">
        <f>'XCSM Dump'!AY759</f>
        <v>0</v>
      </c>
      <c r="R760" s="76">
        <f>'XCSM Dump'!AZ759</f>
        <v>0</v>
      </c>
      <c r="S760" s="76">
        <f>+'XCSM Dump'!U759</f>
        <v>0</v>
      </c>
      <c r="T760" s="76">
        <f>+'XCSM Dump'!BB759+'XCSM Dump'!BA759</f>
        <v>0</v>
      </c>
      <c r="U760" s="11">
        <f t="shared" si="24"/>
        <v>0</v>
      </c>
    </row>
    <row r="761" spans="1:21" x14ac:dyDescent="0.3">
      <c r="A761" t="str">
        <f t="shared" si="23"/>
        <v>00000</v>
      </c>
      <c r="B761" s="1">
        <f>'XCSM Dump'!C760</f>
        <v>0</v>
      </c>
      <c r="C761" s="1" t="str">
        <f>IF(LEN('XCSM Dump'!D760)=4,'XCSM Dump'!D760,REPT("0",3-LEN('XCSM Dump'!D760))&amp;'XCSM Dump'!D760)</f>
        <v>000</v>
      </c>
      <c r="D761" s="1">
        <f>'XCSM Dump'!E760</f>
        <v>0</v>
      </c>
      <c r="E761">
        <f>'XCSM Dump'!F760</f>
        <v>0</v>
      </c>
      <c r="F761" s="75">
        <f>'XCSM Dump'!W760</f>
        <v>0</v>
      </c>
      <c r="G761" s="49">
        <f>'XCSM Dump'!I760</f>
        <v>0</v>
      </c>
      <c r="H761" s="49">
        <f>'XCSM Dump'!J760</f>
        <v>0</v>
      </c>
      <c r="I761" s="49">
        <f>'XCSM Dump'!BX760</f>
        <v>-0.94</v>
      </c>
      <c r="J761" s="49">
        <f>'XCSM Dump'!BY760</f>
        <v>-0.88</v>
      </c>
      <c r="K761" s="49">
        <f>'XCSM Dump'!BZ760</f>
        <v>2</v>
      </c>
      <c r="L761" s="76">
        <f>'XCSM Dump'!AT760</f>
        <v>0</v>
      </c>
      <c r="M761" s="76">
        <f>'XCSM Dump'!AU760</f>
        <v>0</v>
      </c>
      <c r="N761" s="76">
        <f>'XCSM Dump'!AV760</f>
        <v>0</v>
      </c>
      <c r="O761" s="76">
        <f>'XCSM Dump'!AW760</f>
        <v>0</v>
      </c>
      <c r="P761" s="76">
        <f>'XCSM Dump'!AX760</f>
        <v>0</v>
      </c>
      <c r="Q761" s="76">
        <f>'XCSM Dump'!AY760</f>
        <v>0</v>
      </c>
      <c r="R761" s="76">
        <f>'XCSM Dump'!AZ760</f>
        <v>0</v>
      </c>
      <c r="S761" s="76">
        <f>+'XCSM Dump'!U760</f>
        <v>0</v>
      </c>
      <c r="T761" s="76">
        <f>+'XCSM Dump'!BB760+'XCSM Dump'!BA760</f>
        <v>0</v>
      </c>
      <c r="U761" s="11">
        <f t="shared" si="24"/>
        <v>0</v>
      </c>
    </row>
    <row r="762" spans="1:21" x14ac:dyDescent="0.3">
      <c r="A762" t="str">
        <f t="shared" si="23"/>
        <v>00000</v>
      </c>
      <c r="B762" s="1">
        <f>'XCSM Dump'!C761</f>
        <v>0</v>
      </c>
      <c r="C762" s="1" t="str">
        <f>IF(LEN('XCSM Dump'!D761)=4,'XCSM Dump'!D761,REPT("0",3-LEN('XCSM Dump'!D761))&amp;'XCSM Dump'!D761)</f>
        <v>000</v>
      </c>
      <c r="D762" s="1">
        <f>'XCSM Dump'!E761</f>
        <v>0</v>
      </c>
      <c r="E762">
        <f>'XCSM Dump'!F761</f>
        <v>0</v>
      </c>
      <c r="F762" s="75">
        <f>'XCSM Dump'!W761</f>
        <v>0</v>
      </c>
      <c r="G762" s="49">
        <f>'XCSM Dump'!I761</f>
        <v>0</v>
      </c>
      <c r="H762" s="49">
        <f>'XCSM Dump'!J761</f>
        <v>0</v>
      </c>
      <c r="I762" s="49">
        <f>'XCSM Dump'!BX761</f>
        <v>-0.94</v>
      </c>
      <c r="J762" s="49">
        <f>'XCSM Dump'!BY761</f>
        <v>-0.88</v>
      </c>
      <c r="K762" s="49">
        <f>'XCSM Dump'!BZ761</f>
        <v>2</v>
      </c>
      <c r="L762" s="76">
        <f>'XCSM Dump'!AT761</f>
        <v>0</v>
      </c>
      <c r="M762" s="76">
        <f>'XCSM Dump'!AU761</f>
        <v>0</v>
      </c>
      <c r="N762" s="76">
        <f>'XCSM Dump'!AV761</f>
        <v>0</v>
      </c>
      <c r="O762" s="76">
        <f>'XCSM Dump'!AW761</f>
        <v>0</v>
      </c>
      <c r="P762" s="76">
        <f>'XCSM Dump'!AX761</f>
        <v>0</v>
      </c>
      <c r="Q762" s="76">
        <f>'XCSM Dump'!AY761</f>
        <v>0</v>
      </c>
      <c r="R762" s="76">
        <f>'XCSM Dump'!AZ761</f>
        <v>0</v>
      </c>
      <c r="S762" s="76">
        <f>+'XCSM Dump'!U761</f>
        <v>0</v>
      </c>
      <c r="T762" s="76">
        <f>+'XCSM Dump'!BB761+'XCSM Dump'!BA761</f>
        <v>0</v>
      </c>
      <c r="U762" s="11">
        <f t="shared" si="24"/>
        <v>0</v>
      </c>
    </row>
    <row r="763" spans="1:21" x14ac:dyDescent="0.3">
      <c r="A763" t="str">
        <f t="shared" si="23"/>
        <v>00000</v>
      </c>
      <c r="B763" s="1">
        <f>'XCSM Dump'!C762</f>
        <v>0</v>
      </c>
      <c r="C763" s="1" t="str">
        <f>IF(LEN('XCSM Dump'!D762)=4,'XCSM Dump'!D762,REPT("0",3-LEN('XCSM Dump'!D762))&amp;'XCSM Dump'!D762)</f>
        <v>000</v>
      </c>
      <c r="D763" s="1">
        <f>'XCSM Dump'!E762</f>
        <v>0</v>
      </c>
      <c r="E763">
        <f>'XCSM Dump'!F762</f>
        <v>0</v>
      </c>
      <c r="F763" s="75">
        <f>'XCSM Dump'!W762</f>
        <v>0</v>
      </c>
      <c r="G763" s="49">
        <f>'XCSM Dump'!I762</f>
        <v>0</v>
      </c>
      <c r="H763" s="49">
        <f>'XCSM Dump'!J762</f>
        <v>0</v>
      </c>
      <c r="I763" s="49">
        <f>'XCSM Dump'!BX762</f>
        <v>-0.94</v>
      </c>
      <c r="J763" s="49">
        <f>'XCSM Dump'!BY762</f>
        <v>-0.88</v>
      </c>
      <c r="K763" s="49">
        <f>'XCSM Dump'!BZ762</f>
        <v>2</v>
      </c>
      <c r="L763" s="76">
        <f>'XCSM Dump'!AT762</f>
        <v>0</v>
      </c>
      <c r="M763" s="76">
        <f>'XCSM Dump'!AU762</f>
        <v>0</v>
      </c>
      <c r="N763" s="76">
        <f>'XCSM Dump'!AV762</f>
        <v>0</v>
      </c>
      <c r="O763" s="76">
        <f>'XCSM Dump'!AW762</f>
        <v>0</v>
      </c>
      <c r="P763" s="76">
        <f>'XCSM Dump'!AX762</f>
        <v>0</v>
      </c>
      <c r="Q763" s="76">
        <f>'XCSM Dump'!AY762</f>
        <v>0</v>
      </c>
      <c r="R763" s="76">
        <f>'XCSM Dump'!AZ762</f>
        <v>0</v>
      </c>
      <c r="S763" s="76">
        <f>+'XCSM Dump'!U762</f>
        <v>0</v>
      </c>
      <c r="T763" s="76">
        <f>+'XCSM Dump'!BB762+'XCSM Dump'!BA762</f>
        <v>0</v>
      </c>
      <c r="U763" s="11">
        <f t="shared" si="24"/>
        <v>0</v>
      </c>
    </row>
    <row r="764" spans="1:21" x14ac:dyDescent="0.3">
      <c r="A764" t="str">
        <f t="shared" si="23"/>
        <v>00000</v>
      </c>
      <c r="B764" s="1">
        <f>'XCSM Dump'!C763</f>
        <v>0</v>
      </c>
      <c r="C764" s="1" t="str">
        <f>IF(LEN('XCSM Dump'!D763)=4,'XCSM Dump'!D763,REPT("0",3-LEN('XCSM Dump'!D763))&amp;'XCSM Dump'!D763)</f>
        <v>000</v>
      </c>
      <c r="D764" s="1">
        <f>'XCSM Dump'!E763</f>
        <v>0</v>
      </c>
      <c r="E764">
        <f>'XCSM Dump'!F763</f>
        <v>0</v>
      </c>
      <c r="F764" s="75">
        <f>'XCSM Dump'!W763</f>
        <v>0</v>
      </c>
      <c r="G764" s="49">
        <f>'XCSM Dump'!I763</f>
        <v>0</v>
      </c>
      <c r="H764" s="49">
        <f>'XCSM Dump'!J763</f>
        <v>0</v>
      </c>
      <c r="I764" s="49">
        <f>'XCSM Dump'!BX763</f>
        <v>-0.94</v>
      </c>
      <c r="J764" s="49">
        <f>'XCSM Dump'!BY763</f>
        <v>-0.88</v>
      </c>
      <c r="K764" s="49">
        <f>'XCSM Dump'!BZ763</f>
        <v>2</v>
      </c>
      <c r="L764" s="76">
        <f>'XCSM Dump'!AT763</f>
        <v>0</v>
      </c>
      <c r="M764" s="76">
        <f>'XCSM Dump'!AU763</f>
        <v>0</v>
      </c>
      <c r="N764" s="76">
        <f>'XCSM Dump'!AV763</f>
        <v>0</v>
      </c>
      <c r="O764" s="76">
        <f>'XCSM Dump'!AW763</f>
        <v>0</v>
      </c>
      <c r="P764" s="76">
        <f>'XCSM Dump'!AX763</f>
        <v>0</v>
      </c>
      <c r="Q764" s="76">
        <f>'XCSM Dump'!AY763</f>
        <v>0</v>
      </c>
      <c r="R764" s="76">
        <f>'XCSM Dump'!AZ763</f>
        <v>0</v>
      </c>
      <c r="S764" s="76">
        <f>+'XCSM Dump'!U763</f>
        <v>0</v>
      </c>
      <c r="T764" s="76">
        <f>+'XCSM Dump'!BB763+'XCSM Dump'!BA763</f>
        <v>0</v>
      </c>
      <c r="U764" s="11">
        <f t="shared" si="24"/>
        <v>0</v>
      </c>
    </row>
    <row r="765" spans="1:21" x14ac:dyDescent="0.3">
      <c r="A765" t="str">
        <f t="shared" si="23"/>
        <v>00000</v>
      </c>
      <c r="B765" s="1">
        <f>'XCSM Dump'!C764</f>
        <v>0</v>
      </c>
      <c r="C765" s="1" t="str">
        <f>IF(LEN('XCSM Dump'!D764)=4,'XCSM Dump'!D764,REPT("0",3-LEN('XCSM Dump'!D764))&amp;'XCSM Dump'!D764)</f>
        <v>000</v>
      </c>
      <c r="D765" s="1">
        <f>'XCSM Dump'!E764</f>
        <v>0</v>
      </c>
      <c r="E765">
        <f>'XCSM Dump'!F764</f>
        <v>0</v>
      </c>
      <c r="F765" s="75">
        <f>'XCSM Dump'!W764</f>
        <v>0</v>
      </c>
      <c r="G765" s="49">
        <f>'XCSM Dump'!I764</f>
        <v>0</v>
      </c>
      <c r="H765" s="49">
        <f>'XCSM Dump'!J764</f>
        <v>0</v>
      </c>
      <c r="I765" s="49">
        <f>'XCSM Dump'!BX764</f>
        <v>-0.94</v>
      </c>
      <c r="J765" s="49">
        <f>'XCSM Dump'!BY764</f>
        <v>-0.88</v>
      </c>
      <c r="K765" s="49">
        <f>'XCSM Dump'!BZ764</f>
        <v>2</v>
      </c>
      <c r="L765" s="76">
        <f>'XCSM Dump'!AT764</f>
        <v>0</v>
      </c>
      <c r="M765" s="76">
        <f>'XCSM Dump'!AU764</f>
        <v>0</v>
      </c>
      <c r="N765" s="76">
        <f>'XCSM Dump'!AV764</f>
        <v>0</v>
      </c>
      <c r="O765" s="76">
        <f>'XCSM Dump'!AW764</f>
        <v>0</v>
      </c>
      <c r="P765" s="76">
        <f>'XCSM Dump'!AX764</f>
        <v>0</v>
      </c>
      <c r="Q765" s="76">
        <f>'XCSM Dump'!AY764</f>
        <v>0</v>
      </c>
      <c r="R765" s="76">
        <f>'XCSM Dump'!AZ764</f>
        <v>0</v>
      </c>
      <c r="S765" s="76">
        <f>+'XCSM Dump'!U764</f>
        <v>0</v>
      </c>
      <c r="T765" s="76">
        <f>+'XCSM Dump'!BB764+'XCSM Dump'!BA764</f>
        <v>0</v>
      </c>
      <c r="U765" s="11">
        <f t="shared" si="24"/>
        <v>0</v>
      </c>
    </row>
    <row r="766" spans="1:21" x14ac:dyDescent="0.3">
      <c r="A766" t="str">
        <f t="shared" si="23"/>
        <v>00000</v>
      </c>
      <c r="B766" s="1">
        <f>'XCSM Dump'!C765</f>
        <v>0</v>
      </c>
      <c r="C766" s="1" t="str">
        <f>IF(LEN('XCSM Dump'!D765)=4,'XCSM Dump'!D765,REPT("0",3-LEN('XCSM Dump'!D765))&amp;'XCSM Dump'!D765)</f>
        <v>000</v>
      </c>
      <c r="D766" s="1">
        <f>'XCSM Dump'!E765</f>
        <v>0</v>
      </c>
      <c r="E766">
        <f>'XCSM Dump'!F765</f>
        <v>0</v>
      </c>
      <c r="F766" s="75">
        <f>'XCSM Dump'!W765</f>
        <v>0</v>
      </c>
      <c r="G766" s="49">
        <f>'XCSM Dump'!I765</f>
        <v>0</v>
      </c>
      <c r="H766" s="49">
        <f>'XCSM Dump'!J765</f>
        <v>0</v>
      </c>
      <c r="I766" s="49">
        <f>'XCSM Dump'!BX765</f>
        <v>-0.94</v>
      </c>
      <c r="J766" s="49">
        <f>'XCSM Dump'!BY765</f>
        <v>-0.88</v>
      </c>
      <c r="K766" s="49">
        <f>'XCSM Dump'!BZ765</f>
        <v>2</v>
      </c>
      <c r="L766" s="76">
        <f>'XCSM Dump'!AT765</f>
        <v>0</v>
      </c>
      <c r="M766" s="76">
        <f>'XCSM Dump'!AU765</f>
        <v>0</v>
      </c>
      <c r="N766" s="76">
        <f>'XCSM Dump'!AV765</f>
        <v>0</v>
      </c>
      <c r="O766" s="76">
        <f>'XCSM Dump'!AW765</f>
        <v>0</v>
      </c>
      <c r="P766" s="76">
        <f>'XCSM Dump'!AX765</f>
        <v>0</v>
      </c>
      <c r="Q766" s="76">
        <f>'XCSM Dump'!AY765</f>
        <v>0</v>
      </c>
      <c r="R766" s="76">
        <f>'XCSM Dump'!AZ765</f>
        <v>0</v>
      </c>
      <c r="S766" s="76">
        <f>+'XCSM Dump'!U765</f>
        <v>0</v>
      </c>
      <c r="T766" s="76">
        <f>+'XCSM Dump'!BB765+'XCSM Dump'!BA765</f>
        <v>0</v>
      </c>
      <c r="U766" s="11">
        <f t="shared" si="24"/>
        <v>0</v>
      </c>
    </row>
    <row r="767" spans="1:21" x14ac:dyDescent="0.3">
      <c r="A767" t="str">
        <f t="shared" si="23"/>
        <v>00000</v>
      </c>
      <c r="B767" s="1">
        <f>'XCSM Dump'!C766</f>
        <v>0</v>
      </c>
      <c r="C767" s="1" t="str">
        <f>IF(LEN('XCSM Dump'!D766)=4,'XCSM Dump'!D766,REPT("0",3-LEN('XCSM Dump'!D766))&amp;'XCSM Dump'!D766)</f>
        <v>000</v>
      </c>
      <c r="D767" s="1">
        <f>'XCSM Dump'!E766</f>
        <v>0</v>
      </c>
      <c r="E767">
        <f>'XCSM Dump'!F766</f>
        <v>0</v>
      </c>
      <c r="F767" s="75">
        <f>'XCSM Dump'!W766</f>
        <v>0</v>
      </c>
      <c r="G767" s="49">
        <f>'XCSM Dump'!I766</f>
        <v>0</v>
      </c>
      <c r="H767" s="49">
        <f>'XCSM Dump'!J766</f>
        <v>0</v>
      </c>
      <c r="I767" s="49">
        <f>'XCSM Dump'!BX766</f>
        <v>-0.94</v>
      </c>
      <c r="J767" s="49">
        <f>'XCSM Dump'!BY766</f>
        <v>-0.88</v>
      </c>
      <c r="K767" s="49">
        <f>'XCSM Dump'!BZ766</f>
        <v>2</v>
      </c>
      <c r="L767" s="76">
        <f>'XCSM Dump'!AT766</f>
        <v>0</v>
      </c>
      <c r="M767" s="76">
        <f>'XCSM Dump'!AU766</f>
        <v>0</v>
      </c>
      <c r="N767" s="76">
        <f>'XCSM Dump'!AV766</f>
        <v>0</v>
      </c>
      <c r="O767" s="76">
        <f>'XCSM Dump'!AW766</f>
        <v>0</v>
      </c>
      <c r="P767" s="76">
        <f>'XCSM Dump'!AX766</f>
        <v>0</v>
      </c>
      <c r="Q767" s="76">
        <f>'XCSM Dump'!AY766</f>
        <v>0</v>
      </c>
      <c r="R767" s="76">
        <f>'XCSM Dump'!AZ766</f>
        <v>0</v>
      </c>
      <c r="S767" s="76">
        <f>+'XCSM Dump'!U766</f>
        <v>0</v>
      </c>
      <c r="T767" s="76">
        <f>+'XCSM Dump'!BB766+'XCSM Dump'!BA766</f>
        <v>0</v>
      </c>
      <c r="U767" s="11">
        <f t="shared" si="24"/>
        <v>0</v>
      </c>
    </row>
    <row r="768" spans="1:21" x14ac:dyDescent="0.3">
      <c r="A768" t="str">
        <f t="shared" ref="A768:A815" si="25">B768&amp;C768&amp;D768</f>
        <v>00000</v>
      </c>
      <c r="B768" s="1">
        <f>'XCSM Dump'!C767</f>
        <v>0</v>
      </c>
      <c r="C768" s="1" t="str">
        <f>IF(LEN('XCSM Dump'!D767)=4,'XCSM Dump'!D767,REPT("0",3-LEN('XCSM Dump'!D767))&amp;'XCSM Dump'!D767)</f>
        <v>000</v>
      </c>
      <c r="D768" s="1">
        <f>'XCSM Dump'!E767</f>
        <v>0</v>
      </c>
      <c r="E768">
        <f>'XCSM Dump'!F767</f>
        <v>0</v>
      </c>
      <c r="F768" s="75">
        <f>'XCSM Dump'!W767</f>
        <v>0</v>
      </c>
      <c r="G768" s="49">
        <f>'XCSM Dump'!I767</f>
        <v>0</v>
      </c>
      <c r="H768" s="49">
        <f>'XCSM Dump'!J767</f>
        <v>0</v>
      </c>
      <c r="I768" s="49">
        <f>'XCSM Dump'!BX767</f>
        <v>-0.94</v>
      </c>
      <c r="J768" s="49">
        <f>'XCSM Dump'!BY767</f>
        <v>-0.88</v>
      </c>
      <c r="K768" s="49">
        <f>'XCSM Dump'!BZ767</f>
        <v>2</v>
      </c>
      <c r="L768" s="76">
        <f>'XCSM Dump'!AT767</f>
        <v>0</v>
      </c>
      <c r="M768" s="76">
        <f>'XCSM Dump'!AU767</f>
        <v>0</v>
      </c>
      <c r="N768" s="76">
        <f>'XCSM Dump'!AV767</f>
        <v>0</v>
      </c>
      <c r="O768" s="76">
        <f>'XCSM Dump'!AW767</f>
        <v>0</v>
      </c>
      <c r="P768" s="76">
        <f>'XCSM Dump'!AX767</f>
        <v>0</v>
      </c>
      <c r="Q768" s="76">
        <f>'XCSM Dump'!AY767</f>
        <v>0</v>
      </c>
      <c r="R768" s="76">
        <f>'XCSM Dump'!AZ767</f>
        <v>0</v>
      </c>
      <c r="S768" s="76">
        <f>+'XCSM Dump'!U767</f>
        <v>0</v>
      </c>
      <c r="T768" s="76">
        <f>+'XCSM Dump'!BB767+'XCSM Dump'!BA767</f>
        <v>0</v>
      </c>
      <c r="U768" s="11">
        <f t="shared" si="24"/>
        <v>0</v>
      </c>
    </row>
    <row r="769" spans="1:21" x14ac:dyDescent="0.3">
      <c r="A769" t="str">
        <f t="shared" si="25"/>
        <v>00000</v>
      </c>
      <c r="B769" s="1">
        <f>'XCSM Dump'!C768</f>
        <v>0</v>
      </c>
      <c r="C769" s="1" t="str">
        <f>IF(LEN('XCSM Dump'!D768)=4,'XCSM Dump'!D768,REPT("0",3-LEN('XCSM Dump'!D768))&amp;'XCSM Dump'!D768)</f>
        <v>000</v>
      </c>
      <c r="D769" s="1">
        <f>'XCSM Dump'!E768</f>
        <v>0</v>
      </c>
      <c r="E769">
        <f>'XCSM Dump'!F768</f>
        <v>0</v>
      </c>
      <c r="F769" s="75">
        <f>'XCSM Dump'!W768</f>
        <v>0</v>
      </c>
      <c r="G769" s="49">
        <f>'XCSM Dump'!I768</f>
        <v>0</v>
      </c>
      <c r="H769" s="49">
        <f>'XCSM Dump'!J768</f>
        <v>0</v>
      </c>
      <c r="I769" s="49">
        <f>'XCSM Dump'!BX768</f>
        <v>-0.94</v>
      </c>
      <c r="J769" s="49">
        <f>'XCSM Dump'!BY768</f>
        <v>-0.88</v>
      </c>
      <c r="K769" s="49">
        <f>'XCSM Dump'!BZ768</f>
        <v>2</v>
      </c>
      <c r="L769" s="76">
        <f>'XCSM Dump'!AT768</f>
        <v>0</v>
      </c>
      <c r="M769" s="76">
        <f>'XCSM Dump'!AU768</f>
        <v>0</v>
      </c>
      <c r="N769" s="76">
        <f>'XCSM Dump'!AV768</f>
        <v>0</v>
      </c>
      <c r="O769" s="76">
        <f>'XCSM Dump'!AW768</f>
        <v>0</v>
      </c>
      <c r="P769" s="76">
        <f>'XCSM Dump'!AX768</f>
        <v>0</v>
      </c>
      <c r="Q769" s="76">
        <f>'XCSM Dump'!AY768</f>
        <v>0</v>
      </c>
      <c r="R769" s="76">
        <f>'XCSM Dump'!AZ768</f>
        <v>0</v>
      </c>
      <c r="S769" s="76">
        <f>+'XCSM Dump'!U768</f>
        <v>0</v>
      </c>
      <c r="T769" s="76">
        <f>+'XCSM Dump'!BB768+'XCSM Dump'!BA768</f>
        <v>0</v>
      </c>
      <c r="U769" s="11">
        <f t="shared" ref="U769:U815" si="26">SUM(L769:T769)</f>
        <v>0</v>
      </c>
    </row>
    <row r="770" spans="1:21" x14ac:dyDescent="0.3">
      <c r="A770" t="str">
        <f t="shared" si="25"/>
        <v>00000</v>
      </c>
      <c r="B770" s="1">
        <f>'XCSM Dump'!C769</f>
        <v>0</v>
      </c>
      <c r="C770" s="1" t="str">
        <f>IF(LEN('XCSM Dump'!D769)=4,'XCSM Dump'!D769,REPT("0",3-LEN('XCSM Dump'!D769))&amp;'XCSM Dump'!D769)</f>
        <v>000</v>
      </c>
      <c r="D770" s="1">
        <f>'XCSM Dump'!E769</f>
        <v>0</v>
      </c>
      <c r="E770">
        <f>'XCSM Dump'!F769</f>
        <v>0</v>
      </c>
      <c r="F770" s="75">
        <f>'XCSM Dump'!W769</f>
        <v>0</v>
      </c>
      <c r="G770" s="49">
        <f>'XCSM Dump'!I769</f>
        <v>0</v>
      </c>
      <c r="H770" s="49">
        <f>'XCSM Dump'!J769</f>
        <v>0</v>
      </c>
      <c r="I770" s="49">
        <f>'XCSM Dump'!BX769</f>
        <v>-0.94</v>
      </c>
      <c r="J770" s="49">
        <f>'XCSM Dump'!BY769</f>
        <v>-0.88</v>
      </c>
      <c r="K770" s="49">
        <f>'XCSM Dump'!BZ769</f>
        <v>2</v>
      </c>
      <c r="L770" s="76">
        <f>'XCSM Dump'!AT769</f>
        <v>0</v>
      </c>
      <c r="M770" s="76">
        <f>'XCSM Dump'!AU769</f>
        <v>0</v>
      </c>
      <c r="N770" s="76">
        <f>'XCSM Dump'!AV769</f>
        <v>0</v>
      </c>
      <c r="O770" s="76">
        <f>'XCSM Dump'!AW769</f>
        <v>0</v>
      </c>
      <c r="P770" s="76">
        <f>'XCSM Dump'!AX769</f>
        <v>0</v>
      </c>
      <c r="Q770" s="76">
        <f>'XCSM Dump'!AY769</f>
        <v>0</v>
      </c>
      <c r="R770" s="76">
        <f>'XCSM Dump'!AZ769</f>
        <v>0</v>
      </c>
      <c r="S770" s="76">
        <f>+'XCSM Dump'!U769</f>
        <v>0</v>
      </c>
      <c r="T770" s="76">
        <f>+'XCSM Dump'!BB769+'XCSM Dump'!BA769</f>
        <v>0</v>
      </c>
      <c r="U770" s="11">
        <f t="shared" si="26"/>
        <v>0</v>
      </c>
    </row>
    <row r="771" spans="1:21" x14ac:dyDescent="0.3">
      <c r="A771" t="str">
        <f t="shared" si="25"/>
        <v>00000</v>
      </c>
      <c r="B771" s="1">
        <f>'XCSM Dump'!C770</f>
        <v>0</v>
      </c>
      <c r="C771" s="1" t="str">
        <f>IF(LEN('XCSM Dump'!D770)=4,'XCSM Dump'!D770,REPT("0",3-LEN('XCSM Dump'!D770))&amp;'XCSM Dump'!D770)</f>
        <v>000</v>
      </c>
      <c r="D771" s="1">
        <f>'XCSM Dump'!E770</f>
        <v>0</v>
      </c>
      <c r="E771">
        <f>'XCSM Dump'!F770</f>
        <v>0</v>
      </c>
      <c r="F771" s="75">
        <f>'XCSM Dump'!W770</f>
        <v>0</v>
      </c>
      <c r="G771" s="49">
        <f>'XCSM Dump'!I770</f>
        <v>0</v>
      </c>
      <c r="H771" s="49">
        <f>'XCSM Dump'!J770</f>
        <v>0</v>
      </c>
      <c r="I771" s="49">
        <f>'XCSM Dump'!BX770</f>
        <v>-0.94</v>
      </c>
      <c r="J771" s="49">
        <f>'XCSM Dump'!BY770</f>
        <v>-0.88</v>
      </c>
      <c r="K771" s="49">
        <f>'XCSM Dump'!BZ770</f>
        <v>2</v>
      </c>
      <c r="L771" s="76">
        <f>'XCSM Dump'!AT770</f>
        <v>0</v>
      </c>
      <c r="M771" s="76">
        <f>'XCSM Dump'!AU770</f>
        <v>0</v>
      </c>
      <c r="N771" s="76">
        <f>'XCSM Dump'!AV770</f>
        <v>0</v>
      </c>
      <c r="O771" s="76">
        <f>'XCSM Dump'!AW770</f>
        <v>0</v>
      </c>
      <c r="P771" s="76">
        <f>'XCSM Dump'!AX770</f>
        <v>0</v>
      </c>
      <c r="Q771" s="76">
        <f>'XCSM Dump'!AY770</f>
        <v>0</v>
      </c>
      <c r="R771" s="76">
        <f>'XCSM Dump'!AZ770</f>
        <v>0</v>
      </c>
      <c r="S771" s="76">
        <f>+'XCSM Dump'!U770</f>
        <v>0</v>
      </c>
      <c r="T771" s="76">
        <f>+'XCSM Dump'!BB770+'XCSM Dump'!BA770</f>
        <v>0</v>
      </c>
      <c r="U771" s="11">
        <f t="shared" si="26"/>
        <v>0</v>
      </c>
    </row>
    <row r="772" spans="1:21" x14ac:dyDescent="0.3">
      <c r="A772" t="str">
        <f t="shared" si="25"/>
        <v>00000</v>
      </c>
      <c r="B772" s="1">
        <f>'XCSM Dump'!C771</f>
        <v>0</v>
      </c>
      <c r="C772" s="1" t="str">
        <f>IF(LEN('XCSM Dump'!D771)=4,'XCSM Dump'!D771,REPT("0",3-LEN('XCSM Dump'!D771))&amp;'XCSM Dump'!D771)</f>
        <v>000</v>
      </c>
      <c r="D772" s="1">
        <f>'XCSM Dump'!E771</f>
        <v>0</v>
      </c>
      <c r="E772">
        <f>'XCSM Dump'!F771</f>
        <v>0</v>
      </c>
      <c r="F772" s="75">
        <f>'XCSM Dump'!W771</f>
        <v>0</v>
      </c>
      <c r="G772" s="49">
        <f>'XCSM Dump'!I771</f>
        <v>0</v>
      </c>
      <c r="H772" s="49">
        <f>'XCSM Dump'!J771</f>
        <v>0</v>
      </c>
      <c r="I772" s="49">
        <f>'XCSM Dump'!BX771</f>
        <v>-0.94</v>
      </c>
      <c r="J772" s="49">
        <f>'XCSM Dump'!BY771</f>
        <v>-0.88</v>
      </c>
      <c r="K772" s="49">
        <f>'XCSM Dump'!BZ771</f>
        <v>2</v>
      </c>
      <c r="L772" s="76">
        <f>'XCSM Dump'!AT771</f>
        <v>0</v>
      </c>
      <c r="M772" s="76">
        <f>'XCSM Dump'!AU771</f>
        <v>0</v>
      </c>
      <c r="N772" s="76">
        <f>'XCSM Dump'!AV771</f>
        <v>0</v>
      </c>
      <c r="O772" s="76">
        <f>'XCSM Dump'!AW771</f>
        <v>0</v>
      </c>
      <c r="P772" s="76">
        <f>'XCSM Dump'!AX771</f>
        <v>0</v>
      </c>
      <c r="Q772" s="76">
        <f>'XCSM Dump'!AY771</f>
        <v>0</v>
      </c>
      <c r="R772" s="76">
        <f>'XCSM Dump'!AZ771</f>
        <v>0</v>
      </c>
      <c r="S772" s="76">
        <f>+'XCSM Dump'!U771</f>
        <v>0</v>
      </c>
      <c r="T772" s="76">
        <f>+'XCSM Dump'!BB771+'XCSM Dump'!BA771</f>
        <v>0</v>
      </c>
      <c r="U772" s="11">
        <f t="shared" si="26"/>
        <v>0</v>
      </c>
    </row>
    <row r="773" spans="1:21" x14ac:dyDescent="0.3">
      <c r="A773" t="str">
        <f t="shared" si="25"/>
        <v>00000</v>
      </c>
      <c r="B773" s="1">
        <f>'XCSM Dump'!C772</f>
        <v>0</v>
      </c>
      <c r="C773" s="1" t="str">
        <f>IF(LEN('XCSM Dump'!D772)=4,'XCSM Dump'!D772,REPT("0",3-LEN('XCSM Dump'!D772))&amp;'XCSM Dump'!D772)</f>
        <v>000</v>
      </c>
      <c r="D773" s="1">
        <f>'XCSM Dump'!E772</f>
        <v>0</v>
      </c>
      <c r="E773">
        <f>'XCSM Dump'!F772</f>
        <v>0</v>
      </c>
      <c r="F773" s="75">
        <f>'XCSM Dump'!W772</f>
        <v>0</v>
      </c>
      <c r="G773" s="49">
        <f>'XCSM Dump'!I772</f>
        <v>0</v>
      </c>
      <c r="H773" s="49">
        <f>'XCSM Dump'!J772</f>
        <v>0</v>
      </c>
      <c r="I773" s="49">
        <f>'XCSM Dump'!BX772</f>
        <v>-0.94</v>
      </c>
      <c r="J773" s="49">
        <f>'XCSM Dump'!BY772</f>
        <v>-0.88</v>
      </c>
      <c r="K773" s="49">
        <f>'XCSM Dump'!BZ772</f>
        <v>2</v>
      </c>
      <c r="L773" s="76">
        <f>'XCSM Dump'!AT772</f>
        <v>0</v>
      </c>
      <c r="M773" s="76">
        <f>'XCSM Dump'!AU772</f>
        <v>0</v>
      </c>
      <c r="N773" s="76">
        <f>'XCSM Dump'!AV772</f>
        <v>0</v>
      </c>
      <c r="O773" s="76">
        <f>'XCSM Dump'!AW772</f>
        <v>0</v>
      </c>
      <c r="P773" s="76">
        <f>'XCSM Dump'!AX772</f>
        <v>0</v>
      </c>
      <c r="Q773" s="76">
        <f>'XCSM Dump'!AY772</f>
        <v>0</v>
      </c>
      <c r="R773" s="76">
        <f>'XCSM Dump'!AZ772</f>
        <v>0</v>
      </c>
      <c r="S773" s="76">
        <f>+'XCSM Dump'!U772</f>
        <v>0</v>
      </c>
      <c r="T773" s="76">
        <f>+'XCSM Dump'!BB772+'XCSM Dump'!BA772</f>
        <v>0</v>
      </c>
      <c r="U773" s="11">
        <f t="shared" si="26"/>
        <v>0</v>
      </c>
    </row>
    <row r="774" spans="1:21" x14ac:dyDescent="0.3">
      <c r="A774" t="str">
        <f t="shared" si="25"/>
        <v>00000</v>
      </c>
      <c r="B774" s="1">
        <f>'XCSM Dump'!C773</f>
        <v>0</v>
      </c>
      <c r="C774" s="1" t="str">
        <f>IF(LEN('XCSM Dump'!D773)=4,'XCSM Dump'!D773,REPT("0",3-LEN('XCSM Dump'!D773))&amp;'XCSM Dump'!D773)</f>
        <v>000</v>
      </c>
      <c r="D774" s="1">
        <f>'XCSM Dump'!E773</f>
        <v>0</v>
      </c>
      <c r="E774">
        <f>'XCSM Dump'!F773</f>
        <v>0</v>
      </c>
      <c r="F774" s="75">
        <f>'XCSM Dump'!W773</f>
        <v>0</v>
      </c>
      <c r="G774" s="49">
        <f>'XCSM Dump'!I773</f>
        <v>0</v>
      </c>
      <c r="H774" s="49">
        <f>'XCSM Dump'!J773</f>
        <v>0</v>
      </c>
      <c r="I774" s="49">
        <f>'XCSM Dump'!BX773</f>
        <v>-0.94</v>
      </c>
      <c r="J774" s="49">
        <f>'XCSM Dump'!BY773</f>
        <v>-0.88</v>
      </c>
      <c r="K774" s="49">
        <f>'XCSM Dump'!BZ773</f>
        <v>2</v>
      </c>
      <c r="L774" s="76">
        <f>'XCSM Dump'!AT773</f>
        <v>0</v>
      </c>
      <c r="M774" s="76">
        <f>'XCSM Dump'!AU773</f>
        <v>0</v>
      </c>
      <c r="N774" s="76">
        <f>'XCSM Dump'!AV773</f>
        <v>0</v>
      </c>
      <c r="O774" s="76">
        <f>'XCSM Dump'!AW773</f>
        <v>0</v>
      </c>
      <c r="P774" s="76">
        <f>'XCSM Dump'!AX773</f>
        <v>0</v>
      </c>
      <c r="Q774" s="76">
        <f>'XCSM Dump'!AY773</f>
        <v>0</v>
      </c>
      <c r="R774" s="76">
        <f>'XCSM Dump'!AZ773</f>
        <v>0</v>
      </c>
      <c r="S774" s="76">
        <f>+'XCSM Dump'!U773</f>
        <v>0</v>
      </c>
      <c r="T774" s="76">
        <f>+'XCSM Dump'!BB773+'XCSM Dump'!BA773</f>
        <v>0</v>
      </c>
      <c r="U774" s="11">
        <f t="shared" si="26"/>
        <v>0</v>
      </c>
    </row>
    <row r="775" spans="1:21" x14ac:dyDescent="0.3">
      <c r="A775" t="str">
        <f t="shared" si="25"/>
        <v>00000</v>
      </c>
      <c r="B775" s="1">
        <f>'XCSM Dump'!C774</f>
        <v>0</v>
      </c>
      <c r="C775" s="1" t="str">
        <f>IF(LEN('XCSM Dump'!D774)=4,'XCSM Dump'!D774,REPT("0",3-LEN('XCSM Dump'!D774))&amp;'XCSM Dump'!D774)</f>
        <v>000</v>
      </c>
      <c r="D775" s="1">
        <f>'XCSM Dump'!E774</f>
        <v>0</v>
      </c>
      <c r="E775">
        <f>'XCSM Dump'!F774</f>
        <v>0</v>
      </c>
      <c r="F775" s="75">
        <f>'XCSM Dump'!W774</f>
        <v>0</v>
      </c>
      <c r="G775" s="49">
        <f>'XCSM Dump'!I774</f>
        <v>0</v>
      </c>
      <c r="H775" s="49">
        <f>'XCSM Dump'!J774</f>
        <v>0</v>
      </c>
      <c r="I775" s="49">
        <f>'XCSM Dump'!BX774</f>
        <v>-0.94</v>
      </c>
      <c r="J775" s="49">
        <f>'XCSM Dump'!BY774</f>
        <v>-0.88</v>
      </c>
      <c r="K775" s="49">
        <f>'XCSM Dump'!BZ774</f>
        <v>2</v>
      </c>
      <c r="L775" s="76">
        <f>'XCSM Dump'!AT774</f>
        <v>0</v>
      </c>
      <c r="M775" s="76">
        <f>'XCSM Dump'!AU774</f>
        <v>0</v>
      </c>
      <c r="N775" s="76">
        <f>'XCSM Dump'!AV774</f>
        <v>0</v>
      </c>
      <c r="O775" s="76">
        <f>'XCSM Dump'!AW774</f>
        <v>0</v>
      </c>
      <c r="P775" s="76">
        <f>'XCSM Dump'!AX774</f>
        <v>0</v>
      </c>
      <c r="Q775" s="76">
        <f>'XCSM Dump'!AY774</f>
        <v>0</v>
      </c>
      <c r="R775" s="76">
        <f>'XCSM Dump'!AZ774</f>
        <v>0</v>
      </c>
      <c r="S775" s="76">
        <f>+'XCSM Dump'!U774</f>
        <v>0</v>
      </c>
      <c r="T775" s="76">
        <f>+'XCSM Dump'!BB774+'XCSM Dump'!BA774</f>
        <v>0</v>
      </c>
      <c r="U775" s="11">
        <f t="shared" si="26"/>
        <v>0</v>
      </c>
    </row>
    <row r="776" spans="1:21" x14ac:dyDescent="0.3">
      <c r="A776" t="str">
        <f t="shared" si="25"/>
        <v>00000</v>
      </c>
      <c r="B776" s="1">
        <f>'XCSM Dump'!C775</f>
        <v>0</v>
      </c>
      <c r="C776" s="1" t="str">
        <f>IF(LEN('XCSM Dump'!D775)=4,'XCSM Dump'!D775,REPT("0",3-LEN('XCSM Dump'!D775))&amp;'XCSM Dump'!D775)</f>
        <v>000</v>
      </c>
      <c r="D776" s="1">
        <f>'XCSM Dump'!E775</f>
        <v>0</v>
      </c>
      <c r="E776">
        <f>'XCSM Dump'!F775</f>
        <v>0</v>
      </c>
      <c r="F776" s="75">
        <f>'XCSM Dump'!W775</f>
        <v>0</v>
      </c>
      <c r="G776" s="49">
        <f>'XCSM Dump'!I775</f>
        <v>0</v>
      </c>
      <c r="H776" s="49">
        <f>'XCSM Dump'!J775</f>
        <v>0</v>
      </c>
      <c r="I776" s="49">
        <f>'XCSM Dump'!BX775</f>
        <v>-0.94</v>
      </c>
      <c r="J776" s="49">
        <f>'XCSM Dump'!BY775</f>
        <v>-0.88</v>
      </c>
      <c r="K776" s="49">
        <f>'XCSM Dump'!BZ775</f>
        <v>2</v>
      </c>
      <c r="L776" s="76">
        <f>'XCSM Dump'!AT775</f>
        <v>0</v>
      </c>
      <c r="M776" s="76">
        <f>'XCSM Dump'!AU775</f>
        <v>0</v>
      </c>
      <c r="N776" s="76">
        <f>'XCSM Dump'!AV775</f>
        <v>0</v>
      </c>
      <c r="O776" s="76">
        <f>'XCSM Dump'!AW775</f>
        <v>0</v>
      </c>
      <c r="P776" s="76">
        <f>'XCSM Dump'!AX775</f>
        <v>0</v>
      </c>
      <c r="Q776" s="76">
        <f>'XCSM Dump'!AY775</f>
        <v>0</v>
      </c>
      <c r="R776" s="76">
        <f>'XCSM Dump'!AZ775</f>
        <v>0</v>
      </c>
      <c r="S776" s="76">
        <f>+'XCSM Dump'!U775</f>
        <v>0</v>
      </c>
      <c r="T776" s="76">
        <f>+'XCSM Dump'!BB775+'XCSM Dump'!BA775</f>
        <v>0</v>
      </c>
      <c r="U776" s="11">
        <f t="shared" si="26"/>
        <v>0</v>
      </c>
    </row>
    <row r="777" spans="1:21" x14ac:dyDescent="0.3">
      <c r="A777" t="str">
        <f t="shared" si="25"/>
        <v>00000</v>
      </c>
      <c r="B777" s="1">
        <f>'XCSM Dump'!C776</f>
        <v>0</v>
      </c>
      <c r="C777" s="1" t="str">
        <f>IF(LEN('XCSM Dump'!D776)=4,'XCSM Dump'!D776,REPT("0",3-LEN('XCSM Dump'!D776))&amp;'XCSM Dump'!D776)</f>
        <v>000</v>
      </c>
      <c r="D777" s="1">
        <f>'XCSM Dump'!E776</f>
        <v>0</v>
      </c>
      <c r="E777">
        <f>'XCSM Dump'!F776</f>
        <v>0</v>
      </c>
      <c r="F777" s="75">
        <f>'XCSM Dump'!W776</f>
        <v>0</v>
      </c>
      <c r="G777" s="49">
        <f>'XCSM Dump'!I776</f>
        <v>0</v>
      </c>
      <c r="H777" s="49">
        <f>'XCSM Dump'!J776</f>
        <v>0</v>
      </c>
      <c r="I777" s="49">
        <f>'XCSM Dump'!BX776</f>
        <v>-0.94</v>
      </c>
      <c r="J777" s="49">
        <f>'XCSM Dump'!BY776</f>
        <v>-0.88</v>
      </c>
      <c r="K777" s="49">
        <f>'XCSM Dump'!BZ776</f>
        <v>2</v>
      </c>
      <c r="L777" s="76">
        <f>'XCSM Dump'!AT776</f>
        <v>0</v>
      </c>
      <c r="M777" s="76">
        <f>'XCSM Dump'!AU776</f>
        <v>0</v>
      </c>
      <c r="N777" s="76">
        <f>'XCSM Dump'!AV776</f>
        <v>0</v>
      </c>
      <c r="O777" s="76">
        <f>'XCSM Dump'!AW776</f>
        <v>0</v>
      </c>
      <c r="P777" s="76">
        <f>'XCSM Dump'!AX776</f>
        <v>0</v>
      </c>
      <c r="Q777" s="76">
        <f>'XCSM Dump'!AY776</f>
        <v>0</v>
      </c>
      <c r="R777" s="76">
        <f>'XCSM Dump'!AZ776</f>
        <v>0</v>
      </c>
      <c r="S777" s="76">
        <f>+'XCSM Dump'!U776</f>
        <v>0</v>
      </c>
      <c r="T777" s="76">
        <f>+'XCSM Dump'!BB776+'XCSM Dump'!BA776</f>
        <v>0</v>
      </c>
      <c r="U777" s="11">
        <f t="shared" si="26"/>
        <v>0</v>
      </c>
    </row>
    <row r="778" spans="1:21" x14ac:dyDescent="0.3">
      <c r="A778" t="str">
        <f t="shared" si="25"/>
        <v>00000</v>
      </c>
      <c r="B778" s="1">
        <f>'XCSM Dump'!C777</f>
        <v>0</v>
      </c>
      <c r="C778" s="1" t="str">
        <f>IF(LEN('XCSM Dump'!D777)=4,'XCSM Dump'!D777,REPT("0",3-LEN('XCSM Dump'!D777))&amp;'XCSM Dump'!D777)</f>
        <v>000</v>
      </c>
      <c r="D778" s="1">
        <f>'XCSM Dump'!E777</f>
        <v>0</v>
      </c>
      <c r="E778">
        <f>'XCSM Dump'!F777</f>
        <v>0</v>
      </c>
      <c r="F778" s="75">
        <f>'XCSM Dump'!W777</f>
        <v>0</v>
      </c>
      <c r="G778" s="49">
        <f>'XCSM Dump'!I777</f>
        <v>0</v>
      </c>
      <c r="H778" s="49">
        <f>'XCSM Dump'!J777</f>
        <v>0</v>
      </c>
      <c r="I778" s="49">
        <f>'XCSM Dump'!BX777</f>
        <v>-0.94</v>
      </c>
      <c r="J778" s="49">
        <f>'XCSM Dump'!BY777</f>
        <v>-0.88</v>
      </c>
      <c r="K778" s="49">
        <f>'XCSM Dump'!BZ777</f>
        <v>2</v>
      </c>
      <c r="L778" s="76">
        <f>'XCSM Dump'!AT777</f>
        <v>0</v>
      </c>
      <c r="M778" s="76">
        <f>'XCSM Dump'!AU777</f>
        <v>0</v>
      </c>
      <c r="N778" s="76">
        <f>'XCSM Dump'!AV777</f>
        <v>0</v>
      </c>
      <c r="O778" s="76">
        <f>'XCSM Dump'!AW777</f>
        <v>0</v>
      </c>
      <c r="P778" s="76">
        <f>'XCSM Dump'!AX777</f>
        <v>0</v>
      </c>
      <c r="Q778" s="76">
        <f>'XCSM Dump'!AY777</f>
        <v>0</v>
      </c>
      <c r="R778" s="76">
        <f>'XCSM Dump'!AZ777</f>
        <v>0</v>
      </c>
      <c r="S778" s="76">
        <f>+'XCSM Dump'!U777</f>
        <v>0</v>
      </c>
      <c r="T778" s="76">
        <f>+'XCSM Dump'!BB777+'XCSM Dump'!BA777</f>
        <v>0</v>
      </c>
      <c r="U778" s="11">
        <f t="shared" si="26"/>
        <v>0</v>
      </c>
    </row>
    <row r="779" spans="1:21" x14ac:dyDescent="0.3">
      <c r="A779" t="str">
        <f t="shared" si="25"/>
        <v>00000</v>
      </c>
      <c r="B779" s="1">
        <f>'XCSM Dump'!C778</f>
        <v>0</v>
      </c>
      <c r="C779" s="1" t="str">
        <f>IF(LEN('XCSM Dump'!D778)=4,'XCSM Dump'!D778,REPT("0",3-LEN('XCSM Dump'!D778))&amp;'XCSM Dump'!D778)</f>
        <v>000</v>
      </c>
      <c r="D779" s="1">
        <f>'XCSM Dump'!E778</f>
        <v>0</v>
      </c>
      <c r="E779">
        <f>'XCSM Dump'!F778</f>
        <v>0</v>
      </c>
      <c r="F779" s="75">
        <f>'XCSM Dump'!W778</f>
        <v>0</v>
      </c>
      <c r="G779" s="49">
        <f>'XCSM Dump'!I778</f>
        <v>0</v>
      </c>
      <c r="H779" s="49">
        <f>'XCSM Dump'!J778</f>
        <v>0</v>
      </c>
      <c r="I779" s="49">
        <f>'XCSM Dump'!BX778</f>
        <v>-0.94</v>
      </c>
      <c r="J779" s="49">
        <f>'XCSM Dump'!BY778</f>
        <v>-0.88</v>
      </c>
      <c r="K779" s="49">
        <f>'XCSM Dump'!BZ778</f>
        <v>2</v>
      </c>
      <c r="L779" s="76">
        <f>'XCSM Dump'!AT778</f>
        <v>0</v>
      </c>
      <c r="M779" s="76">
        <f>'XCSM Dump'!AU778</f>
        <v>0</v>
      </c>
      <c r="N779" s="76">
        <f>'XCSM Dump'!AV778</f>
        <v>0</v>
      </c>
      <c r="O779" s="76">
        <f>'XCSM Dump'!AW778</f>
        <v>0</v>
      </c>
      <c r="P779" s="76">
        <f>'XCSM Dump'!AX778</f>
        <v>0</v>
      </c>
      <c r="Q779" s="76">
        <f>'XCSM Dump'!AY778</f>
        <v>0</v>
      </c>
      <c r="R779" s="76">
        <f>'XCSM Dump'!AZ778</f>
        <v>0</v>
      </c>
      <c r="S779" s="76">
        <f>+'XCSM Dump'!U778</f>
        <v>0</v>
      </c>
      <c r="T779" s="76">
        <f>+'XCSM Dump'!BB778+'XCSM Dump'!BA778</f>
        <v>0</v>
      </c>
      <c r="U779" s="11">
        <f t="shared" si="26"/>
        <v>0</v>
      </c>
    </row>
    <row r="780" spans="1:21" x14ac:dyDescent="0.3">
      <c r="A780" t="str">
        <f t="shared" si="25"/>
        <v>00000</v>
      </c>
      <c r="B780" s="1">
        <f>'XCSM Dump'!C779</f>
        <v>0</v>
      </c>
      <c r="C780" s="1" t="str">
        <f>IF(LEN('XCSM Dump'!D779)=4,'XCSM Dump'!D779,REPT("0",3-LEN('XCSM Dump'!D779))&amp;'XCSM Dump'!D779)</f>
        <v>000</v>
      </c>
      <c r="D780" s="1">
        <f>'XCSM Dump'!E779</f>
        <v>0</v>
      </c>
      <c r="E780">
        <f>'XCSM Dump'!F779</f>
        <v>0</v>
      </c>
      <c r="F780" s="75">
        <f>'XCSM Dump'!W779</f>
        <v>0</v>
      </c>
      <c r="G780" s="49">
        <f>'XCSM Dump'!I779</f>
        <v>0</v>
      </c>
      <c r="H780" s="49">
        <f>'XCSM Dump'!J779</f>
        <v>0</v>
      </c>
      <c r="I780" s="49">
        <f>'XCSM Dump'!BX779</f>
        <v>-0.94</v>
      </c>
      <c r="J780" s="49">
        <f>'XCSM Dump'!BY779</f>
        <v>-0.88</v>
      </c>
      <c r="K780" s="49">
        <f>'XCSM Dump'!BZ779</f>
        <v>2</v>
      </c>
      <c r="L780" s="76">
        <f>'XCSM Dump'!AT779</f>
        <v>0</v>
      </c>
      <c r="M780" s="76">
        <f>'XCSM Dump'!AU779</f>
        <v>0</v>
      </c>
      <c r="N780" s="76">
        <f>'XCSM Dump'!AV779</f>
        <v>0</v>
      </c>
      <c r="O780" s="76">
        <f>'XCSM Dump'!AW779</f>
        <v>0</v>
      </c>
      <c r="P780" s="76">
        <f>'XCSM Dump'!AX779</f>
        <v>0</v>
      </c>
      <c r="Q780" s="76">
        <f>'XCSM Dump'!AY779</f>
        <v>0</v>
      </c>
      <c r="R780" s="76">
        <f>'XCSM Dump'!AZ779</f>
        <v>0</v>
      </c>
      <c r="S780" s="76">
        <f>+'XCSM Dump'!U779</f>
        <v>0</v>
      </c>
      <c r="T780" s="76">
        <f>+'XCSM Dump'!BB779+'XCSM Dump'!BA779</f>
        <v>0</v>
      </c>
      <c r="U780" s="11">
        <f t="shared" si="26"/>
        <v>0</v>
      </c>
    </row>
    <row r="781" spans="1:21" x14ac:dyDescent="0.3">
      <c r="A781" t="str">
        <f t="shared" si="25"/>
        <v>00000</v>
      </c>
      <c r="B781" s="1">
        <f>'XCSM Dump'!C780</f>
        <v>0</v>
      </c>
      <c r="C781" s="1" t="str">
        <f>IF(LEN('XCSM Dump'!D780)=4,'XCSM Dump'!D780,REPT("0",3-LEN('XCSM Dump'!D780))&amp;'XCSM Dump'!D780)</f>
        <v>000</v>
      </c>
      <c r="D781" s="1">
        <f>'XCSM Dump'!E780</f>
        <v>0</v>
      </c>
      <c r="E781">
        <f>'XCSM Dump'!F780</f>
        <v>0</v>
      </c>
      <c r="F781" s="75">
        <f>'XCSM Dump'!W780</f>
        <v>0</v>
      </c>
      <c r="G781" s="49">
        <f>'XCSM Dump'!I780</f>
        <v>0</v>
      </c>
      <c r="H781" s="49">
        <f>'XCSM Dump'!J780</f>
        <v>0</v>
      </c>
      <c r="I781" s="49">
        <f>'XCSM Dump'!BX780</f>
        <v>-0.94</v>
      </c>
      <c r="J781" s="49">
        <f>'XCSM Dump'!BY780</f>
        <v>-0.88</v>
      </c>
      <c r="K781" s="49">
        <f>'XCSM Dump'!BZ780</f>
        <v>2</v>
      </c>
      <c r="L781" s="76">
        <f>'XCSM Dump'!AT780</f>
        <v>0</v>
      </c>
      <c r="M781" s="76">
        <f>'XCSM Dump'!AU780</f>
        <v>0</v>
      </c>
      <c r="N781" s="76">
        <f>'XCSM Dump'!AV780</f>
        <v>0</v>
      </c>
      <c r="O781" s="76">
        <f>'XCSM Dump'!AW780</f>
        <v>0</v>
      </c>
      <c r="P781" s="76">
        <f>'XCSM Dump'!AX780</f>
        <v>0</v>
      </c>
      <c r="Q781" s="76">
        <f>'XCSM Dump'!AY780</f>
        <v>0</v>
      </c>
      <c r="R781" s="76">
        <f>'XCSM Dump'!AZ780</f>
        <v>0</v>
      </c>
      <c r="S781" s="76">
        <f>+'XCSM Dump'!U780</f>
        <v>0</v>
      </c>
      <c r="T781" s="76">
        <f>+'XCSM Dump'!BB780+'XCSM Dump'!BA780</f>
        <v>0</v>
      </c>
      <c r="U781" s="11">
        <f t="shared" si="26"/>
        <v>0</v>
      </c>
    </row>
    <row r="782" spans="1:21" x14ac:dyDescent="0.3">
      <c r="A782" t="str">
        <f t="shared" si="25"/>
        <v>00000</v>
      </c>
      <c r="B782" s="1">
        <f>'XCSM Dump'!C781</f>
        <v>0</v>
      </c>
      <c r="C782" s="1" t="str">
        <f>IF(LEN('XCSM Dump'!D781)=4,'XCSM Dump'!D781,REPT("0",3-LEN('XCSM Dump'!D781))&amp;'XCSM Dump'!D781)</f>
        <v>000</v>
      </c>
      <c r="D782" s="1">
        <f>'XCSM Dump'!E781</f>
        <v>0</v>
      </c>
      <c r="E782">
        <f>'XCSM Dump'!F781</f>
        <v>0</v>
      </c>
      <c r="F782" s="75">
        <f>'XCSM Dump'!W781</f>
        <v>0</v>
      </c>
      <c r="G782" s="49">
        <f>'XCSM Dump'!I781</f>
        <v>0</v>
      </c>
      <c r="H782" s="49">
        <f>'XCSM Dump'!J781</f>
        <v>0</v>
      </c>
      <c r="I782" s="49">
        <f>'XCSM Dump'!BX781</f>
        <v>-0.94</v>
      </c>
      <c r="J782" s="49">
        <f>'XCSM Dump'!BY781</f>
        <v>-0.88</v>
      </c>
      <c r="K782" s="49">
        <f>'XCSM Dump'!BZ781</f>
        <v>2</v>
      </c>
      <c r="L782" s="76">
        <f>'XCSM Dump'!AT781</f>
        <v>0</v>
      </c>
      <c r="M782" s="76">
        <f>'XCSM Dump'!AU781</f>
        <v>0</v>
      </c>
      <c r="N782" s="76">
        <f>'XCSM Dump'!AV781</f>
        <v>0</v>
      </c>
      <c r="O782" s="76">
        <f>'XCSM Dump'!AW781</f>
        <v>0</v>
      </c>
      <c r="P782" s="76">
        <f>'XCSM Dump'!AX781</f>
        <v>0</v>
      </c>
      <c r="Q782" s="76">
        <f>'XCSM Dump'!AY781</f>
        <v>0</v>
      </c>
      <c r="R782" s="76">
        <f>'XCSM Dump'!AZ781</f>
        <v>0</v>
      </c>
      <c r="S782" s="76">
        <f>+'XCSM Dump'!U781</f>
        <v>0</v>
      </c>
      <c r="T782" s="76">
        <f>+'XCSM Dump'!BB781+'XCSM Dump'!BA781</f>
        <v>0</v>
      </c>
      <c r="U782" s="11">
        <f t="shared" si="26"/>
        <v>0</v>
      </c>
    </row>
    <row r="783" spans="1:21" x14ac:dyDescent="0.3">
      <c r="A783" t="str">
        <f t="shared" si="25"/>
        <v>00000</v>
      </c>
      <c r="B783" s="1">
        <f>'XCSM Dump'!C782</f>
        <v>0</v>
      </c>
      <c r="C783" s="1" t="str">
        <f>IF(LEN('XCSM Dump'!D782)=4,'XCSM Dump'!D782,REPT("0",3-LEN('XCSM Dump'!D782))&amp;'XCSM Dump'!D782)</f>
        <v>000</v>
      </c>
      <c r="D783" s="1">
        <f>'XCSM Dump'!E782</f>
        <v>0</v>
      </c>
      <c r="E783">
        <f>'XCSM Dump'!F782</f>
        <v>0</v>
      </c>
      <c r="F783" s="75">
        <f>'XCSM Dump'!W782</f>
        <v>0</v>
      </c>
      <c r="G783" s="49">
        <f>'XCSM Dump'!I782</f>
        <v>0</v>
      </c>
      <c r="H783" s="49">
        <f>'XCSM Dump'!J782</f>
        <v>0</v>
      </c>
      <c r="I783" s="49">
        <f>'XCSM Dump'!BX782</f>
        <v>-0.94</v>
      </c>
      <c r="J783" s="49">
        <f>'XCSM Dump'!BY782</f>
        <v>-0.88</v>
      </c>
      <c r="K783" s="49">
        <f>'XCSM Dump'!BZ782</f>
        <v>2</v>
      </c>
      <c r="L783" s="76">
        <f>'XCSM Dump'!AT782</f>
        <v>0</v>
      </c>
      <c r="M783" s="76">
        <f>'XCSM Dump'!AU782</f>
        <v>0</v>
      </c>
      <c r="N783" s="76">
        <f>'XCSM Dump'!AV782</f>
        <v>0</v>
      </c>
      <c r="O783" s="76">
        <f>'XCSM Dump'!AW782</f>
        <v>0</v>
      </c>
      <c r="P783" s="76">
        <f>'XCSM Dump'!AX782</f>
        <v>0</v>
      </c>
      <c r="Q783" s="76">
        <f>'XCSM Dump'!AY782</f>
        <v>0</v>
      </c>
      <c r="R783" s="76">
        <f>'XCSM Dump'!AZ782</f>
        <v>0</v>
      </c>
      <c r="S783" s="76">
        <f>+'XCSM Dump'!U782</f>
        <v>0</v>
      </c>
      <c r="T783" s="76">
        <f>+'XCSM Dump'!BB782+'XCSM Dump'!BA782</f>
        <v>0</v>
      </c>
      <c r="U783" s="11">
        <f t="shared" si="26"/>
        <v>0</v>
      </c>
    </row>
    <row r="784" spans="1:21" x14ac:dyDescent="0.3">
      <c r="A784" t="str">
        <f t="shared" si="25"/>
        <v>00000</v>
      </c>
      <c r="B784" s="1">
        <f>'XCSM Dump'!C783</f>
        <v>0</v>
      </c>
      <c r="C784" s="1" t="str">
        <f>IF(LEN('XCSM Dump'!D783)=4,'XCSM Dump'!D783,REPT("0",3-LEN('XCSM Dump'!D783))&amp;'XCSM Dump'!D783)</f>
        <v>000</v>
      </c>
      <c r="D784" s="1">
        <f>'XCSM Dump'!E783</f>
        <v>0</v>
      </c>
      <c r="E784">
        <f>'XCSM Dump'!F783</f>
        <v>0</v>
      </c>
      <c r="F784" s="75">
        <f>'XCSM Dump'!W783</f>
        <v>0</v>
      </c>
      <c r="G784" s="49">
        <f>'XCSM Dump'!I783</f>
        <v>0</v>
      </c>
      <c r="H784" s="49">
        <f>'XCSM Dump'!J783</f>
        <v>0</v>
      </c>
      <c r="I784" s="49">
        <f>'XCSM Dump'!BX783</f>
        <v>-0.94</v>
      </c>
      <c r="J784" s="49">
        <f>'XCSM Dump'!BY783</f>
        <v>-0.88</v>
      </c>
      <c r="K784" s="49">
        <f>'XCSM Dump'!BZ783</f>
        <v>2</v>
      </c>
      <c r="L784" s="76">
        <f>'XCSM Dump'!AT783</f>
        <v>0</v>
      </c>
      <c r="M784" s="76">
        <f>'XCSM Dump'!AU783</f>
        <v>0</v>
      </c>
      <c r="N784" s="76">
        <f>'XCSM Dump'!AV783</f>
        <v>0</v>
      </c>
      <c r="O784" s="76">
        <f>'XCSM Dump'!AW783</f>
        <v>0</v>
      </c>
      <c r="P784" s="76">
        <f>'XCSM Dump'!AX783</f>
        <v>0</v>
      </c>
      <c r="Q784" s="76">
        <f>'XCSM Dump'!AY783</f>
        <v>0</v>
      </c>
      <c r="R784" s="76">
        <f>'XCSM Dump'!AZ783</f>
        <v>0</v>
      </c>
      <c r="S784" s="76">
        <f>+'XCSM Dump'!U783</f>
        <v>0</v>
      </c>
      <c r="T784" s="76">
        <f>+'XCSM Dump'!BB783+'XCSM Dump'!BA783</f>
        <v>0</v>
      </c>
      <c r="U784" s="11">
        <f t="shared" si="26"/>
        <v>0</v>
      </c>
    </row>
    <row r="785" spans="1:21" x14ac:dyDescent="0.3">
      <c r="A785" t="str">
        <f t="shared" si="25"/>
        <v>00000</v>
      </c>
      <c r="B785" s="1">
        <f>'XCSM Dump'!C784</f>
        <v>0</v>
      </c>
      <c r="C785" s="1" t="str">
        <f>IF(LEN('XCSM Dump'!D784)=4,'XCSM Dump'!D784,REPT("0",3-LEN('XCSM Dump'!D784))&amp;'XCSM Dump'!D784)</f>
        <v>000</v>
      </c>
      <c r="D785" s="1">
        <f>'XCSM Dump'!E784</f>
        <v>0</v>
      </c>
      <c r="E785">
        <f>'XCSM Dump'!F784</f>
        <v>0</v>
      </c>
      <c r="F785" s="75">
        <f>'XCSM Dump'!W784</f>
        <v>0</v>
      </c>
      <c r="G785" s="49">
        <f>'XCSM Dump'!I784</f>
        <v>0</v>
      </c>
      <c r="H785" s="49">
        <f>'XCSM Dump'!J784</f>
        <v>0</v>
      </c>
      <c r="I785" s="49">
        <f>'XCSM Dump'!BX784</f>
        <v>-0.94</v>
      </c>
      <c r="J785" s="49">
        <f>'XCSM Dump'!BY784</f>
        <v>-0.88</v>
      </c>
      <c r="K785" s="49">
        <f>'XCSM Dump'!BZ784</f>
        <v>2</v>
      </c>
      <c r="L785" s="76">
        <f>'XCSM Dump'!AT784</f>
        <v>0</v>
      </c>
      <c r="M785" s="76">
        <f>'XCSM Dump'!AU784</f>
        <v>0</v>
      </c>
      <c r="N785" s="76">
        <f>'XCSM Dump'!AV784</f>
        <v>0</v>
      </c>
      <c r="O785" s="76">
        <f>'XCSM Dump'!AW784</f>
        <v>0</v>
      </c>
      <c r="P785" s="76">
        <f>'XCSM Dump'!AX784</f>
        <v>0</v>
      </c>
      <c r="Q785" s="76">
        <f>'XCSM Dump'!AY784</f>
        <v>0</v>
      </c>
      <c r="R785" s="76">
        <f>'XCSM Dump'!AZ784</f>
        <v>0</v>
      </c>
      <c r="S785" s="76">
        <f>+'XCSM Dump'!U784</f>
        <v>0</v>
      </c>
      <c r="T785" s="76">
        <f>+'XCSM Dump'!BB784+'XCSM Dump'!BA784</f>
        <v>0</v>
      </c>
      <c r="U785" s="11">
        <f t="shared" si="26"/>
        <v>0</v>
      </c>
    </row>
    <row r="786" spans="1:21" x14ac:dyDescent="0.3">
      <c r="A786" t="str">
        <f t="shared" si="25"/>
        <v>00000</v>
      </c>
      <c r="B786" s="1">
        <f>'XCSM Dump'!C785</f>
        <v>0</v>
      </c>
      <c r="C786" s="1" t="str">
        <f>IF(LEN('XCSM Dump'!D785)=4,'XCSM Dump'!D785,REPT("0",3-LEN('XCSM Dump'!D785))&amp;'XCSM Dump'!D785)</f>
        <v>000</v>
      </c>
      <c r="D786" s="1">
        <f>'XCSM Dump'!E785</f>
        <v>0</v>
      </c>
      <c r="E786">
        <f>'XCSM Dump'!F785</f>
        <v>0</v>
      </c>
      <c r="F786" s="75">
        <f>'XCSM Dump'!W785</f>
        <v>0</v>
      </c>
      <c r="G786" s="49">
        <f>'XCSM Dump'!I785</f>
        <v>0</v>
      </c>
      <c r="H786" s="49">
        <f>'XCSM Dump'!J785</f>
        <v>0</v>
      </c>
      <c r="I786" s="49">
        <f>'XCSM Dump'!BX785</f>
        <v>-0.94</v>
      </c>
      <c r="J786" s="49">
        <f>'XCSM Dump'!BY785</f>
        <v>-0.88</v>
      </c>
      <c r="K786" s="49">
        <f>'XCSM Dump'!BZ785</f>
        <v>2</v>
      </c>
      <c r="L786" s="76">
        <f>'XCSM Dump'!AT785</f>
        <v>0</v>
      </c>
      <c r="M786" s="76">
        <f>'XCSM Dump'!AU785</f>
        <v>0</v>
      </c>
      <c r="N786" s="76">
        <f>'XCSM Dump'!AV785</f>
        <v>0</v>
      </c>
      <c r="O786" s="76">
        <f>'XCSM Dump'!AW785</f>
        <v>0</v>
      </c>
      <c r="P786" s="76">
        <f>'XCSM Dump'!AX785</f>
        <v>0</v>
      </c>
      <c r="Q786" s="76">
        <f>'XCSM Dump'!AY785</f>
        <v>0</v>
      </c>
      <c r="R786" s="76">
        <f>'XCSM Dump'!AZ785</f>
        <v>0</v>
      </c>
      <c r="S786" s="76">
        <f>+'XCSM Dump'!U785</f>
        <v>0</v>
      </c>
      <c r="T786" s="76">
        <f>+'XCSM Dump'!BB785+'XCSM Dump'!BA785</f>
        <v>0</v>
      </c>
      <c r="U786" s="11">
        <f t="shared" si="26"/>
        <v>0</v>
      </c>
    </row>
    <row r="787" spans="1:21" x14ac:dyDescent="0.3">
      <c r="A787" t="str">
        <f t="shared" si="25"/>
        <v>00000</v>
      </c>
      <c r="B787" s="1">
        <f>'XCSM Dump'!C786</f>
        <v>0</v>
      </c>
      <c r="C787" s="1" t="str">
        <f>IF(LEN('XCSM Dump'!D786)=4,'XCSM Dump'!D786,REPT("0",3-LEN('XCSM Dump'!D786))&amp;'XCSM Dump'!D786)</f>
        <v>000</v>
      </c>
      <c r="D787" s="1">
        <f>'XCSM Dump'!E786</f>
        <v>0</v>
      </c>
      <c r="E787">
        <f>'XCSM Dump'!F786</f>
        <v>0</v>
      </c>
      <c r="F787" s="75">
        <f>'XCSM Dump'!W786</f>
        <v>0</v>
      </c>
      <c r="G787" s="49">
        <f>'XCSM Dump'!I786</f>
        <v>0</v>
      </c>
      <c r="H787" s="49">
        <f>'XCSM Dump'!J786</f>
        <v>0</v>
      </c>
      <c r="I787" s="49">
        <f>'XCSM Dump'!BX786</f>
        <v>-0.94</v>
      </c>
      <c r="J787" s="49">
        <f>'XCSM Dump'!BY786</f>
        <v>-0.88</v>
      </c>
      <c r="K787" s="49">
        <f>'XCSM Dump'!BZ786</f>
        <v>2</v>
      </c>
      <c r="L787" s="76">
        <f>'XCSM Dump'!AT786</f>
        <v>0</v>
      </c>
      <c r="M787" s="76">
        <f>'XCSM Dump'!AU786</f>
        <v>0</v>
      </c>
      <c r="N787" s="76">
        <f>'XCSM Dump'!AV786</f>
        <v>0</v>
      </c>
      <c r="O787" s="76">
        <f>'XCSM Dump'!AW786</f>
        <v>0</v>
      </c>
      <c r="P787" s="76">
        <f>'XCSM Dump'!AX786</f>
        <v>0</v>
      </c>
      <c r="Q787" s="76">
        <f>'XCSM Dump'!AY786</f>
        <v>0</v>
      </c>
      <c r="R787" s="76">
        <f>'XCSM Dump'!AZ786</f>
        <v>0</v>
      </c>
      <c r="S787" s="76">
        <f>+'XCSM Dump'!U786</f>
        <v>0</v>
      </c>
      <c r="T787" s="76">
        <f>+'XCSM Dump'!BB786+'XCSM Dump'!BA786</f>
        <v>0</v>
      </c>
      <c r="U787" s="11">
        <f t="shared" si="26"/>
        <v>0</v>
      </c>
    </row>
    <row r="788" spans="1:21" x14ac:dyDescent="0.3">
      <c r="A788" t="str">
        <f t="shared" si="25"/>
        <v>00000</v>
      </c>
      <c r="B788" s="1">
        <f>'XCSM Dump'!C787</f>
        <v>0</v>
      </c>
      <c r="C788" s="1" t="str">
        <f>IF(LEN('XCSM Dump'!D787)=4,'XCSM Dump'!D787,REPT("0",3-LEN('XCSM Dump'!D787))&amp;'XCSM Dump'!D787)</f>
        <v>000</v>
      </c>
      <c r="D788" s="1">
        <f>'XCSM Dump'!E787</f>
        <v>0</v>
      </c>
      <c r="E788">
        <f>'XCSM Dump'!F787</f>
        <v>0</v>
      </c>
      <c r="F788" s="75">
        <f>'XCSM Dump'!W787</f>
        <v>0</v>
      </c>
      <c r="G788" s="49">
        <f>'XCSM Dump'!I787</f>
        <v>0</v>
      </c>
      <c r="H788" s="49">
        <f>'XCSM Dump'!J787</f>
        <v>0</v>
      </c>
      <c r="I788" s="49">
        <f>'XCSM Dump'!BX787</f>
        <v>-0.94</v>
      </c>
      <c r="J788" s="49">
        <f>'XCSM Dump'!BY787</f>
        <v>-0.88</v>
      </c>
      <c r="K788" s="49">
        <f>'XCSM Dump'!BZ787</f>
        <v>2</v>
      </c>
      <c r="L788" s="76">
        <f>'XCSM Dump'!AT787</f>
        <v>0</v>
      </c>
      <c r="M788" s="76">
        <f>'XCSM Dump'!AU787</f>
        <v>0</v>
      </c>
      <c r="N788" s="76">
        <f>'XCSM Dump'!AV787</f>
        <v>0</v>
      </c>
      <c r="O788" s="76">
        <f>'XCSM Dump'!AW787</f>
        <v>0</v>
      </c>
      <c r="P788" s="76">
        <f>'XCSM Dump'!AX787</f>
        <v>0</v>
      </c>
      <c r="Q788" s="76">
        <f>'XCSM Dump'!AY787</f>
        <v>0</v>
      </c>
      <c r="R788" s="76">
        <f>'XCSM Dump'!AZ787</f>
        <v>0</v>
      </c>
      <c r="S788" s="76">
        <f>+'XCSM Dump'!U787</f>
        <v>0</v>
      </c>
      <c r="T788" s="76">
        <f>+'XCSM Dump'!BB787+'XCSM Dump'!BA787</f>
        <v>0</v>
      </c>
      <c r="U788" s="11">
        <f t="shared" si="26"/>
        <v>0</v>
      </c>
    </row>
    <row r="789" spans="1:21" x14ac:dyDescent="0.3">
      <c r="A789" t="str">
        <f t="shared" si="25"/>
        <v>00000</v>
      </c>
      <c r="B789" s="1">
        <f>'XCSM Dump'!C788</f>
        <v>0</v>
      </c>
      <c r="C789" s="1" t="str">
        <f>IF(LEN('XCSM Dump'!D788)=4,'XCSM Dump'!D788,REPT("0",3-LEN('XCSM Dump'!D788))&amp;'XCSM Dump'!D788)</f>
        <v>000</v>
      </c>
      <c r="D789" s="1">
        <f>'XCSM Dump'!E788</f>
        <v>0</v>
      </c>
      <c r="E789">
        <f>'XCSM Dump'!F788</f>
        <v>0</v>
      </c>
      <c r="F789" s="75">
        <f>'XCSM Dump'!W788</f>
        <v>0</v>
      </c>
      <c r="G789" s="49">
        <f>'XCSM Dump'!I788</f>
        <v>0</v>
      </c>
      <c r="H789" s="49">
        <f>'XCSM Dump'!J788</f>
        <v>0</v>
      </c>
      <c r="I789" s="49">
        <f>'XCSM Dump'!BX788</f>
        <v>-0.94</v>
      </c>
      <c r="J789" s="49">
        <f>'XCSM Dump'!BY788</f>
        <v>-0.88</v>
      </c>
      <c r="K789" s="49">
        <f>'XCSM Dump'!BZ788</f>
        <v>2</v>
      </c>
      <c r="L789" s="76">
        <f>'XCSM Dump'!AT788</f>
        <v>0</v>
      </c>
      <c r="M789" s="76">
        <f>'XCSM Dump'!AU788</f>
        <v>0</v>
      </c>
      <c r="N789" s="76">
        <f>'XCSM Dump'!AV788</f>
        <v>0</v>
      </c>
      <c r="O789" s="76">
        <f>'XCSM Dump'!AW788</f>
        <v>0</v>
      </c>
      <c r="P789" s="76">
        <f>'XCSM Dump'!AX788</f>
        <v>0</v>
      </c>
      <c r="Q789" s="76">
        <f>'XCSM Dump'!AY788</f>
        <v>0</v>
      </c>
      <c r="R789" s="76">
        <f>'XCSM Dump'!AZ788</f>
        <v>0</v>
      </c>
      <c r="S789" s="76">
        <f>+'XCSM Dump'!U788</f>
        <v>0</v>
      </c>
      <c r="T789" s="76">
        <f>+'XCSM Dump'!BB788+'XCSM Dump'!BA788</f>
        <v>0</v>
      </c>
      <c r="U789" s="11">
        <f t="shared" si="26"/>
        <v>0</v>
      </c>
    </row>
    <row r="790" spans="1:21" x14ac:dyDescent="0.3">
      <c r="A790" t="str">
        <f t="shared" si="25"/>
        <v>00000</v>
      </c>
      <c r="B790" s="1">
        <f>'XCSM Dump'!C789</f>
        <v>0</v>
      </c>
      <c r="C790" s="1" t="str">
        <f>IF(LEN('XCSM Dump'!D789)=4,'XCSM Dump'!D789,REPT("0",3-LEN('XCSM Dump'!D789))&amp;'XCSM Dump'!D789)</f>
        <v>000</v>
      </c>
      <c r="D790" s="1">
        <f>'XCSM Dump'!E789</f>
        <v>0</v>
      </c>
      <c r="E790">
        <f>'XCSM Dump'!F789</f>
        <v>0</v>
      </c>
      <c r="F790" s="75">
        <f>'XCSM Dump'!W789</f>
        <v>0</v>
      </c>
      <c r="G790" s="49">
        <f>'XCSM Dump'!I789</f>
        <v>0</v>
      </c>
      <c r="H790" s="49">
        <f>'XCSM Dump'!J789</f>
        <v>0</v>
      </c>
      <c r="I790" s="49">
        <f>'XCSM Dump'!BX789</f>
        <v>-0.94</v>
      </c>
      <c r="J790" s="49">
        <f>'XCSM Dump'!BY789</f>
        <v>-0.88</v>
      </c>
      <c r="K790" s="49">
        <f>'XCSM Dump'!BZ789</f>
        <v>2</v>
      </c>
      <c r="L790" s="76">
        <f>'XCSM Dump'!AT789</f>
        <v>0</v>
      </c>
      <c r="M790" s="76">
        <f>'XCSM Dump'!AU789</f>
        <v>0</v>
      </c>
      <c r="N790" s="76">
        <f>'XCSM Dump'!AV789</f>
        <v>0</v>
      </c>
      <c r="O790" s="76">
        <f>'XCSM Dump'!AW789</f>
        <v>0</v>
      </c>
      <c r="P790" s="76">
        <f>'XCSM Dump'!AX789</f>
        <v>0</v>
      </c>
      <c r="Q790" s="76">
        <f>'XCSM Dump'!AY789</f>
        <v>0</v>
      </c>
      <c r="R790" s="76">
        <f>'XCSM Dump'!AZ789</f>
        <v>0</v>
      </c>
      <c r="S790" s="76">
        <f>+'XCSM Dump'!U789</f>
        <v>0</v>
      </c>
      <c r="T790" s="76">
        <f>+'XCSM Dump'!BB789+'XCSM Dump'!BA789</f>
        <v>0</v>
      </c>
      <c r="U790" s="11">
        <f t="shared" si="26"/>
        <v>0</v>
      </c>
    </row>
    <row r="791" spans="1:21" x14ac:dyDescent="0.3">
      <c r="A791" t="str">
        <f t="shared" si="25"/>
        <v>00000</v>
      </c>
      <c r="B791" s="1">
        <f>'XCSM Dump'!C790</f>
        <v>0</v>
      </c>
      <c r="C791" s="1" t="str">
        <f>IF(LEN('XCSM Dump'!D790)=4,'XCSM Dump'!D790,REPT("0",3-LEN('XCSM Dump'!D790))&amp;'XCSM Dump'!D790)</f>
        <v>000</v>
      </c>
      <c r="D791" s="1">
        <f>'XCSM Dump'!E790</f>
        <v>0</v>
      </c>
      <c r="E791">
        <f>'XCSM Dump'!F790</f>
        <v>0</v>
      </c>
      <c r="F791" s="75">
        <f>'XCSM Dump'!W790</f>
        <v>0</v>
      </c>
      <c r="G791" s="49">
        <f>'XCSM Dump'!I790</f>
        <v>0</v>
      </c>
      <c r="H791" s="49">
        <f>'XCSM Dump'!J790</f>
        <v>0</v>
      </c>
      <c r="I791" s="49">
        <f>'XCSM Dump'!BX790</f>
        <v>-0.94</v>
      </c>
      <c r="J791" s="49">
        <f>'XCSM Dump'!BY790</f>
        <v>-0.88</v>
      </c>
      <c r="K791" s="49">
        <f>'XCSM Dump'!BZ790</f>
        <v>2</v>
      </c>
      <c r="L791" s="76">
        <f>'XCSM Dump'!AT790</f>
        <v>0</v>
      </c>
      <c r="M791" s="76">
        <f>'XCSM Dump'!AU790</f>
        <v>0</v>
      </c>
      <c r="N791" s="76">
        <f>'XCSM Dump'!AV790</f>
        <v>0</v>
      </c>
      <c r="O791" s="76">
        <f>'XCSM Dump'!AW790</f>
        <v>0</v>
      </c>
      <c r="P791" s="76">
        <f>'XCSM Dump'!AX790</f>
        <v>0</v>
      </c>
      <c r="Q791" s="76">
        <f>'XCSM Dump'!AY790</f>
        <v>0</v>
      </c>
      <c r="R791" s="76">
        <f>'XCSM Dump'!AZ790</f>
        <v>0</v>
      </c>
      <c r="S791" s="76">
        <f>+'XCSM Dump'!U790</f>
        <v>0</v>
      </c>
      <c r="T791" s="76">
        <f>+'XCSM Dump'!BB790+'XCSM Dump'!BA790</f>
        <v>0</v>
      </c>
      <c r="U791" s="11">
        <f t="shared" si="26"/>
        <v>0</v>
      </c>
    </row>
    <row r="792" spans="1:21" x14ac:dyDescent="0.3">
      <c r="A792" t="str">
        <f t="shared" si="25"/>
        <v>00000</v>
      </c>
      <c r="B792" s="1">
        <f>'XCSM Dump'!C791</f>
        <v>0</v>
      </c>
      <c r="C792" s="1" t="str">
        <f>IF(LEN('XCSM Dump'!D791)=4,'XCSM Dump'!D791,REPT("0",3-LEN('XCSM Dump'!D791))&amp;'XCSM Dump'!D791)</f>
        <v>000</v>
      </c>
      <c r="D792" s="1">
        <f>'XCSM Dump'!E791</f>
        <v>0</v>
      </c>
      <c r="E792">
        <f>'XCSM Dump'!F791</f>
        <v>0</v>
      </c>
      <c r="F792" s="75">
        <f>'XCSM Dump'!W791</f>
        <v>0</v>
      </c>
      <c r="G792" s="49">
        <f>'XCSM Dump'!I791</f>
        <v>0</v>
      </c>
      <c r="H792" s="49">
        <f>'XCSM Dump'!J791</f>
        <v>0</v>
      </c>
      <c r="I792" s="49">
        <f>'XCSM Dump'!BX791</f>
        <v>-0.94</v>
      </c>
      <c r="J792" s="49">
        <f>'XCSM Dump'!BY791</f>
        <v>-0.88</v>
      </c>
      <c r="K792" s="49">
        <f>'XCSM Dump'!BZ791</f>
        <v>2</v>
      </c>
      <c r="L792" s="76">
        <f>'XCSM Dump'!AT791</f>
        <v>0</v>
      </c>
      <c r="M792" s="76">
        <f>'XCSM Dump'!AU791</f>
        <v>0</v>
      </c>
      <c r="N792" s="76">
        <f>'XCSM Dump'!AV791</f>
        <v>0</v>
      </c>
      <c r="O792" s="76">
        <f>'XCSM Dump'!AW791</f>
        <v>0</v>
      </c>
      <c r="P792" s="76">
        <f>'XCSM Dump'!AX791</f>
        <v>0</v>
      </c>
      <c r="Q792" s="76">
        <f>'XCSM Dump'!AY791</f>
        <v>0</v>
      </c>
      <c r="R792" s="76">
        <f>'XCSM Dump'!AZ791</f>
        <v>0</v>
      </c>
      <c r="S792" s="76">
        <f>+'XCSM Dump'!U791</f>
        <v>0</v>
      </c>
      <c r="T792" s="76">
        <f>+'XCSM Dump'!BB791+'XCSM Dump'!BA791</f>
        <v>0</v>
      </c>
      <c r="U792" s="11">
        <f t="shared" si="26"/>
        <v>0</v>
      </c>
    </row>
    <row r="793" spans="1:21" x14ac:dyDescent="0.3">
      <c r="A793" t="str">
        <f t="shared" si="25"/>
        <v>00000</v>
      </c>
      <c r="B793" s="1">
        <f>'XCSM Dump'!C792</f>
        <v>0</v>
      </c>
      <c r="C793" s="1" t="str">
        <f>IF(LEN('XCSM Dump'!D792)=4,'XCSM Dump'!D792,REPT("0",3-LEN('XCSM Dump'!D792))&amp;'XCSM Dump'!D792)</f>
        <v>000</v>
      </c>
      <c r="D793" s="1">
        <f>'XCSM Dump'!E792</f>
        <v>0</v>
      </c>
      <c r="E793">
        <f>'XCSM Dump'!F792</f>
        <v>0</v>
      </c>
      <c r="F793" s="75">
        <f>'XCSM Dump'!W792</f>
        <v>0</v>
      </c>
      <c r="G793" s="49">
        <f>'XCSM Dump'!I792</f>
        <v>0</v>
      </c>
      <c r="H793" s="49">
        <f>'XCSM Dump'!J792</f>
        <v>0</v>
      </c>
      <c r="I793" s="49">
        <f>'XCSM Dump'!BX792</f>
        <v>-0.94</v>
      </c>
      <c r="J793" s="49">
        <f>'XCSM Dump'!BY792</f>
        <v>-0.88</v>
      </c>
      <c r="K793" s="49">
        <f>'XCSM Dump'!BZ792</f>
        <v>2</v>
      </c>
      <c r="L793" s="76">
        <f>'XCSM Dump'!AT792</f>
        <v>0</v>
      </c>
      <c r="M793" s="76">
        <f>'XCSM Dump'!AU792</f>
        <v>0</v>
      </c>
      <c r="N793" s="76">
        <f>'XCSM Dump'!AV792</f>
        <v>0</v>
      </c>
      <c r="O793" s="76">
        <f>'XCSM Dump'!AW792</f>
        <v>0</v>
      </c>
      <c r="P793" s="76">
        <f>'XCSM Dump'!AX792</f>
        <v>0</v>
      </c>
      <c r="Q793" s="76">
        <f>'XCSM Dump'!AY792</f>
        <v>0</v>
      </c>
      <c r="R793" s="76">
        <f>'XCSM Dump'!AZ792</f>
        <v>0</v>
      </c>
      <c r="S793" s="76">
        <f>+'XCSM Dump'!U792</f>
        <v>0</v>
      </c>
      <c r="T793" s="76">
        <f>+'XCSM Dump'!BB792+'XCSM Dump'!BA792</f>
        <v>0</v>
      </c>
      <c r="U793" s="11">
        <f t="shared" si="26"/>
        <v>0</v>
      </c>
    </row>
    <row r="794" spans="1:21" x14ac:dyDescent="0.3">
      <c r="A794" t="str">
        <f t="shared" si="25"/>
        <v>00000</v>
      </c>
      <c r="B794" s="1">
        <f>'XCSM Dump'!C793</f>
        <v>0</v>
      </c>
      <c r="C794" s="1" t="str">
        <f>IF(LEN('XCSM Dump'!D793)=4,'XCSM Dump'!D793,REPT("0",3-LEN('XCSM Dump'!D793))&amp;'XCSM Dump'!D793)</f>
        <v>000</v>
      </c>
      <c r="D794" s="1">
        <f>'XCSM Dump'!E793</f>
        <v>0</v>
      </c>
      <c r="E794">
        <f>'XCSM Dump'!F793</f>
        <v>0</v>
      </c>
      <c r="F794" s="75">
        <f>'XCSM Dump'!W793</f>
        <v>0</v>
      </c>
      <c r="G794" s="49">
        <f>'XCSM Dump'!I793</f>
        <v>0</v>
      </c>
      <c r="H794" s="49">
        <f>'XCSM Dump'!J793</f>
        <v>0</v>
      </c>
      <c r="I794" s="49">
        <f>'XCSM Dump'!BX793</f>
        <v>-0.94</v>
      </c>
      <c r="J794" s="49">
        <f>'XCSM Dump'!BY793</f>
        <v>-0.88</v>
      </c>
      <c r="K794" s="49">
        <f>'XCSM Dump'!BZ793</f>
        <v>2</v>
      </c>
      <c r="L794" s="76">
        <f>'XCSM Dump'!AT793</f>
        <v>0</v>
      </c>
      <c r="M794" s="76">
        <f>'XCSM Dump'!AU793</f>
        <v>0</v>
      </c>
      <c r="N794" s="76">
        <f>'XCSM Dump'!AV793</f>
        <v>0</v>
      </c>
      <c r="O794" s="76">
        <f>'XCSM Dump'!AW793</f>
        <v>0</v>
      </c>
      <c r="P794" s="76">
        <f>'XCSM Dump'!AX793</f>
        <v>0</v>
      </c>
      <c r="Q794" s="76">
        <f>'XCSM Dump'!AY793</f>
        <v>0</v>
      </c>
      <c r="R794" s="76">
        <f>'XCSM Dump'!AZ793</f>
        <v>0</v>
      </c>
      <c r="S794" s="76">
        <f>+'XCSM Dump'!U793</f>
        <v>0</v>
      </c>
      <c r="T794" s="76">
        <f>+'XCSM Dump'!BB793+'XCSM Dump'!BA793</f>
        <v>0</v>
      </c>
      <c r="U794" s="11">
        <f t="shared" si="26"/>
        <v>0</v>
      </c>
    </row>
    <row r="795" spans="1:21" x14ac:dyDescent="0.3">
      <c r="A795" t="str">
        <f t="shared" si="25"/>
        <v>00000</v>
      </c>
      <c r="B795" s="1">
        <f>'XCSM Dump'!C794</f>
        <v>0</v>
      </c>
      <c r="C795" s="1" t="str">
        <f>IF(LEN('XCSM Dump'!D794)=4,'XCSM Dump'!D794,REPT("0",3-LEN('XCSM Dump'!D794))&amp;'XCSM Dump'!D794)</f>
        <v>000</v>
      </c>
      <c r="D795" s="1">
        <f>'XCSM Dump'!E794</f>
        <v>0</v>
      </c>
      <c r="E795">
        <f>'XCSM Dump'!F794</f>
        <v>0</v>
      </c>
      <c r="F795" s="75">
        <f>'XCSM Dump'!W794</f>
        <v>0</v>
      </c>
      <c r="G795" s="49">
        <f>'XCSM Dump'!I794</f>
        <v>0</v>
      </c>
      <c r="H795" s="49">
        <f>'XCSM Dump'!J794</f>
        <v>0</v>
      </c>
      <c r="I795" s="49">
        <f>'XCSM Dump'!BX794</f>
        <v>-0.94</v>
      </c>
      <c r="J795" s="49">
        <f>'XCSM Dump'!BY794</f>
        <v>-0.88</v>
      </c>
      <c r="K795" s="49">
        <f>'XCSM Dump'!BZ794</f>
        <v>2</v>
      </c>
      <c r="L795" s="76">
        <f>'XCSM Dump'!AT794</f>
        <v>0</v>
      </c>
      <c r="M795" s="76">
        <f>'XCSM Dump'!AU794</f>
        <v>0</v>
      </c>
      <c r="N795" s="76">
        <f>'XCSM Dump'!AV794</f>
        <v>0</v>
      </c>
      <c r="O795" s="76">
        <f>'XCSM Dump'!AW794</f>
        <v>0</v>
      </c>
      <c r="P795" s="76">
        <f>'XCSM Dump'!AX794</f>
        <v>0</v>
      </c>
      <c r="Q795" s="76">
        <f>'XCSM Dump'!AY794</f>
        <v>0</v>
      </c>
      <c r="R795" s="76">
        <f>'XCSM Dump'!AZ794</f>
        <v>0</v>
      </c>
      <c r="S795" s="76">
        <f>+'XCSM Dump'!U794</f>
        <v>0</v>
      </c>
      <c r="T795" s="76">
        <f>+'XCSM Dump'!BB794+'XCSM Dump'!BA794</f>
        <v>0</v>
      </c>
      <c r="U795" s="11">
        <f t="shared" si="26"/>
        <v>0</v>
      </c>
    </row>
    <row r="796" spans="1:21" x14ac:dyDescent="0.3">
      <c r="A796" t="str">
        <f t="shared" si="25"/>
        <v>00000</v>
      </c>
      <c r="B796" s="1">
        <f>'XCSM Dump'!C795</f>
        <v>0</v>
      </c>
      <c r="C796" s="1" t="str">
        <f>IF(LEN('XCSM Dump'!D795)=4,'XCSM Dump'!D795,REPT("0",3-LEN('XCSM Dump'!D795))&amp;'XCSM Dump'!D795)</f>
        <v>000</v>
      </c>
      <c r="D796" s="1">
        <f>'XCSM Dump'!E795</f>
        <v>0</v>
      </c>
      <c r="E796">
        <f>'XCSM Dump'!F795</f>
        <v>0</v>
      </c>
      <c r="F796" s="75">
        <f>'XCSM Dump'!W795</f>
        <v>0</v>
      </c>
      <c r="G796" s="49">
        <f>'XCSM Dump'!I795</f>
        <v>0</v>
      </c>
      <c r="H796" s="49">
        <f>'XCSM Dump'!J795</f>
        <v>0</v>
      </c>
      <c r="I796" s="49">
        <f>'XCSM Dump'!BX795</f>
        <v>-0.94</v>
      </c>
      <c r="J796" s="49">
        <f>'XCSM Dump'!BY795</f>
        <v>-0.88</v>
      </c>
      <c r="K796" s="49">
        <f>'XCSM Dump'!BZ795</f>
        <v>2</v>
      </c>
      <c r="L796" s="76">
        <f>'XCSM Dump'!AT795</f>
        <v>0</v>
      </c>
      <c r="M796" s="76">
        <f>'XCSM Dump'!AU795</f>
        <v>0</v>
      </c>
      <c r="N796" s="76">
        <f>'XCSM Dump'!AV795</f>
        <v>0</v>
      </c>
      <c r="O796" s="76">
        <f>'XCSM Dump'!AW795</f>
        <v>0</v>
      </c>
      <c r="P796" s="76">
        <f>'XCSM Dump'!AX795</f>
        <v>0</v>
      </c>
      <c r="Q796" s="76">
        <f>'XCSM Dump'!AY795</f>
        <v>0</v>
      </c>
      <c r="R796" s="76">
        <f>'XCSM Dump'!AZ795</f>
        <v>0</v>
      </c>
      <c r="S796" s="76">
        <f>+'XCSM Dump'!U795</f>
        <v>0</v>
      </c>
      <c r="T796" s="76">
        <f>+'XCSM Dump'!BB795+'XCSM Dump'!BA795</f>
        <v>0</v>
      </c>
      <c r="U796" s="11">
        <f t="shared" si="26"/>
        <v>0</v>
      </c>
    </row>
    <row r="797" spans="1:21" x14ac:dyDescent="0.3">
      <c r="A797" t="str">
        <f t="shared" si="25"/>
        <v>00000</v>
      </c>
      <c r="B797" s="1">
        <f>'XCSM Dump'!C796</f>
        <v>0</v>
      </c>
      <c r="C797" s="1" t="str">
        <f>IF(LEN('XCSM Dump'!D796)=4,'XCSM Dump'!D796,REPT("0",3-LEN('XCSM Dump'!D796))&amp;'XCSM Dump'!D796)</f>
        <v>000</v>
      </c>
      <c r="D797" s="1">
        <f>'XCSM Dump'!E796</f>
        <v>0</v>
      </c>
      <c r="E797">
        <f>'XCSM Dump'!F796</f>
        <v>0</v>
      </c>
      <c r="F797" s="75">
        <f>'XCSM Dump'!W796</f>
        <v>0</v>
      </c>
      <c r="G797" s="49">
        <f>'XCSM Dump'!I796</f>
        <v>0</v>
      </c>
      <c r="H797" s="49">
        <f>'XCSM Dump'!J796</f>
        <v>0</v>
      </c>
      <c r="I797" s="49">
        <f>'XCSM Dump'!BX796</f>
        <v>-0.94</v>
      </c>
      <c r="J797" s="49">
        <f>'XCSM Dump'!BY796</f>
        <v>-0.88</v>
      </c>
      <c r="K797" s="49">
        <f>'XCSM Dump'!BZ796</f>
        <v>2</v>
      </c>
      <c r="L797" s="76">
        <f>'XCSM Dump'!AT796</f>
        <v>0</v>
      </c>
      <c r="M797" s="76">
        <f>'XCSM Dump'!AU796</f>
        <v>0</v>
      </c>
      <c r="N797" s="76">
        <f>'XCSM Dump'!AV796</f>
        <v>0</v>
      </c>
      <c r="O797" s="76">
        <f>'XCSM Dump'!AW796</f>
        <v>0</v>
      </c>
      <c r="P797" s="76">
        <f>'XCSM Dump'!AX796</f>
        <v>0</v>
      </c>
      <c r="Q797" s="76">
        <f>'XCSM Dump'!AY796</f>
        <v>0</v>
      </c>
      <c r="R797" s="76">
        <f>'XCSM Dump'!AZ796</f>
        <v>0</v>
      </c>
      <c r="S797" s="76">
        <f>+'XCSM Dump'!U796</f>
        <v>0</v>
      </c>
      <c r="T797" s="76">
        <f>+'XCSM Dump'!BB796+'XCSM Dump'!BA796</f>
        <v>0</v>
      </c>
      <c r="U797" s="11">
        <f t="shared" si="26"/>
        <v>0</v>
      </c>
    </row>
    <row r="798" spans="1:21" x14ac:dyDescent="0.3">
      <c r="A798" t="str">
        <f t="shared" si="25"/>
        <v>00000</v>
      </c>
      <c r="B798" s="1">
        <f>'XCSM Dump'!C797</f>
        <v>0</v>
      </c>
      <c r="C798" s="1" t="str">
        <f>IF(LEN('XCSM Dump'!D797)=4,'XCSM Dump'!D797,REPT("0",3-LEN('XCSM Dump'!D797))&amp;'XCSM Dump'!D797)</f>
        <v>000</v>
      </c>
      <c r="D798" s="1">
        <f>'XCSM Dump'!E797</f>
        <v>0</v>
      </c>
      <c r="E798">
        <f>'XCSM Dump'!F797</f>
        <v>0</v>
      </c>
      <c r="F798" s="75">
        <f>'XCSM Dump'!W797</f>
        <v>0</v>
      </c>
      <c r="G798" s="49">
        <f>'XCSM Dump'!I797</f>
        <v>0</v>
      </c>
      <c r="H798" s="49">
        <f>'XCSM Dump'!J797</f>
        <v>0</v>
      </c>
      <c r="I798" s="49">
        <f>'XCSM Dump'!BX797</f>
        <v>-0.94</v>
      </c>
      <c r="J798" s="49">
        <f>'XCSM Dump'!BY797</f>
        <v>-0.88</v>
      </c>
      <c r="K798" s="49">
        <f>'XCSM Dump'!BZ797</f>
        <v>2</v>
      </c>
      <c r="L798" s="76">
        <f>'XCSM Dump'!AT797</f>
        <v>0</v>
      </c>
      <c r="M798" s="76">
        <f>'XCSM Dump'!AU797</f>
        <v>0</v>
      </c>
      <c r="N798" s="76">
        <f>'XCSM Dump'!AV797</f>
        <v>0</v>
      </c>
      <c r="O798" s="76">
        <f>'XCSM Dump'!AW797</f>
        <v>0</v>
      </c>
      <c r="P798" s="76">
        <f>'XCSM Dump'!AX797</f>
        <v>0</v>
      </c>
      <c r="Q798" s="76">
        <f>'XCSM Dump'!AY797</f>
        <v>0</v>
      </c>
      <c r="R798" s="76">
        <f>'XCSM Dump'!AZ797</f>
        <v>0</v>
      </c>
      <c r="S798" s="76">
        <f>+'XCSM Dump'!U797</f>
        <v>0</v>
      </c>
      <c r="T798" s="76">
        <f>+'XCSM Dump'!BB797+'XCSM Dump'!BA797</f>
        <v>0</v>
      </c>
      <c r="U798" s="11">
        <f t="shared" si="26"/>
        <v>0</v>
      </c>
    </row>
    <row r="799" spans="1:21" x14ac:dyDescent="0.3">
      <c r="A799" t="str">
        <f t="shared" si="25"/>
        <v>00000</v>
      </c>
      <c r="B799" s="1">
        <f>'XCSM Dump'!C798</f>
        <v>0</v>
      </c>
      <c r="C799" s="1" t="str">
        <f>IF(LEN('XCSM Dump'!D798)=4,'XCSM Dump'!D798,REPT("0",3-LEN('XCSM Dump'!D798))&amp;'XCSM Dump'!D798)</f>
        <v>000</v>
      </c>
      <c r="D799" s="1">
        <f>'XCSM Dump'!E798</f>
        <v>0</v>
      </c>
      <c r="E799">
        <f>'XCSM Dump'!F798</f>
        <v>0</v>
      </c>
      <c r="F799" s="75">
        <f>'XCSM Dump'!W798</f>
        <v>0</v>
      </c>
      <c r="G799" s="49">
        <f>'XCSM Dump'!I798</f>
        <v>0</v>
      </c>
      <c r="H799" s="49">
        <f>'XCSM Dump'!J798</f>
        <v>0</v>
      </c>
      <c r="I799" s="49">
        <f>'XCSM Dump'!BX798</f>
        <v>-0.94</v>
      </c>
      <c r="J799" s="49">
        <f>'XCSM Dump'!BY798</f>
        <v>-0.88</v>
      </c>
      <c r="K799" s="49">
        <f>'XCSM Dump'!BZ798</f>
        <v>2</v>
      </c>
      <c r="L799" s="76">
        <f>'XCSM Dump'!AT798</f>
        <v>0</v>
      </c>
      <c r="M799" s="76">
        <f>'XCSM Dump'!AU798</f>
        <v>0</v>
      </c>
      <c r="N799" s="76">
        <f>'XCSM Dump'!AV798</f>
        <v>0</v>
      </c>
      <c r="O799" s="76">
        <f>'XCSM Dump'!AW798</f>
        <v>0</v>
      </c>
      <c r="P799" s="76">
        <f>'XCSM Dump'!AX798</f>
        <v>0</v>
      </c>
      <c r="Q799" s="76">
        <f>'XCSM Dump'!AY798</f>
        <v>0</v>
      </c>
      <c r="R799" s="76">
        <f>'XCSM Dump'!AZ798</f>
        <v>0</v>
      </c>
      <c r="S799" s="76">
        <f>+'XCSM Dump'!U798</f>
        <v>0</v>
      </c>
      <c r="T799" s="76">
        <f>+'XCSM Dump'!BB798+'XCSM Dump'!BA798</f>
        <v>0</v>
      </c>
      <c r="U799" s="11">
        <f t="shared" si="26"/>
        <v>0</v>
      </c>
    </row>
    <row r="800" spans="1:21" x14ac:dyDescent="0.3">
      <c r="A800" t="str">
        <f t="shared" si="25"/>
        <v>00000</v>
      </c>
      <c r="B800" s="1">
        <f>'XCSM Dump'!C799</f>
        <v>0</v>
      </c>
      <c r="C800" s="1" t="str">
        <f>IF(LEN('XCSM Dump'!D799)=4,'XCSM Dump'!D799,REPT("0",3-LEN('XCSM Dump'!D799))&amp;'XCSM Dump'!D799)</f>
        <v>000</v>
      </c>
      <c r="D800" s="1">
        <f>'XCSM Dump'!E799</f>
        <v>0</v>
      </c>
      <c r="E800">
        <f>'XCSM Dump'!F799</f>
        <v>0</v>
      </c>
      <c r="F800" s="75">
        <f>'XCSM Dump'!W799</f>
        <v>0</v>
      </c>
      <c r="G800" s="49">
        <f>'XCSM Dump'!I799</f>
        <v>0</v>
      </c>
      <c r="H800" s="49">
        <f>'XCSM Dump'!J799</f>
        <v>0</v>
      </c>
      <c r="I800" s="49">
        <f>'XCSM Dump'!BX799</f>
        <v>-0.94</v>
      </c>
      <c r="J800" s="49">
        <f>'XCSM Dump'!BY799</f>
        <v>-0.88</v>
      </c>
      <c r="K800" s="49">
        <f>'XCSM Dump'!BZ799</f>
        <v>2</v>
      </c>
      <c r="L800" s="76">
        <f>'XCSM Dump'!AT799</f>
        <v>0</v>
      </c>
      <c r="M800" s="76">
        <f>'XCSM Dump'!AU799</f>
        <v>0</v>
      </c>
      <c r="N800" s="76">
        <f>'XCSM Dump'!AV799</f>
        <v>0</v>
      </c>
      <c r="O800" s="76">
        <f>'XCSM Dump'!AW799</f>
        <v>0</v>
      </c>
      <c r="P800" s="76">
        <f>'XCSM Dump'!AX799</f>
        <v>0</v>
      </c>
      <c r="Q800" s="76">
        <f>'XCSM Dump'!AY799</f>
        <v>0</v>
      </c>
      <c r="R800" s="76">
        <f>'XCSM Dump'!AZ799</f>
        <v>0</v>
      </c>
      <c r="S800" s="76">
        <f>+'XCSM Dump'!U799</f>
        <v>0</v>
      </c>
      <c r="T800" s="76">
        <f>+'XCSM Dump'!BB799+'XCSM Dump'!BA799</f>
        <v>0</v>
      </c>
      <c r="U800" s="11">
        <f t="shared" si="26"/>
        <v>0</v>
      </c>
    </row>
    <row r="801" spans="1:21" x14ac:dyDescent="0.3">
      <c r="A801" t="str">
        <f t="shared" si="25"/>
        <v>00000</v>
      </c>
      <c r="B801" s="1">
        <f>'XCSM Dump'!C800</f>
        <v>0</v>
      </c>
      <c r="C801" s="1" t="str">
        <f>IF(LEN('XCSM Dump'!D800)=4,'XCSM Dump'!D800,REPT("0",3-LEN('XCSM Dump'!D800))&amp;'XCSM Dump'!D800)</f>
        <v>000</v>
      </c>
      <c r="D801" s="1">
        <f>'XCSM Dump'!E800</f>
        <v>0</v>
      </c>
      <c r="E801">
        <f>'XCSM Dump'!F800</f>
        <v>0</v>
      </c>
      <c r="F801" s="75">
        <f>'XCSM Dump'!W800</f>
        <v>0</v>
      </c>
      <c r="G801" s="49">
        <f>'XCSM Dump'!I800</f>
        <v>0</v>
      </c>
      <c r="H801" s="49">
        <f>'XCSM Dump'!J800</f>
        <v>0</v>
      </c>
      <c r="I801" s="49">
        <f>'XCSM Dump'!BX800</f>
        <v>-0.94</v>
      </c>
      <c r="J801" s="49">
        <f>'XCSM Dump'!BY800</f>
        <v>-0.88</v>
      </c>
      <c r="K801" s="49">
        <f>'XCSM Dump'!BZ800</f>
        <v>2</v>
      </c>
      <c r="L801" s="76">
        <f>'XCSM Dump'!AT800</f>
        <v>0</v>
      </c>
      <c r="M801" s="76">
        <f>'XCSM Dump'!AU800</f>
        <v>0</v>
      </c>
      <c r="N801" s="76">
        <f>'XCSM Dump'!AV800</f>
        <v>0</v>
      </c>
      <c r="O801" s="76">
        <f>'XCSM Dump'!AW800</f>
        <v>0</v>
      </c>
      <c r="P801" s="76">
        <f>'XCSM Dump'!AX800</f>
        <v>0</v>
      </c>
      <c r="Q801" s="76">
        <f>'XCSM Dump'!AY800</f>
        <v>0</v>
      </c>
      <c r="R801" s="76">
        <f>'XCSM Dump'!AZ800</f>
        <v>0</v>
      </c>
      <c r="S801" s="76">
        <f>+'XCSM Dump'!U800</f>
        <v>0</v>
      </c>
      <c r="T801" s="76">
        <f>+'XCSM Dump'!BB800+'XCSM Dump'!BA800</f>
        <v>0</v>
      </c>
      <c r="U801" s="11">
        <f t="shared" si="26"/>
        <v>0</v>
      </c>
    </row>
    <row r="802" spans="1:21" x14ac:dyDescent="0.3">
      <c r="A802" t="str">
        <f t="shared" si="25"/>
        <v>00000</v>
      </c>
      <c r="B802" s="1">
        <f>'XCSM Dump'!C801</f>
        <v>0</v>
      </c>
      <c r="C802" s="1" t="str">
        <f>IF(LEN('XCSM Dump'!D801)=4,'XCSM Dump'!D801,REPT("0",3-LEN('XCSM Dump'!D801))&amp;'XCSM Dump'!D801)</f>
        <v>000</v>
      </c>
      <c r="D802" s="1">
        <f>'XCSM Dump'!E801</f>
        <v>0</v>
      </c>
      <c r="E802">
        <f>'XCSM Dump'!F801</f>
        <v>0</v>
      </c>
      <c r="F802" s="75">
        <f>'XCSM Dump'!W801</f>
        <v>0</v>
      </c>
      <c r="G802" s="49">
        <f>'XCSM Dump'!I801</f>
        <v>0</v>
      </c>
      <c r="H802" s="49">
        <f>'XCSM Dump'!J801</f>
        <v>0</v>
      </c>
      <c r="I802" s="49">
        <f>'XCSM Dump'!BX801</f>
        <v>-0.94</v>
      </c>
      <c r="J802" s="49">
        <f>'XCSM Dump'!BY801</f>
        <v>-0.88</v>
      </c>
      <c r="K802" s="49">
        <f>'XCSM Dump'!BZ801</f>
        <v>2</v>
      </c>
      <c r="L802" s="76">
        <f>'XCSM Dump'!AT801</f>
        <v>0</v>
      </c>
      <c r="M802" s="76">
        <f>'XCSM Dump'!AU801</f>
        <v>0</v>
      </c>
      <c r="N802" s="76">
        <f>'XCSM Dump'!AV801</f>
        <v>0</v>
      </c>
      <c r="O802" s="76">
        <f>'XCSM Dump'!AW801</f>
        <v>0</v>
      </c>
      <c r="P802" s="76">
        <f>'XCSM Dump'!AX801</f>
        <v>0</v>
      </c>
      <c r="Q802" s="76">
        <f>'XCSM Dump'!AY801</f>
        <v>0</v>
      </c>
      <c r="R802" s="76">
        <f>'XCSM Dump'!AZ801</f>
        <v>0</v>
      </c>
      <c r="S802" s="76">
        <f>+'XCSM Dump'!U801</f>
        <v>0</v>
      </c>
      <c r="T802" s="76">
        <f>+'XCSM Dump'!BB801+'XCSM Dump'!BA801</f>
        <v>0</v>
      </c>
      <c r="U802" s="11">
        <f t="shared" si="26"/>
        <v>0</v>
      </c>
    </row>
    <row r="803" spans="1:21" x14ac:dyDescent="0.3">
      <c r="A803" t="str">
        <f t="shared" si="25"/>
        <v>00000</v>
      </c>
      <c r="B803" s="1">
        <f>'XCSM Dump'!C802</f>
        <v>0</v>
      </c>
      <c r="C803" s="1" t="str">
        <f>IF(LEN('XCSM Dump'!D802)=4,'XCSM Dump'!D802,REPT("0",3-LEN('XCSM Dump'!D802))&amp;'XCSM Dump'!D802)</f>
        <v>000</v>
      </c>
      <c r="D803" s="1">
        <f>'XCSM Dump'!E802</f>
        <v>0</v>
      </c>
      <c r="E803">
        <f>'XCSM Dump'!F802</f>
        <v>0</v>
      </c>
      <c r="F803" s="75">
        <f>'XCSM Dump'!W802</f>
        <v>0</v>
      </c>
      <c r="G803" s="49">
        <f>'XCSM Dump'!I802</f>
        <v>0</v>
      </c>
      <c r="H803" s="49">
        <f>'XCSM Dump'!J802</f>
        <v>0</v>
      </c>
      <c r="I803" s="49">
        <f>'XCSM Dump'!BX802</f>
        <v>-0.94</v>
      </c>
      <c r="J803" s="49">
        <f>'XCSM Dump'!BY802</f>
        <v>-0.88</v>
      </c>
      <c r="K803" s="49">
        <f>'XCSM Dump'!BZ802</f>
        <v>2</v>
      </c>
      <c r="L803" s="76">
        <f>'XCSM Dump'!AT802</f>
        <v>0</v>
      </c>
      <c r="M803" s="76">
        <f>'XCSM Dump'!AU802</f>
        <v>0</v>
      </c>
      <c r="N803" s="76">
        <f>'XCSM Dump'!AV802</f>
        <v>0</v>
      </c>
      <c r="O803" s="76">
        <f>'XCSM Dump'!AW802</f>
        <v>0</v>
      </c>
      <c r="P803" s="76">
        <f>'XCSM Dump'!AX802</f>
        <v>0</v>
      </c>
      <c r="Q803" s="76">
        <f>'XCSM Dump'!AY802</f>
        <v>0</v>
      </c>
      <c r="R803" s="76">
        <f>'XCSM Dump'!AZ802</f>
        <v>0</v>
      </c>
      <c r="S803" s="76">
        <f>+'XCSM Dump'!U802</f>
        <v>0</v>
      </c>
      <c r="T803" s="76">
        <f>+'XCSM Dump'!BB802+'XCSM Dump'!BA802</f>
        <v>0</v>
      </c>
      <c r="U803" s="11">
        <f t="shared" si="26"/>
        <v>0</v>
      </c>
    </row>
    <row r="804" spans="1:21" x14ac:dyDescent="0.3">
      <c r="A804" t="str">
        <f t="shared" si="25"/>
        <v>00000</v>
      </c>
      <c r="B804" s="1">
        <f>'XCSM Dump'!C803</f>
        <v>0</v>
      </c>
      <c r="C804" s="1" t="str">
        <f>IF(LEN('XCSM Dump'!D803)=4,'XCSM Dump'!D803,REPT("0",3-LEN('XCSM Dump'!D803))&amp;'XCSM Dump'!D803)</f>
        <v>000</v>
      </c>
      <c r="D804" s="1">
        <f>'XCSM Dump'!E803</f>
        <v>0</v>
      </c>
      <c r="E804">
        <f>'XCSM Dump'!F803</f>
        <v>0</v>
      </c>
      <c r="F804" s="75">
        <f>'XCSM Dump'!W803</f>
        <v>0</v>
      </c>
      <c r="G804" s="49">
        <f>'XCSM Dump'!I803</f>
        <v>0</v>
      </c>
      <c r="H804" s="49">
        <f>'XCSM Dump'!J803</f>
        <v>0</v>
      </c>
      <c r="I804" s="49">
        <f>'XCSM Dump'!BX803</f>
        <v>-0.94</v>
      </c>
      <c r="J804" s="49">
        <f>'XCSM Dump'!BY803</f>
        <v>-0.88</v>
      </c>
      <c r="K804" s="49">
        <f>'XCSM Dump'!BZ803</f>
        <v>2</v>
      </c>
      <c r="L804" s="76">
        <f>'XCSM Dump'!AT803</f>
        <v>0</v>
      </c>
      <c r="M804" s="76">
        <f>'XCSM Dump'!AU803</f>
        <v>0</v>
      </c>
      <c r="N804" s="76">
        <f>'XCSM Dump'!AV803</f>
        <v>0</v>
      </c>
      <c r="O804" s="76">
        <f>'XCSM Dump'!AW803</f>
        <v>0</v>
      </c>
      <c r="P804" s="76">
        <f>'XCSM Dump'!AX803</f>
        <v>0</v>
      </c>
      <c r="Q804" s="76">
        <f>'XCSM Dump'!AY803</f>
        <v>0</v>
      </c>
      <c r="R804" s="76">
        <f>'XCSM Dump'!AZ803</f>
        <v>0</v>
      </c>
      <c r="S804" s="76">
        <f>+'XCSM Dump'!U803</f>
        <v>0</v>
      </c>
      <c r="T804" s="76">
        <f>+'XCSM Dump'!BB803+'XCSM Dump'!BA803</f>
        <v>0</v>
      </c>
      <c r="U804" s="11">
        <f t="shared" si="26"/>
        <v>0</v>
      </c>
    </row>
    <row r="805" spans="1:21" x14ac:dyDescent="0.3">
      <c r="A805" t="str">
        <f t="shared" si="25"/>
        <v>00000</v>
      </c>
      <c r="B805" s="1">
        <f>'XCSM Dump'!C804</f>
        <v>0</v>
      </c>
      <c r="C805" s="1" t="str">
        <f>IF(LEN('XCSM Dump'!D804)=4,'XCSM Dump'!D804,REPT("0",3-LEN('XCSM Dump'!D804))&amp;'XCSM Dump'!D804)</f>
        <v>000</v>
      </c>
      <c r="D805" s="1">
        <f>'XCSM Dump'!E804</f>
        <v>0</v>
      </c>
      <c r="E805">
        <f>'XCSM Dump'!F804</f>
        <v>0</v>
      </c>
      <c r="F805" s="75">
        <f>'XCSM Dump'!W804</f>
        <v>0</v>
      </c>
      <c r="G805" s="49">
        <f>'XCSM Dump'!I804</f>
        <v>0</v>
      </c>
      <c r="H805" s="49">
        <f>'XCSM Dump'!J804</f>
        <v>0</v>
      </c>
      <c r="I805" s="49">
        <f>'XCSM Dump'!BX804</f>
        <v>-0.94</v>
      </c>
      <c r="J805" s="49">
        <f>'XCSM Dump'!BY804</f>
        <v>-0.88</v>
      </c>
      <c r="K805" s="49">
        <f>'XCSM Dump'!BZ804</f>
        <v>2</v>
      </c>
      <c r="L805" s="76">
        <f>'XCSM Dump'!AT804</f>
        <v>0</v>
      </c>
      <c r="M805" s="76">
        <f>'XCSM Dump'!AU804</f>
        <v>0</v>
      </c>
      <c r="N805" s="76">
        <f>'XCSM Dump'!AV804</f>
        <v>0</v>
      </c>
      <c r="O805" s="76">
        <f>'XCSM Dump'!AW804</f>
        <v>0</v>
      </c>
      <c r="P805" s="76">
        <f>'XCSM Dump'!AX804</f>
        <v>0</v>
      </c>
      <c r="Q805" s="76">
        <f>'XCSM Dump'!AY804</f>
        <v>0</v>
      </c>
      <c r="R805" s="76">
        <f>'XCSM Dump'!AZ804</f>
        <v>0</v>
      </c>
      <c r="S805" s="76">
        <f>+'XCSM Dump'!U804</f>
        <v>0</v>
      </c>
      <c r="T805" s="76">
        <f>+'XCSM Dump'!BB804+'XCSM Dump'!BA804</f>
        <v>0</v>
      </c>
      <c r="U805" s="11">
        <f t="shared" si="26"/>
        <v>0</v>
      </c>
    </row>
    <row r="806" spans="1:21" x14ac:dyDescent="0.3">
      <c r="A806" t="str">
        <f t="shared" si="25"/>
        <v>00000</v>
      </c>
      <c r="B806" s="1">
        <f>'XCSM Dump'!C805</f>
        <v>0</v>
      </c>
      <c r="C806" s="1" t="str">
        <f>IF(LEN('XCSM Dump'!D805)=4,'XCSM Dump'!D805,REPT("0",3-LEN('XCSM Dump'!D805))&amp;'XCSM Dump'!D805)</f>
        <v>000</v>
      </c>
      <c r="D806" s="1">
        <f>'XCSM Dump'!E805</f>
        <v>0</v>
      </c>
      <c r="E806">
        <f>'XCSM Dump'!F805</f>
        <v>0</v>
      </c>
      <c r="F806" s="75">
        <f>'XCSM Dump'!W805</f>
        <v>0</v>
      </c>
      <c r="G806" s="49">
        <f>'XCSM Dump'!I805</f>
        <v>0</v>
      </c>
      <c r="H806" s="49">
        <f>'XCSM Dump'!J805</f>
        <v>0</v>
      </c>
      <c r="I806" s="49">
        <f>'XCSM Dump'!BX805</f>
        <v>-0.94</v>
      </c>
      <c r="J806" s="49">
        <f>'XCSM Dump'!BY805</f>
        <v>-0.88</v>
      </c>
      <c r="K806" s="49">
        <f>'XCSM Dump'!BZ805</f>
        <v>2</v>
      </c>
      <c r="L806" s="76">
        <f>'XCSM Dump'!AT805</f>
        <v>0</v>
      </c>
      <c r="M806" s="76">
        <f>'XCSM Dump'!AU805</f>
        <v>0</v>
      </c>
      <c r="N806" s="76">
        <f>'XCSM Dump'!AV805</f>
        <v>0</v>
      </c>
      <c r="O806" s="76">
        <f>'XCSM Dump'!AW805</f>
        <v>0</v>
      </c>
      <c r="P806" s="76">
        <f>'XCSM Dump'!AX805</f>
        <v>0</v>
      </c>
      <c r="Q806" s="76">
        <f>'XCSM Dump'!AY805</f>
        <v>0</v>
      </c>
      <c r="R806" s="76">
        <f>'XCSM Dump'!AZ805</f>
        <v>0</v>
      </c>
      <c r="S806" s="76">
        <f>+'XCSM Dump'!U805</f>
        <v>0</v>
      </c>
      <c r="T806" s="76">
        <f>+'XCSM Dump'!BB805+'XCSM Dump'!BA805</f>
        <v>0</v>
      </c>
      <c r="U806" s="11">
        <f t="shared" si="26"/>
        <v>0</v>
      </c>
    </row>
    <row r="807" spans="1:21" x14ac:dyDescent="0.3">
      <c r="A807" t="str">
        <f t="shared" si="25"/>
        <v>00000</v>
      </c>
      <c r="B807" s="1">
        <f>'XCSM Dump'!C806</f>
        <v>0</v>
      </c>
      <c r="C807" s="1" t="str">
        <f>IF(LEN('XCSM Dump'!D806)=4,'XCSM Dump'!D806,REPT("0",3-LEN('XCSM Dump'!D806))&amp;'XCSM Dump'!D806)</f>
        <v>000</v>
      </c>
      <c r="D807" s="1">
        <f>'XCSM Dump'!E806</f>
        <v>0</v>
      </c>
      <c r="E807">
        <f>'XCSM Dump'!F806</f>
        <v>0</v>
      </c>
      <c r="F807" s="75">
        <f>'XCSM Dump'!W806</f>
        <v>0</v>
      </c>
      <c r="G807" s="49">
        <f>'XCSM Dump'!I806</f>
        <v>0</v>
      </c>
      <c r="H807" s="49">
        <f>'XCSM Dump'!J806</f>
        <v>0</v>
      </c>
      <c r="I807" s="49">
        <f>'XCSM Dump'!BX806</f>
        <v>-0.94</v>
      </c>
      <c r="J807" s="49">
        <f>'XCSM Dump'!BY806</f>
        <v>-0.88</v>
      </c>
      <c r="K807" s="49">
        <f>'XCSM Dump'!BZ806</f>
        <v>2</v>
      </c>
      <c r="L807" s="76">
        <f>'XCSM Dump'!AT806</f>
        <v>0</v>
      </c>
      <c r="M807" s="76">
        <f>'XCSM Dump'!AU806</f>
        <v>0</v>
      </c>
      <c r="N807" s="76">
        <f>'XCSM Dump'!AV806</f>
        <v>0</v>
      </c>
      <c r="O807" s="76">
        <f>'XCSM Dump'!AW806</f>
        <v>0</v>
      </c>
      <c r="P807" s="76">
        <f>'XCSM Dump'!AX806</f>
        <v>0</v>
      </c>
      <c r="Q807" s="76">
        <f>'XCSM Dump'!AY806</f>
        <v>0</v>
      </c>
      <c r="R807" s="76">
        <f>'XCSM Dump'!AZ806</f>
        <v>0</v>
      </c>
      <c r="S807" s="76">
        <f>+'XCSM Dump'!U806</f>
        <v>0</v>
      </c>
      <c r="T807" s="76">
        <f>+'XCSM Dump'!BB806+'XCSM Dump'!BA806</f>
        <v>0</v>
      </c>
      <c r="U807" s="11">
        <f t="shared" si="26"/>
        <v>0</v>
      </c>
    </row>
    <row r="808" spans="1:21" x14ac:dyDescent="0.3">
      <c r="A808" t="str">
        <f t="shared" si="25"/>
        <v>00000</v>
      </c>
      <c r="B808" s="1">
        <f>'XCSM Dump'!C807</f>
        <v>0</v>
      </c>
      <c r="C808" s="1" t="str">
        <f>IF(LEN('XCSM Dump'!D807)=4,'XCSM Dump'!D807,REPT("0",3-LEN('XCSM Dump'!D807))&amp;'XCSM Dump'!D807)</f>
        <v>000</v>
      </c>
      <c r="D808" s="1">
        <f>'XCSM Dump'!E807</f>
        <v>0</v>
      </c>
      <c r="E808">
        <f>'XCSM Dump'!F807</f>
        <v>0</v>
      </c>
      <c r="F808" s="75">
        <f>'XCSM Dump'!W807</f>
        <v>0</v>
      </c>
      <c r="G808" s="49">
        <f>'XCSM Dump'!I807</f>
        <v>0</v>
      </c>
      <c r="H808" s="49">
        <f>'XCSM Dump'!J807</f>
        <v>0</v>
      </c>
      <c r="I808" s="49">
        <f>'XCSM Dump'!BX807</f>
        <v>-0.94</v>
      </c>
      <c r="J808" s="49">
        <f>'XCSM Dump'!BY807</f>
        <v>-0.88</v>
      </c>
      <c r="K808" s="49">
        <f>'XCSM Dump'!BZ807</f>
        <v>2</v>
      </c>
      <c r="L808" s="76">
        <f>'XCSM Dump'!AT807</f>
        <v>0</v>
      </c>
      <c r="M808" s="76">
        <f>'XCSM Dump'!AU807</f>
        <v>0</v>
      </c>
      <c r="N808" s="76">
        <f>'XCSM Dump'!AV807</f>
        <v>0</v>
      </c>
      <c r="O808" s="76">
        <f>'XCSM Dump'!AW807</f>
        <v>0</v>
      </c>
      <c r="P808" s="76">
        <f>'XCSM Dump'!AX807</f>
        <v>0</v>
      </c>
      <c r="Q808" s="76">
        <f>'XCSM Dump'!AY807</f>
        <v>0</v>
      </c>
      <c r="R808" s="76">
        <f>'XCSM Dump'!AZ807</f>
        <v>0</v>
      </c>
      <c r="S808" s="76">
        <f>+'XCSM Dump'!U807</f>
        <v>0</v>
      </c>
      <c r="T808" s="76">
        <f>+'XCSM Dump'!BB807+'XCSM Dump'!BA807</f>
        <v>0</v>
      </c>
      <c r="U808" s="11">
        <f t="shared" si="26"/>
        <v>0</v>
      </c>
    </row>
    <row r="809" spans="1:21" x14ac:dyDescent="0.3">
      <c r="A809" t="str">
        <f t="shared" si="25"/>
        <v>00000</v>
      </c>
      <c r="B809" s="1">
        <f>'XCSM Dump'!C808</f>
        <v>0</v>
      </c>
      <c r="C809" s="1" t="str">
        <f>IF(LEN('XCSM Dump'!D808)=4,'XCSM Dump'!D808,REPT("0",3-LEN('XCSM Dump'!D808))&amp;'XCSM Dump'!D808)</f>
        <v>000</v>
      </c>
      <c r="D809" s="1">
        <f>'XCSM Dump'!E808</f>
        <v>0</v>
      </c>
      <c r="E809">
        <f>'XCSM Dump'!F808</f>
        <v>0</v>
      </c>
      <c r="F809" s="75">
        <f>'XCSM Dump'!W808</f>
        <v>0</v>
      </c>
      <c r="G809" s="49">
        <f>'XCSM Dump'!I808</f>
        <v>0</v>
      </c>
      <c r="H809" s="49">
        <f>'XCSM Dump'!J808</f>
        <v>0</v>
      </c>
      <c r="I809" s="49">
        <f>'XCSM Dump'!BX808</f>
        <v>-0.94</v>
      </c>
      <c r="J809" s="49">
        <f>'XCSM Dump'!BY808</f>
        <v>-0.88</v>
      </c>
      <c r="K809" s="49">
        <f>'XCSM Dump'!BZ808</f>
        <v>2</v>
      </c>
      <c r="L809" s="76">
        <f>'XCSM Dump'!AT808</f>
        <v>0</v>
      </c>
      <c r="M809" s="76">
        <f>'XCSM Dump'!AU808</f>
        <v>0</v>
      </c>
      <c r="N809" s="76">
        <f>'XCSM Dump'!AV808</f>
        <v>0</v>
      </c>
      <c r="O809" s="76">
        <f>'XCSM Dump'!AW808</f>
        <v>0</v>
      </c>
      <c r="P809" s="76">
        <f>'XCSM Dump'!AX808</f>
        <v>0</v>
      </c>
      <c r="Q809" s="76">
        <f>'XCSM Dump'!AY808</f>
        <v>0</v>
      </c>
      <c r="R809" s="76">
        <f>'XCSM Dump'!AZ808</f>
        <v>0</v>
      </c>
      <c r="S809" s="76">
        <f>+'XCSM Dump'!U808</f>
        <v>0</v>
      </c>
      <c r="T809" s="76">
        <f>+'XCSM Dump'!BB808+'XCSM Dump'!BA808</f>
        <v>0</v>
      </c>
      <c r="U809" s="11">
        <f t="shared" si="26"/>
        <v>0</v>
      </c>
    </row>
    <row r="810" spans="1:21" x14ac:dyDescent="0.3">
      <c r="A810" t="str">
        <f t="shared" si="25"/>
        <v>00000</v>
      </c>
      <c r="B810" s="1">
        <f>'XCSM Dump'!C809</f>
        <v>0</v>
      </c>
      <c r="C810" s="1" t="str">
        <f>IF(LEN('XCSM Dump'!D809)=4,'XCSM Dump'!D809,REPT("0",3-LEN('XCSM Dump'!D809))&amp;'XCSM Dump'!D809)</f>
        <v>000</v>
      </c>
      <c r="D810" s="1">
        <f>'XCSM Dump'!E809</f>
        <v>0</v>
      </c>
      <c r="E810">
        <f>'XCSM Dump'!F809</f>
        <v>0</v>
      </c>
      <c r="F810" s="75">
        <f>'XCSM Dump'!W809</f>
        <v>0</v>
      </c>
      <c r="G810" s="49">
        <f>'XCSM Dump'!I809</f>
        <v>0</v>
      </c>
      <c r="H810" s="49">
        <f>'XCSM Dump'!J809</f>
        <v>0</v>
      </c>
      <c r="I810" s="49">
        <f>'XCSM Dump'!BX809</f>
        <v>-0.94</v>
      </c>
      <c r="J810" s="49">
        <f>'XCSM Dump'!BY809</f>
        <v>-0.88</v>
      </c>
      <c r="K810" s="49">
        <f>'XCSM Dump'!BZ809</f>
        <v>2</v>
      </c>
      <c r="L810" s="76">
        <f>'XCSM Dump'!AT809</f>
        <v>0</v>
      </c>
      <c r="M810" s="76">
        <f>'XCSM Dump'!AU809</f>
        <v>0</v>
      </c>
      <c r="N810" s="76">
        <f>'XCSM Dump'!AV809</f>
        <v>0</v>
      </c>
      <c r="O810" s="76">
        <f>'XCSM Dump'!AW809</f>
        <v>0</v>
      </c>
      <c r="P810" s="76">
        <f>'XCSM Dump'!AX809</f>
        <v>0</v>
      </c>
      <c r="Q810" s="76">
        <f>'XCSM Dump'!AY809</f>
        <v>0</v>
      </c>
      <c r="R810" s="76">
        <f>'XCSM Dump'!AZ809</f>
        <v>0</v>
      </c>
      <c r="S810" s="76">
        <f>+'XCSM Dump'!U809</f>
        <v>0</v>
      </c>
      <c r="T810" s="76">
        <f>+'XCSM Dump'!BB809+'XCSM Dump'!BA809</f>
        <v>0</v>
      </c>
      <c r="U810" s="11">
        <f t="shared" si="26"/>
        <v>0</v>
      </c>
    </row>
    <row r="811" spans="1:21" x14ac:dyDescent="0.3">
      <c r="A811" t="str">
        <f t="shared" si="25"/>
        <v>00000</v>
      </c>
      <c r="B811" s="1">
        <f>'XCSM Dump'!C810</f>
        <v>0</v>
      </c>
      <c r="C811" s="1" t="str">
        <f>IF(LEN('XCSM Dump'!D810)=4,'XCSM Dump'!D810,REPT("0",3-LEN('XCSM Dump'!D810))&amp;'XCSM Dump'!D810)</f>
        <v>000</v>
      </c>
      <c r="D811" s="1">
        <f>'XCSM Dump'!E810</f>
        <v>0</v>
      </c>
      <c r="E811">
        <f>'XCSM Dump'!F810</f>
        <v>0</v>
      </c>
      <c r="F811" s="75">
        <f>'XCSM Dump'!W810</f>
        <v>0</v>
      </c>
      <c r="G811" s="49">
        <f>'XCSM Dump'!I810</f>
        <v>0</v>
      </c>
      <c r="H811" s="49">
        <f>'XCSM Dump'!J810</f>
        <v>0</v>
      </c>
      <c r="I811" s="49">
        <f>'XCSM Dump'!BX810</f>
        <v>-0.94</v>
      </c>
      <c r="J811" s="49">
        <f>'XCSM Dump'!BY810</f>
        <v>-0.88</v>
      </c>
      <c r="K811" s="49">
        <f>'XCSM Dump'!BZ810</f>
        <v>2</v>
      </c>
      <c r="L811" s="76">
        <f>'XCSM Dump'!AT810</f>
        <v>0</v>
      </c>
      <c r="M811" s="76">
        <f>'XCSM Dump'!AU810</f>
        <v>0</v>
      </c>
      <c r="N811" s="76">
        <f>'XCSM Dump'!AV810</f>
        <v>0</v>
      </c>
      <c r="O811" s="76">
        <f>'XCSM Dump'!AW810</f>
        <v>0</v>
      </c>
      <c r="P811" s="76">
        <f>'XCSM Dump'!AX810</f>
        <v>0</v>
      </c>
      <c r="Q811" s="76">
        <f>'XCSM Dump'!AY810</f>
        <v>0</v>
      </c>
      <c r="R811" s="76">
        <f>'XCSM Dump'!AZ810</f>
        <v>0</v>
      </c>
      <c r="S811" s="76">
        <f>+'XCSM Dump'!U810</f>
        <v>0</v>
      </c>
      <c r="T811" s="76">
        <f>+'XCSM Dump'!BB810+'XCSM Dump'!BA810</f>
        <v>0</v>
      </c>
      <c r="U811" s="11">
        <f t="shared" si="26"/>
        <v>0</v>
      </c>
    </row>
    <row r="812" spans="1:21" x14ac:dyDescent="0.3">
      <c r="A812" t="str">
        <f t="shared" si="25"/>
        <v>00000</v>
      </c>
      <c r="B812" s="1">
        <f>'XCSM Dump'!C811</f>
        <v>0</v>
      </c>
      <c r="C812" s="1" t="str">
        <f>IF(LEN('XCSM Dump'!D811)=4,'XCSM Dump'!D811,REPT("0",3-LEN('XCSM Dump'!D811))&amp;'XCSM Dump'!D811)</f>
        <v>000</v>
      </c>
      <c r="D812" s="1">
        <f>'XCSM Dump'!E811</f>
        <v>0</v>
      </c>
      <c r="E812">
        <f>'XCSM Dump'!F811</f>
        <v>0</v>
      </c>
      <c r="F812" s="75">
        <f>'XCSM Dump'!W811</f>
        <v>0</v>
      </c>
      <c r="G812" s="49">
        <f>'XCSM Dump'!I811</f>
        <v>0</v>
      </c>
      <c r="H812" s="49">
        <f>'XCSM Dump'!J811</f>
        <v>0</v>
      </c>
      <c r="I812" s="49">
        <f>'XCSM Dump'!BX811</f>
        <v>-0.94</v>
      </c>
      <c r="J812" s="49">
        <f>'XCSM Dump'!BY811</f>
        <v>-0.88</v>
      </c>
      <c r="K812" s="49">
        <f>'XCSM Dump'!BZ811</f>
        <v>2</v>
      </c>
      <c r="L812" s="76">
        <f>'XCSM Dump'!AT811</f>
        <v>0</v>
      </c>
      <c r="M812" s="76">
        <f>'XCSM Dump'!AU811</f>
        <v>0</v>
      </c>
      <c r="N812" s="76">
        <f>'XCSM Dump'!AV811</f>
        <v>0</v>
      </c>
      <c r="O812" s="76">
        <f>'XCSM Dump'!AW811</f>
        <v>0</v>
      </c>
      <c r="P812" s="76">
        <f>'XCSM Dump'!AX811</f>
        <v>0</v>
      </c>
      <c r="Q812" s="76">
        <f>'XCSM Dump'!AY811</f>
        <v>0</v>
      </c>
      <c r="R812" s="76">
        <f>'XCSM Dump'!AZ811</f>
        <v>0</v>
      </c>
      <c r="S812" s="76">
        <f>+'XCSM Dump'!U811</f>
        <v>0</v>
      </c>
      <c r="T812" s="76">
        <f>+'XCSM Dump'!BB811+'XCSM Dump'!BA811</f>
        <v>0</v>
      </c>
      <c r="U812" s="11">
        <f t="shared" si="26"/>
        <v>0</v>
      </c>
    </row>
    <row r="813" spans="1:21" x14ac:dyDescent="0.3">
      <c r="A813" t="str">
        <f t="shared" si="25"/>
        <v>00000</v>
      </c>
      <c r="B813" s="1">
        <f>'XCSM Dump'!C812</f>
        <v>0</v>
      </c>
      <c r="C813" s="1" t="str">
        <f>IF(LEN('XCSM Dump'!D812)=4,'XCSM Dump'!D812,REPT("0",3-LEN('XCSM Dump'!D812))&amp;'XCSM Dump'!D812)</f>
        <v>000</v>
      </c>
      <c r="D813" s="1">
        <f>'XCSM Dump'!E812</f>
        <v>0</v>
      </c>
      <c r="E813">
        <f>'XCSM Dump'!F812</f>
        <v>0</v>
      </c>
      <c r="F813" s="75">
        <f>'XCSM Dump'!W812</f>
        <v>0</v>
      </c>
      <c r="G813" s="49">
        <f>'XCSM Dump'!I812</f>
        <v>0</v>
      </c>
      <c r="H813" s="49">
        <f>'XCSM Dump'!J812</f>
        <v>0</v>
      </c>
      <c r="I813" s="49">
        <f>'XCSM Dump'!BX812</f>
        <v>-0.94</v>
      </c>
      <c r="J813" s="49">
        <f>'XCSM Dump'!BY812</f>
        <v>-0.88</v>
      </c>
      <c r="K813" s="49">
        <f>'XCSM Dump'!BZ812</f>
        <v>2</v>
      </c>
      <c r="L813" s="76">
        <f>'XCSM Dump'!AT812</f>
        <v>0</v>
      </c>
      <c r="M813" s="76">
        <f>'XCSM Dump'!AU812</f>
        <v>0</v>
      </c>
      <c r="N813" s="76">
        <f>'XCSM Dump'!AV812</f>
        <v>0</v>
      </c>
      <c r="O813" s="76">
        <f>'XCSM Dump'!AW812</f>
        <v>0</v>
      </c>
      <c r="P813" s="76">
        <f>'XCSM Dump'!AX812</f>
        <v>0</v>
      </c>
      <c r="Q813" s="76">
        <f>'XCSM Dump'!AY812</f>
        <v>0</v>
      </c>
      <c r="R813" s="76">
        <f>'XCSM Dump'!AZ812</f>
        <v>0</v>
      </c>
      <c r="S813" s="76">
        <f>+'XCSM Dump'!U812</f>
        <v>0</v>
      </c>
      <c r="T813" s="76">
        <f>+'XCSM Dump'!BB812+'XCSM Dump'!BA812</f>
        <v>0</v>
      </c>
      <c r="U813" s="11">
        <f t="shared" si="26"/>
        <v>0</v>
      </c>
    </row>
    <row r="814" spans="1:21" x14ac:dyDescent="0.3">
      <c r="A814" t="str">
        <f t="shared" si="25"/>
        <v>00000</v>
      </c>
      <c r="B814" s="1">
        <f>'XCSM Dump'!C813</f>
        <v>0</v>
      </c>
      <c r="C814" s="1" t="str">
        <f>IF(LEN('XCSM Dump'!D813)=4,'XCSM Dump'!D813,REPT("0",3-LEN('XCSM Dump'!D813))&amp;'XCSM Dump'!D813)</f>
        <v>000</v>
      </c>
      <c r="D814" s="1">
        <f>'XCSM Dump'!E813</f>
        <v>0</v>
      </c>
      <c r="E814">
        <f>'XCSM Dump'!F813</f>
        <v>0</v>
      </c>
      <c r="F814" s="75">
        <f>'XCSM Dump'!W813</f>
        <v>0</v>
      </c>
      <c r="G814" s="49">
        <f>'XCSM Dump'!I813</f>
        <v>0</v>
      </c>
      <c r="H814" s="49">
        <f>'XCSM Dump'!J813</f>
        <v>0</v>
      </c>
      <c r="I814" s="49">
        <f>'XCSM Dump'!BX813</f>
        <v>-0.94</v>
      </c>
      <c r="J814" s="49">
        <f>'XCSM Dump'!BY813</f>
        <v>-0.88</v>
      </c>
      <c r="K814" s="49">
        <f>'XCSM Dump'!BZ813</f>
        <v>2</v>
      </c>
      <c r="L814" s="76">
        <f>'XCSM Dump'!AT813</f>
        <v>0</v>
      </c>
      <c r="M814" s="76">
        <f>'XCSM Dump'!AU813</f>
        <v>0</v>
      </c>
      <c r="N814" s="76">
        <f>'XCSM Dump'!AV813</f>
        <v>0</v>
      </c>
      <c r="O814" s="76">
        <f>'XCSM Dump'!AW813</f>
        <v>0</v>
      </c>
      <c r="P814" s="76">
        <f>'XCSM Dump'!AX813</f>
        <v>0</v>
      </c>
      <c r="Q814" s="76">
        <f>'XCSM Dump'!AY813</f>
        <v>0</v>
      </c>
      <c r="R814" s="76">
        <f>'XCSM Dump'!AZ813</f>
        <v>0</v>
      </c>
      <c r="S814" s="76">
        <f>+'XCSM Dump'!U813</f>
        <v>0</v>
      </c>
      <c r="T814" s="76">
        <f>+'XCSM Dump'!BB813+'XCSM Dump'!BA813</f>
        <v>0</v>
      </c>
      <c r="U814" s="11">
        <f t="shared" si="26"/>
        <v>0</v>
      </c>
    </row>
    <row r="815" spans="1:21" x14ac:dyDescent="0.3">
      <c r="A815" t="str">
        <f t="shared" si="25"/>
        <v>00000</v>
      </c>
      <c r="B815" s="1">
        <f>'XCSM Dump'!C814</f>
        <v>0</v>
      </c>
      <c r="C815" s="1" t="str">
        <f>IF(LEN('XCSM Dump'!D814)=4,'XCSM Dump'!D814,REPT("0",3-LEN('XCSM Dump'!D814))&amp;'XCSM Dump'!D814)</f>
        <v>000</v>
      </c>
      <c r="D815" s="1">
        <f>'XCSM Dump'!E814</f>
        <v>0</v>
      </c>
      <c r="E815">
        <f>'XCSM Dump'!F814</f>
        <v>0</v>
      </c>
      <c r="F815" s="75">
        <f>'XCSM Dump'!W814</f>
        <v>0</v>
      </c>
      <c r="G815" s="49">
        <f>'XCSM Dump'!I814</f>
        <v>0</v>
      </c>
      <c r="H815" s="49">
        <f>'XCSM Dump'!J814</f>
        <v>0</v>
      </c>
      <c r="I815" s="49">
        <f>'XCSM Dump'!BX814</f>
        <v>-0.94</v>
      </c>
      <c r="J815" s="49">
        <f>'XCSM Dump'!BY814</f>
        <v>-0.88</v>
      </c>
      <c r="K815" s="49">
        <f>'XCSM Dump'!BZ814</f>
        <v>2</v>
      </c>
      <c r="L815" s="76">
        <f>'XCSM Dump'!AT814</f>
        <v>0</v>
      </c>
      <c r="M815" s="76">
        <f>'XCSM Dump'!AU814</f>
        <v>0</v>
      </c>
      <c r="N815" s="76">
        <f>'XCSM Dump'!AV814</f>
        <v>0</v>
      </c>
      <c r="O815" s="76">
        <f>'XCSM Dump'!AW814</f>
        <v>0</v>
      </c>
      <c r="P815" s="76">
        <f>'XCSM Dump'!AX814</f>
        <v>0</v>
      </c>
      <c r="Q815" s="76">
        <f>'XCSM Dump'!AY814</f>
        <v>0</v>
      </c>
      <c r="R815" s="76">
        <f>'XCSM Dump'!AZ814</f>
        <v>0</v>
      </c>
      <c r="S815" s="76">
        <f>+'XCSM Dump'!U814</f>
        <v>0</v>
      </c>
      <c r="T815" s="76">
        <f>+'XCSM Dump'!BB814+'XCSM Dump'!BA814</f>
        <v>0</v>
      </c>
      <c r="U815" s="11">
        <f t="shared" si="26"/>
        <v>0</v>
      </c>
    </row>
    <row r="816" spans="1:21" x14ac:dyDescent="0.3">
      <c r="A816" t="str">
        <f t="shared" ref="A816:A879" si="27">B816&amp;C816&amp;D816</f>
        <v>00000</v>
      </c>
      <c r="B816" s="1">
        <f>'XCSM Dump'!C815</f>
        <v>0</v>
      </c>
      <c r="C816" s="1" t="str">
        <f>IF(LEN('XCSM Dump'!D815)=4,'XCSM Dump'!D815,REPT("0",3-LEN('XCSM Dump'!D815))&amp;'XCSM Dump'!D815)</f>
        <v>000</v>
      </c>
      <c r="D816" s="1">
        <f>'XCSM Dump'!E815</f>
        <v>0</v>
      </c>
      <c r="E816">
        <f>'XCSM Dump'!F815</f>
        <v>0</v>
      </c>
      <c r="F816" s="75">
        <f>'XCSM Dump'!W815</f>
        <v>0</v>
      </c>
      <c r="G816" s="49">
        <f>'XCSM Dump'!I815</f>
        <v>0</v>
      </c>
      <c r="H816" s="49">
        <f>'XCSM Dump'!J815</f>
        <v>0</v>
      </c>
      <c r="I816" s="49">
        <f>'XCSM Dump'!BX815</f>
        <v>-0.94</v>
      </c>
      <c r="J816" s="49">
        <f>'XCSM Dump'!BY815</f>
        <v>-0.88</v>
      </c>
      <c r="K816" s="49">
        <f>'XCSM Dump'!BZ815</f>
        <v>2</v>
      </c>
      <c r="L816" s="76">
        <f>'XCSM Dump'!AT815</f>
        <v>0</v>
      </c>
      <c r="M816" s="76">
        <f>'XCSM Dump'!AU815</f>
        <v>0</v>
      </c>
      <c r="N816" s="76">
        <f>'XCSM Dump'!AV815</f>
        <v>0</v>
      </c>
      <c r="O816" s="76">
        <f>'XCSM Dump'!AW815</f>
        <v>0</v>
      </c>
      <c r="P816" s="76">
        <f>'XCSM Dump'!AX815</f>
        <v>0</v>
      </c>
      <c r="Q816" s="76">
        <f>'XCSM Dump'!AY815</f>
        <v>0</v>
      </c>
      <c r="R816" s="76">
        <f>'XCSM Dump'!AZ815</f>
        <v>0</v>
      </c>
      <c r="S816" s="76">
        <f>+'XCSM Dump'!U815</f>
        <v>0</v>
      </c>
      <c r="T816" s="76">
        <f>+'XCSM Dump'!BB815+'XCSM Dump'!BA815</f>
        <v>0</v>
      </c>
      <c r="U816" s="11">
        <f t="shared" ref="U816:U879" si="28">SUM(L816:T816)</f>
        <v>0</v>
      </c>
    </row>
    <row r="817" spans="1:21" x14ac:dyDescent="0.3">
      <c r="A817" t="str">
        <f t="shared" si="27"/>
        <v>00000</v>
      </c>
      <c r="B817" s="1">
        <f>'XCSM Dump'!C816</f>
        <v>0</v>
      </c>
      <c r="C817" s="1" t="str">
        <f>IF(LEN('XCSM Dump'!D816)=4,'XCSM Dump'!D816,REPT("0",3-LEN('XCSM Dump'!D816))&amp;'XCSM Dump'!D816)</f>
        <v>000</v>
      </c>
      <c r="D817" s="1">
        <f>'XCSM Dump'!E816</f>
        <v>0</v>
      </c>
      <c r="E817">
        <f>'XCSM Dump'!F816</f>
        <v>0</v>
      </c>
      <c r="F817" s="75">
        <f>'XCSM Dump'!W816</f>
        <v>0</v>
      </c>
      <c r="G817" s="49">
        <f>'XCSM Dump'!I816</f>
        <v>0</v>
      </c>
      <c r="H817" s="49">
        <f>'XCSM Dump'!J816</f>
        <v>0</v>
      </c>
      <c r="I817" s="49">
        <f>'XCSM Dump'!BX816</f>
        <v>-0.94</v>
      </c>
      <c r="J817" s="49">
        <f>'XCSM Dump'!BY816</f>
        <v>-0.88</v>
      </c>
      <c r="K817" s="49">
        <f>'XCSM Dump'!BZ816</f>
        <v>2</v>
      </c>
      <c r="L817" s="76">
        <f>'XCSM Dump'!AT816</f>
        <v>0</v>
      </c>
      <c r="M817" s="76">
        <f>'XCSM Dump'!AU816</f>
        <v>0</v>
      </c>
      <c r="N817" s="76">
        <f>'XCSM Dump'!AV816</f>
        <v>0</v>
      </c>
      <c r="O817" s="76">
        <f>'XCSM Dump'!AW816</f>
        <v>0</v>
      </c>
      <c r="P817" s="76">
        <f>'XCSM Dump'!AX816</f>
        <v>0</v>
      </c>
      <c r="Q817" s="76">
        <f>'XCSM Dump'!AY816</f>
        <v>0</v>
      </c>
      <c r="R817" s="76">
        <f>'XCSM Dump'!AZ816</f>
        <v>0</v>
      </c>
      <c r="S817" s="76">
        <f>+'XCSM Dump'!U816</f>
        <v>0</v>
      </c>
      <c r="T817" s="76">
        <f>+'XCSM Dump'!BB816+'XCSM Dump'!BA816</f>
        <v>0</v>
      </c>
      <c r="U817" s="11">
        <f t="shared" si="28"/>
        <v>0</v>
      </c>
    </row>
    <row r="818" spans="1:21" x14ac:dyDescent="0.3">
      <c r="A818" t="str">
        <f t="shared" si="27"/>
        <v>00000</v>
      </c>
      <c r="B818" s="1">
        <f>'XCSM Dump'!C817</f>
        <v>0</v>
      </c>
      <c r="C818" s="1" t="str">
        <f>IF(LEN('XCSM Dump'!D817)=4,'XCSM Dump'!D817,REPT("0",3-LEN('XCSM Dump'!D817))&amp;'XCSM Dump'!D817)</f>
        <v>000</v>
      </c>
      <c r="D818" s="1">
        <f>'XCSM Dump'!E817</f>
        <v>0</v>
      </c>
      <c r="E818">
        <f>'XCSM Dump'!F817</f>
        <v>0</v>
      </c>
      <c r="F818" s="75">
        <f>'XCSM Dump'!W817</f>
        <v>0</v>
      </c>
      <c r="G818" s="49">
        <f>'XCSM Dump'!I817</f>
        <v>0</v>
      </c>
      <c r="H818" s="49">
        <f>'XCSM Dump'!J817</f>
        <v>0</v>
      </c>
      <c r="I818" s="49">
        <f>'XCSM Dump'!BX817</f>
        <v>-0.94</v>
      </c>
      <c r="J818" s="49">
        <f>'XCSM Dump'!BY817</f>
        <v>-0.88</v>
      </c>
      <c r="K818" s="49">
        <f>'XCSM Dump'!BZ817</f>
        <v>2</v>
      </c>
      <c r="L818" s="76">
        <f>'XCSM Dump'!AT817</f>
        <v>0</v>
      </c>
      <c r="M818" s="76">
        <f>'XCSM Dump'!AU817</f>
        <v>0</v>
      </c>
      <c r="N818" s="76">
        <f>'XCSM Dump'!AV817</f>
        <v>0</v>
      </c>
      <c r="O818" s="76">
        <f>'XCSM Dump'!AW817</f>
        <v>0</v>
      </c>
      <c r="P818" s="76">
        <f>'XCSM Dump'!AX817</f>
        <v>0</v>
      </c>
      <c r="Q818" s="76">
        <f>'XCSM Dump'!AY817</f>
        <v>0</v>
      </c>
      <c r="R818" s="76">
        <f>'XCSM Dump'!AZ817</f>
        <v>0</v>
      </c>
      <c r="S818" s="76">
        <f>+'XCSM Dump'!U817</f>
        <v>0</v>
      </c>
      <c r="T818" s="76">
        <f>+'XCSM Dump'!BB817+'XCSM Dump'!BA817</f>
        <v>0</v>
      </c>
      <c r="U818" s="11">
        <f t="shared" si="28"/>
        <v>0</v>
      </c>
    </row>
    <row r="819" spans="1:21" x14ac:dyDescent="0.3">
      <c r="A819" t="str">
        <f t="shared" si="27"/>
        <v>00000</v>
      </c>
      <c r="B819" s="1">
        <f>'XCSM Dump'!C818</f>
        <v>0</v>
      </c>
      <c r="C819" s="1" t="str">
        <f>IF(LEN('XCSM Dump'!D818)=4,'XCSM Dump'!D818,REPT("0",3-LEN('XCSM Dump'!D818))&amp;'XCSM Dump'!D818)</f>
        <v>000</v>
      </c>
      <c r="D819" s="1">
        <f>'XCSM Dump'!E818</f>
        <v>0</v>
      </c>
      <c r="E819">
        <f>'XCSM Dump'!F818</f>
        <v>0</v>
      </c>
      <c r="F819" s="75">
        <f>'XCSM Dump'!W818</f>
        <v>0</v>
      </c>
      <c r="G819" s="49">
        <f>'XCSM Dump'!I818</f>
        <v>0</v>
      </c>
      <c r="H819" s="49">
        <f>'XCSM Dump'!J818</f>
        <v>0</v>
      </c>
      <c r="I819" s="49">
        <f>'XCSM Dump'!BX818</f>
        <v>-0.94</v>
      </c>
      <c r="J819" s="49">
        <f>'XCSM Dump'!BY818</f>
        <v>-0.88</v>
      </c>
      <c r="K819" s="49">
        <f>'XCSM Dump'!BZ818</f>
        <v>2</v>
      </c>
      <c r="L819" s="76">
        <f>'XCSM Dump'!AT818</f>
        <v>0</v>
      </c>
      <c r="M819" s="76">
        <f>'XCSM Dump'!AU818</f>
        <v>0</v>
      </c>
      <c r="N819" s="76">
        <f>'XCSM Dump'!AV818</f>
        <v>0</v>
      </c>
      <c r="O819" s="76">
        <f>'XCSM Dump'!AW818</f>
        <v>0</v>
      </c>
      <c r="P819" s="76">
        <f>'XCSM Dump'!AX818</f>
        <v>0</v>
      </c>
      <c r="Q819" s="76">
        <f>'XCSM Dump'!AY818</f>
        <v>0</v>
      </c>
      <c r="R819" s="76">
        <f>'XCSM Dump'!AZ818</f>
        <v>0</v>
      </c>
      <c r="S819" s="76">
        <f>+'XCSM Dump'!U818</f>
        <v>0</v>
      </c>
      <c r="T819" s="76">
        <f>+'XCSM Dump'!BB818+'XCSM Dump'!BA818</f>
        <v>0</v>
      </c>
      <c r="U819" s="11">
        <f t="shared" si="28"/>
        <v>0</v>
      </c>
    </row>
    <row r="820" spans="1:21" x14ac:dyDescent="0.3">
      <c r="A820" t="str">
        <f t="shared" si="27"/>
        <v>00000</v>
      </c>
      <c r="B820" s="1">
        <f>'XCSM Dump'!C819</f>
        <v>0</v>
      </c>
      <c r="C820" s="1" t="str">
        <f>IF(LEN('XCSM Dump'!D819)=4,'XCSM Dump'!D819,REPT("0",3-LEN('XCSM Dump'!D819))&amp;'XCSM Dump'!D819)</f>
        <v>000</v>
      </c>
      <c r="D820" s="1">
        <f>'XCSM Dump'!E819</f>
        <v>0</v>
      </c>
      <c r="E820">
        <f>'XCSM Dump'!F819</f>
        <v>0</v>
      </c>
      <c r="F820" s="75">
        <f>'XCSM Dump'!W819</f>
        <v>0</v>
      </c>
      <c r="G820" s="49">
        <f>'XCSM Dump'!I819</f>
        <v>0</v>
      </c>
      <c r="H820" s="49">
        <f>'XCSM Dump'!J819</f>
        <v>0</v>
      </c>
      <c r="I820" s="49">
        <f>'XCSM Dump'!BX819</f>
        <v>-0.94</v>
      </c>
      <c r="J820" s="49">
        <f>'XCSM Dump'!BY819</f>
        <v>-0.88</v>
      </c>
      <c r="K820" s="49">
        <f>'XCSM Dump'!BZ819</f>
        <v>2</v>
      </c>
      <c r="L820" s="76">
        <f>'XCSM Dump'!AT819</f>
        <v>0</v>
      </c>
      <c r="M820" s="76">
        <f>'XCSM Dump'!AU819</f>
        <v>0</v>
      </c>
      <c r="N820" s="76">
        <f>'XCSM Dump'!AV819</f>
        <v>0</v>
      </c>
      <c r="O820" s="76">
        <f>'XCSM Dump'!AW819</f>
        <v>0</v>
      </c>
      <c r="P820" s="76">
        <f>'XCSM Dump'!AX819</f>
        <v>0</v>
      </c>
      <c r="Q820" s="76">
        <f>'XCSM Dump'!AY819</f>
        <v>0</v>
      </c>
      <c r="R820" s="76">
        <f>'XCSM Dump'!AZ819</f>
        <v>0</v>
      </c>
      <c r="S820" s="76">
        <f>+'XCSM Dump'!U819</f>
        <v>0</v>
      </c>
      <c r="T820" s="76">
        <f>+'XCSM Dump'!BB819+'XCSM Dump'!BA819</f>
        <v>0</v>
      </c>
      <c r="U820" s="11">
        <f t="shared" si="28"/>
        <v>0</v>
      </c>
    </row>
    <row r="821" spans="1:21" x14ac:dyDescent="0.3">
      <c r="A821" t="str">
        <f t="shared" si="27"/>
        <v>00000</v>
      </c>
      <c r="B821" s="1">
        <f>'XCSM Dump'!C820</f>
        <v>0</v>
      </c>
      <c r="C821" s="1" t="str">
        <f>IF(LEN('XCSM Dump'!D820)=4,'XCSM Dump'!D820,REPT("0",3-LEN('XCSM Dump'!D820))&amp;'XCSM Dump'!D820)</f>
        <v>000</v>
      </c>
      <c r="D821" s="1">
        <f>'XCSM Dump'!E820</f>
        <v>0</v>
      </c>
      <c r="E821">
        <f>'XCSM Dump'!F820</f>
        <v>0</v>
      </c>
      <c r="F821" s="75">
        <f>'XCSM Dump'!W820</f>
        <v>0</v>
      </c>
      <c r="G821" s="49">
        <f>'XCSM Dump'!I820</f>
        <v>0</v>
      </c>
      <c r="H821" s="49">
        <f>'XCSM Dump'!J820</f>
        <v>0</v>
      </c>
      <c r="I821" s="49">
        <f>'XCSM Dump'!BX820</f>
        <v>-0.94</v>
      </c>
      <c r="J821" s="49">
        <f>'XCSM Dump'!BY820</f>
        <v>-0.88</v>
      </c>
      <c r="K821" s="49">
        <f>'XCSM Dump'!BZ820</f>
        <v>2</v>
      </c>
      <c r="L821" s="76">
        <f>'XCSM Dump'!AT820</f>
        <v>0</v>
      </c>
      <c r="M821" s="76">
        <f>'XCSM Dump'!AU820</f>
        <v>0</v>
      </c>
      <c r="N821" s="76">
        <f>'XCSM Dump'!AV820</f>
        <v>0</v>
      </c>
      <c r="O821" s="76">
        <f>'XCSM Dump'!AW820</f>
        <v>0</v>
      </c>
      <c r="P821" s="76">
        <f>'XCSM Dump'!AX820</f>
        <v>0</v>
      </c>
      <c r="Q821" s="76">
        <f>'XCSM Dump'!AY820</f>
        <v>0</v>
      </c>
      <c r="R821" s="76">
        <f>'XCSM Dump'!AZ820</f>
        <v>0</v>
      </c>
      <c r="S821" s="76">
        <f>+'XCSM Dump'!U820</f>
        <v>0</v>
      </c>
      <c r="T821" s="76">
        <f>+'XCSM Dump'!BB820+'XCSM Dump'!BA820</f>
        <v>0</v>
      </c>
      <c r="U821" s="11">
        <f t="shared" si="28"/>
        <v>0</v>
      </c>
    </row>
    <row r="822" spans="1:21" x14ac:dyDescent="0.3">
      <c r="A822" t="str">
        <f t="shared" si="27"/>
        <v>00000</v>
      </c>
      <c r="B822" s="1">
        <f>'XCSM Dump'!C821</f>
        <v>0</v>
      </c>
      <c r="C822" s="1" t="str">
        <f>IF(LEN('XCSM Dump'!D821)=4,'XCSM Dump'!D821,REPT("0",3-LEN('XCSM Dump'!D821))&amp;'XCSM Dump'!D821)</f>
        <v>000</v>
      </c>
      <c r="D822" s="1">
        <f>'XCSM Dump'!E821</f>
        <v>0</v>
      </c>
      <c r="E822">
        <f>'XCSM Dump'!F821</f>
        <v>0</v>
      </c>
      <c r="F822" s="75">
        <f>'XCSM Dump'!W821</f>
        <v>0</v>
      </c>
      <c r="G822" s="49">
        <f>'XCSM Dump'!I821</f>
        <v>0</v>
      </c>
      <c r="H822" s="49">
        <f>'XCSM Dump'!J821</f>
        <v>0</v>
      </c>
      <c r="I822" s="49">
        <f>'XCSM Dump'!BX821</f>
        <v>-0.94</v>
      </c>
      <c r="J822" s="49">
        <f>'XCSM Dump'!BY821</f>
        <v>-0.88</v>
      </c>
      <c r="K822" s="49">
        <f>'XCSM Dump'!BZ821</f>
        <v>2</v>
      </c>
      <c r="L822" s="76">
        <f>'XCSM Dump'!AT821</f>
        <v>0</v>
      </c>
      <c r="M822" s="76">
        <f>'XCSM Dump'!AU821</f>
        <v>0</v>
      </c>
      <c r="N822" s="76">
        <f>'XCSM Dump'!AV821</f>
        <v>0</v>
      </c>
      <c r="O822" s="76">
        <f>'XCSM Dump'!AW821</f>
        <v>0</v>
      </c>
      <c r="P822" s="76">
        <f>'XCSM Dump'!AX821</f>
        <v>0</v>
      </c>
      <c r="Q822" s="76">
        <f>'XCSM Dump'!AY821</f>
        <v>0</v>
      </c>
      <c r="R822" s="76">
        <f>'XCSM Dump'!AZ821</f>
        <v>0</v>
      </c>
      <c r="S822" s="76">
        <f>+'XCSM Dump'!U821</f>
        <v>0</v>
      </c>
      <c r="T822" s="76">
        <f>+'XCSM Dump'!BB821+'XCSM Dump'!BA821</f>
        <v>0</v>
      </c>
      <c r="U822" s="11">
        <f t="shared" si="28"/>
        <v>0</v>
      </c>
    </row>
    <row r="823" spans="1:21" x14ac:dyDescent="0.3">
      <c r="A823" t="str">
        <f t="shared" si="27"/>
        <v>00000</v>
      </c>
      <c r="B823" s="1">
        <f>'XCSM Dump'!C822</f>
        <v>0</v>
      </c>
      <c r="C823" s="1" t="str">
        <f>IF(LEN('XCSM Dump'!D822)=4,'XCSM Dump'!D822,REPT("0",3-LEN('XCSM Dump'!D822))&amp;'XCSM Dump'!D822)</f>
        <v>000</v>
      </c>
      <c r="D823" s="1">
        <f>'XCSM Dump'!E822</f>
        <v>0</v>
      </c>
      <c r="E823">
        <f>'XCSM Dump'!F822</f>
        <v>0</v>
      </c>
      <c r="F823" s="75">
        <f>'XCSM Dump'!W822</f>
        <v>0</v>
      </c>
      <c r="G823" s="49">
        <f>'XCSM Dump'!I822</f>
        <v>0</v>
      </c>
      <c r="H823" s="49">
        <f>'XCSM Dump'!J822</f>
        <v>0</v>
      </c>
      <c r="I823" s="49">
        <f>'XCSM Dump'!BX822</f>
        <v>-0.94</v>
      </c>
      <c r="J823" s="49">
        <f>'XCSM Dump'!BY822</f>
        <v>-0.88</v>
      </c>
      <c r="K823" s="49">
        <f>'XCSM Dump'!BZ822</f>
        <v>2</v>
      </c>
      <c r="L823" s="76">
        <f>'XCSM Dump'!AT822</f>
        <v>0</v>
      </c>
      <c r="M823" s="76">
        <f>'XCSM Dump'!AU822</f>
        <v>0</v>
      </c>
      <c r="N823" s="76">
        <f>'XCSM Dump'!AV822</f>
        <v>0</v>
      </c>
      <c r="O823" s="76">
        <f>'XCSM Dump'!AW822</f>
        <v>0</v>
      </c>
      <c r="P823" s="76">
        <f>'XCSM Dump'!AX822</f>
        <v>0</v>
      </c>
      <c r="Q823" s="76">
        <f>'XCSM Dump'!AY822</f>
        <v>0</v>
      </c>
      <c r="R823" s="76">
        <f>'XCSM Dump'!AZ822</f>
        <v>0</v>
      </c>
      <c r="S823" s="76">
        <f>+'XCSM Dump'!U822</f>
        <v>0</v>
      </c>
      <c r="T823" s="76">
        <f>+'XCSM Dump'!BB822+'XCSM Dump'!BA822</f>
        <v>0</v>
      </c>
      <c r="U823" s="11">
        <f t="shared" si="28"/>
        <v>0</v>
      </c>
    </row>
    <row r="824" spans="1:21" x14ac:dyDescent="0.3">
      <c r="A824" t="str">
        <f t="shared" si="27"/>
        <v>00000</v>
      </c>
      <c r="B824" s="1">
        <f>'XCSM Dump'!C823</f>
        <v>0</v>
      </c>
      <c r="C824" s="1" t="str">
        <f>IF(LEN('XCSM Dump'!D823)=4,'XCSM Dump'!D823,REPT("0",3-LEN('XCSM Dump'!D823))&amp;'XCSM Dump'!D823)</f>
        <v>000</v>
      </c>
      <c r="D824" s="1">
        <f>'XCSM Dump'!E823</f>
        <v>0</v>
      </c>
      <c r="E824">
        <f>'XCSM Dump'!F823</f>
        <v>0</v>
      </c>
      <c r="F824" s="75">
        <f>'XCSM Dump'!W823</f>
        <v>0</v>
      </c>
      <c r="G824" s="49">
        <f>'XCSM Dump'!I823</f>
        <v>0</v>
      </c>
      <c r="H824" s="49">
        <f>'XCSM Dump'!J823</f>
        <v>0</v>
      </c>
      <c r="I824" s="49">
        <f>'XCSM Dump'!BX823</f>
        <v>-0.94</v>
      </c>
      <c r="J824" s="49">
        <f>'XCSM Dump'!BY823</f>
        <v>-0.88</v>
      </c>
      <c r="K824" s="49">
        <f>'XCSM Dump'!BZ823</f>
        <v>2</v>
      </c>
      <c r="L824" s="76">
        <f>'XCSM Dump'!AT823</f>
        <v>0</v>
      </c>
      <c r="M824" s="76">
        <f>'XCSM Dump'!AU823</f>
        <v>0</v>
      </c>
      <c r="N824" s="76">
        <f>'XCSM Dump'!AV823</f>
        <v>0</v>
      </c>
      <c r="O824" s="76">
        <f>'XCSM Dump'!AW823</f>
        <v>0</v>
      </c>
      <c r="P824" s="76">
        <f>'XCSM Dump'!AX823</f>
        <v>0</v>
      </c>
      <c r="Q824" s="76">
        <f>'XCSM Dump'!AY823</f>
        <v>0</v>
      </c>
      <c r="R824" s="76">
        <f>'XCSM Dump'!AZ823</f>
        <v>0</v>
      </c>
      <c r="S824" s="76">
        <f>+'XCSM Dump'!U823</f>
        <v>0</v>
      </c>
      <c r="T824" s="76">
        <f>+'XCSM Dump'!BB823+'XCSM Dump'!BA823</f>
        <v>0</v>
      </c>
      <c r="U824" s="11">
        <f t="shared" si="28"/>
        <v>0</v>
      </c>
    </row>
    <row r="825" spans="1:21" x14ac:dyDescent="0.3">
      <c r="A825" t="str">
        <f t="shared" si="27"/>
        <v>00000</v>
      </c>
      <c r="B825" s="1">
        <f>'XCSM Dump'!C824</f>
        <v>0</v>
      </c>
      <c r="C825" s="1" t="str">
        <f>IF(LEN('XCSM Dump'!D824)=4,'XCSM Dump'!D824,REPT("0",3-LEN('XCSM Dump'!D824))&amp;'XCSM Dump'!D824)</f>
        <v>000</v>
      </c>
      <c r="D825" s="1">
        <f>'XCSM Dump'!E824</f>
        <v>0</v>
      </c>
      <c r="E825">
        <f>'XCSM Dump'!F824</f>
        <v>0</v>
      </c>
      <c r="F825" s="75">
        <f>'XCSM Dump'!W824</f>
        <v>0</v>
      </c>
      <c r="G825" s="49">
        <f>'XCSM Dump'!I824</f>
        <v>0</v>
      </c>
      <c r="H825" s="49">
        <f>'XCSM Dump'!J824</f>
        <v>0</v>
      </c>
      <c r="I825" s="49">
        <f>'XCSM Dump'!BX824</f>
        <v>-0.94</v>
      </c>
      <c r="J825" s="49">
        <f>'XCSM Dump'!BY824</f>
        <v>-0.88</v>
      </c>
      <c r="K825" s="49">
        <f>'XCSM Dump'!BZ824</f>
        <v>2</v>
      </c>
      <c r="L825" s="76">
        <f>'XCSM Dump'!AT824</f>
        <v>0</v>
      </c>
      <c r="M825" s="76">
        <f>'XCSM Dump'!AU824</f>
        <v>0</v>
      </c>
      <c r="N825" s="76">
        <f>'XCSM Dump'!AV824</f>
        <v>0</v>
      </c>
      <c r="O825" s="76">
        <f>'XCSM Dump'!AW824</f>
        <v>0</v>
      </c>
      <c r="P825" s="76">
        <f>'XCSM Dump'!AX824</f>
        <v>0</v>
      </c>
      <c r="Q825" s="76">
        <f>'XCSM Dump'!AY824</f>
        <v>0</v>
      </c>
      <c r="R825" s="76">
        <f>'XCSM Dump'!AZ824</f>
        <v>0</v>
      </c>
      <c r="S825" s="76">
        <f>+'XCSM Dump'!U824</f>
        <v>0</v>
      </c>
      <c r="T825" s="76">
        <f>+'XCSM Dump'!BB824+'XCSM Dump'!BA824</f>
        <v>0</v>
      </c>
      <c r="U825" s="11">
        <f t="shared" si="28"/>
        <v>0</v>
      </c>
    </row>
    <row r="826" spans="1:21" x14ac:dyDescent="0.3">
      <c r="A826" t="str">
        <f t="shared" si="27"/>
        <v>00000</v>
      </c>
      <c r="B826" s="1">
        <f>'XCSM Dump'!C825</f>
        <v>0</v>
      </c>
      <c r="C826" s="1" t="str">
        <f>IF(LEN('XCSM Dump'!D825)=4,'XCSM Dump'!D825,REPT("0",3-LEN('XCSM Dump'!D825))&amp;'XCSM Dump'!D825)</f>
        <v>000</v>
      </c>
      <c r="D826" s="1">
        <f>'XCSM Dump'!E825</f>
        <v>0</v>
      </c>
      <c r="E826">
        <f>'XCSM Dump'!F825</f>
        <v>0</v>
      </c>
      <c r="F826" s="75">
        <f>'XCSM Dump'!W825</f>
        <v>0</v>
      </c>
      <c r="G826" s="49">
        <f>'XCSM Dump'!I825</f>
        <v>0</v>
      </c>
      <c r="H826" s="49">
        <f>'XCSM Dump'!J825</f>
        <v>0</v>
      </c>
      <c r="I826" s="49">
        <f>'XCSM Dump'!BX825</f>
        <v>-0.94</v>
      </c>
      <c r="J826" s="49">
        <f>'XCSM Dump'!BY825</f>
        <v>-0.88</v>
      </c>
      <c r="K826" s="49">
        <f>'XCSM Dump'!BZ825</f>
        <v>2</v>
      </c>
      <c r="L826" s="76">
        <f>'XCSM Dump'!AT825</f>
        <v>0</v>
      </c>
      <c r="M826" s="76">
        <f>'XCSM Dump'!AU825</f>
        <v>0</v>
      </c>
      <c r="N826" s="76">
        <f>'XCSM Dump'!AV825</f>
        <v>0</v>
      </c>
      <c r="O826" s="76">
        <f>'XCSM Dump'!AW825</f>
        <v>0</v>
      </c>
      <c r="P826" s="76">
        <f>'XCSM Dump'!AX825</f>
        <v>0</v>
      </c>
      <c r="Q826" s="76">
        <f>'XCSM Dump'!AY825</f>
        <v>0</v>
      </c>
      <c r="R826" s="76">
        <f>'XCSM Dump'!AZ825</f>
        <v>0</v>
      </c>
      <c r="S826" s="76">
        <f>+'XCSM Dump'!U825</f>
        <v>0</v>
      </c>
      <c r="T826" s="76">
        <f>+'XCSM Dump'!BB825+'XCSM Dump'!BA825</f>
        <v>0</v>
      </c>
      <c r="U826" s="11">
        <f t="shared" si="28"/>
        <v>0</v>
      </c>
    </row>
    <row r="827" spans="1:21" x14ac:dyDescent="0.3">
      <c r="A827" t="str">
        <f t="shared" si="27"/>
        <v>00000</v>
      </c>
      <c r="B827" s="1">
        <f>'XCSM Dump'!C826</f>
        <v>0</v>
      </c>
      <c r="C827" s="1" t="str">
        <f>IF(LEN('XCSM Dump'!D826)=4,'XCSM Dump'!D826,REPT("0",3-LEN('XCSM Dump'!D826))&amp;'XCSM Dump'!D826)</f>
        <v>000</v>
      </c>
      <c r="D827" s="1">
        <f>'XCSM Dump'!E826</f>
        <v>0</v>
      </c>
      <c r="E827">
        <f>'XCSM Dump'!F826</f>
        <v>0</v>
      </c>
      <c r="F827" s="75">
        <f>'XCSM Dump'!W826</f>
        <v>0</v>
      </c>
      <c r="G827" s="49">
        <f>'XCSM Dump'!I826</f>
        <v>0</v>
      </c>
      <c r="H827" s="49">
        <f>'XCSM Dump'!J826</f>
        <v>0</v>
      </c>
      <c r="I827" s="49">
        <f>'XCSM Dump'!BX826</f>
        <v>-0.94</v>
      </c>
      <c r="J827" s="49">
        <f>'XCSM Dump'!BY826</f>
        <v>-0.88</v>
      </c>
      <c r="K827" s="49">
        <f>'XCSM Dump'!BZ826</f>
        <v>2</v>
      </c>
      <c r="L827" s="76">
        <f>'XCSM Dump'!AT826</f>
        <v>0</v>
      </c>
      <c r="M827" s="76">
        <f>'XCSM Dump'!AU826</f>
        <v>0</v>
      </c>
      <c r="N827" s="76">
        <f>'XCSM Dump'!AV826</f>
        <v>0</v>
      </c>
      <c r="O827" s="76">
        <f>'XCSM Dump'!AW826</f>
        <v>0</v>
      </c>
      <c r="P827" s="76">
        <f>'XCSM Dump'!AX826</f>
        <v>0</v>
      </c>
      <c r="Q827" s="76">
        <f>'XCSM Dump'!AY826</f>
        <v>0</v>
      </c>
      <c r="R827" s="76">
        <f>'XCSM Dump'!AZ826</f>
        <v>0</v>
      </c>
      <c r="S827" s="76">
        <f>+'XCSM Dump'!U826</f>
        <v>0</v>
      </c>
      <c r="T827" s="76">
        <f>+'XCSM Dump'!BB826+'XCSM Dump'!BA826</f>
        <v>0</v>
      </c>
      <c r="U827" s="11">
        <f t="shared" si="28"/>
        <v>0</v>
      </c>
    </row>
    <row r="828" spans="1:21" x14ac:dyDescent="0.3">
      <c r="A828" t="str">
        <f t="shared" si="27"/>
        <v>00000</v>
      </c>
      <c r="B828" s="1">
        <f>'XCSM Dump'!C827</f>
        <v>0</v>
      </c>
      <c r="C828" s="1" t="str">
        <f>IF(LEN('XCSM Dump'!D827)=4,'XCSM Dump'!D827,REPT("0",3-LEN('XCSM Dump'!D827))&amp;'XCSM Dump'!D827)</f>
        <v>000</v>
      </c>
      <c r="D828" s="1">
        <f>'XCSM Dump'!E827</f>
        <v>0</v>
      </c>
      <c r="E828">
        <f>'XCSM Dump'!F827</f>
        <v>0</v>
      </c>
      <c r="F828" s="75">
        <f>'XCSM Dump'!W827</f>
        <v>0</v>
      </c>
      <c r="G828" s="49">
        <f>'XCSM Dump'!I827</f>
        <v>0</v>
      </c>
      <c r="H828" s="49">
        <f>'XCSM Dump'!J827</f>
        <v>0</v>
      </c>
      <c r="I828" s="49">
        <f>'XCSM Dump'!BX827</f>
        <v>-0.94</v>
      </c>
      <c r="J828" s="49">
        <f>'XCSM Dump'!BY827</f>
        <v>-0.88</v>
      </c>
      <c r="K828" s="49">
        <f>'XCSM Dump'!BZ827</f>
        <v>2</v>
      </c>
      <c r="L828" s="76">
        <f>'XCSM Dump'!AT827</f>
        <v>0</v>
      </c>
      <c r="M828" s="76">
        <f>'XCSM Dump'!AU827</f>
        <v>0</v>
      </c>
      <c r="N828" s="76">
        <f>'XCSM Dump'!AV827</f>
        <v>0</v>
      </c>
      <c r="O828" s="76">
        <f>'XCSM Dump'!AW827</f>
        <v>0</v>
      </c>
      <c r="P828" s="76">
        <f>'XCSM Dump'!AX827</f>
        <v>0</v>
      </c>
      <c r="Q828" s="76">
        <f>'XCSM Dump'!AY827</f>
        <v>0</v>
      </c>
      <c r="R828" s="76">
        <f>'XCSM Dump'!AZ827</f>
        <v>0</v>
      </c>
      <c r="S828" s="76">
        <f>+'XCSM Dump'!U827</f>
        <v>0</v>
      </c>
      <c r="T828" s="76">
        <f>+'XCSM Dump'!BB827+'XCSM Dump'!BA827</f>
        <v>0</v>
      </c>
      <c r="U828" s="11">
        <f t="shared" si="28"/>
        <v>0</v>
      </c>
    </row>
    <row r="829" spans="1:21" x14ac:dyDescent="0.3">
      <c r="A829" t="str">
        <f t="shared" si="27"/>
        <v>00000</v>
      </c>
      <c r="B829" s="1">
        <f>'XCSM Dump'!C828</f>
        <v>0</v>
      </c>
      <c r="C829" s="1" t="str">
        <f>IF(LEN('XCSM Dump'!D828)=4,'XCSM Dump'!D828,REPT("0",3-LEN('XCSM Dump'!D828))&amp;'XCSM Dump'!D828)</f>
        <v>000</v>
      </c>
      <c r="D829" s="1">
        <f>'XCSM Dump'!E828</f>
        <v>0</v>
      </c>
      <c r="E829">
        <f>'XCSM Dump'!F828</f>
        <v>0</v>
      </c>
      <c r="F829" s="75">
        <f>'XCSM Dump'!W828</f>
        <v>0</v>
      </c>
      <c r="G829" s="49">
        <f>'XCSM Dump'!I828</f>
        <v>0</v>
      </c>
      <c r="H829" s="49">
        <f>'XCSM Dump'!J828</f>
        <v>0</v>
      </c>
      <c r="I829" s="49">
        <f>'XCSM Dump'!BX828</f>
        <v>-0.94</v>
      </c>
      <c r="J829" s="49">
        <f>'XCSM Dump'!BY828</f>
        <v>-0.88</v>
      </c>
      <c r="K829" s="49">
        <f>'XCSM Dump'!BZ828</f>
        <v>2</v>
      </c>
      <c r="L829" s="76">
        <f>'XCSM Dump'!AT828</f>
        <v>0</v>
      </c>
      <c r="M829" s="76">
        <f>'XCSM Dump'!AU828</f>
        <v>0</v>
      </c>
      <c r="N829" s="76">
        <f>'XCSM Dump'!AV828</f>
        <v>0</v>
      </c>
      <c r="O829" s="76">
        <f>'XCSM Dump'!AW828</f>
        <v>0</v>
      </c>
      <c r="P829" s="76">
        <f>'XCSM Dump'!AX828</f>
        <v>0</v>
      </c>
      <c r="Q829" s="76">
        <f>'XCSM Dump'!AY828</f>
        <v>0</v>
      </c>
      <c r="R829" s="76">
        <f>'XCSM Dump'!AZ828</f>
        <v>0</v>
      </c>
      <c r="S829" s="76">
        <f>+'XCSM Dump'!U828</f>
        <v>0</v>
      </c>
      <c r="T829" s="76">
        <f>+'XCSM Dump'!BB828+'XCSM Dump'!BA828</f>
        <v>0</v>
      </c>
      <c r="U829" s="11">
        <f t="shared" si="28"/>
        <v>0</v>
      </c>
    </row>
    <row r="830" spans="1:21" x14ac:dyDescent="0.3">
      <c r="A830" t="str">
        <f t="shared" si="27"/>
        <v>00000</v>
      </c>
      <c r="B830" s="1">
        <f>'XCSM Dump'!C829</f>
        <v>0</v>
      </c>
      <c r="C830" s="1" t="str">
        <f>IF(LEN('XCSM Dump'!D829)=4,'XCSM Dump'!D829,REPT("0",3-LEN('XCSM Dump'!D829))&amp;'XCSM Dump'!D829)</f>
        <v>000</v>
      </c>
      <c r="D830" s="1">
        <f>'XCSM Dump'!E829</f>
        <v>0</v>
      </c>
      <c r="E830">
        <f>'XCSM Dump'!F829</f>
        <v>0</v>
      </c>
      <c r="F830" s="75">
        <f>'XCSM Dump'!W829</f>
        <v>0</v>
      </c>
      <c r="G830" s="49">
        <f>'XCSM Dump'!I829</f>
        <v>0</v>
      </c>
      <c r="H830" s="49">
        <f>'XCSM Dump'!J829</f>
        <v>0</v>
      </c>
      <c r="I830" s="49">
        <f>'XCSM Dump'!BX829</f>
        <v>-0.94</v>
      </c>
      <c r="J830" s="49">
        <f>'XCSM Dump'!BY829</f>
        <v>-0.88</v>
      </c>
      <c r="K830" s="49">
        <f>'XCSM Dump'!BZ829</f>
        <v>2</v>
      </c>
      <c r="L830" s="76">
        <f>'XCSM Dump'!AT829</f>
        <v>0</v>
      </c>
      <c r="M830" s="76">
        <f>'XCSM Dump'!AU829</f>
        <v>0</v>
      </c>
      <c r="N830" s="76">
        <f>'XCSM Dump'!AV829</f>
        <v>0</v>
      </c>
      <c r="O830" s="76">
        <f>'XCSM Dump'!AW829</f>
        <v>0</v>
      </c>
      <c r="P830" s="76">
        <f>'XCSM Dump'!AX829</f>
        <v>0</v>
      </c>
      <c r="Q830" s="76">
        <f>'XCSM Dump'!AY829</f>
        <v>0</v>
      </c>
      <c r="R830" s="76">
        <f>'XCSM Dump'!AZ829</f>
        <v>0</v>
      </c>
      <c r="S830" s="76">
        <f>+'XCSM Dump'!U829</f>
        <v>0</v>
      </c>
      <c r="T830" s="76">
        <f>+'XCSM Dump'!BB829+'XCSM Dump'!BA829</f>
        <v>0</v>
      </c>
      <c r="U830" s="11">
        <f t="shared" si="28"/>
        <v>0</v>
      </c>
    </row>
    <row r="831" spans="1:21" x14ac:dyDescent="0.3">
      <c r="A831" t="str">
        <f t="shared" si="27"/>
        <v>00000</v>
      </c>
      <c r="B831" s="1">
        <f>'XCSM Dump'!C830</f>
        <v>0</v>
      </c>
      <c r="C831" s="1" t="str">
        <f>IF(LEN('XCSM Dump'!D830)=4,'XCSM Dump'!D830,REPT("0",3-LEN('XCSM Dump'!D830))&amp;'XCSM Dump'!D830)</f>
        <v>000</v>
      </c>
      <c r="D831" s="1">
        <f>'XCSM Dump'!E830</f>
        <v>0</v>
      </c>
      <c r="E831">
        <f>'XCSM Dump'!F830</f>
        <v>0</v>
      </c>
      <c r="F831" s="75">
        <f>'XCSM Dump'!W830</f>
        <v>0</v>
      </c>
      <c r="G831" s="49">
        <f>'XCSM Dump'!I830</f>
        <v>0</v>
      </c>
      <c r="H831" s="49">
        <f>'XCSM Dump'!J830</f>
        <v>0</v>
      </c>
      <c r="I831" s="49">
        <f>'XCSM Dump'!BX830</f>
        <v>-0.94</v>
      </c>
      <c r="J831" s="49">
        <f>'XCSM Dump'!BY830</f>
        <v>-0.88</v>
      </c>
      <c r="K831" s="49">
        <f>'XCSM Dump'!BZ830</f>
        <v>2</v>
      </c>
      <c r="L831" s="76">
        <f>'XCSM Dump'!AT830</f>
        <v>0</v>
      </c>
      <c r="M831" s="76">
        <f>'XCSM Dump'!AU830</f>
        <v>0</v>
      </c>
      <c r="N831" s="76">
        <f>'XCSM Dump'!AV830</f>
        <v>0</v>
      </c>
      <c r="O831" s="76">
        <f>'XCSM Dump'!AW830</f>
        <v>0</v>
      </c>
      <c r="P831" s="76">
        <f>'XCSM Dump'!AX830</f>
        <v>0</v>
      </c>
      <c r="Q831" s="76">
        <f>'XCSM Dump'!AY830</f>
        <v>0</v>
      </c>
      <c r="R831" s="76">
        <f>'XCSM Dump'!AZ830</f>
        <v>0</v>
      </c>
      <c r="S831" s="76">
        <f>+'XCSM Dump'!U830</f>
        <v>0</v>
      </c>
      <c r="T831" s="76">
        <f>+'XCSM Dump'!BB830+'XCSM Dump'!BA830</f>
        <v>0</v>
      </c>
      <c r="U831" s="11">
        <f t="shared" si="28"/>
        <v>0</v>
      </c>
    </row>
    <row r="832" spans="1:21" x14ac:dyDescent="0.3">
      <c r="A832" t="str">
        <f t="shared" si="27"/>
        <v>00000</v>
      </c>
      <c r="B832" s="1">
        <f>'XCSM Dump'!C831</f>
        <v>0</v>
      </c>
      <c r="C832" s="1" t="str">
        <f>IF(LEN('XCSM Dump'!D831)=4,'XCSM Dump'!D831,REPT("0",3-LEN('XCSM Dump'!D831))&amp;'XCSM Dump'!D831)</f>
        <v>000</v>
      </c>
      <c r="D832" s="1">
        <f>'XCSM Dump'!E831</f>
        <v>0</v>
      </c>
      <c r="E832">
        <f>'XCSM Dump'!F831</f>
        <v>0</v>
      </c>
      <c r="F832" s="75">
        <f>'XCSM Dump'!W831</f>
        <v>0</v>
      </c>
      <c r="G832" s="49">
        <f>'XCSM Dump'!I831</f>
        <v>0</v>
      </c>
      <c r="H832" s="49">
        <f>'XCSM Dump'!J831</f>
        <v>0</v>
      </c>
      <c r="I832" s="49">
        <f>'XCSM Dump'!BX831</f>
        <v>-0.94</v>
      </c>
      <c r="J832" s="49">
        <f>'XCSM Dump'!BY831</f>
        <v>-0.88</v>
      </c>
      <c r="K832" s="49">
        <f>'XCSM Dump'!BZ831</f>
        <v>2</v>
      </c>
      <c r="L832" s="76">
        <f>'XCSM Dump'!AT831</f>
        <v>0</v>
      </c>
      <c r="M832" s="76">
        <f>'XCSM Dump'!AU831</f>
        <v>0</v>
      </c>
      <c r="N832" s="76">
        <f>'XCSM Dump'!AV831</f>
        <v>0</v>
      </c>
      <c r="O832" s="76">
        <f>'XCSM Dump'!AW831</f>
        <v>0</v>
      </c>
      <c r="P832" s="76">
        <f>'XCSM Dump'!AX831</f>
        <v>0</v>
      </c>
      <c r="Q832" s="76">
        <f>'XCSM Dump'!AY831</f>
        <v>0</v>
      </c>
      <c r="R832" s="76">
        <f>'XCSM Dump'!AZ831</f>
        <v>0</v>
      </c>
      <c r="S832" s="76">
        <f>+'XCSM Dump'!U831</f>
        <v>0</v>
      </c>
      <c r="T832" s="76">
        <f>+'XCSM Dump'!BB831+'XCSM Dump'!BA831</f>
        <v>0</v>
      </c>
      <c r="U832" s="11">
        <f t="shared" si="28"/>
        <v>0</v>
      </c>
    </row>
    <row r="833" spans="1:21" x14ac:dyDescent="0.3">
      <c r="A833" t="str">
        <f t="shared" si="27"/>
        <v>00000</v>
      </c>
      <c r="B833" s="1">
        <f>'XCSM Dump'!C832</f>
        <v>0</v>
      </c>
      <c r="C833" s="1" t="str">
        <f>IF(LEN('XCSM Dump'!D832)=4,'XCSM Dump'!D832,REPT("0",3-LEN('XCSM Dump'!D832))&amp;'XCSM Dump'!D832)</f>
        <v>000</v>
      </c>
      <c r="D833" s="1">
        <f>'XCSM Dump'!E832</f>
        <v>0</v>
      </c>
      <c r="E833">
        <f>'XCSM Dump'!F832</f>
        <v>0</v>
      </c>
      <c r="F833" s="75">
        <f>'XCSM Dump'!W832</f>
        <v>0</v>
      </c>
      <c r="G833" s="49">
        <f>'XCSM Dump'!I832</f>
        <v>0</v>
      </c>
      <c r="H833" s="49">
        <f>'XCSM Dump'!J832</f>
        <v>0</v>
      </c>
      <c r="I833" s="49">
        <f>'XCSM Dump'!BX832</f>
        <v>-0.94</v>
      </c>
      <c r="J833" s="49">
        <f>'XCSM Dump'!BY832</f>
        <v>-0.88</v>
      </c>
      <c r="K833" s="49">
        <f>'XCSM Dump'!BZ832</f>
        <v>2</v>
      </c>
      <c r="L833" s="76">
        <f>'XCSM Dump'!AT832</f>
        <v>0</v>
      </c>
      <c r="M833" s="76">
        <f>'XCSM Dump'!AU832</f>
        <v>0</v>
      </c>
      <c r="N833" s="76">
        <f>'XCSM Dump'!AV832</f>
        <v>0</v>
      </c>
      <c r="O833" s="76">
        <f>'XCSM Dump'!AW832</f>
        <v>0</v>
      </c>
      <c r="P833" s="76">
        <f>'XCSM Dump'!AX832</f>
        <v>0</v>
      </c>
      <c r="Q833" s="76">
        <f>'XCSM Dump'!AY832</f>
        <v>0</v>
      </c>
      <c r="R833" s="76">
        <f>'XCSM Dump'!AZ832</f>
        <v>0</v>
      </c>
      <c r="S833" s="76">
        <f>+'XCSM Dump'!U832</f>
        <v>0</v>
      </c>
      <c r="T833" s="76">
        <f>+'XCSM Dump'!BB832+'XCSM Dump'!BA832</f>
        <v>0</v>
      </c>
      <c r="U833" s="11">
        <f t="shared" si="28"/>
        <v>0</v>
      </c>
    </row>
    <row r="834" spans="1:21" x14ac:dyDescent="0.3">
      <c r="A834" t="str">
        <f t="shared" si="27"/>
        <v>00000</v>
      </c>
      <c r="B834" s="1">
        <f>'XCSM Dump'!C833</f>
        <v>0</v>
      </c>
      <c r="C834" s="1" t="str">
        <f>IF(LEN('XCSM Dump'!D833)=4,'XCSM Dump'!D833,REPT("0",3-LEN('XCSM Dump'!D833))&amp;'XCSM Dump'!D833)</f>
        <v>000</v>
      </c>
      <c r="D834" s="1">
        <f>'XCSM Dump'!E833</f>
        <v>0</v>
      </c>
      <c r="E834">
        <f>'XCSM Dump'!F833</f>
        <v>0</v>
      </c>
      <c r="F834" s="75">
        <f>'XCSM Dump'!W833</f>
        <v>0</v>
      </c>
      <c r="G834" s="49">
        <f>'XCSM Dump'!I833</f>
        <v>0</v>
      </c>
      <c r="H834" s="49">
        <f>'XCSM Dump'!J833</f>
        <v>0</v>
      </c>
      <c r="I834" s="49">
        <f>'XCSM Dump'!BX833</f>
        <v>-0.94</v>
      </c>
      <c r="J834" s="49">
        <f>'XCSM Dump'!BY833</f>
        <v>-0.88</v>
      </c>
      <c r="K834" s="49">
        <f>'XCSM Dump'!BZ833</f>
        <v>2</v>
      </c>
      <c r="L834" s="76">
        <f>'XCSM Dump'!AT833</f>
        <v>0</v>
      </c>
      <c r="M834" s="76">
        <f>'XCSM Dump'!AU833</f>
        <v>0</v>
      </c>
      <c r="N834" s="76">
        <f>'XCSM Dump'!AV833</f>
        <v>0</v>
      </c>
      <c r="O834" s="76">
        <f>'XCSM Dump'!AW833</f>
        <v>0</v>
      </c>
      <c r="P834" s="76">
        <f>'XCSM Dump'!AX833</f>
        <v>0</v>
      </c>
      <c r="Q834" s="76">
        <f>'XCSM Dump'!AY833</f>
        <v>0</v>
      </c>
      <c r="R834" s="76">
        <f>'XCSM Dump'!AZ833</f>
        <v>0</v>
      </c>
      <c r="S834" s="76">
        <f>+'XCSM Dump'!U833</f>
        <v>0</v>
      </c>
      <c r="T834" s="76">
        <f>+'XCSM Dump'!BB833+'XCSM Dump'!BA833</f>
        <v>0</v>
      </c>
      <c r="U834" s="11">
        <f t="shared" si="28"/>
        <v>0</v>
      </c>
    </row>
    <row r="835" spans="1:21" x14ac:dyDescent="0.3">
      <c r="A835" t="str">
        <f t="shared" si="27"/>
        <v>00000</v>
      </c>
      <c r="B835" s="1">
        <f>'XCSM Dump'!C834</f>
        <v>0</v>
      </c>
      <c r="C835" s="1" t="str">
        <f>IF(LEN('XCSM Dump'!D834)=4,'XCSM Dump'!D834,REPT("0",3-LEN('XCSM Dump'!D834))&amp;'XCSM Dump'!D834)</f>
        <v>000</v>
      </c>
      <c r="D835" s="1">
        <f>'XCSM Dump'!E834</f>
        <v>0</v>
      </c>
      <c r="E835">
        <f>'XCSM Dump'!F834</f>
        <v>0</v>
      </c>
      <c r="F835" s="75">
        <f>'XCSM Dump'!W834</f>
        <v>0</v>
      </c>
      <c r="G835" s="49">
        <f>'XCSM Dump'!I834</f>
        <v>0</v>
      </c>
      <c r="H835" s="49">
        <f>'XCSM Dump'!J834</f>
        <v>0</v>
      </c>
      <c r="I835" s="49">
        <f>'XCSM Dump'!BX834</f>
        <v>-0.94</v>
      </c>
      <c r="J835" s="49">
        <f>'XCSM Dump'!BY834</f>
        <v>-0.88</v>
      </c>
      <c r="K835" s="49">
        <f>'XCSM Dump'!BZ834</f>
        <v>2</v>
      </c>
      <c r="L835" s="76">
        <f>'XCSM Dump'!AT834</f>
        <v>0</v>
      </c>
      <c r="M835" s="76">
        <f>'XCSM Dump'!AU834</f>
        <v>0</v>
      </c>
      <c r="N835" s="76">
        <f>'XCSM Dump'!AV834</f>
        <v>0</v>
      </c>
      <c r="O835" s="76">
        <f>'XCSM Dump'!AW834</f>
        <v>0</v>
      </c>
      <c r="P835" s="76">
        <f>'XCSM Dump'!AX834</f>
        <v>0</v>
      </c>
      <c r="Q835" s="76">
        <f>'XCSM Dump'!AY834</f>
        <v>0</v>
      </c>
      <c r="R835" s="76">
        <f>'XCSM Dump'!AZ834</f>
        <v>0</v>
      </c>
      <c r="S835" s="76">
        <f>+'XCSM Dump'!U834</f>
        <v>0</v>
      </c>
      <c r="T835" s="76">
        <f>+'XCSM Dump'!BB834+'XCSM Dump'!BA834</f>
        <v>0</v>
      </c>
      <c r="U835" s="11">
        <f t="shared" si="28"/>
        <v>0</v>
      </c>
    </row>
    <row r="836" spans="1:21" x14ac:dyDescent="0.3">
      <c r="A836" t="str">
        <f t="shared" si="27"/>
        <v>00000</v>
      </c>
      <c r="B836" s="1">
        <f>'XCSM Dump'!C835</f>
        <v>0</v>
      </c>
      <c r="C836" s="1" t="str">
        <f>IF(LEN('XCSM Dump'!D835)=4,'XCSM Dump'!D835,REPT("0",3-LEN('XCSM Dump'!D835))&amp;'XCSM Dump'!D835)</f>
        <v>000</v>
      </c>
      <c r="D836" s="1">
        <f>'XCSM Dump'!E835</f>
        <v>0</v>
      </c>
      <c r="E836">
        <f>'XCSM Dump'!F835</f>
        <v>0</v>
      </c>
      <c r="F836" s="75">
        <f>'XCSM Dump'!W835</f>
        <v>0</v>
      </c>
      <c r="G836" s="49">
        <f>'XCSM Dump'!I835</f>
        <v>0</v>
      </c>
      <c r="H836" s="49">
        <f>'XCSM Dump'!J835</f>
        <v>0</v>
      </c>
      <c r="I836" s="49">
        <f>'XCSM Dump'!BX835</f>
        <v>-0.94</v>
      </c>
      <c r="J836" s="49">
        <f>'XCSM Dump'!BY835</f>
        <v>-0.88</v>
      </c>
      <c r="K836" s="49">
        <f>'XCSM Dump'!BZ835</f>
        <v>2</v>
      </c>
      <c r="L836" s="76">
        <f>'XCSM Dump'!AT835</f>
        <v>0</v>
      </c>
      <c r="M836" s="76">
        <f>'XCSM Dump'!AU835</f>
        <v>0</v>
      </c>
      <c r="N836" s="76">
        <f>'XCSM Dump'!AV835</f>
        <v>0</v>
      </c>
      <c r="O836" s="76">
        <f>'XCSM Dump'!AW835</f>
        <v>0</v>
      </c>
      <c r="P836" s="76">
        <f>'XCSM Dump'!AX835</f>
        <v>0</v>
      </c>
      <c r="Q836" s="76">
        <f>'XCSM Dump'!AY835</f>
        <v>0</v>
      </c>
      <c r="R836" s="76">
        <f>'XCSM Dump'!AZ835</f>
        <v>0</v>
      </c>
      <c r="S836" s="76">
        <f>+'XCSM Dump'!U835</f>
        <v>0</v>
      </c>
      <c r="T836" s="76">
        <f>+'XCSM Dump'!BB835+'XCSM Dump'!BA835</f>
        <v>0</v>
      </c>
      <c r="U836" s="11">
        <f t="shared" si="28"/>
        <v>0</v>
      </c>
    </row>
    <row r="837" spans="1:21" x14ac:dyDescent="0.3">
      <c r="A837" t="str">
        <f t="shared" si="27"/>
        <v>00000</v>
      </c>
      <c r="B837" s="1">
        <f>'XCSM Dump'!C836</f>
        <v>0</v>
      </c>
      <c r="C837" s="1" t="str">
        <f>IF(LEN('XCSM Dump'!D836)=4,'XCSM Dump'!D836,REPT("0",3-LEN('XCSM Dump'!D836))&amp;'XCSM Dump'!D836)</f>
        <v>000</v>
      </c>
      <c r="D837" s="1">
        <f>'XCSM Dump'!E836</f>
        <v>0</v>
      </c>
      <c r="E837">
        <f>'XCSM Dump'!F836</f>
        <v>0</v>
      </c>
      <c r="F837" s="75">
        <f>'XCSM Dump'!W836</f>
        <v>0</v>
      </c>
      <c r="G837" s="49">
        <f>'XCSM Dump'!I836</f>
        <v>0</v>
      </c>
      <c r="H837" s="49">
        <f>'XCSM Dump'!J836</f>
        <v>0</v>
      </c>
      <c r="I837" s="49">
        <f>'XCSM Dump'!BX836</f>
        <v>-0.94</v>
      </c>
      <c r="J837" s="49">
        <f>'XCSM Dump'!BY836</f>
        <v>-0.88</v>
      </c>
      <c r="K837" s="49">
        <f>'XCSM Dump'!BZ836</f>
        <v>2</v>
      </c>
      <c r="L837" s="76">
        <f>'XCSM Dump'!AT836</f>
        <v>0</v>
      </c>
      <c r="M837" s="76">
        <f>'XCSM Dump'!AU836</f>
        <v>0</v>
      </c>
      <c r="N837" s="76">
        <f>'XCSM Dump'!AV836</f>
        <v>0</v>
      </c>
      <c r="O837" s="76">
        <f>'XCSM Dump'!AW836</f>
        <v>0</v>
      </c>
      <c r="P837" s="76">
        <f>'XCSM Dump'!AX836</f>
        <v>0</v>
      </c>
      <c r="Q837" s="76">
        <f>'XCSM Dump'!AY836</f>
        <v>0</v>
      </c>
      <c r="R837" s="76">
        <f>'XCSM Dump'!AZ836</f>
        <v>0</v>
      </c>
      <c r="S837" s="76">
        <f>+'XCSM Dump'!U836</f>
        <v>0</v>
      </c>
      <c r="T837" s="76">
        <f>+'XCSM Dump'!BB836+'XCSM Dump'!BA836</f>
        <v>0</v>
      </c>
      <c r="U837" s="11">
        <f t="shared" si="28"/>
        <v>0</v>
      </c>
    </row>
    <row r="838" spans="1:21" x14ac:dyDescent="0.3">
      <c r="A838" t="str">
        <f t="shared" si="27"/>
        <v>00000</v>
      </c>
      <c r="B838" s="1">
        <f>'XCSM Dump'!C837</f>
        <v>0</v>
      </c>
      <c r="C838" s="1" t="str">
        <f>IF(LEN('XCSM Dump'!D837)=4,'XCSM Dump'!D837,REPT("0",3-LEN('XCSM Dump'!D837))&amp;'XCSM Dump'!D837)</f>
        <v>000</v>
      </c>
      <c r="D838" s="1">
        <f>'XCSM Dump'!E837</f>
        <v>0</v>
      </c>
      <c r="E838">
        <f>'XCSM Dump'!F837</f>
        <v>0</v>
      </c>
      <c r="F838" s="75">
        <f>'XCSM Dump'!W837</f>
        <v>0</v>
      </c>
      <c r="G838" s="49">
        <f>'XCSM Dump'!I837</f>
        <v>0</v>
      </c>
      <c r="H838" s="49">
        <f>'XCSM Dump'!J837</f>
        <v>0</v>
      </c>
      <c r="I838" s="49">
        <f>'XCSM Dump'!BX837</f>
        <v>-0.94</v>
      </c>
      <c r="J838" s="49">
        <f>'XCSM Dump'!BY837</f>
        <v>-0.88</v>
      </c>
      <c r="K838" s="49">
        <f>'XCSM Dump'!BZ837</f>
        <v>2</v>
      </c>
      <c r="L838" s="76">
        <f>'XCSM Dump'!AT837</f>
        <v>0</v>
      </c>
      <c r="M838" s="76">
        <f>'XCSM Dump'!AU837</f>
        <v>0</v>
      </c>
      <c r="N838" s="76">
        <f>'XCSM Dump'!AV837</f>
        <v>0</v>
      </c>
      <c r="O838" s="76">
        <f>'XCSM Dump'!AW837</f>
        <v>0</v>
      </c>
      <c r="P838" s="76">
        <f>'XCSM Dump'!AX837</f>
        <v>0</v>
      </c>
      <c r="Q838" s="76">
        <f>'XCSM Dump'!AY837</f>
        <v>0</v>
      </c>
      <c r="R838" s="76">
        <f>'XCSM Dump'!AZ837</f>
        <v>0</v>
      </c>
      <c r="S838" s="76">
        <f>+'XCSM Dump'!U837</f>
        <v>0</v>
      </c>
      <c r="T838" s="76">
        <f>+'XCSM Dump'!BB837+'XCSM Dump'!BA837</f>
        <v>0</v>
      </c>
      <c r="U838" s="11">
        <f t="shared" si="28"/>
        <v>0</v>
      </c>
    </row>
    <row r="839" spans="1:21" x14ac:dyDescent="0.3">
      <c r="A839" t="str">
        <f t="shared" si="27"/>
        <v>00000</v>
      </c>
      <c r="B839" s="1">
        <f>'XCSM Dump'!C838</f>
        <v>0</v>
      </c>
      <c r="C839" s="1" t="str">
        <f>IF(LEN('XCSM Dump'!D838)=4,'XCSM Dump'!D838,REPT("0",3-LEN('XCSM Dump'!D838))&amp;'XCSM Dump'!D838)</f>
        <v>000</v>
      </c>
      <c r="D839" s="1">
        <f>'XCSM Dump'!E838</f>
        <v>0</v>
      </c>
      <c r="E839">
        <f>'XCSM Dump'!F838</f>
        <v>0</v>
      </c>
      <c r="F839" s="75">
        <f>'XCSM Dump'!W838</f>
        <v>0</v>
      </c>
      <c r="G839" s="49">
        <f>'XCSM Dump'!I838</f>
        <v>0</v>
      </c>
      <c r="H839" s="49">
        <f>'XCSM Dump'!J838</f>
        <v>0</v>
      </c>
      <c r="I839" s="49">
        <f>'XCSM Dump'!BX838</f>
        <v>-0.94</v>
      </c>
      <c r="J839" s="49">
        <f>'XCSM Dump'!BY838</f>
        <v>-0.88</v>
      </c>
      <c r="K839" s="49">
        <f>'XCSM Dump'!BZ838</f>
        <v>2</v>
      </c>
      <c r="L839" s="76">
        <f>'XCSM Dump'!AT838</f>
        <v>0</v>
      </c>
      <c r="M839" s="76">
        <f>'XCSM Dump'!AU838</f>
        <v>0</v>
      </c>
      <c r="N839" s="76">
        <f>'XCSM Dump'!AV838</f>
        <v>0</v>
      </c>
      <c r="O839" s="76">
        <f>'XCSM Dump'!AW838</f>
        <v>0</v>
      </c>
      <c r="P839" s="76">
        <f>'XCSM Dump'!AX838</f>
        <v>0</v>
      </c>
      <c r="Q839" s="76">
        <f>'XCSM Dump'!AY838</f>
        <v>0</v>
      </c>
      <c r="R839" s="76">
        <f>'XCSM Dump'!AZ838</f>
        <v>0</v>
      </c>
      <c r="S839" s="76">
        <f>+'XCSM Dump'!U838</f>
        <v>0</v>
      </c>
      <c r="T839" s="76">
        <f>+'XCSM Dump'!BB838+'XCSM Dump'!BA838</f>
        <v>0</v>
      </c>
      <c r="U839" s="11">
        <f t="shared" si="28"/>
        <v>0</v>
      </c>
    </row>
    <row r="840" spans="1:21" x14ac:dyDescent="0.3">
      <c r="A840" t="str">
        <f t="shared" si="27"/>
        <v>00000</v>
      </c>
      <c r="B840" s="1">
        <f>'XCSM Dump'!C839</f>
        <v>0</v>
      </c>
      <c r="C840" s="1" t="str">
        <f>IF(LEN('XCSM Dump'!D839)=4,'XCSM Dump'!D839,REPT("0",3-LEN('XCSM Dump'!D839))&amp;'XCSM Dump'!D839)</f>
        <v>000</v>
      </c>
      <c r="D840" s="1">
        <f>'XCSM Dump'!E839</f>
        <v>0</v>
      </c>
      <c r="E840">
        <f>'XCSM Dump'!F839</f>
        <v>0</v>
      </c>
      <c r="F840" s="75">
        <f>'XCSM Dump'!W839</f>
        <v>0</v>
      </c>
      <c r="G840" s="49">
        <f>'XCSM Dump'!I839</f>
        <v>0</v>
      </c>
      <c r="H840" s="49">
        <f>'XCSM Dump'!J839</f>
        <v>0</v>
      </c>
      <c r="I840" s="49">
        <f>'XCSM Dump'!BX839</f>
        <v>-0.94</v>
      </c>
      <c r="J840" s="49">
        <f>'XCSM Dump'!BY839</f>
        <v>-0.88</v>
      </c>
      <c r="K840" s="49">
        <f>'XCSM Dump'!BZ839</f>
        <v>2</v>
      </c>
      <c r="L840" s="76">
        <f>'XCSM Dump'!AT839</f>
        <v>0</v>
      </c>
      <c r="M840" s="76">
        <f>'XCSM Dump'!AU839</f>
        <v>0</v>
      </c>
      <c r="N840" s="76">
        <f>'XCSM Dump'!AV839</f>
        <v>0</v>
      </c>
      <c r="O840" s="76">
        <f>'XCSM Dump'!AW839</f>
        <v>0</v>
      </c>
      <c r="P840" s="76">
        <f>'XCSM Dump'!AX839</f>
        <v>0</v>
      </c>
      <c r="Q840" s="76">
        <f>'XCSM Dump'!AY839</f>
        <v>0</v>
      </c>
      <c r="R840" s="76">
        <f>'XCSM Dump'!AZ839</f>
        <v>0</v>
      </c>
      <c r="S840" s="76">
        <f>+'XCSM Dump'!U839</f>
        <v>0</v>
      </c>
      <c r="T840" s="76">
        <f>+'XCSM Dump'!BB839+'XCSM Dump'!BA839</f>
        <v>0</v>
      </c>
      <c r="U840" s="11">
        <f t="shared" si="28"/>
        <v>0</v>
      </c>
    </row>
    <row r="841" spans="1:21" x14ac:dyDescent="0.3">
      <c r="A841" t="str">
        <f t="shared" si="27"/>
        <v>00000</v>
      </c>
      <c r="B841" s="1">
        <f>'XCSM Dump'!C840</f>
        <v>0</v>
      </c>
      <c r="C841" s="1" t="str">
        <f>IF(LEN('XCSM Dump'!D840)=4,'XCSM Dump'!D840,REPT("0",3-LEN('XCSM Dump'!D840))&amp;'XCSM Dump'!D840)</f>
        <v>000</v>
      </c>
      <c r="D841" s="1">
        <f>'XCSM Dump'!E840</f>
        <v>0</v>
      </c>
      <c r="E841">
        <f>'XCSM Dump'!F840</f>
        <v>0</v>
      </c>
      <c r="F841" s="75">
        <f>'XCSM Dump'!W840</f>
        <v>0</v>
      </c>
      <c r="G841" s="49">
        <f>'XCSM Dump'!I840</f>
        <v>0</v>
      </c>
      <c r="H841" s="49">
        <f>'XCSM Dump'!J840</f>
        <v>0</v>
      </c>
      <c r="I841" s="49">
        <f>'XCSM Dump'!BX840</f>
        <v>-0.94</v>
      </c>
      <c r="J841" s="49">
        <f>'XCSM Dump'!BY840</f>
        <v>-0.88</v>
      </c>
      <c r="K841" s="49">
        <f>'XCSM Dump'!BZ840</f>
        <v>2</v>
      </c>
      <c r="L841" s="76">
        <f>'XCSM Dump'!AT840</f>
        <v>0</v>
      </c>
      <c r="M841" s="76">
        <f>'XCSM Dump'!AU840</f>
        <v>0</v>
      </c>
      <c r="N841" s="76">
        <f>'XCSM Dump'!AV840</f>
        <v>0</v>
      </c>
      <c r="O841" s="76">
        <f>'XCSM Dump'!AW840</f>
        <v>0</v>
      </c>
      <c r="P841" s="76">
        <f>'XCSM Dump'!AX840</f>
        <v>0</v>
      </c>
      <c r="Q841" s="76">
        <f>'XCSM Dump'!AY840</f>
        <v>0</v>
      </c>
      <c r="R841" s="76">
        <f>'XCSM Dump'!AZ840</f>
        <v>0</v>
      </c>
      <c r="S841" s="76">
        <f>+'XCSM Dump'!U840</f>
        <v>0</v>
      </c>
      <c r="T841" s="76">
        <f>+'XCSM Dump'!BB840+'XCSM Dump'!BA840</f>
        <v>0</v>
      </c>
      <c r="U841" s="11">
        <f t="shared" si="28"/>
        <v>0</v>
      </c>
    </row>
    <row r="842" spans="1:21" x14ac:dyDescent="0.3">
      <c r="A842" t="str">
        <f t="shared" si="27"/>
        <v>00000</v>
      </c>
      <c r="B842" s="1">
        <f>'XCSM Dump'!C841</f>
        <v>0</v>
      </c>
      <c r="C842" s="1" t="str">
        <f>IF(LEN('XCSM Dump'!D841)=4,'XCSM Dump'!D841,REPT("0",3-LEN('XCSM Dump'!D841))&amp;'XCSM Dump'!D841)</f>
        <v>000</v>
      </c>
      <c r="D842" s="1">
        <f>'XCSM Dump'!E841</f>
        <v>0</v>
      </c>
      <c r="E842">
        <f>'XCSM Dump'!F841</f>
        <v>0</v>
      </c>
      <c r="F842" s="75">
        <f>'XCSM Dump'!W841</f>
        <v>0</v>
      </c>
      <c r="G842" s="49">
        <f>'XCSM Dump'!I841</f>
        <v>0</v>
      </c>
      <c r="H842" s="49">
        <f>'XCSM Dump'!J841</f>
        <v>0</v>
      </c>
      <c r="I842" s="49">
        <f>'XCSM Dump'!BX841</f>
        <v>-0.94</v>
      </c>
      <c r="J842" s="49">
        <f>'XCSM Dump'!BY841</f>
        <v>-0.88</v>
      </c>
      <c r="K842" s="49">
        <f>'XCSM Dump'!BZ841</f>
        <v>2</v>
      </c>
      <c r="L842" s="76">
        <f>'XCSM Dump'!AT841</f>
        <v>0</v>
      </c>
      <c r="M842" s="76">
        <f>'XCSM Dump'!AU841</f>
        <v>0</v>
      </c>
      <c r="N842" s="76">
        <f>'XCSM Dump'!AV841</f>
        <v>0</v>
      </c>
      <c r="O842" s="76">
        <f>'XCSM Dump'!AW841</f>
        <v>0</v>
      </c>
      <c r="P842" s="76">
        <f>'XCSM Dump'!AX841</f>
        <v>0</v>
      </c>
      <c r="Q842" s="76">
        <f>'XCSM Dump'!AY841</f>
        <v>0</v>
      </c>
      <c r="R842" s="76">
        <f>'XCSM Dump'!AZ841</f>
        <v>0</v>
      </c>
      <c r="S842" s="76">
        <f>+'XCSM Dump'!U841</f>
        <v>0</v>
      </c>
      <c r="T842" s="76">
        <f>+'XCSM Dump'!BB841+'XCSM Dump'!BA841</f>
        <v>0</v>
      </c>
      <c r="U842" s="11">
        <f t="shared" si="28"/>
        <v>0</v>
      </c>
    </row>
    <row r="843" spans="1:21" x14ac:dyDescent="0.3">
      <c r="A843" t="str">
        <f t="shared" si="27"/>
        <v>00000</v>
      </c>
      <c r="B843" s="1">
        <f>'XCSM Dump'!C842</f>
        <v>0</v>
      </c>
      <c r="C843" s="1" t="str">
        <f>IF(LEN('XCSM Dump'!D842)=4,'XCSM Dump'!D842,REPT("0",3-LEN('XCSM Dump'!D842))&amp;'XCSM Dump'!D842)</f>
        <v>000</v>
      </c>
      <c r="D843" s="1">
        <f>'XCSM Dump'!E842</f>
        <v>0</v>
      </c>
      <c r="E843">
        <f>'XCSM Dump'!F842</f>
        <v>0</v>
      </c>
      <c r="F843" s="75">
        <f>'XCSM Dump'!W842</f>
        <v>0</v>
      </c>
      <c r="G843" s="49">
        <f>'XCSM Dump'!I842</f>
        <v>0</v>
      </c>
      <c r="H843" s="49">
        <f>'XCSM Dump'!J842</f>
        <v>0</v>
      </c>
      <c r="I843" s="49">
        <f>'XCSM Dump'!BX842</f>
        <v>-0.94</v>
      </c>
      <c r="J843" s="49">
        <f>'XCSM Dump'!BY842</f>
        <v>-0.88</v>
      </c>
      <c r="K843" s="49">
        <f>'XCSM Dump'!BZ842</f>
        <v>2</v>
      </c>
      <c r="L843" s="76">
        <f>'XCSM Dump'!AT842</f>
        <v>0</v>
      </c>
      <c r="M843" s="76">
        <f>'XCSM Dump'!AU842</f>
        <v>0</v>
      </c>
      <c r="N843" s="76">
        <f>'XCSM Dump'!AV842</f>
        <v>0</v>
      </c>
      <c r="O843" s="76">
        <f>'XCSM Dump'!AW842</f>
        <v>0</v>
      </c>
      <c r="P843" s="76">
        <f>'XCSM Dump'!AX842</f>
        <v>0</v>
      </c>
      <c r="Q843" s="76">
        <f>'XCSM Dump'!AY842</f>
        <v>0</v>
      </c>
      <c r="R843" s="76">
        <f>'XCSM Dump'!AZ842</f>
        <v>0</v>
      </c>
      <c r="S843" s="76">
        <f>+'XCSM Dump'!U842</f>
        <v>0</v>
      </c>
      <c r="T843" s="76">
        <f>+'XCSM Dump'!BB842+'XCSM Dump'!BA842</f>
        <v>0</v>
      </c>
      <c r="U843" s="11">
        <f t="shared" si="28"/>
        <v>0</v>
      </c>
    </row>
    <row r="844" spans="1:21" x14ac:dyDescent="0.3">
      <c r="A844" t="str">
        <f t="shared" si="27"/>
        <v>00000</v>
      </c>
      <c r="B844" s="1">
        <f>'XCSM Dump'!C843</f>
        <v>0</v>
      </c>
      <c r="C844" s="1" t="str">
        <f>IF(LEN('XCSM Dump'!D843)=4,'XCSM Dump'!D843,REPT("0",3-LEN('XCSM Dump'!D843))&amp;'XCSM Dump'!D843)</f>
        <v>000</v>
      </c>
      <c r="D844" s="1">
        <f>'XCSM Dump'!E843</f>
        <v>0</v>
      </c>
      <c r="E844">
        <f>'XCSM Dump'!F843</f>
        <v>0</v>
      </c>
      <c r="F844" s="75">
        <f>'XCSM Dump'!W843</f>
        <v>0</v>
      </c>
      <c r="G844" s="49">
        <f>'XCSM Dump'!I843</f>
        <v>0</v>
      </c>
      <c r="H844" s="49">
        <f>'XCSM Dump'!J843</f>
        <v>0</v>
      </c>
      <c r="I844" s="49">
        <f>'XCSM Dump'!BX843</f>
        <v>-0.94</v>
      </c>
      <c r="J844" s="49">
        <f>'XCSM Dump'!BY843</f>
        <v>-0.88</v>
      </c>
      <c r="K844" s="49">
        <f>'XCSM Dump'!BZ843</f>
        <v>2</v>
      </c>
      <c r="L844" s="76">
        <f>'XCSM Dump'!AT843</f>
        <v>0</v>
      </c>
      <c r="M844" s="76">
        <f>'XCSM Dump'!AU843</f>
        <v>0</v>
      </c>
      <c r="N844" s="76">
        <f>'XCSM Dump'!AV843</f>
        <v>0</v>
      </c>
      <c r="O844" s="76">
        <f>'XCSM Dump'!AW843</f>
        <v>0</v>
      </c>
      <c r="P844" s="76">
        <f>'XCSM Dump'!AX843</f>
        <v>0</v>
      </c>
      <c r="Q844" s="76">
        <f>'XCSM Dump'!AY843</f>
        <v>0</v>
      </c>
      <c r="R844" s="76">
        <f>'XCSM Dump'!AZ843</f>
        <v>0</v>
      </c>
      <c r="S844" s="76">
        <f>+'XCSM Dump'!U843</f>
        <v>0</v>
      </c>
      <c r="T844" s="76">
        <f>+'XCSM Dump'!BB843+'XCSM Dump'!BA843</f>
        <v>0</v>
      </c>
      <c r="U844" s="11">
        <f t="shared" si="28"/>
        <v>0</v>
      </c>
    </row>
    <row r="845" spans="1:21" x14ac:dyDescent="0.3">
      <c r="A845" t="str">
        <f t="shared" si="27"/>
        <v>00000</v>
      </c>
      <c r="B845" s="1">
        <f>'XCSM Dump'!C844</f>
        <v>0</v>
      </c>
      <c r="C845" s="1" t="str">
        <f>IF(LEN('XCSM Dump'!D844)=4,'XCSM Dump'!D844,REPT("0",3-LEN('XCSM Dump'!D844))&amp;'XCSM Dump'!D844)</f>
        <v>000</v>
      </c>
      <c r="D845" s="1">
        <f>'XCSM Dump'!E844</f>
        <v>0</v>
      </c>
      <c r="E845">
        <f>'XCSM Dump'!F844</f>
        <v>0</v>
      </c>
      <c r="F845" s="75">
        <f>'XCSM Dump'!W844</f>
        <v>0</v>
      </c>
      <c r="G845" s="49">
        <f>'XCSM Dump'!I844</f>
        <v>0</v>
      </c>
      <c r="H845" s="49">
        <f>'XCSM Dump'!J844</f>
        <v>0</v>
      </c>
      <c r="I845" s="49">
        <f>'XCSM Dump'!BX844</f>
        <v>-0.94</v>
      </c>
      <c r="J845" s="49">
        <f>'XCSM Dump'!BY844</f>
        <v>-0.88</v>
      </c>
      <c r="K845" s="49">
        <f>'XCSM Dump'!BZ844</f>
        <v>2</v>
      </c>
      <c r="L845" s="76">
        <f>'XCSM Dump'!AT844</f>
        <v>0</v>
      </c>
      <c r="M845" s="76">
        <f>'XCSM Dump'!AU844</f>
        <v>0</v>
      </c>
      <c r="N845" s="76">
        <f>'XCSM Dump'!AV844</f>
        <v>0</v>
      </c>
      <c r="O845" s="76">
        <f>'XCSM Dump'!AW844</f>
        <v>0</v>
      </c>
      <c r="P845" s="76">
        <f>'XCSM Dump'!AX844</f>
        <v>0</v>
      </c>
      <c r="Q845" s="76">
        <f>'XCSM Dump'!AY844</f>
        <v>0</v>
      </c>
      <c r="R845" s="76">
        <f>'XCSM Dump'!AZ844</f>
        <v>0</v>
      </c>
      <c r="S845" s="76">
        <f>+'XCSM Dump'!U844</f>
        <v>0</v>
      </c>
      <c r="T845" s="76">
        <f>+'XCSM Dump'!BB844+'XCSM Dump'!BA844</f>
        <v>0</v>
      </c>
      <c r="U845" s="11">
        <f t="shared" si="28"/>
        <v>0</v>
      </c>
    </row>
    <row r="846" spans="1:21" x14ac:dyDescent="0.3">
      <c r="A846" t="str">
        <f t="shared" si="27"/>
        <v>00000</v>
      </c>
      <c r="B846" s="1">
        <f>'XCSM Dump'!C845</f>
        <v>0</v>
      </c>
      <c r="C846" s="1" t="str">
        <f>IF(LEN('XCSM Dump'!D845)=4,'XCSM Dump'!D845,REPT("0",3-LEN('XCSM Dump'!D845))&amp;'XCSM Dump'!D845)</f>
        <v>000</v>
      </c>
      <c r="D846" s="1">
        <f>'XCSM Dump'!E845</f>
        <v>0</v>
      </c>
      <c r="E846">
        <f>'XCSM Dump'!F845</f>
        <v>0</v>
      </c>
      <c r="F846" s="75">
        <f>'XCSM Dump'!W845</f>
        <v>0</v>
      </c>
      <c r="G846" s="49">
        <f>'XCSM Dump'!I845</f>
        <v>0</v>
      </c>
      <c r="H846" s="49">
        <f>'XCSM Dump'!J845</f>
        <v>0</v>
      </c>
      <c r="I846" s="49">
        <f>'XCSM Dump'!BX845</f>
        <v>-0.94</v>
      </c>
      <c r="J846" s="49">
        <f>'XCSM Dump'!BY845</f>
        <v>-0.88</v>
      </c>
      <c r="K846" s="49">
        <f>'XCSM Dump'!BZ845</f>
        <v>2</v>
      </c>
      <c r="L846" s="76">
        <f>'XCSM Dump'!AT845</f>
        <v>0</v>
      </c>
      <c r="M846" s="76">
        <f>'XCSM Dump'!AU845</f>
        <v>0</v>
      </c>
      <c r="N846" s="76">
        <f>'XCSM Dump'!AV845</f>
        <v>0</v>
      </c>
      <c r="O846" s="76">
        <f>'XCSM Dump'!AW845</f>
        <v>0</v>
      </c>
      <c r="P846" s="76">
        <f>'XCSM Dump'!AX845</f>
        <v>0</v>
      </c>
      <c r="Q846" s="76">
        <f>'XCSM Dump'!AY845</f>
        <v>0</v>
      </c>
      <c r="R846" s="76">
        <f>'XCSM Dump'!AZ845</f>
        <v>0</v>
      </c>
      <c r="S846" s="76">
        <f>+'XCSM Dump'!U845</f>
        <v>0</v>
      </c>
      <c r="T846" s="76">
        <f>+'XCSM Dump'!BB845+'XCSM Dump'!BA845</f>
        <v>0</v>
      </c>
      <c r="U846" s="11">
        <f t="shared" si="28"/>
        <v>0</v>
      </c>
    </row>
    <row r="847" spans="1:21" x14ac:dyDescent="0.3">
      <c r="A847" t="str">
        <f t="shared" si="27"/>
        <v>00000</v>
      </c>
      <c r="B847" s="1">
        <f>'XCSM Dump'!C846</f>
        <v>0</v>
      </c>
      <c r="C847" s="1" t="str">
        <f>IF(LEN('XCSM Dump'!D846)=4,'XCSM Dump'!D846,REPT("0",3-LEN('XCSM Dump'!D846))&amp;'XCSM Dump'!D846)</f>
        <v>000</v>
      </c>
      <c r="D847" s="1">
        <f>'XCSM Dump'!E846</f>
        <v>0</v>
      </c>
      <c r="E847">
        <f>'XCSM Dump'!F846</f>
        <v>0</v>
      </c>
      <c r="F847" s="75">
        <f>'XCSM Dump'!W846</f>
        <v>0</v>
      </c>
      <c r="G847" s="49">
        <f>'XCSM Dump'!I846</f>
        <v>0</v>
      </c>
      <c r="H847" s="49">
        <f>'XCSM Dump'!J846</f>
        <v>0</v>
      </c>
      <c r="I847" s="49">
        <f>'XCSM Dump'!BX846</f>
        <v>-0.94</v>
      </c>
      <c r="J847" s="49">
        <f>'XCSM Dump'!BY846</f>
        <v>-0.88</v>
      </c>
      <c r="K847" s="49">
        <f>'XCSM Dump'!BZ846</f>
        <v>2</v>
      </c>
      <c r="L847" s="76">
        <f>'XCSM Dump'!AT846</f>
        <v>0</v>
      </c>
      <c r="M847" s="76">
        <f>'XCSM Dump'!AU846</f>
        <v>0</v>
      </c>
      <c r="N847" s="76">
        <f>'XCSM Dump'!AV846</f>
        <v>0</v>
      </c>
      <c r="O847" s="76">
        <f>'XCSM Dump'!AW846</f>
        <v>0</v>
      </c>
      <c r="P847" s="76">
        <f>'XCSM Dump'!AX846</f>
        <v>0</v>
      </c>
      <c r="Q847" s="76">
        <f>'XCSM Dump'!AY846</f>
        <v>0</v>
      </c>
      <c r="R847" s="76">
        <f>'XCSM Dump'!AZ846</f>
        <v>0</v>
      </c>
      <c r="S847" s="76">
        <f>+'XCSM Dump'!U846</f>
        <v>0</v>
      </c>
      <c r="T847" s="76">
        <f>+'XCSM Dump'!BB846+'XCSM Dump'!BA846</f>
        <v>0</v>
      </c>
      <c r="U847" s="11">
        <f t="shared" si="28"/>
        <v>0</v>
      </c>
    </row>
    <row r="848" spans="1:21" x14ac:dyDescent="0.3">
      <c r="A848" t="str">
        <f t="shared" si="27"/>
        <v>00000</v>
      </c>
      <c r="B848" s="1">
        <f>'XCSM Dump'!C847</f>
        <v>0</v>
      </c>
      <c r="C848" s="1" t="str">
        <f>IF(LEN('XCSM Dump'!D847)=4,'XCSM Dump'!D847,REPT("0",3-LEN('XCSM Dump'!D847))&amp;'XCSM Dump'!D847)</f>
        <v>000</v>
      </c>
      <c r="D848" s="1">
        <f>'XCSM Dump'!E847</f>
        <v>0</v>
      </c>
      <c r="E848">
        <f>'XCSM Dump'!F847</f>
        <v>0</v>
      </c>
      <c r="F848" s="75">
        <f>'XCSM Dump'!W847</f>
        <v>0</v>
      </c>
      <c r="G848" s="49">
        <f>'XCSM Dump'!I847</f>
        <v>0</v>
      </c>
      <c r="H848" s="49">
        <f>'XCSM Dump'!J847</f>
        <v>0</v>
      </c>
      <c r="I848" s="49">
        <f>'XCSM Dump'!BX847</f>
        <v>-0.94</v>
      </c>
      <c r="J848" s="49">
        <f>'XCSM Dump'!BY847</f>
        <v>-0.88</v>
      </c>
      <c r="K848" s="49">
        <f>'XCSM Dump'!BZ847</f>
        <v>2</v>
      </c>
      <c r="L848" s="76">
        <f>'XCSM Dump'!AT847</f>
        <v>0</v>
      </c>
      <c r="M848" s="76">
        <f>'XCSM Dump'!AU847</f>
        <v>0</v>
      </c>
      <c r="N848" s="76">
        <f>'XCSM Dump'!AV847</f>
        <v>0</v>
      </c>
      <c r="O848" s="76">
        <f>'XCSM Dump'!AW847</f>
        <v>0</v>
      </c>
      <c r="P848" s="76">
        <f>'XCSM Dump'!AX847</f>
        <v>0</v>
      </c>
      <c r="Q848" s="76">
        <f>'XCSM Dump'!AY847</f>
        <v>0</v>
      </c>
      <c r="R848" s="76">
        <f>'XCSM Dump'!AZ847</f>
        <v>0</v>
      </c>
      <c r="S848" s="76">
        <f>+'XCSM Dump'!U847</f>
        <v>0</v>
      </c>
      <c r="T848" s="76">
        <f>+'XCSM Dump'!BB847+'XCSM Dump'!BA847</f>
        <v>0</v>
      </c>
      <c r="U848" s="11">
        <f t="shared" si="28"/>
        <v>0</v>
      </c>
    </row>
    <row r="849" spans="1:21" x14ac:dyDescent="0.3">
      <c r="A849" t="str">
        <f t="shared" si="27"/>
        <v>00000</v>
      </c>
      <c r="B849" s="1">
        <f>'XCSM Dump'!C848</f>
        <v>0</v>
      </c>
      <c r="C849" s="1" t="str">
        <f>IF(LEN('XCSM Dump'!D848)=4,'XCSM Dump'!D848,REPT("0",3-LEN('XCSM Dump'!D848))&amp;'XCSM Dump'!D848)</f>
        <v>000</v>
      </c>
      <c r="D849" s="1">
        <f>'XCSM Dump'!E848</f>
        <v>0</v>
      </c>
      <c r="E849">
        <f>'XCSM Dump'!F848</f>
        <v>0</v>
      </c>
      <c r="F849" s="75">
        <f>'XCSM Dump'!W848</f>
        <v>0</v>
      </c>
      <c r="G849" s="49">
        <f>'XCSM Dump'!I848</f>
        <v>0</v>
      </c>
      <c r="H849" s="49">
        <f>'XCSM Dump'!J848</f>
        <v>0</v>
      </c>
      <c r="I849" s="49">
        <f>'XCSM Dump'!BX848</f>
        <v>-0.94</v>
      </c>
      <c r="J849" s="49">
        <f>'XCSM Dump'!BY848</f>
        <v>-0.88</v>
      </c>
      <c r="K849" s="49">
        <f>'XCSM Dump'!BZ848</f>
        <v>2</v>
      </c>
      <c r="L849" s="76">
        <f>'XCSM Dump'!AT848</f>
        <v>0</v>
      </c>
      <c r="M849" s="76">
        <f>'XCSM Dump'!AU848</f>
        <v>0</v>
      </c>
      <c r="N849" s="76">
        <f>'XCSM Dump'!AV848</f>
        <v>0</v>
      </c>
      <c r="O849" s="76">
        <f>'XCSM Dump'!AW848</f>
        <v>0</v>
      </c>
      <c r="P849" s="76">
        <f>'XCSM Dump'!AX848</f>
        <v>0</v>
      </c>
      <c r="Q849" s="76">
        <f>'XCSM Dump'!AY848</f>
        <v>0</v>
      </c>
      <c r="R849" s="76">
        <f>'XCSM Dump'!AZ848</f>
        <v>0</v>
      </c>
      <c r="S849" s="76">
        <f>+'XCSM Dump'!U848</f>
        <v>0</v>
      </c>
      <c r="T849" s="76">
        <f>+'XCSM Dump'!BB848+'XCSM Dump'!BA848</f>
        <v>0</v>
      </c>
      <c r="U849" s="11">
        <f t="shared" si="28"/>
        <v>0</v>
      </c>
    </row>
    <row r="850" spans="1:21" x14ac:dyDescent="0.3">
      <c r="A850" t="str">
        <f t="shared" si="27"/>
        <v>00000</v>
      </c>
      <c r="B850" s="1">
        <f>'XCSM Dump'!C849</f>
        <v>0</v>
      </c>
      <c r="C850" s="1" t="str">
        <f>IF(LEN('XCSM Dump'!D849)=4,'XCSM Dump'!D849,REPT("0",3-LEN('XCSM Dump'!D849))&amp;'XCSM Dump'!D849)</f>
        <v>000</v>
      </c>
      <c r="D850" s="1">
        <f>'XCSM Dump'!E849</f>
        <v>0</v>
      </c>
      <c r="E850">
        <f>'XCSM Dump'!F849</f>
        <v>0</v>
      </c>
      <c r="F850" s="75">
        <f>'XCSM Dump'!W849</f>
        <v>0</v>
      </c>
      <c r="G850" s="49">
        <f>'XCSM Dump'!I849</f>
        <v>0</v>
      </c>
      <c r="H850" s="49">
        <f>'XCSM Dump'!J849</f>
        <v>0</v>
      </c>
      <c r="I850" s="49">
        <f>'XCSM Dump'!BX849</f>
        <v>-0.94</v>
      </c>
      <c r="J850" s="49">
        <f>'XCSM Dump'!BY849</f>
        <v>-0.88</v>
      </c>
      <c r="K850" s="49">
        <f>'XCSM Dump'!BZ849</f>
        <v>2</v>
      </c>
      <c r="L850" s="76">
        <f>'XCSM Dump'!AT849</f>
        <v>0</v>
      </c>
      <c r="M850" s="76">
        <f>'XCSM Dump'!AU849</f>
        <v>0</v>
      </c>
      <c r="N850" s="76">
        <f>'XCSM Dump'!AV849</f>
        <v>0</v>
      </c>
      <c r="O850" s="76">
        <f>'XCSM Dump'!AW849</f>
        <v>0</v>
      </c>
      <c r="P850" s="76">
        <f>'XCSM Dump'!AX849</f>
        <v>0</v>
      </c>
      <c r="Q850" s="76">
        <f>'XCSM Dump'!AY849</f>
        <v>0</v>
      </c>
      <c r="R850" s="76">
        <f>'XCSM Dump'!AZ849</f>
        <v>0</v>
      </c>
      <c r="S850" s="76">
        <f>+'XCSM Dump'!U849</f>
        <v>0</v>
      </c>
      <c r="T850" s="76">
        <f>+'XCSM Dump'!BB849+'XCSM Dump'!BA849</f>
        <v>0</v>
      </c>
      <c r="U850" s="11">
        <f t="shared" si="28"/>
        <v>0</v>
      </c>
    </row>
    <row r="851" spans="1:21" x14ac:dyDescent="0.3">
      <c r="A851" t="str">
        <f t="shared" si="27"/>
        <v>00000</v>
      </c>
      <c r="B851" s="1">
        <f>'XCSM Dump'!C850</f>
        <v>0</v>
      </c>
      <c r="C851" s="1" t="str">
        <f>IF(LEN('XCSM Dump'!D850)=4,'XCSM Dump'!D850,REPT("0",3-LEN('XCSM Dump'!D850))&amp;'XCSM Dump'!D850)</f>
        <v>000</v>
      </c>
      <c r="D851" s="1">
        <f>'XCSM Dump'!E850</f>
        <v>0</v>
      </c>
      <c r="E851">
        <f>'XCSM Dump'!F850</f>
        <v>0</v>
      </c>
      <c r="F851" s="75">
        <f>'XCSM Dump'!W850</f>
        <v>0</v>
      </c>
      <c r="G851" s="49">
        <f>'XCSM Dump'!I850</f>
        <v>0</v>
      </c>
      <c r="H851" s="49">
        <f>'XCSM Dump'!J850</f>
        <v>0</v>
      </c>
      <c r="I851" s="49">
        <f>'XCSM Dump'!BX850</f>
        <v>-0.94</v>
      </c>
      <c r="J851" s="49">
        <f>'XCSM Dump'!BY850</f>
        <v>-0.88</v>
      </c>
      <c r="K851" s="49">
        <f>'XCSM Dump'!BZ850</f>
        <v>2</v>
      </c>
      <c r="L851" s="76">
        <f>'XCSM Dump'!AT850</f>
        <v>0</v>
      </c>
      <c r="M851" s="76">
        <f>'XCSM Dump'!AU850</f>
        <v>0</v>
      </c>
      <c r="N851" s="76">
        <f>'XCSM Dump'!AV850</f>
        <v>0</v>
      </c>
      <c r="O851" s="76">
        <f>'XCSM Dump'!AW850</f>
        <v>0</v>
      </c>
      <c r="P851" s="76">
        <f>'XCSM Dump'!AX850</f>
        <v>0</v>
      </c>
      <c r="Q851" s="76">
        <f>'XCSM Dump'!AY850</f>
        <v>0</v>
      </c>
      <c r="R851" s="76">
        <f>'XCSM Dump'!AZ850</f>
        <v>0</v>
      </c>
      <c r="S851" s="76">
        <f>+'XCSM Dump'!U850</f>
        <v>0</v>
      </c>
      <c r="T851" s="76">
        <f>+'XCSM Dump'!BB850+'XCSM Dump'!BA850</f>
        <v>0</v>
      </c>
      <c r="U851" s="11">
        <f t="shared" si="28"/>
        <v>0</v>
      </c>
    </row>
    <row r="852" spans="1:21" x14ac:dyDescent="0.3">
      <c r="A852" t="str">
        <f t="shared" si="27"/>
        <v>00000</v>
      </c>
      <c r="B852" s="1">
        <f>'XCSM Dump'!C851</f>
        <v>0</v>
      </c>
      <c r="C852" s="1" t="str">
        <f>IF(LEN('XCSM Dump'!D851)=4,'XCSM Dump'!D851,REPT("0",3-LEN('XCSM Dump'!D851))&amp;'XCSM Dump'!D851)</f>
        <v>000</v>
      </c>
      <c r="D852" s="1">
        <f>'XCSM Dump'!E851</f>
        <v>0</v>
      </c>
      <c r="E852">
        <f>'XCSM Dump'!F851</f>
        <v>0</v>
      </c>
      <c r="F852" s="75">
        <f>'XCSM Dump'!W851</f>
        <v>0</v>
      </c>
      <c r="G852" s="49">
        <f>'XCSM Dump'!I851</f>
        <v>0</v>
      </c>
      <c r="H852" s="49">
        <f>'XCSM Dump'!J851</f>
        <v>0</v>
      </c>
      <c r="I852" s="49">
        <f>'XCSM Dump'!BX851</f>
        <v>-0.94</v>
      </c>
      <c r="J852" s="49">
        <f>'XCSM Dump'!BY851</f>
        <v>-0.88</v>
      </c>
      <c r="K852" s="49">
        <f>'XCSM Dump'!BZ851</f>
        <v>2</v>
      </c>
      <c r="L852" s="76">
        <f>'XCSM Dump'!AT851</f>
        <v>0</v>
      </c>
      <c r="M852" s="76">
        <f>'XCSM Dump'!AU851</f>
        <v>0</v>
      </c>
      <c r="N852" s="76">
        <f>'XCSM Dump'!AV851</f>
        <v>0</v>
      </c>
      <c r="O852" s="76">
        <f>'XCSM Dump'!AW851</f>
        <v>0</v>
      </c>
      <c r="P852" s="76">
        <f>'XCSM Dump'!AX851</f>
        <v>0</v>
      </c>
      <c r="Q852" s="76">
        <f>'XCSM Dump'!AY851</f>
        <v>0</v>
      </c>
      <c r="R852" s="76">
        <f>'XCSM Dump'!AZ851</f>
        <v>0</v>
      </c>
      <c r="S852" s="76">
        <f>+'XCSM Dump'!U851</f>
        <v>0</v>
      </c>
      <c r="T852" s="76">
        <f>+'XCSM Dump'!BB851+'XCSM Dump'!BA851</f>
        <v>0</v>
      </c>
      <c r="U852" s="11">
        <f t="shared" si="28"/>
        <v>0</v>
      </c>
    </row>
    <row r="853" spans="1:21" x14ac:dyDescent="0.3">
      <c r="A853" t="str">
        <f t="shared" si="27"/>
        <v>00000</v>
      </c>
      <c r="B853" s="1">
        <f>'XCSM Dump'!C852</f>
        <v>0</v>
      </c>
      <c r="C853" s="1" t="str">
        <f>IF(LEN('XCSM Dump'!D852)=4,'XCSM Dump'!D852,REPT("0",3-LEN('XCSM Dump'!D852))&amp;'XCSM Dump'!D852)</f>
        <v>000</v>
      </c>
      <c r="D853" s="1">
        <f>'XCSM Dump'!E852</f>
        <v>0</v>
      </c>
      <c r="E853">
        <f>'XCSM Dump'!F852</f>
        <v>0</v>
      </c>
      <c r="F853" s="75">
        <f>'XCSM Dump'!W852</f>
        <v>0</v>
      </c>
      <c r="G853" s="49">
        <f>'XCSM Dump'!I852</f>
        <v>0</v>
      </c>
      <c r="H853" s="49">
        <f>'XCSM Dump'!J852</f>
        <v>0</v>
      </c>
      <c r="I853" s="49">
        <f>'XCSM Dump'!BX852</f>
        <v>-0.94</v>
      </c>
      <c r="J853" s="49">
        <f>'XCSM Dump'!BY852</f>
        <v>-0.88</v>
      </c>
      <c r="K853" s="49">
        <f>'XCSM Dump'!BZ852</f>
        <v>2</v>
      </c>
      <c r="L853" s="76">
        <f>'XCSM Dump'!AT852</f>
        <v>0</v>
      </c>
      <c r="M853" s="76">
        <f>'XCSM Dump'!AU852</f>
        <v>0</v>
      </c>
      <c r="N853" s="76">
        <f>'XCSM Dump'!AV852</f>
        <v>0</v>
      </c>
      <c r="O853" s="76">
        <f>'XCSM Dump'!AW852</f>
        <v>0</v>
      </c>
      <c r="P853" s="76">
        <f>'XCSM Dump'!AX852</f>
        <v>0</v>
      </c>
      <c r="Q853" s="76">
        <f>'XCSM Dump'!AY852</f>
        <v>0</v>
      </c>
      <c r="R853" s="76">
        <f>'XCSM Dump'!AZ852</f>
        <v>0</v>
      </c>
      <c r="S853" s="76">
        <f>+'XCSM Dump'!U852</f>
        <v>0</v>
      </c>
      <c r="T853" s="76">
        <f>+'XCSM Dump'!BB852+'XCSM Dump'!BA852</f>
        <v>0</v>
      </c>
      <c r="U853" s="11">
        <f t="shared" si="28"/>
        <v>0</v>
      </c>
    </row>
    <row r="854" spans="1:21" x14ac:dyDescent="0.3">
      <c r="A854" t="str">
        <f t="shared" si="27"/>
        <v>00000</v>
      </c>
      <c r="B854" s="1">
        <f>'XCSM Dump'!C853</f>
        <v>0</v>
      </c>
      <c r="C854" s="1" t="str">
        <f>IF(LEN('XCSM Dump'!D853)=4,'XCSM Dump'!D853,REPT("0",3-LEN('XCSM Dump'!D853))&amp;'XCSM Dump'!D853)</f>
        <v>000</v>
      </c>
      <c r="D854" s="1">
        <f>'XCSM Dump'!E853</f>
        <v>0</v>
      </c>
      <c r="E854">
        <f>'XCSM Dump'!F853</f>
        <v>0</v>
      </c>
      <c r="F854" s="75">
        <f>'XCSM Dump'!W853</f>
        <v>0</v>
      </c>
      <c r="G854" s="49">
        <f>'XCSM Dump'!I853</f>
        <v>0</v>
      </c>
      <c r="H854" s="49">
        <f>'XCSM Dump'!J853</f>
        <v>0</v>
      </c>
      <c r="I854" s="49">
        <f>'XCSM Dump'!BX853</f>
        <v>-0.94</v>
      </c>
      <c r="J854" s="49">
        <f>'XCSM Dump'!BY853</f>
        <v>-0.88</v>
      </c>
      <c r="K854" s="49">
        <f>'XCSM Dump'!BZ853</f>
        <v>2</v>
      </c>
      <c r="L854" s="76">
        <f>'XCSM Dump'!AT853</f>
        <v>0</v>
      </c>
      <c r="M854" s="76">
        <f>'XCSM Dump'!AU853</f>
        <v>0</v>
      </c>
      <c r="N854" s="76">
        <f>'XCSM Dump'!AV853</f>
        <v>0</v>
      </c>
      <c r="O854" s="76">
        <f>'XCSM Dump'!AW853</f>
        <v>0</v>
      </c>
      <c r="P854" s="76">
        <f>'XCSM Dump'!AX853</f>
        <v>0</v>
      </c>
      <c r="Q854" s="76">
        <f>'XCSM Dump'!AY853</f>
        <v>0</v>
      </c>
      <c r="R854" s="76">
        <f>'XCSM Dump'!AZ853</f>
        <v>0</v>
      </c>
      <c r="S854" s="76">
        <f>+'XCSM Dump'!U853</f>
        <v>0</v>
      </c>
      <c r="T854" s="76">
        <f>+'XCSM Dump'!BB853+'XCSM Dump'!BA853</f>
        <v>0</v>
      </c>
      <c r="U854" s="11">
        <f t="shared" si="28"/>
        <v>0</v>
      </c>
    </row>
    <row r="855" spans="1:21" x14ac:dyDescent="0.3">
      <c r="A855" t="str">
        <f t="shared" si="27"/>
        <v>00000</v>
      </c>
      <c r="B855" s="1">
        <f>'XCSM Dump'!C854</f>
        <v>0</v>
      </c>
      <c r="C855" s="1" t="str">
        <f>IF(LEN('XCSM Dump'!D854)=4,'XCSM Dump'!D854,REPT("0",3-LEN('XCSM Dump'!D854))&amp;'XCSM Dump'!D854)</f>
        <v>000</v>
      </c>
      <c r="D855" s="1">
        <f>'XCSM Dump'!E854</f>
        <v>0</v>
      </c>
      <c r="E855">
        <f>'XCSM Dump'!F854</f>
        <v>0</v>
      </c>
      <c r="F855" s="75">
        <f>'XCSM Dump'!W854</f>
        <v>0</v>
      </c>
      <c r="G855" s="49">
        <f>'XCSM Dump'!I854</f>
        <v>0</v>
      </c>
      <c r="H855" s="49">
        <f>'XCSM Dump'!J854</f>
        <v>0</v>
      </c>
      <c r="I855" s="49">
        <f>'XCSM Dump'!BX854</f>
        <v>-0.94</v>
      </c>
      <c r="J855" s="49">
        <f>'XCSM Dump'!BY854</f>
        <v>-0.88</v>
      </c>
      <c r="K855" s="49">
        <f>'XCSM Dump'!BZ854</f>
        <v>2</v>
      </c>
      <c r="L855" s="76">
        <f>'XCSM Dump'!AT854</f>
        <v>0</v>
      </c>
      <c r="M855" s="76">
        <f>'XCSM Dump'!AU854</f>
        <v>0</v>
      </c>
      <c r="N855" s="76">
        <f>'XCSM Dump'!AV854</f>
        <v>0</v>
      </c>
      <c r="O855" s="76">
        <f>'XCSM Dump'!AW854</f>
        <v>0</v>
      </c>
      <c r="P855" s="76">
        <f>'XCSM Dump'!AX854</f>
        <v>0</v>
      </c>
      <c r="Q855" s="76">
        <f>'XCSM Dump'!AY854</f>
        <v>0</v>
      </c>
      <c r="R855" s="76">
        <f>'XCSM Dump'!AZ854</f>
        <v>0</v>
      </c>
      <c r="S855" s="76">
        <f>+'XCSM Dump'!U854</f>
        <v>0</v>
      </c>
      <c r="T855" s="76">
        <f>+'XCSM Dump'!BB854+'XCSM Dump'!BA854</f>
        <v>0</v>
      </c>
      <c r="U855" s="11">
        <f t="shared" si="28"/>
        <v>0</v>
      </c>
    </row>
    <row r="856" spans="1:21" x14ac:dyDescent="0.3">
      <c r="A856" t="str">
        <f t="shared" si="27"/>
        <v>00000</v>
      </c>
      <c r="B856" s="1">
        <f>'XCSM Dump'!C855</f>
        <v>0</v>
      </c>
      <c r="C856" s="1" t="str">
        <f>IF(LEN('XCSM Dump'!D855)=4,'XCSM Dump'!D855,REPT("0",3-LEN('XCSM Dump'!D855))&amp;'XCSM Dump'!D855)</f>
        <v>000</v>
      </c>
      <c r="D856" s="1">
        <f>'XCSM Dump'!E855</f>
        <v>0</v>
      </c>
      <c r="E856">
        <f>'XCSM Dump'!F855</f>
        <v>0</v>
      </c>
      <c r="F856" s="75">
        <f>'XCSM Dump'!W855</f>
        <v>0</v>
      </c>
      <c r="G856" s="49">
        <f>'XCSM Dump'!I855</f>
        <v>0</v>
      </c>
      <c r="H856" s="49">
        <f>'XCSM Dump'!J855</f>
        <v>0</v>
      </c>
      <c r="I856" s="49">
        <f>'XCSM Dump'!BX855</f>
        <v>-0.94</v>
      </c>
      <c r="J856" s="49">
        <f>'XCSM Dump'!BY855</f>
        <v>-0.88</v>
      </c>
      <c r="K856" s="49">
        <f>'XCSM Dump'!BZ855</f>
        <v>2</v>
      </c>
      <c r="L856" s="76">
        <f>'XCSM Dump'!AT855</f>
        <v>0</v>
      </c>
      <c r="M856" s="76">
        <f>'XCSM Dump'!AU855</f>
        <v>0</v>
      </c>
      <c r="N856" s="76">
        <f>'XCSM Dump'!AV855</f>
        <v>0</v>
      </c>
      <c r="O856" s="76">
        <f>'XCSM Dump'!AW855</f>
        <v>0</v>
      </c>
      <c r="P856" s="76">
        <f>'XCSM Dump'!AX855</f>
        <v>0</v>
      </c>
      <c r="Q856" s="76">
        <f>'XCSM Dump'!AY855</f>
        <v>0</v>
      </c>
      <c r="R856" s="76">
        <f>'XCSM Dump'!AZ855</f>
        <v>0</v>
      </c>
      <c r="S856" s="76">
        <f>+'XCSM Dump'!U855</f>
        <v>0</v>
      </c>
      <c r="T856" s="76">
        <f>+'XCSM Dump'!BB855+'XCSM Dump'!BA855</f>
        <v>0</v>
      </c>
      <c r="U856" s="11">
        <f t="shared" si="28"/>
        <v>0</v>
      </c>
    </row>
    <row r="857" spans="1:21" x14ac:dyDescent="0.3">
      <c r="A857" t="str">
        <f t="shared" si="27"/>
        <v>00000</v>
      </c>
      <c r="B857" s="1">
        <f>'XCSM Dump'!C856</f>
        <v>0</v>
      </c>
      <c r="C857" s="1" t="str">
        <f>IF(LEN('XCSM Dump'!D856)=4,'XCSM Dump'!D856,REPT("0",3-LEN('XCSM Dump'!D856))&amp;'XCSM Dump'!D856)</f>
        <v>000</v>
      </c>
      <c r="D857" s="1">
        <f>'XCSM Dump'!E856</f>
        <v>0</v>
      </c>
      <c r="E857">
        <f>'XCSM Dump'!F856</f>
        <v>0</v>
      </c>
      <c r="F857" s="75">
        <f>'XCSM Dump'!W856</f>
        <v>0</v>
      </c>
      <c r="G857" s="49">
        <f>'XCSM Dump'!I856</f>
        <v>0</v>
      </c>
      <c r="H857" s="49">
        <f>'XCSM Dump'!J856</f>
        <v>0</v>
      </c>
      <c r="I857" s="49">
        <f>'XCSM Dump'!BX856</f>
        <v>-0.94</v>
      </c>
      <c r="J857" s="49">
        <f>'XCSM Dump'!BY856</f>
        <v>-0.88</v>
      </c>
      <c r="K857" s="49">
        <f>'XCSM Dump'!BZ856</f>
        <v>2</v>
      </c>
      <c r="L857" s="76">
        <f>'XCSM Dump'!AT856</f>
        <v>0</v>
      </c>
      <c r="M857" s="76">
        <f>'XCSM Dump'!AU856</f>
        <v>0</v>
      </c>
      <c r="N857" s="76">
        <f>'XCSM Dump'!AV856</f>
        <v>0</v>
      </c>
      <c r="O857" s="76">
        <f>'XCSM Dump'!AW856</f>
        <v>0</v>
      </c>
      <c r="P857" s="76">
        <f>'XCSM Dump'!AX856</f>
        <v>0</v>
      </c>
      <c r="Q857" s="76">
        <f>'XCSM Dump'!AY856</f>
        <v>0</v>
      </c>
      <c r="R857" s="76">
        <f>'XCSM Dump'!AZ856</f>
        <v>0</v>
      </c>
      <c r="S857" s="76">
        <f>+'XCSM Dump'!U856</f>
        <v>0</v>
      </c>
      <c r="T857" s="76">
        <f>+'XCSM Dump'!BB856+'XCSM Dump'!BA856</f>
        <v>0</v>
      </c>
      <c r="U857" s="11">
        <f t="shared" si="28"/>
        <v>0</v>
      </c>
    </row>
    <row r="858" spans="1:21" x14ac:dyDescent="0.3">
      <c r="A858" t="str">
        <f t="shared" si="27"/>
        <v>00000</v>
      </c>
      <c r="B858" s="1">
        <f>'XCSM Dump'!C857</f>
        <v>0</v>
      </c>
      <c r="C858" s="1" t="str">
        <f>IF(LEN('XCSM Dump'!D857)=4,'XCSM Dump'!D857,REPT("0",3-LEN('XCSM Dump'!D857))&amp;'XCSM Dump'!D857)</f>
        <v>000</v>
      </c>
      <c r="D858" s="1">
        <f>'XCSM Dump'!E857</f>
        <v>0</v>
      </c>
      <c r="E858">
        <f>'XCSM Dump'!F857</f>
        <v>0</v>
      </c>
      <c r="F858" s="75">
        <f>'XCSM Dump'!W857</f>
        <v>0</v>
      </c>
      <c r="G858" s="49">
        <f>'XCSM Dump'!I857</f>
        <v>0</v>
      </c>
      <c r="H858" s="49">
        <f>'XCSM Dump'!J857</f>
        <v>0</v>
      </c>
      <c r="I858" s="49">
        <f>'XCSM Dump'!BX857</f>
        <v>-0.94</v>
      </c>
      <c r="J858" s="49">
        <f>'XCSM Dump'!BY857</f>
        <v>-0.88</v>
      </c>
      <c r="K858" s="49">
        <f>'XCSM Dump'!BZ857</f>
        <v>2</v>
      </c>
      <c r="L858" s="76">
        <f>'XCSM Dump'!AT857</f>
        <v>0</v>
      </c>
      <c r="M858" s="76">
        <f>'XCSM Dump'!AU857</f>
        <v>0</v>
      </c>
      <c r="N858" s="76">
        <f>'XCSM Dump'!AV857</f>
        <v>0</v>
      </c>
      <c r="O858" s="76">
        <f>'XCSM Dump'!AW857</f>
        <v>0</v>
      </c>
      <c r="P858" s="76">
        <f>'XCSM Dump'!AX857</f>
        <v>0</v>
      </c>
      <c r="Q858" s="76">
        <f>'XCSM Dump'!AY857</f>
        <v>0</v>
      </c>
      <c r="R858" s="76">
        <f>'XCSM Dump'!AZ857</f>
        <v>0</v>
      </c>
      <c r="S858" s="76">
        <f>+'XCSM Dump'!U857</f>
        <v>0</v>
      </c>
      <c r="T858" s="76">
        <f>+'XCSM Dump'!BB857+'XCSM Dump'!BA857</f>
        <v>0</v>
      </c>
      <c r="U858" s="11">
        <f t="shared" si="28"/>
        <v>0</v>
      </c>
    </row>
    <row r="859" spans="1:21" x14ac:dyDescent="0.3">
      <c r="A859" t="str">
        <f t="shared" si="27"/>
        <v>00000</v>
      </c>
      <c r="B859" s="1">
        <f>'XCSM Dump'!C858</f>
        <v>0</v>
      </c>
      <c r="C859" s="1" t="str">
        <f>IF(LEN('XCSM Dump'!D858)=4,'XCSM Dump'!D858,REPT("0",3-LEN('XCSM Dump'!D858))&amp;'XCSM Dump'!D858)</f>
        <v>000</v>
      </c>
      <c r="D859" s="1">
        <f>'XCSM Dump'!E858</f>
        <v>0</v>
      </c>
      <c r="E859">
        <f>'XCSM Dump'!F858</f>
        <v>0</v>
      </c>
      <c r="F859" s="75">
        <f>'XCSM Dump'!W858</f>
        <v>0</v>
      </c>
      <c r="G859" s="49">
        <f>'XCSM Dump'!I858</f>
        <v>0</v>
      </c>
      <c r="H859" s="49">
        <f>'XCSM Dump'!J858</f>
        <v>0</v>
      </c>
      <c r="I859" s="49">
        <f>'XCSM Dump'!BX858</f>
        <v>-0.94</v>
      </c>
      <c r="J859" s="49">
        <f>'XCSM Dump'!BY858</f>
        <v>-0.88</v>
      </c>
      <c r="K859" s="49">
        <f>'XCSM Dump'!BZ858</f>
        <v>2</v>
      </c>
      <c r="L859" s="76">
        <f>'XCSM Dump'!AT858</f>
        <v>0</v>
      </c>
      <c r="M859" s="76">
        <f>'XCSM Dump'!AU858</f>
        <v>0</v>
      </c>
      <c r="N859" s="76">
        <f>'XCSM Dump'!AV858</f>
        <v>0</v>
      </c>
      <c r="O859" s="76">
        <f>'XCSM Dump'!AW858</f>
        <v>0</v>
      </c>
      <c r="P859" s="76">
        <f>'XCSM Dump'!AX858</f>
        <v>0</v>
      </c>
      <c r="Q859" s="76">
        <f>'XCSM Dump'!AY858</f>
        <v>0</v>
      </c>
      <c r="R859" s="76">
        <f>'XCSM Dump'!AZ858</f>
        <v>0</v>
      </c>
      <c r="S859" s="76">
        <f>+'XCSM Dump'!U858</f>
        <v>0</v>
      </c>
      <c r="T859" s="76">
        <f>+'XCSM Dump'!BB858+'XCSM Dump'!BA858</f>
        <v>0</v>
      </c>
      <c r="U859" s="11">
        <f t="shared" si="28"/>
        <v>0</v>
      </c>
    </row>
    <row r="860" spans="1:21" x14ac:dyDescent="0.3">
      <c r="A860" t="str">
        <f t="shared" si="27"/>
        <v>00000</v>
      </c>
      <c r="B860" s="1">
        <f>'XCSM Dump'!C859</f>
        <v>0</v>
      </c>
      <c r="C860" s="1" t="str">
        <f>IF(LEN('XCSM Dump'!D859)=4,'XCSM Dump'!D859,REPT("0",3-LEN('XCSM Dump'!D859))&amp;'XCSM Dump'!D859)</f>
        <v>000</v>
      </c>
      <c r="D860" s="1">
        <f>'XCSM Dump'!E859</f>
        <v>0</v>
      </c>
      <c r="E860">
        <f>'XCSM Dump'!F859</f>
        <v>0</v>
      </c>
      <c r="F860" s="75">
        <f>'XCSM Dump'!W859</f>
        <v>0</v>
      </c>
      <c r="G860" s="49">
        <f>'XCSM Dump'!I859</f>
        <v>0</v>
      </c>
      <c r="H860" s="49">
        <f>'XCSM Dump'!J859</f>
        <v>0</v>
      </c>
      <c r="I860" s="49">
        <f>'XCSM Dump'!BX859</f>
        <v>-0.94</v>
      </c>
      <c r="J860" s="49">
        <f>'XCSM Dump'!BY859</f>
        <v>-0.88</v>
      </c>
      <c r="K860" s="49">
        <f>'XCSM Dump'!BZ859</f>
        <v>2</v>
      </c>
      <c r="L860" s="76">
        <f>'XCSM Dump'!AT859</f>
        <v>0</v>
      </c>
      <c r="M860" s="76">
        <f>'XCSM Dump'!AU859</f>
        <v>0</v>
      </c>
      <c r="N860" s="76">
        <f>'XCSM Dump'!AV859</f>
        <v>0</v>
      </c>
      <c r="O860" s="76">
        <f>'XCSM Dump'!AW859</f>
        <v>0</v>
      </c>
      <c r="P860" s="76">
        <f>'XCSM Dump'!AX859</f>
        <v>0</v>
      </c>
      <c r="Q860" s="76">
        <f>'XCSM Dump'!AY859</f>
        <v>0</v>
      </c>
      <c r="R860" s="76">
        <f>'XCSM Dump'!AZ859</f>
        <v>0</v>
      </c>
      <c r="S860" s="76">
        <f>+'XCSM Dump'!U859</f>
        <v>0</v>
      </c>
      <c r="T860" s="76">
        <f>+'XCSM Dump'!BB859+'XCSM Dump'!BA859</f>
        <v>0</v>
      </c>
      <c r="U860" s="11">
        <f t="shared" si="28"/>
        <v>0</v>
      </c>
    </row>
    <row r="861" spans="1:21" x14ac:dyDescent="0.3">
      <c r="A861" t="str">
        <f t="shared" si="27"/>
        <v>00000</v>
      </c>
      <c r="B861" s="1">
        <f>'XCSM Dump'!C860</f>
        <v>0</v>
      </c>
      <c r="C861" s="1" t="str">
        <f>IF(LEN('XCSM Dump'!D860)=4,'XCSM Dump'!D860,REPT("0",3-LEN('XCSM Dump'!D860))&amp;'XCSM Dump'!D860)</f>
        <v>000</v>
      </c>
      <c r="D861" s="1">
        <f>'XCSM Dump'!E860</f>
        <v>0</v>
      </c>
      <c r="E861">
        <f>'XCSM Dump'!F860</f>
        <v>0</v>
      </c>
      <c r="F861" s="75">
        <f>'XCSM Dump'!W860</f>
        <v>0</v>
      </c>
      <c r="G861" s="49">
        <f>'XCSM Dump'!I860</f>
        <v>0</v>
      </c>
      <c r="H861" s="49">
        <f>'XCSM Dump'!J860</f>
        <v>0</v>
      </c>
      <c r="I861" s="49">
        <f>'XCSM Dump'!BX860</f>
        <v>-0.94</v>
      </c>
      <c r="J861" s="49">
        <f>'XCSM Dump'!BY860</f>
        <v>-0.88</v>
      </c>
      <c r="K861" s="49">
        <f>'XCSM Dump'!BZ860</f>
        <v>2</v>
      </c>
      <c r="L861" s="76">
        <f>'XCSM Dump'!AT860</f>
        <v>0</v>
      </c>
      <c r="M861" s="76">
        <f>'XCSM Dump'!AU860</f>
        <v>0</v>
      </c>
      <c r="N861" s="76">
        <f>'XCSM Dump'!AV860</f>
        <v>0</v>
      </c>
      <c r="O861" s="76">
        <f>'XCSM Dump'!AW860</f>
        <v>0</v>
      </c>
      <c r="P861" s="76">
        <f>'XCSM Dump'!AX860</f>
        <v>0</v>
      </c>
      <c r="Q861" s="76">
        <f>'XCSM Dump'!AY860</f>
        <v>0</v>
      </c>
      <c r="R861" s="76">
        <f>'XCSM Dump'!AZ860</f>
        <v>0</v>
      </c>
      <c r="S861" s="76">
        <f>+'XCSM Dump'!U860</f>
        <v>0</v>
      </c>
      <c r="T861" s="76">
        <f>+'XCSM Dump'!BB860+'XCSM Dump'!BA860</f>
        <v>0</v>
      </c>
      <c r="U861" s="11">
        <f t="shared" si="28"/>
        <v>0</v>
      </c>
    </row>
    <row r="862" spans="1:21" x14ac:dyDescent="0.3">
      <c r="A862" t="str">
        <f t="shared" si="27"/>
        <v>00000</v>
      </c>
      <c r="B862" s="1">
        <f>'XCSM Dump'!C861</f>
        <v>0</v>
      </c>
      <c r="C862" s="1" t="str">
        <f>IF(LEN('XCSM Dump'!D861)=4,'XCSM Dump'!D861,REPT("0",3-LEN('XCSM Dump'!D861))&amp;'XCSM Dump'!D861)</f>
        <v>000</v>
      </c>
      <c r="D862" s="1">
        <f>'XCSM Dump'!E861</f>
        <v>0</v>
      </c>
      <c r="E862">
        <f>'XCSM Dump'!F861</f>
        <v>0</v>
      </c>
      <c r="F862" s="75">
        <f>'XCSM Dump'!W861</f>
        <v>0</v>
      </c>
      <c r="G862" s="49">
        <f>'XCSM Dump'!I861</f>
        <v>0</v>
      </c>
      <c r="H862" s="49">
        <f>'XCSM Dump'!J861</f>
        <v>0</v>
      </c>
      <c r="I862" s="49">
        <f>'XCSM Dump'!BX861</f>
        <v>-0.94</v>
      </c>
      <c r="J862" s="49">
        <f>'XCSM Dump'!BY861</f>
        <v>-0.88</v>
      </c>
      <c r="K862" s="49">
        <f>'XCSM Dump'!BZ861</f>
        <v>2</v>
      </c>
      <c r="L862" s="76">
        <f>'XCSM Dump'!AT861</f>
        <v>0</v>
      </c>
      <c r="M862" s="76">
        <f>'XCSM Dump'!AU861</f>
        <v>0</v>
      </c>
      <c r="N862" s="76">
        <f>'XCSM Dump'!AV861</f>
        <v>0</v>
      </c>
      <c r="O862" s="76">
        <f>'XCSM Dump'!AW861</f>
        <v>0</v>
      </c>
      <c r="P862" s="76">
        <f>'XCSM Dump'!AX861</f>
        <v>0</v>
      </c>
      <c r="Q862" s="76">
        <f>'XCSM Dump'!AY861</f>
        <v>0</v>
      </c>
      <c r="R862" s="76">
        <f>'XCSM Dump'!AZ861</f>
        <v>0</v>
      </c>
      <c r="S862" s="76">
        <f>+'XCSM Dump'!U861</f>
        <v>0</v>
      </c>
      <c r="T862" s="76">
        <f>+'XCSM Dump'!BB861+'XCSM Dump'!BA861</f>
        <v>0</v>
      </c>
      <c r="U862" s="11">
        <f t="shared" si="28"/>
        <v>0</v>
      </c>
    </row>
    <row r="863" spans="1:21" x14ac:dyDescent="0.3">
      <c r="A863" t="str">
        <f t="shared" si="27"/>
        <v>00000</v>
      </c>
      <c r="B863" s="1">
        <f>'XCSM Dump'!C862</f>
        <v>0</v>
      </c>
      <c r="C863" s="1" t="str">
        <f>IF(LEN('XCSM Dump'!D862)=4,'XCSM Dump'!D862,REPT("0",3-LEN('XCSM Dump'!D862))&amp;'XCSM Dump'!D862)</f>
        <v>000</v>
      </c>
      <c r="D863" s="1">
        <f>'XCSM Dump'!E862</f>
        <v>0</v>
      </c>
      <c r="E863">
        <f>'XCSM Dump'!F862</f>
        <v>0</v>
      </c>
      <c r="F863" s="75">
        <f>'XCSM Dump'!W862</f>
        <v>0</v>
      </c>
      <c r="G863" s="49">
        <f>'XCSM Dump'!I862</f>
        <v>0</v>
      </c>
      <c r="H863" s="49">
        <f>'XCSM Dump'!J862</f>
        <v>0</v>
      </c>
      <c r="I863" s="49">
        <f>'XCSM Dump'!BX862</f>
        <v>-0.94</v>
      </c>
      <c r="J863" s="49">
        <f>'XCSM Dump'!BY862</f>
        <v>-0.88</v>
      </c>
      <c r="K863" s="49">
        <f>'XCSM Dump'!BZ862</f>
        <v>2</v>
      </c>
      <c r="L863" s="76">
        <f>'XCSM Dump'!AT862</f>
        <v>0</v>
      </c>
      <c r="M863" s="76">
        <f>'XCSM Dump'!AU862</f>
        <v>0</v>
      </c>
      <c r="N863" s="76">
        <f>'XCSM Dump'!AV862</f>
        <v>0</v>
      </c>
      <c r="O863" s="76">
        <f>'XCSM Dump'!AW862</f>
        <v>0</v>
      </c>
      <c r="P863" s="76">
        <f>'XCSM Dump'!AX862</f>
        <v>0</v>
      </c>
      <c r="Q863" s="76">
        <f>'XCSM Dump'!AY862</f>
        <v>0</v>
      </c>
      <c r="R863" s="76">
        <f>'XCSM Dump'!AZ862</f>
        <v>0</v>
      </c>
      <c r="S863" s="76">
        <f>+'XCSM Dump'!U862</f>
        <v>0</v>
      </c>
      <c r="T863" s="76">
        <f>+'XCSM Dump'!BB862+'XCSM Dump'!BA862</f>
        <v>0</v>
      </c>
      <c r="U863" s="11">
        <f t="shared" si="28"/>
        <v>0</v>
      </c>
    </row>
    <row r="864" spans="1:21" x14ac:dyDescent="0.3">
      <c r="A864" t="str">
        <f t="shared" si="27"/>
        <v>00000</v>
      </c>
      <c r="B864" s="1">
        <f>'XCSM Dump'!C863</f>
        <v>0</v>
      </c>
      <c r="C864" s="1" t="str">
        <f>IF(LEN('XCSM Dump'!D863)=4,'XCSM Dump'!D863,REPT("0",3-LEN('XCSM Dump'!D863))&amp;'XCSM Dump'!D863)</f>
        <v>000</v>
      </c>
      <c r="D864" s="1">
        <f>'XCSM Dump'!E863</f>
        <v>0</v>
      </c>
      <c r="E864">
        <f>'XCSM Dump'!F863</f>
        <v>0</v>
      </c>
      <c r="F864" s="75">
        <f>'XCSM Dump'!W863</f>
        <v>0</v>
      </c>
      <c r="G864" s="49">
        <f>'XCSM Dump'!I863</f>
        <v>0</v>
      </c>
      <c r="H864" s="49">
        <f>'XCSM Dump'!J863</f>
        <v>0</v>
      </c>
      <c r="I864" s="49">
        <f>'XCSM Dump'!BX863</f>
        <v>-0.94</v>
      </c>
      <c r="J864" s="49">
        <f>'XCSM Dump'!BY863</f>
        <v>-0.88</v>
      </c>
      <c r="K864" s="49">
        <f>'XCSM Dump'!BZ863</f>
        <v>2</v>
      </c>
      <c r="L864" s="76">
        <f>'XCSM Dump'!AT863</f>
        <v>0</v>
      </c>
      <c r="M864" s="76">
        <f>'XCSM Dump'!AU863</f>
        <v>0</v>
      </c>
      <c r="N864" s="76">
        <f>'XCSM Dump'!AV863</f>
        <v>0</v>
      </c>
      <c r="O864" s="76">
        <f>'XCSM Dump'!AW863</f>
        <v>0</v>
      </c>
      <c r="P864" s="76">
        <f>'XCSM Dump'!AX863</f>
        <v>0</v>
      </c>
      <c r="Q864" s="76">
        <f>'XCSM Dump'!AY863</f>
        <v>0</v>
      </c>
      <c r="R864" s="76">
        <f>'XCSM Dump'!AZ863</f>
        <v>0</v>
      </c>
      <c r="S864" s="76">
        <f>+'XCSM Dump'!U863</f>
        <v>0</v>
      </c>
      <c r="T864" s="76">
        <f>+'XCSM Dump'!BB863+'XCSM Dump'!BA863</f>
        <v>0</v>
      </c>
      <c r="U864" s="11">
        <f t="shared" si="28"/>
        <v>0</v>
      </c>
    </row>
    <row r="865" spans="1:21" x14ac:dyDescent="0.3">
      <c r="A865" t="str">
        <f t="shared" si="27"/>
        <v>00000</v>
      </c>
      <c r="B865" s="1">
        <f>'XCSM Dump'!C864</f>
        <v>0</v>
      </c>
      <c r="C865" s="1" t="str">
        <f>IF(LEN('XCSM Dump'!D864)=4,'XCSM Dump'!D864,REPT("0",3-LEN('XCSM Dump'!D864))&amp;'XCSM Dump'!D864)</f>
        <v>000</v>
      </c>
      <c r="D865" s="1">
        <f>'XCSM Dump'!E864</f>
        <v>0</v>
      </c>
      <c r="E865">
        <f>'XCSM Dump'!F864</f>
        <v>0</v>
      </c>
      <c r="F865" s="75">
        <f>'XCSM Dump'!W864</f>
        <v>0</v>
      </c>
      <c r="G865" s="49">
        <f>'XCSM Dump'!I864</f>
        <v>0</v>
      </c>
      <c r="H865" s="49">
        <f>'XCSM Dump'!J864</f>
        <v>0</v>
      </c>
      <c r="I865" s="49">
        <f>'XCSM Dump'!BX864</f>
        <v>-0.94</v>
      </c>
      <c r="J865" s="49">
        <f>'XCSM Dump'!BY864</f>
        <v>-0.88</v>
      </c>
      <c r="K865" s="49">
        <f>'XCSM Dump'!BZ864</f>
        <v>2</v>
      </c>
      <c r="L865" s="76">
        <f>'XCSM Dump'!AT864</f>
        <v>0</v>
      </c>
      <c r="M865" s="76">
        <f>'XCSM Dump'!AU864</f>
        <v>0</v>
      </c>
      <c r="N865" s="76">
        <f>'XCSM Dump'!AV864</f>
        <v>0</v>
      </c>
      <c r="O865" s="76">
        <f>'XCSM Dump'!AW864</f>
        <v>0</v>
      </c>
      <c r="P865" s="76">
        <f>'XCSM Dump'!AX864</f>
        <v>0</v>
      </c>
      <c r="Q865" s="76">
        <f>'XCSM Dump'!AY864</f>
        <v>0</v>
      </c>
      <c r="R865" s="76">
        <f>'XCSM Dump'!AZ864</f>
        <v>0</v>
      </c>
      <c r="S865" s="76">
        <f>+'XCSM Dump'!U864</f>
        <v>0</v>
      </c>
      <c r="T865" s="76">
        <f>+'XCSM Dump'!BB864+'XCSM Dump'!BA864</f>
        <v>0</v>
      </c>
      <c r="U865" s="11">
        <f t="shared" si="28"/>
        <v>0</v>
      </c>
    </row>
    <row r="866" spans="1:21" x14ac:dyDescent="0.3">
      <c r="A866" t="str">
        <f t="shared" si="27"/>
        <v>00000</v>
      </c>
      <c r="B866" s="1">
        <f>'XCSM Dump'!C865</f>
        <v>0</v>
      </c>
      <c r="C866" s="1" t="str">
        <f>IF(LEN('XCSM Dump'!D865)=4,'XCSM Dump'!D865,REPT("0",3-LEN('XCSM Dump'!D865))&amp;'XCSM Dump'!D865)</f>
        <v>000</v>
      </c>
      <c r="D866" s="1">
        <f>'XCSM Dump'!E865</f>
        <v>0</v>
      </c>
      <c r="E866">
        <f>'XCSM Dump'!F865</f>
        <v>0</v>
      </c>
      <c r="F866" s="75">
        <f>'XCSM Dump'!W865</f>
        <v>0</v>
      </c>
      <c r="G866" s="49">
        <f>'XCSM Dump'!I865</f>
        <v>0</v>
      </c>
      <c r="H866" s="49">
        <f>'XCSM Dump'!J865</f>
        <v>0</v>
      </c>
      <c r="I866" s="49">
        <f>'XCSM Dump'!BX865</f>
        <v>-0.94</v>
      </c>
      <c r="J866" s="49">
        <f>'XCSM Dump'!BY865</f>
        <v>-0.88</v>
      </c>
      <c r="K866" s="49">
        <f>'XCSM Dump'!BZ865</f>
        <v>2</v>
      </c>
      <c r="L866" s="76">
        <f>'XCSM Dump'!AT865</f>
        <v>0</v>
      </c>
      <c r="M866" s="76">
        <f>'XCSM Dump'!AU865</f>
        <v>0</v>
      </c>
      <c r="N866" s="76">
        <f>'XCSM Dump'!AV865</f>
        <v>0</v>
      </c>
      <c r="O866" s="76">
        <f>'XCSM Dump'!AW865</f>
        <v>0</v>
      </c>
      <c r="P866" s="76">
        <f>'XCSM Dump'!AX865</f>
        <v>0</v>
      </c>
      <c r="Q866" s="76">
        <f>'XCSM Dump'!AY865</f>
        <v>0</v>
      </c>
      <c r="R866" s="76">
        <f>'XCSM Dump'!AZ865</f>
        <v>0</v>
      </c>
      <c r="S866" s="76">
        <f>+'XCSM Dump'!U865</f>
        <v>0</v>
      </c>
      <c r="T866" s="76">
        <f>+'XCSM Dump'!BB865+'XCSM Dump'!BA865</f>
        <v>0</v>
      </c>
      <c r="U866" s="11">
        <f t="shared" si="28"/>
        <v>0</v>
      </c>
    </row>
    <row r="867" spans="1:21" x14ac:dyDescent="0.3">
      <c r="A867" t="str">
        <f t="shared" si="27"/>
        <v>00000</v>
      </c>
      <c r="B867" s="1">
        <f>'XCSM Dump'!C866</f>
        <v>0</v>
      </c>
      <c r="C867" s="1" t="str">
        <f>IF(LEN('XCSM Dump'!D866)=4,'XCSM Dump'!D866,REPT("0",3-LEN('XCSM Dump'!D866))&amp;'XCSM Dump'!D866)</f>
        <v>000</v>
      </c>
      <c r="D867" s="1">
        <f>'XCSM Dump'!E866</f>
        <v>0</v>
      </c>
      <c r="E867">
        <f>'XCSM Dump'!F866</f>
        <v>0</v>
      </c>
      <c r="F867" s="75">
        <f>'XCSM Dump'!W866</f>
        <v>0</v>
      </c>
      <c r="G867" s="49">
        <f>'XCSM Dump'!I866</f>
        <v>0</v>
      </c>
      <c r="H867" s="49">
        <f>'XCSM Dump'!J866</f>
        <v>0</v>
      </c>
      <c r="I867" s="49">
        <f>'XCSM Dump'!BX866</f>
        <v>-0.94</v>
      </c>
      <c r="J867" s="49">
        <f>'XCSM Dump'!BY866</f>
        <v>-0.88</v>
      </c>
      <c r="K867" s="49">
        <f>'XCSM Dump'!BZ866</f>
        <v>2</v>
      </c>
      <c r="L867" s="76">
        <f>'XCSM Dump'!AT866</f>
        <v>0</v>
      </c>
      <c r="M867" s="76">
        <f>'XCSM Dump'!AU866</f>
        <v>0</v>
      </c>
      <c r="N867" s="76">
        <f>'XCSM Dump'!AV866</f>
        <v>0</v>
      </c>
      <c r="O867" s="76">
        <f>'XCSM Dump'!AW866</f>
        <v>0</v>
      </c>
      <c r="P867" s="76">
        <f>'XCSM Dump'!AX866</f>
        <v>0</v>
      </c>
      <c r="Q867" s="76">
        <f>'XCSM Dump'!AY866</f>
        <v>0</v>
      </c>
      <c r="R867" s="76">
        <f>'XCSM Dump'!AZ866</f>
        <v>0</v>
      </c>
      <c r="S867" s="76">
        <f>+'XCSM Dump'!U866</f>
        <v>0</v>
      </c>
      <c r="T867" s="76">
        <f>+'XCSM Dump'!BB866+'XCSM Dump'!BA866</f>
        <v>0</v>
      </c>
      <c r="U867" s="11">
        <f t="shared" si="28"/>
        <v>0</v>
      </c>
    </row>
    <row r="868" spans="1:21" x14ac:dyDescent="0.3">
      <c r="A868" t="str">
        <f t="shared" si="27"/>
        <v>00000</v>
      </c>
      <c r="B868" s="1">
        <f>'XCSM Dump'!C867</f>
        <v>0</v>
      </c>
      <c r="C868" s="1" t="str">
        <f>IF(LEN('XCSM Dump'!D867)=4,'XCSM Dump'!D867,REPT("0",3-LEN('XCSM Dump'!D867))&amp;'XCSM Dump'!D867)</f>
        <v>000</v>
      </c>
      <c r="D868" s="1">
        <f>'XCSM Dump'!E867</f>
        <v>0</v>
      </c>
      <c r="E868">
        <f>'XCSM Dump'!F867</f>
        <v>0</v>
      </c>
      <c r="F868" s="75">
        <f>'XCSM Dump'!W867</f>
        <v>0</v>
      </c>
      <c r="G868" s="49">
        <f>'XCSM Dump'!I867</f>
        <v>0</v>
      </c>
      <c r="H868" s="49">
        <f>'XCSM Dump'!J867</f>
        <v>0</v>
      </c>
      <c r="I868" s="49">
        <f>'XCSM Dump'!BX867</f>
        <v>-0.94</v>
      </c>
      <c r="J868" s="49">
        <f>'XCSM Dump'!BY867</f>
        <v>-0.88</v>
      </c>
      <c r="K868" s="49">
        <f>'XCSM Dump'!BZ867</f>
        <v>2</v>
      </c>
      <c r="L868" s="76">
        <f>'XCSM Dump'!AT867</f>
        <v>0</v>
      </c>
      <c r="M868" s="76">
        <f>'XCSM Dump'!AU867</f>
        <v>0</v>
      </c>
      <c r="N868" s="76">
        <f>'XCSM Dump'!AV867</f>
        <v>0</v>
      </c>
      <c r="O868" s="76">
        <f>'XCSM Dump'!AW867</f>
        <v>0</v>
      </c>
      <c r="P868" s="76">
        <f>'XCSM Dump'!AX867</f>
        <v>0</v>
      </c>
      <c r="Q868" s="76">
        <f>'XCSM Dump'!AY867</f>
        <v>0</v>
      </c>
      <c r="R868" s="76">
        <f>'XCSM Dump'!AZ867</f>
        <v>0</v>
      </c>
      <c r="S868" s="76">
        <f>+'XCSM Dump'!U867</f>
        <v>0</v>
      </c>
      <c r="T868" s="76">
        <f>+'XCSM Dump'!BB867+'XCSM Dump'!BA867</f>
        <v>0</v>
      </c>
      <c r="U868" s="11">
        <f t="shared" si="28"/>
        <v>0</v>
      </c>
    </row>
    <row r="869" spans="1:21" x14ac:dyDescent="0.3">
      <c r="A869" t="str">
        <f t="shared" si="27"/>
        <v>00000</v>
      </c>
      <c r="B869" s="1">
        <f>'XCSM Dump'!C868</f>
        <v>0</v>
      </c>
      <c r="C869" s="1" t="str">
        <f>IF(LEN('XCSM Dump'!D868)=4,'XCSM Dump'!D868,REPT("0",3-LEN('XCSM Dump'!D868))&amp;'XCSM Dump'!D868)</f>
        <v>000</v>
      </c>
      <c r="D869" s="1">
        <f>'XCSM Dump'!E868</f>
        <v>0</v>
      </c>
      <c r="E869">
        <f>'XCSM Dump'!F868</f>
        <v>0</v>
      </c>
      <c r="F869" s="75">
        <f>'XCSM Dump'!W868</f>
        <v>0</v>
      </c>
      <c r="G869" s="49">
        <f>'XCSM Dump'!I868</f>
        <v>0</v>
      </c>
      <c r="H869" s="49">
        <f>'XCSM Dump'!J868</f>
        <v>0</v>
      </c>
      <c r="I869" s="49">
        <f>'XCSM Dump'!BX868</f>
        <v>-0.94</v>
      </c>
      <c r="J869" s="49">
        <f>'XCSM Dump'!BY868</f>
        <v>-0.88</v>
      </c>
      <c r="K869" s="49">
        <f>'XCSM Dump'!BZ868</f>
        <v>2</v>
      </c>
      <c r="L869" s="76">
        <f>'XCSM Dump'!AT868</f>
        <v>0</v>
      </c>
      <c r="M869" s="76">
        <f>'XCSM Dump'!AU868</f>
        <v>0</v>
      </c>
      <c r="N869" s="76">
        <f>'XCSM Dump'!AV868</f>
        <v>0</v>
      </c>
      <c r="O869" s="76">
        <f>'XCSM Dump'!AW868</f>
        <v>0</v>
      </c>
      <c r="P869" s="76">
        <f>'XCSM Dump'!AX868</f>
        <v>0</v>
      </c>
      <c r="Q869" s="76">
        <f>'XCSM Dump'!AY868</f>
        <v>0</v>
      </c>
      <c r="R869" s="76">
        <f>'XCSM Dump'!AZ868</f>
        <v>0</v>
      </c>
      <c r="S869" s="76">
        <f>+'XCSM Dump'!U868</f>
        <v>0</v>
      </c>
      <c r="T869" s="76">
        <f>+'XCSM Dump'!BB868+'XCSM Dump'!BA868</f>
        <v>0</v>
      </c>
      <c r="U869" s="11">
        <f t="shared" si="28"/>
        <v>0</v>
      </c>
    </row>
    <row r="870" spans="1:21" x14ac:dyDescent="0.3">
      <c r="A870" t="str">
        <f t="shared" si="27"/>
        <v>00000</v>
      </c>
      <c r="B870" s="1">
        <f>'XCSM Dump'!C869</f>
        <v>0</v>
      </c>
      <c r="C870" s="1" t="str">
        <f>IF(LEN('XCSM Dump'!D869)=4,'XCSM Dump'!D869,REPT("0",3-LEN('XCSM Dump'!D869))&amp;'XCSM Dump'!D869)</f>
        <v>000</v>
      </c>
      <c r="D870" s="1">
        <f>'XCSM Dump'!E869</f>
        <v>0</v>
      </c>
      <c r="E870">
        <f>'XCSM Dump'!F869</f>
        <v>0</v>
      </c>
      <c r="F870" s="75">
        <f>'XCSM Dump'!W869</f>
        <v>0</v>
      </c>
      <c r="G870" s="49">
        <f>'XCSM Dump'!I869</f>
        <v>0</v>
      </c>
      <c r="H870" s="49">
        <f>'XCSM Dump'!J869</f>
        <v>0</v>
      </c>
      <c r="I870" s="49">
        <f>'XCSM Dump'!BX869</f>
        <v>-0.94</v>
      </c>
      <c r="J870" s="49">
        <f>'XCSM Dump'!BY869</f>
        <v>-0.88</v>
      </c>
      <c r="K870" s="49">
        <f>'XCSM Dump'!BZ869</f>
        <v>2</v>
      </c>
      <c r="L870" s="76">
        <f>'XCSM Dump'!AT869</f>
        <v>0</v>
      </c>
      <c r="M870" s="76">
        <f>'XCSM Dump'!AU869</f>
        <v>0</v>
      </c>
      <c r="N870" s="76">
        <f>'XCSM Dump'!AV869</f>
        <v>0</v>
      </c>
      <c r="O870" s="76">
        <f>'XCSM Dump'!AW869</f>
        <v>0</v>
      </c>
      <c r="P870" s="76">
        <f>'XCSM Dump'!AX869</f>
        <v>0</v>
      </c>
      <c r="Q870" s="76">
        <f>'XCSM Dump'!AY869</f>
        <v>0</v>
      </c>
      <c r="R870" s="76">
        <f>'XCSM Dump'!AZ869</f>
        <v>0</v>
      </c>
      <c r="S870" s="76">
        <f>+'XCSM Dump'!U869</f>
        <v>0</v>
      </c>
      <c r="T870" s="76">
        <f>+'XCSM Dump'!BB869+'XCSM Dump'!BA869</f>
        <v>0</v>
      </c>
      <c r="U870" s="11">
        <f t="shared" si="28"/>
        <v>0</v>
      </c>
    </row>
    <row r="871" spans="1:21" x14ac:dyDescent="0.3">
      <c r="A871" t="str">
        <f t="shared" si="27"/>
        <v>00000</v>
      </c>
      <c r="B871" s="1">
        <f>'XCSM Dump'!C870</f>
        <v>0</v>
      </c>
      <c r="C871" s="1" t="str">
        <f>IF(LEN('XCSM Dump'!D870)=4,'XCSM Dump'!D870,REPT("0",3-LEN('XCSM Dump'!D870))&amp;'XCSM Dump'!D870)</f>
        <v>000</v>
      </c>
      <c r="D871" s="1">
        <f>'XCSM Dump'!E870</f>
        <v>0</v>
      </c>
      <c r="E871">
        <f>'XCSM Dump'!F870</f>
        <v>0</v>
      </c>
      <c r="F871" s="75">
        <f>'XCSM Dump'!W870</f>
        <v>0</v>
      </c>
      <c r="G871" s="49">
        <f>'XCSM Dump'!I870</f>
        <v>0</v>
      </c>
      <c r="H871" s="49">
        <f>'XCSM Dump'!J870</f>
        <v>0</v>
      </c>
      <c r="I871" s="49">
        <f>'XCSM Dump'!BX870</f>
        <v>-0.94</v>
      </c>
      <c r="J871" s="49">
        <f>'XCSM Dump'!BY870</f>
        <v>-0.88</v>
      </c>
      <c r="K871" s="49">
        <f>'XCSM Dump'!BZ870</f>
        <v>2</v>
      </c>
      <c r="L871" s="76">
        <f>'XCSM Dump'!AT870</f>
        <v>0</v>
      </c>
      <c r="M871" s="76">
        <f>'XCSM Dump'!AU870</f>
        <v>0</v>
      </c>
      <c r="N871" s="76">
        <f>'XCSM Dump'!AV870</f>
        <v>0</v>
      </c>
      <c r="O871" s="76">
        <f>'XCSM Dump'!AW870</f>
        <v>0</v>
      </c>
      <c r="P871" s="76">
        <f>'XCSM Dump'!AX870</f>
        <v>0</v>
      </c>
      <c r="Q871" s="76">
        <f>'XCSM Dump'!AY870</f>
        <v>0</v>
      </c>
      <c r="R871" s="76">
        <f>'XCSM Dump'!AZ870</f>
        <v>0</v>
      </c>
      <c r="S871" s="76">
        <f>+'XCSM Dump'!U870</f>
        <v>0</v>
      </c>
      <c r="T871" s="76">
        <f>+'XCSM Dump'!BB870+'XCSM Dump'!BA870</f>
        <v>0</v>
      </c>
      <c r="U871" s="11">
        <f t="shared" si="28"/>
        <v>0</v>
      </c>
    </row>
    <row r="872" spans="1:21" x14ac:dyDescent="0.3">
      <c r="A872" t="str">
        <f t="shared" si="27"/>
        <v>00000</v>
      </c>
      <c r="B872" s="1">
        <f>'XCSM Dump'!C871</f>
        <v>0</v>
      </c>
      <c r="C872" s="1" t="str">
        <f>IF(LEN('XCSM Dump'!D871)=4,'XCSM Dump'!D871,REPT("0",3-LEN('XCSM Dump'!D871))&amp;'XCSM Dump'!D871)</f>
        <v>000</v>
      </c>
      <c r="D872" s="1">
        <f>'XCSM Dump'!E871</f>
        <v>0</v>
      </c>
      <c r="E872">
        <f>'XCSM Dump'!F871</f>
        <v>0</v>
      </c>
      <c r="F872" s="75">
        <f>'XCSM Dump'!W871</f>
        <v>0</v>
      </c>
      <c r="G872" s="49">
        <f>'XCSM Dump'!I871</f>
        <v>0</v>
      </c>
      <c r="H872" s="49">
        <f>'XCSM Dump'!J871</f>
        <v>0</v>
      </c>
      <c r="I872" s="49">
        <f>'XCSM Dump'!BX871</f>
        <v>-0.94</v>
      </c>
      <c r="J872" s="49">
        <f>'XCSM Dump'!BY871</f>
        <v>-0.88</v>
      </c>
      <c r="K872" s="49">
        <f>'XCSM Dump'!BZ871</f>
        <v>2</v>
      </c>
      <c r="L872" s="76">
        <f>'XCSM Dump'!AT871</f>
        <v>0</v>
      </c>
      <c r="M872" s="76">
        <f>'XCSM Dump'!AU871</f>
        <v>0</v>
      </c>
      <c r="N872" s="76">
        <f>'XCSM Dump'!AV871</f>
        <v>0</v>
      </c>
      <c r="O872" s="76">
        <f>'XCSM Dump'!AW871</f>
        <v>0</v>
      </c>
      <c r="P872" s="76">
        <f>'XCSM Dump'!AX871</f>
        <v>0</v>
      </c>
      <c r="Q872" s="76">
        <f>'XCSM Dump'!AY871</f>
        <v>0</v>
      </c>
      <c r="R872" s="76">
        <f>'XCSM Dump'!AZ871</f>
        <v>0</v>
      </c>
      <c r="S872" s="76">
        <f>+'XCSM Dump'!U871</f>
        <v>0</v>
      </c>
      <c r="T872" s="76">
        <f>+'XCSM Dump'!BB871+'XCSM Dump'!BA871</f>
        <v>0</v>
      </c>
      <c r="U872" s="11">
        <f t="shared" si="28"/>
        <v>0</v>
      </c>
    </row>
    <row r="873" spans="1:21" x14ac:dyDescent="0.3">
      <c r="A873" t="str">
        <f t="shared" si="27"/>
        <v>00000</v>
      </c>
      <c r="B873" s="1">
        <f>'XCSM Dump'!C872</f>
        <v>0</v>
      </c>
      <c r="C873" s="1" t="str">
        <f>IF(LEN('XCSM Dump'!D872)=4,'XCSM Dump'!D872,REPT("0",3-LEN('XCSM Dump'!D872))&amp;'XCSM Dump'!D872)</f>
        <v>000</v>
      </c>
      <c r="D873" s="1">
        <f>'XCSM Dump'!E872</f>
        <v>0</v>
      </c>
      <c r="E873">
        <f>'XCSM Dump'!F872</f>
        <v>0</v>
      </c>
      <c r="F873" s="75">
        <f>'XCSM Dump'!W872</f>
        <v>0</v>
      </c>
      <c r="G873" s="49">
        <f>'XCSM Dump'!I872</f>
        <v>0</v>
      </c>
      <c r="H873" s="49">
        <f>'XCSM Dump'!J872</f>
        <v>0</v>
      </c>
      <c r="I873" s="49">
        <f>'XCSM Dump'!BX872</f>
        <v>-0.94</v>
      </c>
      <c r="J873" s="49">
        <f>'XCSM Dump'!BY872</f>
        <v>-0.88</v>
      </c>
      <c r="K873" s="49">
        <f>'XCSM Dump'!BZ872</f>
        <v>2</v>
      </c>
      <c r="L873" s="76">
        <f>'XCSM Dump'!AT872</f>
        <v>0</v>
      </c>
      <c r="M873" s="76">
        <f>'XCSM Dump'!AU872</f>
        <v>0</v>
      </c>
      <c r="N873" s="76">
        <f>'XCSM Dump'!AV872</f>
        <v>0</v>
      </c>
      <c r="O873" s="76">
        <f>'XCSM Dump'!AW872</f>
        <v>0</v>
      </c>
      <c r="P873" s="76">
        <f>'XCSM Dump'!AX872</f>
        <v>0</v>
      </c>
      <c r="Q873" s="76">
        <f>'XCSM Dump'!AY872</f>
        <v>0</v>
      </c>
      <c r="R873" s="76">
        <f>'XCSM Dump'!AZ872</f>
        <v>0</v>
      </c>
      <c r="S873" s="76">
        <f>+'XCSM Dump'!U872</f>
        <v>0</v>
      </c>
      <c r="T873" s="76">
        <f>+'XCSM Dump'!BB872+'XCSM Dump'!BA872</f>
        <v>0</v>
      </c>
      <c r="U873" s="11">
        <f t="shared" si="28"/>
        <v>0</v>
      </c>
    </row>
    <row r="874" spans="1:21" x14ac:dyDescent="0.3">
      <c r="A874" t="str">
        <f t="shared" si="27"/>
        <v>00000</v>
      </c>
      <c r="B874" s="1">
        <f>'XCSM Dump'!C873</f>
        <v>0</v>
      </c>
      <c r="C874" s="1" t="str">
        <f>IF(LEN('XCSM Dump'!D873)=4,'XCSM Dump'!D873,REPT("0",3-LEN('XCSM Dump'!D873))&amp;'XCSM Dump'!D873)</f>
        <v>000</v>
      </c>
      <c r="D874" s="1">
        <f>'XCSM Dump'!E873</f>
        <v>0</v>
      </c>
      <c r="E874">
        <f>'XCSM Dump'!F873</f>
        <v>0</v>
      </c>
      <c r="F874" s="75">
        <f>'XCSM Dump'!W873</f>
        <v>0</v>
      </c>
      <c r="G874" s="49">
        <f>'XCSM Dump'!I873</f>
        <v>0</v>
      </c>
      <c r="H874" s="49">
        <f>'XCSM Dump'!J873</f>
        <v>0</v>
      </c>
      <c r="I874" s="49">
        <f>'XCSM Dump'!BX873</f>
        <v>-0.94</v>
      </c>
      <c r="J874" s="49">
        <f>'XCSM Dump'!BY873</f>
        <v>-0.88</v>
      </c>
      <c r="K874" s="49">
        <f>'XCSM Dump'!BZ873</f>
        <v>2</v>
      </c>
      <c r="L874" s="76">
        <f>'XCSM Dump'!AT873</f>
        <v>0</v>
      </c>
      <c r="M874" s="76">
        <f>'XCSM Dump'!AU873</f>
        <v>0</v>
      </c>
      <c r="N874" s="76">
        <f>'XCSM Dump'!AV873</f>
        <v>0</v>
      </c>
      <c r="O874" s="76">
        <f>'XCSM Dump'!AW873</f>
        <v>0</v>
      </c>
      <c r="P874" s="76">
        <f>'XCSM Dump'!AX873</f>
        <v>0</v>
      </c>
      <c r="Q874" s="76">
        <f>'XCSM Dump'!AY873</f>
        <v>0</v>
      </c>
      <c r="R874" s="76">
        <f>'XCSM Dump'!AZ873</f>
        <v>0</v>
      </c>
      <c r="S874" s="76">
        <f>+'XCSM Dump'!U873</f>
        <v>0</v>
      </c>
      <c r="T874" s="76">
        <f>+'XCSM Dump'!BB873+'XCSM Dump'!BA873</f>
        <v>0</v>
      </c>
      <c r="U874" s="11">
        <f t="shared" si="28"/>
        <v>0</v>
      </c>
    </row>
    <row r="875" spans="1:21" x14ac:dyDescent="0.3">
      <c r="A875" t="str">
        <f t="shared" si="27"/>
        <v>00000</v>
      </c>
      <c r="B875" s="1">
        <f>'XCSM Dump'!C874</f>
        <v>0</v>
      </c>
      <c r="C875" s="1" t="str">
        <f>IF(LEN('XCSM Dump'!D874)=4,'XCSM Dump'!D874,REPT("0",3-LEN('XCSM Dump'!D874))&amp;'XCSM Dump'!D874)</f>
        <v>000</v>
      </c>
      <c r="D875" s="1">
        <f>'XCSM Dump'!E874</f>
        <v>0</v>
      </c>
      <c r="E875">
        <f>'XCSM Dump'!F874</f>
        <v>0</v>
      </c>
      <c r="F875" s="75">
        <f>'XCSM Dump'!W874</f>
        <v>0</v>
      </c>
      <c r="G875" s="49">
        <f>'XCSM Dump'!I874</f>
        <v>0</v>
      </c>
      <c r="H875" s="49">
        <f>'XCSM Dump'!J874</f>
        <v>0</v>
      </c>
      <c r="I875" s="49">
        <f>'XCSM Dump'!BX874</f>
        <v>-0.94</v>
      </c>
      <c r="J875" s="49">
        <f>'XCSM Dump'!BY874</f>
        <v>-0.88</v>
      </c>
      <c r="K875" s="49">
        <f>'XCSM Dump'!BZ874</f>
        <v>2</v>
      </c>
      <c r="L875" s="76">
        <f>'XCSM Dump'!AT874</f>
        <v>0</v>
      </c>
      <c r="M875" s="76">
        <f>'XCSM Dump'!AU874</f>
        <v>0</v>
      </c>
      <c r="N875" s="76">
        <f>'XCSM Dump'!AV874</f>
        <v>0</v>
      </c>
      <c r="O875" s="76">
        <f>'XCSM Dump'!AW874</f>
        <v>0</v>
      </c>
      <c r="P875" s="76">
        <f>'XCSM Dump'!AX874</f>
        <v>0</v>
      </c>
      <c r="Q875" s="76">
        <f>'XCSM Dump'!AY874</f>
        <v>0</v>
      </c>
      <c r="R875" s="76">
        <f>'XCSM Dump'!AZ874</f>
        <v>0</v>
      </c>
      <c r="S875" s="76">
        <f>+'XCSM Dump'!U874</f>
        <v>0</v>
      </c>
      <c r="T875" s="76">
        <f>+'XCSM Dump'!BB874+'XCSM Dump'!BA874</f>
        <v>0</v>
      </c>
      <c r="U875" s="11">
        <f t="shared" si="28"/>
        <v>0</v>
      </c>
    </row>
    <row r="876" spans="1:21" x14ac:dyDescent="0.3">
      <c r="A876" t="str">
        <f t="shared" si="27"/>
        <v>00000</v>
      </c>
      <c r="B876" s="1">
        <f>'XCSM Dump'!C875</f>
        <v>0</v>
      </c>
      <c r="C876" s="1" t="str">
        <f>IF(LEN('XCSM Dump'!D875)=4,'XCSM Dump'!D875,REPT("0",3-LEN('XCSM Dump'!D875))&amp;'XCSM Dump'!D875)</f>
        <v>000</v>
      </c>
      <c r="D876" s="1">
        <f>'XCSM Dump'!E875</f>
        <v>0</v>
      </c>
      <c r="E876">
        <f>'XCSM Dump'!F875</f>
        <v>0</v>
      </c>
      <c r="F876" s="75">
        <f>'XCSM Dump'!W875</f>
        <v>0</v>
      </c>
      <c r="G876" s="49">
        <f>'XCSM Dump'!I875</f>
        <v>0</v>
      </c>
      <c r="H876" s="49">
        <f>'XCSM Dump'!J875</f>
        <v>0</v>
      </c>
      <c r="I876" s="49">
        <f>'XCSM Dump'!BX875</f>
        <v>-0.94</v>
      </c>
      <c r="J876" s="49">
        <f>'XCSM Dump'!BY875</f>
        <v>-0.88</v>
      </c>
      <c r="K876" s="49">
        <f>'XCSM Dump'!BZ875</f>
        <v>2</v>
      </c>
      <c r="L876" s="76">
        <f>'XCSM Dump'!AT875</f>
        <v>0</v>
      </c>
      <c r="M876" s="76">
        <f>'XCSM Dump'!AU875</f>
        <v>0</v>
      </c>
      <c r="N876" s="76">
        <f>'XCSM Dump'!AV875</f>
        <v>0</v>
      </c>
      <c r="O876" s="76">
        <f>'XCSM Dump'!AW875</f>
        <v>0</v>
      </c>
      <c r="P876" s="76">
        <f>'XCSM Dump'!AX875</f>
        <v>0</v>
      </c>
      <c r="Q876" s="76">
        <f>'XCSM Dump'!AY875</f>
        <v>0</v>
      </c>
      <c r="R876" s="76">
        <f>'XCSM Dump'!AZ875</f>
        <v>0</v>
      </c>
      <c r="S876" s="76">
        <f>+'XCSM Dump'!U875</f>
        <v>0</v>
      </c>
      <c r="T876" s="76">
        <f>+'XCSM Dump'!BB875+'XCSM Dump'!BA875</f>
        <v>0</v>
      </c>
      <c r="U876" s="11">
        <f t="shared" si="28"/>
        <v>0</v>
      </c>
    </row>
    <row r="877" spans="1:21" x14ac:dyDescent="0.3">
      <c r="A877" t="str">
        <f t="shared" si="27"/>
        <v>00000</v>
      </c>
      <c r="B877" s="1">
        <f>'XCSM Dump'!C876</f>
        <v>0</v>
      </c>
      <c r="C877" s="1" t="str">
        <f>IF(LEN('XCSM Dump'!D876)=4,'XCSM Dump'!D876,REPT("0",3-LEN('XCSM Dump'!D876))&amp;'XCSM Dump'!D876)</f>
        <v>000</v>
      </c>
      <c r="D877" s="1">
        <f>'XCSM Dump'!E876</f>
        <v>0</v>
      </c>
      <c r="E877">
        <f>'XCSM Dump'!F876</f>
        <v>0</v>
      </c>
      <c r="F877" s="75">
        <f>'XCSM Dump'!W876</f>
        <v>0</v>
      </c>
      <c r="G877" s="49">
        <f>'XCSM Dump'!I876</f>
        <v>0</v>
      </c>
      <c r="H877" s="49">
        <f>'XCSM Dump'!J876</f>
        <v>0</v>
      </c>
      <c r="I877" s="49">
        <f>'XCSM Dump'!BX876</f>
        <v>-0.94</v>
      </c>
      <c r="J877" s="49">
        <f>'XCSM Dump'!BY876</f>
        <v>-0.88</v>
      </c>
      <c r="K877" s="49">
        <f>'XCSM Dump'!BZ876</f>
        <v>2</v>
      </c>
      <c r="L877" s="76">
        <f>'XCSM Dump'!AT876</f>
        <v>0</v>
      </c>
      <c r="M877" s="76">
        <f>'XCSM Dump'!AU876</f>
        <v>0</v>
      </c>
      <c r="N877" s="76">
        <f>'XCSM Dump'!AV876</f>
        <v>0</v>
      </c>
      <c r="O877" s="76">
        <f>'XCSM Dump'!AW876</f>
        <v>0</v>
      </c>
      <c r="P877" s="76">
        <f>'XCSM Dump'!AX876</f>
        <v>0</v>
      </c>
      <c r="Q877" s="76">
        <f>'XCSM Dump'!AY876</f>
        <v>0</v>
      </c>
      <c r="R877" s="76">
        <f>'XCSM Dump'!AZ876</f>
        <v>0</v>
      </c>
      <c r="S877" s="76">
        <f>+'XCSM Dump'!U876</f>
        <v>0</v>
      </c>
      <c r="T877" s="76">
        <f>+'XCSM Dump'!BB876+'XCSM Dump'!BA876</f>
        <v>0</v>
      </c>
      <c r="U877" s="11">
        <f t="shared" si="28"/>
        <v>0</v>
      </c>
    </row>
    <row r="878" spans="1:21" x14ac:dyDescent="0.3">
      <c r="A878" t="str">
        <f t="shared" si="27"/>
        <v>00000</v>
      </c>
      <c r="B878" s="1">
        <f>'XCSM Dump'!C877</f>
        <v>0</v>
      </c>
      <c r="C878" s="1" t="str">
        <f>IF(LEN('XCSM Dump'!D877)=4,'XCSM Dump'!D877,REPT("0",3-LEN('XCSM Dump'!D877))&amp;'XCSM Dump'!D877)</f>
        <v>000</v>
      </c>
      <c r="D878" s="1">
        <f>'XCSM Dump'!E877</f>
        <v>0</v>
      </c>
      <c r="E878">
        <f>'XCSM Dump'!F877</f>
        <v>0</v>
      </c>
      <c r="F878" s="75">
        <f>'XCSM Dump'!W877</f>
        <v>0</v>
      </c>
      <c r="G878" s="49">
        <f>'XCSM Dump'!I877</f>
        <v>0</v>
      </c>
      <c r="H878" s="49">
        <f>'XCSM Dump'!J877</f>
        <v>0</v>
      </c>
      <c r="I878" s="49">
        <f>'XCSM Dump'!BX877</f>
        <v>-0.94</v>
      </c>
      <c r="J878" s="49">
        <f>'XCSM Dump'!BY877</f>
        <v>-0.88</v>
      </c>
      <c r="K878" s="49">
        <f>'XCSM Dump'!BZ877</f>
        <v>2</v>
      </c>
      <c r="L878" s="76">
        <f>'XCSM Dump'!AT877</f>
        <v>0</v>
      </c>
      <c r="M878" s="76">
        <f>'XCSM Dump'!AU877</f>
        <v>0</v>
      </c>
      <c r="N878" s="76">
        <f>'XCSM Dump'!AV877</f>
        <v>0</v>
      </c>
      <c r="O878" s="76">
        <f>'XCSM Dump'!AW877</f>
        <v>0</v>
      </c>
      <c r="P878" s="76">
        <f>'XCSM Dump'!AX877</f>
        <v>0</v>
      </c>
      <c r="Q878" s="76">
        <f>'XCSM Dump'!AY877</f>
        <v>0</v>
      </c>
      <c r="R878" s="76">
        <f>'XCSM Dump'!AZ877</f>
        <v>0</v>
      </c>
      <c r="S878" s="76">
        <f>+'XCSM Dump'!U877</f>
        <v>0</v>
      </c>
      <c r="T878" s="76">
        <f>+'XCSM Dump'!BB877+'XCSM Dump'!BA877</f>
        <v>0</v>
      </c>
      <c r="U878" s="11">
        <f t="shared" si="28"/>
        <v>0</v>
      </c>
    </row>
    <row r="879" spans="1:21" x14ac:dyDescent="0.3">
      <c r="A879" t="str">
        <f t="shared" si="27"/>
        <v>00000</v>
      </c>
      <c r="B879" s="1">
        <f>'XCSM Dump'!C878</f>
        <v>0</v>
      </c>
      <c r="C879" s="1" t="str">
        <f>IF(LEN('XCSM Dump'!D878)=4,'XCSM Dump'!D878,REPT("0",3-LEN('XCSM Dump'!D878))&amp;'XCSM Dump'!D878)</f>
        <v>000</v>
      </c>
      <c r="D879" s="1">
        <f>'XCSM Dump'!E878</f>
        <v>0</v>
      </c>
      <c r="E879">
        <f>'XCSM Dump'!F878</f>
        <v>0</v>
      </c>
      <c r="F879" s="75">
        <f>'XCSM Dump'!W878</f>
        <v>0</v>
      </c>
      <c r="G879" s="49">
        <f>'XCSM Dump'!I878</f>
        <v>0</v>
      </c>
      <c r="H879" s="49">
        <f>'XCSM Dump'!J878</f>
        <v>0</v>
      </c>
      <c r="I879" s="49">
        <f>'XCSM Dump'!BX878</f>
        <v>-0.94</v>
      </c>
      <c r="J879" s="49">
        <f>'XCSM Dump'!BY878</f>
        <v>-0.88</v>
      </c>
      <c r="K879" s="49">
        <f>'XCSM Dump'!BZ878</f>
        <v>2</v>
      </c>
      <c r="L879" s="76">
        <f>'XCSM Dump'!AT878</f>
        <v>0</v>
      </c>
      <c r="M879" s="76">
        <f>'XCSM Dump'!AU878</f>
        <v>0</v>
      </c>
      <c r="N879" s="76">
        <f>'XCSM Dump'!AV878</f>
        <v>0</v>
      </c>
      <c r="O879" s="76">
        <f>'XCSM Dump'!AW878</f>
        <v>0</v>
      </c>
      <c r="P879" s="76">
        <f>'XCSM Dump'!AX878</f>
        <v>0</v>
      </c>
      <c r="Q879" s="76">
        <f>'XCSM Dump'!AY878</f>
        <v>0</v>
      </c>
      <c r="R879" s="76">
        <f>'XCSM Dump'!AZ878</f>
        <v>0</v>
      </c>
      <c r="S879" s="76">
        <f>+'XCSM Dump'!U878</f>
        <v>0</v>
      </c>
      <c r="T879" s="76">
        <f>+'XCSM Dump'!BB878+'XCSM Dump'!BA878</f>
        <v>0</v>
      </c>
      <c r="U879" s="11">
        <f t="shared" si="28"/>
        <v>0</v>
      </c>
    </row>
    <row r="880" spans="1:21" x14ac:dyDescent="0.3">
      <c r="A880" t="str">
        <f t="shared" ref="A880:A943" si="29">B880&amp;C880&amp;D880</f>
        <v>00000</v>
      </c>
      <c r="B880" s="1">
        <f>'XCSM Dump'!C879</f>
        <v>0</v>
      </c>
      <c r="C880" s="1" t="str">
        <f>IF(LEN('XCSM Dump'!D879)=4,'XCSM Dump'!D879,REPT("0",3-LEN('XCSM Dump'!D879))&amp;'XCSM Dump'!D879)</f>
        <v>000</v>
      </c>
      <c r="D880" s="1">
        <f>'XCSM Dump'!E879</f>
        <v>0</v>
      </c>
      <c r="E880">
        <f>'XCSM Dump'!F879</f>
        <v>0</v>
      </c>
      <c r="F880" s="75">
        <f>'XCSM Dump'!W879</f>
        <v>0</v>
      </c>
      <c r="G880" s="49">
        <f>'XCSM Dump'!I879</f>
        <v>0</v>
      </c>
      <c r="H880" s="49">
        <f>'XCSM Dump'!J879</f>
        <v>0</v>
      </c>
      <c r="I880" s="49">
        <f>'XCSM Dump'!BX879</f>
        <v>-0.94</v>
      </c>
      <c r="J880" s="49">
        <f>'XCSM Dump'!BY879</f>
        <v>-0.88</v>
      </c>
      <c r="K880" s="49">
        <f>'XCSM Dump'!BZ879</f>
        <v>2</v>
      </c>
      <c r="L880" s="76">
        <f>'XCSM Dump'!AT879</f>
        <v>0</v>
      </c>
      <c r="M880" s="76">
        <f>'XCSM Dump'!AU879</f>
        <v>0</v>
      </c>
      <c r="N880" s="76">
        <f>'XCSM Dump'!AV879</f>
        <v>0</v>
      </c>
      <c r="O880" s="76">
        <f>'XCSM Dump'!AW879</f>
        <v>0</v>
      </c>
      <c r="P880" s="76">
        <f>'XCSM Dump'!AX879</f>
        <v>0</v>
      </c>
      <c r="Q880" s="76">
        <f>'XCSM Dump'!AY879</f>
        <v>0</v>
      </c>
      <c r="R880" s="76">
        <f>'XCSM Dump'!AZ879</f>
        <v>0</v>
      </c>
      <c r="S880" s="76">
        <f>+'XCSM Dump'!U879</f>
        <v>0</v>
      </c>
      <c r="T880" s="76">
        <f>+'XCSM Dump'!BB879+'XCSM Dump'!BA879</f>
        <v>0</v>
      </c>
      <c r="U880" s="11">
        <f t="shared" ref="U880:U943" si="30">SUM(L880:T880)</f>
        <v>0</v>
      </c>
    </row>
    <row r="881" spans="1:21" x14ac:dyDescent="0.3">
      <c r="A881" t="str">
        <f t="shared" si="29"/>
        <v>00000</v>
      </c>
      <c r="B881" s="1">
        <f>'XCSM Dump'!C880</f>
        <v>0</v>
      </c>
      <c r="C881" s="1" t="str">
        <f>IF(LEN('XCSM Dump'!D880)=4,'XCSM Dump'!D880,REPT("0",3-LEN('XCSM Dump'!D880))&amp;'XCSM Dump'!D880)</f>
        <v>000</v>
      </c>
      <c r="D881" s="1">
        <f>'XCSM Dump'!E880</f>
        <v>0</v>
      </c>
      <c r="E881">
        <f>'XCSM Dump'!F880</f>
        <v>0</v>
      </c>
      <c r="F881" s="75">
        <f>'XCSM Dump'!W880</f>
        <v>0</v>
      </c>
      <c r="G881" s="49">
        <f>'XCSM Dump'!I880</f>
        <v>0</v>
      </c>
      <c r="H881" s="49">
        <f>'XCSM Dump'!J880</f>
        <v>0</v>
      </c>
      <c r="I881" s="49">
        <f>'XCSM Dump'!BX880</f>
        <v>-0.94</v>
      </c>
      <c r="J881" s="49">
        <f>'XCSM Dump'!BY880</f>
        <v>-0.88</v>
      </c>
      <c r="K881" s="49">
        <f>'XCSM Dump'!BZ880</f>
        <v>2</v>
      </c>
      <c r="L881" s="76">
        <f>'XCSM Dump'!AT880</f>
        <v>0</v>
      </c>
      <c r="M881" s="76">
        <f>'XCSM Dump'!AU880</f>
        <v>0</v>
      </c>
      <c r="N881" s="76">
        <f>'XCSM Dump'!AV880</f>
        <v>0</v>
      </c>
      <c r="O881" s="76">
        <f>'XCSM Dump'!AW880</f>
        <v>0</v>
      </c>
      <c r="P881" s="76">
        <f>'XCSM Dump'!AX880</f>
        <v>0</v>
      </c>
      <c r="Q881" s="76">
        <f>'XCSM Dump'!AY880</f>
        <v>0</v>
      </c>
      <c r="R881" s="76">
        <f>'XCSM Dump'!AZ880</f>
        <v>0</v>
      </c>
      <c r="S881" s="76">
        <f>+'XCSM Dump'!U880</f>
        <v>0</v>
      </c>
      <c r="T881" s="76">
        <f>+'XCSM Dump'!BB880+'XCSM Dump'!BA880</f>
        <v>0</v>
      </c>
      <c r="U881" s="11">
        <f t="shared" si="30"/>
        <v>0</v>
      </c>
    </row>
    <row r="882" spans="1:21" x14ac:dyDescent="0.3">
      <c r="A882" t="str">
        <f t="shared" si="29"/>
        <v>00000</v>
      </c>
      <c r="B882" s="1">
        <f>'XCSM Dump'!C881</f>
        <v>0</v>
      </c>
      <c r="C882" s="1" t="str">
        <f>IF(LEN('XCSM Dump'!D881)=4,'XCSM Dump'!D881,REPT("0",3-LEN('XCSM Dump'!D881))&amp;'XCSM Dump'!D881)</f>
        <v>000</v>
      </c>
      <c r="D882" s="1">
        <f>'XCSM Dump'!E881</f>
        <v>0</v>
      </c>
      <c r="E882">
        <f>'XCSM Dump'!F881</f>
        <v>0</v>
      </c>
      <c r="F882" s="75">
        <f>'XCSM Dump'!W881</f>
        <v>0</v>
      </c>
      <c r="G882" s="49">
        <f>'XCSM Dump'!I881</f>
        <v>0</v>
      </c>
      <c r="H882" s="49">
        <f>'XCSM Dump'!J881</f>
        <v>0</v>
      </c>
      <c r="I882" s="49">
        <f>'XCSM Dump'!BX881</f>
        <v>-0.94</v>
      </c>
      <c r="J882" s="49">
        <f>'XCSM Dump'!BY881</f>
        <v>-0.88</v>
      </c>
      <c r="K882" s="49">
        <f>'XCSM Dump'!BZ881</f>
        <v>2</v>
      </c>
      <c r="L882" s="76">
        <f>'XCSM Dump'!AT881</f>
        <v>0</v>
      </c>
      <c r="M882" s="76">
        <f>'XCSM Dump'!AU881</f>
        <v>0</v>
      </c>
      <c r="N882" s="76">
        <f>'XCSM Dump'!AV881</f>
        <v>0</v>
      </c>
      <c r="O882" s="76">
        <f>'XCSM Dump'!AW881</f>
        <v>0</v>
      </c>
      <c r="P882" s="76">
        <f>'XCSM Dump'!AX881</f>
        <v>0</v>
      </c>
      <c r="Q882" s="76">
        <f>'XCSM Dump'!AY881</f>
        <v>0</v>
      </c>
      <c r="R882" s="76">
        <f>'XCSM Dump'!AZ881</f>
        <v>0</v>
      </c>
      <c r="S882" s="76">
        <f>+'XCSM Dump'!U881</f>
        <v>0</v>
      </c>
      <c r="T882" s="76">
        <f>+'XCSM Dump'!BB881+'XCSM Dump'!BA881</f>
        <v>0</v>
      </c>
      <c r="U882" s="11">
        <f t="shared" si="30"/>
        <v>0</v>
      </c>
    </row>
    <row r="883" spans="1:21" x14ac:dyDescent="0.3">
      <c r="A883" t="str">
        <f t="shared" si="29"/>
        <v>00000</v>
      </c>
      <c r="B883" s="1">
        <f>'XCSM Dump'!C882</f>
        <v>0</v>
      </c>
      <c r="C883" s="1" t="str">
        <f>IF(LEN('XCSM Dump'!D882)=4,'XCSM Dump'!D882,REPT("0",3-LEN('XCSM Dump'!D882))&amp;'XCSM Dump'!D882)</f>
        <v>000</v>
      </c>
      <c r="D883" s="1">
        <f>'XCSM Dump'!E882</f>
        <v>0</v>
      </c>
      <c r="E883">
        <f>'XCSM Dump'!F882</f>
        <v>0</v>
      </c>
      <c r="F883" s="75">
        <f>'XCSM Dump'!W882</f>
        <v>0</v>
      </c>
      <c r="G883" s="49">
        <f>'XCSM Dump'!I882</f>
        <v>0</v>
      </c>
      <c r="H883" s="49">
        <f>'XCSM Dump'!J882</f>
        <v>0</v>
      </c>
      <c r="I883" s="49">
        <f>'XCSM Dump'!BX882</f>
        <v>-0.94</v>
      </c>
      <c r="J883" s="49">
        <f>'XCSM Dump'!BY882</f>
        <v>-0.88</v>
      </c>
      <c r="K883" s="49">
        <f>'XCSM Dump'!BZ882</f>
        <v>2</v>
      </c>
      <c r="L883" s="76">
        <f>'XCSM Dump'!AT882</f>
        <v>0</v>
      </c>
      <c r="M883" s="76">
        <f>'XCSM Dump'!AU882</f>
        <v>0</v>
      </c>
      <c r="N883" s="76">
        <f>'XCSM Dump'!AV882</f>
        <v>0</v>
      </c>
      <c r="O883" s="76">
        <f>'XCSM Dump'!AW882</f>
        <v>0</v>
      </c>
      <c r="P883" s="76">
        <f>'XCSM Dump'!AX882</f>
        <v>0</v>
      </c>
      <c r="Q883" s="76">
        <f>'XCSM Dump'!AY882</f>
        <v>0</v>
      </c>
      <c r="R883" s="76">
        <f>'XCSM Dump'!AZ882</f>
        <v>0</v>
      </c>
      <c r="S883" s="76">
        <f>+'XCSM Dump'!U882</f>
        <v>0</v>
      </c>
      <c r="T883" s="76">
        <f>+'XCSM Dump'!BB882+'XCSM Dump'!BA882</f>
        <v>0</v>
      </c>
      <c r="U883" s="11">
        <f t="shared" si="30"/>
        <v>0</v>
      </c>
    </row>
    <row r="884" spans="1:21" x14ac:dyDescent="0.3">
      <c r="A884" t="str">
        <f t="shared" si="29"/>
        <v>00000</v>
      </c>
      <c r="B884" s="1">
        <f>'XCSM Dump'!C883</f>
        <v>0</v>
      </c>
      <c r="C884" s="1" t="str">
        <f>IF(LEN('XCSM Dump'!D883)=4,'XCSM Dump'!D883,REPT("0",3-LEN('XCSM Dump'!D883))&amp;'XCSM Dump'!D883)</f>
        <v>000</v>
      </c>
      <c r="D884" s="1">
        <f>'XCSM Dump'!E883</f>
        <v>0</v>
      </c>
      <c r="E884">
        <f>'XCSM Dump'!F883</f>
        <v>0</v>
      </c>
      <c r="F884" s="75">
        <f>'XCSM Dump'!W883</f>
        <v>0</v>
      </c>
      <c r="G884" s="49">
        <f>'XCSM Dump'!I883</f>
        <v>0</v>
      </c>
      <c r="H884" s="49">
        <f>'XCSM Dump'!J883</f>
        <v>0</v>
      </c>
      <c r="I884" s="49">
        <f>'XCSM Dump'!BX883</f>
        <v>-0.94</v>
      </c>
      <c r="J884" s="49">
        <f>'XCSM Dump'!BY883</f>
        <v>-0.88</v>
      </c>
      <c r="K884" s="49">
        <f>'XCSM Dump'!BZ883</f>
        <v>2</v>
      </c>
      <c r="L884" s="76">
        <f>'XCSM Dump'!AT883</f>
        <v>0</v>
      </c>
      <c r="M884" s="76">
        <f>'XCSM Dump'!AU883</f>
        <v>0</v>
      </c>
      <c r="N884" s="76">
        <f>'XCSM Dump'!AV883</f>
        <v>0</v>
      </c>
      <c r="O884" s="76">
        <f>'XCSM Dump'!AW883</f>
        <v>0</v>
      </c>
      <c r="P884" s="76">
        <f>'XCSM Dump'!AX883</f>
        <v>0</v>
      </c>
      <c r="Q884" s="76">
        <f>'XCSM Dump'!AY883</f>
        <v>0</v>
      </c>
      <c r="R884" s="76">
        <f>'XCSM Dump'!AZ883</f>
        <v>0</v>
      </c>
      <c r="S884" s="76">
        <f>+'XCSM Dump'!U883</f>
        <v>0</v>
      </c>
      <c r="T884" s="76">
        <f>+'XCSM Dump'!BB883+'XCSM Dump'!BA883</f>
        <v>0</v>
      </c>
      <c r="U884" s="11">
        <f t="shared" si="30"/>
        <v>0</v>
      </c>
    </row>
    <row r="885" spans="1:21" x14ac:dyDescent="0.3">
      <c r="A885" t="str">
        <f t="shared" si="29"/>
        <v>00000</v>
      </c>
      <c r="B885" s="1">
        <f>'XCSM Dump'!C884</f>
        <v>0</v>
      </c>
      <c r="C885" s="1" t="str">
        <f>IF(LEN('XCSM Dump'!D884)=4,'XCSM Dump'!D884,REPT("0",3-LEN('XCSM Dump'!D884))&amp;'XCSM Dump'!D884)</f>
        <v>000</v>
      </c>
      <c r="D885" s="1">
        <f>'XCSM Dump'!E884</f>
        <v>0</v>
      </c>
      <c r="E885">
        <f>'XCSM Dump'!F884</f>
        <v>0</v>
      </c>
      <c r="F885" s="75">
        <f>'XCSM Dump'!W884</f>
        <v>0</v>
      </c>
      <c r="G885" s="49">
        <f>'XCSM Dump'!I884</f>
        <v>0</v>
      </c>
      <c r="H885" s="49">
        <f>'XCSM Dump'!J884</f>
        <v>0</v>
      </c>
      <c r="I885" s="49">
        <f>'XCSM Dump'!BX884</f>
        <v>-0.94</v>
      </c>
      <c r="J885" s="49">
        <f>'XCSM Dump'!BY884</f>
        <v>-0.88</v>
      </c>
      <c r="K885" s="49">
        <f>'XCSM Dump'!BZ884</f>
        <v>2</v>
      </c>
      <c r="L885" s="76">
        <f>'XCSM Dump'!AT884</f>
        <v>0</v>
      </c>
      <c r="M885" s="76">
        <f>'XCSM Dump'!AU884</f>
        <v>0</v>
      </c>
      <c r="N885" s="76">
        <f>'XCSM Dump'!AV884</f>
        <v>0</v>
      </c>
      <c r="O885" s="76">
        <f>'XCSM Dump'!AW884</f>
        <v>0</v>
      </c>
      <c r="P885" s="76">
        <f>'XCSM Dump'!AX884</f>
        <v>0</v>
      </c>
      <c r="Q885" s="76">
        <f>'XCSM Dump'!AY884</f>
        <v>0</v>
      </c>
      <c r="R885" s="76">
        <f>'XCSM Dump'!AZ884</f>
        <v>0</v>
      </c>
      <c r="S885" s="76">
        <f>+'XCSM Dump'!U884</f>
        <v>0</v>
      </c>
      <c r="T885" s="76">
        <f>+'XCSM Dump'!BB884+'XCSM Dump'!BA884</f>
        <v>0</v>
      </c>
      <c r="U885" s="11">
        <f t="shared" si="30"/>
        <v>0</v>
      </c>
    </row>
    <row r="886" spans="1:21" x14ac:dyDescent="0.3">
      <c r="A886" t="str">
        <f t="shared" si="29"/>
        <v>00000</v>
      </c>
      <c r="B886" s="1">
        <f>'XCSM Dump'!C885</f>
        <v>0</v>
      </c>
      <c r="C886" s="1" t="str">
        <f>IF(LEN('XCSM Dump'!D885)=4,'XCSM Dump'!D885,REPT("0",3-LEN('XCSM Dump'!D885))&amp;'XCSM Dump'!D885)</f>
        <v>000</v>
      </c>
      <c r="D886" s="1">
        <f>'XCSM Dump'!E885</f>
        <v>0</v>
      </c>
      <c r="E886">
        <f>'XCSM Dump'!F885</f>
        <v>0</v>
      </c>
      <c r="F886" s="75">
        <f>'XCSM Dump'!W885</f>
        <v>0</v>
      </c>
      <c r="G886" s="49">
        <f>'XCSM Dump'!I885</f>
        <v>0</v>
      </c>
      <c r="H886" s="49">
        <f>'XCSM Dump'!J885</f>
        <v>0</v>
      </c>
      <c r="I886" s="49">
        <f>'XCSM Dump'!BX885</f>
        <v>-0.94</v>
      </c>
      <c r="J886" s="49">
        <f>'XCSM Dump'!BY885</f>
        <v>-0.88</v>
      </c>
      <c r="K886" s="49">
        <f>'XCSM Dump'!BZ885</f>
        <v>2</v>
      </c>
      <c r="L886" s="76">
        <f>'XCSM Dump'!AT885</f>
        <v>0</v>
      </c>
      <c r="M886" s="76">
        <f>'XCSM Dump'!AU885</f>
        <v>0</v>
      </c>
      <c r="N886" s="76">
        <f>'XCSM Dump'!AV885</f>
        <v>0</v>
      </c>
      <c r="O886" s="76">
        <f>'XCSM Dump'!AW885</f>
        <v>0</v>
      </c>
      <c r="P886" s="76">
        <f>'XCSM Dump'!AX885</f>
        <v>0</v>
      </c>
      <c r="Q886" s="76">
        <f>'XCSM Dump'!AY885</f>
        <v>0</v>
      </c>
      <c r="R886" s="76">
        <f>'XCSM Dump'!AZ885</f>
        <v>0</v>
      </c>
      <c r="S886" s="76">
        <f>+'XCSM Dump'!U885</f>
        <v>0</v>
      </c>
      <c r="T886" s="76">
        <f>+'XCSM Dump'!BB885+'XCSM Dump'!BA885</f>
        <v>0</v>
      </c>
      <c r="U886" s="11">
        <f t="shared" si="30"/>
        <v>0</v>
      </c>
    </row>
    <row r="887" spans="1:21" x14ac:dyDescent="0.3">
      <c r="A887" t="str">
        <f t="shared" si="29"/>
        <v>00000</v>
      </c>
      <c r="B887" s="1">
        <f>'XCSM Dump'!C886</f>
        <v>0</v>
      </c>
      <c r="C887" s="1" t="str">
        <f>IF(LEN('XCSM Dump'!D886)=4,'XCSM Dump'!D886,REPT("0",3-LEN('XCSM Dump'!D886))&amp;'XCSM Dump'!D886)</f>
        <v>000</v>
      </c>
      <c r="D887" s="1">
        <f>'XCSM Dump'!E886</f>
        <v>0</v>
      </c>
      <c r="E887">
        <f>'XCSM Dump'!F886</f>
        <v>0</v>
      </c>
      <c r="F887" s="75">
        <f>'XCSM Dump'!W886</f>
        <v>0</v>
      </c>
      <c r="G887" s="49">
        <f>'XCSM Dump'!I886</f>
        <v>0</v>
      </c>
      <c r="H887" s="49">
        <f>'XCSM Dump'!J886</f>
        <v>0</v>
      </c>
      <c r="I887" s="49">
        <f>'XCSM Dump'!BX886</f>
        <v>-0.94</v>
      </c>
      <c r="J887" s="49">
        <f>'XCSM Dump'!BY886</f>
        <v>-0.88</v>
      </c>
      <c r="K887" s="49">
        <f>'XCSM Dump'!BZ886</f>
        <v>2</v>
      </c>
      <c r="L887" s="76">
        <f>'XCSM Dump'!AT886</f>
        <v>0</v>
      </c>
      <c r="M887" s="76">
        <f>'XCSM Dump'!AU886</f>
        <v>0</v>
      </c>
      <c r="N887" s="76">
        <f>'XCSM Dump'!AV886</f>
        <v>0</v>
      </c>
      <c r="O887" s="76">
        <f>'XCSM Dump'!AW886</f>
        <v>0</v>
      </c>
      <c r="P887" s="76">
        <f>'XCSM Dump'!AX886</f>
        <v>0</v>
      </c>
      <c r="Q887" s="76">
        <f>'XCSM Dump'!AY886</f>
        <v>0</v>
      </c>
      <c r="R887" s="76">
        <f>'XCSM Dump'!AZ886</f>
        <v>0</v>
      </c>
      <c r="S887" s="76">
        <f>+'XCSM Dump'!U886</f>
        <v>0</v>
      </c>
      <c r="T887" s="76">
        <f>+'XCSM Dump'!BB886+'XCSM Dump'!BA886</f>
        <v>0</v>
      </c>
      <c r="U887" s="11">
        <f t="shared" si="30"/>
        <v>0</v>
      </c>
    </row>
    <row r="888" spans="1:21" x14ac:dyDescent="0.3">
      <c r="A888" t="str">
        <f t="shared" si="29"/>
        <v>00000</v>
      </c>
      <c r="B888" s="1">
        <f>'XCSM Dump'!C887</f>
        <v>0</v>
      </c>
      <c r="C888" s="1" t="str">
        <f>IF(LEN('XCSM Dump'!D887)=4,'XCSM Dump'!D887,REPT("0",3-LEN('XCSM Dump'!D887))&amp;'XCSM Dump'!D887)</f>
        <v>000</v>
      </c>
      <c r="D888" s="1">
        <f>'XCSM Dump'!E887</f>
        <v>0</v>
      </c>
      <c r="E888">
        <f>'XCSM Dump'!F887</f>
        <v>0</v>
      </c>
      <c r="F888" s="75">
        <f>'XCSM Dump'!W887</f>
        <v>0</v>
      </c>
      <c r="G888" s="49">
        <f>'XCSM Dump'!I887</f>
        <v>0</v>
      </c>
      <c r="H888" s="49">
        <f>'XCSM Dump'!J887</f>
        <v>0</v>
      </c>
      <c r="I888" s="49">
        <f>'XCSM Dump'!BX887</f>
        <v>-0.94</v>
      </c>
      <c r="J888" s="49">
        <f>'XCSM Dump'!BY887</f>
        <v>-0.88</v>
      </c>
      <c r="K888" s="49">
        <f>'XCSM Dump'!BZ887</f>
        <v>2</v>
      </c>
      <c r="L888" s="76">
        <f>'XCSM Dump'!AT887</f>
        <v>0</v>
      </c>
      <c r="M888" s="76">
        <f>'XCSM Dump'!AU887</f>
        <v>0</v>
      </c>
      <c r="N888" s="76">
        <f>'XCSM Dump'!AV887</f>
        <v>0</v>
      </c>
      <c r="O888" s="76">
        <f>'XCSM Dump'!AW887</f>
        <v>0</v>
      </c>
      <c r="P888" s="76">
        <f>'XCSM Dump'!AX887</f>
        <v>0</v>
      </c>
      <c r="Q888" s="76">
        <f>'XCSM Dump'!AY887</f>
        <v>0</v>
      </c>
      <c r="R888" s="76">
        <f>'XCSM Dump'!AZ887</f>
        <v>0</v>
      </c>
      <c r="S888" s="76">
        <f>+'XCSM Dump'!U887</f>
        <v>0</v>
      </c>
      <c r="T888" s="76">
        <f>+'XCSM Dump'!BB887+'XCSM Dump'!BA887</f>
        <v>0</v>
      </c>
      <c r="U888" s="11">
        <f t="shared" si="30"/>
        <v>0</v>
      </c>
    </row>
    <row r="889" spans="1:21" x14ac:dyDescent="0.3">
      <c r="A889" t="str">
        <f t="shared" si="29"/>
        <v>00000</v>
      </c>
      <c r="B889" s="1">
        <f>'XCSM Dump'!C888</f>
        <v>0</v>
      </c>
      <c r="C889" s="1" t="str">
        <f>IF(LEN('XCSM Dump'!D888)=4,'XCSM Dump'!D888,REPT("0",3-LEN('XCSM Dump'!D888))&amp;'XCSM Dump'!D888)</f>
        <v>000</v>
      </c>
      <c r="D889" s="1">
        <f>'XCSM Dump'!E888</f>
        <v>0</v>
      </c>
      <c r="E889">
        <f>'XCSM Dump'!F888</f>
        <v>0</v>
      </c>
      <c r="F889" s="75">
        <f>'XCSM Dump'!W888</f>
        <v>0</v>
      </c>
      <c r="G889" s="49">
        <f>'XCSM Dump'!I888</f>
        <v>0</v>
      </c>
      <c r="H889" s="49">
        <f>'XCSM Dump'!J888</f>
        <v>0</v>
      </c>
      <c r="I889" s="49">
        <f>'XCSM Dump'!BX888</f>
        <v>-0.94</v>
      </c>
      <c r="J889" s="49">
        <f>'XCSM Dump'!BY888</f>
        <v>-0.88</v>
      </c>
      <c r="K889" s="49">
        <f>'XCSM Dump'!BZ888</f>
        <v>2</v>
      </c>
      <c r="L889" s="76">
        <f>'XCSM Dump'!AT888</f>
        <v>0</v>
      </c>
      <c r="M889" s="76">
        <f>'XCSM Dump'!AU888</f>
        <v>0</v>
      </c>
      <c r="N889" s="76">
        <f>'XCSM Dump'!AV888</f>
        <v>0</v>
      </c>
      <c r="O889" s="76">
        <f>'XCSM Dump'!AW888</f>
        <v>0</v>
      </c>
      <c r="P889" s="76">
        <f>'XCSM Dump'!AX888</f>
        <v>0</v>
      </c>
      <c r="Q889" s="76">
        <f>'XCSM Dump'!AY888</f>
        <v>0</v>
      </c>
      <c r="R889" s="76">
        <f>'XCSM Dump'!AZ888</f>
        <v>0</v>
      </c>
      <c r="S889" s="76">
        <f>+'XCSM Dump'!U888</f>
        <v>0</v>
      </c>
      <c r="T889" s="76">
        <f>+'XCSM Dump'!BB888+'XCSM Dump'!BA888</f>
        <v>0</v>
      </c>
      <c r="U889" s="11">
        <f t="shared" si="30"/>
        <v>0</v>
      </c>
    </row>
    <row r="890" spans="1:21" x14ac:dyDescent="0.3">
      <c r="A890" t="str">
        <f t="shared" si="29"/>
        <v>00000</v>
      </c>
      <c r="B890" s="1">
        <f>'XCSM Dump'!C889</f>
        <v>0</v>
      </c>
      <c r="C890" s="1" t="str">
        <f>IF(LEN('XCSM Dump'!D889)=4,'XCSM Dump'!D889,REPT("0",3-LEN('XCSM Dump'!D889))&amp;'XCSM Dump'!D889)</f>
        <v>000</v>
      </c>
      <c r="D890" s="1">
        <f>'XCSM Dump'!E889</f>
        <v>0</v>
      </c>
      <c r="E890">
        <f>'XCSM Dump'!F889</f>
        <v>0</v>
      </c>
      <c r="F890" s="75">
        <f>'XCSM Dump'!W889</f>
        <v>0</v>
      </c>
      <c r="G890" s="49">
        <f>'XCSM Dump'!I889</f>
        <v>0</v>
      </c>
      <c r="H890" s="49">
        <f>'XCSM Dump'!J889</f>
        <v>0</v>
      </c>
      <c r="I890" s="49">
        <f>'XCSM Dump'!BX889</f>
        <v>-0.94</v>
      </c>
      <c r="J890" s="49">
        <f>'XCSM Dump'!BY889</f>
        <v>-0.88</v>
      </c>
      <c r="K890" s="49">
        <f>'XCSM Dump'!BZ889</f>
        <v>2</v>
      </c>
      <c r="L890" s="76">
        <f>'XCSM Dump'!AT889</f>
        <v>0</v>
      </c>
      <c r="M890" s="76">
        <f>'XCSM Dump'!AU889</f>
        <v>0</v>
      </c>
      <c r="N890" s="76">
        <f>'XCSM Dump'!AV889</f>
        <v>0</v>
      </c>
      <c r="O890" s="76">
        <f>'XCSM Dump'!AW889</f>
        <v>0</v>
      </c>
      <c r="P890" s="76">
        <f>'XCSM Dump'!AX889</f>
        <v>0</v>
      </c>
      <c r="Q890" s="76">
        <f>'XCSM Dump'!AY889</f>
        <v>0</v>
      </c>
      <c r="R890" s="76">
        <f>'XCSM Dump'!AZ889</f>
        <v>0</v>
      </c>
      <c r="S890" s="76">
        <f>+'XCSM Dump'!U889</f>
        <v>0</v>
      </c>
      <c r="T890" s="76">
        <f>+'XCSM Dump'!BB889+'XCSM Dump'!BA889</f>
        <v>0</v>
      </c>
      <c r="U890" s="11">
        <f t="shared" si="30"/>
        <v>0</v>
      </c>
    </row>
    <row r="891" spans="1:21" x14ac:dyDescent="0.3">
      <c r="A891" t="str">
        <f t="shared" si="29"/>
        <v>00000</v>
      </c>
      <c r="B891" s="1">
        <f>'XCSM Dump'!C890</f>
        <v>0</v>
      </c>
      <c r="C891" s="1" t="str">
        <f>IF(LEN('XCSM Dump'!D890)=4,'XCSM Dump'!D890,REPT("0",3-LEN('XCSM Dump'!D890))&amp;'XCSM Dump'!D890)</f>
        <v>000</v>
      </c>
      <c r="D891" s="1">
        <f>'XCSM Dump'!E890</f>
        <v>0</v>
      </c>
      <c r="E891">
        <f>'XCSM Dump'!F890</f>
        <v>0</v>
      </c>
      <c r="F891" s="75">
        <f>'XCSM Dump'!W890</f>
        <v>0</v>
      </c>
      <c r="G891" s="49">
        <f>'XCSM Dump'!I890</f>
        <v>0</v>
      </c>
      <c r="H891" s="49">
        <f>'XCSM Dump'!J890</f>
        <v>0</v>
      </c>
      <c r="I891" s="49">
        <f>'XCSM Dump'!BX890</f>
        <v>-0.94</v>
      </c>
      <c r="J891" s="49">
        <f>'XCSM Dump'!BY890</f>
        <v>-0.88</v>
      </c>
      <c r="K891" s="49">
        <f>'XCSM Dump'!BZ890</f>
        <v>2</v>
      </c>
      <c r="L891" s="76">
        <f>'XCSM Dump'!AT890</f>
        <v>0</v>
      </c>
      <c r="M891" s="76">
        <f>'XCSM Dump'!AU890</f>
        <v>0</v>
      </c>
      <c r="N891" s="76">
        <f>'XCSM Dump'!AV890</f>
        <v>0</v>
      </c>
      <c r="O891" s="76">
        <f>'XCSM Dump'!AW890</f>
        <v>0</v>
      </c>
      <c r="P891" s="76">
        <f>'XCSM Dump'!AX890</f>
        <v>0</v>
      </c>
      <c r="Q891" s="76">
        <f>'XCSM Dump'!AY890</f>
        <v>0</v>
      </c>
      <c r="R891" s="76">
        <f>'XCSM Dump'!AZ890</f>
        <v>0</v>
      </c>
      <c r="S891" s="76">
        <f>+'XCSM Dump'!U890</f>
        <v>0</v>
      </c>
      <c r="T891" s="76">
        <f>+'XCSM Dump'!BB890+'XCSM Dump'!BA890</f>
        <v>0</v>
      </c>
      <c r="U891" s="11">
        <f t="shared" si="30"/>
        <v>0</v>
      </c>
    </row>
    <row r="892" spans="1:21" x14ac:dyDescent="0.3">
      <c r="A892" t="str">
        <f t="shared" si="29"/>
        <v>00000</v>
      </c>
      <c r="B892" s="1">
        <f>'XCSM Dump'!C891</f>
        <v>0</v>
      </c>
      <c r="C892" s="1" t="str">
        <f>IF(LEN('XCSM Dump'!D891)=4,'XCSM Dump'!D891,REPT("0",3-LEN('XCSM Dump'!D891))&amp;'XCSM Dump'!D891)</f>
        <v>000</v>
      </c>
      <c r="D892" s="1">
        <f>'XCSM Dump'!E891</f>
        <v>0</v>
      </c>
      <c r="E892">
        <f>'XCSM Dump'!F891</f>
        <v>0</v>
      </c>
      <c r="F892" s="75">
        <f>'XCSM Dump'!W891</f>
        <v>0</v>
      </c>
      <c r="G892" s="49">
        <f>'XCSM Dump'!I891</f>
        <v>0</v>
      </c>
      <c r="H892" s="49">
        <f>'XCSM Dump'!J891</f>
        <v>0</v>
      </c>
      <c r="I892" s="49">
        <f>'XCSM Dump'!BX891</f>
        <v>-0.94</v>
      </c>
      <c r="J892" s="49">
        <f>'XCSM Dump'!BY891</f>
        <v>-0.88</v>
      </c>
      <c r="K892" s="49">
        <f>'XCSM Dump'!BZ891</f>
        <v>2</v>
      </c>
      <c r="L892" s="76">
        <f>'XCSM Dump'!AT891</f>
        <v>0</v>
      </c>
      <c r="M892" s="76">
        <f>'XCSM Dump'!AU891</f>
        <v>0</v>
      </c>
      <c r="N892" s="76">
        <f>'XCSM Dump'!AV891</f>
        <v>0</v>
      </c>
      <c r="O892" s="76">
        <f>'XCSM Dump'!AW891</f>
        <v>0</v>
      </c>
      <c r="P892" s="76">
        <f>'XCSM Dump'!AX891</f>
        <v>0</v>
      </c>
      <c r="Q892" s="76">
        <f>'XCSM Dump'!AY891</f>
        <v>0</v>
      </c>
      <c r="R892" s="76">
        <f>'XCSM Dump'!AZ891</f>
        <v>0</v>
      </c>
      <c r="S892" s="76">
        <f>+'XCSM Dump'!U891</f>
        <v>0</v>
      </c>
      <c r="T892" s="76">
        <f>+'XCSM Dump'!BB891+'XCSM Dump'!BA891</f>
        <v>0</v>
      </c>
      <c r="U892" s="11">
        <f t="shared" si="30"/>
        <v>0</v>
      </c>
    </row>
    <row r="893" spans="1:21" x14ac:dyDescent="0.3">
      <c r="A893" t="str">
        <f t="shared" si="29"/>
        <v>00000</v>
      </c>
      <c r="B893" s="1">
        <f>'XCSM Dump'!C892</f>
        <v>0</v>
      </c>
      <c r="C893" s="1" t="str">
        <f>IF(LEN('XCSM Dump'!D892)=4,'XCSM Dump'!D892,REPT("0",3-LEN('XCSM Dump'!D892))&amp;'XCSM Dump'!D892)</f>
        <v>000</v>
      </c>
      <c r="D893" s="1">
        <f>'XCSM Dump'!E892</f>
        <v>0</v>
      </c>
      <c r="E893">
        <f>'XCSM Dump'!F892</f>
        <v>0</v>
      </c>
      <c r="F893" s="75">
        <f>'XCSM Dump'!W892</f>
        <v>0</v>
      </c>
      <c r="G893" s="49">
        <f>'XCSM Dump'!I892</f>
        <v>0</v>
      </c>
      <c r="H893" s="49">
        <f>'XCSM Dump'!J892</f>
        <v>0</v>
      </c>
      <c r="I893" s="49">
        <f>'XCSM Dump'!BX892</f>
        <v>-0.94</v>
      </c>
      <c r="J893" s="49">
        <f>'XCSM Dump'!BY892</f>
        <v>-0.88</v>
      </c>
      <c r="K893" s="49">
        <f>'XCSM Dump'!BZ892</f>
        <v>2</v>
      </c>
      <c r="L893" s="76">
        <f>'XCSM Dump'!AT892</f>
        <v>0</v>
      </c>
      <c r="M893" s="76">
        <f>'XCSM Dump'!AU892</f>
        <v>0</v>
      </c>
      <c r="N893" s="76">
        <f>'XCSM Dump'!AV892</f>
        <v>0</v>
      </c>
      <c r="O893" s="76">
        <f>'XCSM Dump'!AW892</f>
        <v>0</v>
      </c>
      <c r="P893" s="76">
        <f>'XCSM Dump'!AX892</f>
        <v>0</v>
      </c>
      <c r="Q893" s="76">
        <f>'XCSM Dump'!AY892</f>
        <v>0</v>
      </c>
      <c r="R893" s="76">
        <f>'XCSM Dump'!AZ892</f>
        <v>0</v>
      </c>
      <c r="S893" s="76">
        <f>+'XCSM Dump'!U892</f>
        <v>0</v>
      </c>
      <c r="T893" s="76">
        <f>+'XCSM Dump'!BB892+'XCSM Dump'!BA892</f>
        <v>0</v>
      </c>
      <c r="U893" s="11">
        <f t="shared" si="30"/>
        <v>0</v>
      </c>
    </row>
    <row r="894" spans="1:21" x14ac:dyDescent="0.3">
      <c r="A894" t="str">
        <f t="shared" si="29"/>
        <v>00000</v>
      </c>
      <c r="B894" s="1">
        <f>'XCSM Dump'!C893</f>
        <v>0</v>
      </c>
      <c r="C894" s="1" t="str">
        <f>IF(LEN('XCSM Dump'!D893)=4,'XCSM Dump'!D893,REPT("0",3-LEN('XCSM Dump'!D893))&amp;'XCSM Dump'!D893)</f>
        <v>000</v>
      </c>
      <c r="D894" s="1">
        <f>'XCSM Dump'!E893</f>
        <v>0</v>
      </c>
      <c r="E894">
        <f>'XCSM Dump'!F893</f>
        <v>0</v>
      </c>
      <c r="F894" s="75">
        <f>'XCSM Dump'!W893</f>
        <v>0</v>
      </c>
      <c r="G894" s="49">
        <f>'XCSM Dump'!I893</f>
        <v>0</v>
      </c>
      <c r="H894" s="49">
        <f>'XCSM Dump'!J893</f>
        <v>0</v>
      </c>
      <c r="I894" s="49">
        <f>'XCSM Dump'!BX893</f>
        <v>-0.94</v>
      </c>
      <c r="J894" s="49">
        <f>'XCSM Dump'!BY893</f>
        <v>-0.88</v>
      </c>
      <c r="K894" s="49">
        <f>'XCSM Dump'!BZ893</f>
        <v>2</v>
      </c>
      <c r="L894" s="76">
        <f>'XCSM Dump'!AT893</f>
        <v>0</v>
      </c>
      <c r="M894" s="76">
        <f>'XCSM Dump'!AU893</f>
        <v>0</v>
      </c>
      <c r="N894" s="76">
        <f>'XCSM Dump'!AV893</f>
        <v>0</v>
      </c>
      <c r="O894" s="76">
        <f>'XCSM Dump'!AW893</f>
        <v>0</v>
      </c>
      <c r="P894" s="76">
        <f>'XCSM Dump'!AX893</f>
        <v>0</v>
      </c>
      <c r="Q894" s="76">
        <f>'XCSM Dump'!AY893</f>
        <v>0</v>
      </c>
      <c r="R894" s="76">
        <f>'XCSM Dump'!AZ893</f>
        <v>0</v>
      </c>
      <c r="S894" s="76">
        <f>+'XCSM Dump'!U893</f>
        <v>0</v>
      </c>
      <c r="T894" s="76">
        <f>+'XCSM Dump'!BB893+'XCSM Dump'!BA893</f>
        <v>0</v>
      </c>
      <c r="U894" s="11">
        <f t="shared" si="30"/>
        <v>0</v>
      </c>
    </row>
    <row r="895" spans="1:21" x14ac:dyDescent="0.3">
      <c r="A895" t="str">
        <f t="shared" si="29"/>
        <v>00000</v>
      </c>
      <c r="B895" s="1">
        <f>'XCSM Dump'!C894</f>
        <v>0</v>
      </c>
      <c r="C895" s="1" t="str">
        <f>IF(LEN('XCSM Dump'!D894)=4,'XCSM Dump'!D894,REPT("0",3-LEN('XCSM Dump'!D894))&amp;'XCSM Dump'!D894)</f>
        <v>000</v>
      </c>
      <c r="D895" s="1">
        <f>'XCSM Dump'!E894</f>
        <v>0</v>
      </c>
      <c r="E895">
        <f>'XCSM Dump'!F894</f>
        <v>0</v>
      </c>
      <c r="F895" s="75">
        <f>'XCSM Dump'!W894</f>
        <v>0</v>
      </c>
      <c r="G895" s="49">
        <f>'XCSM Dump'!I894</f>
        <v>0</v>
      </c>
      <c r="H895" s="49">
        <f>'XCSM Dump'!J894</f>
        <v>0</v>
      </c>
      <c r="I895" s="49">
        <f>'XCSM Dump'!BX894</f>
        <v>-0.94</v>
      </c>
      <c r="J895" s="49">
        <f>'XCSM Dump'!BY894</f>
        <v>-0.88</v>
      </c>
      <c r="K895" s="49">
        <f>'XCSM Dump'!BZ894</f>
        <v>2</v>
      </c>
      <c r="L895" s="76">
        <f>'XCSM Dump'!AT894</f>
        <v>0</v>
      </c>
      <c r="M895" s="76">
        <f>'XCSM Dump'!AU894</f>
        <v>0</v>
      </c>
      <c r="N895" s="76">
        <f>'XCSM Dump'!AV894</f>
        <v>0</v>
      </c>
      <c r="O895" s="76">
        <f>'XCSM Dump'!AW894</f>
        <v>0</v>
      </c>
      <c r="P895" s="76">
        <f>'XCSM Dump'!AX894</f>
        <v>0</v>
      </c>
      <c r="Q895" s="76">
        <f>'XCSM Dump'!AY894</f>
        <v>0</v>
      </c>
      <c r="R895" s="76">
        <f>'XCSM Dump'!AZ894</f>
        <v>0</v>
      </c>
      <c r="S895" s="76">
        <f>+'XCSM Dump'!U894</f>
        <v>0</v>
      </c>
      <c r="T895" s="76">
        <f>+'XCSM Dump'!BB894+'XCSM Dump'!BA894</f>
        <v>0</v>
      </c>
      <c r="U895" s="11">
        <f t="shared" si="30"/>
        <v>0</v>
      </c>
    </row>
    <row r="896" spans="1:21" x14ac:dyDescent="0.3">
      <c r="A896" t="str">
        <f t="shared" si="29"/>
        <v>00000</v>
      </c>
      <c r="B896" s="1">
        <f>'XCSM Dump'!C895</f>
        <v>0</v>
      </c>
      <c r="C896" s="1" t="str">
        <f>IF(LEN('XCSM Dump'!D895)=4,'XCSM Dump'!D895,REPT("0",3-LEN('XCSM Dump'!D895))&amp;'XCSM Dump'!D895)</f>
        <v>000</v>
      </c>
      <c r="D896" s="1">
        <f>'XCSM Dump'!E895</f>
        <v>0</v>
      </c>
      <c r="E896">
        <f>'XCSM Dump'!F895</f>
        <v>0</v>
      </c>
      <c r="F896" s="75">
        <f>'XCSM Dump'!W895</f>
        <v>0</v>
      </c>
      <c r="G896" s="49">
        <f>'XCSM Dump'!I895</f>
        <v>0</v>
      </c>
      <c r="H896" s="49">
        <f>'XCSM Dump'!J895</f>
        <v>0</v>
      </c>
      <c r="I896" s="49">
        <f>'XCSM Dump'!BX895</f>
        <v>-0.94</v>
      </c>
      <c r="J896" s="49">
        <f>'XCSM Dump'!BY895</f>
        <v>-0.88</v>
      </c>
      <c r="K896" s="49">
        <f>'XCSM Dump'!BZ895</f>
        <v>2</v>
      </c>
      <c r="L896" s="76">
        <f>'XCSM Dump'!AT895</f>
        <v>0</v>
      </c>
      <c r="M896" s="76">
        <f>'XCSM Dump'!AU895</f>
        <v>0</v>
      </c>
      <c r="N896" s="76">
        <f>'XCSM Dump'!AV895</f>
        <v>0</v>
      </c>
      <c r="O896" s="76">
        <f>'XCSM Dump'!AW895</f>
        <v>0</v>
      </c>
      <c r="P896" s="76">
        <f>'XCSM Dump'!AX895</f>
        <v>0</v>
      </c>
      <c r="Q896" s="76">
        <f>'XCSM Dump'!AY895</f>
        <v>0</v>
      </c>
      <c r="R896" s="76">
        <f>'XCSM Dump'!AZ895</f>
        <v>0</v>
      </c>
      <c r="S896" s="76">
        <f>+'XCSM Dump'!U895</f>
        <v>0</v>
      </c>
      <c r="T896" s="76">
        <f>+'XCSM Dump'!BB895+'XCSM Dump'!BA895</f>
        <v>0</v>
      </c>
      <c r="U896" s="11">
        <f t="shared" si="30"/>
        <v>0</v>
      </c>
    </row>
    <row r="897" spans="1:21" x14ac:dyDescent="0.3">
      <c r="A897" t="str">
        <f t="shared" si="29"/>
        <v>00000</v>
      </c>
      <c r="B897" s="1">
        <f>'XCSM Dump'!C896</f>
        <v>0</v>
      </c>
      <c r="C897" s="1" t="str">
        <f>IF(LEN('XCSM Dump'!D896)=4,'XCSM Dump'!D896,REPT("0",3-LEN('XCSM Dump'!D896))&amp;'XCSM Dump'!D896)</f>
        <v>000</v>
      </c>
      <c r="D897" s="1">
        <f>'XCSM Dump'!E896</f>
        <v>0</v>
      </c>
      <c r="E897">
        <f>'XCSM Dump'!F896</f>
        <v>0</v>
      </c>
      <c r="F897" s="75">
        <f>'XCSM Dump'!W896</f>
        <v>0</v>
      </c>
      <c r="G897" s="49">
        <f>'XCSM Dump'!I896</f>
        <v>0</v>
      </c>
      <c r="H897" s="49">
        <f>'XCSM Dump'!J896</f>
        <v>0</v>
      </c>
      <c r="I897" s="49">
        <f>'XCSM Dump'!BX896</f>
        <v>-0.94</v>
      </c>
      <c r="J897" s="49">
        <f>'XCSM Dump'!BY896</f>
        <v>-0.88</v>
      </c>
      <c r="K897" s="49">
        <f>'XCSM Dump'!BZ896</f>
        <v>2</v>
      </c>
      <c r="L897" s="76">
        <f>'XCSM Dump'!AT896</f>
        <v>0</v>
      </c>
      <c r="M897" s="76">
        <f>'XCSM Dump'!AU896</f>
        <v>0</v>
      </c>
      <c r="N897" s="76">
        <f>'XCSM Dump'!AV896</f>
        <v>0</v>
      </c>
      <c r="O897" s="76">
        <f>'XCSM Dump'!AW896</f>
        <v>0</v>
      </c>
      <c r="P897" s="76">
        <f>'XCSM Dump'!AX896</f>
        <v>0</v>
      </c>
      <c r="Q897" s="76">
        <f>'XCSM Dump'!AY896</f>
        <v>0</v>
      </c>
      <c r="R897" s="76">
        <f>'XCSM Dump'!AZ896</f>
        <v>0</v>
      </c>
      <c r="S897" s="76">
        <f>+'XCSM Dump'!U896</f>
        <v>0</v>
      </c>
      <c r="T897" s="76">
        <f>+'XCSM Dump'!BB896+'XCSM Dump'!BA896</f>
        <v>0</v>
      </c>
      <c r="U897" s="11">
        <f t="shared" si="30"/>
        <v>0</v>
      </c>
    </row>
    <row r="898" spans="1:21" x14ac:dyDescent="0.3">
      <c r="A898" t="str">
        <f t="shared" si="29"/>
        <v>00000</v>
      </c>
      <c r="B898" s="1">
        <f>'XCSM Dump'!C897</f>
        <v>0</v>
      </c>
      <c r="C898" s="1" t="str">
        <f>IF(LEN('XCSM Dump'!D897)=4,'XCSM Dump'!D897,REPT("0",3-LEN('XCSM Dump'!D897))&amp;'XCSM Dump'!D897)</f>
        <v>000</v>
      </c>
      <c r="D898" s="1">
        <f>'XCSM Dump'!E897</f>
        <v>0</v>
      </c>
      <c r="E898">
        <f>'XCSM Dump'!F897</f>
        <v>0</v>
      </c>
      <c r="F898" s="75">
        <f>'XCSM Dump'!W897</f>
        <v>0</v>
      </c>
      <c r="G898" s="49">
        <f>'XCSM Dump'!I897</f>
        <v>0</v>
      </c>
      <c r="H898" s="49">
        <f>'XCSM Dump'!J897</f>
        <v>0</v>
      </c>
      <c r="I898" s="49">
        <f>'XCSM Dump'!BX897</f>
        <v>-0.94</v>
      </c>
      <c r="J898" s="49">
        <f>'XCSM Dump'!BY897</f>
        <v>-0.88</v>
      </c>
      <c r="K898" s="49">
        <f>'XCSM Dump'!BZ897</f>
        <v>2</v>
      </c>
      <c r="L898" s="76">
        <f>'XCSM Dump'!AT897</f>
        <v>0</v>
      </c>
      <c r="M898" s="76">
        <f>'XCSM Dump'!AU897</f>
        <v>0</v>
      </c>
      <c r="N898" s="76">
        <f>'XCSM Dump'!AV897</f>
        <v>0</v>
      </c>
      <c r="O898" s="76">
        <f>'XCSM Dump'!AW897</f>
        <v>0</v>
      </c>
      <c r="P898" s="76">
        <f>'XCSM Dump'!AX897</f>
        <v>0</v>
      </c>
      <c r="Q898" s="76">
        <f>'XCSM Dump'!AY897</f>
        <v>0</v>
      </c>
      <c r="R898" s="76">
        <f>'XCSM Dump'!AZ897</f>
        <v>0</v>
      </c>
      <c r="S898" s="76">
        <f>+'XCSM Dump'!U897</f>
        <v>0</v>
      </c>
      <c r="T898" s="76">
        <f>+'XCSM Dump'!BB897+'XCSM Dump'!BA897</f>
        <v>0</v>
      </c>
      <c r="U898" s="11">
        <f t="shared" si="30"/>
        <v>0</v>
      </c>
    </row>
    <row r="899" spans="1:21" x14ac:dyDescent="0.3">
      <c r="A899" t="str">
        <f t="shared" si="29"/>
        <v>00000</v>
      </c>
      <c r="B899" s="1">
        <f>'XCSM Dump'!C898</f>
        <v>0</v>
      </c>
      <c r="C899" s="1" t="str">
        <f>IF(LEN('XCSM Dump'!D898)=4,'XCSM Dump'!D898,REPT("0",3-LEN('XCSM Dump'!D898))&amp;'XCSM Dump'!D898)</f>
        <v>000</v>
      </c>
      <c r="D899" s="1">
        <f>'XCSM Dump'!E898</f>
        <v>0</v>
      </c>
      <c r="E899">
        <f>'XCSM Dump'!F898</f>
        <v>0</v>
      </c>
      <c r="F899" s="75">
        <f>'XCSM Dump'!W898</f>
        <v>0</v>
      </c>
      <c r="G899" s="49">
        <f>'XCSM Dump'!I898</f>
        <v>0</v>
      </c>
      <c r="H899" s="49">
        <f>'XCSM Dump'!J898</f>
        <v>0</v>
      </c>
      <c r="I899" s="49">
        <f>'XCSM Dump'!BX898</f>
        <v>-0.94</v>
      </c>
      <c r="J899" s="49">
        <f>'XCSM Dump'!BY898</f>
        <v>-0.88</v>
      </c>
      <c r="K899" s="49">
        <f>'XCSM Dump'!BZ898</f>
        <v>2</v>
      </c>
      <c r="L899" s="76">
        <f>'XCSM Dump'!AT898</f>
        <v>0</v>
      </c>
      <c r="M899" s="76">
        <f>'XCSM Dump'!AU898</f>
        <v>0</v>
      </c>
      <c r="N899" s="76">
        <f>'XCSM Dump'!AV898</f>
        <v>0</v>
      </c>
      <c r="O899" s="76">
        <f>'XCSM Dump'!AW898</f>
        <v>0</v>
      </c>
      <c r="P899" s="76">
        <f>'XCSM Dump'!AX898</f>
        <v>0</v>
      </c>
      <c r="Q899" s="76">
        <f>'XCSM Dump'!AY898</f>
        <v>0</v>
      </c>
      <c r="R899" s="76">
        <f>'XCSM Dump'!AZ898</f>
        <v>0</v>
      </c>
      <c r="S899" s="76">
        <f>+'XCSM Dump'!U898</f>
        <v>0</v>
      </c>
      <c r="T899" s="76">
        <f>+'XCSM Dump'!BB898+'XCSM Dump'!BA898</f>
        <v>0</v>
      </c>
      <c r="U899" s="11">
        <f t="shared" si="30"/>
        <v>0</v>
      </c>
    </row>
    <row r="900" spans="1:21" x14ac:dyDescent="0.3">
      <c r="A900" t="str">
        <f t="shared" si="29"/>
        <v>00000</v>
      </c>
      <c r="B900" s="1">
        <f>'XCSM Dump'!C899</f>
        <v>0</v>
      </c>
      <c r="C900" s="1" t="str">
        <f>IF(LEN('XCSM Dump'!D899)=4,'XCSM Dump'!D899,REPT("0",3-LEN('XCSM Dump'!D899))&amp;'XCSM Dump'!D899)</f>
        <v>000</v>
      </c>
      <c r="D900" s="1">
        <f>'XCSM Dump'!E899</f>
        <v>0</v>
      </c>
      <c r="E900">
        <f>'XCSM Dump'!F899</f>
        <v>0</v>
      </c>
      <c r="F900" s="75">
        <f>'XCSM Dump'!W899</f>
        <v>0</v>
      </c>
      <c r="G900" s="49">
        <f>'XCSM Dump'!I899</f>
        <v>0</v>
      </c>
      <c r="H900" s="49">
        <f>'XCSM Dump'!J899</f>
        <v>0</v>
      </c>
      <c r="I900" s="49">
        <f>'XCSM Dump'!BX899</f>
        <v>-0.94</v>
      </c>
      <c r="J900" s="49">
        <f>'XCSM Dump'!BY899</f>
        <v>-0.88</v>
      </c>
      <c r="K900" s="49">
        <f>'XCSM Dump'!BZ899</f>
        <v>2</v>
      </c>
      <c r="L900" s="76">
        <f>'XCSM Dump'!AT899</f>
        <v>0</v>
      </c>
      <c r="M900" s="76">
        <f>'XCSM Dump'!AU899</f>
        <v>0</v>
      </c>
      <c r="N900" s="76">
        <f>'XCSM Dump'!AV899</f>
        <v>0</v>
      </c>
      <c r="O900" s="76">
        <f>'XCSM Dump'!AW899</f>
        <v>0</v>
      </c>
      <c r="P900" s="76">
        <f>'XCSM Dump'!AX899</f>
        <v>0</v>
      </c>
      <c r="Q900" s="76">
        <f>'XCSM Dump'!AY899</f>
        <v>0</v>
      </c>
      <c r="R900" s="76">
        <f>'XCSM Dump'!AZ899</f>
        <v>0</v>
      </c>
      <c r="S900" s="76">
        <f>+'XCSM Dump'!U899</f>
        <v>0</v>
      </c>
      <c r="T900" s="76">
        <f>+'XCSM Dump'!BB899+'XCSM Dump'!BA899</f>
        <v>0</v>
      </c>
      <c r="U900" s="11">
        <f t="shared" si="30"/>
        <v>0</v>
      </c>
    </row>
    <row r="901" spans="1:21" x14ac:dyDescent="0.3">
      <c r="A901" t="str">
        <f t="shared" si="29"/>
        <v>00000</v>
      </c>
      <c r="B901" s="1">
        <f>'XCSM Dump'!C900</f>
        <v>0</v>
      </c>
      <c r="C901" s="1" t="str">
        <f>IF(LEN('XCSM Dump'!D900)=4,'XCSM Dump'!D900,REPT("0",3-LEN('XCSM Dump'!D900))&amp;'XCSM Dump'!D900)</f>
        <v>000</v>
      </c>
      <c r="D901" s="1">
        <f>'XCSM Dump'!E900</f>
        <v>0</v>
      </c>
      <c r="E901">
        <f>'XCSM Dump'!F900</f>
        <v>0</v>
      </c>
      <c r="F901" s="75">
        <f>'XCSM Dump'!W900</f>
        <v>0</v>
      </c>
      <c r="G901" s="49">
        <f>'XCSM Dump'!I900</f>
        <v>0</v>
      </c>
      <c r="H901" s="49">
        <f>'XCSM Dump'!J900</f>
        <v>0</v>
      </c>
      <c r="I901" s="49">
        <f>'XCSM Dump'!BX900</f>
        <v>-0.94</v>
      </c>
      <c r="J901" s="49">
        <f>'XCSM Dump'!BY900</f>
        <v>-0.88</v>
      </c>
      <c r="K901" s="49">
        <f>'XCSM Dump'!BZ900</f>
        <v>2</v>
      </c>
      <c r="L901" s="76">
        <f>'XCSM Dump'!AT900</f>
        <v>0</v>
      </c>
      <c r="M901" s="76">
        <f>'XCSM Dump'!AU900</f>
        <v>0</v>
      </c>
      <c r="N901" s="76">
        <f>'XCSM Dump'!AV900</f>
        <v>0</v>
      </c>
      <c r="O901" s="76">
        <f>'XCSM Dump'!AW900</f>
        <v>0</v>
      </c>
      <c r="P901" s="76">
        <f>'XCSM Dump'!AX900</f>
        <v>0</v>
      </c>
      <c r="Q901" s="76">
        <f>'XCSM Dump'!AY900</f>
        <v>0</v>
      </c>
      <c r="R901" s="76">
        <f>'XCSM Dump'!AZ900</f>
        <v>0</v>
      </c>
      <c r="S901" s="76">
        <f>+'XCSM Dump'!U900</f>
        <v>0</v>
      </c>
      <c r="T901" s="76">
        <f>+'XCSM Dump'!BB900+'XCSM Dump'!BA900</f>
        <v>0</v>
      </c>
      <c r="U901" s="11">
        <f t="shared" si="30"/>
        <v>0</v>
      </c>
    </row>
    <row r="902" spans="1:21" x14ac:dyDescent="0.3">
      <c r="A902" t="str">
        <f t="shared" si="29"/>
        <v>00000</v>
      </c>
      <c r="B902" s="1">
        <f>'XCSM Dump'!C901</f>
        <v>0</v>
      </c>
      <c r="C902" s="1" t="str">
        <f>IF(LEN('XCSM Dump'!D901)=4,'XCSM Dump'!D901,REPT("0",3-LEN('XCSM Dump'!D901))&amp;'XCSM Dump'!D901)</f>
        <v>000</v>
      </c>
      <c r="D902" s="1">
        <f>'XCSM Dump'!E901</f>
        <v>0</v>
      </c>
      <c r="E902">
        <f>'XCSM Dump'!F901</f>
        <v>0</v>
      </c>
      <c r="F902" s="75">
        <f>'XCSM Dump'!W901</f>
        <v>0</v>
      </c>
      <c r="G902" s="49">
        <f>'XCSM Dump'!I901</f>
        <v>0</v>
      </c>
      <c r="H902" s="49">
        <f>'XCSM Dump'!J901</f>
        <v>0</v>
      </c>
      <c r="I902" s="49">
        <f>'XCSM Dump'!BX901</f>
        <v>-0.94</v>
      </c>
      <c r="J902" s="49">
        <f>'XCSM Dump'!BY901</f>
        <v>-0.88</v>
      </c>
      <c r="K902" s="49">
        <f>'XCSM Dump'!BZ901</f>
        <v>2</v>
      </c>
      <c r="L902" s="76">
        <f>'XCSM Dump'!AT901</f>
        <v>0</v>
      </c>
      <c r="M902" s="76">
        <f>'XCSM Dump'!AU901</f>
        <v>0</v>
      </c>
      <c r="N902" s="76">
        <f>'XCSM Dump'!AV901</f>
        <v>0</v>
      </c>
      <c r="O902" s="76">
        <f>'XCSM Dump'!AW901</f>
        <v>0</v>
      </c>
      <c r="P902" s="76">
        <f>'XCSM Dump'!AX901</f>
        <v>0</v>
      </c>
      <c r="Q902" s="76">
        <f>'XCSM Dump'!AY901</f>
        <v>0</v>
      </c>
      <c r="R902" s="76">
        <f>'XCSM Dump'!AZ901</f>
        <v>0</v>
      </c>
      <c r="S902" s="76">
        <f>+'XCSM Dump'!U901</f>
        <v>0</v>
      </c>
      <c r="T902" s="76">
        <f>+'XCSM Dump'!BB901+'XCSM Dump'!BA901</f>
        <v>0</v>
      </c>
      <c r="U902" s="11">
        <f t="shared" si="30"/>
        <v>0</v>
      </c>
    </row>
    <row r="903" spans="1:21" x14ac:dyDescent="0.3">
      <c r="A903" t="str">
        <f t="shared" si="29"/>
        <v>00000</v>
      </c>
      <c r="B903" s="1">
        <f>'XCSM Dump'!C902</f>
        <v>0</v>
      </c>
      <c r="C903" s="1" t="str">
        <f>IF(LEN('XCSM Dump'!D902)=4,'XCSM Dump'!D902,REPT("0",3-LEN('XCSM Dump'!D902))&amp;'XCSM Dump'!D902)</f>
        <v>000</v>
      </c>
      <c r="D903" s="1">
        <f>'XCSM Dump'!E902</f>
        <v>0</v>
      </c>
      <c r="E903">
        <f>'XCSM Dump'!F902</f>
        <v>0</v>
      </c>
      <c r="F903" s="75">
        <f>'XCSM Dump'!W902</f>
        <v>0</v>
      </c>
      <c r="G903" s="49">
        <f>'XCSM Dump'!I902</f>
        <v>0</v>
      </c>
      <c r="H903" s="49">
        <f>'XCSM Dump'!J902</f>
        <v>0</v>
      </c>
      <c r="I903" s="49">
        <f>'XCSM Dump'!BX902</f>
        <v>-0.94</v>
      </c>
      <c r="J903" s="49">
        <f>'XCSM Dump'!BY902</f>
        <v>-0.88</v>
      </c>
      <c r="K903" s="49">
        <f>'XCSM Dump'!BZ902</f>
        <v>2</v>
      </c>
      <c r="L903" s="76">
        <f>'XCSM Dump'!AT902</f>
        <v>0</v>
      </c>
      <c r="M903" s="76">
        <f>'XCSM Dump'!AU902</f>
        <v>0</v>
      </c>
      <c r="N903" s="76">
        <f>'XCSM Dump'!AV902</f>
        <v>0</v>
      </c>
      <c r="O903" s="76">
        <f>'XCSM Dump'!AW902</f>
        <v>0</v>
      </c>
      <c r="P903" s="76">
        <f>'XCSM Dump'!AX902</f>
        <v>0</v>
      </c>
      <c r="Q903" s="76">
        <f>'XCSM Dump'!AY902</f>
        <v>0</v>
      </c>
      <c r="R903" s="76">
        <f>'XCSM Dump'!AZ902</f>
        <v>0</v>
      </c>
      <c r="S903" s="76">
        <f>+'XCSM Dump'!U902</f>
        <v>0</v>
      </c>
      <c r="T903" s="76">
        <f>+'XCSM Dump'!BB902+'XCSM Dump'!BA902</f>
        <v>0</v>
      </c>
      <c r="U903" s="11">
        <f t="shared" si="30"/>
        <v>0</v>
      </c>
    </row>
    <row r="904" spans="1:21" x14ac:dyDescent="0.3">
      <c r="A904" t="str">
        <f t="shared" si="29"/>
        <v>00000</v>
      </c>
      <c r="B904" s="1">
        <f>'XCSM Dump'!C903</f>
        <v>0</v>
      </c>
      <c r="C904" s="1" t="str">
        <f>IF(LEN('XCSM Dump'!D903)=4,'XCSM Dump'!D903,REPT("0",3-LEN('XCSM Dump'!D903))&amp;'XCSM Dump'!D903)</f>
        <v>000</v>
      </c>
      <c r="D904" s="1">
        <f>'XCSM Dump'!E903</f>
        <v>0</v>
      </c>
      <c r="E904">
        <f>'XCSM Dump'!F903</f>
        <v>0</v>
      </c>
      <c r="F904" s="75">
        <f>'XCSM Dump'!W903</f>
        <v>0</v>
      </c>
      <c r="G904" s="49">
        <f>'XCSM Dump'!I903</f>
        <v>0</v>
      </c>
      <c r="H904" s="49">
        <f>'XCSM Dump'!J903</f>
        <v>0</v>
      </c>
      <c r="I904" s="49">
        <f>'XCSM Dump'!BX903</f>
        <v>-0.94</v>
      </c>
      <c r="J904" s="49">
        <f>'XCSM Dump'!BY903</f>
        <v>-0.88</v>
      </c>
      <c r="K904" s="49">
        <f>'XCSM Dump'!BZ903</f>
        <v>2</v>
      </c>
      <c r="L904" s="76">
        <f>'XCSM Dump'!AT903</f>
        <v>0</v>
      </c>
      <c r="M904" s="76">
        <f>'XCSM Dump'!AU903</f>
        <v>0</v>
      </c>
      <c r="N904" s="76">
        <f>'XCSM Dump'!AV903</f>
        <v>0</v>
      </c>
      <c r="O904" s="76">
        <f>'XCSM Dump'!AW903</f>
        <v>0</v>
      </c>
      <c r="P904" s="76">
        <f>'XCSM Dump'!AX903</f>
        <v>0</v>
      </c>
      <c r="Q904" s="76">
        <f>'XCSM Dump'!AY903</f>
        <v>0</v>
      </c>
      <c r="R904" s="76">
        <f>'XCSM Dump'!AZ903</f>
        <v>0</v>
      </c>
      <c r="S904" s="76">
        <f>+'XCSM Dump'!U903</f>
        <v>0</v>
      </c>
      <c r="T904" s="76">
        <f>+'XCSM Dump'!BB903+'XCSM Dump'!BA903</f>
        <v>0</v>
      </c>
      <c r="U904" s="11">
        <f t="shared" si="30"/>
        <v>0</v>
      </c>
    </row>
    <row r="905" spans="1:21" x14ac:dyDescent="0.3">
      <c r="A905" t="str">
        <f t="shared" si="29"/>
        <v>00000</v>
      </c>
      <c r="B905" s="1">
        <f>'XCSM Dump'!C904</f>
        <v>0</v>
      </c>
      <c r="C905" s="1" t="str">
        <f>IF(LEN('XCSM Dump'!D904)=4,'XCSM Dump'!D904,REPT("0",3-LEN('XCSM Dump'!D904))&amp;'XCSM Dump'!D904)</f>
        <v>000</v>
      </c>
      <c r="D905" s="1">
        <f>'XCSM Dump'!E904</f>
        <v>0</v>
      </c>
      <c r="E905">
        <f>'XCSM Dump'!F904</f>
        <v>0</v>
      </c>
      <c r="F905" s="75">
        <f>'XCSM Dump'!W904</f>
        <v>0</v>
      </c>
      <c r="G905" s="49">
        <f>'XCSM Dump'!I904</f>
        <v>0</v>
      </c>
      <c r="H905" s="49">
        <f>'XCSM Dump'!J904</f>
        <v>0</v>
      </c>
      <c r="I905" s="49">
        <f>'XCSM Dump'!BX904</f>
        <v>-0.94</v>
      </c>
      <c r="J905" s="49">
        <f>'XCSM Dump'!BY904</f>
        <v>-0.88</v>
      </c>
      <c r="K905" s="49">
        <f>'XCSM Dump'!BZ904</f>
        <v>2</v>
      </c>
      <c r="L905" s="76">
        <f>'XCSM Dump'!AT904</f>
        <v>0</v>
      </c>
      <c r="M905" s="76">
        <f>'XCSM Dump'!AU904</f>
        <v>0</v>
      </c>
      <c r="N905" s="76">
        <f>'XCSM Dump'!AV904</f>
        <v>0</v>
      </c>
      <c r="O905" s="76">
        <f>'XCSM Dump'!AW904</f>
        <v>0</v>
      </c>
      <c r="P905" s="76">
        <f>'XCSM Dump'!AX904</f>
        <v>0</v>
      </c>
      <c r="Q905" s="76">
        <f>'XCSM Dump'!AY904</f>
        <v>0</v>
      </c>
      <c r="R905" s="76">
        <f>'XCSM Dump'!AZ904</f>
        <v>0</v>
      </c>
      <c r="S905" s="76">
        <f>+'XCSM Dump'!U904</f>
        <v>0</v>
      </c>
      <c r="T905" s="76">
        <f>+'XCSM Dump'!BB904+'XCSM Dump'!BA904</f>
        <v>0</v>
      </c>
      <c r="U905" s="11">
        <f t="shared" si="30"/>
        <v>0</v>
      </c>
    </row>
    <row r="906" spans="1:21" x14ac:dyDescent="0.3">
      <c r="A906" t="str">
        <f t="shared" si="29"/>
        <v>00000</v>
      </c>
      <c r="B906" s="1">
        <f>'XCSM Dump'!C905</f>
        <v>0</v>
      </c>
      <c r="C906" s="1" t="str">
        <f>IF(LEN('XCSM Dump'!D905)=4,'XCSM Dump'!D905,REPT("0",3-LEN('XCSM Dump'!D905))&amp;'XCSM Dump'!D905)</f>
        <v>000</v>
      </c>
      <c r="D906" s="1">
        <f>'XCSM Dump'!E905</f>
        <v>0</v>
      </c>
      <c r="E906">
        <f>'XCSM Dump'!F905</f>
        <v>0</v>
      </c>
      <c r="F906" s="75">
        <f>'XCSM Dump'!W905</f>
        <v>0</v>
      </c>
      <c r="G906" s="49">
        <f>'XCSM Dump'!I905</f>
        <v>0</v>
      </c>
      <c r="H906" s="49">
        <f>'XCSM Dump'!J905</f>
        <v>0</v>
      </c>
      <c r="I906" s="49">
        <f>'XCSM Dump'!BX905</f>
        <v>-0.94</v>
      </c>
      <c r="J906" s="49">
        <f>'XCSM Dump'!BY905</f>
        <v>-0.88</v>
      </c>
      <c r="K906" s="49">
        <f>'XCSM Dump'!BZ905</f>
        <v>2</v>
      </c>
      <c r="L906" s="76">
        <f>'XCSM Dump'!AT905</f>
        <v>0</v>
      </c>
      <c r="M906" s="76">
        <f>'XCSM Dump'!AU905</f>
        <v>0</v>
      </c>
      <c r="N906" s="76">
        <f>'XCSM Dump'!AV905</f>
        <v>0</v>
      </c>
      <c r="O906" s="76">
        <f>'XCSM Dump'!AW905</f>
        <v>0</v>
      </c>
      <c r="P906" s="76">
        <f>'XCSM Dump'!AX905</f>
        <v>0</v>
      </c>
      <c r="Q906" s="76">
        <f>'XCSM Dump'!AY905</f>
        <v>0</v>
      </c>
      <c r="R906" s="76">
        <f>'XCSM Dump'!AZ905</f>
        <v>0</v>
      </c>
      <c r="S906" s="76">
        <f>+'XCSM Dump'!U905</f>
        <v>0</v>
      </c>
      <c r="T906" s="76">
        <f>+'XCSM Dump'!BB905+'XCSM Dump'!BA905</f>
        <v>0</v>
      </c>
      <c r="U906" s="11">
        <f t="shared" si="30"/>
        <v>0</v>
      </c>
    </row>
    <row r="907" spans="1:21" x14ac:dyDescent="0.3">
      <c r="A907" t="str">
        <f t="shared" si="29"/>
        <v>00000</v>
      </c>
      <c r="B907" s="1">
        <f>'XCSM Dump'!C906</f>
        <v>0</v>
      </c>
      <c r="C907" s="1" t="str">
        <f>IF(LEN('XCSM Dump'!D906)=4,'XCSM Dump'!D906,REPT("0",3-LEN('XCSM Dump'!D906))&amp;'XCSM Dump'!D906)</f>
        <v>000</v>
      </c>
      <c r="D907" s="1">
        <f>'XCSM Dump'!E906</f>
        <v>0</v>
      </c>
      <c r="E907">
        <f>'XCSM Dump'!F906</f>
        <v>0</v>
      </c>
      <c r="F907" s="75">
        <f>'XCSM Dump'!W906</f>
        <v>0</v>
      </c>
      <c r="G907" s="49">
        <f>'XCSM Dump'!I906</f>
        <v>0</v>
      </c>
      <c r="H907" s="49">
        <f>'XCSM Dump'!J906</f>
        <v>0</v>
      </c>
      <c r="I907" s="49">
        <f>'XCSM Dump'!BX906</f>
        <v>-0.94</v>
      </c>
      <c r="J907" s="49">
        <f>'XCSM Dump'!BY906</f>
        <v>-0.88</v>
      </c>
      <c r="K907" s="49">
        <f>'XCSM Dump'!BZ906</f>
        <v>2</v>
      </c>
      <c r="L907" s="76">
        <f>'XCSM Dump'!AT906</f>
        <v>0</v>
      </c>
      <c r="M907" s="76">
        <f>'XCSM Dump'!AU906</f>
        <v>0</v>
      </c>
      <c r="N907" s="76">
        <f>'XCSM Dump'!AV906</f>
        <v>0</v>
      </c>
      <c r="O907" s="76">
        <f>'XCSM Dump'!AW906</f>
        <v>0</v>
      </c>
      <c r="P907" s="76">
        <f>'XCSM Dump'!AX906</f>
        <v>0</v>
      </c>
      <c r="Q907" s="76">
        <f>'XCSM Dump'!AY906</f>
        <v>0</v>
      </c>
      <c r="R907" s="76">
        <f>'XCSM Dump'!AZ906</f>
        <v>0</v>
      </c>
      <c r="S907" s="76">
        <f>+'XCSM Dump'!U906</f>
        <v>0</v>
      </c>
      <c r="T907" s="76">
        <f>+'XCSM Dump'!BB906+'XCSM Dump'!BA906</f>
        <v>0</v>
      </c>
      <c r="U907" s="11">
        <f t="shared" si="30"/>
        <v>0</v>
      </c>
    </row>
    <row r="908" spans="1:21" x14ac:dyDescent="0.3">
      <c r="A908" t="str">
        <f t="shared" si="29"/>
        <v>00000</v>
      </c>
      <c r="B908" s="1">
        <f>'XCSM Dump'!C907</f>
        <v>0</v>
      </c>
      <c r="C908" s="1" t="str">
        <f>IF(LEN('XCSM Dump'!D907)=4,'XCSM Dump'!D907,REPT("0",3-LEN('XCSM Dump'!D907))&amp;'XCSM Dump'!D907)</f>
        <v>000</v>
      </c>
      <c r="D908" s="1">
        <f>'XCSM Dump'!E907</f>
        <v>0</v>
      </c>
      <c r="E908">
        <f>'XCSM Dump'!F907</f>
        <v>0</v>
      </c>
      <c r="F908" s="75">
        <f>'XCSM Dump'!W907</f>
        <v>0</v>
      </c>
      <c r="G908" s="49">
        <f>'XCSM Dump'!I907</f>
        <v>0</v>
      </c>
      <c r="H908" s="49">
        <f>'XCSM Dump'!J907</f>
        <v>0</v>
      </c>
      <c r="I908" s="49">
        <f>'XCSM Dump'!BX907</f>
        <v>-0.94</v>
      </c>
      <c r="J908" s="49">
        <f>'XCSM Dump'!BY907</f>
        <v>-0.88</v>
      </c>
      <c r="K908" s="49">
        <f>'XCSM Dump'!BZ907</f>
        <v>2</v>
      </c>
      <c r="L908" s="76">
        <f>'XCSM Dump'!AT907</f>
        <v>0</v>
      </c>
      <c r="M908" s="76">
        <f>'XCSM Dump'!AU907</f>
        <v>0</v>
      </c>
      <c r="N908" s="76">
        <f>'XCSM Dump'!AV907</f>
        <v>0</v>
      </c>
      <c r="O908" s="76">
        <f>'XCSM Dump'!AW907</f>
        <v>0</v>
      </c>
      <c r="P908" s="76">
        <f>'XCSM Dump'!AX907</f>
        <v>0</v>
      </c>
      <c r="Q908" s="76">
        <f>'XCSM Dump'!AY907</f>
        <v>0</v>
      </c>
      <c r="R908" s="76">
        <f>'XCSM Dump'!AZ907</f>
        <v>0</v>
      </c>
      <c r="S908" s="76">
        <f>+'XCSM Dump'!U907</f>
        <v>0</v>
      </c>
      <c r="T908" s="76">
        <f>+'XCSM Dump'!BB907+'XCSM Dump'!BA907</f>
        <v>0</v>
      </c>
      <c r="U908" s="11">
        <f t="shared" si="30"/>
        <v>0</v>
      </c>
    </row>
    <row r="909" spans="1:21" x14ac:dyDescent="0.3">
      <c r="A909" t="str">
        <f t="shared" si="29"/>
        <v>00000</v>
      </c>
      <c r="B909" s="1">
        <f>'XCSM Dump'!C908</f>
        <v>0</v>
      </c>
      <c r="C909" s="1" t="str">
        <f>IF(LEN('XCSM Dump'!D908)=4,'XCSM Dump'!D908,REPT("0",3-LEN('XCSM Dump'!D908))&amp;'XCSM Dump'!D908)</f>
        <v>000</v>
      </c>
      <c r="D909" s="1">
        <f>'XCSM Dump'!E908</f>
        <v>0</v>
      </c>
      <c r="E909">
        <f>'XCSM Dump'!F908</f>
        <v>0</v>
      </c>
      <c r="F909" s="75">
        <f>'XCSM Dump'!W908</f>
        <v>0</v>
      </c>
      <c r="G909" s="49">
        <f>'XCSM Dump'!I908</f>
        <v>0</v>
      </c>
      <c r="H909" s="49">
        <f>'XCSM Dump'!J908</f>
        <v>0</v>
      </c>
      <c r="I909" s="49">
        <f>'XCSM Dump'!BX908</f>
        <v>-0.94</v>
      </c>
      <c r="J909" s="49">
        <f>'XCSM Dump'!BY908</f>
        <v>-0.88</v>
      </c>
      <c r="K909" s="49">
        <f>'XCSM Dump'!BZ908</f>
        <v>2</v>
      </c>
      <c r="L909" s="76">
        <f>'XCSM Dump'!AT908</f>
        <v>0</v>
      </c>
      <c r="M909" s="76">
        <f>'XCSM Dump'!AU908</f>
        <v>0</v>
      </c>
      <c r="N909" s="76">
        <f>'XCSM Dump'!AV908</f>
        <v>0</v>
      </c>
      <c r="O909" s="76">
        <f>'XCSM Dump'!AW908</f>
        <v>0</v>
      </c>
      <c r="P909" s="76">
        <f>'XCSM Dump'!AX908</f>
        <v>0</v>
      </c>
      <c r="Q909" s="76">
        <f>'XCSM Dump'!AY908</f>
        <v>0</v>
      </c>
      <c r="R909" s="76">
        <f>'XCSM Dump'!AZ908</f>
        <v>0</v>
      </c>
      <c r="S909" s="76">
        <f>+'XCSM Dump'!U908</f>
        <v>0</v>
      </c>
      <c r="T909" s="76">
        <f>+'XCSM Dump'!BB908+'XCSM Dump'!BA908</f>
        <v>0</v>
      </c>
      <c r="U909" s="11">
        <f t="shared" si="30"/>
        <v>0</v>
      </c>
    </row>
    <row r="910" spans="1:21" x14ac:dyDescent="0.3">
      <c r="A910" t="str">
        <f t="shared" si="29"/>
        <v>00000</v>
      </c>
      <c r="B910" s="1">
        <f>'XCSM Dump'!C909</f>
        <v>0</v>
      </c>
      <c r="C910" s="1" t="str">
        <f>IF(LEN('XCSM Dump'!D909)=4,'XCSM Dump'!D909,REPT("0",3-LEN('XCSM Dump'!D909))&amp;'XCSM Dump'!D909)</f>
        <v>000</v>
      </c>
      <c r="D910" s="1">
        <f>'XCSM Dump'!E909</f>
        <v>0</v>
      </c>
      <c r="E910">
        <f>'XCSM Dump'!F909</f>
        <v>0</v>
      </c>
      <c r="F910" s="75">
        <f>'XCSM Dump'!W909</f>
        <v>0</v>
      </c>
      <c r="G910" s="49">
        <f>'XCSM Dump'!I909</f>
        <v>0</v>
      </c>
      <c r="H910" s="49">
        <f>'XCSM Dump'!J909</f>
        <v>0</v>
      </c>
      <c r="I910" s="49">
        <f>'XCSM Dump'!BX909</f>
        <v>-0.94</v>
      </c>
      <c r="J910" s="49">
        <f>'XCSM Dump'!BY909</f>
        <v>-0.88</v>
      </c>
      <c r="K910" s="49">
        <f>'XCSM Dump'!BZ909</f>
        <v>2</v>
      </c>
      <c r="L910" s="76">
        <f>'XCSM Dump'!AT909</f>
        <v>0</v>
      </c>
      <c r="M910" s="76">
        <f>'XCSM Dump'!AU909</f>
        <v>0</v>
      </c>
      <c r="N910" s="76">
        <f>'XCSM Dump'!AV909</f>
        <v>0</v>
      </c>
      <c r="O910" s="76">
        <f>'XCSM Dump'!AW909</f>
        <v>0</v>
      </c>
      <c r="P910" s="76">
        <f>'XCSM Dump'!AX909</f>
        <v>0</v>
      </c>
      <c r="Q910" s="76">
        <f>'XCSM Dump'!AY909</f>
        <v>0</v>
      </c>
      <c r="R910" s="76">
        <f>'XCSM Dump'!AZ909</f>
        <v>0</v>
      </c>
      <c r="S910" s="76">
        <f>+'XCSM Dump'!U909</f>
        <v>0</v>
      </c>
      <c r="T910" s="76">
        <f>+'XCSM Dump'!BB909+'XCSM Dump'!BA909</f>
        <v>0</v>
      </c>
      <c r="U910" s="11">
        <f t="shared" si="30"/>
        <v>0</v>
      </c>
    </row>
    <row r="911" spans="1:21" x14ac:dyDescent="0.3">
      <c r="A911" t="str">
        <f t="shared" si="29"/>
        <v>00000</v>
      </c>
      <c r="B911" s="1">
        <f>'XCSM Dump'!C910</f>
        <v>0</v>
      </c>
      <c r="C911" s="1" t="str">
        <f>IF(LEN('XCSM Dump'!D910)=4,'XCSM Dump'!D910,REPT("0",3-LEN('XCSM Dump'!D910))&amp;'XCSM Dump'!D910)</f>
        <v>000</v>
      </c>
      <c r="D911" s="1">
        <f>'XCSM Dump'!E910</f>
        <v>0</v>
      </c>
      <c r="E911">
        <f>'XCSM Dump'!F910</f>
        <v>0</v>
      </c>
      <c r="F911" s="75">
        <f>'XCSM Dump'!W910</f>
        <v>0</v>
      </c>
      <c r="G911" s="49">
        <f>'XCSM Dump'!I910</f>
        <v>0</v>
      </c>
      <c r="H911" s="49">
        <f>'XCSM Dump'!J910</f>
        <v>0</v>
      </c>
      <c r="I911" s="49">
        <f>'XCSM Dump'!BX910</f>
        <v>-0.94</v>
      </c>
      <c r="J911" s="49">
        <f>'XCSM Dump'!BY910</f>
        <v>-0.88</v>
      </c>
      <c r="K911" s="49">
        <f>'XCSM Dump'!BZ910</f>
        <v>2</v>
      </c>
      <c r="L911" s="76">
        <f>'XCSM Dump'!AT910</f>
        <v>0</v>
      </c>
      <c r="M911" s="76">
        <f>'XCSM Dump'!AU910</f>
        <v>0</v>
      </c>
      <c r="N911" s="76">
        <f>'XCSM Dump'!AV910</f>
        <v>0</v>
      </c>
      <c r="O911" s="76">
        <f>'XCSM Dump'!AW910</f>
        <v>0</v>
      </c>
      <c r="P911" s="76">
        <f>'XCSM Dump'!AX910</f>
        <v>0</v>
      </c>
      <c r="Q911" s="76">
        <f>'XCSM Dump'!AY910</f>
        <v>0</v>
      </c>
      <c r="R911" s="76">
        <f>'XCSM Dump'!AZ910</f>
        <v>0</v>
      </c>
      <c r="S911" s="76">
        <f>+'XCSM Dump'!U910</f>
        <v>0</v>
      </c>
      <c r="T911" s="76">
        <f>+'XCSM Dump'!BB910+'XCSM Dump'!BA910</f>
        <v>0</v>
      </c>
      <c r="U911" s="11">
        <f t="shared" si="30"/>
        <v>0</v>
      </c>
    </row>
    <row r="912" spans="1:21" x14ac:dyDescent="0.3">
      <c r="A912" t="str">
        <f t="shared" si="29"/>
        <v>00000</v>
      </c>
      <c r="B912" s="1">
        <f>'XCSM Dump'!C911</f>
        <v>0</v>
      </c>
      <c r="C912" s="1" t="str">
        <f>IF(LEN('XCSM Dump'!D911)=4,'XCSM Dump'!D911,REPT("0",3-LEN('XCSM Dump'!D911))&amp;'XCSM Dump'!D911)</f>
        <v>000</v>
      </c>
      <c r="D912" s="1">
        <f>'XCSM Dump'!E911</f>
        <v>0</v>
      </c>
      <c r="E912">
        <f>'XCSM Dump'!F911</f>
        <v>0</v>
      </c>
      <c r="F912" s="75">
        <f>'XCSM Dump'!W911</f>
        <v>0</v>
      </c>
      <c r="G912" s="49">
        <f>'XCSM Dump'!I911</f>
        <v>0</v>
      </c>
      <c r="H912" s="49">
        <f>'XCSM Dump'!J911</f>
        <v>0</v>
      </c>
      <c r="I912" s="49">
        <f>'XCSM Dump'!BX911</f>
        <v>-0.94</v>
      </c>
      <c r="J912" s="49">
        <f>'XCSM Dump'!BY911</f>
        <v>-0.88</v>
      </c>
      <c r="K912" s="49">
        <f>'XCSM Dump'!BZ911</f>
        <v>2</v>
      </c>
      <c r="L912" s="76">
        <f>'XCSM Dump'!AT911</f>
        <v>0</v>
      </c>
      <c r="M912" s="76">
        <f>'XCSM Dump'!AU911</f>
        <v>0</v>
      </c>
      <c r="N912" s="76">
        <f>'XCSM Dump'!AV911</f>
        <v>0</v>
      </c>
      <c r="O912" s="76">
        <f>'XCSM Dump'!AW911</f>
        <v>0</v>
      </c>
      <c r="P912" s="76">
        <f>'XCSM Dump'!AX911</f>
        <v>0</v>
      </c>
      <c r="Q912" s="76">
        <f>'XCSM Dump'!AY911</f>
        <v>0</v>
      </c>
      <c r="R912" s="76">
        <f>'XCSM Dump'!AZ911</f>
        <v>0</v>
      </c>
      <c r="S912" s="76">
        <f>+'XCSM Dump'!U911</f>
        <v>0</v>
      </c>
      <c r="T912" s="76">
        <f>+'XCSM Dump'!BB911+'XCSM Dump'!BA911</f>
        <v>0</v>
      </c>
      <c r="U912" s="11">
        <f t="shared" si="30"/>
        <v>0</v>
      </c>
    </row>
    <row r="913" spans="1:21" x14ac:dyDescent="0.3">
      <c r="A913" t="str">
        <f t="shared" si="29"/>
        <v>00000</v>
      </c>
      <c r="B913" s="1">
        <f>'XCSM Dump'!C912</f>
        <v>0</v>
      </c>
      <c r="C913" s="1" t="str">
        <f>IF(LEN('XCSM Dump'!D912)=4,'XCSM Dump'!D912,REPT("0",3-LEN('XCSM Dump'!D912))&amp;'XCSM Dump'!D912)</f>
        <v>000</v>
      </c>
      <c r="D913" s="1">
        <f>'XCSM Dump'!E912</f>
        <v>0</v>
      </c>
      <c r="E913">
        <f>'XCSM Dump'!F912</f>
        <v>0</v>
      </c>
      <c r="F913" s="75">
        <f>'XCSM Dump'!W912</f>
        <v>0</v>
      </c>
      <c r="G913" s="49">
        <f>'XCSM Dump'!I912</f>
        <v>0</v>
      </c>
      <c r="H913" s="49">
        <f>'XCSM Dump'!J912</f>
        <v>0</v>
      </c>
      <c r="I913" s="49">
        <f>'XCSM Dump'!BX912</f>
        <v>-0.94</v>
      </c>
      <c r="J913" s="49">
        <f>'XCSM Dump'!BY912</f>
        <v>-0.88</v>
      </c>
      <c r="K913" s="49">
        <f>'XCSM Dump'!BZ912</f>
        <v>2</v>
      </c>
      <c r="L913" s="76">
        <f>'XCSM Dump'!AT912</f>
        <v>0</v>
      </c>
      <c r="M913" s="76">
        <f>'XCSM Dump'!AU912</f>
        <v>0</v>
      </c>
      <c r="N913" s="76">
        <f>'XCSM Dump'!AV912</f>
        <v>0</v>
      </c>
      <c r="O913" s="76">
        <f>'XCSM Dump'!AW912</f>
        <v>0</v>
      </c>
      <c r="P913" s="76">
        <f>'XCSM Dump'!AX912</f>
        <v>0</v>
      </c>
      <c r="Q913" s="76">
        <f>'XCSM Dump'!AY912</f>
        <v>0</v>
      </c>
      <c r="R913" s="76">
        <f>'XCSM Dump'!AZ912</f>
        <v>0</v>
      </c>
      <c r="S913" s="76">
        <f>+'XCSM Dump'!U912</f>
        <v>0</v>
      </c>
      <c r="T913" s="76">
        <f>+'XCSM Dump'!BB912+'XCSM Dump'!BA912</f>
        <v>0</v>
      </c>
      <c r="U913" s="11">
        <f t="shared" si="30"/>
        <v>0</v>
      </c>
    </row>
    <row r="914" spans="1:21" x14ac:dyDescent="0.3">
      <c r="A914" t="str">
        <f t="shared" si="29"/>
        <v>00000</v>
      </c>
      <c r="B914" s="1">
        <f>'XCSM Dump'!C913</f>
        <v>0</v>
      </c>
      <c r="C914" s="1" t="str">
        <f>IF(LEN('XCSM Dump'!D913)=4,'XCSM Dump'!D913,REPT("0",3-LEN('XCSM Dump'!D913))&amp;'XCSM Dump'!D913)</f>
        <v>000</v>
      </c>
      <c r="D914" s="1">
        <f>'XCSM Dump'!E913</f>
        <v>0</v>
      </c>
      <c r="E914">
        <f>'XCSM Dump'!F913</f>
        <v>0</v>
      </c>
      <c r="F914" s="75">
        <f>'XCSM Dump'!W913</f>
        <v>0</v>
      </c>
      <c r="G914" s="49">
        <f>'XCSM Dump'!I913</f>
        <v>0</v>
      </c>
      <c r="H914" s="49">
        <f>'XCSM Dump'!J913</f>
        <v>0</v>
      </c>
      <c r="I914" s="49">
        <f>'XCSM Dump'!BX913</f>
        <v>-0.94</v>
      </c>
      <c r="J914" s="49">
        <f>'XCSM Dump'!BY913</f>
        <v>-0.88</v>
      </c>
      <c r="K914" s="49">
        <f>'XCSM Dump'!BZ913</f>
        <v>2</v>
      </c>
      <c r="L914" s="76">
        <f>'XCSM Dump'!AT913</f>
        <v>0</v>
      </c>
      <c r="M914" s="76">
        <f>'XCSM Dump'!AU913</f>
        <v>0</v>
      </c>
      <c r="N914" s="76">
        <f>'XCSM Dump'!AV913</f>
        <v>0</v>
      </c>
      <c r="O914" s="76">
        <f>'XCSM Dump'!AW913</f>
        <v>0</v>
      </c>
      <c r="P914" s="76">
        <f>'XCSM Dump'!AX913</f>
        <v>0</v>
      </c>
      <c r="Q914" s="76">
        <f>'XCSM Dump'!AY913</f>
        <v>0</v>
      </c>
      <c r="R914" s="76">
        <f>'XCSM Dump'!AZ913</f>
        <v>0</v>
      </c>
      <c r="S914" s="76">
        <f>+'XCSM Dump'!U913</f>
        <v>0</v>
      </c>
      <c r="T914" s="76">
        <f>+'XCSM Dump'!BB913+'XCSM Dump'!BA913</f>
        <v>0</v>
      </c>
      <c r="U914" s="11">
        <f t="shared" si="30"/>
        <v>0</v>
      </c>
    </row>
    <row r="915" spans="1:21" x14ac:dyDescent="0.3">
      <c r="A915" t="str">
        <f t="shared" si="29"/>
        <v>00000</v>
      </c>
      <c r="B915" s="1">
        <f>'XCSM Dump'!C914</f>
        <v>0</v>
      </c>
      <c r="C915" s="1" t="str">
        <f>IF(LEN('XCSM Dump'!D914)=4,'XCSM Dump'!D914,REPT("0",3-LEN('XCSM Dump'!D914))&amp;'XCSM Dump'!D914)</f>
        <v>000</v>
      </c>
      <c r="D915" s="1">
        <f>'XCSM Dump'!E914</f>
        <v>0</v>
      </c>
      <c r="E915">
        <f>'XCSM Dump'!F914</f>
        <v>0</v>
      </c>
      <c r="F915" s="75">
        <f>'XCSM Dump'!W914</f>
        <v>0</v>
      </c>
      <c r="G915" s="49">
        <f>'XCSM Dump'!I914</f>
        <v>0</v>
      </c>
      <c r="H915" s="49">
        <f>'XCSM Dump'!J914</f>
        <v>0</v>
      </c>
      <c r="I915" s="49">
        <f>'XCSM Dump'!BX914</f>
        <v>-0.94</v>
      </c>
      <c r="J915" s="49">
        <f>'XCSM Dump'!BY914</f>
        <v>-0.88</v>
      </c>
      <c r="K915" s="49">
        <f>'XCSM Dump'!BZ914</f>
        <v>2</v>
      </c>
      <c r="L915" s="76">
        <f>'XCSM Dump'!AT914</f>
        <v>0</v>
      </c>
      <c r="M915" s="76">
        <f>'XCSM Dump'!AU914</f>
        <v>0</v>
      </c>
      <c r="N915" s="76">
        <f>'XCSM Dump'!AV914</f>
        <v>0</v>
      </c>
      <c r="O915" s="76">
        <f>'XCSM Dump'!AW914</f>
        <v>0</v>
      </c>
      <c r="P915" s="76">
        <f>'XCSM Dump'!AX914</f>
        <v>0</v>
      </c>
      <c r="Q915" s="76">
        <f>'XCSM Dump'!AY914</f>
        <v>0</v>
      </c>
      <c r="R915" s="76">
        <f>'XCSM Dump'!AZ914</f>
        <v>0</v>
      </c>
      <c r="S915" s="76">
        <f>+'XCSM Dump'!U914</f>
        <v>0</v>
      </c>
      <c r="T915" s="76">
        <f>+'XCSM Dump'!BB914+'XCSM Dump'!BA914</f>
        <v>0</v>
      </c>
      <c r="U915" s="11">
        <f t="shared" si="30"/>
        <v>0</v>
      </c>
    </row>
    <row r="916" spans="1:21" x14ac:dyDescent="0.3">
      <c r="A916" t="str">
        <f t="shared" si="29"/>
        <v>00000</v>
      </c>
      <c r="B916" s="1">
        <f>'XCSM Dump'!C915</f>
        <v>0</v>
      </c>
      <c r="C916" s="1" t="str">
        <f>IF(LEN('XCSM Dump'!D915)=4,'XCSM Dump'!D915,REPT("0",3-LEN('XCSM Dump'!D915))&amp;'XCSM Dump'!D915)</f>
        <v>000</v>
      </c>
      <c r="D916" s="1">
        <f>'XCSM Dump'!E915</f>
        <v>0</v>
      </c>
      <c r="E916">
        <f>'XCSM Dump'!F915</f>
        <v>0</v>
      </c>
      <c r="F916" s="75">
        <f>'XCSM Dump'!W915</f>
        <v>0</v>
      </c>
      <c r="G916" s="49">
        <f>'XCSM Dump'!I915</f>
        <v>0</v>
      </c>
      <c r="H916" s="49">
        <f>'XCSM Dump'!J915</f>
        <v>0</v>
      </c>
      <c r="I916" s="49">
        <f>'XCSM Dump'!BX915</f>
        <v>-0.94</v>
      </c>
      <c r="J916" s="49">
        <f>'XCSM Dump'!BY915</f>
        <v>-0.88</v>
      </c>
      <c r="K916" s="49">
        <f>'XCSM Dump'!BZ915</f>
        <v>2</v>
      </c>
      <c r="L916" s="76">
        <f>'XCSM Dump'!AT915</f>
        <v>0</v>
      </c>
      <c r="M916" s="76">
        <f>'XCSM Dump'!AU915</f>
        <v>0</v>
      </c>
      <c r="N916" s="76">
        <f>'XCSM Dump'!AV915</f>
        <v>0</v>
      </c>
      <c r="O916" s="76">
        <f>'XCSM Dump'!AW915</f>
        <v>0</v>
      </c>
      <c r="P916" s="76">
        <f>'XCSM Dump'!AX915</f>
        <v>0</v>
      </c>
      <c r="Q916" s="76">
        <f>'XCSM Dump'!AY915</f>
        <v>0</v>
      </c>
      <c r="R916" s="76">
        <f>'XCSM Dump'!AZ915</f>
        <v>0</v>
      </c>
      <c r="S916" s="76">
        <f>+'XCSM Dump'!U915</f>
        <v>0</v>
      </c>
      <c r="T916" s="76">
        <f>+'XCSM Dump'!BB915+'XCSM Dump'!BA915</f>
        <v>0</v>
      </c>
      <c r="U916" s="11">
        <f t="shared" si="30"/>
        <v>0</v>
      </c>
    </row>
    <row r="917" spans="1:21" x14ac:dyDescent="0.3">
      <c r="A917" t="str">
        <f t="shared" si="29"/>
        <v>00000</v>
      </c>
      <c r="B917" s="1">
        <f>'XCSM Dump'!C916</f>
        <v>0</v>
      </c>
      <c r="C917" s="1" t="str">
        <f>IF(LEN('XCSM Dump'!D916)=4,'XCSM Dump'!D916,REPT("0",3-LEN('XCSM Dump'!D916))&amp;'XCSM Dump'!D916)</f>
        <v>000</v>
      </c>
      <c r="D917" s="1">
        <f>'XCSM Dump'!E916</f>
        <v>0</v>
      </c>
      <c r="E917">
        <f>'XCSM Dump'!F916</f>
        <v>0</v>
      </c>
      <c r="F917" s="75">
        <f>'XCSM Dump'!W916</f>
        <v>0</v>
      </c>
      <c r="G917" s="49">
        <f>'XCSM Dump'!I916</f>
        <v>0</v>
      </c>
      <c r="H917" s="49">
        <f>'XCSM Dump'!J916</f>
        <v>0</v>
      </c>
      <c r="I917" s="49">
        <f>'XCSM Dump'!BX916</f>
        <v>-0.94</v>
      </c>
      <c r="J917" s="49">
        <f>'XCSM Dump'!BY916</f>
        <v>-0.88</v>
      </c>
      <c r="K917" s="49">
        <f>'XCSM Dump'!BZ916</f>
        <v>2</v>
      </c>
      <c r="L917" s="76">
        <f>'XCSM Dump'!AT916</f>
        <v>0</v>
      </c>
      <c r="M917" s="76">
        <f>'XCSM Dump'!AU916</f>
        <v>0</v>
      </c>
      <c r="N917" s="76">
        <f>'XCSM Dump'!AV916</f>
        <v>0</v>
      </c>
      <c r="O917" s="76">
        <f>'XCSM Dump'!AW916</f>
        <v>0</v>
      </c>
      <c r="P917" s="76">
        <f>'XCSM Dump'!AX916</f>
        <v>0</v>
      </c>
      <c r="Q917" s="76">
        <f>'XCSM Dump'!AY916</f>
        <v>0</v>
      </c>
      <c r="R917" s="76">
        <f>'XCSM Dump'!AZ916</f>
        <v>0</v>
      </c>
      <c r="S917" s="76">
        <f>+'XCSM Dump'!U916</f>
        <v>0</v>
      </c>
      <c r="T917" s="76">
        <f>+'XCSM Dump'!BB916+'XCSM Dump'!BA916</f>
        <v>0</v>
      </c>
      <c r="U917" s="11">
        <f t="shared" si="30"/>
        <v>0</v>
      </c>
    </row>
    <row r="918" spans="1:21" x14ac:dyDescent="0.3">
      <c r="A918" t="str">
        <f t="shared" si="29"/>
        <v>00000</v>
      </c>
      <c r="B918" s="1">
        <f>'XCSM Dump'!C917</f>
        <v>0</v>
      </c>
      <c r="C918" s="1" t="str">
        <f>IF(LEN('XCSM Dump'!D917)=4,'XCSM Dump'!D917,REPT("0",3-LEN('XCSM Dump'!D917))&amp;'XCSM Dump'!D917)</f>
        <v>000</v>
      </c>
      <c r="D918" s="1">
        <f>'XCSM Dump'!E917</f>
        <v>0</v>
      </c>
      <c r="E918">
        <f>'XCSM Dump'!F917</f>
        <v>0</v>
      </c>
      <c r="F918" s="75">
        <f>'XCSM Dump'!W917</f>
        <v>0</v>
      </c>
      <c r="G918" s="49">
        <f>'XCSM Dump'!I917</f>
        <v>0</v>
      </c>
      <c r="H918" s="49">
        <f>'XCSM Dump'!J917</f>
        <v>0</v>
      </c>
      <c r="I918" s="49">
        <f>'XCSM Dump'!BX917</f>
        <v>-0.94</v>
      </c>
      <c r="J918" s="49">
        <f>'XCSM Dump'!BY917</f>
        <v>-0.88</v>
      </c>
      <c r="K918" s="49">
        <f>'XCSM Dump'!BZ917</f>
        <v>2</v>
      </c>
      <c r="L918" s="76">
        <f>'XCSM Dump'!AT917</f>
        <v>0</v>
      </c>
      <c r="M918" s="76">
        <f>'XCSM Dump'!AU917</f>
        <v>0</v>
      </c>
      <c r="N918" s="76">
        <f>'XCSM Dump'!AV917</f>
        <v>0</v>
      </c>
      <c r="O918" s="76">
        <f>'XCSM Dump'!AW917</f>
        <v>0</v>
      </c>
      <c r="P918" s="76">
        <f>'XCSM Dump'!AX917</f>
        <v>0</v>
      </c>
      <c r="Q918" s="76">
        <f>'XCSM Dump'!AY917</f>
        <v>0</v>
      </c>
      <c r="R918" s="76">
        <f>'XCSM Dump'!AZ917</f>
        <v>0</v>
      </c>
      <c r="S918" s="76">
        <f>+'XCSM Dump'!U917</f>
        <v>0</v>
      </c>
      <c r="T918" s="76">
        <f>+'XCSM Dump'!BB917+'XCSM Dump'!BA917</f>
        <v>0</v>
      </c>
      <c r="U918" s="11">
        <f t="shared" si="30"/>
        <v>0</v>
      </c>
    </row>
    <row r="919" spans="1:21" x14ac:dyDescent="0.3">
      <c r="A919" t="str">
        <f t="shared" si="29"/>
        <v>00000</v>
      </c>
      <c r="B919" s="1">
        <f>'XCSM Dump'!C918</f>
        <v>0</v>
      </c>
      <c r="C919" s="1" t="str">
        <f>IF(LEN('XCSM Dump'!D918)=4,'XCSM Dump'!D918,REPT("0",3-LEN('XCSM Dump'!D918))&amp;'XCSM Dump'!D918)</f>
        <v>000</v>
      </c>
      <c r="D919" s="1">
        <f>'XCSM Dump'!E918</f>
        <v>0</v>
      </c>
      <c r="E919">
        <f>'XCSM Dump'!F918</f>
        <v>0</v>
      </c>
      <c r="F919" s="75">
        <f>'XCSM Dump'!W918</f>
        <v>0</v>
      </c>
      <c r="G919" s="49">
        <f>'XCSM Dump'!I918</f>
        <v>0</v>
      </c>
      <c r="H919" s="49">
        <f>'XCSM Dump'!J918</f>
        <v>0</v>
      </c>
      <c r="I919" s="49">
        <f>'XCSM Dump'!BX918</f>
        <v>-0.94</v>
      </c>
      <c r="J919" s="49">
        <f>'XCSM Dump'!BY918</f>
        <v>-0.88</v>
      </c>
      <c r="K919" s="49">
        <f>'XCSM Dump'!BZ918</f>
        <v>2</v>
      </c>
      <c r="L919" s="76">
        <f>'XCSM Dump'!AT918</f>
        <v>0</v>
      </c>
      <c r="M919" s="76">
        <f>'XCSM Dump'!AU918</f>
        <v>0</v>
      </c>
      <c r="N919" s="76">
        <f>'XCSM Dump'!AV918</f>
        <v>0</v>
      </c>
      <c r="O919" s="76">
        <f>'XCSM Dump'!AW918</f>
        <v>0</v>
      </c>
      <c r="P919" s="76">
        <f>'XCSM Dump'!AX918</f>
        <v>0</v>
      </c>
      <c r="Q919" s="76">
        <f>'XCSM Dump'!AY918</f>
        <v>0</v>
      </c>
      <c r="R919" s="76">
        <f>'XCSM Dump'!AZ918</f>
        <v>0</v>
      </c>
      <c r="S919" s="76">
        <f>+'XCSM Dump'!U918</f>
        <v>0</v>
      </c>
      <c r="T919" s="76">
        <f>+'XCSM Dump'!BB918+'XCSM Dump'!BA918</f>
        <v>0</v>
      </c>
      <c r="U919" s="11">
        <f t="shared" si="30"/>
        <v>0</v>
      </c>
    </row>
    <row r="920" spans="1:21" x14ac:dyDescent="0.3">
      <c r="A920" t="str">
        <f t="shared" si="29"/>
        <v>00000</v>
      </c>
      <c r="B920" s="1">
        <f>'XCSM Dump'!C919</f>
        <v>0</v>
      </c>
      <c r="C920" s="1" t="str">
        <f>IF(LEN('XCSM Dump'!D919)=4,'XCSM Dump'!D919,REPT("0",3-LEN('XCSM Dump'!D919))&amp;'XCSM Dump'!D919)</f>
        <v>000</v>
      </c>
      <c r="D920" s="1">
        <f>'XCSM Dump'!E919</f>
        <v>0</v>
      </c>
      <c r="E920">
        <f>'XCSM Dump'!F919</f>
        <v>0</v>
      </c>
      <c r="F920" s="75">
        <f>'XCSM Dump'!W919</f>
        <v>0</v>
      </c>
      <c r="G920" s="49">
        <f>'XCSM Dump'!I919</f>
        <v>0</v>
      </c>
      <c r="H920" s="49">
        <f>'XCSM Dump'!J919</f>
        <v>0</v>
      </c>
      <c r="I920" s="49">
        <f>'XCSM Dump'!BX919</f>
        <v>-0.94</v>
      </c>
      <c r="J920" s="49">
        <f>'XCSM Dump'!BY919</f>
        <v>-0.88</v>
      </c>
      <c r="K920" s="49">
        <f>'XCSM Dump'!BZ919</f>
        <v>2</v>
      </c>
      <c r="L920" s="76">
        <f>'XCSM Dump'!AT919</f>
        <v>0</v>
      </c>
      <c r="M920" s="76">
        <f>'XCSM Dump'!AU919</f>
        <v>0</v>
      </c>
      <c r="N920" s="76">
        <f>'XCSM Dump'!AV919</f>
        <v>0</v>
      </c>
      <c r="O920" s="76">
        <f>'XCSM Dump'!AW919</f>
        <v>0</v>
      </c>
      <c r="P920" s="76">
        <f>'XCSM Dump'!AX919</f>
        <v>0</v>
      </c>
      <c r="Q920" s="76">
        <f>'XCSM Dump'!AY919</f>
        <v>0</v>
      </c>
      <c r="R920" s="76">
        <f>'XCSM Dump'!AZ919</f>
        <v>0</v>
      </c>
      <c r="S920" s="76">
        <f>+'XCSM Dump'!U919</f>
        <v>0</v>
      </c>
      <c r="T920" s="76">
        <f>+'XCSM Dump'!BB919+'XCSM Dump'!BA919</f>
        <v>0</v>
      </c>
      <c r="U920" s="11">
        <f t="shared" si="30"/>
        <v>0</v>
      </c>
    </row>
    <row r="921" spans="1:21" x14ac:dyDescent="0.3">
      <c r="A921" t="str">
        <f t="shared" si="29"/>
        <v>00000</v>
      </c>
      <c r="B921" s="1">
        <f>'XCSM Dump'!C920</f>
        <v>0</v>
      </c>
      <c r="C921" s="1" t="str">
        <f>IF(LEN('XCSM Dump'!D920)=4,'XCSM Dump'!D920,REPT("0",3-LEN('XCSM Dump'!D920))&amp;'XCSM Dump'!D920)</f>
        <v>000</v>
      </c>
      <c r="D921" s="1">
        <f>'XCSM Dump'!E920</f>
        <v>0</v>
      </c>
      <c r="E921">
        <f>'XCSM Dump'!F920</f>
        <v>0</v>
      </c>
      <c r="F921" s="75">
        <f>'XCSM Dump'!W920</f>
        <v>0</v>
      </c>
      <c r="G921" s="49">
        <f>'XCSM Dump'!I920</f>
        <v>0</v>
      </c>
      <c r="H921" s="49">
        <f>'XCSM Dump'!J920</f>
        <v>0</v>
      </c>
      <c r="I921" s="49">
        <f>'XCSM Dump'!BX920</f>
        <v>-0.94</v>
      </c>
      <c r="J921" s="49">
        <f>'XCSM Dump'!BY920</f>
        <v>-0.88</v>
      </c>
      <c r="K921" s="49">
        <f>'XCSM Dump'!BZ920</f>
        <v>2</v>
      </c>
      <c r="L921" s="76">
        <f>'XCSM Dump'!AT920</f>
        <v>0</v>
      </c>
      <c r="M921" s="76">
        <f>'XCSM Dump'!AU920</f>
        <v>0</v>
      </c>
      <c r="N921" s="76">
        <f>'XCSM Dump'!AV920</f>
        <v>0</v>
      </c>
      <c r="O921" s="76">
        <f>'XCSM Dump'!AW920</f>
        <v>0</v>
      </c>
      <c r="P921" s="76">
        <f>'XCSM Dump'!AX920</f>
        <v>0</v>
      </c>
      <c r="Q921" s="76">
        <f>'XCSM Dump'!AY920</f>
        <v>0</v>
      </c>
      <c r="R921" s="76">
        <f>'XCSM Dump'!AZ920</f>
        <v>0</v>
      </c>
      <c r="S921" s="76">
        <f>+'XCSM Dump'!U920</f>
        <v>0</v>
      </c>
      <c r="T921" s="76">
        <f>+'XCSM Dump'!BB920+'XCSM Dump'!BA920</f>
        <v>0</v>
      </c>
      <c r="U921" s="11">
        <f t="shared" si="30"/>
        <v>0</v>
      </c>
    </row>
    <row r="922" spans="1:21" x14ac:dyDescent="0.3">
      <c r="A922" t="str">
        <f t="shared" si="29"/>
        <v>00000</v>
      </c>
      <c r="B922" s="1">
        <f>'XCSM Dump'!C921</f>
        <v>0</v>
      </c>
      <c r="C922" s="1" t="str">
        <f>IF(LEN('XCSM Dump'!D921)=4,'XCSM Dump'!D921,REPT("0",3-LEN('XCSM Dump'!D921))&amp;'XCSM Dump'!D921)</f>
        <v>000</v>
      </c>
      <c r="D922" s="1">
        <f>'XCSM Dump'!E921</f>
        <v>0</v>
      </c>
      <c r="E922">
        <f>'XCSM Dump'!F921</f>
        <v>0</v>
      </c>
      <c r="F922" s="75">
        <f>'XCSM Dump'!W921</f>
        <v>0</v>
      </c>
      <c r="G922" s="49">
        <f>'XCSM Dump'!I921</f>
        <v>0</v>
      </c>
      <c r="H922" s="49">
        <f>'XCSM Dump'!J921</f>
        <v>0</v>
      </c>
      <c r="I922" s="49">
        <f>'XCSM Dump'!BX921</f>
        <v>-0.94</v>
      </c>
      <c r="J922" s="49">
        <f>'XCSM Dump'!BY921</f>
        <v>-0.88</v>
      </c>
      <c r="K922" s="49">
        <f>'XCSM Dump'!BZ921</f>
        <v>2</v>
      </c>
      <c r="L922" s="76">
        <f>'XCSM Dump'!AT921</f>
        <v>0</v>
      </c>
      <c r="M922" s="76">
        <f>'XCSM Dump'!AU921</f>
        <v>0</v>
      </c>
      <c r="N922" s="76">
        <f>'XCSM Dump'!AV921</f>
        <v>0</v>
      </c>
      <c r="O922" s="76">
        <f>'XCSM Dump'!AW921</f>
        <v>0</v>
      </c>
      <c r="P922" s="76">
        <f>'XCSM Dump'!AX921</f>
        <v>0</v>
      </c>
      <c r="Q922" s="76">
        <f>'XCSM Dump'!AY921</f>
        <v>0</v>
      </c>
      <c r="R922" s="76">
        <f>'XCSM Dump'!AZ921</f>
        <v>0</v>
      </c>
      <c r="S922" s="76">
        <f>+'XCSM Dump'!U921</f>
        <v>0</v>
      </c>
      <c r="T922" s="76">
        <f>+'XCSM Dump'!BB921+'XCSM Dump'!BA921</f>
        <v>0</v>
      </c>
      <c r="U922" s="11">
        <f t="shared" si="30"/>
        <v>0</v>
      </c>
    </row>
    <row r="923" spans="1:21" x14ac:dyDescent="0.3">
      <c r="A923" t="str">
        <f t="shared" si="29"/>
        <v>00000</v>
      </c>
      <c r="B923" s="1">
        <f>'XCSM Dump'!C922</f>
        <v>0</v>
      </c>
      <c r="C923" s="1" t="str">
        <f>IF(LEN('XCSM Dump'!D922)=4,'XCSM Dump'!D922,REPT("0",3-LEN('XCSM Dump'!D922))&amp;'XCSM Dump'!D922)</f>
        <v>000</v>
      </c>
      <c r="D923" s="1">
        <f>'XCSM Dump'!E922</f>
        <v>0</v>
      </c>
      <c r="E923">
        <f>'XCSM Dump'!F922</f>
        <v>0</v>
      </c>
      <c r="F923" s="75">
        <f>'XCSM Dump'!W922</f>
        <v>0</v>
      </c>
      <c r="G923" s="49">
        <f>'XCSM Dump'!I922</f>
        <v>0</v>
      </c>
      <c r="H923" s="49">
        <f>'XCSM Dump'!J922</f>
        <v>0</v>
      </c>
      <c r="I923" s="49">
        <f>'XCSM Dump'!BX922</f>
        <v>-0.94</v>
      </c>
      <c r="J923" s="49">
        <f>'XCSM Dump'!BY922</f>
        <v>-0.88</v>
      </c>
      <c r="K923" s="49">
        <f>'XCSM Dump'!BZ922</f>
        <v>2</v>
      </c>
      <c r="L923" s="76">
        <f>'XCSM Dump'!AT922</f>
        <v>0</v>
      </c>
      <c r="M923" s="76">
        <f>'XCSM Dump'!AU922</f>
        <v>0</v>
      </c>
      <c r="N923" s="76">
        <f>'XCSM Dump'!AV922</f>
        <v>0</v>
      </c>
      <c r="O923" s="76">
        <f>'XCSM Dump'!AW922</f>
        <v>0</v>
      </c>
      <c r="P923" s="76">
        <f>'XCSM Dump'!AX922</f>
        <v>0</v>
      </c>
      <c r="Q923" s="76">
        <f>'XCSM Dump'!AY922</f>
        <v>0</v>
      </c>
      <c r="R923" s="76">
        <f>'XCSM Dump'!AZ922</f>
        <v>0</v>
      </c>
      <c r="S923" s="76">
        <f>+'XCSM Dump'!U922</f>
        <v>0</v>
      </c>
      <c r="T923" s="76">
        <f>+'XCSM Dump'!BB922+'XCSM Dump'!BA922</f>
        <v>0</v>
      </c>
      <c r="U923" s="11">
        <f t="shared" si="30"/>
        <v>0</v>
      </c>
    </row>
    <row r="924" spans="1:21" x14ac:dyDescent="0.3">
      <c r="A924" t="str">
        <f t="shared" si="29"/>
        <v>00000</v>
      </c>
      <c r="B924" s="1">
        <f>'XCSM Dump'!C923</f>
        <v>0</v>
      </c>
      <c r="C924" s="1" t="str">
        <f>IF(LEN('XCSM Dump'!D923)=4,'XCSM Dump'!D923,REPT("0",3-LEN('XCSM Dump'!D923))&amp;'XCSM Dump'!D923)</f>
        <v>000</v>
      </c>
      <c r="D924" s="1">
        <f>'XCSM Dump'!E923</f>
        <v>0</v>
      </c>
      <c r="E924">
        <f>'XCSM Dump'!F923</f>
        <v>0</v>
      </c>
      <c r="F924" s="75">
        <f>'XCSM Dump'!W923</f>
        <v>0</v>
      </c>
      <c r="G924" s="49">
        <f>'XCSM Dump'!I923</f>
        <v>0</v>
      </c>
      <c r="H924" s="49">
        <f>'XCSM Dump'!J923</f>
        <v>0</v>
      </c>
      <c r="I924" s="49">
        <f>'XCSM Dump'!BX923</f>
        <v>-0.94</v>
      </c>
      <c r="J924" s="49">
        <f>'XCSM Dump'!BY923</f>
        <v>-0.88</v>
      </c>
      <c r="K924" s="49">
        <f>'XCSM Dump'!BZ923</f>
        <v>2</v>
      </c>
      <c r="L924" s="76">
        <f>'XCSM Dump'!AT923</f>
        <v>0</v>
      </c>
      <c r="M924" s="76">
        <f>'XCSM Dump'!AU923</f>
        <v>0</v>
      </c>
      <c r="N924" s="76">
        <f>'XCSM Dump'!AV923</f>
        <v>0</v>
      </c>
      <c r="O924" s="76">
        <f>'XCSM Dump'!AW923</f>
        <v>0</v>
      </c>
      <c r="P924" s="76">
        <f>'XCSM Dump'!AX923</f>
        <v>0</v>
      </c>
      <c r="Q924" s="76">
        <f>'XCSM Dump'!AY923</f>
        <v>0</v>
      </c>
      <c r="R924" s="76">
        <f>'XCSM Dump'!AZ923</f>
        <v>0</v>
      </c>
      <c r="S924" s="76">
        <f>+'XCSM Dump'!U923</f>
        <v>0</v>
      </c>
      <c r="T924" s="76">
        <f>+'XCSM Dump'!BB923+'XCSM Dump'!BA923</f>
        <v>0</v>
      </c>
      <c r="U924" s="11">
        <f t="shared" si="30"/>
        <v>0</v>
      </c>
    </row>
    <row r="925" spans="1:21" x14ac:dyDescent="0.3">
      <c r="A925" t="str">
        <f t="shared" si="29"/>
        <v>00000</v>
      </c>
      <c r="B925" s="1">
        <f>'XCSM Dump'!C924</f>
        <v>0</v>
      </c>
      <c r="C925" s="1" t="str">
        <f>IF(LEN('XCSM Dump'!D924)=4,'XCSM Dump'!D924,REPT("0",3-LEN('XCSM Dump'!D924))&amp;'XCSM Dump'!D924)</f>
        <v>000</v>
      </c>
      <c r="D925" s="1">
        <f>'XCSM Dump'!E924</f>
        <v>0</v>
      </c>
      <c r="E925">
        <f>'XCSM Dump'!F924</f>
        <v>0</v>
      </c>
      <c r="F925" s="75">
        <f>'XCSM Dump'!W924</f>
        <v>0</v>
      </c>
      <c r="G925" s="49">
        <f>'XCSM Dump'!I924</f>
        <v>0</v>
      </c>
      <c r="H925" s="49">
        <f>'XCSM Dump'!J924</f>
        <v>0</v>
      </c>
      <c r="I925" s="49">
        <f>'XCSM Dump'!BX924</f>
        <v>-0.94</v>
      </c>
      <c r="J925" s="49">
        <f>'XCSM Dump'!BY924</f>
        <v>-0.88</v>
      </c>
      <c r="K925" s="49">
        <f>'XCSM Dump'!BZ924</f>
        <v>2</v>
      </c>
      <c r="L925" s="76">
        <f>'XCSM Dump'!AT924</f>
        <v>0</v>
      </c>
      <c r="M925" s="76">
        <f>'XCSM Dump'!AU924</f>
        <v>0</v>
      </c>
      <c r="N925" s="76">
        <f>'XCSM Dump'!AV924</f>
        <v>0</v>
      </c>
      <c r="O925" s="76">
        <f>'XCSM Dump'!AW924</f>
        <v>0</v>
      </c>
      <c r="P925" s="76">
        <f>'XCSM Dump'!AX924</f>
        <v>0</v>
      </c>
      <c r="Q925" s="76">
        <f>'XCSM Dump'!AY924</f>
        <v>0</v>
      </c>
      <c r="R925" s="76">
        <f>'XCSM Dump'!AZ924</f>
        <v>0</v>
      </c>
      <c r="S925" s="76">
        <f>+'XCSM Dump'!U924</f>
        <v>0</v>
      </c>
      <c r="T925" s="76">
        <f>+'XCSM Dump'!BB924+'XCSM Dump'!BA924</f>
        <v>0</v>
      </c>
      <c r="U925" s="11">
        <f t="shared" si="30"/>
        <v>0</v>
      </c>
    </row>
    <row r="926" spans="1:21" x14ac:dyDescent="0.3">
      <c r="A926" t="str">
        <f t="shared" si="29"/>
        <v>00000</v>
      </c>
      <c r="B926" s="1">
        <f>'XCSM Dump'!C925</f>
        <v>0</v>
      </c>
      <c r="C926" s="1" t="str">
        <f>IF(LEN('XCSM Dump'!D925)=4,'XCSM Dump'!D925,REPT("0",3-LEN('XCSM Dump'!D925))&amp;'XCSM Dump'!D925)</f>
        <v>000</v>
      </c>
      <c r="D926" s="1">
        <f>'XCSM Dump'!E925</f>
        <v>0</v>
      </c>
      <c r="E926">
        <f>'XCSM Dump'!F925</f>
        <v>0</v>
      </c>
      <c r="F926" s="75">
        <f>'XCSM Dump'!W925</f>
        <v>0</v>
      </c>
      <c r="G926" s="49">
        <f>'XCSM Dump'!I925</f>
        <v>0</v>
      </c>
      <c r="H926" s="49">
        <f>'XCSM Dump'!J925</f>
        <v>0</v>
      </c>
      <c r="I926" s="49">
        <f>'XCSM Dump'!BX925</f>
        <v>-0.94</v>
      </c>
      <c r="J926" s="49">
        <f>'XCSM Dump'!BY925</f>
        <v>-0.88</v>
      </c>
      <c r="K926" s="49">
        <f>'XCSM Dump'!BZ925</f>
        <v>2</v>
      </c>
      <c r="L926" s="76">
        <f>'XCSM Dump'!AT925</f>
        <v>0</v>
      </c>
      <c r="M926" s="76">
        <f>'XCSM Dump'!AU925</f>
        <v>0</v>
      </c>
      <c r="N926" s="76">
        <f>'XCSM Dump'!AV925</f>
        <v>0</v>
      </c>
      <c r="O926" s="76">
        <f>'XCSM Dump'!AW925</f>
        <v>0</v>
      </c>
      <c r="P926" s="76">
        <f>'XCSM Dump'!AX925</f>
        <v>0</v>
      </c>
      <c r="Q926" s="76">
        <f>'XCSM Dump'!AY925</f>
        <v>0</v>
      </c>
      <c r="R926" s="76">
        <f>'XCSM Dump'!AZ925</f>
        <v>0</v>
      </c>
      <c r="S926" s="76">
        <f>+'XCSM Dump'!U925</f>
        <v>0</v>
      </c>
      <c r="T926" s="76">
        <f>+'XCSM Dump'!BB925+'XCSM Dump'!BA925</f>
        <v>0</v>
      </c>
      <c r="U926" s="11">
        <f t="shared" si="30"/>
        <v>0</v>
      </c>
    </row>
    <row r="927" spans="1:21" x14ac:dyDescent="0.3">
      <c r="A927" t="str">
        <f t="shared" si="29"/>
        <v>00000</v>
      </c>
      <c r="B927" s="1">
        <f>'XCSM Dump'!C926</f>
        <v>0</v>
      </c>
      <c r="C927" s="1" t="str">
        <f>IF(LEN('XCSM Dump'!D926)=4,'XCSM Dump'!D926,REPT("0",3-LEN('XCSM Dump'!D926))&amp;'XCSM Dump'!D926)</f>
        <v>000</v>
      </c>
      <c r="D927" s="1">
        <f>'XCSM Dump'!E926</f>
        <v>0</v>
      </c>
      <c r="E927">
        <f>'XCSM Dump'!F926</f>
        <v>0</v>
      </c>
      <c r="F927" s="75">
        <f>'XCSM Dump'!W926</f>
        <v>0</v>
      </c>
      <c r="G927" s="49">
        <f>'XCSM Dump'!I926</f>
        <v>0</v>
      </c>
      <c r="H927" s="49">
        <f>'XCSM Dump'!J926</f>
        <v>0</v>
      </c>
      <c r="I927" s="49">
        <f>'XCSM Dump'!BX926</f>
        <v>-0.94</v>
      </c>
      <c r="J927" s="49">
        <f>'XCSM Dump'!BY926</f>
        <v>-0.88</v>
      </c>
      <c r="K927" s="49">
        <f>'XCSM Dump'!BZ926</f>
        <v>2</v>
      </c>
      <c r="L927" s="76">
        <f>'XCSM Dump'!AT926</f>
        <v>0</v>
      </c>
      <c r="M927" s="76">
        <f>'XCSM Dump'!AU926</f>
        <v>0</v>
      </c>
      <c r="N927" s="76">
        <f>'XCSM Dump'!AV926</f>
        <v>0</v>
      </c>
      <c r="O927" s="76">
        <f>'XCSM Dump'!AW926</f>
        <v>0</v>
      </c>
      <c r="P927" s="76">
        <f>'XCSM Dump'!AX926</f>
        <v>0</v>
      </c>
      <c r="Q927" s="76">
        <f>'XCSM Dump'!AY926</f>
        <v>0</v>
      </c>
      <c r="R927" s="76">
        <f>'XCSM Dump'!AZ926</f>
        <v>0</v>
      </c>
      <c r="S927" s="76">
        <f>+'XCSM Dump'!U926</f>
        <v>0</v>
      </c>
      <c r="T927" s="76">
        <f>+'XCSM Dump'!BB926+'XCSM Dump'!BA926</f>
        <v>0</v>
      </c>
      <c r="U927" s="11">
        <f t="shared" si="30"/>
        <v>0</v>
      </c>
    </row>
    <row r="928" spans="1:21" x14ac:dyDescent="0.3">
      <c r="A928" t="str">
        <f t="shared" si="29"/>
        <v>00000</v>
      </c>
      <c r="B928" s="1">
        <f>'XCSM Dump'!C927</f>
        <v>0</v>
      </c>
      <c r="C928" s="1" t="str">
        <f>IF(LEN('XCSM Dump'!D927)=4,'XCSM Dump'!D927,REPT("0",3-LEN('XCSM Dump'!D927))&amp;'XCSM Dump'!D927)</f>
        <v>000</v>
      </c>
      <c r="D928" s="1">
        <f>'XCSM Dump'!E927</f>
        <v>0</v>
      </c>
      <c r="E928">
        <f>'XCSM Dump'!F927</f>
        <v>0</v>
      </c>
      <c r="F928" s="75">
        <f>'XCSM Dump'!W927</f>
        <v>0</v>
      </c>
      <c r="G928" s="49">
        <f>'XCSM Dump'!I927</f>
        <v>0</v>
      </c>
      <c r="H928" s="49">
        <f>'XCSM Dump'!J927</f>
        <v>0</v>
      </c>
      <c r="I928" s="49">
        <f>'XCSM Dump'!BX927</f>
        <v>-0.94</v>
      </c>
      <c r="J928" s="49">
        <f>'XCSM Dump'!BY927</f>
        <v>-0.88</v>
      </c>
      <c r="K928" s="49">
        <f>'XCSM Dump'!BZ927</f>
        <v>2</v>
      </c>
      <c r="L928" s="76">
        <f>'XCSM Dump'!AT927</f>
        <v>0</v>
      </c>
      <c r="M928" s="76">
        <f>'XCSM Dump'!AU927</f>
        <v>0</v>
      </c>
      <c r="N928" s="76">
        <f>'XCSM Dump'!AV927</f>
        <v>0</v>
      </c>
      <c r="O928" s="76">
        <f>'XCSM Dump'!AW927</f>
        <v>0</v>
      </c>
      <c r="P928" s="76">
        <f>'XCSM Dump'!AX927</f>
        <v>0</v>
      </c>
      <c r="Q928" s="76">
        <f>'XCSM Dump'!AY927</f>
        <v>0</v>
      </c>
      <c r="R928" s="76">
        <f>'XCSM Dump'!AZ927</f>
        <v>0</v>
      </c>
      <c r="S928" s="76">
        <f>+'XCSM Dump'!U927</f>
        <v>0</v>
      </c>
      <c r="T928" s="76">
        <f>+'XCSM Dump'!BB927+'XCSM Dump'!BA927</f>
        <v>0</v>
      </c>
      <c r="U928" s="11">
        <f t="shared" si="30"/>
        <v>0</v>
      </c>
    </row>
    <row r="929" spans="1:21" x14ac:dyDescent="0.3">
      <c r="A929" t="str">
        <f t="shared" si="29"/>
        <v>00000</v>
      </c>
      <c r="B929" s="1">
        <f>'XCSM Dump'!C928</f>
        <v>0</v>
      </c>
      <c r="C929" s="1" t="str">
        <f>IF(LEN('XCSM Dump'!D928)=4,'XCSM Dump'!D928,REPT("0",3-LEN('XCSM Dump'!D928))&amp;'XCSM Dump'!D928)</f>
        <v>000</v>
      </c>
      <c r="D929" s="1">
        <f>'XCSM Dump'!E928</f>
        <v>0</v>
      </c>
      <c r="E929">
        <f>'XCSM Dump'!F928</f>
        <v>0</v>
      </c>
      <c r="F929" s="75">
        <f>'XCSM Dump'!W928</f>
        <v>0</v>
      </c>
      <c r="G929" s="49">
        <f>'XCSM Dump'!I928</f>
        <v>0</v>
      </c>
      <c r="H929" s="49">
        <f>'XCSM Dump'!J928</f>
        <v>0</v>
      </c>
      <c r="I929" s="49">
        <f>'XCSM Dump'!BX928</f>
        <v>-0.94</v>
      </c>
      <c r="J929" s="49">
        <f>'XCSM Dump'!BY928</f>
        <v>-0.88</v>
      </c>
      <c r="K929" s="49">
        <f>'XCSM Dump'!BZ928</f>
        <v>2</v>
      </c>
      <c r="L929" s="76">
        <f>'XCSM Dump'!AT928</f>
        <v>0</v>
      </c>
      <c r="M929" s="76">
        <f>'XCSM Dump'!AU928</f>
        <v>0</v>
      </c>
      <c r="N929" s="76">
        <f>'XCSM Dump'!AV928</f>
        <v>0</v>
      </c>
      <c r="O929" s="76">
        <f>'XCSM Dump'!AW928</f>
        <v>0</v>
      </c>
      <c r="P929" s="76">
        <f>'XCSM Dump'!AX928</f>
        <v>0</v>
      </c>
      <c r="Q929" s="76">
        <f>'XCSM Dump'!AY928</f>
        <v>0</v>
      </c>
      <c r="R929" s="76">
        <f>'XCSM Dump'!AZ928</f>
        <v>0</v>
      </c>
      <c r="S929" s="76">
        <f>+'XCSM Dump'!U928</f>
        <v>0</v>
      </c>
      <c r="T929" s="76">
        <f>+'XCSM Dump'!BB928+'XCSM Dump'!BA928</f>
        <v>0</v>
      </c>
      <c r="U929" s="11">
        <f t="shared" si="30"/>
        <v>0</v>
      </c>
    </row>
    <row r="930" spans="1:21" x14ac:dyDescent="0.3">
      <c r="A930" t="str">
        <f t="shared" si="29"/>
        <v>00000</v>
      </c>
      <c r="B930" s="1">
        <f>'XCSM Dump'!C929</f>
        <v>0</v>
      </c>
      <c r="C930" s="1" t="str">
        <f>IF(LEN('XCSM Dump'!D929)=4,'XCSM Dump'!D929,REPT("0",3-LEN('XCSM Dump'!D929))&amp;'XCSM Dump'!D929)</f>
        <v>000</v>
      </c>
      <c r="D930" s="1">
        <f>'XCSM Dump'!E929</f>
        <v>0</v>
      </c>
      <c r="E930">
        <f>'XCSM Dump'!F929</f>
        <v>0</v>
      </c>
      <c r="F930" s="75">
        <f>'XCSM Dump'!W929</f>
        <v>0</v>
      </c>
      <c r="G930" s="49">
        <f>'XCSM Dump'!I929</f>
        <v>0</v>
      </c>
      <c r="H930" s="49">
        <f>'XCSM Dump'!J929</f>
        <v>0</v>
      </c>
      <c r="I930" s="49">
        <f>'XCSM Dump'!BX929</f>
        <v>-0.94</v>
      </c>
      <c r="J930" s="49">
        <f>'XCSM Dump'!BY929</f>
        <v>-0.88</v>
      </c>
      <c r="K930" s="49">
        <f>'XCSM Dump'!BZ929</f>
        <v>2</v>
      </c>
      <c r="L930" s="76">
        <f>'XCSM Dump'!AT929</f>
        <v>0</v>
      </c>
      <c r="M930" s="76">
        <f>'XCSM Dump'!AU929</f>
        <v>0</v>
      </c>
      <c r="N930" s="76">
        <f>'XCSM Dump'!AV929</f>
        <v>0</v>
      </c>
      <c r="O930" s="76">
        <f>'XCSM Dump'!AW929</f>
        <v>0</v>
      </c>
      <c r="P930" s="76">
        <f>'XCSM Dump'!AX929</f>
        <v>0</v>
      </c>
      <c r="Q930" s="76">
        <f>'XCSM Dump'!AY929</f>
        <v>0</v>
      </c>
      <c r="R930" s="76">
        <f>'XCSM Dump'!AZ929</f>
        <v>0</v>
      </c>
      <c r="S930" s="76">
        <f>+'XCSM Dump'!U929</f>
        <v>0</v>
      </c>
      <c r="T930" s="76">
        <f>+'XCSM Dump'!BB929+'XCSM Dump'!BA929</f>
        <v>0</v>
      </c>
      <c r="U930" s="11">
        <f t="shared" si="30"/>
        <v>0</v>
      </c>
    </row>
    <row r="931" spans="1:21" x14ac:dyDescent="0.3">
      <c r="A931" t="str">
        <f t="shared" si="29"/>
        <v>00000</v>
      </c>
      <c r="B931" s="1">
        <f>'XCSM Dump'!C930</f>
        <v>0</v>
      </c>
      <c r="C931" s="1" t="str">
        <f>IF(LEN('XCSM Dump'!D930)=4,'XCSM Dump'!D930,REPT("0",3-LEN('XCSM Dump'!D930))&amp;'XCSM Dump'!D930)</f>
        <v>000</v>
      </c>
      <c r="D931" s="1">
        <f>'XCSM Dump'!E930</f>
        <v>0</v>
      </c>
      <c r="E931">
        <f>'XCSM Dump'!F930</f>
        <v>0</v>
      </c>
      <c r="F931" s="75">
        <f>'XCSM Dump'!W930</f>
        <v>0</v>
      </c>
      <c r="G931" s="49">
        <f>'XCSM Dump'!I930</f>
        <v>0</v>
      </c>
      <c r="H931" s="49">
        <f>'XCSM Dump'!J930</f>
        <v>0</v>
      </c>
      <c r="I931" s="49">
        <f>'XCSM Dump'!BX930</f>
        <v>-0.94</v>
      </c>
      <c r="J931" s="49">
        <f>'XCSM Dump'!BY930</f>
        <v>-0.88</v>
      </c>
      <c r="K931" s="49">
        <f>'XCSM Dump'!BZ930</f>
        <v>2</v>
      </c>
      <c r="L931" s="76">
        <f>'XCSM Dump'!AT930</f>
        <v>0</v>
      </c>
      <c r="M931" s="76">
        <f>'XCSM Dump'!AU930</f>
        <v>0</v>
      </c>
      <c r="N931" s="76">
        <f>'XCSM Dump'!AV930</f>
        <v>0</v>
      </c>
      <c r="O931" s="76">
        <f>'XCSM Dump'!AW930</f>
        <v>0</v>
      </c>
      <c r="P931" s="76">
        <f>'XCSM Dump'!AX930</f>
        <v>0</v>
      </c>
      <c r="Q931" s="76">
        <f>'XCSM Dump'!AY930</f>
        <v>0</v>
      </c>
      <c r="R931" s="76">
        <f>'XCSM Dump'!AZ930</f>
        <v>0</v>
      </c>
      <c r="S931" s="76">
        <f>+'XCSM Dump'!U930</f>
        <v>0</v>
      </c>
      <c r="T931" s="76">
        <f>+'XCSM Dump'!BB930+'XCSM Dump'!BA930</f>
        <v>0</v>
      </c>
      <c r="U931" s="11">
        <f t="shared" si="30"/>
        <v>0</v>
      </c>
    </row>
    <row r="932" spans="1:21" x14ac:dyDescent="0.3">
      <c r="A932" t="str">
        <f t="shared" si="29"/>
        <v>00000</v>
      </c>
      <c r="B932" s="1">
        <f>'XCSM Dump'!C931</f>
        <v>0</v>
      </c>
      <c r="C932" s="1" t="str">
        <f>IF(LEN('XCSM Dump'!D931)=4,'XCSM Dump'!D931,REPT("0",3-LEN('XCSM Dump'!D931))&amp;'XCSM Dump'!D931)</f>
        <v>000</v>
      </c>
      <c r="D932" s="1">
        <f>'XCSM Dump'!E931</f>
        <v>0</v>
      </c>
      <c r="E932">
        <f>'XCSM Dump'!F931</f>
        <v>0</v>
      </c>
      <c r="F932" s="75">
        <f>'XCSM Dump'!W931</f>
        <v>0</v>
      </c>
      <c r="G932" s="49">
        <f>'XCSM Dump'!I931</f>
        <v>0</v>
      </c>
      <c r="H932" s="49">
        <f>'XCSM Dump'!J931</f>
        <v>0</v>
      </c>
      <c r="I932" s="49">
        <f>'XCSM Dump'!BX931</f>
        <v>-0.94</v>
      </c>
      <c r="J932" s="49">
        <f>'XCSM Dump'!BY931</f>
        <v>-0.88</v>
      </c>
      <c r="K932" s="49">
        <f>'XCSM Dump'!BZ931</f>
        <v>2</v>
      </c>
      <c r="L932" s="76">
        <f>'XCSM Dump'!AT931</f>
        <v>0</v>
      </c>
      <c r="M932" s="76">
        <f>'XCSM Dump'!AU931</f>
        <v>0</v>
      </c>
      <c r="N932" s="76">
        <f>'XCSM Dump'!AV931</f>
        <v>0</v>
      </c>
      <c r="O932" s="76">
        <f>'XCSM Dump'!AW931</f>
        <v>0</v>
      </c>
      <c r="P932" s="76">
        <f>'XCSM Dump'!AX931</f>
        <v>0</v>
      </c>
      <c r="Q932" s="76">
        <f>'XCSM Dump'!AY931</f>
        <v>0</v>
      </c>
      <c r="R932" s="76">
        <f>'XCSM Dump'!AZ931</f>
        <v>0</v>
      </c>
      <c r="S932" s="76">
        <f>+'XCSM Dump'!U931</f>
        <v>0</v>
      </c>
      <c r="T932" s="76">
        <f>+'XCSM Dump'!BB931+'XCSM Dump'!BA931</f>
        <v>0</v>
      </c>
      <c r="U932" s="11">
        <f t="shared" si="30"/>
        <v>0</v>
      </c>
    </row>
    <row r="933" spans="1:21" x14ac:dyDescent="0.3">
      <c r="A933" t="str">
        <f t="shared" si="29"/>
        <v>00000</v>
      </c>
      <c r="B933" s="1">
        <f>'XCSM Dump'!C932</f>
        <v>0</v>
      </c>
      <c r="C933" s="1" t="str">
        <f>IF(LEN('XCSM Dump'!D932)=4,'XCSM Dump'!D932,REPT("0",3-LEN('XCSM Dump'!D932))&amp;'XCSM Dump'!D932)</f>
        <v>000</v>
      </c>
      <c r="D933" s="1">
        <f>'XCSM Dump'!E932</f>
        <v>0</v>
      </c>
      <c r="E933">
        <f>'XCSM Dump'!F932</f>
        <v>0</v>
      </c>
      <c r="F933" s="75">
        <f>'XCSM Dump'!W932</f>
        <v>0</v>
      </c>
      <c r="G933" s="49">
        <f>'XCSM Dump'!I932</f>
        <v>0</v>
      </c>
      <c r="H933" s="49">
        <f>'XCSM Dump'!J932</f>
        <v>0</v>
      </c>
      <c r="I933" s="49">
        <f>'XCSM Dump'!BX932</f>
        <v>-0.94</v>
      </c>
      <c r="J933" s="49">
        <f>'XCSM Dump'!BY932</f>
        <v>-0.88</v>
      </c>
      <c r="K933" s="49">
        <f>'XCSM Dump'!BZ932</f>
        <v>2</v>
      </c>
      <c r="L933" s="76">
        <f>'XCSM Dump'!AT932</f>
        <v>0</v>
      </c>
      <c r="M933" s="76">
        <f>'XCSM Dump'!AU932</f>
        <v>0</v>
      </c>
      <c r="N933" s="76">
        <f>'XCSM Dump'!AV932</f>
        <v>0</v>
      </c>
      <c r="O933" s="76">
        <f>'XCSM Dump'!AW932</f>
        <v>0</v>
      </c>
      <c r="P933" s="76">
        <f>'XCSM Dump'!AX932</f>
        <v>0</v>
      </c>
      <c r="Q933" s="76">
        <f>'XCSM Dump'!AY932</f>
        <v>0</v>
      </c>
      <c r="R933" s="76">
        <f>'XCSM Dump'!AZ932</f>
        <v>0</v>
      </c>
      <c r="S933" s="76">
        <f>+'XCSM Dump'!U932</f>
        <v>0</v>
      </c>
      <c r="T933" s="76">
        <f>+'XCSM Dump'!BB932+'XCSM Dump'!BA932</f>
        <v>0</v>
      </c>
      <c r="U933" s="11">
        <f t="shared" si="30"/>
        <v>0</v>
      </c>
    </row>
    <row r="934" spans="1:21" x14ac:dyDescent="0.3">
      <c r="A934" t="str">
        <f t="shared" si="29"/>
        <v>00000</v>
      </c>
      <c r="B934" s="1">
        <f>'XCSM Dump'!C933</f>
        <v>0</v>
      </c>
      <c r="C934" s="1" t="str">
        <f>IF(LEN('XCSM Dump'!D933)=4,'XCSM Dump'!D933,REPT("0",3-LEN('XCSM Dump'!D933))&amp;'XCSM Dump'!D933)</f>
        <v>000</v>
      </c>
      <c r="D934" s="1">
        <f>'XCSM Dump'!E933</f>
        <v>0</v>
      </c>
      <c r="E934">
        <f>'XCSM Dump'!F933</f>
        <v>0</v>
      </c>
      <c r="F934" s="75">
        <f>'XCSM Dump'!W933</f>
        <v>0</v>
      </c>
      <c r="G934" s="49">
        <f>'XCSM Dump'!I933</f>
        <v>0</v>
      </c>
      <c r="H934" s="49">
        <f>'XCSM Dump'!J933</f>
        <v>0</v>
      </c>
      <c r="I934" s="49">
        <f>'XCSM Dump'!BX933</f>
        <v>-0.94</v>
      </c>
      <c r="J934" s="49">
        <f>'XCSM Dump'!BY933</f>
        <v>-0.88</v>
      </c>
      <c r="K934" s="49">
        <f>'XCSM Dump'!BZ933</f>
        <v>2</v>
      </c>
      <c r="L934" s="76">
        <f>'XCSM Dump'!AT933</f>
        <v>0</v>
      </c>
      <c r="M934" s="76">
        <f>'XCSM Dump'!AU933</f>
        <v>0</v>
      </c>
      <c r="N934" s="76">
        <f>'XCSM Dump'!AV933</f>
        <v>0</v>
      </c>
      <c r="O934" s="76">
        <f>'XCSM Dump'!AW933</f>
        <v>0</v>
      </c>
      <c r="P934" s="76">
        <f>'XCSM Dump'!AX933</f>
        <v>0</v>
      </c>
      <c r="Q934" s="76">
        <f>'XCSM Dump'!AY933</f>
        <v>0</v>
      </c>
      <c r="R934" s="76">
        <f>'XCSM Dump'!AZ933</f>
        <v>0</v>
      </c>
      <c r="S934" s="76">
        <f>+'XCSM Dump'!U933</f>
        <v>0</v>
      </c>
      <c r="T934" s="76">
        <f>+'XCSM Dump'!BB933+'XCSM Dump'!BA933</f>
        <v>0</v>
      </c>
      <c r="U934" s="11">
        <f t="shared" si="30"/>
        <v>0</v>
      </c>
    </row>
    <row r="935" spans="1:21" x14ac:dyDescent="0.3">
      <c r="A935" t="str">
        <f t="shared" si="29"/>
        <v>00000</v>
      </c>
      <c r="B935" s="1">
        <f>'XCSM Dump'!C934</f>
        <v>0</v>
      </c>
      <c r="C935" s="1" t="str">
        <f>IF(LEN('XCSM Dump'!D934)=4,'XCSM Dump'!D934,REPT("0",3-LEN('XCSM Dump'!D934))&amp;'XCSM Dump'!D934)</f>
        <v>000</v>
      </c>
      <c r="D935" s="1">
        <f>'XCSM Dump'!E934</f>
        <v>0</v>
      </c>
      <c r="E935">
        <f>'XCSM Dump'!F934</f>
        <v>0</v>
      </c>
      <c r="F935" s="75">
        <f>'XCSM Dump'!W934</f>
        <v>0</v>
      </c>
      <c r="G935" s="49">
        <f>'XCSM Dump'!I934</f>
        <v>0</v>
      </c>
      <c r="H935" s="49">
        <f>'XCSM Dump'!J934</f>
        <v>0</v>
      </c>
      <c r="I935" s="49">
        <f>'XCSM Dump'!BX934</f>
        <v>-0.94</v>
      </c>
      <c r="J935" s="49">
        <f>'XCSM Dump'!BY934</f>
        <v>-0.88</v>
      </c>
      <c r="K935" s="49">
        <f>'XCSM Dump'!BZ934</f>
        <v>2</v>
      </c>
      <c r="L935" s="76">
        <f>'XCSM Dump'!AT934</f>
        <v>0</v>
      </c>
      <c r="M935" s="76">
        <f>'XCSM Dump'!AU934</f>
        <v>0</v>
      </c>
      <c r="N935" s="76">
        <f>'XCSM Dump'!AV934</f>
        <v>0</v>
      </c>
      <c r="O935" s="76">
        <f>'XCSM Dump'!AW934</f>
        <v>0</v>
      </c>
      <c r="P935" s="76">
        <f>'XCSM Dump'!AX934</f>
        <v>0</v>
      </c>
      <c r="Q935" s="76">
        <f>'XCSM Dump'!AY934</f>
        <v>0</v>
      </c>
      <c r="R935" s="76">
        <f>'XCSM Dump'!AZ934</f>
        <v>0</v>
      </c>
      <c r="S935" s="76">
        <f>+'XCSM Dump'!U934</f>
        <v>0</v>
      </c>
      <c r="T935" s="76">
        <f>+'XCSM Dump'!BB934+'XCSM Dump'!BA934</f>
        <v>0</v>
      </c>
      <c r="U935" s="11">
        <f t="shared" si="30"/>
        <v>0</v>
      </c>
    </row>
    <row r="936" spans="1:21" x14ac:dyDescent="0.3">
      <c r="A936" t="str">
        <f t="shared" si="29"/>
        <v>00000</v>
      </c>
      <c r="B936" s="1">
        <f>'XCSM Dump'!C935</f>
        <v>0</v>
      </c>
      <c r="C936" s="1" t="str">
        <f>IF(LEN('XCSM Dump'!D935)=4,'XCSM Dump'!D935,REPT("0",3-LEN('XCSM Dump'!D935))&amp;'XCSM Dump'!D935)</f>
        <v>000</v>
      </c>
      <c r="D936" s="1">
        <f>'XCSM Dump'!E935</f>
        <v>0</v>
      </c>
      <c r="E936">
        <f>'XCSM Dump'!F935</f>
        <v>0</v>
      </c>
      <c r="F936" s="75">
        <f>'XCSM Dump'!W935</f>
        <v>0</v>
      </c>
      <c r="G936" s="49">
        <f>'XCSM Dump'!I935</f>
        <v>0</v>
      </c>
      <c r="H936" s="49">
        <f>'XCSM Dump'!J935</f>
        <v>0</v>
      </c>
      <c r="I936" s="49">
        <f>'XCSM Dump'!BX935</f>
        <v>-0.94</v>
      </c>
      <c r="J936" s="49">
        <f>'XCSM Dump'!BY935</f>
        <v>-0.88</v>
      </c>
      <c r="K936" s="49">
        <f>'XCSM Dump'!BZ935</f>
        <v>2</v>
      </c>
      <c r="L936" s="76">
        <f>'XCSM Dump'!AT935</f>
        <v>0</v>
      </c>
      <c r="M936" s="76">
        <f>'XCSM Dump'!AU935</f>
        <v>0</v>
      </c>
      <c r="N936" s="76">
        <f>'XCSM Dump'!AV935</f>
        <v>0</v>
      </c>
      <c r="O936" s="76">
        <f>'XCSM Dump'!AW935</f>
        <v>0</v>
      </c>
      <c r="P936" s="76">
        <f>'XCSM Dump'!AX935</f>
        <v>0</v>
      </c>
      <c r="Q936" s="76">
        <f>'XCSM Dump'!AY935</f>
        <v>0</v>
      </c>
      <c r="R936" s="76">
        <f>'XCSM Dump'!AZ935</f>
        <v>0</v>
      </c>
      <c r="S936" s="76">
        <f>+'XCSM Dump'!U935</f>
        <v>0</v>
      </c>
      <c r="T936" s="76">
        <f>+'XCSM Dump'!BB935+'XCSM Dump'!BA935</f>
        <v>0</v>
      </c>
      <c r="U936" s="11">
        <f t="shared" si="30"/>
        <v>0</v>
      </c>
    </row>
    <row r="937" spans="1:21" x14ac:dyDescent="0.3">
      <c r="A937" t="str">
        <f t="shared" si="29"/>
        <v>00000</v>
      </c>
      <c r="B937" s="1">
        <f>'XCSM Dump'!C936</f>
        <v>0</v>
      </c>
      <c r="C937" s="1" t="str">
        <f>IF(LEN('XCSM Dump'!D936)=4,'XCSM Dump'!D936,REPT("0",3-LEN('XCSM Dump'!D936))&amp;'XCSM Dump'!D936)</f>
        <v>000</v>
      </c>
      <c r="D937" s="1">
        <f>'XCSM Dump'!E936</f>
        <v>0</v>
      </c>
      <c r="E937">
        <f>'XCSM Dump'!F936</f>
        <v>0</v>
      </c>
      <c r="F937" s="75">
        <f>'XCSM Dump'!W936</f>
        <v>0</v>
      </c>
      <c r="G937" s="49">
        <f>'XCSM Dump'!I936</f>
        <v>0</v>
      </c>
      <c r="H937" s="49">
        <f>'XCSM Dump'!J936</f>
        <v>0</v>
      </c>
      <c r="I937" s="49">
        <f>'XCSM Dump'!BX936</f>
        <v>-0.94</v>
      </c>
      <c r="J937" s="49">
        <f>'XCSM Dump'!BY936</f>
        <v>-0.88</v>
      </c>
      <c r="K937" s="49">
        <f>'XCSM Dump'!BZ936</f>
        <v>2</v>
      </c>
      <c r="L937" s="76">
        <f>'XCSM Dump'!AT936</f>
        <v>0</v>
      </c>
      <c r="M937" s="76">
        <f>'XCSM Dump'!AU936</f>
        <v>0</v>
      </c>
      <c r="N937" s="76">
        <f>'XCSM Dump'!AV936</f>
        <v>0</v>
      </c>
      <c r="O937" s="76">
        <f>'XCSM Dump'!AW936</f>
        <v>0</v>
      </c>
      <c r="P937" s="76">
        <f>'XCSM Dump'!AX936</f>
        <v>0</v>
      </c>
      <c r="Q937" s="76">
        <f>'XCSM Dump'!AY936</f>
        <v>0</v>
      </c>
      <c r="R937" s="76">
        <f>'XCSM Dump'!AZ936</f>
        <v>0</v>
      </c>
      <c r="S937" s="76">
        <f>+'XCSM Dump'!U936</f>
        <v>0</v>
      </c>
      <c r="T937" s="76">
        <f>+'XCSM Dump'!BB936+'XCSM Dump'!BA936</f>
        <v>0</v>
      </c>
      <c r="U937" s="11">
        <f t="shared" si="30"/>
        <v>0</v>
      </c>
    </row>
    <row r="938" spans="1:21" x14ac:dyDescent="0.3">
      <c r="A938" t="str">
        <f t="shared" si="29"/>
        <v>00000</v>
      </c>
      <c r="B938" s="1">
        <f>'XCSM Dump'!C937</f>
        <v>0</v>
      </c>
      <c r="C938" s="1" t="str">
        <f>IF(LEN('XCSM Dump'!D937)=4,'XCSM Dump'!D937,REPT("0",3-LEN('XCSM Dump'!D937))&amp;'XCSM Dump'!D937)</f>
        <v>000</v>
      </c>
      <c r="D938" s="1">
        <f>'XCSM Dump'!E937</f>
        <v>0</v>
      </c>
      <c r="E938">
        <f>'XCSM Dump'!F937</f>
        <v>0</v>
      </c>
      <c r="F938" s="75">
        <f>'XCSM Dump'!W937</f>
        <v>0</v>
      </c>
      <c r="G938" s="49">
        <f>'XCSM Dump'!I937</f>
        <v>0</v>
      </c>
      <c r="H938" s="49">
        <f>'XCSM Dump'!J937</f>
        <v>0</v>
      </c>
      <c r="I938" s="49">
        <f>'XCSM Dump'!BX937</f>
        <v>-0.94</v>
      </c>
      <c r="J938" s="49">
        <f>'XCSM Dump'!BY937</f>
        <v>-0.88</v>
      </c>
      <c r="K938" s="49">
        <f>'XCSM Dump'!BZ937</f>
        <v>2</v>
      </c>
      <c r="L938" s="76">
        <f>'XCSM Dump'!AT937</f>
        <v>0</v>
      </c>
      <c r="M938" s="76">
        <f>'XCSM Dump'!AU937</f>
        <v>0</v>
      </c>
      <c r="N938" s="76">
        <f>'XCSM Dump'!AV937</f>
        <v>0</v>
      </c>
      <c r="O938" s="76">
        <f>'XCSM Dump'!AW937</f>
        <v>0</v>
      </c>
      <c r="P938" s="76">
        <f>'XCSM Dump'!AX937</f>
        <v>0</v>
      </c>
      <c r="Q938" s="76">
        <f>'XCSM Dump'!AY937</f>
        <v>0</v>
      </c>
      <c r="R938" s="76">
        <f>'XCSM Dump'!AZ937</f>
        <v>0</v>
      </c>
      <c r="S938" s="76">
        <f>+'XCSM Dump'!U937</f>
        <v>0</v>
      </c>
      <c r="T938" s="76">
        <f>+'XCSM Dump'!BB937+'XCSM Dump'!BA937</f>
        <v>0</v>
      </c>
      <c r="U938" s="11">
        <f t="shared" si="30"/>
        <v>0</v>
      </c>
    </row>
    <row r="939" spans="1:21" x14ac:dyDescent="0.3">
      <c r="A939" t="str">
        <f t="shared" si="29"/>
        <v>00000</v>
      </c>
      <c r="B939" s="1">
        <f>'XCSM Dump'!C938</f>
        <v>0</v>
      </c>
      <c r="C939" s="1" t="str">
        <f>IF(LEN('XCSM Dump'!D938)=4,'XCSM Dump'!D938,REPT("0",3-LEN('XCSM Dump'!D938))&amp;'XCSM Dump'!D938)</f>
        <v>000</v>
      </c>
      <c r="D939" s="1">
        <f>'XCSM Dump'!E938</f>
        <v>0</v>
      </c>
      <c r="E939">
        <f>'XCSM Dump'!F938</f>
        <v>0</v>
      </c>
      <c r="F939" s="75">
        <f>'XCSM Dump'!W938</f>
        <v>0</v>
      </c>
      <c r="G939" s="49">
        <f>'XCSM Dump'!I938</f>
        <v>0</v>
      </c>
      <c r="H939" s="49">
        <f>'XCSM Dump'!J938</f>
        <v>0</v>
      </c>
      <c r="I939" s="49">
        <f>'XCSM Dump'!BX938</f>
        <v>-0.94</v>
      </c>
      <c r="J939" s="49">
        <f>'XCSM Dump'!BY938</f>
        <v>-0.88</v>
      </c>
      <c r="K939" s="49">
        <f>'XCSM Dump'!BZ938</f>
        <v>2</v>
      </c>
      <c r="L939" s="76">
        <f>'XCSM Dump'!AT938</f>
        <v>0</v>
      </c>
      <c r="M939" s="76">
        <f>'XCSM Dump'!AU938</f>
        <v>0</v>
      </c>
      <c r="N939" s="76">
        <f>'XCSM Dump'!AV938</f>
        <v>0</v>
      </c>
      <c r="O939" s="76">
        <f>'XCSM Dump'!AW938</f>
        <v>0</v>
      </c>
      <c r="P939" s="76">
        <f>'XCSM Dump'!AX938</f>
        <v>0</v>
      </c>
      <c r="Q939" s="76">
        <f>'XCSM Dump'!AY938</f>
        <v>0</v>
      </c>
      <c r="R939" s="76">
        <f>'XCSM Dump'!AZ938</f>
        <v>0</v>
      </c>
      <c r="S939" s="76">
        <f>+'XCSM Dump'!U938</f>
        <v>0</v>
      </c>
      <c r="T939" s="76">
        <f>+'XCSM Dump'!BB938+'XCSM Dump'!BA938</f>
        <v>0</v>
      </c>
      <c r="U939" s="11">
        <f t="shared" si="30"/>
        <v>0</v>
      </c>
    </row>
    <row r="940" spans="1:21" x14ac:dyDescent="0.3">
      <c r="A940" t="str">
        <f t="shared" si="29"/>
        <v>00000</v>
      </c>
      <c r="B940" s="1">
        <f>'XCSM Dump'!C939</f>
        <v>0</v>
      </c>
      <c r="C940" s="1" t="str">
        <f>IF(LEN('XCSM Dump'!D939)=4,'XCSM Dump'!D939,REPT("0",3-LEN('XCSM Dump'!D939))&amp;'XCSM Dump'!D939)</f>
        <v>000</v>
      </c>
      <c r="D940" s="1">
        <f>'XCSM Dump'!E939</f>
        <v>0</v>
      </c>
      <c r="E940">
        <f>'XCSM Dump'!F939</f>
        <v>0</v>
      </c>
      <c r="F940" s="75">
        <f>'XCSM Dump'!W939</f>
        <v>0</v>
      </c>
      <c r="G940" s="49">
        <f>'XCSM Dump'!I939</f>
        <v>0</v>
      </c>
      <c r="H940" s="49">
        <f>'XCSM Dump'!J939</f>
        <v>0</v>
      </c>
      <c r="I940" s="49">
        <f>'XCSM Dump'!BX939</f>
        <v>-0.94</v>
      </c>
      <c r="J940" s="49">
        <f>'XCSM Dump'!BY939</f>
        <v>-0.88</v>
      </c>
      <c r="K940" s="49">
        <f>'XCSM Dump'!BZ939</f>
        <v>2</v>
      </c>
      <c r="L940" s="76">
        <f>'XCSM Dump'!AT939</f>
        <v>0</v>
      </c>
      <c r="M940" s="76">
        <f>'XCSM Dump'!AU939</f>
        <v>0</v>
      </c>
      <c r="N940" s="76">
        <f>'XCSM Dump'!AV939</f>
        <v>0</v>
      </c>
      <c r="O940" s="76">
        <f>'XCSM Dump'!AW939</f>
        <v>0</v>
      </c>
      <c r="P940" s="76">
        <f>'XCSM Dump'!AX939</f>
        <v>0</v>
      </c>
      <c r="Q940" s="76">
        <f>'XCSM Dump'!AY939</f>
        <v>0</v>
      </c>
      <c r="R940" s="76">
        <f>'XCSM Dump'!AZ939</f>
        <v>0</v>
      </c>
      <c r="S940" s="76">
        <f>+'XCSM Dump'!U939</f>
        <v>0</v>
      </c>
      <c r="T940" s="76">
        <f>+'XCSM Dump'!BB939+'XCSM Dump'!BA939</f>
        <v>0</v>
      </c>
      <c r="U940" s="11">
        <f t="shared" si="30"/>
        <v>0</v>
      </c>
    </row>
    <row r="941" spans="1:21" x14ac:dyDescent="0.3">
      <c r="A941" t="str">
        <f t="shared" si="29"/>
        <v>00000</v>
      </c>
      <c r="B941" s="1">
        <f>'XCSM Dump'!C940</f>
        <v>0</v>
      </c>
      <c r="C941" s="1" t="str">
        <f>IF(LEN('XCSM Dump'!D940)=4,'XCSM Dump'!D940,REPT("0",3-LEN('XCSM Dump'!D940))&amp;'XCSM Dump'!D940)</f>
        <v>000</v>
      </c>
      <c r="D941" s="1">
        <f>'XCSM Dump'!E940</f>
        <v>0</v>
      </c>
      <c r="E941">
        <f>'XCSM Dump'!F940</f>
        <v>0</v>
      </c>
      <c r="F941" s="75">
        <f>'XCSM Dump'!W940</f>
        <v>0</v>
      </c>
      <c r="G941" s="49">
        <f>'XCSM Dump'!I940</f>
        <v>0</v>
      </c>
      <c r="H941" s="49">
        <f>'XCSM Dump'!J940</f>
        <v>0</v>
      </c>
      <c r="I941" s="49">
        <f>'XCSM Dump'!BX940</f>
        <v>-0.94</v>
      </c>
      <c r="J941" s="49">
        <f>'XCSM Dump'!BY940</f>
        <v>-0.88</v>
      </c>
      <c r="K941" s="49">
        <f>'XCSM Dump'!BZ940</f>
        <v>2</v>
      </c>
      <c r="L941" s="76">
        <f>'XCSM Dump'!AT940</f>
        <v>0</v>
      </c>
      <c r="M941" s="76">
        <f>'XCSM Dump'!AU940</f>
        <v>0</v>
      </c>
      <c r="N941" s="76">
        <f>'XCSM Dump'!AV940</f>
        <v>0</v>
      </c>
      <c r="O941" s="76">
        <f>'XCSM Dump'!AW940</f>
        <v>0</v>
      </c>
      <c r="P941" s="76">
        <f>'XCSM Dump'!AX940</f>
        <v>0</v>
      </c>
      <c r="Q941" s="76">
        <f>'XCSM Dump'!AY940</f>
        <v>0</v>
      </c>
      <c r="R941" s="76">
        <f>'XCSM Dump'!AZ940</f>
        <v>0</v>
      </c>
      <c r="S941" s="76">
        <f>+'XCSM Dump'!U940</f>
        <v>0</v>
      </c>
      <c r="T941" s="76">
        <f>+'XCSM Dump'!BB940+'XCSM Dump'!BA940</f>
        <v>0</v>
      </c>
      <c r="U941" s="11">
        <f t="shared" si="30"/>
        <v>0</v>
      </c>
    </row>
    <row r="942" spans="1:21" x14ac:dyDescent="0.3">
      <c r="A942" t="str">
        <f t="shared" si="29"/>
        <v>00000</v>
      </c>
      <c r="B942" s="1">
        <f>'XCSM Dump'!C941</f>
        <v>0</v>
      </c>
      <c r="C942" s="1" t="str">
        <f>IF(LEN('XCSM Dump'!D941)=4,'XCSM Dump'!D941,REPT("0",3-LEN('XCSM Dump'!D941))&amp;'XCSM Dump'!D941)</f>
        <v>000</v>
      </c>
      <c r="D942" s="1">
        <f>'XCSM Dump'!E941</f>
        <v>0</v>
      </c>
      <c r="E942">
        <f>'XCSM Dump'!F941</f>
        <v>0</v>
      </c>
      <c r="F942" s="75">
        <f>'XCSM Dump'!W941</f>
        <v>0</v>
      </c>
      <c r="G942" s="49">
        <f>'XCSM Dump'!I941</f>
        <v>0</v>
      </c>
      <c r="H942" s="49">
        <f>'XCSM Dump'!J941</f>
        <v>0</v>
      </c>
      <c r="I942" s="49">
        <f>'XCSM Dump'!BX941</f>
        <v>-0.94</v>
      </c>
      <c r="J942" s="49">
        <f>'XCSM Dump'!BY941</f>
        <v>-0.88</v>
      </c>
      <c r="K942" s="49">
        <f>'XCSM Dump'!BZ941</f>
        <v>2</v>
      </c>
      <c r="L942" s="76">
        <f>'XCSM Dump'!AT941</f>
        <v>0</v>
      </c>
      <c r="M942" s="76">
        <f>'XCSM Dump'!AU941</f>
        <v>0</v>
      </c>
      <c r="N942" s="76">
        <f>'XCSM Dump'!AV941</f>
        <v>0</v>
      </c>
      <c r="O942" s="76">
        <f>'XCSM Dump'!AW941</f>
        <v>0</v>
      </c>
      <c r="P942" s="76">
        <f>'XCSM Dump'!AX941</f>
        <v>0</v>
      </c>
      <c r="Q942" s="76">
        <f>'XCSM Dump'!AY941</f>
        <v>0</v>
      </c>
      <c r="R942" s="76">
        <f>'XCSM Dump'!AZ941</f>
        <v>0</v>
      </c>
      <c r="S942" s="76">
        <f>+'XCSM Dump'!U941</f>
        <v>0</v>
      </c>
      <c r="T942" s="76">
        <f>+'XCSM Dump'!BB941+'XCSM Dump'!BA941</f>
        <v>0</v>
      </c>
      <c r="U942" s="11">
        <f t="shared" si="30"/>
        <v>0</v>
      </c>
    </row>
    <row r="943" spans="1:21" x14ac:dyDescent="0.3">
      <c r="A943" t="str">
        <f t="shared" si="29"/>
        <v>00000</v>
      </c>
      <c r="B943" s="1">
        <f>'XCSM Dump'!C942</f>
        <v>0</v>
      </c>
      <c r="C943" s="1" t="str">
        <f>IF(LEN('XCSM Dump'!D942)=4,'XCSM Dump'!D942,REPT("0",3-LEN('XCSM Dump'!D942))&amp;'XCSM Dump'!D942)</f>
        <v>000</v>
      </c>
      <c r="D943" s="1">
        <f>'XCSM Dump'!E942</f>
        <v>0</v>
      </c>
      <c r="E943">
        <f>'XCSM Dump'!F942</f>
        <v>0</v>
      </c>
      <c r="F943" s="75">
        <f>'XCSM Dump'!W942</f>
        <v>0</v>
      </c>
      <c r="G943" s="49">
        <f>'XCSM Dump'!I942</f>
        <v>0</v>
      </c>
      <c r="H943" s="49">
        <f>'XCSM Dump'!J942</f>
        <v>0</v>
      </c>
      <c r="I943" s="49">
        <f>'XCSM Dump'!BX942</f>
        <v>-0.94</v>
      </c>
      <c r="J943" s="49">
        <f>'XCSM Dump'!BY942</f>
        <v>-0.88</v>
      </c>
      <c r="K943" s="49">
        <f>'XCSM Dump'!BZ942</f>
        <v>2</v>
      </c>
      <c r="L943" s="76">
        <f>'XCSM Dump'!AT942</f>
        <v>0</v>
      </c>
      <c r="M943" s="76">
        <f>'XCSM Dump'!AU942</f>
        <v>0</v>
      </c>
      <c r="N943" s="76">
        <f>'XCSM Dump'!AV942</f>
        <v>0</v>
      </c>
      <c r="O943" s="76">
        <f>'XCSM Dump'!AW942</f>
        <v>0</v>
      </c>
      <c r="P943" s="76">
        <f>'XCSM Dump'!AX942</f>
        <v>0</v>
      </c>
      <c r="Q943" s="76">
        <f>'XCSM Dump'!AY942</f>
        <v>0</v>
      </c>
      <c r="R943" s="76">
        <f>'XCSM Dump'!AZ942</f>
        <v>0</v>
      </c>
      <c r="S943" s="76">
        <f>+'XCSM Dump'!U942</f>
        <v>0</v>
      </c>
      <c r="T943" s="76">
        <f>+'XCSM Dump'!BB942+'XCSM Dump'!BA942</f>
        <v>0</v>
      </c>
      <c r="U943" s="11">
        <f t="shared" si="30"/>
        <v>0</v>
      </c>
    </row>
    <row r="944" spans="1:21" x14ac:dyDescent="0.3">
      <c r="A944" t="str">
        <f t="shared" ref="A944:A1007" si="31">B944&amp;C944&amp;D944</f>
        <v>00000</v>
      </c>
      <c r="B944" s="1">
        <f>'XCSM Dump'!C943</f>
        <v>0</v>
      </c>
      <c r="C944" s="1" t="str">
        <f>IF(LEN('XCSM Dump'!D943)=4,'XCSM Dump'!D943,REPT("0",3-LEN('XCSM Dump'!D943))&amp;'XCSM Dump'!D943)</f>
        <v>000</v>
      </c>
      <c r="D944" s="1">
        <f>'XCSM Dump'!E943</f>
        <v>0</v>
      </c>
      <c r="E944">
        <f>'XCSM Dump'!F943</f>
        <v>0</v>
      </c>
      <c r="F944" s="75">
        <f>'XCSM Dump'!W943</f>
        <v>0</v>
      </c>
      <c r="G944" s="49">
        <f>'XCSM Dump'!I943</f>
        <v>0</v>
      </c>
      <c r="H944" s="49">
        <f>'XCSM Dump'!J943</f>
        <v>0</v>
      </c>
      <c r="I944" s="49">
        <f>'XCSM Dump'!BX943</f>
        <v>-0.94</v>
      </c>
      <c r="J944" s="49">
        <f>'XCSM Dump'!BY943</f>
        <v>-0.88</v>
      </c>
      <c r="K944" s="49">
        <f>'XCSM Dump'!BZ943</f>
        <v>2</v>
      </c>
      <c r="L944" s="76">
        <f>'XCSM Dump'!AT943</f>
        <v>0</v>
      </c>
      <c r="M944" s="76">
        <f>'XCSM Dump'!AU943</f>
        <v>0</v>
      </c>
      <c r="N944" s="76">
        <f>'XCSM Dump'!AV943</f>
        <v>0</v>
      </c>
      <c r="O944" s="76">
        <f>'XCSM Dump'!AW943</f>
        <v>0</v>
      </c>
      <c r="P944" s="76">
        <f>'XCSM Dump'!AX943</f>
        <v>0</v>
      </c>
      <c r="Q944" s="76">
        <f>'XCSM Dump'!AY943</f>
        <v>0</v>
      </c>
      <c r="R944" s="76">
        <f>'XCSM Dump'!AZ943</f>
        <v>0</v>
      </c>
      <c r="S944" s="76">
        <f>+'XCSM Dump'!U943</f>
        <v>0</v>
      </c>
      <c r="T944" s="76">
        <f>+'XCSM Dump'!BB943+'XCSM Dump'!BA943</f>
        <v>0</v>
      </c>
      <c r="U944" s="11">
        <f t="shared" ref="U944:U991" si="32">SUM(L944:T944)</f>
        <v>0</v>
      </c>
    </row>
    <row r="945" spans="1:21" x14ac:dyDescent="0.3">
      <c r="A945" t="str">
        <f t="shared" si="31"/>
        <v>00000</v>
      </c>
      <c r="B945" s="1">
        <f>'XCSM Dump'!C944</f>
        <v>0</v>
      </c>
      <c r="C945" s="1" t="str">
        <f>IF(LEN('XCSM Dump'!D944)=4,'XCSM Dump'!D944,REPT("0",3-LEN('XCSM Dump'!D944))&amp;'XCSM Dump'!D944)</f>
        <v>000</v>
      </c>
      <c r="D945" s="1">
        <f>'XCSM Dump'!E944</f>
        <v>0</v>
      </c>
      <c r="E945">
        <f>'XCSM Dump'!F944</f>
        <v>0</v>
      </c>
      <c r="F945" s="75">
        <f>'XCSM Dump'!W944</f>
        <v>0</v>
      </c>
      <c r="G945" s="49">
        <f>'XCSM Dump'!I944</f>
        <v>0</v>
      </c>
      <c r="H945" s="49">
        <f>'XCSM Dump'!J944</f>
        <v>0</v>
      </c>
      <c r="I945" s="49">
        <f>'XCSM Dump'!BX944</f>
        <v>-0.94</v>
      </c>
      <c r="J945" s="49">
        <f>'XCSM Dump'!BY944</f>
        <v>-0.88</v>
      </c>
      <c r="K945" s="49">
        <f>'XCSM Dump'!BZ944</f>
        <v>2</v>
      </c>
      <c r="L945" s="76">
        <f>'XCSM Dump'!AT944</f>
        <v>0</v>
      </c>
      <c r="M945" s="76">
        <f>'XCSM Dump'!AU944</f>
        <v>0</v>
      </c>
      <c r="N945" s="76">
        <f>'XCSM Dump'!AV944</f>
        <v>0</v>
      </c>
      <c r="O945" s="76">
        <f>'XCSM Dump'!AW944</f>
        <v>0</v>
      </c>
      <c r="P945" s="76">
        <f>'XCSM Dump'!AX944</f>
        <v>0</v>
      </c>
      <c r="Q945" s="76">
        <f>'XCSM Dump'!AY944</f>
        <v>0</v>
      </c>
      <c r="R945" s="76">
        <f>'XCSM Dump'!AZ944</f>
        <v>0</v>
      </c>
      <c r="S945" s="76">
        <f>+'XCSM Dump'!U944</f>
        <v>0</v>
      </c>
      <c r="T945" s="76">
        <f>+'XCSM Dump'!BB944+'XCSM Dump'!BA944</f>
        <v>0</v>
      </c>
      <c r="U945" s="11">
        <f t="shared" si="32"/>
        <v>0</v>
      </c>
    </row>
    <row r="946" spans="1:21" x14ac:dyDescent="0.3">
      <c r="A946" t="str">
        <f t="shared" si="31"/>
        <v>00000</v>
      </c>
      <c r="B946" s="1">
        <f>'XCSM Dump'!C945</f>
        <v>0</v>
      </c>
      <c r="C946" s="1" t="str">
        <f>IF(LEN('XCSM Dump'!D945)=4,'XCSM Dump'!D945,REPT("0",3-LEN('XCSM Dump'!D945))&amp;'XCSM Dump'!D945)</f>
        <v>000</v>
      </c>
      <c r="D946" s="1">
        <f>'XCSM Dump'!E945</f>
        <v>0</v>
      </c>
      <c r="E946">
        <f>'XCSM Dump'!F945</f>
        <v>0</v>
      </c>
      <c r="F946" s="75">
        <f>'XCSM Dump'!W945</f>
        <v>0</v>
      </c>
      <c r="G946" s="49">
        <f>'XCSM Dump'!I945</f>
        <v>0</v>
      </c>
      <c r="H946" s="49">
        <f>'XCSM Dump'!J945</f>
        <v>0</v>
      </c>
      <c r="I946" s="49">
        <f>'XCSM Dump'!BX945</f>
        <v>-0.94</v>
      </c>
      <c r="J946" s="49">
        <f>'XCSM Dump'!BY945</f>
        <v>-0.88</v>
      </c>
      <c r="K946" s="49">
        <f>'XCSM Dump'!BZ945</f>
        <v>2</v>
      </c>
      <c r="L946" s="76">
        <f>'XCSM Dump'!AT945</f>
        <v>0</v>
      </c>
      <c r="M946" s="76">
        <f>'XCSM Dump'!AU945</f>
        <v>0</v>
      </c>
      <c r="N946" s="76">
        <f>'XCSM Dump'!AV945</f>
        <v>0</v>
      </c>
      <c r="O946" s="76">
        <f>'XCSM Dump'!AW945</f>
        <v>0</v>
      </c>
      <c r="P946" s="76">
        <f>'XCSM Dump'!AX945</f>
        <v>0</v>
      </c>
      <c r="Q946" s="76">
        <f>'XCSM Dump'!AY945</f>
        <v>0</v>
      </c>
      <c r="R946" s="76">
        <f>'XCSM Dump'!AZ945</f>
        <v>0</v>
      </c>
      <c r="S946" s="76">
        <f>+'XCSM Dump'!U945</f>
        <v>0</v>
      </c>
      <c r="T946" s="76">
        <f>+'XCSM Dump'!BB945+'XCSM Dump'!BA945</f>
        <v>0</v>
      </c>
      <c r="U946" s="11">
        <f t="shared" si="32"/>
        <v>0</v>
      </c>
    </row>
    <row r="947" spans="1:21" x14ac:dyDescent="0.3">
      <c r="A947" t="str">
        <f t="shared" si="31"/>
        <v>00000</v>
      </c>
      <c r="B947" s="1">
        <f>'XCSM Dump'!C946</f>
        <v>0</v>
      </c>
      <c r="C947" s="1" t="str">
        <f>IF(LEN('XCSM Dump'!D946)=4,'XCSM Dump'!D946,REPT("0",3-LEN('XCSM Dump'!D946))&amp;'XCSM Dump'!D946)</f>
        <v>000</v>
      </c>
      <c r="D947" s="1">
        <f>'XCSM Dump'!E946</f>
        <v>0</v>
      </c>
      <c r="E947">
        <f>'XCSM Dump'!F946</f>
        <v>0</v>
      </c>
      <c r="F947" s="75">
        <f>'XCSM Dump'!W946</f>
        <v>0</v>
      </c>
      <c r="G947" s="49">
        <f>'XCSM Dump'!I946</f>
        <v>0</v>
      </c>
      <c r="H947" s="49">
        <f>'XCSM Dump'!J946</f>
        <v>0</v>
      </c>
      <c r="I947" s="49">
        <f>'XCSM Dump'!BX946</f>
        <v>-0.94</v>
      </c>
      <c r="J947" s="49">
        <f>'XCSM Dump'!BY946</f>
        <v>-0.88</v>
      </c>
      <c r="K947" s="49">
        <f>'XCSM Dump'!BZ946</f>
        <v>2</v>
      </c>
      <c r="L947" s="76">
        <f>'XCSM Dump'!AT946</f>
        <v>0</v>
      </c>
      <c r="M947" s="76">
        <f>'XCSM Dump'!AU946</f>
        <v>0</v>
      </c>
      <c r="N947" s="76">
        <f>'XCSM Dump'!AV946</f>
        <v>0</v>
      </c>
      <c r="O947" s="76">
        <f>'XCSM Dump'!AW946</f>
        <v>0</v>
      </c>
      <c r="P947" s="76">
        <f>'XCSM Dump'!AX946</f>
        <v>0</v>
      </c>
      <c r="Q947" s="76">
        <f>'XCSM Dump'!AY946</f>
        <v>0</v>
      </c>
      <c r="R947" s="76">
        <f>'XCSM Dump'!AZ946</f>
        <v>0</v>
      </c>
      <c r="S947" s="76">
        <f>+'XCSM Dump'!U946</f>
        <v>0</v>
      </c>
      <c r="T947" s="76">
        <f>+'XCSM Dump'!BB946+'XCSM Dump'!BA946</f>
        <v>0</v>
      </c>
      <c r="U947" s="11">
        <f t="shared" si="32"/>
        <v>0</v>
      </c>
    </row>
    <row r="948" spans="1:21" x14ac:dyDescent="0.3">
      <c r="A948" t="str">
        <f t="shared" si="31"/>
        <v>00000</v>
      </c>
      <c r="B948" s="1">
        <f>'XCSM Dump'!C947</f>
        <v>0</v>
      </c>
      <c r="C948" s="1" t="str">
        <f>IF(LEN('XCSM Dump'!D947)=4,'XCSM Dump'!D947,REPT("0",3-LEN('XCSM Dump'!D947))&amp;'XCSM Dump'!D947)</f>
        <v>000</v>
      </c>
      <c r="D948" s="1">
        <f>'XCSM Dump'!E947</f>
        <v>0</v>
      </c>
      <c r="E948">
        <f>'XCSM Dump'!F947</f>
        <v>0</v>
      </c>
      <c r="F948" s="75">
        <f>'XCSM Dump'!W947</f>
        <v>0</v>
      </c>
      <c r="G948" s="49">
        <f>'XCSM Dump'!I947</f>
        <v>0</v>
      </c>
      <c r="H948" s="49">
        <f>'XCSM Dump'!J947</f>
        <v>0</v>
      </c>
      <c r="I948" s="49">
        <f>'XCSM Dump'!BX947</f>
        <v>-0.94</v>
      </c>
      <c r="J948" s="49">
        <f>'XCSM Dump'!BY947</f>
        <v>-0.88</v>
      </c>
      <c r="K948" s="49">
        <f>'XCSM Dump'!BZ947</f>
        <v>2</v>
      </c>
      <c r="L948" s="76">
        <f>'XCSM Dump'!AT947</f>
        <v>0</v>
      </c>
      <c r="M948" s="76">
        <f>'XCSM Dump'!AU947</f>
        <v>0</v>
      </c>
      <c r="N948" s="76">
        <f>'XCSM Dump'!AV947</f>
        <v>0</v>
      </c>
      <c r="O948" s="76">
        <f>'XCSM Dump'!AW947</f>
        <v>0</v>
      </c>
      <c r="P948" s="76">
        <f>'XCSM Dump'!AX947</f>
        <v>0</v>
      </c>
      <c r="Q948" s="76">
        <f>'XCSM Dump'!AY947</f>
        <v>0</v>
      </c>
      <c r="R948" s="76">
        <f>'XCSM Dump'!AZ947</f>
        <v>0</v>
      </c>
      <c r="S948" s="76">
        <f>+'XCSM Dump'!U947</f>
        <v>0</v>
      </c>
      <c r="T948" s="76">
        <f>+'XCSM Dump'!BB947+'XCSM Dump'!BA947</f>
        <v>0</v>
      </c>
      <c r="U948" s="11">
        <f t="shared" si="32"/>
        <v>0</v>
      </c>
    </row>
    <row r="949" spans="1:21" x14ac:dyDescent="0.3">
      <c r="A949" t="str">
        <f t="shared" si="31"/>
        <v>00000</v>
      </c>
      <c r="B949" s="1">
        <f>'XCSM Dump'!C948</f>
        <v>0</v>
      </c>
      <c r="C949" s="1" t="str">
        <f>IF(LEN('XCSM Dump'!D948)=4,'XCSM Dump'!D948,REPT("0",3-LEN('XCSM Dump'!D948))&amp;'XCSM Dump'!D948)</f>
        <v>000</v>
      </c>
      <c r="D949" s="1">
        <f>'XCSM Dump'!E948</f>
        <v>0</v>
      </c>
      <c r="E949">
        <f>'XCSM Dump'!F948</f>
        <v>0</v>
      </c>
      <c r="F949" s="75">
        <f>'XCSM Dump'!W948</f>
        <v>0</v>
      </c>
      <c r="G949" s="49">
        <f>'XCSM Dump'!I948</f>
        <v>0</v>
      </c>
      <c r="H949" s="49">
        <f>'XCSM Dump'!J948</f>
        <v>0</v>
      </c>
      <c r="I949" s="49">
        <f>'XCSM Dump'!BX948</f>
        <v>-0.94</v>
      </c>
      <c r="J949" s="49">
        <f>'XCSM Dump'!BY948</f>
        <v>-0.88</v>
      </c>
      <c r="K949" s="49">
        <f>'XCSM Dump'!BZ948</f>
        <v>2</v>
      </c>
      <c r="L949" s="76">
        <f>'XCSM Dump'!AT948</f>
        <v>0</v>
      </c>
      <c r="M949" s="76">
        <f>'XCSM Dump'!AU948</f>
        <v>0</v>
      </c>
      <c r="N949" s="76">
        <f>'XCSM Dump'!AV948</f>
        <v>0</v>
      </c>
      <c r="O949" s="76">
        <f>'XCSM Dump'!AW948</f>
        <v>0</v>
      </c>
      <c r="P949" s="76">
        <f>'XCSM Dump'!AX948</f>
        <v>0</v>
      </c>
      <c r="Q949" s="76">
        <f>'XCSM Dump'!AY948</f>
        <v>0</v>
      </c>
      <c r="R949" s="76">
        <f>'XCSM Dump'!AZ948</f>
        <v>0</v>
      </c>
      <c r="S949" s="76">
        <f>+'XCSM Dump'!U948</f>
        <v>0</v>
      </c>
      <c r="T949" s="76">
        <f>+'XCSM Dump'!BB948+'XCSM Dump'!BA948</f>
        <v>0</v>
      </c>
      <c r="U949" s="11">
        <f t="shared" si="32"/>
        <v>0</v>
      </c>
    </row>
    <row r="950" spans="1:21" x14ac:dyDescent="0.3">
      <c r="A950" t="str">
        <f t="shared" si="31"/>
        <v>00000</v>
      </c>
      <c r="B950" s="1">
        <f>'XCSM Dump'!C949</f>
        <v>0</v>
      </c>
      <c r="C950" s="1" t="str">
        <f>IF(LEN('XCSM Dump'!D949)=4,'XCSM Dump'!D949,REPT("0",3-LEN('XCSM Dump'!D949))&amp;'XCSM Dump'!D949)</f>
        <v>000</v>
      </c>
      <c r="D950" s="1">
        <f>'XCSM Dump'!E949</f>
        <v>0</v>
      </c>
      <c r="E950">
        <f>'XCSM Dump'!F949</f>
        <v>0</v>
      </c>
      <c r="F950" s="75">
        <f>'XCSM Dump'!W949</f>
        <v>0</v>
      </c>
      <c r="G950" s="49">
        <f>'XCSM Dump'!I949</f>
        <v>0</v>
      </c>
      <c r="H950" s="49">
        <f>'XCSM Dump'!J949</f>
        <v>0</v>
      </c>
      <c r="I950" s="49">
        <f>'XCSM Dump'!BX949</f>
        <v>-0.94</v>
      </c>
      <c r="J950" s="49">
        <f>'XCSM Dump'!BY949</f>
        <v>-0.88</v>
      </c>
      <c r="K950" s="49">
        <f>'XCSM Dump'!BZ949</f>
        <v>2</v>
      </c>
      <c r="L950" s="76">
        <f>'XCSM Dump'!AT949</f>
        <v>0</v>
      </c>
      <c r="M950" s="76">
        <f>'XCSM Dump'!AU949</f>
        <v>0</v>
      </c>
      <c r="N950" s="76">
        <f>'XCSM Dump'!AV949</f>
        <v>0</v>
      </c>
      <c r="O950" s="76">
        <f>'XCSM Dump'!AW949</f>
        <v>0</v>
      </c>
      <c r="P950" s="76">
        <f>'XCSM Dump'!AX949</f>
        <v>0</v>
      </c>
      <c r="Q950" s="76">
        <f>'XCSM Dump'!AY949</f>
        <v>0</v>
      </c>
      <c r="R950" s="76">
        <f>'XCSM Dump'!AZ949</f>
        <v>0</v>
      </c>
      <c r="S950" s="76">
        <f>+'XCSM Dump'!U949</f>
        <v>0</v>
      </c>
      <c r="T950" s="76">
        <f>+'XCSM Dump'!BB949+'XCSM Dump'!BA949</f>
        <v>0</v>
      </c>
      <c r="U950" s="11">
        <f t="shared" si="32"/>
        <v>0</v>
      </c>
    </row>
    <row r="951" spans="1:21" x14ac:dyDescent="0.3">
      <c r="A951" t="str">
        <f t="shared" si="31"/>
        <v>00000</v>
      </c>
      <c r="B951" s="1">
        <f>'XCSM Dump'!C950</f>
        <v>0</v>
      </c>
      <c r="C951" s="1" t="str">
        <f>IF(LEN('XCSM Dump'!D950)=4,'XCSM Dump'!D950,REPT("0",3-LEN('XCSM Dump'!D950))&amp;'XCSM Dump'!D950)</f>
        <v>000</v>
      </c>
      <c r="D951" s="1">
        <f>'XCSM Dump'!E950</f>
        <v>0</v>
      </c>
      <c r="E951">
        <f>'XCSM Dump'!F950</f>
        <v>0</v>
      </c>
      <c r="F951" s="75">
        <f>'XCSM Dump'!W950</f>
        <v>0</v>
      </c>
      <c r="G951" s="49">
        <f>'XCSM Dump'!I950</f>
        <v>0</v>
      </c>
      <c r="H951" s="49">
        <f>'XCSM Dump'!J950</f>
        <v>0</v>
      </c>
      <c r="I951" s="49">
        <f>'XCSM Dump'!BX950</f>
        <v>-0.94</v>
      </c>
      <c r="J951" s="49">
        <f>'XCSM Dump'!BY950</f>
        <v>-0.88</v>
      </c>
      <c r="K951" s="49">
        <f>'XCSM Dump'!BZ950</f>
        <v>2</v>
      </c>
      <c r="L951" s="76">
        <f>'XCSM Dump'!AT950</f>
        <v>0</v>
      </c>
      <c r="M951" s="76">
        <f>'XCSM Dump'!AU950</f>
        <v>0</v>
      </c>
      <c r="N951" s="76">
        <f>'XCSM Dump'!AV950</f>
        <v>0</v>
      </c>
      <c r="O951" s="76">
        <f>'XCSM Dump'!AW950</f>
        <v>0</v>
      </c>
      <c r="P951" s="76">
        <f>'XCSM Dump'!AX950</f>
        <v>0</v>
      </c>
      <c r="Q951" s="76">
        <f>'XCSM Dump'!AY950</f>
        <v>0</v>
      </c>
      <c r="R951" s="76">
        <f>'XCSM Dump'!AZ950</f>
        <v>0</v>
      </c>
      <c r="S951" s="76">
        <f>+'XCSM Dump'!U950</f>
        <v>0</v>
      </c>
      <c r="T951" s="76">
        <f>+'XCSM Dump'!BB950+'XCSM Dump'!BA950</f>
        <v>0</v>
      </c>
      <c r="U951" s="11">
        <f t="shared" si="32"/>
        <v>0</v>
      </c>
    </row>
    <row r="952" spans="1:21" x14ac:dyDescent="0.3">
      <c r="A952" t="str">
        <f t="shared" si="31"/>
        <v>00000</v>
      </c>
      <c r="B952" s="1">
        <f>'XCSM Dump'!C951</f>
        <v>0</v>
      </c>
      <c r="C952" s="1" t="str">
        <f>IF(LEN('XCSM Dump'!D951)=4,'XCSM Dump'!D951,REPT("0",3-LEN('XCSM Dump'!D951))&amp;'XCSM Dump'!D951)</f>
        <v>000</v>
      </c>
      <c r="D952" s="1">
        <f>'XCSM Dump'!E951</f>
        <v>0</v>
      </c>
      <c r="E952">
        <f>'XCSM Dump'!F951</f>
        <v>0</v>
      </c>
      <c r="F952" s="75">
        <f>'XCSM Dump'!W951</f>
        <v>0</v>
      </c>
      <c r="G952" s="49">
        <f>'XCSM Dump'!I951</f>
        <v>0</v>
      </c>
      <c r="H952" s="49">
        <f>'XCSM Dump'!J951</f>
        <v>0</v>
      </c>
      <c r="I952" s="49">
        <f>'XCSM Dump'!BX951</f>
        <v>-0.94</v>
      </c>
      <c r="J952" s="49">
        <f>'XCSM Dump'!BY951</f>
        <v>-0.88</v>
      </c>
      <c r="K952" s="49">
        <f>'XCSM Dump'!BZ951</f>
        <v>2</v>
      </c>
      <c r="L952" s="76">
        <f>'XCSM Dump'!AT951</f>
        <v>0</v>
      </c>
      <c r="M952" s="76">
        <f>'XCSM Dump'!AU951</f>
        <v>0</v>
      </c>
      <c r="N952" s="76">
        <f>'XCSM Dump'!AV951</f>
        <v>0</v>
      </c>
      <c r="O952" s="76">
        <f>'XCSM Dump'!AW951</f>
        <v>0</v>
      </c>
      <c r="P952" s="76">
        <f>'XCSM Dump'!AX951</f>
        <v>0</v>
      </c>
      <c r="Q952" s="76">
        <f>'XCSM Dump'!AY951</f>
        <v>0</v>
      </c>
      <c r="R952" s="76">
        <f>'XCSM Dump'!AZ951</f>
        <v>0</v>
      </c>
      <c r="S952" s="76">
        <f>+'XCSM Dump'!U951</f>
        <v>0</v>
      </c>
      <c r="T952" s="76">
        <f>+'XCSM Dump'!BB951+'XCSM Dump'!BA951</f>
        <v>0</v>
      </c>
      <c r="U952" s="11">
        <f t="shared" si="32"/>
        <v>0</v>
      </c>
    </row>
    <row r="953" spans="1:21" x14ac:dyDescent="0.3">
      <c r="A953" t="str">
        <f t="shared" si="31"/>
        <v>00000</v>
      </c>
      <c r="B953" s="1">
        <f>'XCSM Dump'!C952</f>
        <v>0</v>
      </c>
      <c r="C953" s="1" t="str">
        <f>IF(LEN('XCSM Dump'!D952)=4,'XCSM Dump'!D952,REPT("0",3-LEN('XCSM Dump'!D952))&amp;'XCSM Dump'!D952)</f>
        <v>000</v>
      </c>
      <c r="D953" s="1">
        <f>'XCSM Dump'!E952</f>
        <v>0</v>
      </c>
      <c r="E953">
        <f>'XCSM Dump'!F952</f>
        <v>0</v>
      </c>
      <c r="F953" s="75">
        <f>'XCSM Dump'!W952</f>
        <v>0</v>
      </c>
      <c r="G953" s="49">
        <f>'XCSM Dump'!I952</f>
        <v>0</v>
      </c>
      <c r="H953" s="49">
        <f>'XCSM Dump'!J952</f>
        <v>0</v>
      </c>
      <c r="I953" s="49">
        <f>'XCSM Dump'!BX952</f>
        <v>-0.94</v>
      </c>
      <c r="J953" s="49">
        <f>'XCSM Dump'!BY952</f>
        <v>-0.88</v>
      </c>
      <c r="K953" s="49">
        <f>'XCSM Dump'!BZ952</f>
        <v>2</v>
      </c>
      <c r="L953" s="76">
        <f>'XCSM Dump'!AT952</f>
        <v>0</v>
      </c>
      <c r="M953" s="76">
        <f>'XCSM Dump'!AU952</f>
        <v>0</v>
      </c>
      <c r="N953" s="76">
        <f>'XCSM Dump'!AV952</f>
        <v>0</v>
      </c>
      <c r="O953" s="76">
        <f>'XCSM Dump'!AW952</f>
        <v>0</v>
      </c>
      <c r="P953" s="76">
        <f>'XCSM Dump'!AX952</f>
        <v>0</v>
      </c>
      <c r="Q953" s="76">
        <f>'XCSM Dump'!AY952</f>
        <v>0</v>
      </c>
      <c r="R953" s="76">
        <f>'XCSM Dump'!AZ952</f>
        <v>0</v>
      </c>
      <c r="S953" s="76">
        <f>+'XCSM Dump'!U952</f>
        <v>0</v>
      </c>
      <c r="T953" s="76">
        <f>+'XCSM Dump'!BB952+'XCSM Dump'!BA952</f>
        <v>0</v>
      </c>
      <c r="U953" s="11">
        <f t="shared" si="32"/>
        <v>0</v>
      </c>
    </row>
    <row r="954" spans="1:21" x14ac:dyDescent="0.3">
      <c r="A954" t="str">
        <f t="shared" si="31"/>
        <v>00000</v>
      </c>
      <c r="B954" s="1">
        <f>'XCSM Dump'!C953</f>
        <v>0</v>
      </c>
      <c r="C954" s="1" t="str">
        <f>IF(LEN('XCSM Dump'!D953)=4,'XCSM Dump'!D953,REPT("0",3-LEN('XCSM Dump'!D953))&amp;'XCSM Dump'!D953)</f>
        <v>000</v>
      </c>
      <c r="D954" s="1">
        <f>'XCSM Dump'!E953</f>
        <v>0</v>
      </c>
      <c r="E954">
        <f>'XCSM Dump'!F953</f>
        <v>0</v>
      </c>
      <c r="F954" s="75">
        <f>'XCSM Dump'!W953</f>
        <v>0</v>
      </c>
      <c r="G954" s="49">
        <f>'XCSM Dump'!I953</f>
        <v>0</v>
      </c>
      <c r="H954" s="49">
        <f>'XCSM Dump'!J953</f>
        <v>0</v>
      </c>
      <c r="I954" s="49">
        <f>'XCSM Dump'!BX953</f>
        <v>-0.94</v>
      </c>
      <c r="J954" s="49">
        <f>'XCSM Dump'!BY953</f>
        <v>-0.88</v>
      </c>
      <c r="K954" s="49">
        <f>'XCSM Dump'!BZ953</f>
        <v>2</v>
      </c>
      <c r="L954" s="76">
        <f>'XCSM Dump'!AT953</f>
        <v>0</v>
      </c>
      <c r="M954" s="76">
        <f>'XCSM Dump'!AU953</f>
        <v>0</v>
      </c>
      <c r="N954" s="76">
        <f>'XCSM Dump'!AV953</f>
        <v>0</v>
      </c>
      <c r="O954" s="76">
        <f>'XCSM Dump'!AW953</f>
        <v>0</v>
      </c>
      <c r="P954" s="76">
        <f>'XCSM Dump'!AX953</f>
        <v>0</v>
      </c>
      <c r="Q954" s="76">
        <f>'XCSM Dump'!AY953</f>
        <v>0</v>
      </c>
      <c r="R954" s="76">
        <f>'XCSM Dump'!AZ953</f>
        <v>0</v>
      </c>
      <c r="S954" s="76">
        <f>+'XCSM Dump'!U953</f>
        <v>0</v>
      </c>
      <c r="T954" s="76">
        <f>+'XCSM Dump'!BB953+'XCSM Dump'!BA953</f>
        <v>0</v>
      </c>
      <c r="U954" s="11">
        <f t="shared" si="32"/>
        <v>0</v>
      </c>
    </row>
    <row r="955" spans="1:21" x14ac:dyDescent="0.3">
      <c r="A955" t="str">
        <f t="shared" si="31"/>
        <v>00000</v>
      </c>
      <c r="B955" s="1">
        <f>'XCSM Dump'!C954</f>
        <v>0</v>
      </c>
      <c r="C955" s="1" t="str">
        <f>IF(LEN('XCSM Dump'!D954)=4,'XCSM Dump'!D954,REPT("0",3-LEN('XCSM Dump'!D954))&amp;'XCSM Dump'!D954)</f>
        <v>000</v>
      </c>
      <c r="D955" s="1">
        <f>'XCSM Dump'!E954</f>
        <v>0</v>
      </c>
      <c r="E955">
        <f>'XCSM Dump'!F954</f>
        <v>0</v>
      </c>
      <c r="F955" s="75">
        <f>'XCSM Dump'!W954</f>
        <v>0</v>
      </c>
      <c r="G955" s="49">
        <f>'XCSM Dump'!I954</f>
        <v>0</v>
      </c>
      <c r="H955" s="49">
        <f>'XCSM Dump'!J954</f>
        <v>0</v>
      </c>
      <c r="I955" s="49">
        <f>'XCSM Dump'!BX954</f>
        <v>-0.94</v>
      </c>
      <c r="J955" s="49">
        <f>'XCSM Dump'!BY954</f>
        <v>-0.88</v>
      </c>
      <c r="K955" s="49">
        <f>'XCSM Dump'!BZ954</f>
        <v>2</v>
      </c>
      <c r="L955" s="76">
        <f>'XCSM Dump'!AT954</f>
        <v>0</v>
      </c>
      <c r="M955" s="76">
        <f>'XCSM Dump'!AU954</f>
        <v>0</v>
      </c>
      <c r="N955" s="76">
        <f>'XCSM Dump'!AV954</f>
        <v>0</v>
      </c>
      <c r="O955" s="76">
        <f>'XCSM Dump'!AW954</f>
        <v>0</v>
      </c>
      <c r="P955" s="76">
        <f>'XCSM Dump'!AX954</f>
        <v>0</v>
      </c>
      <c r="Q955" s="76">
        <f>'XCSM Dump'!AY954</f>
        <v>0</v>
      </c>
      <c r="R955" s="76">
        <f>'XCSM Dump'!AZ954</f>
        <v>0</v>
      </c>
      <c r="S955" s="76">
        <f>+'XCSM Dump'!U954</f>
        <v>0</v>
      </c>
      <c r="T955" s="76">
        <f>+'XCSM Dump'!BB954+'XCSM Dump'!BA954</f>
        <v>0</v>
      </c>
      <c r="U955" s="11">
        <f t="shared" si="32"/>
        <v>0</v>
      </c>
    </row>
    <row r="956" spans="1:21" x14ac:dyDescent="0.3">
      <c r="A956" t="str">
        <f t="shared" si="31"/>
        <v>00000</v>
      </c>
      <c r="B956" s="1">
        <f>'XCSM Dump'!C955</f>
        <v>0</v>
      </c>
      <c r="C956" s="1" t="str">
        <f>IF(LEN('XCSM Dump'!D955)=4,'XCSM Dump'!D955,REPT("0",3-LEN('XCSM Dump'!D955))&amp;'XCSM Dump'!D955)</f>
        <v>000</v>
      </c>
      <c r="D956" s="1">
        <f>'XCSM Dump'!E955</f>
        <v>0</v>
      </c>
      <c r="E956">
        <f>'XCSM Dump'!F955</f>
        <v>0</v>
      </c>
      <c r="F956" s="75">
        <f>'XCSM Dump'!W955</f>
        <v>0</v>
      </c>
      <c r="G956" s="49">
        <f>'XCSM Dump'!I955</f>
        <v>0</v>
      </c>
      <c r="H956" s="49">
        <f>'XCSM Dump'!J955</f>
        <v>0</v>
      </c>
      <c r="I956" s="49">
        <f>'XCSM Dump'!BX955</f>
        <v>-0.94</v>
      </c>
      <c r="J956" s="49">
        <f>'XCSM Dump'!BY955</f>
        <v>-0.88</v>
      </c>
      <c r="K956" s="49">
        <f>'XCSM Dump'!BZ955</f>
        <v>2</v>
      </c>
      <c r="L956" s="76">
        <f>'XCSM Dump'!AT955</f>
        <v>0</v>
      </c>
      <c r="M956" s="76">
        <f>'XCSM Dump'!AU955</f>
        <v>0</v>
      </c>
      <c r="N956" s="76">
        <f>'XCSM Dump'!AV955</f>
        <v>0</v>
      </c>
      <c r="O956" s="76">
        <f>'XCSM Dump'!AW955</f>
        <v>0</v>
      </c>
      <c r="P956" s="76">
        <f>'XCSM Dump'!AX955</f>
        <v>0</v>
      </c>
      <c r="Q956" s="76">
        <f>'XCSM Dump'!AY955</f>
        <v>0</v>
      </c>
      <c r="R956" s="76">
        <f>'XCSM Dump'!AZ955</f>
        <v>0</v>
      </c>
      <c r="S956" s="76">
        <f>+'XCSM Dump'!U955</f>
        <v>0</v>
      </c>
      <c r="T956" s="76">
        <f>+'XCSM Dump'!BB955+'XCSM Dump'!BA955</f>
        <v>0</v>
      </c>
      <c r="U956" s="11">
        <f t="shared" si="32"/>
        <v>0</v>
      </c>
    </row>
    <row r="957" spans="1:21" x14ac:dyDescent="0.3">
      <c r="A957" t="str">
        <f t="shared" si="31"/>
        <v>00000</v>
      </c>
      <c r="B957" s="1">
        <f>'XCSM Dump'!C956</f>
        <v>0</v>
      </c>
      <c r="C957" s="1" t="str">
        <f>IF(LEN('XCSM Dump'!D956)=4,'XCSM Dump'!D956,REPT("0",3-LEN('XCSM Dump'!D956))&amp;'XCSM Dump'!D956)</f>
        <v>000</v>
      </c>
      <c r="D957" s="1">
        <f>'XCSM Dump'!E956</f>
        <v>0</v>
      </c>
      <c r="E957">
        <f>'XCSM Dump'!F956</f>
        <v>0</v>
      </c>
      <c r="F957" s="75">
        <f>'XCSM Dump'!W956</f>
        <v>0</v>
      </c>
      <c r="G957" s="49">
        <f>'XCSM Dump'!I956</f>
        <v>0</v>
      </c>
      <c r="H957" s="49">
        <f>'XCSM Dump'!J956</f>
        <v>0</v>
      </c>
      <c r="I957" s="49">
        <f>'XCSM Dump'!BX956</f>
        <v>-0.94</v>
      </c>
      <c r="J957" s="49">
        <f>'XCSM Dump'!BY956</f>
        <v>-0.88</v>
      </c>
      <c r="K957" s="49">
        <f>'XCSM Dump'!BZ956</f>
        <v>2</v>
      </c>
      <c r="L957" s="76">
        <f>'XCSM Dump'!AT956</f>
        <v>0</v>
      </c>
      <c r="M957" s="76">
        <f>'XCSM Dump'!AU956</f>
        <v>0</v>
      </c>
      <c r="N957" s="76">
        <f>'XCSM Dump'!AV956</f>
        <v>0</v>
      </c>
      <c r="O957" s="76">
        <f>'XCSM Dump'!AW956</f>
        <v>0</v>
      </c>
      <c r="P957" s="76">
        <f>'XCSM Dump'!AX956</f>
        <v>0</v>
      </c>
      <c r="Q957" s="76">
        <f>'XCSM Dump'!AY956</f>
        <v>0</v>
      </c>
      <c r="R957" s="76">
        <f>'XCSM Dump'!AZ956</f>
        <v>0</v>
      </c>
      <c r="S957" s="76">
        <f>+'XCSM Dump'!U956</f>
        <v>0</v>
      </c>
      <c r="T957" s="76">
        <f>+'XCSM Dump'!BB956+'XCSM Dump'!BA956</f>
        <v>0</v>
      </c>
      <c r="U957" s="11">
        <f t="shared" si="32"/>
        <v>0</v>
      </c>
    </row>
    <row r="958" spans="1:21" x14ac:dyDescent="0.3">
      <c r="A958" t="str">
        <f t="shared" si="31"/>
        <v>00000</v>
      </c>
      <c r="B958" s="1">
        <f>'XCSM Dump'!C957</f>
        <v>0</v>
      </c>
      <c r="C958" s="1" t="str">
        <f>IF(LEN('XCSM Dump'!D957)=4,'XCSM Dump'!D957,REPT("0",3-LEN('XCSM Dump'!D957))&amp;'XCSM Dump'!D957)</f>
        <v>000</v>
      </c>
      <c r="D958" s="1">
        <f>'XCSM Dump'!E957</f>
        <v>0</v>
      </c>
      <c r="E958">
        <f>'XCSM Dump'!F957</f>
        <v>0</v>
      </c>
      <c r="F958" s="75">
        <f>'XCSM Dump'!W957</f>
        <v>0</v>
      </c>
      <c r="G958" s="49">
        <f>'XCSM Dump'!I957</f>
        <v>0</v>
      </c>
      <c r="H958" s="49">
        <f>'XCSM Dump'!J957</f>
        <v>0</v>
      </c>
      <c r="I958" s="49">
        <f>'XCSM Dump'!BX957</f>
        <v>-0.94</v>
      </c>
      <c r="J958" s="49">
        <f>'XCSM Dump'!BY957</f>
        <v>-0.88</v>
      </c>
      <c r="K958" s="49">
        <f>'XCSM Dump'!BZ957</f>
        <v>2</v>
      </c>
      <c r="L958" s="76">
        <f>'XCSM Dump'!AT957</f>
        <v>0</v>
      </c>
      <c r="M958" s="76">
        <f>'XCSM Dump'!AU957</f>
        <v>0</v>
      </c>
      <c r="N958" s="76">
        <f>'XCSM Dump'!AV957</f>
        <v>0</v>
      </c>
      <c r="O958" s="76">
        <f>'XCSM Dump'!AW957</f>
        <v>0</v>
      </c>
      <c r="P958" s="76">
        <f>'XCSM Dump'!AX957</f>
        <v>0</v>
      </c>
      <c r="Q958" s="76">
        <f>'XCSM Dump'!AY957</f>
        <v>0</v>
      </c>
      <c r="R958" s="76">
        <f>'XCSM Dump'!AZ957</f>
        <v>0</v>
      </c>
      <c r="S958" s="76">
        <f>+'XCSM Dump'!U957</f>
        <v>0</v>
      </c>
      <c r="T958" s="76">
        <f>+'XCSM Dump'!BB957+'XCSM Dump'!BA957</f>
        <v>0</v>
      </c>
      <c r="U958" s="11">
        <f t="shared" si="32"/>
        <v>0</v>
      </c>
    </row>
    <row r="959" spans="1:21" x14ac:dyDescent="0.3">
      <c r="A959" t="str">
        <f t="shared" si="31"/>
        <v>00000</v>
      </c>
      <c r="B959" s="1">
        <f>'XCSM Dump'!C958</f>
        <v>0</v>
      </c>
      <c r="C959" s="1" t="str">
        <f>IF(LEN('XCSM Dump'!D958)=4,'XCSM Dump'!D958,REPT("0",3-LEN('XCSM Dump'!D958))&amp;'XCSM Dump'!D958)</f>
        <v>000</v>
      </c>
      <c r="D959" s="1">
        <f>'XCSM Dump'!E958</f>
        <v>0</v>
      </c>
      <c r="E959">
        <f>'XCSM Dump'!F958</f>
        <v>0</v>
      </c>
      <c r="F959" s="75">
        <f>'XCSM Dump'!W958</f>
        <v>0</v>
      </c>
      <c r="G959" s="49">
        <f>'XCSM Dump'!I958</f>
        <v>0</v>
      </c>
      <c r="H959" s="49">
        <f>'XCSM Dump'!J958</f>
        <v>0</v>
      </c>
      <c r="I959" s="49">
        <f>'XCSM Dump'!BX958</f>
        <v>-0.94</v>
      </c>
      <c r="J959" s="49">
        <f>'XCSM Dump'!BY958</f>
        <v>-0.88</v>
      </c>
      <c r="K959" s="49">
        <f>'XCSM Dump'!BZ958</f>
        <v>2</v>
      </c>
      <c r="L959" s="76">
        <f>'XCSM Dump'!AT958</f>
        <v>0</v>
      </c>
      <c r="M959" s="76">
        <f>'XCSM Dump'!AU958</f>
        <v>0</v>
      </c>
      <c r="N959" s="76">
        <f>'XCSM Dump'!AV958</f>
        <v>0</v>
      </c>
      <c r="O959" s="76">
        <f>'XCSM Dump'!AW958</f>
        <v>0</v>
      </c>
      <c r="P959" s="76">
        <f>'XCSM Dump'!AX958</f>
        <v>0</v>
      </c>
      <c r="Q959" s="76">
        <f>'XCSM Dump'!AY958</f>
        <v>0</v>
      </c>
      <c r="R959" s="76">
        <f>'XCSM Dump'!AZ958</f>
        <v>0</v>
      </c>
      <c r="S959" s="76">
        <f>+'XCSM Dump'!U958</f>
        <v>0</v>
      </c>
      <c r="T959" s="76">
        <f>+'XCSM Dump'!BB958+'XCSM Dump'!BA958</f>
        <v>0</v>
      </c>
      <c r="U959" s="11">
        <f t="shared" si="32"/>
        <v>0</v>
      </c>
    </row>
    <row r="960" spans="1:21" x14ac:dyDescent="0.3">
      <c r="A960" t="str">
        <f t="shared" si="31"/>
        <v>00000</v>
      </c>
      <c r="B960" s="1">
        <f>'XCSM Dump'!C959</f>
        <v>0</v>
      </c>
      <c r="C960" s="1" t="str">
        <f>IF(LEN('XCSM Dump'!D959)=4,'XCSM Dump'!D959,REPT("0",3-LEN('XCSM Dump'!D959))&amp;'XCSM Dump'!D959)</f>
        <v>000</v>
      </c>
      <c r="D960" s="1">
        <f>'XCSM Dump'!E959</f>
        <v>0</v>
      </c>
      <c r="E960">
        <f>'XCSM Dump'!F959</f>
        <v>0</v>
      </c>
      <c r="F960" s="75">
        <f>'XCSM Dump'!W959</f>
        <v>0</v>
      </c>
      <c r="G960" s="49">
        <f>'XCSM Dump'!I959</f>
        <v>0</v>
      </c>
      <c r="H960" s="49">
        <f>'XCSM Dump'!J959</f>
        <v>0</v>
      </c>
      <c r="I960" s="49">
        <f>'XCSM Dump'!BX959</f>
        <v>-0.94</v>
      </c>
      <c r="J960" s="49">
        <f>'XCSM Dump'!BY959</f>
        <v>-0.88</v>
      </c>
      <c r="K960" s="49">
        <f>'XCSM Dump'!BZ959</f>
        <v>2</v>
      </c>
      <c r="L960" s="76">
        <f>'XCSM Dump'!AT959</f>
        <v>0</v>
      </c>
      <c r="M960" s="76">
        <f>'XCSM Dump'!AU959</f>
        <v>0</v>
      </c>
      <c r="N960" s="76">
        <f>'XCSM Dump'!AV959</f>
        <v>0</v>
      </c>
      <c r="O960" s="76">
        <f>'XCSM Dump'!AW959</f>
        <v>0</v>
      </c>
      <c r="P960" s="76">
        <f>'XCSM Dump'!AX959</f>
        <v>0</v>
      </c>
      <c r="Q960" s="76">
        <f>'XCSM Dump'!AY959</f>
        <v>0</v>
      </c>
      <c r="R960" s="76">
        <f>'XCSM Dump'!AZ959</f>
        <v>0</v>
      </c>
      <c r="S960" s="76">
        <f>+'XCSM Dump'!U959</f>
        <v>0</v>
      </c>
      <c r="T960" s="76">
        <f>+'XCSM Dump'!BB959+'XCSM Dump'!BA959</f>
        <v>0</v>
      </c>
      <c r="U960" s="11">
        <f t="shared" si="32"/>
        <v>0</v>
      </c>
    </row>
    <row r="961" spans="1:21" x14ac:dyDescent="0.3">
      <c r="A961" t="str">
        <f t="shared" si="31"/>
        <v>00000</v>
      </c>
      <c r="B961" s="1">
        <f>'XCSM Dump'!C960</f>
        <v>0</v>
      </c>
      <c r="C961" s="1" t="str">
        <f>IF(LEN('XCSM Dump'!D960)=4,'XCSM Dump'!D960,REPT("0",3-LEN('XCSM Dump'!D960))&amp;'XCSM Dump'!D960)</f>
        <v>000</v>
      </c>
      <c r="D961" s="1">
        <f>'XCSM Dump'!E960</f>
        <v>0</v>
      </c>
      <c r="E961">
        <f>'XCSM Dump'!F960</f>
        <v>0</v>
      </c>
      <c r="F961" s="75">
        <f>'XCSM Dump'!W960</f>
        <v>0</v>
      </c>
      <c r="G961" s="49">
        <f>'XCSM Dump'!I960</f>
        <v>0</v>
      </c>
      <c r="H961" s="49">
        <f>'XCSM Dump'!J960</f>
        <v>0</v>
      </c>
      <c r="I961" s="49">
        <f>'XCSM Dump'!BX960</f>
        <v>-0.94</v>
      </c>
      <c r="J961" s="49">
        <f>'XCSM Dump'!BY960</f>
        <v>-0.88</v>
      </c>
      <c r="K961" s="49">
        <f>'XCSM Dump'!BZ960</f>
        <v>2</v>
      </c>
      <c r="L961" s="76">
        <f>'XCSM Dump'!AT960</f>
        <v>0</v>
      </c>
      <c r="M961" s="76">
        <f>'XCSM Dump'!AU960</f>
        <v>0</v>
      </c>
      <c r="N961" s="76">
        <f>'XCSM Dump'!AV960</f>
        <v>0</v>
      </c>
      <c r="O961" s="76">
        <f>'XCSM Dump'!AW960</f>
        <v>0</v>
      </c>
      <c r="P961" s="76">
        <f>'XCSM Dump'!AX960</f>
        <v>0</v>
      </c>
      <c r="Q961" s="76">
        <f>'XCSM Dump'!AY960</f>
        <v>0</v>
      </c>
      <c r="R961" s="76">
        <f>'XCSM Dump'!AZ960</f>
        <v>0</v>
      </c>
      <c r="S961" s="76">
        <f>+'XCSM Dump'!U960</f>
        <v>0</v>
      </c>
      <c r="T961" s="76">
        <f>+'XCSM Dump'!BB960+'XCSM Dump'!BA960</f>
        <v>0</v>
      </c>
      <c r="U961" s="11">
        <f t="shared" si="32"/>
        <v>0</v>
      </c>
    </row>
    <row r="962" spans="1:21" x14ac:dyDescent="0.3">
      <c r="A962" t="str">
        <f t="shared" si="31"/>
        <v>00000</v>
      </c>
      <c r="B962" s="1">
        <f>'XCSM Dump'!C961</f>
        <v>0</v>
      </c>
      <c r="C962" s="1" t="str">
        <f>IF(LEN('XCSM Dump'!D961)=4,'XCSM Dump'!D961,REPT("0",3-LEN('XCSM Dump'!D961))&amp;'XCSM Dump'!D961)</f>
        <v>000</v>
      </c>
      <c r="D962" s="1">
        <f>'XCSM Dump'!E961</f>
        <v>0</v>
      </c>
      <c r="E962">
        <f>'XCSM Dump'!F961</f>
        <v>0</v>
      </c>
      <c r="F962" s="75">
        <f>'XCSM Dump'!W961</f>
        <v>0</v>
      </c>
      <c r="G962" s="49">
        <f>'XCSM Dump'!I961</f>
        <v>0</v>
      </c>
      <c r="H962" s="49">
        <f>'XCSM Dump'!J961</f>
        <v>0</v>
      </c>
      <c r="I962" s="49">
        <f>'XCSM Dump'!BX961</f>
        <v>-0.94</v>
      </c>
      <c r="J962" s="49">
        <f>'XCSM Dump'!BY961</f>
        <v>-0.88</v>
      </c>
      <c r="K962" s="49">
        <f>'XCSM Dump'!BZ961</f>
        <v>2</v>
      </c>
      <c r="L962" s="76">
        <f>'XCSM Dump'!AT961</f>
        <v>0</v>
      </c>
      <c r="M962" s="76">
        <f>'XCSM Dump'!AU961</f>
        <v>0</v>
      </c>
      <c r="N962" s="76">
        <f>'XCSM Dump'!AV961</f>
        <v>0</v>
      </c>
      <c r="O962" s="76">
        <f>'XCSM Dump'!AW961</f>
        <v>0</v>
      </c>
      <c r="P962" s="76">
        <f>'XCSM Dump'!AX961</f>
        <v>0</v>
      </c>
      <c r="Q962" s="76">
        <f>'XCSM Dump'!AY961</f>
        <v>0</v>
      </c>
      <c r="R962" s="76">
        <f>'XCSM Dump'!AZ961</f>
        <v>0</v>
      </c>
      <c r="S962" s="76">
        <f>+'XCSM Dump'!U961</f>
        <v>0</v>
      </c>
      <c r="T962" s="76">
        <f>+'XCSM Dump'!BB961+'XCSM Dump'!BA961</f>
        <v>0</v>
      </c>
      <c r="U962" s="11">
        <f t="shared" si="32"/>
        <v>0</v>
      </c>
    </row>
    <row r="963" spans="1:21" x14ac:dyDescent="0.3">
      <c r="A963" t="str">
        <f t="shared" si="31"/>
        <v>00000</v>
      </c>
      <c r="B963" s="1">
        <f>'XCSM Dump'!C962</f>
        <v>0</v>
      </c>
      <c r="C963" s="1" t="str">
        <f>IF(LEN('XCSM Dump'!D962)=4,'XCSM Dump'!D962,REPT("0",3-LEN('XCSM Dump'!D962))&amp;'XCSM Dump'!D962)</f>
        <v>000</v>
      </c>
      <c r="D963" s="1">
        <f>'XCSM Dump'!E962</f>
        <v>0</v>
      </c>
      <c r="E963">
        <f>'XCSM Dump'!F962</f>
        <v>0</v>
      </c>
      <c r="F963" s="75">
        <f>'XCSM Dump'!W962</f>
        <v>0</v>
      </c>
      <c r="G963" s="49">
        <f>'XCSM Dump'!I962</f>
        <v>0</v>
      </c>
      <c r="H963" s="49">
        <f>'XCSM Dump'!J962</f>
        <v>0</v>
      </c>
      <c r="I963" s="49">
        <f>'XCSM Dump'!BX962</f>
        <v>-0.94</v>
      </c>
      <c r="J963" s="49">
        <f>'XCSM Dump'!BY962</f>
        <v>-0.88</v>
      </c>
      <c r="K963" s="49">
        <f>'XCSM Dump'!BZ962</f>
        <v>2</v>
      </c>
      <c r="L963" s="76">
        <f>'XCSM Dump'!AT962</f>
        <v>0</v>
      </c>
      <c r="M963" s="76">
        <f>'XCSM Dump'!AU962</f>
        <v>0</v>
      </c>
      <c r="N963" s="76">
        <f>'XCSM Dump'!AV962</f>
        <v>0</v>
      </c>
      <c r="O963" s="76">
        <f>'XCSM Dump'!AW962</f>
        <v>0</v>
      </c>
      <c r="P963" s="76">
        <f>'XCSM Dump'!AX962</f>
        <v>0</v>
      </c>
      <c r="Q963" s="76">
        <f>'XCSM Dump'!AY962</f>
        <v>0</v>
      </c>
      <c r="R963" s="76">
        <f>'XCSM Dump'!AZ962</f>
        <v>0</v>
      </c>
      <c r="S963" s="76">
        <f>+'XCSM Dump'!U962</f>
        <v>0</v>
      </c>
      <c r="T963" s="76">
        <f>+'XCSM Dump'!BB962+'XCSM Dump'!BA962</f>
        <v>0</v>
      </c>
      <c r="U963" s="11">
        <f t="shared" si="32"/>
        <v>0</v>
      </c>
    </row>
    <row r="964" spans="1:21" x14ac:dyDescent="0.3">
      <c r="A964" t="str">
        <f t="shared" si="31"/>
        <v>00000</v>
      </c>
      <c r="B964" s="1">
        <f>'XCSM Dump'!C963</f>
        <v>0</v>
      </c>
      <c r="C964" s="1" t="str">
        <f>IF(LEN('XCSM Dump'!D963)=4,'XCSM Dump'!D963,REPT("0",3-LEN('XCSM Dump'!D963))&amp;'XCSM Dump'!D963)</f>
        <v>000</v>
      </c>
      <c r="D964" s="1">
        <f>'XCSM Dump'!E963</f>
        <v>0</v>
      </c>
      <c r="E964">
        <f>'XCSM Dump'!F963</f>
        <v>0</v>
      </c>
      <c r="F964" s="75">
        <f>'XCSM Dump'!W963</f>
        <v>0</v>
      </c>
      <c r="G964" s="49">
        <f>'XCSM Dump'!I963</f>
        <v>0</v>
      </c>
      <c r="H964" s="49">
        <f>'XCSM Dump'!J963</f>
        <v>0</v>
      </c>
      <c r="I964" s="49">
        <f>'XCSM Dump'!BX963</f>
        <v>-0.94</v>
      </c>
      <c r="J964" s="49">
        <f>'XCSM Dump'!BY963</f>
        <v>-0.88</v>
      </c>
      <c r="K964" s="49">
        <f>'XCSM Dump'!BZ963</f>
        <v>2</v>
      </c>
      <c r="L964" s="76">
        <f>'XCSM Dump'!AT963</f>
        <v>0</v>
      </c>
      <c r="M964" s="76">
        <f>'XCSM Dump'!AU963</f>
        <v>0</v>
      </c>
      <c r="N964" s="76">
        <f>'XCSM Dump'!AV963</f>
        <v>0</v>
      </c>
      <c r="O964" s="76">
        <f>'XCSM Dump'!AW963</f>
        <v>0</v>
      </c>
      <c r="P964" s="76">
        <f>'XCSM Dump'!AX963</f>
        <v>0</v>
      </c>
      <c r="Q964" s="76">
        <f>'XCSM Dump'!AY963</f>
        <v>0</v>
      </c>
      <c r="R964" s="76">
        <f>'XCSM Dump'!AZ963</f>
        <v>0</v>
      </c>
      <c r="S964" s="76">
        <f>+'XCSM Dump'!U963</f>
        <v>0</v>
      </c>
      <c r="T964" s="76">
        <f>+'XCSM Dump'!BB963+'XCSM Dump'!BA963</f>
        <v>0</v>
      </c>
      <c r="U964" s="11">
        <f t="shared" si="32"/>
        <v>0</v>
      </c>
    </row>
    <row r="965" spans="1:21" x14ac:dyDescent="0.3">
      <c r="A965" t="str">
        <f t="shared" si="31"/>
        <v>00000</v>
      </c>
      <c r="B965" s="1">
        <f>'XCSM Dump'!C964</f>
        <v>0</v>
      </c>
      <c r="C965" s="1" t="str">
        <f>IF(LEN('XCSM Dump'!D964)=4,'XCSM Dump'!D964,REPT("0",3-LEN('XCSM Dump'!D964))&amp;'XCSM Dump'!D964)</f>
        <v>000</v>
      </c>
      <c r="D965" s="1">
        <f>'XCSM Dump'!E964</f>
        <v>0</v>
      </c>
      <c r="E965">
        <f>'XCSM Dump'!F964</f>
        <v>0</v>
      </c>
      <c r="F965" s="75">
        <f>'XCSM Dump'!W964</f>
        <v>0</v>
      </c>
      <c r="G965" s="49">
        <f>'XCSM Dump'!I964</f>
        <v>0</v>
      </c>
      <c r="H965" s="49">
        <f>'XCSM Dump'!J964</f>
        <v>0</v>
      </c>
      <c r="I965" s="49">
        <f>'XCSM Dump'!BX964</f>
        <v>-0.94</v>
      </c>
      <c r="J965" s="49">
        <f>'XCSM Dump'!BY964</f>
        <v>-0.88</v>
      </c>
      <c r="K965" s="49">
        <f>'XCSM Dump'!BZ964</f>
        <v>2</v>
      </c>
      <c r="L965" s="76">
        <f>'XCSM Dump'!AT964</f>
        <v>0</v>
      </c>
      <c r="M965" s="76">
        <f>'XCSM Dump'!AU964</f>
        <v>0</v>
      </c>
      <c r="N965" s="76">
        <f>'XCSM Dump'!AV964</f>
        <v>0</v>
      </c>
      <c r="O965" s="76">
        <f>'XCSM Dump'!AW964</f>
        <v>0</v>
      </c>
      <c r="P965" s="76">
        <f>'XCSM Dump'!AX964</f>
        <v>0</v>
      </c>
      <c r="Q965" s="76">
        <f>'XCSM Dump'!AY964</f>
        <v>0</v>
      </c>
      <c r="R965" s="76">
        <f>'XCSM Dump'!AZ964</f>
        <v>0</v>
      </c>
      <c r="S965" s="76">
        <f>+'XCSM Dump'!U964</f>
        <v>0</v>
      </c>
      <c r="T965" s="76">
        <f>+'XCSM Dump'!BB964+'XCSM Dump'!BA964</f>
        <v>0</v>
      </c>
      <c r="U965" s="11">
        <f t="shared" si="32"/>
        <v>0</v>
      </c>
    </row>
    <row r="966" spans="1:21" x14ac:dyDescent="0.3">
      <c r="A966" t="str">
        <f t="shared" si="31"/>
        <v>00000</v>
      </c>
      <c r="B966" s="1">
        <f>'XCSM Dump'!C965</f>
        <v>0</v>
      </c>
      <c r="C966" s="1" t="str">
        <f>IF(LEN('XCSM Dump'!D965)=4,'XCSM Dump'!D965,REPT("0",3-LEN('XCSM Dump'!D965))&amp;'XCSM Dump'!D965)</f>
        <v>000</v>
      </c>
      <c r="D966" s="1">
        <f>'XCSM Dump'!E965</f>
        <v>0</v>
      </c>
      <c r="E966">
        <f>'XCSM Dump'!F965</f>
        <v>0</v>
      </c>
      <c r="F966" s="75">
        <f>'XCSM Dump'!W965</f>
        <v>0</v>
      </c>
      <c r="G966" s="49">
        <f>'XCSM Dump'!I965</f>
        <v>0</v>
      </c>
      <c r="H966" s="49">
        <f>'XCSM Dump'!J965</f>
        <v>0</v>
      </c>
      <c r="I966" s="49">
        <f>'XCSM Dump'!BX965</f>
        <v>-0.94</v>
      </c>
      <c r="J966" s="49">
        <f>'XCSM Dump'!BY965</f>
        <v>-0.88</v>
      </c>
      <c r="K966" s="49">
        <f>'XCSM Dump'!BZ965</f>
        <v>2</v>
      </c>
      <c r="L966" s="76">
        <f>'XCSM Dump'!AT965</f>
        <v>0</v>
      </c>
      <c r="M966" s="76">
        <f>'XCSM Dump'!AU965</f>
        <v>0</v>
      </c>
      <c r="N966" s="76">
        <f>'XCSM Dump'!AV965</f>
        <v>0</v>
      </c>
      <c r="O966" s="76">
        <f>'XCSM Dump'!AW965</f>
        <v>0</v>
      </c>
      <c r="P966" s="76">
        <f>'XCSM Dump'!AX965</f>
        <v>0</v>
      </c>
      <c r="Q966" s="76">
        <f>'XCSM Dump'!AY965</f>
        <v>0</v>
      </c>
      <c r="R966" s="76">
        <f>'XCSM Dump'!AZ965</f>
        <v>0</v>
      </c>
      <c r="S966" s="76">
        <f>+'XCSM Dump'!U965</f>
        <v>0</v>
      </c>
      <c r="T966" s="76">
        <f>+'XCSM Dump'!BB965+'XCSM Dump'!BA965</f>
        <v>0</v>
      </c>
      <c r="U966" s="11">
        <f t="shared" si="32"/>
        <v>0</v>
      </c>
    </row>
    <row r="967" spans="1:21" x14ac:dyDescent="0.3">
      <c r="A967" t="str">
        <f t="shared" si="31"/>
        <v>00000</v>
      </c>
      <c r="B967" s="1">
        <f>'XCSM Dump'!C966</f>
        <v>0</v>
      </c>
      <c r="C967" s="1" t="str">
        <f>IF(LEN('XCSM Dump'!D966)=4,'XCSM Dump'!D966,REPT("0",3-LEN('XCSM Dump'!D966))&amp;'XCSM Dump'!D966)</f>
        <v>000</v>
      </c>
      <c r="D967" s="1">
        <f>'XCSM Dump'!E966</f>
        <v>0</v>
      </c>
      <c r="E967">
        <f>'XCSM Dump'!F966</f>
        <v>0</v>
      </c>
      <c r="F967" s="75">
        <f>'XCSM Dump'!W966</f>
        <v>0</v>
      </c>
      <c r="G967" s="49">
        <f>'XCSM Dump'!I966</f>
        <v>0</v>
      </c>
      <c r="H967" s="49">
        <f>'XCSM Dump'!J966</f>
        <v>0</v>
      </c>
      <c r="I967" s="49">
        <f>'XCSM Dump'!BX966</f>
        <v>-0.94</v>
      </c>
      <c r="J967" s="49">
        <f>'XCSM Dump'!BY966</f>
        <v>-0.88</v>
      </c>
      <c r="K967" s="49">
        <f>'XCSM Dump'!BZ966</f>
        <v>2</v>
      </c>
      <c r="L967" s="76">
        <f>'XCSM Dump'!AT966</f>
        <v>0</v>
      </c>
      <c r="M967" s="76">
        <f>'XCSM Dump'!AU966</f>
        <v>0</v>
      </c>
      <c r="N967" s="76">
        <f>'XCSM Dump'!AV966</f>
        <v>0</v>
      </c>
      <c r="O967" s="76">
        <f>'XCSM Dump'!AW966</f>
        <v>0</v>
      </c>
      <c r="P967" s="76">
        <f>'XCSM Dump'!AX966</f>
        <v>0</v>
      </c>
      <c r="Q967" s="76">
        <f>'XCSM Dump'!AY966</f>
        <v>0</v>
      </c>
      <c r="R967" s="76">
        <f>'XCSM Dump'!AZ966</f>
        <v>0</v>
      </c>
      <c r="S967" s="76">
        <f>+'XCSM Dump'!U966</f>
        <v>0</v>
      </c>
      <c r="T967" s="76">
        <f>+'XCSM Dump'!BB966+'XCSM Dump'!BA966</f>
        <v>0</v>
      </c>
      <c r="U967" s="11">
        <f t="shared" si="32"/>
        <v>0</v>
      </c>
    </row>
    <row r="968" spans="1:21" x14ac:dyDescent="0.3">
      <c r="A968" t="str">
        <f t="shared" si="31"/>
        <v>00000</v>
      </c>
      <c r="B968" s="1">
        <f>'XCSM Dump'!C967</f>
        <v>0</v>
      </c>
      <c r="C968" s="1" t="str">
        <f>IF(LEN('XCSM Dump'!D967)=4,'XCSM Dump'!D967,REPT("0",3-LEN('XCSM Dump'!D967))&amp;'XCSM Dump'!D967)</f>
        <v>000</v>
      </c>
      <c r="D968" s="1">
        <f>'XCSM Dump'!E967</f>
        <v>0</v>
      </c>
      <c r="E968">
        <f>'XCSM Dump'!F967</f>
        <v>0</v>
      </c>
      <c r="F968" s="75">
        <f>'XCSM Dump'!W967</f>
        <v>0</v>
      </c>
      <c r="G968" s="49">
        <f>'XCSM Dump'!I967</f>
        <v>0</v>
      </c>
      <c r="H968" s="49">
        <f>'XCSM Dump'!J967</f>
        <v>0</v>
      </c>
      <c r="I968" s="49">
        <f>'XCSM Dump'!BX967</f>
        <v>-0.94</v>
      </c>
      <c r="J968" s="49">
        <f>'XCSM Dump'!BY967</f>
        <v>-0.88</v>
      </c>
      <c r="K968" s="49">
        <f>'XCSM Dump'!BZ967</f>
        <v>2</v>
      </c>
      <c r="L968" s="76">
        <f>'XCSM Dump'!AT967</f>
        <v>0</v>
      </c>
      <c r="M968" s="76">
        <f>'XCSM Dump'!AU967</f>
        <v>0</v>
      </c>
      <c r="N968" s="76">
        <f>'XCSM Dump'!AV967</f>
        <v>0</v>
      </c>
      <c r="O968" s="76">
        <f>'XCSM Dump'!AW967</f>
        <v>0</v>
      </c>
      <c r="P968" s="76">
        <f>'XCSM Dump'!AX967</f>
        <v>0</v>
      </c>
      <c r="Q968" s="76">
        <f>'XCSM Dump'!AY967</f>
        <v>0</v>
      </c>
      <c r="R968" s="76">
        <f>'XCSM Dump'!AZ967</f>
        <v>0</v>
      </c>
      <c r="S968" s="76">
        <f>+'XCSM Dump'!U967</f>
        <v>0</v>
      </c>
      <c r="T968" s="76">
        <f>+'XCSM Dump'!BB967+'XCSM Dump'!BA967</f>
        <v>0</v>
      </c>
      <c r="U968" s="11">
        <f t="shared" si="32"/>
        <v>0</v>
      </c>
    </row>
    <row r="969" spans="1:21" x14ac:dyDescent="0.3">
      <c r="A969" t="str">
        <f t="shared" si="31"/>
        <v>00000</v>
      </c>
      <c r="B969" s="1">
        <f>'XCSM Dump'!C968</f>
        <v>0</v>
      </c>
      <c r="C969" s="1" t="str">
        <f>IF(LEN('XCSM Dump'!D968)=4,'XCSM Dump'!D968,REPT("0",3-LEN('XCSM Dump'!D968))&amp;'XCSM Dump'!D968)</f>
        <v>000</v>
      </c>
      <c r="D969" s="1">
        <f>'XCSM Dump'!E968</f>
        <v>0</v>
      </c>
      <c r="E969">
        <f>'XCSM Dump'!F968</f>
        <v>0</v>
      </c>
      <c r="F969" s="75">
        <f>'XCSM Dump'!W968</f>
        <v>0</v>
      </c>
      <c r="G969" s="49">
        <f>'XCSM Dump'!I968</f>
        <v>0</v>
      </c>
      <c r="H969" s="49">
        <f>'XCSM Dump'!J968</f>
        <v>0</v>
      </c>
      <c r="I969" s="49">
        <f>'XCSM Dump'!BX968</f>
        <v>-0.94</v>
      </c>
      <c r="J969" s="49">
        <f>'XCSM Dump'!BY968</f>
        <v>-0.88</v>
      </c>
      <c r="K969" s="49">
        <f>'XCSM Dump'!BZ968</f>
        <v>2</v>
      </c>
      <c r="L969" s="76">
        <f>'XCSM Dump'!AT968</f>
        <v>0</v>
      </c>
      <c r="M969" s="76">
        <f>'XCSM Dump'!AU968</f>
        <v>0</v>
      </c>
      <c r="N969" s="76">
        <f>'XCSM Dump'!AV968</f>
        <v>0</v>
      </c>
      <c r="O969" s="76">
        <f>'XCSM Dump'!AW968</f>
        <v>0</v>
      </c>
      <c r="P969" s="76">
        <f>'XCSM Dump'!AX968</f>
        <v>0</v>
      </c>
      <c r="Q969" s="76">
        <f>'XCSM Dump'!AY968</f>
        <v>0</v>
      </c>
      <c r="R969" s="76">
        <f>'XCSM Dump'!AZ968</f>
        <v>0</v>
      </c>
      <c r="S969" s="76">
        <f>+'XCSM Dump'!U968</f>
        <v>0</v>
      </c>
      <c r="T969" s="76">
        <f>+'XCSM Dump'!BB968+'XCSM Dump'!BA968</f>
        <v>0</v>
      </c>
      <c r="U969" s="11">
        <f t="shared" si="32"/>
        <v>0</v>
      </c>
    </row>
    <row r="970" spans="1:21" x14ac:dyDescent="0.3">
      <c r="A970" t="str">
        <f t="shared" si="31"/>
        <v>00000</v>
      </c>
      <c r="B970" s="1">
        <f>'XCSM Dump'!C969</f>
        <v>0</v>
      </c>
      <c r="C970" s="1" t="str">
        <f>IF(LEN('XCSM Dump'!D969)=4,'XCSM Dump'!D969,REPT("0",3-LEN('XCSM Dump'!D969))&amp;'XCSM Dump'!D969)</f>
        <v>000</v>
      </c>
      <c r="D970" s="1">
        <f>'XCSM Dump'!E969</f>
        <v>0</v>
      </c>
      <c r="E970">
        <f>'XCSM Dump'!F969</f>
        <v>0</v>
      </c>
      <c r="F970" s="75">
        <f>'XCSM Dump'!W969</f>
        <v>0</v>
      </c>
      <c r="G970" s="49">
        <f>'XCSM Dump'!I969</f>
        <v>0</v>
      </c>
      <c r="H970" s="49">
        <f>'XCSM Dump'!J969</f>
        <v>0</v>
      </c>
      <c r="I970" s="49">
        <f>'XCSM Dump'!BX969</f>
        <v>-0.94</v>
      </c>
      <c r="J970" s="49">
        <f>'XCSM Dump'!BY969</f>
        <v>-0.88</v>
      </c>
      <c r="K970" s="49">
        <f>'XCSM Dump'!BZ969</f>
        <v>2</v>
      </c>
      <c r="L970" s="76">
        <f>'XCSM Dump'!AT969</f>
        <v>0</v>
      </c>
      <c r="M970" s="76">
        <f>'XCSM Dump'!AU969</f>
        <v>0</v>
      </c>
      <c r="N970" s="76">
        <f>'XCSM Dump'!AV969</f>
        <v>0</v>
      </c>
      <c r="O970" s="76">
        <f>'XCSM Dump'!AW969</f>
        <v>0</v>
      </c>
      <c r="P970" s="76">
        <f>'XCSM Dump'!AX969</f>
        <v>0</v>
      </c>
      <c r="Q970" s="76">
        <f>'XCSM Dump'!AY969</f>
        <v>0</v>
      </c>
      <c r="R970" s="76">
        <f>'XCSM Dump'!AZ969</f>
        <v>0</v>
      </c>
      <c r="S970" s="76">
        <f>+'XCSM Dump'!U969</f>
        <v>0</v>
      </c>
      <c r="T970" s="76">
        <f>+'XCSM Dump'!BB969+'XCSM Dump'!BA969</f>
        <v>0</v>
      </c>
      <c r="U970" s="11">
        <f t="shared" si="32"/>
        <v>0</v>
      </c>
    </row>
    <row r="971" spans="1:21" x14ac:dyDescent="0.3">
      <c r="A971" t="str">
        <f>B971&amp;C971&amp;D971</f>
        <v>00000</v>
      </c>
      <c r="B971" s="1">
        <f>'XCSM Dump'!C970</f>
        <v>0</v>
      </c>
      <c r="C971" s="1" t="str">
        <f>IF(LEN('XCSM Dump'!D970)=4,'XCSM Dump'!D970,REPT("0",3-LEN('XCSM Dump'!D970))&amp;'XCSM Dump'!D970)</f>
        <v>000</v>
      </c>
      <c r="D971" s="1">
        <f>'XCSM Dump'!E970</f>
        <v>0</v>
      </c>
      <c r="E971">
        <f>'XCSM Dump'!F970</f>
        <v>0</v>
      </c>
      <c r="F971" s="75">
        <f>'XCSM Dump'!W970</f>
        <v>0</v>
      </c>
      <c r="G971" s="49">
        <f>'XCSM Dump'!I970</f>
        <v>0</v>
      </c>
      <c r="H971" s="49">
        <f>'XCSM Dump'!J970</f>
        <v>0</v>
      </c>
      <c r="I971" s="49">
        <f>'XCSM Dump'!BX970</f>
        <v>-0.94</v>
      </c>
      <c r="J971" s="49">
        <f>'XCSM Dump'!BY970</f>
        <v>-0.88</v>
      </c>
      <c r="K971" s="49">
        <f>'XCSM Dump'!BZ970</f>
        <v>2</v>
      </c>
      <c r="L971" s="76">
        <f>'XCSM Dump'!AT970</f>
        <v>0</v>
      </c>
      <c r="M971" s="76">
        <f>'XCSM Dump'!AU970</f>
        <v>0</v>
      </c>
      <c r="N971" s="76">
        <f>'XCSM Dump'!AV970</f>
        <v>0</v>
      </c>
      <c r="O971" s="76">
        <f>'XCSM Dump'!AW970</f>
        <v>0</v>
      </c>
      <c r="P971" s="76">
        <f>'XCSM Dump'!AX970</f>
        <v>0</v>
      </c>
      <c r="Q971" s="76">
        <f>'XCSM Dump'!AY970</f>
        <v>0</v>
      </c>
      <c r="R971" s="76">
        <f>'XCSM Dump'!AZ970</f>
        <v>0</v>
      </c>
      <c r="S971" s="76">
        <f>+'XCSM Dump'!U970</f>
        <v>0</v>
      </c>
      <c r="T971" s="76">
        <f>+'XCSM Dump'!BB970+'XCSM Dump'!BA970</f>
        <v>0</v>
      </c>
      <c r="U971" s="11">
        <f t="shared" si="32"/>
        <v>0</v>
      </c>
    </row>
    <row r="972" spans="1:21" x14ac:dyDescent="0.3">
      <c r="A972" t="str">
        <f t="shared" si="31"/>
        <v>00000</v>
      </c>
      <c r="B972" s="1">
        <f>'XCSM Dump'!C971</f>
        <v>0</v>
      </c>
      <c r="C972" s="1" t="str">
        <f>IF(LEN('XCSM Dump'!D971)=4,'XCSM Dump'!D971,REPT("0",3-LEN('XCSM Dump'!D971))&amp;'XCSM Dump'!D971)</f>
        <v>000</v>
      </c>
      <c r="D972" s="1">
        <f>'XCSM Dump'!E971</f>
        <v>0</v>
      </c>
      <c r="E972">
        <f>'XCSM Dump'!F971</f>
        <v>0</v>
      </c>
      <c r="F972" s="75">
        <f>'XCSM Dump'!W971</f>
        <v>0</v>
      </c>
      <c r="G972" s="49">
        <f>'XCSM Dump'!I971</f>
        <v>0</v>
      </c>
      <c r="H972" s="49">
        <f>'XCSM Dump'!J971</f>
        <v>0</v>
      </c>
      <c r="I972" s="49">
        <f>'XCSM Dump'!BX971</f>
        <v>-0.94</v>
      </c>
      <c r="J972" s="49">
        <f>'XCSM Dump'!BY971</f>
        <v>-0.88</v>
      </c>
      <c r="K972" s="49">
        <f>'XCSM Dump'!BZ971</f>
        <v>2</v>
      </c>
      <c r="L972" s="76">
        <f>'XCSM Dump'!AT971</f>
        <v>0</v>
      </c>
      <c r="M972" s="76">
        <f>'XCSM Dump'!AU971</f>
        <v>0</v>
      </c>
      <c r="N972" s="76">
        <f>'XCSM Dump'!AV971</f>
        <v>0</v>
      </c>
      <c r="O972" s="76">
        <f>'XCSM Dump'!AW971</f>
        <v>0</v>
      </c>
      <c r="P972" s="76">
        <f>'XCSM Dump'!AX971</f>
        <v>0</v>
      </c>
      <c r="Q972" s="76">
        <f>'XCSM Dump'!AY971</f>
        <v>0</v>
      </c>
      <c r="R972" s="76">
        <f>'XCSM Dump'!AZ971</f>
        <v>0</v>
      </c>
      <c r="S972" s="76">
        <f>+'XCSM Dump'!U971</f>
        <v>0</v>
      </c>
      <c r="T972" s="76">
        <f>+'XCSM Dump'!BB971+'XCSM Dump'!BA971</f>
        <v>0</v>
      </c>
      <c r="U972" s="11">
        <f t="shared" si="32"/>
        <v>0</v>
      </c>
    </row>
    <row r="973" spans="1:21" x14ac:dyDescent="0.3">
      <c r="A973" t="str">
        <f t="shared" si="31"/>
        <v>00000</v>
      </c>
      <c r="B973" s="1">
        <f>'XCSM Dump'!C972</f>
        <v>0</v>
      </c>
      <c r="C973" s="1" t="str">
        <f>IF(LEN('XCSM Dump'!D972)=4,'XCSM Dump'!D972,REPT("0",3-LEN('XCSM Dump'!D972))&amp;'XCSM Dump'!D972)</f>
        <v>000</v>
      </c>
      <c r="D973" s="1">
        <f>'XCSM Dump'!E972</f>
        <v>0</v>
      </c>
      <c r="E973">
        <f>'XCSM Dump'!F972</f>
        <v>0</v>
      </c>
      <c r="F973" s="75">
        <f>'XCSM Dump'!W972</f>
        <v>0</v>
      </c>
      <c r="G973" s="49">
        <f>'XCSM Dump'!I972</f>
        <v>0</v>
      </c>
      <c r="H973" s="49">
        <f>'XCSM Dump'!J972</f>
        <v>0</v>
      </c>
      <c r="I973" s="49">
        <f>'XCSM Dump'!BX972</f>
        <v>-0.94</v>
      </c>
      <c r="J973" s="49">
        <f>'XCSM Dump'!BY972</f>
        <v>-0.88</v>
      </c>
      <c r="K973" s="49">
        <f>'XCSM Dump'!BZ972</f>
        <v>2</v>
      </c>
      <c r="L973" s="76">
        <f>'XCSM Dump'!AT972</f>
        <v>0</v>
      </c>
      <c r="M973" s="76">
        <f>'XCSM Dump'!AU972</f>
        <v>0</v>
      </c>
      <c r="N973" s="76">
        <f>'XCSM Dump'!AV972</f>
        <v>0</v>
      </c>
      <c r="O973" s="76">
        <f>'XCSM Dump'!AW972</f>
        <v>0</v>
      </c>
      <c r="P973" s="76">
        <f>'XCSM Dump'!AX972</f>
        <v>0</v>
      </c>
      <c r="Q973" s="76">
        <f>'XCSM Dump'!AY972</f>
        <v>0</v>
      </c>
      <c r="R973" s="76">
        <f>'XCSM Dump'!AZ972</f>
        <v>0</v>
      </c>
      <c r="S973" s="76">
        <f>+'XCSM Dump'!U972</f>
        <v>0</v>
      </c>
      <c r="T973" s="76">
        <f>+'XCSM Dump'!BB972+'XCSM Dump'!BA972</f>
        <v>0</v>
      </c>
      <c r="U973" s="11">
        <f t="shared" si="32"/>
        <v>0</v>
      </c>
    </row>
    <row r="974" spans="1:21" x14ac:dyDescent="0.3">
      <c r="A974" t="str">
        <f t="shared" si="31"/>
        <v>00000</v>
      </c>
      <c r="B974" s="1">
        <f>'XCSM Dump'!C973</f>
        <v>0</v>
      </c>
      <c r="C974" s="1" t="str">
        <f>IF(LEN('XCSM Dump'!D973)=4,'XCSM Dump'!D973,REPT("0",3-LEN('XCSM Dump'!D973))&amp;'XCSM Dump'!D973)</f>
        <v>000</v>
      </c>
      <c r="D974" s="1">
        <f>'XCSM Dump'!E973</f>
        <v>0</v>
      </c>
      <c r="E974">
        <f>'XCSM Dump'!F973</f>
        <v>0</v>
      </c>
      <c r="F974" s="75">
        <f>'XCSM Dump'!W973</f>
        <v>0</v>
      </c>
      <c r="G974" s="49">
        <f>'XCSM Dump'!I973</f>
        <v>0</v>
      </c>
      <c r="H974" s="49">
        <f>'XCSM Dump'!J973</f>
        <v>0</v>
      </c>
      <c r="I974" s="49">
        <f>'XCSM Dump'!BX973</f>
        <v>-0.94</v>
      </c>
      <c r="J974" s="49">
        <f>'XCSM Dump'!BY973</f>
        <v>-0.88</v>
      </c>
      <c r="K974" s="49">
        <f>'XCSM Dump'!BZ973</f>
        <v>2</v>
      </c>
      <c r="L974" s="76">
        <f>'XCSM Dump'!AT973</f>
        <v>0</v>
      </c>
      <c r="M974" s="76">
        <f>'XCSM Dump'!AU973</f>
        <v>0</v>
      </c>
      <c r="N974" s="76">
        <f>'XCSM Dump'!AV973</f>
        <v>0</v>
      </c>
      <c r="O974" s="76">
        <f>'XCSM Dump'!AW973</f>
        <v>0</v>
      </c>
      <c r="P974" s="76">
        <f>'XCSM Dump'!AX973</f>
        <v>0</v>
      </c>
      <c r="Q974" s="76">
        <f>'XCSM Dump'!AY973</f>
        <v>0</v>
      </c>
      <c r="R974" s="76">
        <f>'XCSM Dump'!AZ973</f>
        <v>0</v>
      </c>
      <c r="S974" s="76">
        <f>+'XCSM Dump'!U973</f>
        <v>0</v>
      </c>
      <c r="T974" s="76">
        <f>+'XCSM Dump'!BB973+'XCSM Dump'!BA973</f>
        <v>0</v>
      </c>
      <c r="U974" s="11">
        <f t="shared" si="32"/>
        <v>0</v>
      </c>
    </row>
    <row r="975" spans="1:21" x14ac:dyDescent="0.3">
      <c r="A975" t="str">
        <f t="shared" si="31"/>
        <v>00000</v>
      </c>
      <c r="B975" s="1">
        <f>'XCSM Dump'!C974</f>
        <v>0</v>
      </c>
      <c r="C975" s="1" t="str">
        <f>IF(LEN('XCSM Dump'!D974)=4,'XCSM Dump'!D974,REPT("0",3-LEN('XCSM Dump'!D974))&amp;'XCSM Dump'!D974)</f>
        <v>000</v>
      </c>
      <c r="D975" s="1">
        <f>'XCSM Dump'!E974</f>
        <v>0</v>
      </c>
      <c r="E975">
        <f>'XCSM Dump'!F974</f>
        <v>0</v>
      </c>
      <c r="F975" s="75">
        <f>'XCSM Dump'!W974</f>
        <v>0</v>
      </c>
      <c r="G975" s="49">
        <f>'XCSM Dump'!I974</f>
        <v>0</v>
      </c>
      <c r="H975" s="49">
        <f>'XCSM Dump'!J974</f>
        <v>0</v>
      </c>
      <c r="I975" s="49">
        <f>'XCSM Dump'!BX974</f>
        <v>-0.94</v>
      </c>
      <c r="J975" s="49">
        <f>'XCSM Dump'!BY974</f>
        <v>-0.88</v>
      </c>
      <c r="K975" s="49">
        <f>'XCSM Dump'!BZ974</f>
        <v>2</v>
      </c>
      <c r="L975" s="76">
        <f>'XCSM Dump'!AT974</f>
        <v>0</v>
      </c>
      <c r="M975" s="76">
        <f>'XCSM Dump'!AU974</f>
        <v>0</v>
      </c>
      <c r="N975" s="76">
        <f>'XCSM Dump'!AV974</f>
        <v>0</v>
      </c>
      <c r="O975" s="76">
        <f>'XCSM Dump'!AW974</f>
        <v>0</v>
      </c>
      <c r="P975" s="76">
        <f>'XCSM Dump'!AX974</f>
        <v>0</v>
      </c>
      <c r="Q975" s="76">
        <f>'XCSM Dump'!AY974</f>
        <v>0</v>
      </c>
      <c r="R975" s="76">
        <f>'XCSM Dump'!AZ974</f>
        <v>0</v>
      </c>
      <c r="S975" s="76">
        <f>+'XCSM Dump'!U974</f>
        <v>0</v>
      </c>
      <c r="T975" s="76">
        <f>+'XCSM Dump'!BB974+'XCSM Dump'!BA974</f>
        <v>0</v>
      </c>
      <c r="U975" s="11">
        <f t="shared" si="32"/>
        <v>0</v>
      </c>
    </row>
    <row r="976" spans="1:21" x14ac:dyDescent="0.3">
      <c r="A976" t="str">
        <f t="shared" si="31"/>
        <v>00000</v>
      </c>
      <c r="B976" s="1">
        <f>'XCSM Dump'!C975</f>
        <v>0</v>
      </c>
      <c r="C976" s="1" t="str">
        <f>IF(LEN('XCSM Dump'!D975)=4,'XCSM Dump'!D975,REPT("0",3-LEN('XCSM Dump'!D975))&amp;'XCSM Dump'!D975)</f>
        <v>000</v>
      </c>
      <c r="D976" s="1">
        <f>'XCSM Dump'!E975</f>
        <v>0</v>
      </c>
      <c r="E976">
        <f>'XCSM Dump'!F975</f>
        <v>0</v>
      </c>
      <c r="F976" s="75">
        <f>'XCSM Dump'!W975</f>
        <v>0</v>
      </c>
      <c r="G976" s="49">
        <f>'XCSM Dump'!I975</f>
        <v>0</v>
      </c>
      <c r="H976" s="49">
        <f>'XCSM Dump'!J975</f>
        <v>0</v>
      </c>
      <c r="I976" s="49">
        <f>'XCSM Dump'!BX975</f>
        <v>-0.94</v>
      </c>
      <c r="J976" s="49">
        <f>'XCSM Dump'!BY975</f>
        <v>-0.88</v>
      </c>
      <c r="K976" s="49">
        <f>'XCSM Dump'!BZ975</f>
        <v>2</v>
      </c>
      <c r="L976" s="76">
        <f>'XCSM Dump'!AT975</f>
        <v>0</v>
      </c>
      <c r="M976" s="76">
        <f>'XCSM Dump'!AU975</f>
        <v>0</v>
      </c>
      <c r="N976" s="76">
        <f>'XCSM Dump'!AV975</f>
        <v>0</v>
      </c>
      <c r="O976" s="76">
        <f>'XCSM Dump'!AW975</f>
        <v>0</v>
      </c>
      <c r="P976" s="76">
        <f>'XCSM Dump'!AX975</f>
        <v>0</v>
      </c>
      <c r="Q976" s="76">
        <f>'XCSM Dump'!AY975</f>
        <v>0</v>
      </c>
      <c r="R976" s="76">
        <f>'XCSM Dump'!AZ975</f>
        <v>0</v>
      </c>
      <c r="S976" s="76">
        <f>+'XCSM Dump'!U975</f>
        <v>0</v>
      </c>
      <c r="T976" s="76">
        <f>+'XCSM Dump'!BB975+'XCSM Dump'!BA975</f>
        <v>0</v>
      </c>
      <c r="U976" s="11">
        <f t="shared" si="32"/>
        <v>0</v>
      </c>
    </row>
    <row r="977" spans="1:21" x14ac:dyDescent="0.3">
      <c r="A977" t="str">
        <f t="shared" si="31"/>
        <v>00000</v>
      </c>
      <c r="B977" s="1">
        <f>'XCSM Dump'!C976</f>
        <v>0</v>
      </c>
      <c r="C977" s="1" t="str">
        <f>IF(LEN('XCSM Dump'!D976)=4,'XCSM Dump'!D976,REPT("0",3-LEN('XCSM Dump'!D976))&amp;'XCSM Dump'!D976)</f>
        <v>000</v>
      </c>
      <c r="D977" s="1">
        <f>'XCSM Dump'!E976</f>
        <v>0</v>
      </c>
      <c r="E977">
        <f>'XCSM Dump'!F976</f>
        <v>0</v>
      </c>
      <c r="F977" s="75">
        <f>'XCSM Dump'!W976</f>
        <v>0</v>
      </c>
      <c r="G977" s="49">
        <f>'XCSM Dump'!I976</f>
        <v>0</v>
      </c>
      <c r="H977" s="49">
        <f>'XCSM Dump'!J976</f>
        <v>0</v>
      </c>
      <c r="I977" s="49">
        <f>'XCSM Dump'!BX976</f>
        <v>-0.94</v>
      </c>
      <c r="J977" s="49">
        <f>'XCSM Dump'!BY976</f>
        <v>-0.88</v>
      </c>
      <c r="K977" s="49">
        <f>'XCSM Dump'!BZ976</f>
        <v>2</v>
      </c>
      <c r="L977" s="76">
        <f>'XCSM Dump'!AT976</f>
        <v>0</v>
      </c>
      <c r="M977" s="76">
        <f>'XCSM Dump'!AU976</f>
        <v>0</v>
      </c>
      <c r="N977" s="76">
        <f>'XCSM Dump'!AV976</f>
        <v>0</v>
      </c>
      <c r="O977" s="76">
        <f>'XCSM Dump'!AW976</f>
        <v>0</v>
      </c>
      <c r="P977" s="76">
        <f>'XCSM Dump'!AX976</f>
        <v>0</v>
      </c>
      <c r="Q977" s="76">
        <f>'XCSM Dump'!AY976</f>
        <v>0</v>
      </c>
      <c r="R977" s="76">
        <f>'XCSM Dump'!AZ976</f>
        <v>0</v>
      </c>
      <c r="S977" s="76">
        <f>+'XCSM Dump'!U976</f>
        <v>0</v>
      </c>
      <c r="T977" s="76">
        <f>+'XCSM Dump'!BB976+'XCSM Dump'!BA976</f>
        <v>0</v>
      </c>
      <c r="U977" s="11">
        <f t="shared" si="32"/>
        <v>0</v>
      </c>
    </row>
    <row r="978" spans="1:21" x14ac:dyDescent="0.3">
      <c r="A978" t="str">
        <f t="shared" si="31"/>
        <v>00000</v>
      </c>
      <c r="B978" s="1">
        <f>'XCSM Dump'!C977</f>
        <v>0</v>
      </c>
      <c r="C978" s="1" t="str">
        <f>IF(LEN('XCSM Dump'!D977)=4,'XCSM Dump'!D977,REPT("0",3-LEN('XCSM Dump'!D977))&amp;'XCSM Dump'!D977)</f>
        <v>000</v>
      </c>
      <c r="D978" s="1">
        <f>'XCSM Dump'!E977</f>
        <v>0</v>
      </c>
      <c r="E978">
        <f>'XCSM Dump'!F977</f>
        <v>0</v>
      </c>
      <c r="F978" s="75">
        <f>'XCSM Dump'!W977</f>
        <v>0</v>
      </c>
      <c r="G978" s="49">
        <f>'XCSM Dump'!I977</f>
        <v>0</v>
      </c>
      <c r="H978" s="49">
        <f>'XCSM Dump'!J977</f>
        <v>0</v>
      </c>
      <c r="I978" s="49">
        <f>'XCSM Dump'!BX977</f>
        <v>-0.94</v>
      </c>
      <c r="J978" s="49">
        <f>'XCSM Dump'!BY977</f>
        <v>-0.88</v>
      </c>
      <c r="K978" s="49">
        <f>'XCSM Dump'!BZ977</f>
        <v>2</v>
      </c>
      <c r="L978" s="76">
        <f>'XCSM Dump'!AT977</f>
        <v>0</v>
      </c>
      <c r="M978" s="76">
        <f>'XCSM Dump'!AU977</f>
        <v>0</v>
      </c>
      <c r="N978" s="76">
        <f>'XCSM Dump'!AV977</f>
        <v>0</v>
      </c>
      <c r="O978" s="76">
        <f>'XCSM Dump'!AW977</f>
        <v>0</v>
      </c>
      <c r="P978" s="76">
        <f>'XCSM Dump'!AX977</f>
        <v>0</v>
      </c>
      <c r="Q978" s="76">
        <f>'XCSM Dump'!AY977</f>
        <v>0</v>
      </c>
      <c r="R978" s="76">
        <f>'XCSM Dump'!AZ977</f>
        <v>0</v>
      </c>
      <c r="S978" s="76">
        <f>+'XCSM Dump'!U977</f>
        <v>0</v>
      </c>
      <c r="T978" s="76">
        <f>+'XCSM Dump'!BB977+'XCSM Dump'!BA977</f>
        <v>0</v>
      </c>
      <c r="U978" s="11">
        <f t="shared" si="32"/>
        <v>0</v>
      </c>
    </row>
    <row r="979" spans="1:21" x14ac:dyDescent="0.3">
      <c r="A979" t="str">
        <f t="shared" si="31"/>
        <v>00000</v>
      </c>
      <c r="B979" s="1">
        <f>'XCSM Dump'!C978</f>
        <v>0</v>
      </c>
      <c r="C979" s="1" t="str">
        <f>IF(LEN('XCSM Dump'!D978)=4,'XCSM Dump'!D978,REPT("0",3-LEN('XCSM Dump'!D978))&amp;'XCSM Dump'!D978)</f>
        <v>000</v>
      </c>
      <c r="D979" s="1">
        <f>'XCSM Dump'!E978</f>
        <v>0</v>
      </c>
      <c r="E979">
        <f>'XCSM Dump'!F978</f>
        <v>0</v>
      </c>
      <c r="F979" s="75">
        <f>'XCSM Dump'!W978</f>
        <v>0</v>
      </c>
      <c r="G979" s="49">
        <f>'XCSM Dump'!I978</f>
        <v>0</v>
      </c>
      <c r="H979" s="49">
        <f>'XCSM Dump'!J978</f>
        <v>0</v>
      </c>
      <c r="I979" s="49">
        <f>'XCSM Dump'!BX978</f>
        <v>-0.94</v>
      </c>
      <c r="J979" s="49">
        <f>'XCSM Dump'!BY978</f>
        <v>-0.88</v>
      </c>
      <c r="K979" s="49">
        <f>'XCSM Dump'!BZ978</f>
        <v>2</v>
      </c>
      <c r="L979" s="76">
        <f>'XCSM Dump'!AT978</f>
        <v>0</v>
      </c>
      <c r="M979" s="76">
        <f>'XCSM Dump'!AU978</f>
        <v>0</v>
      </c>
      <c r="N979" s="76">
        <f>'XCSM Dump'!AV978</f>
        <v>0</v>
      </c>
      <c r="O979" s="76">
        <f>'XCSM Dump'!AW978</f>
        <v>0</v>
      </c>
      <c r="P979" s="76">
        <f>'XCSM Dump'!AX978</f>
        <v>0</v>
      </c>
      <c r="Q979" s="76">
        <f>'XCSM Dump'!AY978</f>
        <v>0</v>
      </c>
      <c r="R979" s="76">
        <f>'XCSM Dump'!AZ978</f>
        <v>0</v>
      </c>
      <c r="S979" s="76">
        <f>+'XCSM Dump'!U978</f>
        <v>0</v>
      </c>
      <c r="T979" s="76">
        <f>+'XCSM Dump'!BB978+'XCSM Dump'!BA978</f>
        <v>0</v>
      </c>
      <c r="U979" s="11">
        <f t="shared" si="32"/>
        <v>0</v>
      </c>
    </row>
    <row r="980" spans="1:21" x14ac:dyDescent="0.3">
      <c r="A980" t="str">
        <f t="shared" si="31"/>
        <v>00000</v>
      </c>
      <c r="B980" s="1">
        <f>'XCSM Dump'!C979</f>
        <v>0</v>
      </c>
      <c r="C980" s="1" t="str">
        <f>IF(LEN('XCSM Dump'!D979)=4,'XCSM Dump'!D979,REPT("0",3-LEN('XCSM Dump'!D979))&amp;'XCSM Dump'!D979)</f>
        <v>000</v>
      </c>
      <c r="D980" s="1">
        <f>'XCSM Dump'!E979</f>
        <v>0</v>
      </c>
      <c r="E980">
        <f>'XCSM Dump'!F979</f>
        <v>0</v>
      </c>
      <c r="F980" s="75">
        <f>'XCSM Dump'!W979</f>
        <v>0</v>
      </c>
      <c r="G980" s="49">
        <f>'XCSM Dump'!I979</f>
        <v>0</v>
      </c>
      <c r="H980" s="49">
        <f>'XCSM Dump'!J979</f>
        <v>0</v>
      </c>
      <c r="I980" s="49">
        <f>'XCSM Dump'!BX979</f>
        <v>-0.94</v>
      </c>
      <c r="J980" s="49">
        <f>'XCSM Dump'!BY979</f>
        <v>-0.88</v>
      </c>
      <c r="K980" s="49">
        <f>'XCSM Dump'!BZ979</f>
        <v>2</v>
      </c>
      <c r="L980" s="76">
        <f>'XCSM Dump'!AT979</f>
        <v>0</v>
      </c>
      <c r="M980" s="76">
        <f>'XCSM Dump'!AU979</f>
        <v>0</v>
      </c>
      <c r="N980" s="76">
        <f>'XCSM Dump'!AV979</f>
        <v>0</v>
      </c>
      <c r="O980" s="76">
        <f>'XCSM Dump'!AW979</f>
        <v>0</v>
      </c>
      <c r="P980" s="76">
        <f>'XCSM Dump'!AX979</f>
        <v>0</v>
      </c>
      <c r="Q980" s="76">
        <f>'XCSM Dump'!AY979</f>
        <v>0</v>
      </c>
      <c r="R980" s="76">
        <f>'XCSM Dump'!AZ979</f>
        <v>0</v>
      </c>
      <c r="S980" s="76">
        <f>+'XCSM Dump'!U979</f>
        <v>0</v>
      </c>
      <c r="T980" s="76">
        <f>+'XCSM Dump'!BB979+'XCSM Dump'!BA979</f>
        <v>0</v>
      </c>
      <c r="U980" s="11">
        <f t="shared" si="32"/>
        <v>0</v>
      </c>
    </row>
    <row r="981" spans="1:21" x14ac:dyDescent="0.3">
      <c r="A981" t="str">
        <f t="shared" si="31"/>
        <v>00000</v>
      </c>
      <c r="B981" s="1">
        <f>'XCSM Dump'!C980</f>
        <v>0</v>
      </c>
      <c r="C981" s="1" t="str">
        <f>IF(LEN('XCSM Dump'!D980)=4,'XCSM Dump'!D980,REPT("0",3-LEN('XCSM Dump'!D980))&amp;'XCSM Dump'!D980)</f>
        <v>000</v>
      </c>
      <c r="D981" s="1">
        <f>'XCSM Dump'!E980</f>
        <v>0</v>
      </c>
      <c r="E981">
        <f>'XCSM Dump'!F980</f>
        <v>0</v>
      </c>
      <c r="F981" s="75">
        <f>'XCSM Dump'!W980</f>
        <v>0</v>
      </c>
      <c r="G981" s="49">
        <f>'XCSM Dump'!I980</f>
        <v>0</v>
      </c>
      <c r="H981" s="49">
        <f>'XCSM Dump'!J980</f>
        <v>0</v>
      </c>
      <c r="I981" s="49">
        <f>'XCSM Dump'!BX980</f>
        <v>-0.94</v>
      </c>
      <c r="J981" s="49">
        <f>'XCSM Dump'!BY980</f>
        <v>-0.88</v>
      </c>
      <c r="K981" s="49">
        <f>'XCSM Dump'!BZ980</f>
        <v>2</v>
      </c>
      <c r="L981" s="76">
        <f>'XCSM Dump'!AT980</f>
        <v>0</v>
      </c>
      <c r="M981" s="76">
        <f>'XCSM Dump'!AU980</f>
        <v>0</v>
      </c>
      <c r="N981" s="76">
        <f>'XCSM Dump'!AV980</f>
        <v>0</v>
      </c>
      <c r="O981" s="76">
        <f>'XCSM Dump'!AW980</f>
        <v>0</v>
      </c>
      <c r="P981" s="76">
        <f>'XCSM Dump'!AX980</f>
        <v>0</v>
      </c>
      <c r="Q981" s="76">
        <f>'XCSM Dump'!AY980</f>
        <v>0</v>
      </c>
      <c r="R981" s="76">
        <f>'XCSM Dump'!AZ980</f>
        <v>0</v>
      </c>
      <c r="S981" s="76">
        <f>+'XCSM Dump'!U980</f>
        <v>0</v>
      </c>
      <c r="T981" s="76">
        <f>+'XCSM Dump'!BB980+'XCSM Dump'!BA980</f>
        <v>0</v>
      </c>
      <c r="U981" s="11">
        <f t="shared" si="32"/>
        <v>0</v>
      </c>
    </row>
    <row r="982" spans="1:21" x14ac:dyDescent="0.3">
      <c r="A982" t="str">
        <f t="shared" si="31"/>
        <v>00000</v>
      </c>
      <c r="B982" s="1">
        <f>'XCSM Dump'!C981</f>
        <v>0</v>
      </c>
      <c r="C982" s="1" t="str">
        <f>IF(LEN('XCSM Dump'!D981)=4,'XCSM Dump'!D981,REPT("0",3-LEN('XCSM Dump'!D981))&amp;'XCSM Dump'!D981)</f>
        <v>000</v>
      </c>
      <c r="D982" s="1">
        <f>'XCSM Dump'!E981</f>
        <v>0</v>
      </c>
      <c r="E982">
        <f>'XCSM Dump'!F981</f>
        <v>0</v>
      </c>
      <c r="F982" s="75">
        <f>'XCSM Dump'!W981</f>
        <v>0</v>
      </c>
      <c r="G982" s="49">
        <f>'XCSM Dump'!I981</f>
        <v>0</v>
      </c>
      <c r="H982" s="49">
        <f>'XCSM Dump'!J981</f>
        <v>0</v>
      </c>
      <c r="I982" s="49">
        <f>'XCSM Dump'!BX981</f>
        <v>-0.94</v>
      </c>
      <c r="J982" s="49">
        <f>'XCSM Dump'!BY981</f>
        <v>-0.88</v>
      </c>
      <c r="K982" s="49">
        <f>'XCSM Dump'!BZ981</f>
        <v>2</v>
      </c>
      <c r="L982" s="76">
        <f>'XCSM Dump'!AT981</f>
        <v>0</v>
      </c>
      <c r="M982" s="76">
        <f>'XCSM Dump'!AU981</f>
        <v>0</v>
      </c>
      <c r="N982" s="76">
        <f>'XCSM Dump'!AV981</f>
        <v>0</v>
      </c>
      <c r="O982" s="76">
        <f>'XCSM Dump'!AW981</f>
        <v>0</v>
      </c>
      <c r="P982" s="76">
        <f>'XCSM Dump'!AX981</f>
        <v>0</v>
      </c>
      <c r="Q982" s="76">
        <f>'XCSM Dump'!AY981</f>
        <v>0</v>
      </c>
      <c r="R982" s="76">
        <f>'XCSM Dump'!AZ981</f>
        <v>0</v>
      </c>
      <c r="S982" s="76">
        <f>+'XCSM Dump'!U981</f>
        <v>0</v>
      </c>
      <c r="T982" s="76">
        <f>+'XCSM Dump'!BB981+'XCSM Dump'!BA981</f>
        <v>0</v>
      </c>
      <c r="U982" s="11">
        <f t="shared" si="32"/>
        <v>0</v>
      </c>
    </row>
    <row r="983" spans="1:21" x14ac:dyDescent="0.3">
      <c r="A983" t="str">
        <f t="shared" si="31"/>
        <v>00000</v>
      </c>
      <c r="B983" s="1">
        <f>'XCSM Dump'!C982</f>
        <v>0</v>
      </c>
      <c r="C983" s="1" t="str">
        <f>IF(LEN('XCSM Dump'!D982)=4,'XCSM Dump'!D982,REPT("0",3-LEN('XCSM Dump'!D982))&amp;'XCSM Dump'!D982)</f>
        <v>000</v>
      </c>
      <c r="D983" s="1">
        <f>'XCSM Dump'!E982</f>
        <v>0</v>
      </c>
      <c r="E983">
        <f>'XCSM Dump'!F982</f>
        <v>0</v>
      </c>
      <c r="F983" s="75">
        <f>'XCSM Dump'!W982</f>
        <v>0</v>
      </c>
      <c r="G983" s="49">
        <f>'XCSM Dump'!I982</f>
        <v>0</v>
      </c>
      <c r="H983" s="49">
        <f>'XCSM Dump'!J982</f>
        <v>0</v>
      </c>
      <c r="I983" s="49">
        <f>'XCSM Dump'!BX982</f>
        <v>-0.94</v>
      </c>
      <c r="J983" s="49">
        <f>'XCSM Dump'!BY982</f>
        <v>-0.88</v>
      </c>
      <c r="K983" s="49">
        <f>'XCSM Dump'!BZ982</f>
        <v>2</v>
      </c>
      <c r="L983" s="76">
        <f>'XCSM Dump'!AT982</f>
        <v>0</v>
      </c>
      <c r="M983" s="76">
        <f>'XCSM Dump'!AU982</f>
        <v>0</v>
      </c>
      <c r="N983" s="76">
        <f>'XCSM Dump'!AV982</f>
        <v>0</v>
      </c>
      <c r="O983" s="76">
        <f>'XCSM Dump'!AW982</f>
        <v>0</v>
      </c>
      <c r="P983" s="76">
        <f>'XCSM Dump'!AX982</f>
        <v>0</v>
      </c>
      <c r="Q983" s="76">
        <f>'XCSM Dump'!AY982</f>
        <v>0</v>
      </c>
      <c r="R983" s="76">
        <f>'XCSM Dump'!AZ982</f>
        <v>0</v>
      </c>
      <c r="S983" s="76">
        <f>+'XCSM Dump'!U982</f>
        <v>0</v>
      </c>
      <c r="T983" s="76">
        <f>+'XCSM Dump'!BB982+'XCSM Dump'!BA982</f>
        <v>0</v>
      </c>
      <c r="U983" s="11">
        <f t="shared" si="32"/>
        <v>0</v>
      </c>
    </row>
    <row r="984" spans="1:21" x14ac:dyDescent="0.3">
      <c r="A984" t="str">
        <f t="shared" si="31"/>
        <v>00000</v>
      </c>
      <c r="B984" s="1">
        <f>'XCSM Dump'!C983</f>
        <v>0</v>
      </c>
      <c r="C984" s="1" t="str">
        <f>IF(LEN('XCSM Dump'!D983)=4,'XCSM Dump'!D983,REPT("0",3-LEN('XCSM Dump'!D983))&amp;'XCSM Dump'!D983)</f>
        <v>000</v>
      </c>
      <c r="D984" s="1">
        <f>'XCSM Dump'!E983</f>
        <v>0</v>
      </c>
      <c r="E984">
        <f>'XCSM Dump'!F983</f>
        <v>0</v>
      </c>
      <c r="F984" s="75">
        <f>'XCSM Dump'!W983</f>
        <v>0</v>
      </c>
      <c r="G984" s="49">
        <f>'XCSM Dump'!I983</f>
        <v>0</v>
      </c>
      <c r="H984" s="49">
        <f>'XCSM Dump'!J983</f>
        <v>0</v>
      </c>
      <c r="I984" s="49">
        <f>'XCSM Dump'!BX983</f>
        <v>-0.94</v>
      </c>
      <c r="J984" s="49">
        <f>'XCSM Dump'!BY983</f>
        <v>-0.88</v>
      </c>
      <c r="K984" s="49">
        <f>'XCSM Dump'!BZ983</f>
        <v>2</v>
      </c>
      <c r="L984" s="76">
        <f>'XCSM Dump'!AT983</f>
        <v>0</v>
      </c>
      <c r="M984" s="76">
        <f>'XCSM Dump'!AU983</f>
        <v>0</v>
      </c>
      <c r="N984" s="76">
        <f>'XCSM Dump'!AV983</f>
        <v>0</v>
      </c>
      <c r="O984" s="76">
        <f>'XCSM Dump'!AW983</f>
        <v>0</v>
      </c>
      <c r="P984" s="76">
        <f>'XCSM Dump'!AX983</f>
        <v>0</v>
      </c>
      <c r="Q984" s="76">
        <f>'XCSM Dump'!AY983</f>
        <v>0</v>
      </c>
      <c r="R984" s="76">
        <f>'XCSM Dump'!AZ983</f>
        <v>0</v>
      </c>
      <c r="S984" s="76">
        <f>+'XCSM Dump'!U983</f>
        <v>0</v>
      </c>
      <c r="T984" s="76">
        <f>+'XCSM Dump'!BB983+'XCSM Dump'!BA983</f>
        <v>0</v>
      </c>
      <c r="U984" s="11">
        <f t="shared" si="32"/>
        <v>0</v>
      </c>
    </row>
    <row r="985" spans="1:21" x14ac:dyDescent="0.3">
      <c r="A985" t="str">
        <f t="shared" si="31"/>
        <v>00000</v>
      </c>
      <c r="B985" s="1">
        <f>'XCSM Dump'!C984</f>
        <v>0</v>
      </c>
      <c r="C985" s="1" t="str">
        <f>IF(LEN('XCSM Dump'!D984)=4,'XCSM Dump'!D984,REPT("0",3-LEN('XCSM Dump'!D984))&amp;'XCSM Dump'!D984)</f>
        <v>000</v>
      </c>
      <c r="D985" s="1">
        <f>'XCSM Dump'!E984</f>
        <v>0</v>
      </c>
      <c r="E985">
        <f>'XCSM Dump'!F984</f>
        <v>0</v>
      </c>
      <c r="F985" s="75">
        <f>'XCSM Dump'!W984</f>
        <v>0</v>
      </c>
      <c r="G985" s="49">
        <f>'XCSM Dump'!I984</f>
        <v>0</v>
      </c>
      <c r="H985" s="49">
        <f>'XCSM Dump'!J984</f>
        <v>0</v>
      </c>
      <c r="I985" s="49">
        <f>'XCSM Dump'!BX984</f>
        <v>-0.94</v>
      </c>
      <c r="J985" s="49">
        <f>'XCSM Dump'!BY984</f>
        <v>-0.88</v>
      </c>
      <c r="K985" s="49">
        <f>'XCSM Dump'!BZ984</f>
        <v>2</v>
      </c>
      <c r="L985" s="76">
        <f>'XCSM Dump'!AT984</f>
        <v>0</v>
      </c>
      <c r="M985" s="76">
        <f>'XCSM Dump'!AU984</f>
        <v>0</v>
      </c>
      <c r="N985" s="76">
        <f>'XCSM Dump'!AV984</f>
        <v>0</v>
      </c>
      <c r="O985" s="76">
        <f>'XCSM Dump'!AW984</f>
        <v>0</v>
      </c>
      <c r="P985" s="76">
        <f>'XCSM Dump'!AX984</f>
        <v>0</v>
      </c>
      <c r="Q985" s="76">
        <f>'XCSM Dump'!AY984</f>
        <v>0</v>
      </c>
      <c r="R985" s="76">
        <f>'XCSM Dump'!AZ984</f>
        <v>0</v>
      </c>
      <c r="S985" s="76">
        <f>+'XCSM Dump'!U984</f>
        <v>0</v>
      </c>
      <c r="T985" s="76">
        <f>+'XCSM Dump'!BB984+'XCSM Dump'!BA984</f>
        <v>0</v>
      </c>
      <c r="U985" s="11">
        <f t="shared" si="32"/>
        <v>0</v>
      </c>
    </row>
    <row r="986" spans="1:21" x14ac:dyDescent="0.3">
      <c r="A986" t="str">
        <f t="shared" si="31"/>
        <v>00000</v>
      </c>
      <c r="B986" s="1">
        <f>'XCSM Dump'!C985</f>
        <v>0</v>
      </c>
      <c r="C986" s="1" t="str">
        <f>IF(LEN('XCSM Dump'!D985)=4,'XCSM Dump'!D985,REPT("0",3-LEN('XCSM Dump'!D985))&amp;'XCSM Dump'!D985)</f>
        <v>000</v>
      </c>
      <c r="D986" s="1">
        <f>'XCSM Dump'!E985</f>
        <v>0</v>
      </c>
      <c r="E986">
        <f>'XCSM Dump'!F985</f>
        <v>0</v>
      </c>
      <c r="F986" s="75">
        <f>'XCSM Dump'!W985</f>
        <v>0</v>
      </c>
      <c r="G986" s="49">
        <f>'XCSM Dump'!I985</f>
        <v>0</v>
      </c>
      <c r="H986" s="49">
        <f>'XCSM Dump'!J985</f>
        <v>0</v>
      </c>
      <c r="I986" s="49">
        <f>'XCSM Dump'!BX985</f>
        <v>-0.94</v>
      </c>
      <c r="J986" s="49">
        <f>'XCSM Dump'!BY985</f>
        <v>-0.88</v>
      </c>
      <c r="K986" s="49">
        <f>'XCSM Dump'!BZ985</f>
        <v>2</v>
      </c>
      <c r="L986" s="76">
        <f>'XCSM Dump'!AT985</f>
        <v>0</v>
      </c>
      <c r="M986" s="76">
        <f>'XCSM Dump'!AU985</f>
        <v>0</v>
      </c>
      <c r="N986" s="76">
        <f>'XCSM Dump'!AV985</f>
        <v>0</v>
      </c>
      <c r="O986" s="76">
        <f>'XCSM Dump'!AW985</f>
        <v>0</v>
      </c>
      <c r="P986" s="76">
        <f>'XCSM Dump'!AX985</f>
        <v>0</v>
      </c>
      <c r="Q986" s="76">
        <f>'XCSM Dump'!AY985</f>
        <v>0</v>
      </c>
      <c r="R986" s="76">
        <f>'XCSM Dump'!AZ985</f>
        <v>0</v>
      </c>
      <c r="S986" s="76">
        <f>+'XCSM Dump'!U985</f>
        <v>0</v>
      </c>
      <c r="T986" s="76">
        <f>+'XCSM Dump'!BB985+'XCSM Dump'!BA985</f>
        <v>0</v>
      </c>
      <c r="U986" s="11">
        <f t="shared" si="32"/>
        <v>0</v>
      </c>
    </row>
    <row r="987" spans="1:21" x14ac:dyDescent="0.3">
      <c r="A987" t="str">
        <f t="shared" si="31"/>
        <v>00000</v>
      </c>
      <c r="B987" s="1">
        <f>'XCSM Dump'!C986</f>
        <v>0</v>
      </c>
      <c r="C987" s="1" t="str">
        <f>IF(LEN('XCSM Dump'!D986)=4,'XCSM Dump'!D986,REPT("0",3-LEN('XCSM Dump'!D986))&amp;'XCSM Dump'!D986)</f>
        <v>000</v>
      </c>
      <c r="D987" s="1">
        <f>'XCSM Dump'!E986</f>
        <v>0</v>
      </c>
      <c r="E987">
        <f>'XCSM Dump'!F986</f>
        <v>0</v>
      </c>
      <c r="F987" s="75">
        <f>'XCSM Dump'!W986</f>
        <v>0</v>
      </c>
      <c r="G987" s="49">
        <f>'XCSM Dump'!I986</f>
        <v>0</v>
      </c>
      <c r="H987" s="49">
        <f>'XCSM Dump'!J986</f>
        <v>0</v>
      </c>
      <c r="I987" s="49">
        <f>'XCSM Dump'!BX986</f>
        <v>-0.94</v>
      </c>
      <c r="J987" s="49">
        <f>'XCSM Dump'!BY986</f>
        <v>-0.88</v>
      </c>
      <c r="K987" s="49">
        <f>'XCSM Dump'!BZ986</f>
        <v>2</v>
      </c>
      <c r="L987" s="76">
        <f>'XCSM Dump'!AT986</f>
        <v>0</v>
      </c>
      <c r="M987" s="76">
        <f>'XCSM Dump'!AU986</f>
        <v>0</v>
      </c>
      <c r="N987" s="76">
        <f>'XCSM Dump'!AV986</f>
        <v>0</v>
      </c>
      <c r="O987" s="76">
        <f>'XCSM Dump'!AW986</f>
        <v>0</v>
      </c>
      <c r="P987" s="76">
        <f>'XCSM Dump'!AX986</f>
        <v>0</v>
      </c>
      <c r="Q987" s="76">
        <f>'XCSM Dump'!AY986</f>
        <v>0</v>
      </c>
      <c r="R987" s="76">
        <f>'XCSM Dump'!AZ986</f>
        <v>0</v>
      </c>
      <c r="S987" s="76">
        <f>+'XCSM Dump'!U986</f>
        <v>0</v>
      </c>
      <c r="T987" s="76">
        <f>+'XCSM Dump'!BB986+'XCSM Dump'!BA986</f>
        <v>0</v>
      </c>
      <c r="U987" s="11">
        <f t="shared" si="32"/>
        <v>0</v>
      </c>
    </row>
    <row r="988" spans="1:21" x14ac:dyDescent="0.3">
      <c r="A988" t="str">
        <f t="shared" si="31"/>
        <v>00000</v>
      </c>
      <c r="B988" s="1">
        <f>'XCSM Dump'!C987</f>
        <v>0</v>
      </c>
      <c r="C988" s="1" t="str">
        <f>IF(LEN('XCSM Dump'!D987)=4,'XCSM Dump'!D987,REPT("0",3-LEN('XCSM Dump'!D987))&amp;'XCSM Dump'!D987)</f>
        <v>000</v>
      </c>
      <c r="D988" s="1">
        <f>'XCSM Dump'!E987</f>
        <v>0</v>
      </c>
      <c r="E988">
        <f>'XCSM Dump'!F987</f>
        <v>0</v>
      </c>
      <c r="F988" s="75">
        <f>'XCSM Dump'!W987</f>
        <v>0</v>
      </c>
      <c r="G988" s="49">
        <f>'XCSM Dump'!I987</f>
        <v>0</v>
      </c>
      <c r="H988" s="49">
        <f>'XCSM Dump'!J987</f>
        <v>0</v>
      </c>
      <c r="I988" s="49">
        <f>'XCSM Dump'!BX987</f>
        <v>-0.94</v>
      </c>
      <c r="J988" s="49">
        <f>'XCSM Dump'!BY987</f>
        <v>-0.88</v>
      </c>
      <c r="K988" s="49">
        <f>'XCSM Dump'!BZ987</f>
        <v>2</v>
      </c>
      <c r="L988" s="76">
        <f>'XCSM Dump'!AT987</f>
        <v>0</v>
      </c>
      <c r="M988" s="76">
        <f>'XCSM Dump'!AU987</f>
        <v>0</v>
      </c>
      <c r="N988" s="76">
        <f>'XCSM Dump'!AV987</f>
        <v>0</v>
      </c>
      <c r="O988" s="76">
        <f>'XCSM Dump'!AW987</f>
        <v>0</v>
      </c>
      <c r="P988" s="76">
        <f>'XCSM Dump'!AX987</f>
        <v>0</v>
      </c>
      <c r="Q988" s="76">
        <f>'XCSM Dump'!AY987</f>
        <v>0</v>
      </c>
      <c r="R988" s="76">
        <f>'XCSM Dump'!AZ987</f>
        <v>0</v>
      </c>
      <c r="S988" s="76">
        <f>+'XCSM Dump'!U987</f>
        <v>0</v>
      </c>
      <c r="T988" s="76">
        <f>+'XCSM Dump'!BB987+'XCSM Dump'!BA987</f>
        <v>0</v>
      </c>
      <c r="U988" s="11">
        <f t="shared" si="32"/>
        <v>0</v>
      </c>
    </row>
    <row r="989" spans="1:21" x14ac:dyDescent="0.3">
      <c r="A989" t="str">
        <f t="shared" si="31"/>
        <v>00000</v>
      </c>
      <c r="B989" s="1">
        <f>'XCSM Dump'!C988</f>
        <v>0</v>
      </c>
      <c r="C989" s="1" t="str">
        <f>IF(LEN('XCSM Dump'!D988)=4,'XCSM Dump'!D988,REPT("0",3-LEN('XCSM Dump'!D988))&amp;'XCSM Dump'!D988)</f>
        <v>000</v>
      </c>
      <c r="D989" s="1">
        <f>'XCSM Dump'!E988</f>
        <v>0</v>
      </c>
      <c r="E989">
        <f>'XCSM Dump'!F988</f>
        <v>0</v>
      </c>
      <c r="F989" s="75">
        <f>'XCSM Dump'!W988</f>
        <v>0</v>
      </c>
      <c r="G989" s="49">
        <f>'XCSM Dump'!I988</f>
        <v>0</v>
      </c>
      <c r="H989" s="49">
        <f>'XCSM Dump'!J988</f>
        <v>0</v>
      </c>
      <c r="I989" s="49">
        <f>'XCSM Dump'!BX988</f>
        <v>-0.94</v>
      </c>
      <c r="J989" s="49">
        <f>'XCSM Dump'!BY988</f>
        <v>-0.88</v>
      </c>
      <c r="K989" s="49">
        <f>'XCSM Dump'!BZ988</f>
        <v>2</v>
      </c>
      <c r="L989" s="76">
        <f>'XCSM Dump'!AT988</f>
        <v>0</v>
      </c>
      <c r="M989" s="76">
        <f>'XCSM Dump'!AU988</f>
        <v>0</v>
      </c>
      <c r="N989" s="76">
        <f>'XCSM Dump'!AV988</f>
        <v>0</v>
      </c>
      <c r="O989" s="76">
        <f>'XCSM Dump'!AW988</f>
        <v>0</v>
      </c>
      <c r="P989" s="76">
        <f>'XCSM Dump'!AX988</f>
        <v>0</v>
      </c>
      <c r="Q989" s="76">
        <f>'XCSM Dump'!AY988</f>
        <v>0</v>
      </c>
      <c r="R989" s="76">
        <f>'XCSM Dump'!AZ988</f>
        <v>0</v>
      </c>
      <c r="S989" s="76">
        <f>+'XCSM Dump'!U988</f>
        <v>0</v>
      </c>
      <c r="T989" s="76">
        <f>+'XCSM Dump'!BB988+'XCSM Dump'!BA988</f>
        <v>0</v>
      </c>
      <c r="U989" s="11">
        <f t="shared" si="32"/>
        <v>0</v>
      </c>
    </row>
    <row r="990" spans="1:21" x14ac:dyDescent="0.3">
      <c r="A990" t="str">
        <f t="shared" si="31"/>
        <v>00000</v>
      </c>
      <c r="B990" s="1">
        <f>'XCSM Dump'!C989</f>
        <v>0</v>
      </c>
      <c r="C990" s="1" t="str">
        <f>IF(LEN('XCSM Dump'!D989)=4,'XCSM Dump'!D989,REPT("0",3-LEN('XCSM Dump'!D989))&amp;'XCSM Dump'!D989)</f>
        <v>000</v>
      </c>
      <c r="D990" s="1">
        <f>'XCSM Dump'!E989</f>
        <v>0</v>
      </c>
      <c r="E990">
        <f>'XCSM Dump'!F989</f>
        <v>0</v>
      </c>
      <c r="F990" s="75">
        <f>'XCSM Dump'!W989</f>
        <v>0</v>
      </c>
      <c r="G990" s="49">
        <f>'XCSM Dump'!I989</f>
        <v>0</v>
      </c>
      <c r="H990" s="49">
        <f>'XCSM Dump'!J989</f>
        <v>0</v>
      </c>
      <c r="I990" s="49">
        <f>'XCSM Dump'!BX989</f>
        <v>-0.94</v>
      </c>
      <c r="J990" s="49">
        <f>'XCSM Dump'!BY989</f>
        <v>-0.88</v>
      </c>
      <c r="K990" s="49">
        <f>'XCSM Dump'!BZ989</f>
        <v>2</v>
      </c>
      <c r="L990" s="76">
        <f>'XCSM Dump'!AT989</f>
        <v>0</v>
      </c>
      <c r="M990" s="76">
        <f>'XCSM Dump'!AU989</f>
        <v>0</v>
      </c>
      <c r="N990" s="76">
        <f>'XCSM Dump'!AV989</f>
        <v>0</v>
      </c>
      <c r="O990" s="76">
        <f>'XCSM Dump'!AW989</f>
        <v>0</v>
      </c>
      <c r="P990" s="76">
        <f>'XCSM Dump'!AX989</f>
        <v>0</v>
      </c>
      <c r="Q990" s="76">
        <f>'XCSM Dump'!AY989</f>
        <v>0</v>
      </c>
      <c r="R990" s="76">
        <f>'XCSM Dump'!AZ989</f>
        <v>0</v>
      </c>
      <c r="S990" s="76">
        <f>+'XCSM Dump'!U989</f>
        <v>0</v>
      </c>
      <c r="T990" s="76">
        <f>+'XCSM Dump'!BB989+'XCSM Dump'!BA989</f>
        <v>0</v>
      </c>
      <c r="U990" s="11">
        <f t="shared" si="32"/>
        <v>0</v>
      </c>
    </row>
    <row r="991" spans="1:21" x14ac:dyDescent="0.3">
      <c r="A991" t="str">
        <f t="shared" si="31"/>
        <v>00000</v>
      </c>
      <c r="B991" s="1">
        <f>'XCSM Dump'!C990</f>
        <v>0</v>
      </c>
      <c r="C991" s="1" t="str">
        <f>IF(LEN('XCSM Dump'!D990)=4,'XCSM Dump'!D990,REPT("0",3-LEN('XCSM Dump'!D990))&amp;'XCSM Dump'!D990)</f>
        <v>000</v>
      </c>
      <c r="D991" s="1">
        <f>'XCSM Dump'!E990</f>
        <v>0</v>
      </c>
      <c r="E991">
        <f>'XCSM Dump'!F990</f>
        <v>0</v>
      </c>
      <c r="F991" s="75">
        <f>'XCSM Dump'!W990</f>
        <v>0</v>
      </c>
      <c r="G991" s="49">
        <f>'XCSM Dump'!I990</f>
        <v>0</v>
      </c>
      <c r="H991" s="49">
        <f>'XCSM Dump'!J990</f>
        <v>0</v>
      </c>
      <c r="I991" s="49">
        <f>'XCSM Dump'!BX990</f>
        <v>-0.94</v>
      </c>
      <c r="J991" s="49">
        <f>'XCSM Dump'!BY990</f>
        <v>-0.88</v>
      </c>
      <c r="K991" s="49">
        <f>'XCSM Dump'!BZ990</f>
        <v>2</v>
      </c>
      <c r="L991" s="76">
        <f>'XCSM Dump'!AT990</f>
        <v>0</v>
      </c>
      <c r="M991" s="76">
        <f>'XCSM Dump'!AU990</f>
        <v>0</v>
      </c>
      <c r="N991" s="76">
        <f>'XCSM Dump'!AV990</f>
        <v>0</v>
      </c>
      <c r="O991" s="76">
        <f>'XCSM Dump'!AW990</f>
        <v>0</v>
      </c>
      <c r="P991" s="76">
        <f>'XCSM Dump'!AX990</f>
        <v>0</v>
      </c>
      <c r="Q991" s="76">
        <f>'XCSM Dump'!AY990</f>
        <v>0</v>
      </c>
      <c r="R991" s="76">
        <f>'XCSM Dump'!AZ990</f>
        <v>0</v>
      </c>
      <c r="S991" s="76">
        <f>+'XCSM Dump'!U990</f>
        <v>0</v>
      </c>
      <c r="T991" s="76">
        <f>+'XCSM Dump'!BB990+'XCSM Dump'!BA990</f>
        <v>0</v>
      </c>
      <c r="U991" s="11">
        <f t="shared" si="32"/>
        <v>0</v>
      </c>
    </row>
    <row r="992" spans="1:21" x14ac:dyDescent="0.3">
      <c r="A992" t="str">
        <f t="shared" si="31"/>
        <v>00000</v>
      </c>
      <c r="B992" s="1">
        <f>'XCSM Dump'!C991</f>
        <v>0</v>
      </c>
      <c r="C992" s="1" t="str">
        <f>IF(LEN('XCSM Dump'!D991)=4,'XCSM Dump'!D991,REPT("0",3-LEN('XCSM Dump'!D991))&amp;'XCSM Dump'!D991)</f>
        <v>000</v>
      </c>
      <c r="D992" s="1">
        <f>'XCSM Dump'!E991</f>
        <v>0</v>
      </c>
      <c r="E992">
        <f>'XCSM Dump'!F991</f>
        <v>0</v>
      </c>
      <c r="F992" s="75">
        <f>'XCSM Dump'!W991</f>
        <v>0</v>
      </c>
      <c r="G992" s="49">
        <f>'XCSM Dump'!I991</f>
        <v>0</v>
      </c>
      <c r="H992" s="49">
        <f>'XCSM Dump'!J991</f>
        <v>0</v>
      </c>
      <c r="I992" s="49">
        <f>'XCSM Dump'!BX991</f>
        <v>-0.94</v>
      </c>
      <c r="J992" s="49">
        <f>'XCSM Dump'!BY991</f>
        <v>-0.88</v>
      </c>
      <c r="K992" s="49">
        <f>'XCSM Dump'!BZ991</f>
        <v>2</v>
      </c>
      <c r="L992" s="76">
        <f>'XCSM Dump'!AT991</f>
        <v>0</v>
      </c>
      <c r="M992" s="76">
        <f>'XCSM Dump'!AU991</f>
        <v>0</v>
      </c>
      <c r="N992" s="76">
        <f>'XCSM Dump'!AV991</f>
        <v>0</v>
      </c>
      <c r="O992" s="76">
        <f>'XCSM Dump'!AW991</f>
        <v>0</v>
      </c>
      <c r="P992" s="76">
        <f>'XCSM Dump'!AX991</f>
        <v>0</v>
      </c>
      <c r="Q992" s="76">
        <f>'XCSM Dump'!AY991</f>
        <v>0</v>
      </c>
      <c r="R992" s="76">
        <f>'XCSM Dump'!AZ991</f>
        <v>0</v>
      </c>
      <c r="S992" s="76">
        <f>+'XCSM Dump'!U991</f>
        <v>0</v>
      </c>
      <c r="T992" s="76">
        <f>+'XCSM Dump'!BB991+'XCSM Dump'!BA991</f>
        <v>0</v>
      </c>
      <c r="U992" s="11">
        <f t="shared" ref="U992:U1031" si="33">SUM(L992:T992)</f>
        <v>0</v>
      </c>
    </row>
    <row r="993" spans="1:21" x14ac:dyDescent="0.3">
      <c r="A993" t="str">
        <f t="shared" si="31"/>
        <v>00000</v>
      </c>
      <c r="B993" s="1">
        <f>'XCSM Dump'!C992</f>
        <v>0</v>
      </c>
      <c r="C993" s="1" t="str">
        <f>IF(LEN('XCSM Dump'!D992)=4,'XCSM Dump'!D992,REPT("0",3-LEN('XCSM Dump'!D992))&amp;'XCSM Dump'!D992)</f>
        <v>000</v>
      </c>
      <c r="D993" s="1">
        <f>'XCSM Dump'!E992</f>
        <v>0</v>
      </c>
      <c r="E993">
        <f>'XCSM Dump'!F992</f>
        <v>0</v>
      </c>
      <c r="F993" s="75">
        <f>'XCSM Dump'!W992</f>
        <v>0</v>
      </c>
      <c r="G993" s="49">
        <f>'XCSM Dump'!I992</f>
        <v>0</v>
      </c>
      <c r="H993" s="49">
        <f>'XCSM Dump'!J992</f>
        <v>0</v>
      </c>
      <c r="I993" s="49">
        <f>'XCSM Dump'!BX992</f>
        <v>-0.94</v>
      </c>
      <c r="J993" s="49">
        <f>'XCSM Dump'!BY992</f>
        <v>-0.88</v>
      </c>
      <c r="K993" s="49">
        <f>'XCSM Dump'!BZ992</f>
        <v>2</v>
      </c>
      <c r="L993" s="76">
        <f>'XCSM Dump'!AT992</f>
        <v>0</v>
      </c>
      <c r="M993" s="76">
        <f>'XCSM Dump'!AU992</f>
        <v>0</v>
      </c>
      <c r="N993" s="76">
        <f>'XCSM Dump'!AV992</f>
        <v>0</v>
      </c>
      <c r="O993" s="76">
        <f>'XCSM Dump'!AW992</f>
        <v>0</v>
      </c>
      <c r="P993" s="76">
        <f>'XCSM Dump'!AX992</f>
        <v>0</v>
      </c>
      <c r="Q993" s="76">
        <f>'XCSM Dump'!AY992</f>
        <v>0</v>
      </c>
      <c r="R993" s="76">
        <f>'XCSM Dump'!AZ992</f>
        <v>0</v>
      </c>
      <c r="S993" s="76">
        <f>+'XCSM Dump'!U992</f>
        <v>0</v>
      </c>
      <c r="T993" s="76">
        <f>+'XCSM Dump'!BB992+'XCSM Dump'!BA992</f>
        <v>0</v>
      </c>
      <c r="U993" s="11">
        <f t="shared" si="33"/>
        <v>0</v>
      </c>
    </row>
    <row r="994" spans="1:21" x14ac:dyDescent="0.3">
      <c r="A994" t="str">
        <f t="shared" si="31"/>
        <v>00000</v>
      </c>
      <c r="B994" s="1">
        <f>'XCSM Dump'!C993</f>
        <v>0</v>
      </c>
      <c r="C994" s="1" t="str">
        <f>IF(LEN('XCSM Dump'!D993)=4,'XCSM Dump'!D993,REPT("0",3-LEN('XCSM Dump'!D993))&amp;'XCSM Dump'!D993)</f>
        <v>000</v>
      </c>
      <c r="D994" s="1">
        <f>'XCSM Dump'!E993</f>
        <v>0</v>
      </c>
      <c r="E994">
        <f>'XCSM Dump'!F993</f>
        <v>0</v>
      </c>
      <c r="F994" s="75">
        <f>'XCSM Dump'!W993</f>
        <v>0</v>
      </c>
      <c r="G994" s="49">
        <f>'XCSM Dump'!I993</f>
        <v>0</v>
      </c>
      <c r="H994" s="49">
        <f>'XCSM Dump'!J993</f>
        <v>0</v>
      </c>
      <c r="I994" s="49">
        <f>'XCSM Dump'!BX993</f>
        <v>-0.94</v>
      </c>
      <c r="J994" s="49">
        <f>'XCSM Dump'!BY993</f>
        <v>-0.88</v>
      </c>
      <c r="K994" s="49">
        <f>'XCSM Dump'!BZ993</f>
        <v>2</v>
      </c>
      <c r="L994" s="76">
        <f>'XCSM Dump'!AT993</f>
        <v>0</v>
      </c>
      <c r="M994" s="76">
        <f>'XCSM Dump'!AU993</f>
        <v>0</v>
      </c>
      <c r="N994" s="76">
        <f>'XCSM Dump'!AV993</f>
        <v>0</v>
      </c>
      <c r="O994" s="76">
        <f>'XCSM Dump'!AW993</f>
        <v>0</v>
      </c>
      <c r="P994" s="76">
        <f>'XCSM Dump'!AX993</f>
        <v>0</v>
      </c>
      <c r="Q994" s="76">
        <f>'XCSM Dump'!AY993</f>
        <v>0</v>
      </c>
      <c r="R994" s="76">
        <f>'XCSM Dump'!AZ993</f>
        <v>0</v>
      </c>
      <c r="S994" s="76">
        <f>+'XCSM Dump'!U993</f>
        <v>0</v>
      </c>
      <c r="T994" s="76">
        <f>+'XCSM Dump'!BB993+'XCSM Dump'!BA993</f>
        <v>0</v>
      </c>
      <c r="U994" s="11">
        <f t="shared" si="33"/>
        <v>0</v>
      </c>
    </row>
    <row r="995" spans="1:21" x14ac:dyDescent="0.3">
      <c r="A995" t="str">
        <f t="shared" si="31"/>
        <v>00000</v>
      </c>
      <c r="B995" s="1">
        <f>'XCSM Dump'!C994</f>
        <v>0</v>
      </c>
      <c r="C995" s="1" t="str">
        <f>IF(LEN('XCSM Dump'!D994)=4,'XCSM Dump'!D994,REPT("0",3-LEN('XCSM Dump'!D994))&amp;'XCSM Dump'!D994)</f>
        <v>000</v>
      </c>
      <c r="D995" s="1">
        <f>'XCSM Dump'!E994</f>
        <v>0</v>
      </c>
      <c r="E995">
        <f>'XCSM Dump'!F994</f>
        <v>0</v>
      </c>
      <c r="F995" s="75">
        <f>'XCSM Dump'!W994</f>
        <v>0</v>
      </c>
      <c r="G995" s="49">
        <f>'XCSM Dump'!I994</f>
        <v>0</v>
      </c>
      <c r="H995" s="49">
        <f>'XCSM Dump'!J994</f>
        <v>0</v>
      </c>
      <c r="I995" s="49">
        <f>'XCSM Dump'!BX994</f>
        <v>-0.94</v>
      </c>
      <c r="J995" s="49">
        <f>'XCSM Dump'!BY994</f>
        <v>-0.88</v>
      </c>
      <c r="K995" s="49">
        <f>'XCSM Dump'!BZ994</f>
        <v>2</v>
      </c>
      <c r="L995" s="76">
        <f>'XCSM Dump'!AT994</f>
        <v>0</v>
      </c>
      <c r="M995" s="76">
        <f>'XCSM Dump'!AU994</f>
        <v>0</v>
      </c>
      <c r="N995" s="76">
        <f>'XCSM Dump'!AV994</f>
        <v>0</v>
      </c>
      <c r="O995" s="76">
        <f>'XCSM Dump'!AW994</f>
        <v>0</v>
      </c>
      <c r="P995" s="76">
        <f>'XCSM Dump'!AX994</f>
        <v>0</v>
      </c>
      <c r="Q995" s="76">
        <f>'XCSM Dump'!AY994</f>
        <v>0</v>
      </c>
      <c r="R995" s="76">
        <f>'XCSM Dump'!AZ994</f>
        <v>0</v>
      </c>
      <c r="S995" s="76">
        <f>+'XCSM Dump'!U994</f>
        <v>0</v>
      </c>
      <c r="T995" s="76">
        <f>+'XCSM Dump'!BB994+'XCSM Dump'!BA994</f>
        <v>0</v>
      </c>
      <c r="U995" s="11">
        <f t="shared" si="33"/>
        <v>0</v>
      </c>
    </row>
    <row r="996" spans="1:21" x14ac:dyDescent="0.3">
      <c r="A996" t="str">
        <f t="shared" si="31"/>
        <v>00000</v>
      </c>
      <c r="B996" s="1">
        <f>'XCSM Dump'!C995</f>
        <v>0</v>
      </c>
      <c r="C996" s="1" t="str">
        <f>IF(LEN('XCSM Dump'!D995)=4,'XCSM Dump'!D995,REPT("0",3-LEN('XCSM Dump'!D995))&amp;'XCSM Dump'!D995)</f>
        <v>000</v>
      </c>
      <c r="D996" s="1">
        <f>'XCSM Dump'!E995</f>
        <v>0</v>
      </c>
      <c r="E996">
        <f>'XCSM Dump'!F995</f>
        <v>0</v>
      </c>
      <c r="F996" s="75">
        <f>'XCSM Dump'!W995</f>
        <v>0</v>
      </c>
      <c r="G996" s="49">
        <f>'XCSM Dump'!I995</f>
        <v>0</v>
      </c>
      <c r="H996" s="49">
        <f>'XCSM Dump'!J995</f>
        <v>0</v>
      </c>
      <c r="I996" s="49">
        <f>'XCSM Dump'!BX995</f>
        <v>-0.94</v>
      </c>
      <c r="J996" s="49">
        <f>'XCSM Dump'!BY995</f>
        <v>-0.88</v>
      </c>
      <c r="K996" s="49">
        <f>'XCSM Dump'!BZ995</f>
        <v>2</v>
      </c>
      <c r="L996" s="76">
        <f>'XCSM Dump'!AT995</f>
        <v>0</v>
      </c>
      <c r="M996" s="76">
        <f>'XCSM Dump'!AU995</f>
        <v>0</v>
      </c>
      <c r="N996" s="76">
        <f>'XCSM Dump'!AV995</f>
        <v>0</v>
      </c>
      <c r="O996" s="76">
        <f>'XCSM Dump'!AW995</f>
        <v>0</v>
      </c>
      <c r="P996" s="76">
        <f>'XCSM Dump'!AX995</f>
        <v>0</v>
      </c>
      <c r="Q996" s="76">
        <f>'XCSM Dump'!AY995</f>
        <v>0</v>
      </c>
      <c r="R996" s="76">
        <f>'XCSM Dump'!AZ995</f>
        <v>0</v>
      </c>
      <c r="S996" s="76">
        <f>+'XCSM Dump'!U995</f>
        <v>0</v>
      </c>
      <c r="T996" s="76">
        <f>+'XCSM Dump'!BB995+'XCSM Dump'!BA995</f>
        <v>0</v>
      </c>
      <c r="U996" s="11">
        <f t="shared" si="33"/>
        <v>0</v>
      </c>
    </row>
    <row r="997" spans="1:21" x14ac:dyDescent="0.3">
      <c r="A997" t="str">
        <f t="shared" si="31"/>
        <v>00000</v>
      </c>
      <c r="B997" s="1">
        <f>'XCSM Dump'!C996</f>
        <v>0</v>
      </c>
      <c r="C997" s="1" t="str">
        <f>IF(LEN('XCSM Dump'!D996)=4,'XCSM Dump'!D996,REPT("0",3-LEN('XCSM Dump'!D996))&amp;'XCSM Dump'!D996)</f>
        <v>000</v>
      </c>
      <c r="D997" s="1">
        <f>'XCSM Dump'!E996</f>
        <v>0</v>
      </c>
      <c r="E997">
        <f>'XCSM Dump'!F996</f>
        <v>0</v>
      </c>
      <c r="F997" s="75">
        <f>'XCSM Dump'!W996</f>
        <v>0</v>
      </c>
      <c r="G997" s="49">
        <f>'XCSM Dump'!I996</f>
        <v>0</v>
      </c>
      <c r="H997" s="49">
        <f>'XCSM Dump'!J996</f>
        <v>0</v>
      </c>
      <c r="I997" s="49">
        <f>'XCSM Dump'!BX996</f>
        <v>-0.94</v>
      </c>
      <c r="J997" s="49">
        <f>'XCSM Dump'!BY996</f>
        <v>-0.88</v>
      </c>
      <c r="K997" s="49">
        <f>'XCSM Dump'!BZ996</f>
        <v>2</v>
      </c>
      <c r="L997" s="76">
        <f>'XCSM Dump'!AT996</f>
        <v>0</v>
      </c>
      <c r="M997" s="76">
        <f>'XCSM Dump'!AU996</f>
        <v>0</v>
      </c>
      <c r="N997" s="76">
        <f>'XCSM Dump'!AV996</f>
        <v>0</v>
      </c>
      <c r="O997" s="76">
        <f>'XCSM Dump'!AW996</f>
        <v>0</v>
      </c>
      <c r="P997" s="76">
        <f>'XCSM Dump'!AX996</f>
        <v>0</v>
      </c>
      <c r="Q997" s="76">
        <f>'XCSM Dump'!AY996</f>
        <v>0</v>
      </c>
      <c r="R997" s="76">
        <f>'XCSM Dump'!AZ996</f>
        <v>0</v>
      </c>
      <c r="S997" s="76">
        <f>+'XCSM Dump'!U996</f>
        <v>0</v>
      </c>
      <c r="T997" s="76">
        <f>+'XCSM Dump'!BB996+'XCSM Dump'!BA996</f>
        <v>0</v>
      </c>
      <c r="U997" s="11">
        <f t="shared" si="33"/>
        <v>0</v>
      </c>
    </row>
    <row r="998" spans="1:21" x14ac:dyDescent="0.3">
      <c r="A998" t="str">
        <f t="shared" si="31"/>
        <v>00000</v>
      </c>
      <c r="B998" s="1">
        <f>'XCSM Dump'!C997</f>
        <v>0</v>
      </c>
      <c r="C998" s="1" t="str">
        <f>IF(LEN('XCSM Dump'!D997)=4,'XCSM Dump'!D997,REPT("0",3-LEN('XCSM Dump'!D997))&amp;'XCSM Dump'!D997)</f>
        <v>000</v>
      </c>
      <c r="D998" s="1">
        <f>'XCSM Dump'!E997</f>
        <v>0</v>
      </c>
      <c r="E998">
        <f>'XCSM Dump'!F997</f>
        <v>0</v>
      </c>
      <c r="F998" s="75">
        <f>'XCSM Dump'!W997</f>
        <v>0</v>
      </c>
      <c r="G998" s="49">
        <f>'XCSM Dump'!I997</f>
        <v>0</v>
      </c>
      <c r="H998" s="49">
        <f>'XCSM Dump'!J997</f>
        <v>0</v>
      </c>
      <c r="I998" s="49">
        <f>'XCSM Dump'!BX997</f>
        <v>-0.94</v>
      </c>
      <c r="J998" s="49">
        <f>'XCSM Dump'!BY997</f>
        <v>-0.88</v>
      </c>
      <c r="K998" s="49">
        <f>'XCSM Dump'!BZ997</f>
        <v>2</v>
      </c>
      <c r="L998" s="76">
        <f>'XCSM Dump'!AT997</f>
        <v>0</v>
      </c>
      <c r="M998" s="76">
        <f>'XCSM Dump'!AU997</f>
        <v>0</v>
      </c>
      <c r="N998" s="76">
        <f>'XCSM Dump'!AV997</f>
        <v>0</v>
      </c>
      <c r="O998" s="76">
        <f>'XCSM Dump'!AW997</f>
        <v>0</v>
      </c>
      <c r="P998" s="76">
        <f>'XCSM Dump'!AX997</f>
        <v>0</v>
      </c>
      <c r="Q998" s="76">
        <f>'XCSM Dump'!AY997</f>
        <v>0</v>
      </c>
      <c r="R998" s="76">
        <f>'XCSM Dump'!AZ997</f>
        <v>0</v>
      </c>
      <c r="S998" s="76">
        <f>+'XCSM Dump'!U997</f>
        <v>0</v>
      </c>
      <c r="T998" s="76">
        <f>+'XCSM Dump'!BB997+'XCSM Dump'!BA997</f>
        <v>0</v>
      </c>
      <c r="U998" s="11">
        <f t="shared" si="33"/>
        <v>0</v>
      </c>
    </row>
    <row r="999" spans="1:21" x14ac:dyDescent="0.3">
      <c r="A999" t="str">
        <f t="shared" si="31"/>
        <v>00000</v>
      </c>
      <c r="B999" s="1">
        <f>'XCSM Dump'!C998</f>
        <v>0</v>
      </c>
      <c r="C999" s="1" t="str">
        <f>IF(LEN('XCSM Dump'!D998)=4,'XCSM Dump'!D998,REPT("0",3-LEN('XCSM Dump'!D998))&amp;'XCSM Dump'!D998)</f>
        <v>000</v>
      </c>
      <c r="D999" s="1">
        <f>'XCSM Dump'!E998</f>
        <v>0</v>
      </c>
      <c r="E999">
        <f>'XCSM Dump'!F998</f>
        <v>0</v>
      </c>
      <c r="F999" s="75">
        <f>'XCSM Dump'!W998</f>
        <v>0</v>
      </c>
      <c r="G999" s="49">
        <f>'XCSM Dump'!I998</f>
        <v>0</v>
      </c>
      <c r="H999" s="49">
        <f>'XCSM Dump'!J998</f>
        <v>0</v>
      </c>
      <c r="I999" s="49">
        <f>'XCSM Dump'!BX998</f>
        <v>-0.94</v>
      </c>
      <c r="J999" s="49">
        <f>'XCSM Dump'!BY998</f>
        <v>-0.88</v>
      </c>
      <c r="K999" s="49">
        <f>'XCSM Dump'!BZ998</f>
        <v>2</v>
      </c>
      <c r="L999" s="76">
        <f>'XCSM Dump'!AT998</f>
        <v>0</v>
      </c>
      <c r="M999" s="76">
        <f>'XCSM Dump'!AU998</f>
        <v>0</v>
      </c>
      <c r="N999" s="76">
        <f>'XCSM Dump'!AV998</f>
        <v>0</v>
      </c>
      <c r="O999" s="76">
        <f>'XCSM Dump'!AW998</f>
        <v>0</v>
      </c>
      <c r="P999" s="76">
        <f>'XCSM Dump'!AX998</f>
        <v>0</v>
      </c>
      <c r="Q999" s="76">
        <f>'XCSM Dump'!AY998</f>
        <v>0</v>
      </c>
      <c r="R999" s="76">
        <f>'XCSM Dump'!AZ998</f>
        <v>0</v>
      </c>
      <c r="S999" s="76">
        <f>+'XCSM Dump'!U998</f>
        <v>0</v>
      </c>
      <c r="T999" s="76">
        <f>+'XCSM Dump'!BB998+'XCSM Dump'!BA998</f>
        <v>0</v>
      </c>
      <c r="U999" s="11">
        <f t="shared" si="33"/>
        <v>0</v>
      </c>
    </row>
    <row r="1000" spans="1:21" x14ac:dyDescent="0.3">
      <c r="A1000" t="str">
        <f t="shared" si="31"/>
        <v>00000</v>
      </c>
      <c r="B1000" s="1">
        <f>'XCSM Dump'!C999</f>
        <v>0</v>
      </c>
      <c r="C1000" s="1" t="str">
        <f>IF(LEN('XCSM Dump'!D999)=4,'XCSM Dump'!D999,REPT("0",3-LEN('XCSM Dump'!D999))&amp;'XCSM Dump'!D999)</f>
        <v>000</v>
      </c>
      <c r="D1000" s="1">
        <f>'XCSM Dump'!E999</f>
        <v>0</v>
      </c>
      <c r="E1000">
        <f>'XCSM Dump'!F999</f>
        <v>0</v>
      </c>
      <c r="F1000" s="75">
        <f>'XCSM Dump'!W999</f>
        <v>0</v>
      </c>
      <c r="G1000" s="49">
        <f>'XCSM Dump'!I999</f>
        <v>0</v>
      </c>
      <c r="H1000" s="49">
        <f>'XCSM Dump'!J999</f>
        <v>0</v>
      </c>
      <c r="I1000" s="49">
        <f>'XCSM Dump'!BX999</f>
        <v>-0.94</v>
      </c>
      <c r="J1000" s="49">
        <f>'XCSM Dump'!BY999</f>
        <v>-0.88</v>
      </c>
      <c r="K1000" s="49">
        <f>'XCSM Dump'!BZ999</f>
        <v>2</v>
      </c>
      <c r="L1000" s="76">
        <f>'XCSM Dump'!AT999</f>
        <v>0</v>
      </c>
      <c r="M1000" s="76">
        <f>'XCSM Dump'!AU999</f>
        <v>0</v>
      </c>
      <c r="N1000" s="76">
        <f>'XCSM Dump'!AV999</f>
        <v>0</v>
      </c>
      <c r="O1000" s="76">
        <f>'XCSM Dump'!AW999</f>
        <v>0</v>
      </c>
      <c r="P1000" s="76">
        <f>'XCSM Dump'!AX999</f>
        <v>0</v>
      </c>
      <c r="Q1000" s="76">
        <f>'XCSM Dump'!AY999</f>
        <v>0</v>
      </c>
      <c r="R1000" s="76">
        <f>'XCSM Dump'!AZ999</f>
        <v>0</v>
      </c>
      <c r="S1000" s="76">
        <f>+'XCSM Dump'!U999</f>
        <v>0</v>
      </c>
      <c r="T1000" s="76">
        <f>+'XCSM Dump'!BB999+'XCSM Dump'!BA999</f>
        <v>0</v>
      </c>
      <c r="U1000" s="11">
        <f t="shared" si="33"/>
        <v>0</v>
      </c>
    </row>
    <row r="1001" spans="1:21" x14ac:dyDescent="0.3">
      <c r="A1001" t="str">
        <f t="shared" si="31"/>
        <v>00000</v>
      </c>
      <c r="B1001" s="1">
        <f>'XCSM Dump'!C1000</f>
        <v>0</v>
      </c>
      <c r="C1001" s="1" t="str">
        <f>IF(LEN('XCSM Dump'!D1000)=4,'XCSM Dump'!D1000,REPT("0",3-LEN('XCSM Dump'!D1000))&amp;'XCSM Dump'!D1000)</f>
        <v>000</v>
      </c>
      <c r="D1001" s="1">
        <f>'XCSM Dump'!E1000</f>
        <v>0</v>
      </c>
      <c r="E1001">
        <f>'XCSM Dump'!F1000</f>
        <v>0</v>
      </c>
      <c r="F1001" s="75">
        <f>'XCSM Dump'!W1000</f>
        <v>0</v>
      </c>
      <c r="G1001" s="49">
        <f>'XCSM Dump'!I1000</f>
        <v>0</v>
      </c>
      <c r="H1001" s="49">
        <f>'XCSM Dump'!J1000</f>
        <v>0</v>
      </c>
      <c r="I1001" s="49">
        <f>'XCSM Dump'!BX1000</f>
        <v>-0.94</v>
      </c>
      <c r="J1001" s="49">
        <f>'XCSM Dump'!BY1000</f>
        <v>-0.88</v>
      </c>
      <c r="K1001" s="49">
        <f>'XCSM Dump'!BZ1000</f>
        <v>2</v>
      </c>
      <c r="L1001" s="76">
        <f>'XCSM Dump'!AT1000</f>
        <v>0</v>
      </c>
      <c r="M1001" s="76">
        <f>'XCSM Dump'!AU1000</f>
        <v>0</v>
      </c>
      <c r="N1001" s="76">
        <f>'XCSM Dump'!AV1000</f>
        <v>0</v>
      </c>
      <c r="O1001" s="76">
        <f>'XCSM Dump'!AW1000</f>
        <v>0</v>
      </c>
      <c r="P1001" s="76">
        <f>'XCSM Dump'!AX1000</f>
        <v>0</v>
      </c>
      <c r="Q1001" s="76">
        <f>'XCSM Dump'!AY1000</f>
        <v>0</v>
      </c>
      <c r="R1001" s="76">
        <f>'XCSM Dump'!AZ1000</f>
        <v>0</v>
      </c>
      <c r="S1001" s="76">
        <f>+'XCSM Dump'!U1000</f>
        <v>0</v>
      </c>
      <c r="T1001" s="76">
        <f>+'XCSM Dump'!BB1000+'XCSM Dump'!BA1000</f>
        <v>0</v>
      </c>
      <c r="U1001" s="11">
        <f t="shared" si="33"/>
        <v>0</v>
      </c>
    </row>
    <row r="1002" spans="1:21" x14ac:dyDescent="0.3">
      <c r="A1002" t="str">
        <f t="shared" si="31"/>
        <v>00000</v>
      </c>
      <c r="B1002" s="1">
        <f>'XCSM Dump'!C1001</f>
        <v>0</v>
      </c>
      <c r="C1002" s="1" t="str">
        <f>IF(LEN('XCSM Dump'!D1001)=4,'XCSM Dump'!D1001,REPT("0",3-LEN('XCSM Dump'!D1001))&amp;'XCSM Dump'!D1001)</f>
        <v>000</v>
      </c>
      <c r="D1002" s="1">
        <f>'XCSM Dump'!E1001</f>
        <v>0</v>
      </c>
      <c r="E1002">
        <f>'XCSM Dump'!F1001</f>
        <v>0</v>
      </c>
      <c r="F1002" s="75">
        <f>'XCSM Dump'!W1001</f>
        <v>0</v>
      </c>
      <c r="G1002" s="49">
        <f>'XCSM Dump'!I1001</f>
        <v>0</v>
      </c>
      <c r="H1002" s="49">
        <f>'XCSM Dump'!J1001</f>
        <v>0</v>
      </c>
      <c r="I1002" s="49">
        <f>'XCSM Dump'!BX1001</f>
        <v>-0.94</v>
      </c>
      <c r="J1002" s="49">
        <f>'XCSM Dump'!BY1001</f>
        <v>-0.88</v>
      </c>
      <c r="K1002" s="49">
        <f>'XCSM Dump'!BZ1001</f>
        <v>2</v>
      </c>
      <c r="L1002" s="76">
        <f>'XCSM Dump'!AT1001</f>
        <v>0</v>
      </c>
      <c r="M1002" s="76">
        <f>'XCSM Dump'!AU1001</f>
        <v>0</v>
      </c>
      <c r="N1002" s="76">
        <f>'XCSM Dump'!AV1001</f>
        <v>0</v>
      </c>
      <c r="O1002" s="76">
        <f>'XCSM Dump'!AW1001</f>
        <v>0</v>
      </c>
      <c r="P1002" s="76">
        <f>'XCSM Dump'!AX1001</f>
        <v>0</v>
      </c>
      <c r="Q1002" s="76">
        <f>'XCSM Dump'!AY1001</f>
        <v>0</v>
      </c>
      <c r="R1002" s="76">
        <f>'XCSM Dump'!AZ1001</f>
        <v>0</v>
      </c>
      <c r="S1002" s="76">
        <f>+'XCSM Dump'!U1001</f>
        <v>0</v>
      </c>
      <c r="T1002" s="76">
        <f>+'XCSM Dump'!BB1001+'XCSM Dump'!BA1001</f>
        <v>0</v>
      </c>
      <c r="U1002" s="11">
        <f t="shared" si="33"/>
        <v>0</v>
      </c>
    </row>
    <row r="1003" spans="1:21" x14ac:dyDescent="0.3">
      <c r="A1003" t="str">
        <f t="shared" si="31"/>
        <v>00000</v>
      </c>
      <c r="B1003" s="1">
        <f>'XCSM Dump'!C1002</f>
        <v>0</v>
      </c>
      <c r="C1003" s="1" t="str">
        <f>IF(LEN('XCSM Dump'!D1002)=4,'XCSM Dump'!D1002,REPT("0",3-LEN('XCSM Dump'!D1002))&amp;'XCSM Dump'!D1002)</f>
        <v>000</v>
      </c>
      <c r="D1003" s="1">
        <f>'XCSM Dump'!E1002</f>
        <v>0</v>
      </c>
      <c r="E1003">
        <f>'XCSM Dump'!F1002</f>
        <v>0</v>
      </c>
      <c r="F1003" s="75">
        <f>'XCSM Dump'!W1002</f>
        <v>0</v>
      </c>
      <c r="G1003" s="49">
        <f>'XCSM Dump'!I1002</f>
        <v>0</v>
      </c>
      <c r="H1003" s="49">
        <f>'XCSM Dump'!J1002</f>
        <v>0</v>
      </c>
      <c r="I1003" s="49">
        <f>'XCSM Dump'!BX1002</f>
        <v>-0.94</v>
      </c>
      <c r="J1003" s="49">
        <f>'XCSM Dump'!BY1002</f>
        <v>-0.88</v>
      </c>
      <c r="K1003" s="49">
        <f>'XCSM Dump'!BZ1002</f>
        <v>2</v>
      </c>
      <c r="L1003" s="76">
        <f>'XCSM Dump'!AT1002</f>
        <v>0</v>
      </c>
      <c r="M1003" s="76">
        <f>'XCSM Dump'!AU1002</f>
        <v>0</v>
      </c>
      <c r="N1003" s="76">
        <f>'XCSM Dump'!AV1002</f>
        <v>0</v>
      </c>
      <c r="O1003" s="76">
        <f>'XCSM Dump'!AW1002</f>
        <v>0</v>
      </c>
      <c r="P1003" s="76">
        <f>'XCSM Dump'!AX1002</f>
        <v>0</v>
      </c>
      <c r="Q1003" s="76">
        <f>'XCSM Dump'!AY1002</f>
        <v>0</v>
      </c>
      <c r="R1003" s="76">
        <f>'XCSM Dump'!AZ1002</f>
        <v>0</v>
      </c>
      <c r="S1003" s="76">
        <f>+'XCSM Dump'!U1002</f>
        <v>0</v>
      </c>
      <c r="T1003" s="76">
        <f>+'XCSM Dump'!BB1002+'XCSM Dump'!BA1002</f>
        <v>0</v>
      </c>
      <c r="U1003" s="11">
        <f t="shared" si="33"/>
        <v>0</v>
      </c>
    </row>
    <row r="1004" spans="1:21" x14ac:dyDescent="0.3">
      <c r="A1004" t="str">
        <f t="shared" si="31"/>
        <v>00000</v>
      </c>
      <c r="B1004" s="1">
        <f>'XCSM Dump'!C1003</f>
        <v>0</v>
      </c>
      <c r="C1004" s="1" t="str">
        <f>IF(LEN('XCSM Dump'!D1003)=4,'XCSM Dump'!D1003,REPT("0",3-LEN('XCSM Dump'!D1003))&amp;'XCSM Dump'!D1003)</f>
        <v>000</v>
      </c>
      <c r="D1004" s="1">
        <f>'XCSM Dump'!E1003</f>
        <v>0</v>
      </c>
      <c r="E1004">
        <f>'XCSM Dump'!F1003</f>
        <v>0</v>
      </c>
      <c r="F1004" s="75">
        <f>'XCSM Dump'!W1003</f>
        <v>0</v>
      </c>
      <c r="G1004" s="49">
        <f>'XCSM Dump'!I1003</f>
        <v>0</v>
      </c>
      <c r="H1004" s="49">
        <f>'XCSM Dump'!J1003</f>
        <v>0</v>
      </c>
      <c r="I1004" s="49">
        <f>'XCSM Dump'!BX1003</f>
        <v>-0.94</v>
      </c>
      <c r="J1004" s="49">
        <f>'XCSM Dump'!BY1003</f>
        <v>-0.88</v>
      </c>
      <c r="K1004" s="49">
        <f>'XCSM Dump'!BZ1003</f>
        <v>2</v>
      </c>
      <c r="L1004" s="76">
        <f>'XCSM Dump'!AT1003</f>
        <v>0</v>
      </c>
      <c r="M1004" s="76">
        <f>'XCSM Dump'!AU1003</f>
        <v>0</v>
      </c>
      <c r="N1004" s="76">
        <f>'XCSM Dump'!AV1003</f>
        <v>0</v>
      </c>
      <c r="O1004" s="76">
        <f>'XCSM Dump'!AW1003</f>
        <v>0</v>
      </c>
      <c r="P1004" s="76">
        <f>'XCSM Dump'!AX1003</f>
        <v>0</v>
      </c>
      <c r="Q1004" s="76">
        <f>'XCSM Dump'!AY1003</f>
        <v>0</v>
      </c>
      <c r="R1004" s="76">
        <f>'XCSM Dump'!AZ1003</f>
        <v>0</v>
      </c>
      <c r="S1004" s="76">
        <f>+'XCSM Dump'!U1003</f>
        <v>0</v>
      </c>
      <c r="T1004" s="76">
        <f>+'XCSM Dump'!BB1003+'XCSM Dump'!BA1003</f>
        <v>0</v>
      </c>
      <c r="U1004" s="11">
        <f t="shared" si="33"/>
        <v>0</v>
      </c>
    </row>
    <row r="1005" spans="1:21" x14ac:dyDescent="0.3">
      <c r="A1005" t="str">
        <f t="shared" si="31"/>
        <v>00000</v>
      </c>
      <c r="B1005" s="1">
        <f>'XCSM Dump'!C1004</f>
        <v>0</v>
      </c>
      <c r="C1005" s="1" t="str">
        <f>IF(LEN('XCSM Dump'!D1004)=4,'XCSM Dump'!D1004,REPT("0",3-LEN('XCSM Dump'!D1004))&amp;'XCSM Dump'!D1004)</f>
        <v>000</v>
      </c>
      <c r="D1005" s="1">
        <f>'XCSM Dump'!E1004</f>
        <v>0</v>
      </c>
      <c r="E1005">
        <f>'XCSM Dump'!F1004</f>
        <v>0</v>
      </c>
      <c r="F1005" s="75">
        <f>'XCSM Dump'!W1004</f>
        <v>0</v>
      </c>
      <c r="G1005" s="49">
        <f>'XCSM Dump'!I1004</f>
        <v>0</v>
      </c>
      <c r="H1005" s="49">
        <f>'XCSM Dump'!J1004</f>
        <v>0</v>
      </c>
      <c r="I1005" s="49">
        <f>'XCSM Dump'!BX1004</f>
        <v>-0.94</v>
      </c>
      <c r="J1005" s="49">
        <f>'XCSM Dump'!BY1004</f>
        <v>-0.88</v>
      </c>
      <c r="K1005" s="49">
        <f>'XCSM Dump'!BZ1004</f>
        <v>2</v>
      </c>
      <c r="L1005" s="76">
        <f>'XCSM Dump'!AT1004</f>
        <v>0</v>
      </c>
      <c r="M1005" s="76">
        <f>'XCSM Dump'!AU1004</f>
        <v>0</v>
      </c>
      <c r="N1005" s="76">
        <f>'XCSM Dump'!AV1004</f>
        <v>0</v>
      </c>
      <c r="O1005" s="76">
        <f>'XCSM Dump'!AW1004</f>
        <v>0</v>
      </c>
      <c r="P1005" s="76">
        <f>'XCSM Dump'!AX1004</f>
        <v>0</v>
      </c>
      <c r="Q1005" s="76">
        <f>'XCSM Dump'!AY1004</f>
        <v>0</v>
      </c>
      <c r="R1005" s="76">
        <f>'XCSM Dump'!AZ1004</f>
        <v>0</v>
      </c>
      <c r="S1005" s="76">
        <f>+'XCSM Dump'!U1004</f>
        <v>0</v>
      </c>
      <c r="T1005" s="76">
        <f>+'XCSM Dump'!BB1004+'XCSM Dump'!BA1004</f>
        <v>0</v>
      </c>
      <c r="U1005" s="11">
        <f t="shared" si="33"/>
        <v>0</v>
      </c>
    </row>
    <row r="1006" spans="1:21" x14ac:dyDescent="0.3">
      <c r="A1006" t="str">
        <f t="shared" si="31"/>
        <v>00000</v>
      </c>
      <c r="B1006" s="1">
        <f>'XCSM Dump'!C1005</f>
        <v>0</v>
      </c>
      <c r="C1006" s="1" t="str">
        <f>IF(LEN('XCSM Dump'!D1005)=4,'XCSM Dump'!D1005,REPT("0",3-LEN('XCSM Dump'!D1005))&amp;'XCSM Dump'!D1005)</f>
        <v>000</v>
      </c>
      <c r="D1006" s="1">
        <f>'XCSM Dump'!E1005</f>
        <v>0</v>
      </c>
      <c r="E1006">
        <f>'XCSM Dump'!F1005</f>
        <v>0</v>
      </c>
      <c r="F1006" s="75">
        <f>'XCSM Dump'!W1005</f>
        <v>0</v>
      </c>
      <c r="G1006" s="49">
        <f>'XCSM Dump'!I1005</f>
        <v>0</v>
      </c>
      <c r="H1006" s="49">
        <f>'XCSM Dump'!J1005</f>
        <v>0</v>
      </c>
      <c r="I1006" s="49">
        <f>'XCSM Dump'!BX1005</f>
        <v>-0.94</v>
      </c>
      <c r="J1006" s="49">
        <f>'XCSM Dump'!BY1005</f>
        <v>-0.88</v>
      </c>
      <c r="K1006" s="49">
        <f>'XCSM Dump'!BZ1005</f>
        <v>2</v>
      </c>
      <c r="L1006" s="76">
        <f>'XCSM Dump'!AT1005</f>
        <v>0</v>
      </c>
      <c r="M1006" s="76">
        <f>'XCSM Dump'!AU1005</f>
        <v>0</v>
      </c>
      <c r="N1006" s="76">
        <f>'XCSM Dump'!AV1005</f>
        <v>0</v>
      </c>
      <c r="O1006" s="76">
        <f>'XCSM Dump'!AW1005</f>
        <v>0</v>
      </c>
      <c r="P1006" s="76">
        <f>'XCSM Dump'!AX1005</f>
        <v>0</v>
      </c>
      <c r="Q1006" s="76">
        <f>'XCSM Dump'!AY1005</f>
        <v>0</v>
      </c>
      <c r="R1006" s="76">
        <f>'XCSM Dump'!AZ1005</f>
        <v>0</v>
      </c>
      <c r="S1006" s="76">
        <f>+'XCSM Dump'!U1005</f>
        <v>0</v>
      </c>
      <c r="T1006" s="76">
        <f>+'XCSM Dump'!BB1005+'XCSM Dump'!BA1005</f>
        <v>0</v>
      </c>
      <c r="U1006" s="11">
        <f t="shared" si="33"/>
        <v>0</v>
      </c>
    </row>
    <row r="1007" spans="1:21" x14ac:dyDescent="0.3">
      <c r="A1007" t="str">
        <f t="shared" si="31"/>
        <v>00000</v>
      </c>
      <c r="B1007" s="1">
        <f>'XCSM Dump'!C1006</f>
        <v>0</v>
      </c>
      <c r="C1007" s="1" t="str">
        <f>IF(LEN('XCSM Dump'!D1006)=4,'XCSM Dump'!D1006,REPT("0",3-LEN('XCSM Dump'!D1006))&amp;'XCSM Dump'!D1006)</f>
        <v>000</v>
      </c>
      <c r="D1007" s="1">
        <f>'XCSM Dump'!E1006</f>
        <v>0</v>
      </c>
      <c r="E1007">
        <f>'XCSM Dump'!F1006</f>
        <v>0</v>
      </c>
      <c r="F1007" s="75">
        <f>'XCSM Dump'!W1006</f>
        <v>0</v>
      </c>
      <c r="G1007" s="49">
        <f>'XCSM Dump'!I1006</f>
        <v>0</v>
      </c>
      <c r="H1007" s="49">
        <f>'XCSM Dump'!J1006</f>
        <v>0</v>
      </c>
      <c r="I1007" s="49">
        <f>'XCSM Dump'!BX1006</f>
        <v>-0.94</v>
      </c>
      <c r="J1007" s="49">
        <f>'XCSM Dump'!BY1006</f>
        <v>-0.88</v>
      </c>
      <c r="K1007" s="49">
        <f>'XCSM Dump'!BZ1006</f>
        <v>2</v>
      </c>
      <c r="L1007" s="76">
        <f>'XCSM Dump'!AT1006</f>
        <v>0</v>
      </c>
      <c r="M1007" s="76">
        <f>'XCSM Dump'!AU1006</f>
        <v>0</v>
      </c>
      <c r="N1007" s="76">
        <f>'XCSM Dump'!AV1006</f>
        <v>0</v>
      </c>
      <c r="O1007" s="76">
        <f>'XCSM Dump'!AW1006</f>
        <v>0</v>
      </c>
      <c r="P1007" s="76">
        <f>'XCSM Dump'!AX1006</f>
        <v>0</v>
      </c>
      <c r="Q1007" s="76">
        <f>'XCSM Dump'!AY1006</f>
        <v>0</v>
      </c>
      <c r="R1007" s="76">
        <f>'XCSM Dump'!AZ1006</f>
        <v>0</v>
      </c>
      <c r="S1007" s="76">
        <f>+'XCSM Dump'!U1006</f>
        <v>0</v>
      </c>
      <c r="T1007" s="76">
        <f>+'XCSM Dump'!BB1006+'XCSM Dump'!BA1006</f>
        <v>0</v>
      </c>
      <c r="U1007" s="11">
        <f t="shared" si="33"/>
        <v>0</v>
      </c>
    </row>
    <row r="1008" spans="1:21" x14ac:dyDescent="0.3">
      <c r="A1008" t="str">
        <f t="shared" ref="A1008:A1071" si="34">B1008&amp;C1008&amp;D1008</f>
        <v>00000</v>
      </c>
      <c r="B1008" s="1">
        <f>'XCSM Dump'!C1007</f>
        <v>0</v>
      </c>
      <c r="C1008" s="1" t="str">
        <f>IF(LEN('XCSM Dump'!D1007)=4,'XCSM Dump'!D1007,REPT("0",3-LEN('XCSM Dump'!D1007))&amp;'XCSM Dump'!D1007)</f>
        <v>000</v>
      </c>
      <c r="D1008" s="1">
        <f>'XCSM Dump'!E1007</f>
        <v>0</v>
      </c>
      <c r="E1008">
        <f>'XCSM Dump'!F1007</f>
        <v>0</v>
      </c>
      <c r="F1008" s="75">
        <f>'XCSM Dump'!W1007</f>
        <v>0</v>
      </c>
      <c r="G1008" s="49">
        <f>'XCSM Dump'!I1007</f>
        <v>0</v>
      </c>
      <c r="H1008" s="49">
        <f>'XCSM Dump'!J1007</f>
        <v>0</v>
      </c>
      <c r="I1008" s="49">
        <f>'XCSM Dump'!BX1007</f>
        <v>-0.94</v>
      </c>
      <c r="J1008" s="49">
        <f>'XCSM Dump'!BY1007</f>
        <v>-0.88</v>
      </c>
      <c r="K1008" s="49">
        <f>'XCSM Dump'!BZ1007</f>
        <v>2</v>
      </c>
      <c r="L1008" s="76">
        <f>'XCSM Dump'!AT1007</f>
        <v>0</v>
      </c>
      <c r="M1008" s="76">
        <f>'XCSM Dump'!AU1007</f>
        <v>0</v>
      </c>
      <c r="N1008" s="76">
        <f>'XCSM Dump'!AV1007</f>
        <v>0</v>
      </c>
      <c r="O1008" s="76">
        <f>'XCSM Dump'!AW1007</f>
        <v>0</v>
      </c>
      <c r="P1008" s="76">
        <f>'XCSM Dump'!AX1007</f>
        <v>0</v>
      </c>
      <c r="Q1008" s="76">
        <f>'XCSM Dump'!AY1007</f>
        <v>0</v>
      </c>
      <c r="R1008" s="76">
        <f>'XCSM Dump'!AZ1007</f>
        <v>0</v>
      </c>
      <c r="S1008" s="76">
        <f>+'XCSM Dump'!U1007</f>
        <v>0</v>
      </c>
      <c r="T1008" s="76">
        <f>+'XCSM Dump'!BB1007+'XCSM Dump'!BA1007</f>
        <v>0</v>
      </c>
      <c r="U1008" s="11">
        <f t="shared" si="33"/>
        <v>0</v>
      </c>
    </row>
    <row r="1009" spans="1:21" x14ac:dyDescent="0.3">
      <c r="A1009" t="str">
        <f t="shared" si="34"/>
        <v>00000</v>
      </c>
      <c r="B1009" s="1">
        <f>'XCSM Dump'!C1008</f>
        <v>0</v>
      </c>
      <c r="C1009" s="1" t="str">
        <f>IF(LEN('XCSM Dump'!D1008)=4,'XCSM Dump'!D1008,REPT("0",3-LEN('XCSM Dump'!D1008))&amp;'XCSM Dump'!D1008)</f>
        <v>000</v>
      </c>
      <c r="D1009" s="1">
        <f>'XCSM Dump'!E1008</f>
        <v>0</v>
      </c>
      <c r="E1009">
        <f>'XCSM Dump'!F1008</f>
        <v>0</v>
      </c>
      <c r="F1009" s="75">
        <f>'XCSM Dump'!W1008</f>
        <v>0</v>
      </c>
      <c r="G1009" s="49">
        <f>'XCSM Dump'!I1008</f>
        <v>0</v>
      </c>
      <c r="H1009" s="49">
        <f>'XCSM Dump'!J1008</f>
        <v>0</v>
      </c>
      <c r="I1009" s="49">
        <f>'XCSM Dump'!BX1008</f>
        <v>-0.94</v>
      </c>
      <c r="J1009" s="49">
        <f>'XCSM Dump'!BY1008</f>
        <v>-0.88</v>
      </c>
      <c r="K1009" s="49">
        <f>'XCSM Dump'!BZ1008</f>
        <v>2</v>
      </c>
      <c r="L1009" s="76">
        <f>'XCSM Dump'!AT1008</f>
        <v>0</v>
      </c>
      <c r="M1009" s="76">
        <f>'XCSM Dump'!AU1008</f>
        <v>0</v>
      </c>
      <c r="N1009" s="76">
        <f>'XCSM Dump'!AV1008</f>
        <v>0</v>
      </c>
      <c r="O1009" s="76">
        <f>'XCSM Dump'!AW1008</f>
        <v>0</v>
      </c>
      <c r="P1009" s="76">
        <f>'XCSM Dump'!AX1008</f>
        <v>0</v>
      </c>
      <c r="Q1009" s="76">
        <f>'XCSM Dump'!AY1008</f>
        <v>0</v>
      </c>
      <c r="R1009" s="76">
        <f>'XCSM Dump'!AZ1008</f>
        <v>0</v>
      </c>
      <c r="S1009" s="76">
        <f>+'XCSM Dump'!U1008</f>
        <v>0</v>
      </c>
      <c r="T1009" s="76">
        <f>+'XCSM Dump'!BB1008+'XCSM Dump'!BA1008</f>
        <v>0</v>
      </c>
      <c r="U1009" s="11">
        <f t="shared" si="33"/>
        <v>0</v>
      </c>
    </row>
    <row r="1010" spans="1:21" x14ac:dyDescent="0.3">
      <c r="A1010" t="str">
        <f t="shared" si="34"/>
        <v>00000</v>
      </c>
      <c r="B1010" s="1">
        <f>'XCSM Dump'!C1009</f>
        <v>0</v>
      </c>
      <c r="C1010" s="1" t="str">
        <f>IF(LEN('XCSM Dump'!D1009)=4,'XCSM Dump'!D1009,REPT("0",3-LEN('XCSM Dump'!D1009))&amp;'XCSM Dump'!D1009)</f>
        <v>000</v>
      </c>
      <c r="D1010" s="1">
        <f>'XCSM Dump'!E1009</f>
        <v>0</v>
      </c>
      <c r="E1010">
        <f>'XCSM Dump'!F1009</f>
        <v>0</v>
      </c>
      <c r="F1010" s="75">
        <f>'XCSM Dump'!W1009</f>
        <v>0</v>
      </c>
      <c r="G1010" s="49">
        <f>'XCSM Dump'!I1009</f>
        <v>0</v>
      </c>
      <c r="H1010" s="49">
        <f>'XCSM Dump'!J1009</f>
        <v>0</v>
      </c>
      <c r="I1010" s="49">
        <f>'XCSM Dump'!BX1009</f>
        <v>-0.94</v>
      </c>
      <c r="J1010" s="49">
        <f>'XCSM Dump'!BY1009</f>
        <v>-0.88</v>
      </c>
      <c r="K1010" s="49">
        <f>'XCSM Dump'!BZ1009</f>
        <v>2</v>
      </c>
      <c r="L1010" s="76">
        <f>'XCSM Dump'!AT1009</f>
        <v>0</v>
      </c>
      <c r="M1010" s="76">
        <f>'XCSM Dump'!AU1009</f>
        <v>0</v>
      </c>
      <c r="N1010" s="76">
        <f>'XCSM Dump'!AV1009</f>
        <v>0</v>
      </c>
      <c r="O1010" s="76">
        <f>'XCSM Dump'!AW1009</f>
        <v>0</v>
      </c>
      <c r="P1010" s="76">
        <f>'XCSM Dump'!AX1009</f>
        <v>0</v>
      </c>
      <c r="Q1010" s="76">
        <f>'XCSM Dump'!AY1009</f>
        <v>0</v>
      </c>
      <c r="R1010" s="76">
        <f>'XCSM Dump'!AZ1009</f>
        <v>0</v>
      </c>
      <c r="S1010" s="76">
        <f>+'XCSM Dump'!U1009</f>
        <v>0</v>
      </c>
      <c r="T1010" s="76">
        <f>+'XCSM Dump'!BB1009+'XCSM Dump'!BA1009</f>
        <v>0</v>
      </c>
      <c r="U1010" s="11">
        <f t="shared" si="33"/>
        <v>0</v>
      </c>
    </row>
    <row r="1011" spans="1:21" x14ac:dyDescent="0.3">
      <c r="A1011" t="str">
        <f t="shared" si="34"/>
        <v>00000</v>
      </c>
      <c r="B1011" s="1">
        <f>'XCSM Dump'!C1010</f>
        <v>0</v>
      </c>
      <c r="C1011" s="1" t="str">
        <f>IF(LEN('XCSM Dump'!D1010)=4,'XCSM Dump'!D1010,REPT("0",3-LEN('XCSM Dump'!D1010))&amp;'XCSM Dump'!D1010)</f>
        <v>000</v>
      </c>
      <c r="D1011" s="1">
        <f>'XCSM Dump'!E1010</f>
        <v>0</v>
      </c>
      <c r="E1011">
        <f>'XCSM Dump'!F1010</f>
        <v>0</v>
      </c>
      <c r="F1011" s="75">
        <f>'XCSM Dump'!W1010</f>
        <v>0</v>
      </c>
      <c r="G1011" s="49">
        <f>'XCSM Dump'!I1010</f>
        <v>0</v>
      </c>
      <c r="H1011" s="49">
        <f>'XCSM Dump'!J1010</f>
        <v>0</v>
      </c>
      <c r="I1011" s="49">
        <f>'XCSM Dump'!BX1010</f>
        <v>-0.94</v>
      </c>
      <c r="J1011" s="49">
        <f>'XCSM Dump'!BY1010</f>
        <v>-0.88</v>
      </c>
      <c r="K1011" s="49">
        <f>'XCSM Dump'!BZ1010</f>
        <v>2</v>
      </c>
      <c r="L1011" s="76">
        <f>'XCSM Dump'!AT1010</f>
        <v>0</v>
      </c>
      <c r="M1011" s="76">
        <f>'XCSM Dump'!AU1010</f>
        <v>0</v>
      </c>
      <c r="N1011" s="76">
        <f>'XCSM Dump'!AV1010</f>
        <v>0</v>
      </c>
      <c r="O1011" s="76">
        <f>'XCSM Dump'!AW1010</f>
        <v>0</v>
      </c>
      <c r="P1011" s="76">
        <f>'XCSM Dump'!AX1010</f>
        <v>0</v>
      </c>
      <c r="Q1011" s="76">
        <f>'XCSM Dump'!AY1010</f>
        <v>0</v>
      </c>
      <c r="R1011" s="76">
        <f>'XCSM Dump'!AZ1010</f>
        <v>0</v>
      </c>
      <c r="S1011" s="76">
        <f>+'XCSM Dump'!U1010</f>
        <v>0</v>
      </c>
      <c r="T1011" s="76">
        <f>+'XCSM Dump'!BB1010+'XCSM Dump'!BA1010</f>
        <v>0</v>
      </c>
      <c r="U1011" s="11">
        <f t="shared" si="33"/>
        <v>0</v>
      </c>
    </row>
    <row r="1012" spans="1:21" x14ac:dyDescent="0.3">
      <c r="A1012" t="str">
        <f t="shared" si="34"/>
        <v>00000</v>
      </c>
      <c r="B1012" s="1">
        <f>'XCSM Dump'!C1011</f>
        <v>0</v>
      </c>
      <c r="C1012" s="1" t="str">
        <f>IF(LEN('XCSM Dump'!D1011)=4,'XCSM Dump'!D1011,REPT("0",3-LEN('XCSM Dump'!D1011))&amp;'XCSM Dump'!D1011)</f>
        <v>000</v>
      </c>
      <c r="D1012" s="1">
        <f>'XCSM Dump'!E1011</f>
        <v>0</v>
      </c>
      <c r="E1012">
        <f>'XCSM Dump'!F1011</f>
        <v>0</v>
      </c>
      <c r="F1012" s="75">
        <f>'XCSM Dump'!W1011</f>
        <v>0</v>
      </c>
      <c r="G1012" s="49">
        <f>'XCSM Dump'!I1011</f>
        <v>0</v>
      </c>
      <c r="H1012" s="49">
        <f>'XCSM Dump'!J1011</f>
        <v>0</v>
      </c>
      <c r="I1012" s="49">
        <f>'XCSM Dump'!BX1011</f>
        <v>-0.94</v>
      </c>
      <c r="J1012" s="49">
        <f>'XCSM Dump'!BY1011</f>
        <v>-0.88</v>
      </c>
      <c r="K1012" s="49">
        <f>'XCSM Dump'!BZ1011</f>
        <v>2</v>
      </c>
      <c r="L1012" s="76">
        <f>'XCSM Dump'!AT1011</f>
        <v>0</v>
      </c>
      <c r="M1012" s="76">
        <f>'XCSM Dump'!AU1011</f>
        <v>0</v>
      </c>
      <c r="N1012" s="76">
        <f>'XCSM Dump'!AV1011</f>
        <v>0</v>
      </c>
      <c r="O1012" s="76">
        <f>'XCSM Dump'!AW1011</f>
        <v>0</v>
      </c>
      <c r="P1012" s="76">
        <f>'XCSM Dump'!AX1011</f>
        <v>0</v>
      </c>
      <c r="Q1012" s="76">
        <f>'XCSM Dump'!AY1011</f>
        <v>0</v>
      </c>
      <c r="R1012" s="76">
        <f>'XCSM Dump'!AZ1011</f>
        <v>0</v>
      </c>
      <c r="S1012" s="76">
        <f>+'XCSM Dump'!U1011</f>
        <v>0</v>
      </c>
      <c r="T1012" s="76">
        <f>+'XCSM Dump'!BB1011+'XCSM Dump'!BA1011</f>
        <v>0</v>
      </c>
      <c r="U1012" s="11">
        <f t="shared" si="33"/>
        <v>0</v>
      </c>
    </row>
    <row r="1013" spans="1:21" x14ac:dyDescent="0.3">
      <c r="A1013" t="str">
        <f t="shared" si="34"/>
        <v>00000</v>
      </c>
      <c r="B1013" s="1">
        <f>'XCSM Dump'!C1012</f>
        <v>0</v>
      </c>
      <c r="C1013" s="1" t="str">
        <f>IF(LEN('XCSM Dump'!D1012)=4,'XCSM Dump'!D1012,REPT("0",3-LEN('XCSM Dump'!D1012))&amp;'XCSM Dump'!D1012)</f>
        <v>000</v>
      </c>
      <c r="D1013" s="1">
        <f>'XCSM Dump'!E1012</f>
        <v>0</v>
      </c>
      <c r="E1013">
        <f>'XCSM Dump'!F1012</f>
        <v>0</v>
      </c>
      <c r="F1013" s="75">
        <f>'XCSM Dump'!W1012</f>
        <v>0</v>
      </c>
      <c r="G1013" s="49">
        <f>'XCSM Dump'!I1012</f>
        <v>0</v>
      </c>
      <c r="H1013" s="49">
        <f>'XCSM Dump'!J1012</f>
        <v>0</v>
      </c>
      <c r="I1013" s="49">
        <f>'XCSM Dump'!BX1012</f>
        <v>-0.94</v>
      </c>
      <c r="J1013" s="49">
        <f>'XCSM Dump'!BY1012</f>
        <v>-0.88</v>
      </c>
      <c r="K1013" s="49">
        <f>'XCSM Dump'!BZ1012</f>
        <v>2</v>
      </c>
      <c r="L1013" s="76">
        <f>'XCSM Dump'!AT1012</f>
        <v>0</v>
      </c>
      <c r="M1013" s="76">
        <f>'XCSM Dump'!AU1012</f>
        <v>0</v>
      </c>
      <c r="N1013" s="76">
        <f>'XCSM Dump'!AV1012</f>
        <v>0</v>
      </c>
      <c r="O1013" s="76">
        <f>'XCSM Dump'!AW1012</f>
        <v>0</v>
      </c>
      <c r="P1013" s="76">
        <f>'XCSM Dump'!AX1012</f>
        <v>0</v>
      </c>
      <c r="Q1013" s="76">
        <f>'XCSM Dump'!AY1012</f>
        <v>0</v>
      </c>
      <c r="R1013" s="76">
        <f>'XCSM Dump'!AZ1012</f>
        <v>0</v>
      </c>
      <c r="S1013" s="76">
        <f>+'XCSM Dump'!U1012</f>
        <v>0</v>
      </c>
      <c r="T1013" s="76">
        <f>+'XCSM Dump'!BB1012+'XCSM Dump'!BA1012</f>
        <v>0</v>
      </c>
      <c r="U1013" s="11">
        <f t="shared" si="33"/>
        <v>0</v>
      </c>
    </row>
    <row r="1014" spans="1:21" x14ac:dyDescent="0.3">
      <c r="A1014" t="str">
        <f t="shared" si="34"/>
        <v>00000</v>
      </c>
      <c r="B1014" s="1">
        <f>'XCSM Dump'!C1013</f>
        <v>0</v>
      </c>
      <c r="C1014" s="1" t="str">
        <f>IF(LEN('XCSM Dump'!D1013)=4,'XCSM Dump'!D1013,REPT("0",3-LEN('XCSM Dump'!D1013))&amp;'XCSM Dump'!D1013)</f>
        <v>000</v>
      </c>
      <c r="D1014" s="1">
        <f>'XCSM Dump'!E1013</f>
        <v>0</v>
      </c>
      <c r="E1014">
        <f>'XCSM Dump'!F1013</f>
        <v>0</v>
      </c>
      <c r="F1014" s="75">
        <f>'XCSM Dump'!W1013</f>
        <v>0</v>
      </c>
      <c r="G1014" s="49">
        <f>'XCSM Dump'!I1013</f>
        <v>0</v>
      </c>
      <c r="H1014" s="49">
        <f>'XCSM Dump'!J1013</f>
        <v>0</v>
      </c>
      <c r="I1014" s="49">
        <f>'XCSM Dump'!BX1013</f>
        <v>-0.94</v>
      </c>
      <c r="J1014" s="49">
        <f>'XCSM Dump'!BY1013</f>
        <v>-0.88</v>
      </c>
      <c r="K1014" s="49">
        <f>'XCSM Dump'!BZ1013</f>
        <v>2</v>
      </c>
      <c r="L1014" s="76">
        <f>'XCSM Dump'!AT1013</f>
        <v>0</v>
      </c>
      <c r="M1014" s="76">
        <f>'XCSM Dump'!AU1013</f>
        <v>0</v>
      </c>
      <c r="N1014" s="76">
        <f>'XCSM Dump'!AV1013</f>
        <v>0</v>
      </c>
      <c r="O1014" s="76">
        <f>'XCSM Dump'!AW1013</f>
        <v>0</v>
      </c>
      <c r="P1014" s="76">
        <f>'XCSM Dump'!AX1013</f>
        <v>0</v>
      </c>
      <c r="Q1014" s="76">
        <f>'XCSM Dump'!AY1013</f>
        <v>0</v>
      </c>
      <c r="R1014" s="76">
        <f>'XCSM Dump'!AZ1013</f>
        <v>0</v>
      </c>
      <c r="S1014" s="76">
        <f>+'XCSM Dump'!U1013</f>
        <v>0</v>
      </c>
      <c r="T1014" s="76">
        <f>+'XCSM Dump'!BB1013+'XCSM Dump'!BA1013</f>
        <v>0</v>
      </c>
      <c r="U1014" s="11">
        <f t="shared" si="33"/>
        <v>0</v>
      </c>
    </row>
    <row r="1015" spans="1:21" x14ac:dyDescent="0.3">
      <c r="A1015" t="str">
        <f t="shared" si="34"/>
        <v>00000</v>
      </c>
      <c r="B1015" s="1">
        <f>'XCSM Dump'!C1014</f>
        <v>0</v>
      </c>
      <c r="C1015" s="1" t="str">
        <f>IF(LEN('XCSM Dump'!D1014)=4,'XCSM Dump'!D1014,REPT("0",3-LEN('XCSM Dump'!D1014))&amp;'XCSM Dump'!D1014)</f>
        <v>000</v>
      </c>
      <c r="D1015" s="1">
        <f>'XCSM Dump'!E1014</f>
        <v>0</v>
      </c>
      <c r="E1015">
        <f>'XCSM Dump'!F1014</f>
        <v>0</v>
      </c>
      <c r="F1015" s="75">
        <f>'XCSM Dump'!W1014</f>
        <v>0</v>
      </c>
      <c r="G1015" s="49">
        <f>'XCSM Dump'!I1014</f>
        <v>0</v>
      </c>
      <c r="H1015" s="49">
        <f>'XCSM Dump'!J1014</f>
        <v>0</v>
      </c>
      <c r="I1015" s="49">
        <f>'XCSM Dump'!BX1014</f>
        <v>-0.94</v>
      </c>
      <c r="J1015" s="49">
        <f>'XCSM Dump'!BY1014</f>
        <v>-0.88</v>
      </c>
      <c r="K1015" s="49">
        <f>'XCSM Dump'!BZ1014</f>
        <v>2</v>
      </c>
      <c r="L1015" s="76">
        <f>'XCSM Dump'!AT1014</f>
        <v>0</v>
      </c>
      <c r="M1015" s="76">
        <f>'XCSM Dump'!AU1014</f>
        <v>0</v>
      </c>
      <c r="N1015" s="76">
        <f>'XCSM Dump'!AV1014</f>
        <v>0</v>
      </c>
      <c r="O1015" s="76">
        <f>'XCSM Dump'!AW1014</f>
        <v>0</v>
      </c>
      <c r="P1015" s="76">
        <f>'XCSM Dump'!AX1014</f>
        <v>0</v>
      </c>
      <c r="Q1015" s="76">
        <f>'XCSM Dump'!AY1014</f>
        <v>0</v>
      </c>
      <c r="R1015" s="76">
        <f>'XCSM Dump'!AZ1014</f>
        <v>0</v>
      </c>
      <c r="S1015" s="76">
        <f>+'XCSM Dump'!U1014</f>
        <v>0</v>
      </c>
      <c r="T1015" s="76">
        <f>+'XCSM Dump'!BB1014+'XCSM Dump'!BA1014</f>
        <v>0</v>
      </c>
      <c r="U1015" s="11">
        <f t="shared" si="33"/>
        <v>0</v>
      </c>
    </row>
    <row r="1016" spans="1:21" x14ac:dyDescent="0.3">
      <c r="A1016" t="str">
        <f t="shared" si="34"/>
        <v>00000</v>
      </c>
      <c r="B1016" s="1">
        <f>'XCSM Dump'!C1015</f>
        <v>0</v>
      </c>
      <c r="C1016" s="1" t="str">
        <f>IF(LEN('XCSM Dump'!D1015)=4,'XCSM Dump'!D1015,REPT("0",3-LEN('XCSM Dump'!D1015))&amp;'XCSM Dump'!D1015)</f>
        <v>000</v>
      </c>
      <c r="D1016" s="1">
        <f>'XCSM Dump'!E1015</f>
        <v>0</v>
      </c>
      <c r="E1016">
        <f>'XCSM Dump'!F1015</f>
        <v>0</v>
      </c>
      <c r="F1016" s="75">
        <f>'XCSM Dump'!W1015</f>
        <v>0</v>
      </c>
      <c r="G1016" s="49">
        <f>'XCSM Dump'!I1015</f>
        <v>0</v>
      </c>
      <c r="H1016" s="49">
        <f>'XCSM Dump'!J1015</f>
        <v>0</v>
      </c>
      <c r="I1016" s="49">
        <f>'XCSM Dump'!BX1015</f>
        <v>-0.94</v>
      </c>
      <c r="J1016" s="49">
        <f>'XCSM Dump'!BY1015</f>
        <v>-0.88</v>
      </c>
      <c r="K1016" s="49">
        <f>'XCSM Dump'!BZ1015</f>
        <v>2</v>
      </c>
      <c r="L1016" s="76">
        <f>'XCSM Dump'!AT1015</f>
        <v>0</v>
      </c>
      <c r="M1016" s="76">
        <f>'XCSM Dump'!AU1015</f>
        <v>0</v>
      </c>
      <c r="N1016" s="76">
        <f>'XCSM Dump'!AV1015</f>
        <v>0</v>
      </c>
      <c r="O1016" s="76">
        <f>'XCSM Dump'!AW1015</f>
        <v>0</v>
      </c>
      <c r="P1016" s="76">
        <f>'XCSM Dump'!AX1015</f>
        <v>0</v>
      </c>
      <c r="Q1016" s="76">
        <f>'XCSM Dump'!AY1015</f>
        <v>0</v>
      </c>
      <c r="R1016" s="76">
        <f>'XCSM Dump'!AZ1015</f>
        <v>0</v>
      </c>
      <c r="S1016" s="76">
        <f>+'XCSM Dump'!U1015</f>
        <v>0</v>
      </c>
      <c r="T1016" s="76">
        <f>+'XCSM Dump'!BB1015+'XCSM Dump'!BA1015</f>
        <v>0</v>
      </c>
      <c r="U1016" s="11">
        <f t="shared" si="33"/>
        <v>0</v>
      </c>
    </row>
    <row r="1017" spans="1:21" x14ac:dyDescent="0.3">
      <c r="A1017" t="str">
        <f t="shared" si="34"/>
        <v>00000</v>
      </c>
      <c r="B1017" s="1">
        <f>'XCSM Dump'!C1016</f>
        <v>0</v>
      </c>
      <c r="C1017" s="1" t="str">
        <f>IF(LEN('XCSM Dump'!D1016)=4,'XCSM Dump'!D1016,REPT("0",3-LEN('XCSM Dump'!D1016))&amp;'XCSM Dump'!D1016)</f>
        <v>000</v>
      </c>
      <c r="D1017" s="1">
        <f>'XCSM Dump'!E1016</f>
        <v>0</v>
      </c>
      <c r="E1017">
        <f>'XCSM Dump'!F1016</f>
        <v>0</v>
      </c>
      <c r="F1017" s="75">
        <f>'XCSM Dump'!W1016</f>
        <v>0</v>
      </c>
      <c r="G1017" s="49">
        <f>'XCSM Dump'!I1016</f>
        <v>0</v>
      </c>
      <c r="H1017" s="49">
        <f>'XCSM Dump'!J1016</f>
        <v>0</v>
      </c>
      <c r="I1017" s="49">
        <f>'XCSM Dump'!BX1016</f>
        <v>-0.94</v>
      </c>
      <c r="J1017" s="49">
        <f>'XCSM Dump'!BY1016</f>
        <v>-0.88</v>
      </c>
      <c r="K1017" s="49">
        <f>'XCSM Dump'!BZ1016</f>
        <v>2</v>
      </c>
      <c r="L1017" s="76">
        <f>'XCSM Dump'!AT1016</f>
        <v>0</v>
      </c>
      <c r="M1017" s="76">
        <f>'XCSM Dump'!AU1016</f>
        <v>0</v>
      </c>
      <c r="N1017" s="76">
        <f>'XCSM Dump'!AV1016</f>
        <v>0</v>
      </c>
      <c r="O1017" s="76">
        <f>'XCSM Dump'!AW1016</f>
        <v>0</v>
      </c>
      <c r="P1017" s="76">
        <f>'XCSM Dump'!AX1016</f>
        <v>0</v>
      </c>
      <c r="Q1017" s="76">
        <f>'XCSM Dump'!AY1016</f>
        <v>0</v>
      </c>
      <c r="R1017" s="76">
        <f>'XCSM Dump'!AZ1016</f>
        <v>0</v>
      </c>
      <c r="S1017" s="76">
        <f>+'XCSM Dump'!U1016</f>
        <v>0</v>
      </c>
      <c r="T1017" s="76">
        <f>+'XCSM Dump'!BB1016+'XCSM Dump'!BA1016</f>
        <v>0</v>
      </c>
      <c r="U1017" s="11">
        <f t="shared" si="33"/>
        <v>0</v>
      </c>
    </row>
    <row r="1018" spans="1:21" x14ac:dyDescent="0.3">
      <c r="A1018" t="str">
        <f t="shared" si="34"/>
        <v>00000</v>
      </c>
      <c r="B1018" s="1">
        <f>'XCSM Dump'!C1017</f>
        <v>0</v>
      </c>
      <c r="C1018" s="1" t="str">
        <f>IF(LEN('XCSM Dump'!D1017)=4,'XCSM Dump'!D1017,REPT("0",3-LEN('XCSM Dump'!D1017))&amp;'XCSM Dump'!D1017)</f>
        <v>000</v>
      </c>
      <c r="D1018" s="1">
        <f>'XCSM Dump'!E1017</f>
        <v>0</v>
      </c>
      <c r="E1018">
        <f>'XCSM Dump'!F1017</f>
        <v>0</v>
      </c>
      <c r="F1018" s="75">
        <f>'XCSM Dump'!W1017</f>
        <v>0</v>
      </c>
      <c r="G1018" s="49">
        <f>'XCSM Dump'!I1017</f>
        <v>0</v>
      </c>
      <c r="H1018" s="49">
        <f>'XCSM Dump'!J1017</f>
        <v>0</v>
      </c>
      <c r="I1018" s="49">
        <f>'XCSM Dump'!BX1017</f>
        <v>-0.94</v>
      </c>
      <c r="J1018" s="49">
        <f>'XCSM Dump'!BY1017</f>
        <v>-0.88</v>
      </c>
      <c r="K1018" s="49">
        <f>'XCSM Dump'!BZ1017</f>
        <v>2</v>
      </c>
      <c r="L1018" s="76">
        <f>'XCSM Dump'!AT1017</f>
        <v>0</v>
      </c>
      <c r="M1018" s="76">
        <f>'XCSM Dump'!AU1017</f>
        <v>0</v>
      </c>
      <c r="N1018" s="76">
        <f>'XCSM Dump'!AV1017</f>
        <v>0</v>
      </c>
      <c r="O1018" s="76">
        <f>'XCSM Dump'!AW1017</f>
        <v>0</v>
      </c>
      <c r="P1018" s="76">
        <f>'XCSM Dump'!AX1017</f>
        <v>0</v>
      </c>
      <c r="Q1018" s="76">
        <f>'XCSM Dump'!AY1017</f>
        <v>0</v>
      </c>
      <c r="R1018" s="76">
        <f>'XCSM Dump'!AZ1017</f>
        <v>0</v>
      </c>
      <c r="S1018" s="76">
        <f>+'XCSM Dump'!U1017</f>
        <v>0</v>
      </c>
      <c r="T1018" s="76">
        <f>+'XCSM Dump'!BB1017+'XCSM Dump'!BA1017</f>
        <v>0</v>
      </c>
      <c r="U1018" s="11">
        <f t="shared" si="33"/>
        <v>0</v>
      </c>
    </row>
    <row r="1019" spans="1:21" x14ac:dyDescent="0.3">
      <c r="A1019" t="str">
        <f t="shared" si="34"/>
        <v>00000</v>
      </c>
      <c r="B1019" s="1">
        <f>'XCSM Dump'!C1018</f>
        <v>0</v>
      </c>
      <c r="C1019" s="1" t="str">
        <f>IF(LEN('XCSM Dump'!D1018)=4,'XCSM Dump'!D1018,REPT("0",3-LEN('XCSM Dump'!D1018))&amp;'XCSM Dump'!D1018)</f>
        <v>000</v>
      </c>
      <c r="D1019" s="1">
        <f>'XCSM Dump'!E1018</f>
        <v>0</v>
      </c>
      <c r="E1019">
        <f>'XCSM Dump'!F1018</f>
        <v>0</v>
      </c>
      <c r="F1019" s="75">
        <f>'XCSM Dump'!W1018</f>
        <v>0</v>
      </c>
      <c r="G1019" s="49">
        <f>'XCSM Dump'!I1018</f>
        <v>0</v>
      </c>
      <c r="H1019" s="49">
        <f>'XCSM Dump'!J1018</f>
        <v>0</v>
      </c>
      <c r="I1019" s="49">
        <f>'XCSM Dump'!BX1018</f>
        <v>-0.94</v>
      </c>
      <c r="J1019" s="49">
        <f>'XCSM Dump'!BY1018</f>
        <v>-0.88</v>
      </c>
      <c r="K1019" s="49">
        <f>'XCSM Dump'!BZ1018</f>
        <v>2</v>
      </c>
      <c r="L1019" s="76">
        <f>'XCSM Dump'!AT1018</f>
        <v>0</v>
      </c>
      <c r="M1019" s="76">
        <f>'XCSM Dump'!AU1018</f>
        <v>0</v>
      </c>
      <c r="N1019" s="76">
        <f>'XCSM Dump'!AV1018</f>
        <v>0</v>
      </c>
      <c r="O1019" s="76">
        <f>'XCSM Dump'!AW1018</f>
        <v>0</v>
      </c>
      <c r="P1019" s="76">
        <f>'XCSM Dump'!AX1018</f>
        <v>0</v>
      </c>
      <c r="Q1019" s="76">
        <f>'XCSM Dump'!AY1018</f>
        <v>0</v>
      </c>
      <c r="R1019" s="76">
        <f>'XCSM Dump'!AZ1018</f>
        <v>0</v>
      </c>
      <c r="S1019" s="76">
        <f>+'XCSM Dump'!U1018</f>
        <v>0</v>
      </c>
      <c r="T1019" s="76">
        <f>+'XCSM Dump'!BB1018+'XCSM Dump'!BA1018</f>
        <v>0</v>
      </c>
      <c r="U1019" s="11">
        <f t="shared" si="33"/>
        <v>0</v>
      </c>
    </row>
    <row r="1020" spans="1:21" x14ac:dyDescent="0.3">
      <c r="A1020" t="str">
        <f t="shared" si="34"/>
        <v>00000</v>
      </c>
      <c r="B1020" s="1">
        <f>'XCSM Dump'!C1019</f>
        <v>0</v>
      </c>
      <c r="C1020" s="1" t="str">
        <f>IF(LEN('XCSM Dump'!D1019)=4,'XCSM Dump'!D1019,REPT("0",3-LEN('XCSM Dump'!D1019))&amp;'XCSM Dump'!D1019)</f>
        <v>000</v>
      </c>
      <c r="D1020" s="1">
        <f>'XCSM Dump'!E1019</f>
        <v>0</v>
      </c>
      <c r="E1020">
        <f>'XCSM Dump'!F1019</f>
        <v>0</v>
      </c>
      <c r="F1020" s="75">
        <f>'XCSM Dump'!W1019</f>
        <v>0</v>
      </c>
      <c r="G1020" s="49">
        <f>'XCSM Dump'!I1019</f>
        <v>0</v>
      </c>
      <c r="H1020" s="49">
        <f>'XCSM Dump'!J1019</f>
        <v>0</v>
      </c>
      <c r="I1020" s="49">
        <f>'XCSM Dump'!BX1019</f>
        <v>-0.94</v>
      </c>
      <c r="J1020" s="49">
        <f>'XCSM Dump'!BY1019</f>
        <v>-0.88</v>
      </c>
      <c r="K1020" s="49">
        <f>'XCSM Dump'!BZ1019</f>
        <v>2</v>
      </c>
      <c r="L1020" s="76">
        <f>'XCSM Dump'!AT1019</f>
        <v>0</v>
      </c>
      <c r="M1020" s="76">
        <f>'XCSM Dump'!AU1019</f>
        <v>0</v>
      </c>
      <c r="N1020" s="76">
        <f>'XCSM Dump'!AV1019</f>
        <v>0</v>
      </c>
      <c r="O1020" s="76">
        <f>'XCSM Dump'!AW1019</f>
        <v>0</v>
      </c>
      <c r="P1020" s="76">
        <f>'XCSM Dump'!AX1019</f>
        <v>0</v>
      </c>
      <c r="Q1020" s="76">
        <f>'XCSM Dump'!AY1019</f>
        <v>0</v>
      </c>
      <c r="R1020" s="76">
        <f>'XCSM Dump'!AZ1019</f>
        <v>0</v>
      </c>
      <c r="S1020" s="76">
        <f>+'XCSM Dump'!U1019</f>
        <v>0</v>
      </c>
      <c r="T1020" s="76">
        <f>+'XCSM Dump'!BB1019+'XCSM Dump'!BA1019</f>
        <v>0</v>
      </c>
      <c r="U1020" s="11">
        <f t="shared" si="33"/>
        <v>0</v>
      </c>
    </row>
    <row r="1021" spans="1:21" x14ac:dyDescent="0.3">
      <c r="A1021" t="str">
        <f t="shared" si="34"/>
        <v>00000</v>
      </c>
      <c r="B1021" s="1">
        <f>'XCSM Dump'!C1020</f>
        <v>0</v>
      </c>
      <c r="C1021" s="1" t="str">
        <f>IF(LEN('XCSM Dump'!D1020)=4,'XCSM Dump'!D1020,REPT("0",3-LEN('XCSM Dump'!D1020))&amp;'XCSM Dump'!D1020)</f>
        <v>000</v>
      </c>
      <c r="D1021" s="1">
        <f>'XCSM Dump'!E1020</f>
        <v>0</v>
      </c>
      <c r="E1021">
        <f>'XCSM Dump'!F1020</f>
        <v>0</v>
      </c>
      <c r="F1021" s="75">
        <f>'XCSM Dump'!W1020</f>
        <v>0</v>
      </c>
      <c r="G1021" s="49">
        <f>'XCSM Dump'!I1020</f>
        <v>0</v>
      </c>
      <c r="H1021" s="49">
        <f>'XCSM Dump'!J1020</f>
        <v>0</v>
      </c>
      <c r="I1021" s="49">
        <f>'XCSM Dump'!BX1020</f>
        <v>-0.94</v>
      </c>
      <c r="J1021" s="49">
        <f>'XCSM Dump'!BY1020</f>
        <v>-0.88</v>
      </c>
      <c r="K1021" s="49">
        <f>'XCSM Dump'!BZ1020</f>
        <v>2</v>
      </c>
      <c r="L1021" s="76">
        <f>'XCSM Dump'!AT1020</f>
        <v>0</v>
      </c>
      <c r="M1021" s="76">
        <f>'XCSM Dump'!AU1020</f>
        <v>0</v>
      </c>
      <c r="N1021" s="76">
        <f>'XCSM Dump'!AV1020</f>
        <v>0</v>
      </c>
      <c r="O1021" s="76">
        <f>'XCSM Dump'!AW1020</f>
        <v>0</v>
      </c>
      <c r="P1021" s="76">
        <f>'XCSM Dump'!AX1020</f>
        <v>0</v>
      </c>
      <c r="Q1021" s="76">
        <f>'XCSM Dump'!AY1020</f>
        <v>0</v>
      </c>
      <c r="R1021" s="76">
        <f>'XCSM Dump'!AZ1020</f>
        <v>0</v>
      </c>
      <c r="S1021" s="76">
        <f>+'XCSM Dump'!U1020</f>
        <v>0</v>
      </c>
      <c r="T1021" s="76">
        <f>+'XCSM Dump'!BB1020+'XCSM Dump'!BA1020</f>
        <v>0</v>
      </c>
      <c r="U1021" s="11">
        <f t="shared" si="33"/>
        <v>0</v>
      </c>
    </row>
    <row r="1022" spans="1:21" x14ac:dyDescent="0.3">
      <c r="A1022" t="str">
        <f t="shared" si="34"/>
        <v>00000</v>
      </c>
      <c r="B1022" s="1">
        <f>'XCSM Dump'!C1021</f>
        <v>0</v>
      </c>
      <c r="C1022" s="1" t="str">
        <f>IF(LEN('XCSM Dump'!D1021)=4,'XCSM Dump'!D1021,REPT("0",3-LEN('XCSM Dump'!D1021))&amp;'XCSM Dump'!D1021)</f>
        <v>000</v>
      </c>
      <c r="D1022" s="1">
        <f>'XCSM Dump'!E1021</f>
        <v>0</v>
      </c>
      <c r="E1022">
        <f>'XCSM Dump'!F1021</f>
        <v>0</v>
      </c>
      <c r="F1022" s="75">
        <f>'XCSM Dump'!W1021</f>
        <v>0</v>
      </c>
      <c r="G1022" s="49">
        <f>'XCSM Dump'!I1021</f>
        <v>0</v>
      </c>
      <c r="H1022" s="49">
        <f>'XCSM Dump'!J1021</f>
        <v>0</v>
      </c>
      <c r="I1022" s="49">
        <f>'XCSM Dump'!BX1021</f>
        <v>-0.94</v>
      </c>
      <c r="J1022" s="49">
        <f>'XCSM Dump'!BY1021</f>
        <v>-0.88</v>
      </c>
      <c r="K1022" s="49">
        <f>'XCSM Dump'!BZ1021</f>
        <v>2</v>
      </c>
      <c r="L1022" s="76">
        <f>'XCSM Dump'!AT1021</f>
        <v>0</v>
      </c>
      <c r="M1022" s="76">
        <f>'XCSM Dump'!AU1021</f>
        <v>0</v>
      </c>
      <c r="N1022" s="76">
        <f>'XCSM Dump'!AV1021</f>
        <v>0</v>
      </c>
      <c r="O1022" s="76">
        <f>'XCSM Dump'!AW1021</f>
        <v>0</v>
      </c>
      <c r="P1022" s="76">
        <f>'XCSM Dump'!AX1021</f>
        <v>0</v>
      </c>
      <c r="Q1022" s="76">
        <f>'XCSM Dump'!AY1021</f>
        <v>0</v>
      </c>
      <c r="R1022" s="76">
        <f>'XCSM Dump'!AZ1021</f>
        <v>0</v>
      </c>
      <c r="S1022" s="76">
        <f>+'XCSM Dump'!U1021</f>
        <v>0</v>
      </c>
      <c r="T1022" s="76">
        <f>+'XCSM Dump'!BB1021+'XCSM Dump'!BA1021</f>
        <v>0</v>
      </c>
      <c r="U1022" s="11">
        <f t="shared" si="33"/>
        <v>0</v>
      </c>
    </row>
    <row r="1023" spans="1:21" x14ac:dyDescent="0.3">
      <c r="A1023" t="str">
        <f t="shared" si="34"/>
        <v>00000</v>
      </c>
      <c r="B1023" s="1">
        <f>'XCSM Dump'!C1022</f>
        <v>0</v>
      </c>
      <c r="C1023" s="1" t="str">
        <f>IF(LEN('XCSM Dump'!D1022)=4,'XCSM Dump'!D1022,REPT("0",3-LEN('XCSM Dump'!D1022))&amp;'XCSM Dump'!D1022)</f>
        <v>000</v>
      </c>
      <c r="D1023" s="1">
        <f>'XCSM Dump'!E1022</f>
        <v>0</v>
      </c>
      <c r="E1023">
        <f>'XCSM Dump'!F1022</f>
        <v>0</v>
      </c>
      <c r="F1023" s="75">
        <f>'XCSM Dump'!W1022</f>
        <v>0</v>
      </c>
      <c r="G1023" s="49">
        <f>'XCSM Dump'!I1022</f>
        <v>0</v>
      </c>
      <c r="H1023" s="49">
        <f>'XCSM Dump'!J1022</f>
        <v>0</v>
      </c>
      <c r="I1023" s="49">
        <f>'XCSM Dump'!BX1022</f>
        <v>-0.94</v>
      </c>
      <c r="J1023" s="49">
        <f>'XCSM Dump'!BY1022</f>
        <v>-0.88</v>
      </c>
      <c r="K1023" s="49">
        <f>'XCSM Dump'!BZ1022</f>
        <v>2</v>
      </c>
      <c r="L1023" s="76">
        <f>'XCSM Dump'!AT1022</f>
        <v>0</v>
      </c>
      <c r="M1023" s="76">
        <f>'XCSM Dump'!AU1022</f>
        <v>0</v>
      </c>
      <c r="N1023" s="76">
        <f>'XCSM Dump'!AV1022</f>
        <v>0</v>
      </c>
      <c r="O1023" s="76">
        <f>'XCSM Dump'!AW1022</f>
        <v>0</v>
      </c>
      <c r="P1023" s="76">
        <f>'XCSM Dump'!AX1022</f>
        <v>0</v>
      </c>
      <c r="Q1023" s="76">
        <f>'XCSM Dump'!AY1022</f>
        <v>0</v>
      </c>
      <c r="R1023" s="76">
        <f>'XCSM Dump'!AZ1022</f>
        <v>0</v>
      </c>
      <c r="S1023" s="76">
        <f>+'XCSM Dump'!U1022</f>
        <v>0</v>
      </c>
      <c r="T1023" s="76">
        <f>+'XCSM Dump'!BB1022+'XCSM Dump'!BA1022</f>
        <v>0</v>
      </c>
      <c r="U1023" s="11">
        <f t="shared" si="33"/>
        <v>0</v>
      </c>
    </row>
    <row r="1024" spans="1:21" x14ac:dyDescent="0.3">
      <c r="A1024" t="str">
        <f t="shared" si="34"/>
        <v>00000</v>
      </c>
      <c r="B1024" s="1">
        <f>'XCSM Dump'!C1023</f>
        <v>0</v>
      </c>
      <c r="C1024" s="1" t="str">
        <f>IF(LEN('XCSM Dump'!D1023)=4,'XCSM Dump'!D1023,REPT("0",3-LEN('XCSM Dump'!D1023))&amp;'XCSM Dump'!D1023)</f>
        <v>000</v>
      </c>
      <c r="D1024" s="1">
        <f>'XCSM Dump'!E1023</f>
        <v>0</v>
      </c>
      <c r="E1024">
        <f>'XCSM Dump'!F1023</f>
        <v>0</v>
      </c>
      <c r="F1024" s="75">
        <f>'XCSM Dump'!W1023</f>
        <v>0</v>
      </c>
      <c r="G1024" s="49">
        <f>'XCSM Dump'!I1023</f>
        <v>0</v>
      </c>
      <c r="H1024" s="49">
        <f>'XCSM Dump'!J1023</f>
        <v>0</v>
      </c>
      <c r="I1024" s="49">
        <f>'XCSM Dump'!BX1023</f>
        <v>-0.94</v>
      </c>
      <c r="J1024" s="49">
        <f>'XCSM Dump'!BY1023</f>
        <v>-0.88</v>
      </c>
      <c r="K1024" s="49">
        <f>'XCSM Dump'!BZ1023</f>
        <v>2</v>
      </c>
      <c r="L1024" s="76">
        <f>'XCSM Dump'!AT1023</f>
        <v>0</v>
      </c>
      <c r="M1024" s="76">
        <f>'XCSM Dump'!AU1023</f>
        <v>0</v>
      </c>
      <c r="N1024" s="76">
        <f>'XCSM Dump'!AV1023</f>
        <v>0</v>
      </c>
      <c r="O1024" s="76">
        <f>'XCSM Dump'!AW1023</f>
        <v>0</v>
      </c>
      <c r="P1024" s="76">
        <f>'XCSM Dump'!AX1023</f>
        <v>0</v>
      </c>
      <c r="Q1024" s="76">
        <f>'XCSM Dump'!AY1023</f>
        <v>0</v>
      </c>
      <c r="R1024" s="76">
        <f>'XCSM Dump'!AZ1023</f>
        <v>0</v>
      </c>
      <c r="S1024" s="76">
        <f>+'XCSM Dump'!U1023</f>
        <v>0</v>
      </c>
      <c r="T1024" s="76">
        <f>+'XCSM Dump'!BB1023+'XCSM Dump'!BA1023</f>
        <v>0</v>
      </c>
      <c r="U1024" s="11">
        <f t="shared" si="33"/>
        <v>0</v>
      </c>
    </row>
    <row r="1025" spans="1:21" x14ac:dyDescent="0.3">
      <c r="A1025" t="str">
        <f t="shared" si="34"/>
        <v>00000</v>
      </c>
      <c r="B1025" s="1">
        <f>'XCSM Dump'!C1024</f>
        <v>0</v>
      </c>
      <c r="C1025" s="1" t="str">
        <f>IF(LEN('XCSM Dump'!D1024)=4,'XCSM Dump'!D1024,REPT("0",3-LEN('XCSM Dump'!D1024))&amp;'XCSM Dump'!D1024)</f>
        <v>000</v>
      </c>
      <c r="D1025" s="1">
        <f>'XCSM Dump'!E1024</f>
        <v>0</v>
      </c>
      <c r="E1025">
        <f>'XCSM Dump'!F1024</f>
        <v>0</v>
      </c>
      <c r="F1025" s="75">
        <f>'XCSM Dump'!W1024</f>
        <v>0</v>
      </c>
      <c r="G1025" s="49">
        <f>'XCSM Dump'!I1024</f>
        <v>0</v>
      </c>
      <c r="H1025" s="49">
        <f>'XCSM Dump'!J1024</f>
        <v>0</v>
      </c>
      <c r="I1025" s="49">
        <f>'XCSM Dump'!BX1024</f>
        <v>-0.94</v>
      </c>
      <c r="J1025" s="49">
        <f>'XCSM Dump'!BY1024</f>
        <v>-0.88</v>
      </c>
      <c r="K1025" s="49">
        <f>'XCSM Dump'!BZ1024</f>
        <v>2</v>
      </c>
      <c r="L1025" s="76">
        <f>'XCSM Dump'!AT1024</f>
        <v>0</v>
      </c>
      <c r="M1025" s="76">
        <f>'XCSM Dump'!AU1024</f>
        <v>0</v>
      </c>
      <c r="N1025" s="76">
        <f>'XCSM Dump'!AV1024</f>
        <v>0</v>
      </c>
      <c r="O1025" s="76">
        <f>'XCSM Dump'!AW1024</f>
        <v>0</v>
      </c>
      <c r="P1025" s="76">
        <f>'XCSM Dump'!AX1024</f>
        <v>0</v>
      </c>
      <c r="Q1025" s="76">
        <f>'XCSM Dump'!AY1024</f>
        <v>0</v>
      </c>
      <c r="R1025" s="76">
        <f>'XCSM Dump'!AZ1024</f>
        <v>0</v>
      </c>
      <c r="S1025" s="76">
        <f>+'XCSM Dump'!U1024</f>
        <v>0</v>
      </c>
      <c r="T1025" s="76">
        <f>+'XCSM Dump'!BB1024+'XCSM Dump'!BA1024</f>
        <v>0</v>
      </c>
      <c r="U1025" s="11">
        <f t="shared" si="33"/>
        <v>0</v>
      </c>
    </row>
    <row r="1026" spans="1:21" x14ac:dyDescent="0.3">
      <c r="A1026" t="str">
        <f t="shared" si="34"/>
        <v>00000</v>
      </c>
      <c r="B1026" s="1">
        <f>'XCSM Dump'!C1025</f>
        <v>0</v>
      </c>
      <c r="C1026" s="1" t="str">
        <f>IF(LEN('XCSM Dump'!D1025)=4,'XCSM Dump'!D1025,REPT("0",3-LEN('XCSM Dump'!D1025))&amp;'XCSM Dump'!D1025)</f>
        <v>000</v>
      </c>
      <c r="D1026" s="1">
        <f>'XCSM Dump'!E1025</f>
        <v>0</v>
      </c>
      <c r="E1026">
        <f>'XCSM Dump'!F1025</f>
        <v>0</v>
      </c>
      <c r="F1026" s="75">
        <f>'XCSM Dump'!W1025</f>
        <v>0</v>
      </c>
      <c r="G1026" s="49">
        <f>'XCSM Dump'!I1025</f>
        <v>0</v>
      </c>
      <c r="H1026" s="49">
        <f>'XCSM Dump'!J1025</f>
        <v>0</v>
      </c>
      <c r="I1026" s="49">
        <f>'XCSM Dump'!BX1025</f>
        <v>-0.94</v>
      </c>
      <c r="J1026" s="49">
        <f>'XCSM Dump'!BY1025</f>
        <v>-0.88</v>
      </c>
      <c r="K1026" s="49">
        <f>'XCSM Dump'!BZ1025</f>
        <v>2</v>
      </c>
      <c r="L1026" s="76">
        <f>'XCSM Dump'!AT1025</f>
        <v>0</v>
      </c>
      <c r="M1026" s="76">
        <f>'XCSM Dump'!AU1025</f>
        <v>0</v>
      </c>
      <c r="N1026" s="76">
        <f>'XCSM Dump'!AV1025</f>
        <v>0</v>
      </c>
      <c r="O1026" s="76">
        <f>'XCSM Dump'!AW1025</f>
        <v>0</v>
      </c>
      <c r="P1026" s="76">
        <f>'XCSM Dump'!AX1025</f>
        <v>0</v>
      </c>
      <c r="Q1026" s="76">
        <f>'XCSM Dump'!AY1025</f>
        <v>0</v>
      </c>
      <c r="R1026" s="76">
        <f>'XCSM Dump'!AZ1025</f>
        <v>0</v>
      </c>
      <c r="S1026" s="76">
        <f>+'XCSM Dump'!U1025</f>
        <v>0</v>
      </c>
      <c r="T1026" s="76">
        <f>+'XCSM Dump'!BB1025+'XCSM Dump'!BA1025</f>
        <v>0</v>
      </c>
      <c r="U1026" s="11">
        <f t="shared" si="33"/>
        <v>0</v>
      </c>
    </row>
    <row r="1027" spans="1:21" x14ac:dyDescent="0.3">
      <c r="A1027" t="str">
        <f t="shared" si="34"/>
        <v>00000</v>
      </c>
      <c r="B1027" s="1">
        <f>'XCSM Dump'!C1026</f>
        <v>0</v>
      </c>
      <c r="C1027" s="1" t="str">
        <f>IF(LEN('XCSM Dump'!D1026)=4,'XCSM Dump'!D1026,REPT("0",3-LEN('XCSM Dump'!D1026))&amp;'XCSM Dump'!D1026)</f>
        <v>000</v>
      </c>
      <c r="D1027" s="1">
        <f>'XCSM Dump'!E1026</f>
        <v>0</v>
      </c>
      <c r="E1027">
        <f>'XCSM Dump'!F1026</f>
        <v>0</v>
      </c>
      <c r="F1027" s="75">
        <f>'XCSM Dump'!W1026</f>
        <v>0</v>
      </c>
      <c r="G1027" s="49">
        <f>'XCSM Dump'!I1026</f>
        <v>0</v>
      </c>
      <c r="H1027" s="49">
        <f>'XCSM Dump'!J1026</f>
        <v>0</v>
      </c>
      <c r="I1027" s="49">
        <f>'XCSM Dump'!BX1026</f>
        <v>-0.94</v>
      </c>
      <c r="J1027" s="49">
        <f>'XCSM Dump'!BY1026</f>
        <v>-0.88</v>
      </c>
      <c r="K1027" s="49">
        <f>'XCSM Dump'!BZ1026</f>
        <v>2</v>
      </c>
      <c r="L1027" s="76">
        <f>'XCSM Dump'!AT1026</f>
        <v>0</v>
      </c>
      <c r="M1027" s="76">
        <f>'XCSM Dump'!AU1026</f>
        <v>0</v>
      </c>
      <c r="N1027" s="76">
        <f>'XCSM Dump'!AV1026</f>
        <v>0</v>
      </c>
      <c r="O1027" s="76">
        <f>'XCSM Dump'!AW1026</f>
        <v>0</v>
      </c>
      <c r="P1027" s="76">
        <f>'XCSM Dump'!AX1026</f>
        <v>0</v>
      </c>
      <c r="Q1027" s="76">
        <f>'XCSM Dump'!AY1026</f>
        <v>0</v>
      </c>
      <c r="R1027" s="76">
        <f>'XCSM Dump'!AZ1026</f>
        <v>0</v>
      </c>
      <c r="S1027" s="76">
        <f>+'XCSM Dump'!U1026</f>
        <v>0</v>
      </c>
      <c r="T1027" s="76">
        <f>+'XCSM Dump'!BB1026+'XCSM Dump'!BA1026</f>
        <v>0</v>
      </c>
      <c r="U1027" s="11">
        <f t="shared" si="33"/>
        <v>0</v>
      </c>
    </row>
    <row r="1028" spans="1:21" x14ac:dyDescent="0.3">
      <c r="A1028" t="str">
        <f t="shared" si="34"/>
        <v>00000</v>
      </c>
      <c r="B1028" s="1">
        <f>'XCSM Dump'!C1027</f>
        <v>0</v>
      </c>
      <c r="C1028" s="1" t="str">
        <f>IF(LEN('XCSM Dump'!D1027)=4,'XCSM Dump'!D1027,REPT("0",3-LEN('XCSM Dump'!D1027))&amp;'XCSM Dump'!D1027)</f>
        <v>000</v>
      </c>
      <c r="D1028" s="1">
        <f>'XCSM Dump'!E1027</f>
        <v>0</v>
      </c>
      <c r="E1028">
        <f>'XCSM Dump'!F1027</f>
        <v>0</v>
      </c>
      <c r="F1028" s="75">
        <f>'XCSM Dump'!W1027</f>
        <v>0</v>
      </c>
      <c r="G1028" s="49">
        <f>'XCSM Dump'!I1027</f>
        <v>0</v>
      </c>
      <c r="H1028" s="49">
        <f>'XCSM Dump'!J1027</f>
        <v>0</v>
      </c>
      <c r="I1028" s="49">
        <f>'XCSM Dump'!BX1027</f>
        <v>-0.94</v>
      </c>
      <c r="J1028" s="49">
        <f>'XCSM Dump'!BY1027</f>
        <v>-0.88</v>
      </c>
      <c r="K1028" s="49">
        <f>'XCSM Dump'!BZ1027</f>
        <v>2</v>
      </c>
      <c r="L1028" s="76">
        <f>'XCSM Dump'!AT1027</f>
        <v>0</v>
      </c>
      <c r="M1028" s="76">
        <f>'XCSM Dump'!AU1027</f>
        <v>0</v>
      </c>
      <c r="N1028" s="76">
        <f>'XCSM Dump'!AV1027</f>
        <v>0</v>
      </c>
      <c r="O1028" s="76">
        <f>'XCSM Dump'!AW1027</f>
        <v>0</v>
      </c>
      <c r="P1028" s="76">
        <f>'XCSM Dump'!AX1027</f>
        <v>0</v>
      </c>
      <c r="Q1028" s="76">
        <f>'XCSM Dump'!AY1027</f>
        <v>0</v>
      </c>
      <c r="R1028" s="76">
        <f>'XCSM Dump'!AZ1027</f>
        <v>0</v>
      </c>
      <c r="S1028" s="76">
        <f>+'XCSM Dump'!U1027</f>
        <v>0</v>
      </c>
      <c r="T1028" s="76">
        <f>+'XCSM Dump'!BB1027+'XCSM Dump'!BA1027</f>
        <v>0</v>
      </c>
      <c r="U1028" s="11">
        <f t="shared" si="33"/>
        <v>0</v>
      </c>
    </row>
    <row r="1029" spans="1:21" x14ac:dyDescent="0.3">
      <c r="A1029" t="str">
        <f t="shared" si="34"/>
        <v>00000</v>
      </c>
      <c r="B1029" s="1">
        <f>'XCSM Dump'!C1028</f>
        <v>0</v>
      </c>
      <c r="C1029" s="1" t="str">
        <f>IF(LEN('XCSM Dump'!D1028)=4,'XCSM Dump'!D1028,REPT("0",3-LEN('XCSM Dump'!D1028))&amp;'XCSM Dump'!D1028)</f>
        <v>000</v>
      </c>
      <c r="D1029" s="1">
        <f>'XCSM Dump'!E1028</f>
        <v>0</v>
      </c>
      <c r="E1029">
        <f>'XCSM Dump'!F1028</f>
        <v>0</v>
      </c>
      <c r="F1029" s="75">
        <f>'XCSM Dump'!W1028</f>
        <v>0</v>
      </c>
      <c r="G1029" s="49">
        <f>'XCSM Dump'!I1028</f>
        <v>0</v>
      </c>
      <c r="H1029" s="49">
        <f>'XCSM Dump'!J1028</f>
        <v>0</v>
      </c>
      <c r="I1029" s="49">
        <f>'XCSM Dump'!BX1028</f>
        <v>-0.94</v>
      </c>
      <c r="J1029" s="49">
        <f>'XCSM Dump'!BY1028</f>
        <v>-0.88</v>
      </c>
      <c r="K1029" s="49">
        <f>'XCSM Dump'!BZ1028</f>
        <v>2</v>
      </c>
      <c r="L1029" s="76">
        <f>'XCSM Dump'!AT1028</f>
        <v>0</v>
      </c>
      <c r="M1029" s="76">
        <f>'XCSM Dump'!AU1028</f>
        <v>0</v>
      </c>
      <c r="N1029" s="76">
        <f>'XCSM Dump'!AV1028</f>
        <v>0</v>
      </c>
      <c r="O1029" s="76">
        <f>'XCSM Dump'!AW1028</f>
        <v>0</v>
      </c>
      <c r="P1029" s="76">
        <f>'XCSM Dump'!AX1028</f>
        <v>0</v>
      </c>
      <c r="Q1029" s="76">
        <f>'XCSM Dump'!AY1028</f>
        <v>0</v>
      </c>
      <c r="R1029" s="76">
        <f>'XCSM Dump'!AZ1028</f>
        <v>0</v>
      </c>
      <c r="S1029" s="76">
        <f>+'XCSM Dump'!U1028</f>
        <v>0</v>
      </c>
      <c r="T1029" s="76">
        <f>+'XCSM Dump'!BB1028+'XCSM Dump'!BA1028</f>
        <v>0</v>
      </c>
      <c r="U1029" s="11">
        <f t="shared" si="33"/>
        <v>0</v>
      </c>
    </row>
    <row r="1030" spans="1:21" x14ac:dyDescent="0.3">
      <c r="A1030" t="str">
        <f t="shared" si="34"/>
        <v>00000</v>
      </c>
      <c r="B1030" s="1">
        <f>'XCSM Dump'!C1029</f>
        <v>0</v>
      </c>
      <c r="C1030" s="1" t="str">
        <f>IF(LEN('XCSM Dump'!D1029)=4,'XCSM Dump'!D1029,REPT("0",3-LEN('XCSM Dump'!D1029))&amp;'XCSM Dump'!D1029)</f>
        <v>000</v>
      </c>
      <c r="D1030" s="1">
        <f>'XCSM Dump'!E1029</f>
        <v>0</v>
      </c>
      <c r="E1030">
        <f>'XCSM Dump'!F1029</f>
        <v>0</v>
      </c>
      <c r="F1030" s="75">
        <f>'XCSM Dump'!W1029</f>
        <v>0</v>
      </c>
      <c r="G1030" s="49">
        <f>'XCSM Dump'!I1029</f>
        <v>0</v>
      </c>
      <c r="H1030" s="49">
        <f>'XCSM Dump'!J1029</f>
        <v>0</v>
      </c>
      <c r="I1030" s="49">
        <f>'XCSM Dump'!BX1029</f>
        <v>-0.94</v>
      </c>
      <c r="J1030" s="49">
        <f>'XCSM Dump'!BY1029</f>
        <v>-0.88</v>
      </c>
      <c r="K1030" s="49">
        <f>'XCSM Dump'!BZ1029</f>
        <v>2</v>
      </c>
      <c r="L1030" s="76">
        <f>'XCSM Dump'!AT1029</f>
        <v>0</v>
      </c>
      <c r="M1030" s="76">
        <f>'XCSM Dump'!AU1029</f>
        <v>0</v>
      </c>
      <c r="N1030" s="76">
        <f>'XCSM Dump'!AV1029</f>
        <v>0</v>
      </c>
      <c r="O1030" s="76">
        <f>'XCSM Dump'!AW1029</f>
        <v>0</v>
      </c>
      <c r="P1030" s="76">
        <f>'XCSM Dump'!AX1029</f>
        <v>0</v>
      </c>
      <c r="Q1030" s="76">
        <f>'XCSM Dump'!AY1029</f>
        <v>0</v>
      </c>
      <c r="R1030" s="76">
        <f>'XCSM Dump'!AZ1029</f>
        <v>0</v>
      </c>
      <c r="S1030" s="76">
        <f>+'XCSM Dump'!U1029</f>
        <v>0</v>
      </c>
      <c r="T1030" s="76">
        <f>+'XCSM Dump'!BB1029+'XCSM Dump'!BA1029</f>
        <v>0</v>
      </c>
      <c r="U1030" s="11">
        <f t="shared" si="33"/>
        <v>0</v>
      </c>
    </row>
    <row r="1031" spans="1:21" x14ac:dyDescent="0.3">
      <c r="A1031" t="str">
        <f t="shared" si="34"/>
        <v>00000</v>
      </c>
      <c r="B1031" s="1">
        <f>'XCSM Dump'!C1030</f>
        <v>0</v>
      </c>
      <c r="C1031" s="1" t="str">
        <f>IF(LEN('XCSM Dump'!D1030)=4,'XCSM Dump'!D1030,REPT("0",3-LEN('XCSM Dump'!D1030))&amp;'XCSM Dump'!D1030)</f>
        <v>000</v>
      </c>
      <c r="D1031" s="1">
        <f>'XCSM Dump'!E1030</f>
        <v>0</v>
      </c>
      <c r="E1031">
        <f>'XCSM Dump'!F1030</f>
        <v>0</v>
      </c>
      <c r="F1031" s="75">
        <f>'XCSM Dump'!W1030</f>
        <v>0</v>
      </c>
      <c r="G1031" s="49">
        <f>'XCSM Dump'!I1030</f>
        <v>0</v>
      </c>
      <c r="H1031" s="49">
        <f>'XCSM Dump'!J1030</f>
        <v>0</v>
      </c>
      <c r="I1031" s="49">
        <f>'XCSM Dump'!BX1030</f>
        <v>-0.94</v>
      </c>
      <c r="J1031" s="49">
        <f>'XCSM Dump'!BY1030</f>
        <v>-0.88</v>
      </c>
      <c r="K1031" s="49">
        <f>'XCSM Dump'!BZ1030</f>
        <v>2</v>
      </c>
      <c r="L1031" s="76">
        <f>'XCSM Dump'!AT1030</f>
        <v>0</v>
      </c>
      <c r="M1031" s="76">
        <f>'XCSM Dump'!AU1030</f>
        <v>0</v>
      </c>
      <c r="N1031" s="76">
        <f>'XCSM Dump'!AV1030</f>
        <v>0</v>
      </c>
      <c r="O1031" s="76">
        <f>'XCSM Dump'!AW1030</f>
        <v>0</v>
      </c>
      <c r="P1031" s="76">
        <f>'XCSM Dump'!AX1030</f>
        <v>0</v>
      </c>
      <c r="Q1031" s="76">
        <f>'XCSM Dump'!AY1030</f>
        <v>0</v>
      </c>
      <c r="R1031" s="76">
        <f>'XCSM Dump'!AZ1030</f>
        <v>0</v>
      </c>
      <c r="S1031" s="76">
        <f>+'XCSM Dump'!U1030</f>
        <v>0</v>
      </c>
      <c r="T1031" s="76">
        <f>+'XCSM Dump'!BB1030+'XCSM Dump'!BA1030</f>
        <v>0</v>
      </c>
      <c r="U1031" s="11">
        <f t="shared" si="33"/>
        <v>0</v>
      </c>
    </row>
    <row r="1032" spans="1:21" x14ac:dyDescent="0.3">
      <c r="F1032" s="75"/>
      <c r="G1032" s="49"/>
      <c r="H1032" s="49"/>
      <c r="I1032" s="49"/>
      <c r="J1032" s="49"/>
      <c r="K1032" s="49"/>
      <c r="U1032" s="11"/>
    </row>
    <row r="1033" spans="1:21" x14ac:dyDescent="0.3">
      <c r="F1033" s="75"/>
      <c r="G1033" s="49"/>
      <c r="H1033" s="49"/>
      <c r="I1033" s="49"/>
      <c r="J1033" s="49"/>
      <c r="K1033" s="49"/>
      <c r="U1033" s="11"/>
    </row>
    <row r="1034" spans="1:21" x14ac:dyDescent="0.3">
      <c r="F1034" s="75"/>
      <c r="G1034" s="49"/>
      <c r="H1034" s="49"/>
      <c r="I1034" s="49"/>
      <c r="J1034" s="49"/>
      <c r="K1034" s="49"/>
      <c r="U1034" s="11"/>
    </row>
    <row r="1035" spans="1:21" x14ac:dyDescent="0.3">
      <c r="F1035" s="75"/>
      <c r="G1035" s="49"/>
      <c r="H1035" s="49"/>
      <c r="I1035" s="49"/>
      <c r="J1035" s="49"/>
      <c r="K1035" s="49"/>
      <c r="U1035" s="11"/>
    </row>
    <row r="1036" spans="1:21" x14ac:dyDescent="0.3">
      <c r="F1036" s="75"/>
      <c r="G1036" s="49"/>
      <c r="H1036" s="49"/>
      <c r="I1036" s="49"/>
      <c r="J1036" s="49"/>
      <c r="K1036" s="49"/>
      <c r="U1036" s="11"/>
    </row>
    <row r="1037" spans="1:21" x14ac:dyDescent="0.3">
      <c r="F1037" s="75"/>
      <c r="G1037" s="49"/>
      <c r="H1037" s="49"/>
      <c r="I1037" s="49"/>
      <c r="J1037" s="49"/>
      <c r="K1037" s="49"/>
      <c r="U1037" s="11"/>
    </row>
    <row r="1038" spans="1:21" x14ac:dyDescent="0.3">
      <c r="F1038" s="75"/>
      <c r="G1038" s="49"/>
      <c r="H1038" s="49"/>
      <c r="I1038" s="49"/>
      <c r="J1038" s="49"/>
      <c r="K1038" s="49"/>
      <c r="U1038" s="11"/>
    </row>
    <row r="1039" spans="1:21" x14ac:dyDescent="0.3">
      <c r="F1039" s="75"/>
      <c r="G1039" s="49"/>
      <c r="H1039" s="49"/>
      <c r="I1039" s="49"/>
      <c r="J1039" s="49"/>
      <c r="K1039" s="49"/>
      <c r="U1039" s="11"/>
    </row>
    <row r="1040" spans="1:21" x14ac:dyDescent="0.3">
      <c r="F1040" s="75"/>
      <c r="G1040" s="49"/>
      <c r="H1040" s="49"/>
      <c r="I1040" s="49"/>
      <c r="J1040" s="49"/>
      <c r="K1040" s="49"/>
      <c r="U1040" s="11"/>
    </row>
    <row r="1041" spans="6:21" x14ac:dyDescent="0.3">
      <c r="F1041" s="75"/>
      <c r="G1041" s="49"/>
      <c r="H1041" s="49"/>
      <c r="I1041" s="49"/>
      <c r="J1041" s="49"/>
      <c r="K1041" s="49"/>
      <c r="U1041" s="11"/>
    </row>
    <row r="1042" spans="6:21" x14ac:dyDescent="0.3">
      <c r="F1042" s="75"/>
      <c r="G1042" s="49"/>
      <c r="H1042" s="49"/>
      <c r="I1042" s="49"/>
      <c r="J1042" s="49"/>
      <c r="K1042" s="49"/>
      <c r="U1042" s="11"/>
    </row>
    <row r="1043" spans="6:21" x14ac:dyDescent="0.3">
      <c r="F1043" s="75"/>
      <c r="G1043" s="49"/>
      <c r="H1043" s="49"/>
      <c r="I1043" s="49"/>
      <c r="J1043" s="49"/>
      <c r="K1043" s="49"/>
      <c r="U1043" s="11"/>
    </row>
    <row r="1044" spans="6:21" x14ac:dyDescent="0.3">
      <c r="F1044" s="75"/>
      <c r="G1044" s="49"/>
      <c r="H1044" s="49"/>
      <c r="I1044" s="49"/>
      <c r="J1044" s="49"/>
      <c r="K1044" s="49"/>
      <c r="U1044" s="11"/>
    </row>
    <row r="1045" spans="6:21" x14ac:dyDescent="0.3">
      <c r="F1045" s="75"/>
      <c r="G1045" s="49"/>
      <c r="H1045" s="49"/>
      <c r="I1045" s="49"/>
      <c r="J1045" s="49"/>
      <c r="K1045" s="49"/>
      <c r="U1045" s="11"/>
    </row>
    <row r="1046" spans="6:21" x14ac:dyDescent="0.3">
      <c r="F1046" s="75"/>
      <c r="G1046" s="49"/>
      <c r="H1046" s="49"/>
      <c r="I1046" s="49"/>
      <c r="J1046" s="49"/>
      <c r="K1046" s="49"/>
      <c r="U1046" s="11"/>
    </row>
    <row r="1047" spans="6:21" x14ac:dyDescent="0.3">
      <c r="F1047" s="75"/>
      <c r="G1047" s="49"/>
      <c r="H1047" s="49"/>
      <c r="I1047" s="49"/>
      <c r="J1047" s="49"/>
      <c r="K1047" s="49"/>
      <c r="U1047" s="11"/>
    </row>
    <row r="1048" spans="6:21" x14ac:dyDescent="0.3">
      <c r="F1048" s="75"/>
      <c r="G1048" s="49"/>
      <c r="H1048" s="49"/>
      <c r="I1048" s="49"/>
      <c r="J1048" s="49"/>
      <c r="K1048" s="49"/>
      <c r="U1048" s="11"/>
    </row>
    <row r="1049" spans="6:21" x14ac:dyDescent="0.3">
      <c r="F1049" s="75"/>
      <c r="G1049" s="49"/>
      <c r="H1049" s="49"/>
      <c r="I1049" s="49"/>
      <c r="J1049" s="49"/>
      <c r="K1049" s="49"/>
      <c r="U1049" s="11"/>
    </row>
    <row r="1050" spans="6:21" x14ac:dyDescent="0.3">
      <c r="F1050" s="75"/>
      <c r="G1050" s="49"/>
      <c r="H1050" s="49"/>
      <c r="I1050" s="49"/>
      <c r="J1050" s="49"/>
      <c r="K1050" s="49"/>
      <c r="U1050" s="11"/>
    </row>
    <row r="1051" spans="6:21" x14ac:dyDescent="0.3">
      <c r="F1051" s="75"/>
      <c r="G1051" s="49"/>
      <c r="H1051" s="49"/>
      <c r="I1051" s="49"/>
      <c r="J1051" s="49"/>
      <c r="K1051" s="49"/>
      <c r="U1051" s="11"/>
    </row>
    <row r="1052" spans="6:21" x14ac:dyDescent="0.3">
      <c r="F1052" s="75"/>
      <c r="G1052" s="49"/>
      <c r="H1052" s="49"/>
      <c r="I1052" s="49"/>
      <c r="J1052" s="49"/>
      <c r="K1052" s="49"/>
      <c r="U1052" s="11"/>
    </row>
    <row r="1053" spans="6:21" x14ac:dyDescent="0.3">
      <c r="F1053" s="75"/>
      <c r="G1053" s="49"/>
      <c r="H1053" s="49"/>
      <c r="I1053" s="49"/>
      <c r="J1053" s="49"/>
      <c r="K1053" s="49"/>
      <c r="U1053" s="11"/>
    </row>
    <row r="1054" spans="6:21" x14ac:dyDescent="0.3">
      <c r="F1054" s="75"/>
      <c r="G1054" s="49"/>
      <c r="H1054" s="49"/>
      <c r="I1054" s="49"/>
      <c r="J1054" s="49"/>
      <c r="K1054" s="49"/>
      <c r="U1054" s="11"/>
    </row>
    <row r="1055" spans="6:21" x14ac:dyDescent="0.3">
      <c r="F1055" s="75"/>
      <c r="G1055" s="49"/>
      <c r="H1055" s="49"/>
      <c r="I1055" s="49"/>
      <c r="J1055" s="49"/>
      <c r="K1055" s="49"/>
      <c r="U1055" s="11"/>
    </row>
    <row r="1056" spans="6:21" x14ac:dyDescent="0.3">
      <c r="F1056" s="75"/>
      <c r="G1056" s="49"/>
      <c r="H1056" s="49"/>
      <c r="I1056" s="49"/>
      <c r="J1056" s="49"/>
      <c r="K1056" s="49"/>
      <c r="U1056" s="11"/>
    </row>
    <row r="1057" spans="1:21" x14ac:dyDescent="0.3">
      <c r="F1057" s="75"/>
      <c r="G1057" s="49"/>
      <c r="H1057" s="49"/>
      <c r="I1057" s="49"/>
      <c r="J1057" s="49"/>
      <c r="K1057" s="49"/>
      <c r="U1057" s="11"/>
    </row>
    <row r="1058" spans="1:21" x14ac:dyDescent="0.3">
      <c r="F1058" s="75"/>
      <c r="G1058" s="49"/>
      <c r="H1058" s="49"/>
      <c r="I1058" s="49"/>
      <c r="J1058" s="49"/>
      <c r="K1058" s="49"/>
      <c r="U1058" s="11"/>
    </row>
    <row r="1059" spans="1:21" x14ac:dyDescent="0.3">
      <c r="F1059" s="75"/>
      <c r="G1059" s="49"/>
      <c r="H1059" s="49"/>
      <c r="I1059" s="49"/>
      <c r="J1059" s="49"/>
      <c r="K1059" s="49"/>
      <c r="U1059" s="11"/>
    </row>
    <row r="1060" spans="1:21" x14ac:dyDescent="0.3">
      <c r="F1060" s="75"/>
      <c r="G1060" s="49"/>
      <c r="H1060" s="49"/>
      <c r="I1060" s="49"/>
      <c r="J1060" s="49"/>
      <c r="K1060" s="49"/>
      <c r="U1060" s="11"/>
    </row>
    <row r="1061" spans="1:21" x14ac:dyDescent="0.3">
      <c r="F1061" s="75"/>
      <c r="G1061" s="49"/>
      <c r="H1061" s="49"/>
      <c r="I1061" s="49"/>
      <c r="J1061" s="49"/>
      <c r="K1061" s="49"/>
      <c r="U1061" s="11"/>
    </row>
    <row r="1062" spans="1:21" x14ac:dyDescent="0.3">
      <c r="F1062" s="75"/>
      <c r="G1062" s="49"/>
      <c r="H1062" s="49"/>
      <c r="I1062" s="49"/>
      <c r="J1062" s="49"/>
      <c r="K1062" s="49"/>
      <c r="U1062" s="11"/>
    </row>
    <row r="1063" spans="1:21" x14ac:dyDescent="0.3">
      <c r="F1063" s="75"/>
      <c r="G1063" s="49"/>
      <c r="H1063" s="49"/>
      <c r="I1063" s="49"/>
      <c r="J1063" s="49"/>
      <c r="K1063" s="49"/>
      <c r="U1063" s="11"/>
    </row>
    <row r="1064" spans="1:21" x14ac:dyDescent="0.3">
      <c r="F1064" s="75"/>
      <c r="G1064" s="49"/>
      <c r="H1064" s="49"/>
      <c r="I1064" s="49"/>
      <c r="J1064" s="49"/>
      <c r="K1064" s="49"/>
      <c r="U1064" s="11"/>
    </row>
    <row r="1065" spans="1:21" x14ac:dyDescent="0.3">
      <c r="F1065" s="75"/>
      <c r="G1065" s="49"/>
      <c r="H1065" s="49"/>
      <c r="I1065" s="49"/>
      <c r="J1065" s="49"/>
      <c r="K1065" s="49"/>
      <c r="U1065" s="11"/>
    </row>
    <row r="1066" spans="1:21" x14ac:dyDescent="0.3">
      <c r="F1066" s="75"/>
      <c r="G1066" s="49"/>
      <c r="H1066" s="49"/>
      <c r="I1066" s="49"/>
      <c r="J1066" s="49"/>
      <c r="K1066" s="49"/>
      <c r="U1066" s="11"/>
    </row>
    <row r="1067" spans="1:21" x14ac:dyDescent="0.3">
      <c r="F1067" s="75"/>
      <c r="G1067" s="49"/>
      <c r="H1067" s="49"/>
      <c r="I1067" s="49"/>
      <c r="J1067" s="49"/>
      <c r="K1067" s="49"/>
      <c r="U1067" s="11"/>
    </row>
    <row r="1068" spans="1:21" x14ac:dyDescent="0.3">
      <c r="A1068" t="str">
        <f t="shared" si="34"/>
        <v/>
      </c>
      <c r="F1068" s="75"/>
      <c r="G1068" s="49"/>
      <c r="H1068" s="49"/>
      <c r="I1068" s="49"/>
      <c r="J1068" s="49"/>
      <c r="K1068" s="49"/>
      <c r="U1068" s="11"/>
    </row>
    <row r="1069" spans="1:21" x14ac:dyDescent="0.3">
      <c r="A1069" t="str">
        <f t="shared" si="34"/>
        <v/>
      </c>
      <c r="F1069" s="75"/>
      <c r="G1069" s="49"/>
      <c r="H1069" s="49"/>
      <c r="I1069" s="49"/>
      <c r="J1069" s="49"/>
      <c r="K1069" s="49"/>
      <c r="U1069" s="11"/>
    </row>
    <row r="1070" spans="1:21" x14ac:dyDescent="0.3">
      <c r="A1070" t="str">
        <f t="shared" si="34"/>
        <v/>
      </c>
      <c r="F1070" s="75"/>
      <c r="G1070" s="49"/>
      <c r="H1070" s="49"/>
      <c r="I1070" s="49"/>
      <c r="J1070" s="49"/>
      <c r="K1070" s="49"/>
      <c r="U1070" s="11"/>
    </row>
    <row r="1071" spans="1:21" x14ac:dyDescent="0.3">
      <c r="A1071" t="str">
        <f t="shared" si="34"/>
        <v/>
      </c>
      <c r="F1071" s="75"/>
      <c r="G1071" s="49"/>
      <c r="H1071" s="49"/>
      <c r="I1071" s="49"/>
      <c r="J1071" s="49"/>
      <c r="K1071" s="49"/>
      <c r="U1071" s="11"/>
    </row>
    <row r="1072" spans="1:21" x14ac:dyDescent="0.3">
      <c r="A1072" t="str">
        <f t="shared" ref="A1072:A1087" si="35">B1072&amp;C1072&amp;D1072</f>
        <v/>
      </c>
      <c r="F1072" s="75"/>
      <c r="G1072" s="49"/>
      <c r="H1072" s="49"/>
      <c r="I1072" s="49"/>
      <c r="J1072" s="49"/>
      <c r="K1072" s="49"/>
      <c r="U1072" s="11"/>
    </row>
    <row r="1073" spans="1:21" x14ac:dyDescent="0.3">
      <c r="A1073" t="str">
        <f t="shared" si="35"/>
        <v/>
      </c>
      <c r="F1073" s="75"/>
      <c r="G1073" s="49"/>
      <c r="H1073" s="49"/>
      <c r="I1073" s="49"/>
      <c r="J1073" s="49"/>
      <c r="K1073" s="49"/>
      <c r="U1073" s="11"/>
    </row>
    <row r="1074" spans="1:21" x14ac:dyDescent="0.3">
      <c r="A1074" t="str">
        <f t="shared" si="35"/>
        <v/>
      </c>
      <c r="F1074" s="75"/>
      <c r="G1074" s="49"/>
      <c r="H1074" s="49"/>
      <c r="I1074" s="49"/>
      <c r="J1074" s="49"/>
      <c r="K1074" s="49"/>
      <c r="U1074" s="11"/>
    </row>
    <row r="1075" spans="1:21" x14ac:dyDescent="0.3">
      <c r="A1075" t="str">
        <f t="shared" si="35"/>
        <v/>
      </c>
      <c r="F1075" s="75"/>
      <c r="G1075" s="49"/>
      <c r="H1075" s="49"/>
      <c r="I1075" s="49"/>
      <c r="J1075" s="49"/>
      <c r="K1075" s="49"/>
      <c r="U1075" s="11"/>
    </row>
    <row r="1076" spans="1:21" x14ac:dyDescent="0.3">
      <c r="A1076" t="str">
        <f t="shared" si="35"/>
        <v/>
      </c>
      <c r="F1076" s="75"/>
      <c r="G1076" s="49"/>
      <c r="H1076" s="49"/>
      <c r="I1076" s="49"/>
      <c r="J1076" s="49"/>
      <c r="K1076" s="49"/>
      <c r="U1076" s="11"/>
    </row>
    <row r="1077" spans="1:21" x14ac:dyDescent="0.3">
      <c r="A1077" t="str">
        <f t="shared" si="35"/>
        <v/>
      </c>
      <c r="F1077" s="75"/>
      <c r="G1077" s="49"/>
      <c r="H1077" s="49"/>
      <c r="I1077" s="49"/>
      <c r="J1077" s="49"/>
      <c r="K1077" s="49"/>
      <c r="U1077" s="11"/>
    </row>
    <row r="1078" spans="1:21" x14ac:dyDescent="0.3">
      <c r="A1078" t="str">
        <f t="shared" si="35"/>
        <v/>
      </c>
      <c r="F1078" s="75"/>
      <c r="G1078" s="49"/>
      <c r="H1078" s="49"/>
      <c r="I1078" s="49"/>
      <c r="J1078" s="49"/>
      <c r="K1078" s="49"/>
      <c r="U1078" s="11"/>
    </row>
    <row r="1079" spans="1:21" x14ac:dyDescent="0.3">
      <c r="A1079" t="str">
        <f t="shared" si="35"/>
        <v/>
      </c>
      <c r="F1079" s="75"/>
      <c r="G1079" s="49"/>
      <c r="H1079" s="49"/>
      <c r="I1079" s="49"/>
      <c r="J1079" s="49"/>
      <c r="K1079" s="49"/>
      <c r="U1079" s="11"/>
    </row>
    <row r="1080" spans="1:21" x14ac:dyDescent="0.3">
      <c r="A1080" t="str">
        <f t="shared" si="35"/>
        <v/>
      </c>
      <c r="F1080" s="75"/>
      <c r="G1080" s="49"/>
      <c r="H1080" s="49"/>
      <c r="I1080" s="49"/>
      <c r="J1080" s="49"/>
      <c r="K1080" s="49"/>
      <c r="U1080" s="11"/>
    </row>
    <row r="1081" spans="1:21" x14ac:dyDescent="0.3">
      <c r="A1081" t="str">
        <f t="shared" si="35"/>
        <v/>
      </c>
      <c r="F1081" s="75"/>
      <c r="G1081" s="49"/>
      <c r="H1081" s="49"/>
      <c r="I1081" s="49"/>
      <c r="J1081" s="49"/>
      <c r="K1081" s="49"/>
      <c r="U1081" s="11"/>
    </row>
    <row r="1082" spans="1:21" x14ac:dyDescent="0.3">
      <c r="A1082" t="str">
        <f t="shared" si="35"/>
        <v/>
      </c>
      <c r="F1082" s="75"/>
      <c r="G1082" s="49"/>
      <c r="H1082" s="49"/>
      <c r="I1082" s="49"/>
      <c r="J1082" s="49"/>
      <c r="K1082" s="49"/>
      <c r="U1082" s="11"/>
    </row>
    <row r="1083" spans="1:21" x14ac:dyDescent="0.3">
      <c r="A1083" t="str">
        <f t="shared" si="35"/>
        <v/>
      </c>
      <c r="F1083" s="75"/>
      <c r="G1083" s="49"/>
      <c r="H1083" s="49"/>
      <c r="I1083" s="49"/>
      <c r="J1083" s="49"/>
      <c r="K1083" s="49"/>
      <c r="U1083" s="11"/>
    </row>
    <row r="1084" spans="1:21" x14ac:dyDescent="0.3">
      <c r="A1084" t="str">
        <f t="shared" si="35"/>
        <v/>
      </c>
      <c r="F1084" s="75"/>
      <c r="G1084" s="49"/>
      <c r="H1084" s="49"/>
      <c r="I1084" s="49"/>
      <c r="J1084" s="49"/>
      <c r="K1084" s="49"/>
      <c r="U1084" s="11"/>
    </row>
    <row r="1085" spans="1:21" x14ac:dyDescent="0.3">
      <c r="A1085" t="str">
        <f t="shared" si="35"/>
        <v/>
      </c>
      <c r="F1085" s="75"/>
      <c r="G1085" s="49"/>
      <c r="H1085" s="49"/>
      <c r="I1085" s="49"/>
      <c r="J1085" s="49"/>
      <c r="K1085" s="49"/>
      <c r="U1085" s="11"/>
    </row>
    <row r="1086" spans="1:21" x14ac:dyDescent="0.3">
      <c r="A1086" t="str">
        <f t="shared" si="35"/>
        <v/>
      </c>
      <c r="F1086" s="75"/>
      <c r="G1086" s="49"/>
      <c r="H1086" s="49"/>
      <c r="I1086" s="49"/>
      <c r="J1086" s="49"/>
      <c r="K1086" s="49"/>
      <c r="U1086" s="11"/>
    </row>
    <row r="1087" spans="1:21" x14ac:dyDescent="0.3">
      <c r="A1087" t="str">
        <f t="shared" si="35"/>
        <v/>
      </c>
      <c r="F1087" s="75"/>
      <c r="G1087" s="49"/>
      <c r="H1087" s="49"/>
      <c r="I1087" s="49"/>
      <c r="J1087" s="49"/>
      <c r="K1087" s="49"/>
      <c r="U1087" s="11"/>
    </row>
    <row r="1088" spans="1:21" x14ac:dyDescent="0.3">
      <c r="F1088" s="75"/>
      <c r="G1088" s="49"/>
      <c r="H1088" s="49"/>
      <c r="I1088" s="49"/>
      <c r="J1088" s="49"/>
      <c r="K1088" s="49"/>
      <c r="U1088" s="11"/>
    </row>
    <row r="1089" spans="6:21" x14ac:dyDescent="0.3">
      <c r="F1089" s="75"/>
      <c r="G1089" s="49"/>
      <c r="H1089" s="49"/>
      <c r="I1089" s="49"/>
      <c r="J1089" s="49"/>
      <c r="K1089" s="49"/>
      <c r="U1089" s="11"/>
    </row>
    <row r="1090" spans="6:21" x14ac:dyDescent="0.3">
      <c r="F1090" s="75"/>
      <c r="G1090" s="49"/>
      <c r="H1090" s="49"/>
      <c r="I1090" s="49"/>
      <c r="J1090" s="49"/>
      <c r="K1090" s="49"/>
      <c r="U1090" s="11"/>
    </row>
    <row r="1091" spans="6:21" x14ac:dyDescent="0.3">
      <c r="F1091" s="75"/>
      <c r="G1091" s="49"/>
      <c r="H1091" s="49"/>
      <c r="I1091" s="49"/>
      <c r="J1091" s="49"/>
      <c r="K1091" s="49"/>
      <c r="U1091" s="11"/>
    </row>
    <row r="1092" spans="6:21" x14ac:dyDescent="0.3">
      <c r="F1092" s="75"/>
      <c r="G1092" s="49"/>
      <c r="H1092" s="49"/>
      <c r="I1092" s="49"/>
      <c r="J1092" s="49"/>
      <c r="K1092" s="49"/>
      <c r="U1092" s="11"/>
    </row>
    <row r="1093" spans="6:21" x14ac:dyDescent="0.3">
      <c r="F1093" s="75"/>
      <c r="G1093" s="49"/>
      <c r="H1093" s="49"/>
      <c r="I1093" s="49"/>
      <c r="J1093" s="49"/>
      <c r="K1093" s="49"/>
      <c r="U1093" s="11"/>
    </row>
    <row r="1094" spans="6:21" x14ac:dyDescent="0.3">
      <c r="F1094" s="75"/>
      <c r="G1094" s="49"/>
      <c r="H1094" s="49"/>
      <c r="I1094" s="49"/>
      <c r="J1094" s="49"/>
      <c r="K1094" s="49"/>
      <c r="U1094" s="11"/>
    </row>
    <row r="1095" spans="6:21" x14ac:dyDescent="0.3">
      <c r="F1095" s="75"/>
      <c r="G1095" s="49"/>
      <c r="H1095" s="49"/>
      <c r="I1095" s="49"/>
      <c r="J1095" s="49"/>
      <c r="K1095" s="49"/>
      <c r="U1095" s="11"/>
    </row>
    <row r="1096" spans="6:21" x14ac:dyDescent="0.3">
      <c r="F1096" s="75"/>
      <c r="G1096" s="49"/>
      <c r="H1096" s="49"/>
      <c r="I1096" s="49"/>
      <c r="J1096" s="49"/>
      <c r="K1096" s="49"/>
      <c r="U1096" s="11"/>
    </row>
    <row r="1097" spans="6:21" x14ac:dyDescent="0.3">
      <c r="F1097" s="75"/>
      <c r="G1097" s="49"/>
      <c r="H1097" s="49"/>
      <c r="I1097" s="49"/>
      <c r="J1097" s="49"/>
      <c r="K1097" s="49"/>
      <c r="U1097" s="11"/>
    </row>
    <row r="1098" spans="6:21" x14ac:dyDescent="0.3">
      <c r="F1098" s="75"/>
      <c r="G1098" s="49"/>
      <c r="H1098" s="49"/>
      <c r="I1098" s="49"/>
      <c r="J1098" s="49"/>
      <c r="K1098" s="49"/>
      <c r="U1098" s="11"/>
    </row>
    <row r="1099" spans="6:21" x14ac:dyDescent="0.3">
      <c r="F1099" s="75"/>
      <c r="G1099" s="49"/>
      <c r="H1099" s="49"/>
      <c r="I1099" s="49"/>
      <c r="J1099" s="49"/>
      <c r="K1099" s="49"/>
      <c r="U1099" s="11"/>
    </row>
    <row r="1100" spans="6:21" x14ac:dyDescent="0.3">
      <c r="F1100" s="75"/>
      <c r="G1100" s="49"/>
      <c r="H1100" s="49"/>
      <c r="I1100" s="49"/>
      <c r="J1100" s="49"/>
      <c r="K1100" s="49"/>
      <c r="U1100" s="11"/>
    </row>
    <row r="1101" spans="6:21" x14ac:dyDescent="0.3">
      <c r="F1101" s="75"/>
      <c r="G1101" s="49"/>
      <c r="H1101" s="49"/>
      <c r="I1101" s="49"/>
      <c r="J1101" s="49"/>
      <c r="K1101" s="49"/>
      <c r="U1101" s="11"/>
    </row>
    <row r="1102" spans="6:21" x14ac:dyDescent="0.3">
      <c r="F1102" s="75"/>
      <c r="G1102" s="49"/>
      <c r="H1102" s="49"/>
      <c r="I1102" s="49"/>
      <c r="J1102" s="49"/>
      <c r="K1102" s="49"/>
      <c r="U1102" s="11"/>
    </row>
    <row r="1103" spans="6:21" x14ac:dyDescent="0.3">
      <c r="F1103" s="75"/>
      <c r="G1103" s="49"/>
      <c r="H1103" s="49"/>
      <c r="I1103" s="49"/>
      <c r="J1103" s="49"/>
      <c r="K1103" s="49"/>
      <c r="U1103" s="11"/>
    </row>
    <row r="1104" spans="6:21" x14ac:dyDescent="0.3">
      <c r="F1104" s="75"/>
      <c r="G1104" s="49"/>
      <c r="H1104" s="49"/>
      <c r="I1104" s="49"/>
      <c r="J1104" s="49"/>
      <c r="K1104" s="49"/>
      <c r="U1104" s="11"/>
    </row>
    <row r="1105" spans="6:21" x14ac:dyDescent="0.3">
      <c r="F1105" s="75"/>
      <c r="G1105" s="49"/>
      <c r="H1105" s="49"/>
      <c r="I1105" s="49"/>
      <c r="J1105" s="49"/>
      <c r="K1105" s="49"/>
      <c r="U1105" s="11"/>
    </row>
    <row r="1106" spans="6:21" x14ac:dyDescent="0.3">
      <c r="F1106" s="75"/>
      <c r="G1106" s="49"/>
      <c r="H1106" s="49"/>
      <c r="I1106" s="49"/>
      <c r="J1106" s="49"/>
      <c r="K1106" s="49"/>
      <c r="U1106" s="11"/>
    </row>
    <row r="1107" spans="6:21" x14ac:dyDescent="0.3">
      <c r="F1107" s="75"/>
      <c r="G1107" s="49"/>
      <c r="H1107" s="49"/>
      <c r="I1107" s="49"/>
      <c r="J1107" s="49"/>
      <c r="K1107" s="49"/>
      <c r="U1107" s="11"/>
    </row>
    <row r="1108" spans="6:21" x14ac:dyDescent="0.3">
      <c r="F1108" s="75"/>
      <c r="G1108" s="49"/>
      <c r="H1108" s="49"/>
      <c r="I1108" s="49"/>
      <c r="J1108" s="49"/>
      <c r="K1108" s="49"/>
      <c r="U1108" s="11"/>
    </row>
    <row r="1109" spans="6:21" x14ac:dyDescent="0.3">
      <c r="F1109" s="75"/>
      <c r="G1109" s="49"/>
      <c r="H1109" s="49"/>
      <c r="I1109" s="49"/>
      <c r="J1109" s="49"/>
      <c r="K1109" s="49"/>
      <c r="U1109" s="11"/>
    </row>
    <row r="1110" spans="6:21" x14ac:dyDescent="0.3">
      <c r="F1110" s="75"/>
      <c r="G1110" s="49"/>
      <c r="H1110" s="49"/>
      <c r="I1110" s="49"/>
      <c r="J1110" s="49"/>
      <c r="K1110" s="49"/>
      <c r="U1110" s="11"/>
    </row>
    <row r="1111" spans="6:21" x14ac:dyDescent="0.3">
      <c r="F1111" s="75"/>
      <c r="G1111" s="49"/>
      <c r="H1111" s="49"/>
      <c r="I1111" s="49"/>
      <c r="J1111" s="49"/>
      <c r="K1111" s="49"/>
      <c r="U1111" s="11"/>
    </row>
    <row r="1112" spans="6:21" x14ac:dyDescent="0.3">
      <c r="F1112" s="75"/>
      <c r="G1112" s="49"/>
      <c r="H1112" s="49"/>
      <c r="I1112" s="49"/>
      <c r="J1112" s="49"/>
      <c r="K1112" s="49"/>
      <c r="U1112" s="11"/>
    </row>
    <row r="1113" spans="6:21" x14ac:dyDescent="0.3">
      <c r="F1113" s="75"/>
      <c r="G1113" s="49"/>
      <c r="H1113" s="49"/>
      <c r="I1113" s="49"/>
      <c r="J1113" s="49"/>
      <c r="K1113" s="49"/>
      <c r="U1113" s="11"/>
    </row>
    <row r="1114" spans="6:21" x14ac:dyDescent="0.3">
      <c r="F1114" s="75"/>
      <c r="G1114" s="49"/>
      <c r="H1114" s="49"/>
      <c r="I1114" s="49"/>
      <c r="J1114" s="49"/>
      <c r="K1114" s="49"/>
      <c r="U1114" s="11"/>
    </row>
    <row r="1115" spans="6:21" x14ac:dyDescent="0.3">
      <c r="F1115" s="75"/>
      <c r="G1115" s="49"/>
      <c r="H1115" s="49"/>
      <c r="I1115" s="49"/>
      <c r="J1115" s="49"/>
      <c r="K1115" s="49"/>
      <c r="U1115" s="11"/>
    </row>
    <row r="1116" spans="6:21" x14ac:dyDescent="0.3">
      <c r="F1116" s="75"/>
      <c r="G1116" s="49"/>
      <c r="H1116" s="49"/>
      <c r="I1116" s="49"/>
      <c r="J1116" s="49"/>
      <c r="K1116" s="49"/>
      <c r="U1116" s="11"/>
    </row>
    <row r="1117" spans="6:21" x14ac:dyDescent="0.3">
      <c r="F1117" s="75"/>
      <c r="G1117" s="49"/>
      <c r="H1117" s="49"/>
      <c r="I1117" s="49"/>
      <c r="J1117" s="49"/>
      <c r="K1117" s="49"/>
      <c r="U1117" s="11"/>
    </row>
    <row r="1118" spans="6:21" x14ac:dyDescent="0.3">
      <c r="F1118" s="75"/>
      <c r="G1118" s="49"/>
      <c r="H1118" s="49"/>
      <c r="I1118" s="49"/>
      <c r="J1118" s="49"/>
      <c r="K1118" s="49"/>
      <c r="U1118" s="11"/>
    </row>
    <row r="1119" spans="6:21" x14ac:dyDescent="0.3">
      <c r="F1119" s="75"/>
      <c r="G1119" s="49"/>
      <c r="H1119" s="49"/>
      <c r="I1119" s="49"/>
      <c r="J1119" s="49"/>
      <c r="K1119" s="49"/>
      <c r="U1119" s="11"/>
    </row>
    <row r="1120" spans="6:21" x14ac:dyDescent="0.3">
      <c r="F1120" s="75"/>
      <c r="G1120" s="49"/>
      <c r="H1120" s="49"/>
      <c r="I1120" s="49"/>
      <c r="J1120" s="49"/>
      <c r="K1120" s="49"/>
      <c r="U1120" s="11"/>
    </row>
    <row r="1121" spans="6:21" x14ac:dyDescent="0.3">
      <c r="F1121" s="75"/>
      <c r="G1121" s="49"/>
      <c r="H1121" s="49"/>
      <c r="I1121" s="49"/>
      <c r="J1121" s="49"/>
      <c r="K1121" s="49"/>
      <c r="U1121" s="11"/>
    </row>
    <row r="1122" spans="6:21" x14ac:dyDescent="0.3">
      <c r="F1122" s="75"/>
      <c r="G1122" s="49"/>
      <c r="H1122" s="49"/>
      <c r="I1122" s="49"/>
      <c r="J1122" s="49"/>
      <c r="K1122" s="49"/>
      <c r="U1122" s="11"/>
    </row>
    <row r="1123" spans="6:21" x14ac:dyDescent="0.3">
      <c r="F1123" s="75"/>
      <c r="G1123" s="49"/>
      <c r="H1123" s="49"/>
      <c r="I1123" s="49"/>
      <c r="J1123" s="49"/>
      <c r="K1123" s="49"/>
      <c r="U1123" s="11"/>
    </row>
    <row r="1124" spans="6:21" x14ac:dyDescent="0.3">
      <c r="F1124" s="75"/>
      <c r="G1124" s="49"/>
      <c r="H1124" s="49"/>
      <c r="I1124" s="49"/>
      <c r="J1124" s="49"/>
      <c r="K1124" s="49"/>
      <c r="U1124" s="11"/>
    </row>
    <row r="1125" spans="6:21" x14ac:dyDescent="0.3">
      <c r="F1125" s="75"/>
      <c r="G1125" s="49"/>
      <c r="H1125" s="49"/>
      <c r="I1125" s="49"/>
      <c r="J1125" s="49"/>
      <c r="K1125" s="49"/>
      <c r="U1125" s="11"/>
    </row>
    <row r="1126" spans="6:21" x14ac:dyDescent="0.3">
      <c r="F1126" s="75"/>
      <c r="G1126" s="49"/>
      <c r="H1126" s="49"/>
      <c r="I1126" s="49"/>
      <c r="J1126" s="49"/>
      <c r="K1126" s="49"/>
      <c r="U1126" s="11"/>
    </row>
    <row r="1127" spans="6:21" x14ac:dyDescent="0.3">
      <c r="F1127" s="75"/>
      <c r="G1127" s="49"/>
      <c r="H1127" s="49"/>
      <c r="I1127" s="49"/>
      <c r="J1127" s="49"/>
      <c r="K1127" s="49"/>
      <c r="U1127" s="11"/>
    </row>
    <row r="1128" spans="6:21" x14ac:dyDescent="0.3">
      <c r="F1128" s="75"/>
      <c r="G1128" s="49"/>
      <c r="H1128" s="49"/>
      <c r="I1128" s="49"/>
      <c r="J1128" s="49"/>
      <c r="K1128" s="49"/>
      <c r="U1128" s="11"/>
    </row>
    <row r="1129" spans="6:21" x14ac:dyDescent="0.3">
      <c r="F1129" s="75"/>
      <c r="G1129" s="49"/>
      <c r="H1129" s="49"/>
      <c r="I1129" s="49"/>
      <c r="J1129" s="49"/>
      <c r="K1129" s="49"/>
      <c r="U1129" s="11"/>
    </row>
    <row r="1130" spans="6:21" x14ac:dyDescent="0.3">
      <c r="F1130" s="75"/>
      <c r="G1130" s="49"/>
      <c r="H1130" s="49"/>
      <c r="I1130" s="49"/>
      <c r="J1130" s="49"/>
      <c r="K1130" s="49"/>
      <c r="U1130" s="11"/>
    </row>
    <row r="1131" spans="6:21" x14ac:dyDescent="0.3">
      <c r="F1131" s="75"/>
      <c r="G1131" s="49"/>
      <c r="H1131" s="49"/>
      <c r="I1131" s="49"/>
      <c r="J1131" s="49"/>
      <c r="K1131" s="49"/>
      <c r="U1131" s="11"/>
    </row>
    <row r="1132" spans="6:21" x14ac:dyDescent="0.3">
      <c r="F1132" s="75"/>
      <c r="G1132" s="49"/>
      <c r="H1132" s="49"/>
      <c r="I1132" s="49"/>
      <c r="J1132" s="49"/>
      <c r="K1132" s="49"/>
      <c r="U1132" s="11"/>
    </row>
    <row r="1133" spans="6:21" x14ac:dyDescent="0.3">
      <c r="F1133" s="75"/>
      <c r="G1133" s="49"/>
      <c r="H1133" s="49"/>
      <c r="I1133" s="49"/>
      <c r="J1133" s="49"/>
      <c r="K1133" s="49"/>
      <c r="U1133" s="11"/>
    </row>
    <row r="1134" spans="6:21" x14ac:dyDescent="0.3">
      <c r="F1134" s="75"/>
      <c r="G1134" s="49"/>
      <c r="H1134" s="49"/>
      <c r="I1134" s="49"/>
      <c r="J1134" s="49"/>
      <c r="K1134" s="49"/>
      <c r="U1134" s="11"/>
    </row>
    <row r="1135" spans="6:21" x14ac:dyDescent="0.3">
      <c r="F1135" s="75"/>
      <c r="G1135" s="49"/>
      <c r="H1135" s="49"/>
      <c r="I1135" s="49"/>
      <c r="J1135" s="49"/>
      <c r="K1135" s="49"/>
      <c r="U1135" s="11"/>
    </row>
    <row r="1136" spans="6:21" x14ac:dyDescent="0.3">
      <c r="F1136" s="75"/>
      <c r="G1136" s="49"/>
      <c r="H1136" s="49"/>
      <c r="I1136" s="49"/>
      <c r="J1136" s="49"/>
      <c r="K1136" s="49"/>
      <c r="U1136" s="11"/>
    </row>
    <row r="1137" spans="6:21" x14ac:dyDescent="0.3">
      <c r="F1137" s="75"/>
      <c r="G1137" s="49"/>
      <c r="H1137" s="49"/>
      <c r="I1137" s="49"/>
      <c r="J1137" s="49"/>
      <c r="K1137" s="49"/>
      <c r="U1137" s="11"/>
    </row>
    <row r="1138" spans="6:21" x14ac:dyDescent="0.3">
      <c r="F1138" s="75"/>
      <c r="G1138" s="49"/>
      <c r="H1138" s="49"/>
      <c r="I1138" s="49"/>
      <c r="J1138" s="49"/>
      <c r="K1138" s="49"/>
      <c r="U1138" s="11"/>
    </row>
    <row r="1139" spans="6:21" x14ac:dyDescent="0.3">
      <c r="F1139" s="75"/>
      <c r="G1139" s="49"/>
      <c r="H1139" s="49"/>
      <c r="I1139" s="49"/>
      <c r="J1139" s="49"/>
      <c r="K1139" s="49"/>
      <c r="U1139" s="11"/>
    </row>
    <row r="1140" spans="6:21" x14ac:dyDescent="0.3">
      <c r="F1140" s="75"/>
      <c r="G1140" s="49"/>
      <c r="H1140" s="49"/>
      <c r="I1140" s="49"/>
      <c r="J1140" s="49"/>
      <c r="K1140" s="49"/>
      <c r="U1140" s="11"/>
    </row>
    <row r="1141" spans="6:21" x14ac:dyDescent="0.3">
      <c r="F1141" s="75"/>
      <c r="G1141" s="49"/>
      <c r="H1141" s="49"/>
      <c r="I1141" s="49"/>
      <c r="J1141" s="49"/>
      <c r="K1141" s="49"/>
      <c r="U1141" s="11"/>
    </row>
    <row r="1142" spans="6:21" x14ac:dyDescent="0.3">
      <c r="F1142" s="75"/>
      <c r="G1142" s="49"/>
      <c r="H1142" s="49"/>
      <c r="I1142" s="49"/>
      <c r="J1142" s="49"/>
      <c r="K1142" s="49"/>
      <c r="U1142" s="11"/>
    </row>
    <row r="1143" spans="6:21" x14ac:dyDescent="0.3">
      <c r="F1143" s="75"/>
      <c r="G1143" s="49"/>
      <c r="H1143" s="49"/>
      <c r="I1143" s="49"/>
      <c r="J1143" s="49"/>
      <c r="K1143" s="49"/>
      <c r="U1143" s="11"/>
    </row>
    <row r="1144" spans="6:21" x14ac:dyDescent="0.3">
      <c r="F1144" s="75"/>
      <c r="G1144" s="49"/>
      <c r="H1144" s="49"/>
      <c r="I1144" s="49"/>
      <c r="J1144" s="49"/>
      <c r="K1144" s="49"/>
      <c r="U1144" s="11"/>
    </row>
    <row r="1145" spans="6:21" x14ac:dyDescent="0.3">
      <c r="F1145" s="75"/>
      <c r="G1145" s="49"/>
      <c r="H1145" s="49"/>
      <c r="I1145" s="49"/>
      <c r="J1145" s="49"/>
      <c r="K1145" s="49"/>
      <c r="U1145" s="11"/>
    </row>
    <row r="1146" spans="6:21" x14ac:dyDescent="0.3">
      <c r="F1146" s="75"/>
      <c r="G1146" s="49"/>
      <c r="H1146" s="49"/>
      <c r="I1146" s="49"/>
      <c r="J1146" s="49"/>
      <c r="K1146" s="49"/>
      <c r="U1146" s="11"/>
    </row>
    <row r="1147" spans="6:21" x14ac:dyDescent="0.3">
      <c r="F1147" s="75"/>
      <c r="G1147" s="49"/>
      <c r="H1147" s="49"/>
      <c r="I1147" s="49"/>
      <c r="J1147" s="49"/>
      <c r="K1147" s="49"/>
      <c r="U1147" s="11"/>
    </row>
    <row r="1148" spans="6:21" x14ac:dyDescent="0.3">
      <c r="F1148" s="75"/>
      <c r="G1148" s="49"/>
      <c r="H1148" s="49"/>
      <c r="I1148" s="49"/>
      <c r="J1148" s="49"/>
      <c r="K1148" s="49"/>
      <c r="U1148" s="11"/>
    </row>
    <row r="1149" spans="6:21" x14ac:dyDescent="0.3">
      <c r="F1149" s="75"/>
      <c r="G1149" s="49"/>
      <c r="H1149" s="49"/>
      <c r="I1149" s="49"/>
      <c r="J1149" s="49"/>
      <c r="K1149" s="49"/>
      <c r="U1149" s="11"/>
    </row>
    <row r="1150" spans="6:21" x14ac:dyDescent="0.3">
      <c r="F1150" s="75"/>
      <c r="G1150" s="49"/>
      <c r="H1150" s="49"/>
      <c r="I1150" s="49"/>
      <c r="J1150" s="49"/>
      <c r="K1150" s="49"/>
      <c r="U1150" s="11"/>
    </row>
    <row r="1151" spans="6:21" x14ac:dyDescent="0.3">
      <c r="F1151" s="75"/>
      <c r="G1151" s="49"/>
      <c r="H1151" s="49"/>
      <c r="I1151" s="49"/>
      <c r="J1151" s="49"/>
      <c r="K1151" s="49"/>
      <c r="U1151" s="11"/>
    </row>
    <row r="1152" spans="6:21" x14ac:dyDescent="0.3">
      <c r="F1152" s="75"/>
      <c r="G1152" s="49"/>
      <c r="H1152" s="49"/>
      <c r="I1152" s="49"/>
      <c r="J1152" s="49"/>
      <c r="K1152" s="49"/>
      <c r="U1152" s="11"/>
    </row>
    <row r="1153" spans="6:21" x14ac:dyDescent="0.3">
      <c r="F1153" s="75"/>
      <c r="G1153" s="49"/>
      <c r="H1153" s="49"/>
      <c r="I1153" s="49"/>
      <c r="J1153" s="49"/>
      <c r="K1153" s="49"/>
      <c r="U1153" s="11"/>
    </row>
    <row r="1154" spans="6:21" x14ac:dyDescent="0.3">
      <c r="F1154" s="75"/>
      <c r="G1154" s="49"/>
      <c r="H1154" s="49"/>
      <c r="I1154" s="49"/>
      <c r="J1154" s="49"/>
      <c r="K1154" s="49"/>
      <c r="U1154" s="11"/>
    </row>
    <row r="1155" spans="6:21" x14ac:dyDescent="0.3">
      <c r="F1155" s="75"/>
      <c r="G1155" s="49"/>
      <c r="H1155" s="49"/>
      <c r="I1155" s="49"/>
      <c r="J1155" s="49"/>
      <c r="K1155" s="49"/>
      <c r="U1155" s="11"/>
    </row>
    <row r="1156" spans="6:21" x14ac:dyDescent="0.3">
      <c r="F1156" s="75"/>
      <c r="G1156" s="49"/>
      <c r="H1156" s="49"/>
      <c r="I1156" s="49"/>
      <c r="J1156" s="49"/>
      <c r="K1156" s="49"/>
      <c r="U1156" s="11"/>
    </row>
    <row r="1157" spans="6:21" x14ac:dyDescent="0.3">
      <c r="F1157" s="75"/>
      <c r="G1157" s="49"/>
      <c r="H1157" s="49"/>
      <c r="I1157" s="49"/>
      <c r="J1157" s="49"/>
      <c r="K1157" s="49"/>
      <c r="U1157" s="11"/>
    </row>
    <row r="1158" spans="6:21" x14ac:dyDescent="0.3">
      <c r="F1158" s="75"/>
      <c r="G1158" s="49"/>
      <c r="H1158" s="49"/>
      <c r="I1158" s="49"/>
      <c r="J1158" s="49"/>
      <c r="K1158" s="49"/>
      <c r="U1158" s="11"/>
    </row>
    <row r="1159" spans="6:21" x14ac:dyDescent="0.3">
      <c r="F1159" s="75"/>
      <c r="G1159" s="49"/>
      <c r="H1159" s="49"/>
      <c r="I1159" s="49"/>
      <c r="J1159" s="49"/>
      <c r="K1159" s="49"/>
      <c r="U1159" s="11"/>
    </row>
    <row r="1160" spans="6:21" x14ac:dyDescent="0.3">
      <c r="F1160" s="75"/>
      <c r="G1160" s="49"/>
      <c r="H1160" s="49"/>
      <c r="I1160" s="49"/>
      <c r="J1160" s="49"/>
      <c r="K1160" s="49"/>
      <c r="U1160" s="11"/>
    </row>
    <row r="1161" spans="6:21" x14ac:dyDescent="0.3">
      <c r="F1161" s="75"/>
      <c r="G1161" s="49"/>
      <c r="H1161" s="49"/>
      <c r="I1161" s="49"/>
      <c r="J1161" s="49"/>
      <c r="K1161" s="49"/>
      <c r="U1161" s="11"/>
    </row>
    <row r="1162" spans="6:21" x14ac:dyDescent="0.3">
      <c r="F1162" s="75"/>
      <c r="G1162" s="49"/>
      <c r="H1162" s="49"/>
      <c r="I1162" s="49"/>
      <c r="J1162" s="49"/>
      <c r="K1162" s="49"/>
      <c r="U1162" s="11"/>
    </row>
    <row r="1163" spans="6:21" x14ac:dyDescent="0.3">
      <c r="F1163" s="75"/>
      <c r="G1163" s="49"/>
      <c r="H1163" s="49"/>
      <c r="I1163" s="49"/>
      <c r="J1163" s="49"/>
      <c r="K1163" s="49"/>
      <c r="U1163" s="11"/>
    </row>
    <row r="1164" spans="6:21" x14ac:dyDescent="0.3">
      <c r="F1164" s="75"/>
      <c r="G1164" s="49"/>
      <c r="H1164" s="49"/>
      <c r="I1164" s="49"/>
      <c r="J1164" s="49"/>
      <c r="K1164" s="49"/>
      <c r="U1164" s="11"/>
    </row>
    <row r="1165" spans="6:21" x14ac:dyDescent="0.3">
      <c r="F1165" s="75"/>
      <c r="G1165" s="49"/>
      <c r="H1165" s="49"/>
      <c r="I1165" s="49"/>
      <c r="J1165" s="49"/>
      <c r="K1165" s="49"/>
      <c r="U1165" s="11"/>
    </row>
    <row r="1166" spans="6:21" x14ac:dyDescent="0.3">
      <c r="F1166" s="75"/>
      <c r="G1166" s="49"/>
      <c r="H1166" s="49"/>
      <c r="I1166" s="49"/>
      <c r="J1166" s="49"/>
      <c r="K1166" s="49"/>
      <c r="U1166" s="11"/>
    </row>
    <row r="1167" spans="6:21" x14ac:dyDescent="0.3">
      <c r="F1167" s="75"/>
      <c r="G1167" s="49"/>
      <c r="H1167" s="49"/>
      <c r="I1167" s="49"/>
      <c r="J1167" s="49"/>
      <c r="K1167" s="49"/>
      <c r="U1167" s="11"/>
    </row>
    <row r="1168" spans="6:21" x14ac:dyDescent="0.3">
      <c r="F1168" s="75"/>
      <c r="G1168" s="49"/>
      <c r="H1168" s="49"/>
      <c r="I1168" s="49"/>
      <c r="J1168" s="49"/>
      <c r="K1168" s="49"/>
      <c r="U1168" s="11"/>
    </row>
    <row r="1169" spans="6:21" x14ac:dyDescent="0.3">
      <c r="F1169" s="75"/>
      <c r="G1169" s="49"/>
      <c r="H1169" s="49"/>
      <c r="I1169" s="49"/>
      <c r="J1169" s="49"/>
      <c r="K1169" s="49"/>
      <c r="U1169" s="11"/>
    </row>
    <row r="1170" spans="6:21" x14ac:dyDescent="0.3">
      <c r="F1170" s="75"/>
      <c r="G1170" s="49"/>
      <c r="H1170" s="49"/>
      <c r="I1170" s="49"/>
      <c r="J1170" s="49"/>
      <c r="K1170" s="49"/>
      <c r="U1170" s="11"/>
    </row>
    <row r="1171" spans="6:21" x14ac:dyDescent="0.3">
      <c r="F1171" s="75"/>
      <c r="G1171" s="49"/>
      <c r="H1171" s="49"/>
      <c r="I1171" s="49"/>
      <c r="J1171" s="49"/>
      <c r="K1171" s="49"/>
      <c r="U1171" s="11"/>
    </row>
    <row r="1172" spans="6:21" x14ac:dyDescent="0.3">
      <c r="F1172" s="75"/>
      <c r="G1172" s="49"/>
      <c r="H1172" s="49"/>
      <c r="I1172" s="49"/>
      <c r="J1172" s="49"/>
      <c r="K1172" s="49"/>
      <c r="U1172" s="11"/>
    </row>
    <row r="1173" spans="6:21" x14ac:dyDescent="0.3">
      <c r="F1173" s="75"/>
      <c r="G1173" s="49"/>
      <c r="H1173" s="49"/>
      <c r="I1173" s="49"/>
      <c r="J1173" s="49"/>
      <c r="K1173" s="49"/>
      <c r="U1173" s="11"/>
    </row>
    <row r="1174" spans="6:21" x14ac:dyDescent="0.3">
      <c r="F1174" s="75"/>
      <c r="G1174" s="49"/>
      <c r="H1174" s="49"/>
      <c r="I1174" s="49"/>
      <c r="J1174" s="49"/>
      <c r="K1174" s="49"/>
      <c r="U1174" s="11"/>
    </row>
    <row r="1175" spans="6:21" x14ac:dyDescent="0.3">
      <c r="F1175" s="75"/>
      <c r="G1175" s="49"/>
      <c r="H1175" s="49"/>
      <c r="I1175" s="49"/>
      <c r="J1175" s="49"/>
      <c r="K1175" s="49"/>
      <c r="U1175" s="11"/>
    </row>
    <row r="1176" spans="6:21" x14ac:dyDescent="0.3">
      <c r="F1176" s="75"/>
      <c r="G1176" s="49"/>
      <c r="H1176" s="49"/>
      <c r="I1176" s="49"/>
      <c r="J1176" s="49"/>
      <c r="K1176" s="49"/>
      <c r="U1176" s="11"/>
    </row>
    <row r="1177" spans="6:21" x14ac:dyDescent="0.3">
      <c r="F1177" s="75"/>
      <c r="G1177" s="49"/>
      <c r="H1177" s="49"/>
      <c r="I1177" s="49"/>
      <c r="J1177" s="49"/>
      <c r="K1177" s="49"/>
      <c r="U1177" s="11"/>
    </row>
    <row r="1178" spans="6:21" x14ac:dyDescent="0.3">
      <c r="F1178" s="75"/>
      <c r="G1178" s="49"/>
      <c r="H1178" s="49"/>
      <c r="I1178" s="49"/>
      <c r="J1178" s="49"/>
      <c r="K1178" s="49"/>
      <c r="U1178" s="11"/>
    </row>
    <row r="1179" spans="6:21" x14ac:dyDescent="0.3">
      <c r="F1179" s="75"/>
      <c r="G1179" s="49"/>
      <c r="H1179" s="49"/>
      <c r="I1179" s="49"/>
      <c r="J1179" s="49"/>
      <c r="K1179" s="49"/>
      <c r="U1179" s="11"/>
    </row>
    <row r="1180" spans="6:21" x14ac:dyDescent="0.3">
      <c r="F1180" s="75"/>
      <c r="G1180" s="49"/>
      <c r="H1180" s="49"/>
      <c r="I1180" s="49"/>
      <c r="J1180" s="49"/>
      <c r="K1180" s="49"/>
      <c r="U1180" s="11"/>
    </row>
    <row r="1181" spans="6:21" x14ac:dyDescent="0.3">
      <c r="F1181" s="75"/>
      <c r="G1181" s="49"/>
      <c r="H1181" s="49"/>
      <c r="I1181" s="49"/>
      <c r="J1181" s="49"/>
      <c r="K1181" s="49"/>
      <c r="U1181" s="11"/>
    </row>
    <row r="1182" spans="6:21" x14ac:dyDescent="0.3">
      <c r="F1182" s="75"/>
      <c r="G1182" s="49"/>
      <c r="H1182" s="49"/>
      <c r="I1182" s="49"/>
      <c r="J1182" s="49"/>
      <c r="K1182" s="49"/>
      <c r="U1182" s="11"/>
    </row>
    <row r="1183" spans="6:21" x14ac:dyDescent="0.3">
      <c r="F1183" s="75"/>
      <c r="G1183" s="49"/>
      <c r="H1183" s="49"/>
      <c r="I1183" s="49"/>
      <c r="J1183" s="49"/>
      <c r="K1183" s="49"/>
      <c r="U1183" s="11"/>
    </row>
    <row r="1184" spans="6:21" x14ac:dyDescent="0.3">
      <c r="F1184" s="75"/>
      <c r="G1184" s="49"/>
      <c r="H1184" s="49"/>
      <c r="I1184" s="49"/>
      <c r="J1184" s="49"/>
      <c r="K1184" s="49"/>
      <c r="U1184" s="11"/>
    </row>
    <row r="1185" spans="6:21" x14ac:dyDescent="0.3">
      <c r="F1185" s="75"/>
      <c r="G1185" s="49"/>
      <c r="H1185" s="49"/>
      <c r="I1185" s="49"/>
      <c r="J1185" s="49"/>
      <c r="K1185" s="49"/>
      <c r="U1185" s="11"/>
    </row>
    <row r="1186" spans="6:21" x14ac:dyDescent="0.3">
      <c r="F1186" s="75"/>
      <c r="G1186" s="49"/>
      <c r="H1186" s="49"/>
      <c r="I1186" s="49"/>
      <c r="J1186" s="49"/>
      <c r="K1186" s="49"/>
      <c r="U1186" s="11"/>
    </row>
    <row r="1187" spans="6:21" x14ac:dyDescent="0.3">
      <c r="F1187" s="75"/>
      <c r="G1187" s="49"/>
      <c r="H1187" s="49"/>
      <c r="I1187" s="49"/>
      <c r="J1187" s="49"/>
      <c r="K1187" s="49"/>
      <c r="U1187" s="11"/>
    </row>
    <row r="1188" spans="6:21" x14ac:dyDescent="0.3">
      <c r="F1188" s="75"/>
      <c r="G1188" s="49"/>
      <c r="H1188" s="49"/>
      <c r="I1188" s="49"/>
      <c r="J1188" s="49"/>
      <c r="K1188" s="49"/>
      <c r="U1188" s="11"/>
    </row>
    <row r="1189" spans="6:21" x14ac:dyDescent="0.3">
      <c r="F1189" s="75"/>
      <c r="G1189" s="49"/>
      <c r="H1189" s="49"/>
      <c r="I1189" s="49"/>
      <c r="J1189" s="49"/>
      <c r="K1189" s="49"/>
      <c r="U1189" s="11"/>
    </row>
    <row r="1190" spans="6:21" x14ac:dyDescent="0.3">
      <c r="F1190" s="75"/>
      <c r="G1190" s="49"/>
      <c r="H1190" s="49"/>
      <c r="I1190" s="49"/>
      <c r="J1190" s="49"/>
      <c r="K1190" s="49"/>
      <c r="U1190" s="11"/>
    </row>
    <row r="1191" spans="6:21" x14ac:dyDescent="0.3">
      <c r="F1191" s="75"/>
      <c r="G1191" s="49"/>
      <c r="H1191" s="49"/>
      <c r="I1191" s="49"/>
      <c r="J1191" s="49"/>
      <c r="K1191" s="49"/>
      <c r="U1191" s="11"/>
    </row>
    <row r="1192" spans="6:21" x14ac:dyDescent="0.3">
      <c r="F1192" s="75"/>
      <c r="G1192" s="49"/>
      <c r="H1192" s="49"/>
      <c r="I1192" s="49"/>
      <c r="J1192" s="49"/>
      <c r="K1192" s="49"/>
      <c r="U1192" s="11"/>
    </row>
    <row r="1193" spans="6:21" x14ac:dyDescent="0.3">
      <c r="F1193" s="75"/>
      <c r="G1193" s="49"/>
      <c r="H1193" s="49"/>
      <c r="I1193" s="49"/>
      <c r="J1193" s="49"/>
      <c r="K1193" s="49"/>
      <c r="U1193" s="11"/>
    </row>
    <row r="1194" spans="6:21" x14ac:dyDescent="0.3">
      <c r="F1194" s="75"/>
      <c r="G1194" s="49"/>
      <c r="H1194" s="49"/>
      <c r="I1194" s="49"/>
      <c r="J1194" s="49"/>
      <c r="K1194" s="49"/>
      <c r="U1194" s="11"/>
    </row>
    <row r="1195" spans="6:21" x14ac:dyDescent="0.3">
      <c r="F1195" s="75"/>
      <c r="G1195" s="49"/>
      <c r="H1195" s="49"/>
      <c r="I1195" s="49"/>
      <c r="J1195" s="49"/>
      <c r="K1195" s="49"/>
      <c r="U1195" s="11"/>
    </row>
    <row r="1196" spans="6:21" x14ac:dyDescent="0.3">
      <c r="F1196" s="75"/>
      <c r="G1196" s="49"/>
      <c r="H1196" s="49"/>
      <c r="I1196" s="49"/>
      <c r="J1196" s="49"/>
      <c r="K1196" s="49"/>
      <c r="U1196" s="11"/>
    </row>
    <row r="1197" spans="6:21" x14ac:dyDescent="0.3">
      <c r="F1197" s="75"/>
      <c r="G1197" s="49"/>
      <c r="H1197" s="49"/>
      <c r="I1197" s="49"/>
      <c r="J1197" s="49"/>
      <c r="K1197" s="49"/>
      <c r="U1197" s="11"/>
    </row>
    <row r="1198" spans="6:21" x14ac:dyDescent="0.3">
      <c r="F1198" s="75"/>
      <c r="G1198" s="49"/>
      <c r="H1198" s="49"/>
      <c r="I1198" s="49"/>
      <c r="J1198" s="49"/>
      <c r="K1198" s="49"/>
      <c r="U1198" s="11"/>
    </row>
    <row r="1199" spans="6:21" x14ac:dyDescent="0.3">
      <c r="F1199" s="75"/>
      <c r="G1199" s="49"/>
      <c r="H1199" s="49"/>
      <c r="I1199" s="49"/>
      <c r="J1199" s="49"/>
      <c r="K1199" s="49"/>
      <c r="U1199" s="11"/>
    </row>
    <row r="1200" spans="6:21" x14ac:dyDescent="0.3">
      <c r="F1200" s="75"/>
      <c r="G1200" s="49"/>
      <c r="H1200" s="49"/>
      <c r="I1200" s="49"/>
      <c r="J1200" s="49"/>
      <c r="K1200" s="49"/>
      <c r="U1200" s="11"/>
    </row>
    <row r="1201" spans="6:21" x14ac:dyDescent="0.3">
      <c r="F1201" s="75"/>
      <c r="G1201" s="49"/>
      <c r="H1201" s="49"/>
      <c r="I1201" s="49"/>
      <c r="J1201" s="49"/>
      <c r="K1201" s="49"/>
      <c r="U1201" s="11"/>
    </row>
    <row r="1202" spans="6:21" x14ac:dyDescent="0.3">
      <c r="F1202" s="75"/>
      <c r="G1202" s="49"/>
      <c r="H1202" s="49"/>
      <c r="I1202" s="49"/>
      <c r="J1202" s="49"/>
      <c r="K1202" s="49"/>
      <c r="U1202" s="11"/>
    </row>
    <row r="1203" spans="6:21" x14ac:dyDescent="0.3">
      <c r="F1203" s="75"/>
      <c r="G1203" s="49"/>
      <c r="H1203" s="49"/>
      <c r="I1203" s="49"/>
      <c r="J1203" s="49"/>
      <c r="K1203" s="49"/>
      <c r="U1203" s="11"/>
    </row>
    <row r="1204" spans="6:21" x14ac:dyDescent="0.3">
      <c r="F1204" s="75"/>
      <c r="G1204" s="49"/>
      <c r="H1204" s="49"/>
      <c r="I1204" s="49"/>
      <c r="J1204" s="49"/>
      <c r="K1204" s="49"/>
      <c r="U1204" s="11"/>
    </row>
    <row r="1205" spans="6:21" x14ac:dyDescent="0.3">
      <c r="F1205" s="75"/>
      <c r="G1205" s="49"/>
      <c r="H1205" s="49"/>
      <c r="I1205" s="49"/>
      <c r="J1205" s="49"/>
      <c r="K1205" s="49"/>
      <c r="U1205" s="11"/>
    </row>
    <row r="1206" spans="6:21" x14ac:dyDescent="0.3">
      <c r="F1206" s="75"/>
      <c r="G1206" s="49"/>
      <c r="H1206" s="49"/>
      <c r="I1206" s="49"/>
      <c r="J1206" s="49"/>
      <c r="K1206" s="49"/>
      <c r="U1206" s="11"/>
    </row>
    <row r="1207" spans="6:21" x14ac:dyDescent="0.3">
      <c r="F1207" s="75"/>
      <c r="G1207" s="49"/>
      <c r="H1207" s="49"/>
      <c r="I1207" s="49"/>
      <c r="J1207" s="49"/>
      <c r="K1207" s="49"/>
      <c r="U1207" s="11"/>
    </row>
    <row r="1208" spans="6:21" x14ac:dyDescent="0.3">
      <c r="F1208" s="75"/>
      <c r="G1208" s="49"/>
      <c r="H1208" s="49"/>
      <c r="I1208" s="49"/>
      <c r="J1208" s="49"/>
      <c r="K1208" s="49"/>
      <c r="U1208" s="11"/>
    </row>
    <row r="1209" spans="6:21" x14ac:dyDescent="0.3">
      <c r="F1209" s="75"/>
      <c r="G1209" s="49"/>
      <c r="H1209" s="49"/>
      <c r="I1209" s="49"/>
      <c r="J1209" s="49"/>
      <c r="K1209" s="49"/>
      <c r="U1209" s="11"/>
    </row>
    <row r="1210" spans="6:21" x14ac:dyDescent="0.3">
      <c r="F1210" s="75"/>
      <c r="G1210" s="49"/>
      <c r="H1210" s="49"/>
      <c r="I1210" s="49"/>
      <c r="J1210" s="49"/>
      <c r="K1210" s="49"/>
      <c r="U1210" s="11"/>
    </row>
    <row r="1211" spans="6:21" x14ac:dyDescent="0.3">
      <c r="F1211" s="75"/>
      <c r="G1211" s="49"/>
      <c r="H1211" s="49"/>
      <c r="I1211" s="49"/>
      <c r="J1211" s="49"/>
      <c r="K1211" s="49"/>
      <c r="U1211" s="11"/>
    </row>
    <row r="1212" spans="6:21" x14ac:dyDescent="0.3">
      <c r="F1212" s="75"/>
      <c r="G1212" s="49"/>
      <c r="H1212" s="49"/>
      <c r="I1212" s="49"/>
      <c r="J1212" s="49"/>
      <c r="K1212" s="49"/>
      <c r="U1212" s="11"/>
    </row>
    <row r="1213" spans="6:21" x14ac:dyDescent="0.3">
      <c r="F1213" s="75"/>
      <c r="G1213" s="49"/>
      <c r="H1213" s="49"/>
      <c r="I1213" s="49"/>
      <c r="J1213" s="49"/>
      <c r="K1213" s="49"/>
      <c r="U1213" s="11"/>
    </row>
    <row r="1214" spans="6:21" x14ac:dyDescent="0.3">
      <c r="F1214" s="75"/>
      <c r="G1214" s="49"/>
      <c r="H1214" s="49"/>
      <c r="I1214" s="49"/>
      <c r="J1214" s="49"/>
      <c r="K1214" s="49"/>
      <c r="U1214" s="11"/>
    </row>
    <row r="1215" spans="6:21" x14ac:dyDescent="0.3">
      <c r="F1215" s="75"/>
      <c r="G1215" s="49"/>
      <c r="H1215" s="49"/>
      <c r="I1215" s="49"/>
      <c r="J1215" s="49"/>
      <c r="K1215" s="49"/>
      <c r="U1215" s="11"/>
    </row>
    <row r="1216" spans="6:21" x14ac:dyDescent="0.3">
      <c r="F1216" s="75"/>
      <c r="G1216" s="49"/>
      <c r="H1216" s="49"/>
      <c r="I1216" s="49"/>
      <c r="J1216" s="49"/>
      <c r="K1216" s="49"/>
      <c r="U1216" s="11"/>
    </row>
    <row r="1217" spans="6:21" x14ac:dyDescent="0.3">
      <c r="F1217" s="75"/>
      <c r="G1217" s="49"/>
      <c r="H1217" s="49"/>
      <c r="I1217" s="49"/>
      <c r="J1217" s="49"/>
      <c r="K1217" s="49"/>
      <c r="U1217" s="11"/>
    </row>
    <row r="1218" spans="6:21" x14ac:dyDescent="0.3">
      <c r="F1218" s="75"/>
      <c r="G1218" s="49"/>
      <c r="H1218" s="49"/>
      <c r="I1218" s="49"/>
      <c r="J1218" s="49"/>
      <c r="K1218" s="49"/>
      <c r="U1218" s="11"/>
    </row>
    <row r="1219" spans="6:21" x14ac:dyDescent="0.3">
      <c r="F1219" s="75"/>
      <c r="G1219" s="49"/>
      <c r="H1219" s="49"/>
      <c r="I1219" s="49"/>
      <c r="J1219" s="49"/>
      <c r="K1219" s="49"/>
      <c r="U1219" s="11"/>
    </row>
    <row r="1220" spans="6:21" x14ac:dyDescent="0.3">
      <c r="F1220" s="75"/>
      <c r="G1220" s="49"/>
      <c r="H1220" s="49"/>
      <c r="I1220" s="49"/>
      <c r="J1220" s="49"/>
      <c r="K1220" s="49"/>
      <c r="U1220" s="11"/>
    </row>
    <row r="1221" spans="6:21" x14ac:dyDescent="0.3">
      <c r="F1221" s="75"/>
      <c r="G1221" s="49"/>
      <c r="H1221" s="49"/>
      <c r="I1221" s="49"/>
      <c r="J1221" s="49"/>
      <c r="K1221" s="49"/>
      <c r="U1221" s="11"/>
    </row>
    <row r="1222" spans="6:21" x14ac:dyDescent="0.3">
      <c r="F1222" s="75"/>
      <c r="G1222" s="49"/>
      <c r="H1222" s="49"/>
      <c r="I1222" s="49"/>
      <c r="J1222" s="49"/>
      <c r="K1222" s="49"/>
      <c r="U1222" s="11"/>
    </row>
    <row r="1223" spans="6:21" x14ac:dyDescent="0.3">
      <c r="F1223" s="75"/>
      <c r="G1223" s="49"/>
      <c r="H1223" s="49"/>
      <c r="I1223" s="49"/>
      <c r="J1223" s="49"/>
      <c r="K1223" s="49"/>
      <c r="U1223" s="11"/>
    </row>
    <row r="1224" spans="6:21" x14ac:dyDescent="0.3">
      <c r="F1224" s="75"/>
      <c r="G1224" s="49"/>
      <c r="H1224" s="49"/>
      <c r="I1224" s="49"/>
      <c r="J1224" s="49"/>
      <c r="K1224" s="49"/>
      <c r="U1224" s="11"/>
    </row>
    <row r="1225" spans="6:21" x14ac:dyDescent="0.3">
      <c r="F1225" s="75"/>
      <c r="G1225" s="49"/>
      <c r="H1225" s="49"/>
      <c r="I1225" s="49"/>
      <c r="J1225" s="49"/>
      <c r="K1225" s="49"/>
      <c r="U1225" s="11"/>
    </row>
    <row r="1226" spans="6:21" x14ac:dyDescent="0.3">
      <c r="F1226" s="75"/>
      <c r="G1226" s="49"/>
      <c r="H1226" s="49"/>
      <c r="I1226" s="49"/>
      <c r="J1226" s="49"/>
      <c r="K1226" s="49"/>
      <c r="U1226" s="11"/>
    </row>
    <row r="1227" spans="6:21" x14ac:dyDescent="0.3">
      <c r="F1227" s="75"/>
      <c r="G1227" s="49"/>
      <c r="H1227" s="49"/>
      <c r="I1227" s="49"/>
      <c r="J1227" s="49"/>
      <c r="K1227" s="49"/>
      <c r="U1227" s="11"/>
    </row>
    <row r="1228" spans="6:21" x14ac:dyDescent="0.3">
      <c r="F1228" s="75"/>
      <c r="G1228" s="49"/>
      <c r="H1228" s="49"/>
      <c r="I1228" s="49"/>
      <c r="J1228" s="49"/>
      <c r="K1228" s="49"/>
      <c r="U1228" s="11"/>
    </row>
    <row r="1229" spans="6:21" x14ac:dyDescent="0.3">
      <c r="F1229" s="75"/>
      <c r="G1229" s="49"/>
      <c r="H1229" s="49"/>
      <c r="I1229" s="49"/>
      <c r="J1229" s="49"/>
      <c r="K1229" s="49"/>
      <c r="U1229" s="11"/>
    </row>
    <row r="1230" spans="6:21" x14ac:dyDescent="0.3">
      <c r="F1230" s="75"/>
      <c r="G1230" s="49"/>
      <c r="H1230" s="49"/>
      <c r="I1230" s="49"/>
      <c r="J1230" s="49"/>
      <c r="K1230" s="49"/>
      <c r="U1230" s="11"/>
    </row>
    <row r="1231" spans="6:21" x14ac:dyDescent="0.3">
      <c r="F1231" s="75"/>
      <c r="G1231" s="49"/>
      <c r="H1231" s="49"/>
      <c r="I1231" s="49"/>
      <c r="J1231" s="49"/>
      <c r="K1231" s="49"/>
      <c r="U1231" s="11"/>
    </row>
    <row r="1232" spans="6:21" x14ac:dyDescent="0.3">
      <c r="F1232" s="75"/>
      <c r="G1232" s="49"/>
      <c r="H1232" s="49"/>
      <c r="I1232" s="49"/>
      <c r="J1232" s="49"/>
      <c r="K1232" s="49"/>
      <c r="U1232" s="11"/>
    </row>
    <row r="1233" spans="6:21" x14ac:dyDescent="0.3">
      <c r="F1233" s="75"/>
      <c r="G1233" s="49"/>
      <c r="H1233" s="49"/>
      <c r="I1233" s="49"/>
      <c r="J1233" s="49"/>
      <c r="K1233" s="49"/>
      <c r="U1233" s="11"/>
    </row>
    <row r="1234" spans="6:21" x14ac:dyDescent="0.3">
      <c r="F1234" s="75"/>
      <c r="G1234" s="49"/>
      <c r="H1234" s="49"/>
      <c r="I1234" s="49"/>
      <c r="J1234" s="49"/>
      <c r="K1234" s="49"/>
      <c r="U1234" s="11"/>
    </row>
    <row r="1235" spans="6:21" x14ac:dyDescent="0.3">
      <c r="F1235" s="75"/>
      <c r="G1235" s="49"/>
      <c r="H1235" s="49"/>
      <c r="I1235" s="49"/>
      <c r="J1235" s="49"/>
      <c r="K1235" s="49"/>
      <c r="U1235" s="11"/>
    </row>
    <row r="1236" spans="6:21" x14ac:dyDescent="0.3">
      <c r="F1236" s="75"/>
      <c r="G1236" s="49"/>
      <c r="H1236" s="49"/>
      <c r="I1236" s="49"/>
      <c r="J1236" s="49"/>
      <c r="K1236" s="49"/>
      <c r="U1236" s="11"/>
    </row>
    <row r="1237" spans="6:21" x14ac:dyDescent="0.3">
      <c r="F1237" s="75"/>
      <c r="G1237" s="49"/>
      <c r="H1237" s="49"/>
      <c r="I1237" s="49"/>
      <c r="J1237" s="49"/>
      <c r="K1237" s="49"/>
      <c r="U1237" s="11"/>
    </row>
    <row r="1238" spans="6:21" x14ac:dyDescent="0.3">
      <c r="F1238" s="75"/>
      <c r="G1238" s="49"/>
      <c r="H1238" s="49"/>
      <c r="I1238" s="49"/>
      <c r="J1238" s="49"/>
      <c r="K1238" s="49"/>
      <c r="U1238" s="11"/>
    </row>
    <row r="1239" spans="6:21" x14ac:dyDescent="0.3">
      <c r="F1239" s="75"/>
      <c r="G1239" s="49"/>
      <c r="H1239" s="49"/>
      <c r="I1239" s="49"/>
      <c r="J1239" s="49"/>
      <c r="K1239" s="49"/>
      <c r="U1239" s="11"/>
    </row>
    <row r="1240" spans="6:21" x14ac:dyDescent="0.3">
      <c r="F1240" s="75"/>
      <c r="G1240" s="49"/>
      <c r="H1240" s="49"/>
      <c r="I1240" s="49"/>
      <c r="J1240" s="49"/>
      <c r="K1240" s="49"/>
      <c r="U1240" s="11"/>
    </row>
    <row r="1241" spans="6:21" x14ac:dyDescent="0.3">
      <c r="F1241" s="75"/>
      <c r="G1241" s="49"/>
      <c r="H1241" s="49"/>
      <c r="I1241" s="49"/>
      <c r="J1241" s="49"/>
      <c r="K1241" s="49"/>
      <c r="U1241" s="11"/>
    </row>
    <row r="1242" spans="6:21" x14ac:dyDescent="0.3">
      <c r="F1242" s="75"/>
      <c r="G1242" s="49"/>
      <c r="H1242" s="49"/>
      <c r="I1242" s="49"/>
      <c r="J1242" s="49"/>
      <c r="K1242" s="49"/>
      <c r="U1242" s="11"/>
    </row>
    <row r="1243" spans="6:21" x14ac:dyDescent="0.3">
      <c r="F1243" s="75"/>
      <c r="G1243" s="49"/>
      <c r="H1243" s="49"/>
      <c r="I1243" s="49"/>
      <c r="J1243" s="49"/>
      <c r="K1243" s="49"/>
      <c r="U1243" s="11"/>
    </row>
    <row r="1244" spans="6:21" x14ac:dyDescent="0.3">
      <c r="F1244" s="75"/>
      <c r="G1244" s="49"/>
      <c r="H1244" s="49"/>
      <c r="I1244" s="49"/>
      <c r="J1244" s="49"/>
      <c r="K1244" s="49"/>
      <c r="U1244" s="11"/>
    </row>
    <row r="1245" spans="6:21" x14ac:dyDescent="0.3">
      <c r="F1245" s="75"/>
      <c r="G1245" s="49"/>
      <c r="H1245" s="49"/>
      <c r="I1245" s="49"/>
      <c r="J1245" s="49"/>
      <c r="K1245" s="49"/>
      <c r="U1245" s="11"/>
    </row>
    <row r="1246" spans="6:21" x14ac:dyDescent="0.3">
      <c r="F1246" s="75"/>
      <c r="G1246" s="49"/>
      <c r="H1246" s="49"/>
      <c r="I1246" s="49"/>
      <c r="J1246" s="49"/>
      <c r="K1246" s="49"/>
      <c r="U1246" s="11"/>
    </row>
    <row r="1247" spans="6:21" x14ac:dyDescent="0.3">
      <c r="F1247" s="75"/>
      <c r="G1247" s="49"/>
      <c r="H1247" s="49"/>
      <c r="I1247" s="49"/>
      <c r="J1247" s="49"/>
      <c r="K1247" s="49"/>
      <c r="U1247" s="11"/>
    </row>
    <row r="1248" spans="6:21" x14ac:dyDescent="0.3">
      <c r="F1248" s="75"/>
      <c r="G1248" s="49"/>
      <c r="H1248" s="49"/>
      <c r="I1248" s="49"/>
      <c r="J1248" s="49"/>
      <c r="K1248" s="49"/>
      <c r="U1248" s="11"/>
    </row>
    <row r="1249" spans="6:21" x14ac:dyDescent="0.3">
      <c r="F1249" s="75"/>
      <c r="G1249" s="49"/>
      <c r="H1249" s="49"/>
      <c r="I1249" s="49"/>
      <c r="J1249" s="49"/>
      <c r="K1249" s="49"/>
      <c r="U1249" s="11"/>
    </row>
    <row r="1250" spans="6:21" x14ac:dyDescent="0.3">
      <c r="F1250" s="75"/>
      <c r="G1250" s="49"/>
      <c r="H1250" s="49"/>
      <c r="I1250" s="49"/>
      <c r="J1250" s="49"/>
      <c r="K1250" s="49"/>
      <c r="U1250" s="11"/>
    </row>
    <row r="1251" spans="6:21" x14ac:dyDescent="0.3">
      <c r="F1251" s="75"/>
      <c r="G1251" s="49"/>
      <c r="H1251" s="49"/>
      <c r="I1251" s="49"/>
      <c r="J1251" s="49"/>
      <c r="K1251" s="49"/>
      <c r="U1251" s="11"/>
    </row>
    <row r="1252" spans="6:21" x14ac:dyDescent="0.3">
      <c r="F1252" s="75"/>
      <c r="G1252" s="49"/>
      <c r="H1252" s="49"/>
      <c r="I1252" s="49"/>
      <c r="J1252" s="49"/>
      <c r="K1252" s="49"/>
      <c r="U1252" s="11"/>
    </row>
    <row r="1253" spans="6:21" x14ac:dyDescent="0.3">
      <c r="F1253" s="75"/>
      <c r="G1253" s="49"/>
      <c r="H1253" s="49"/>
      <c r="I1253" s="49"/>
      <c r="J1253" s="49"/>
      <c r="K1253" s="49"/>
      <c r="U1253" s="11"/>
    </row>
    <row r="1254" spans="6:21" x14ac:dyDescent="0.3">
      <c r="F1254" s="75"/>
      <c r="G1254" s="49"/>
      <c r="H1254" s="49"/>
      <c r="I1254" s="49"/>
      <c r="J1254" s="49"/>
      <c r="K1254" s="49"/>
      <c r="U1254" s="11"/>
    </row>
    <row r="1255" spans="6:21" x14ac:dyDescent="0.3">
      <c r="F1255" s="75"/>
      <c r="G1255" s="49"/>
      <c r="H1255" s="49"/>
      <c r="I1255" s="49"/>
      <c r="J1255" s="49"/>
      <c r="K1255" s="49"/>
      <c r="U1255" s="11"/>
    </row>
    <row r="1256" spans="6:21" x14ac:dyDescent="0.3">
      <c r="F1256" s="75"/>
      <c r="G1256" s="49"/>
      <c r="H1256" s="49"/>
      <c r="I1256" s="49"/>
      <c r="J1256" s="49"/>
      <c r="K1256" s="49"/>
      <c r="U1256" s="11"/>
    </row>
    <row r="1257" spans="6:21" x14ac:dyDescent="0.3">
      <c r="F1257" s="75"/>
      <c r="G1257" s="49"/>
      <c r="H1257" s="49"/>
      <c r="I1257" s="49"/>
      <c r="J1257" s="49"/>
      <c r="K1257" s="49"/>
      <c r="U1257" s="11"/>
    </row>
    <row r="1258" spans="6:21" x14ac:dyDescent="0.3">
      <c r="F1258" s="75"/>
      <c r="G1258" s="49"/>
      <c r="H1258" s="49"/>
      <c r="I1258" s="49"/>
      <c r="J1258" s="49"/>
      <c r="K1258" s="49"/>
      <c r="U1258" s="11"/>
    </row>
    <row r="1259" spans="6:21" x14ac:dyDescent="0.3">
      <c r="F1259" s="75"/>
      <c r="G1259" s="49"/>
      <c r="H1259" s="49"/>
      <c r="I1259" s="49"/>
      <c r="J1259" s="49"/>
      <c r="K1259" s="49"/>
      <c r="U1259" s="11"/>
    </row>
    <row r="1260" spans="6:21" x14ac:dyDescent="0.3">
      <c r="F1260" s="75"/>
      <c r="G1260" s="49"/>
      <c r="H1260" s="49"/>
      <c r="I1260" s="49"/>
      <c r="J1260" s="49"/>
      <c r="K1260" s="49"/>
      <c r="U1260" s="11"/>
    </row>
    <row r="1261" spans="6:21" x14ac:dyDescent="0.3">
      <c r="F1261" s="75"/>
      <c r="G1261" s="49"/>
      <c r="H1261" s="49"/>
      <c r="I1261" s="49"/>
      <c r="J1261" s="49"/>
      <c r="K1261" s="49"/>
      <c r="U1261" s="11"/>
    </row>
    <row r="1262" spans="6:21" x14ac:dyDescent="0.3">
      <c r="F1262" s="75"/>
      <c r="G1262" s="49"/>
      <c r="H1262" s="49"/>
      <c r="I1262" s="49"/>
      <c r="J1262" s="49"/>
      <c r="K1262" s="49"/>
      <c r="U1262" s="11"/>
    </row>
    <row r="1263" spans="6:21" x14ac:dyDescent="0.3">
      <c r="F1263" s="75"/>
      <c r="G1263" s="49"/>
      <c r="H1263" s="49"/>
      <c r="I1263" s="49"/>
      <c r="J1263" s="49"/>
      <c r="K1263" s="49"/>
      <c r="U1263" s="11"/>
    </row>
    <row r="1264" spans="6:21" x14ac:dyDescent="0.3">
      <c r="F1264" s="75"/>
      <c r="G1264" s="49"/>
      <c r="H1264" s="49"/>
      <c r="I1264" s="49"/>
      <c r="J1264" s="49"/>
      <c r="K1264" s="49"/>
      <c r="U1264" s="11"/>
    </row>
    <row r="1265" spans="6:21" x14ac:dyDescent="0.3">
      <c r="F1265" s="75"/>
      <c r="G1265" s="49"/>
      <c r="H1265" s="49"/>
      <c r="I1265" s="49"/>
      <c r="J1265" s="49"/>
      <c r="K1265" s="49"/>
      <c r="U1265" s="11"/>
    </row>
    <row r="1266" spans="6:21" x14ac:dyDescent="0.3">
      <c r="F1266" s="75"/>
      <c r="G1266" s="49"/>
      <c r="H1266" s="49"/>
      <c r="I1266" s="49"/>
      <c r="J1266" s="49"/>
      <c r="K1266" s="49"/>
      <c r="U1266" s="11"/>
    </row>
    <row r="1267" spans="6:21" x14ac:dyDescent="0.3">
      <c r="F1267" s="75"/>
      <c r="G1267" s="49"/>
      <c r="H1267" s="49"/>
      <c r="I1267" s="49"/>
      <c r="J1267" s="49"/>
      <c r="K1267" s="49"/>
      <c r="U1267" s="11"/>
    </row>
    <row r="1268" spans="6:21" x14ac:dyDescent="0.3">
      <c r="F1268" s="75"/>
      <c r="G1268" s="49"/>
      <c r="H1268" s="49"/>
      <c r="I1268" s="49"/>
      <c r="J1268" s="49"/>
      <c r="K1268" s="49"/>
      <c r="U1268" s="11"/>
    </row>
    <row r="1269" spans="6:21" x14ac:dyDescent="0.3">
      <c r="F1269" s="75"/>
      <c r="G1269" s="49"/>
      <c r="H1269" s="49"/>
      <c r="I1269" s="49"/>
      <c r="J1269" s="49"/>
      <c r="K1269" s="49"/>
      <c r="U1269" s="11"/>
    </row>
    <row r="1270" spans="6:21" x14ac:dyDescent="0.3">
      <c r="F1270" s="75"/>
      <c r="G1270" s="49"/>
      <c r="H1270" s="49"/>
      <c r="I1270" s="49"/>
      <c r="J1270" s="49"/>
      <c r="K1270" s="49"/>
      <c r="U1270" s="11"/>
    </row>
    <row r="1271" spans="6:21" x14ac:dyDescent="0.3">
      <c r="F1271" s="75"/>
      <c r="G1271" s="49"/>
      <c r="H1271" s="49"/>
      <c r="I1271" s="49"/>
      <c r="J1271" s="49"/>
      <c r="K1271" s="49"/>
      <c r="U1271" s="11"/>
    </row>
    <row r="1272" spans="6:21" x14ac:dyDescent="0.3">
      <c r="F1272" s="75"/>
      <c r="G1272" s="49"/>
      <c r="H1272" s="49"/>
      <c r="I1272" s="49"/>
      <c r="J1272" s="49"/>
      <c r="K1272" s="49"/>
      <c r="U1272" s="11"/>
    </row>
    <row r="1273" spans="6:21" x14ac:dyDescent="0.3">
      <c r="F1273" s="75"/>
      <c r="G1273" s="49"/>
      <c r="H1273" s="49"/>
      <c r="I1273" s="49"/>
      <c r="J1273" s="49"/>
      <c r="K1273" s="49"/>
      <c r="U1273" s="11"/>
    </row>
    <row r="1274" spans="6:21" x14ac:dyDescent="0.3">
      <c r="F1274" s="75"/>
      <c r="G1274" s="49"/>
      <c r="H1274" s="49"/>
      <c r="I1274" s="49"/>
      <c r="J1274" s="49"/>
      <c r="K1274" s="49"/>
      <c r="U1274" s="11"/>
    </row>
    <row r="1275" spans="6:21" x14ac:dyDescent="0.3">
      <c r="F1275" s="75"/>
      <c r="G1275" s="49"/>
      <c r="H1275" s="49"/>
      <c r="I1275" s="49"/>
      <c r="J1275" s="49"/>
      <c r="K1275" s="49"/>
      <c r="U1275" s="11"/>
    </row>
    <row r="1276" spans="6:21" x14ac:dyDescent="0.3">
      <c r="F1276" s="75"/>
      <c r="G1276" s="49"/>
      <c r="H1276" s="49"/>
      <c r="I1276" s="49"/>
      <c r="J1276" s="49"/>
      <c r="K1276" s="49"/>
      <c r="U1276" s="11"/>
    </row>
    <row r="1277" spans="6:21" x14ac:dyDescent="0.3">
      <c r="F1277" s="75"/>
      <c r="G1277" s="49"/>
      <c r="H1277" s="49"/>
      <c r="I1277" s="49"/>
      <c r="J1277" s="49"/>
      <c r="K1277" s="49"/>
      <c r="U1277" s="11"/>
    </row>
    <row r="1278" spans="6:21" x14ac:dyDescent="0.3">
      <c r="F1278" s="75"/>
      <c r="G1278" s="49"/>
      <c r="H1278" s="49"/>
      <c r="I1278" s="49"/>
      <c r="J1278" s="49"/>
      <c r="K1278" s="49"/>
      <c r="U1278" s="11"/>
    </row>
    <row r="1279" spans="6:21" x14ac:dyDescent="0.3">
      <c r="F1279" s="75"/>
      <c r="G1279" s="49"/>
      <c r="H1279" s="49"/>
      <c r="I1279" s="49"/>
      <c r="J1279" s="49"/>
      <c r="K1279" s="49"/>
      <c r="U1279" s="11"/>
    </row>
    <row r="1280" spans="6:21" x14ac:dyDescent="0.3">
      <c r="F1280" s="75"/>
      <c r="G1280" s="49"/>
      <c r="H1280" s="49"/>
      <c r="I1280" s="49"/>
      <c r="J1280" s="49"/>
      <c r="K1280" s="49"/>
      <c r="U1280" s="11"/>
    </row>
    <row r="1281" spans="6:21" x14ac:dyDescent="0.3">
      <c r="F1281" s="75"/>
      <c r="G1281" s="49"/>
      <c r="H1281" s="49"/>
      <c r="I1281" s="49"/>
      <c r="J1281" s="49"/>
      <c r="K1281" s="49"/>
      <c r="U1281" s="11"/>
    </row>
    <row r="1282" spans="6:21" x14ac:dyDescent="0.3">
      <c r="F1282" s="75"/>
      <c r="G1282" s="49"/>
      <c r="H1282" s="49"/>
      <c r="I1282" s="49"/>
      <c r="J1282" s="49"/>
      <c r="K1282" s="49"/>
      <c r="U1282" s="11"/>
    </row>
    <row r="1283" spans="6:21" x14ac:dyDescent="0.3">
      <c r="F1283" s="75"/>
      <c r="G1283" s="49"/>
      <c r="H1283" s="49"/>
      <c r="I1283" s="49"/>
      <c r="J1283" s="49"/>
      <c r="K1283" s="49"/>
      <c r="U1283" s="11"/>
    </row>
    <row r="1284" spans="6:21" x14ac:dyDescent="0.3">
      <c r="F1284" s="75"/>
      <c r="G1284" s="49"/>
      <c r="H1284" s="49"/>
      <c r="I1284" s="49"/>
      <c r="J1284" s="49"/>
      <c r="K1284" s="49"/>
      <c r="U1284" s="11"/>
    </row>
    <row r="1285" spans="6:21" x14ac:dyDescent="0.3">
      <c r="F1285" s="75"/>
      <c r="G1285" s="49"/>
      <c r="H1285" s="49"/>
      <c r="I1285" s="49"/>
      <c r="J1285" s="49"/>
      <c r="K1285" s="49"/>
      <c r="U1285" s="11"/>
    </row>
    <row r="1286" spans="6:21" x14ac:dyDescent="0.3">
      <c r="F1286" s="75"/>
      <c r="G1286" s="49"/>
      <c r="H1286" s="49"/>
      <c r="I1286" s="49"/>
      <c r="J1286" s="49"/>
      <c r="K1286" s="49"/>
      <c r="U1286" s="11"/>
    </row>
    <row r="1287" spans="6:21" x14ac:dyDescent="0.3">
      <c r="F1287" s="75"/>
      <c r="G1287" s="49"/>
      <c r="H1287" s="49"/>
      <c r="I1287" s="49"/>
      <c r="J1287" s="49"/>
      <c r="K1287" s="49"/>
      <c r="U1287" s="11"/>
    </row>
    <row r="1288" spans="6:21" x14ac:dyDescent="0.3">
      <c r="F1288" s="75"/>
      <c r="G1288" s="49"/>
      <c r="H1288" s="49"/>
      <c r="I1288" s="49"/>
      <c r="J1288" s="49"/>
      <c r="K1288" s="49"/>
      <c r="U1288" s="11"/>
    </row>
    <row r="1289" spans="6:21" x14ac:dyDescent="0.3">
      <c r="F1289" s="75"/>
      <c r="G1289" s="49"/>
      <c r="H1289" s="49"/>
      <c r="I1289" s="49"/>
      <c r="J1289" s="49"/>
      <c r="K1289" s="49"/>
      <c r="U1289" s="11"/>
    </row>
    <row r="1290" spans="6:21" x14ac:dyDescent="0.3">
      <c r="F1290" s="75"/>
      <c r="G1290" s="49"/>
      <c r="H1290" s="49"/>
      <c r="I1290" s="49"/>
      <c r="J1290" s="49"/>
      <c r="K1290" s="49"/>
      <c r="U1290" s="11"/>
    </row>
    <row r="1291" spans="6:21" x14ac:dyDescent="0.3">
      <c r="F1291" s="75"/>
      <c r="G1291" s="49"/>
      <c r="H1291" s="49"/>
      <c r="I1291" s="49"/>
      <c r="J1291" s="49"/>
      <c r="K1291" s="49"/>
      <c r="U1291" s="11"/>
    </row>
    <row r="1292" spans="6:21" x14ac:dyDescent="0.3">
      <c r="F1292" s="75"/>
      <c r="G1292" s="49"/>
      <c r="H1292" s="49"/>
      <c r="I1292" s="49"/>
      <c r="J1292" s="49"/>
      <c r="K1292" s="49"/>
      <c r="U1292" s="11"/>
    </row>
    <row r="1293" spans="6:21" x14ac:dyDescent="0.3">
      <c r="F1293" s="75"/>
      <c r="G1293" s="49"/>
      <c r="H1293" s="49"/>
      <c r="I1293" s="49"/>
      <c r="J1293" s="49"/>
      <c r="K1293" s="49"/>
      <c r="U1293" s="11"/>
    </row>
    <row r="1294" spans="6:21" x14ac:dyDescent="0.3">
      <c r="F1294" s="75"/>
      <c r="G1294" s="49"/>
      <c r="H1294" s="49"/>
      <c r="I1294" s="49"/>
      <c r="J1294" s="49"/>
      <c r="K1294" s="49"/>
      <c r="U1294" s="11"/>
    </row>
    <row r="1295" spans="6:21" x14ac:dyDescent="0.3">
      <c r="F1295" s="75"/>
      <c r="G1295" s="49"/>
      <c r="H1295" s="49"/>
      <c r="I1295" s="49"/>
      <c r="J1295" s="49"/>
      <c r="K1295" s="49"/>
      <c r="U1295" s="11"/>
    </row>
    <row r="1296" spans="6:21" x14ac:dyDescent="0.3">
      <c r="F1296" s="75"/>
      <c r="G1296" s="49"/>
      <c r="H1296" s="49"/>
      <c r="I1296" s="49"/>
      <c r="J1296" s="49"/>
      <c r="K1296" s="49"/>
      <c r="U1296" s="11"/>
    </row>
    <row r="1297" spans="6:21" x14ac:dyDescent="0.3">
      <c r="F1297" s="75"/>
      <c r="G1297" s="49"/>
      <c r="H1297" s="49"/>
      <c r="I1297" s="49"/>
      <c r="J1297" s="49"/>
      <c r="K1297" s="49"/>
      <c r="U1297" s="11"/>
    </row>
    <row r="1298" spans="6:21" x14ac:dyDescent="0.3">
      <c r="F1298" s="75"/>
      <c r="G1298" s="49"/>
      <c r="H1298" s="49"/>
      <c r="I1298" s="49"/>
      <c r="J1298" s="49"/>
      <c r="K1298" s="49"/>
      <c r="U1298" s="11"/>
    </row>
    <row r="1299" spans="6:21" x14ac:dyDescent="0.3">
      <c r="F1299" s="75"/>
      <c r="G1299" s="49"/>
      <c r="H1299" s="49"/>
      <c r="I1299" s="49"/>
      <c r="J1299" s="49"/>
      <c r="K1299" s="49"/>
      <c r="U1299" s="11"/>
    </row>
    <row r="1300" spans="6:21" x14ac:dyDescent="0.3">
      <c r="F1300" s="75"/>
      <c r="G1300" s="49"/>
      <c r="H1300" s="49"/>
      <c r="I1300" s="49"/>
      <c r="J1300" s="49"/>
      <c r="K1300" s="49"/>
      <c r="U1300" s="11"/>
    </row>
    <row r="1301" spans="6:21" x14ac:dyDescent="0.3">
      <c r="F1301" s="75"/>
      <c r="G1301" s="49"/>
      <c r="H1301" s="49"/>
      <c r="I1301" s="49"/>
      <c r="J1301" s="49"/>
      <c r="K1301" s="49"/>
      <c r="U1301" s="11"/>
    </row>
    <row r="1302" spans="6:21" x14ac:dyDescent="0.3">
      <c r="F1302" s="75"/>
      <c r="G1302" s="49"/>
      <c r="H1302" s="49"/>
      <c r="I1302" s="49"/>
      <c r="J1302" s="49"/>
      <c r="K1302" s="49"/>
      <c r="U1302" s="11"/>
    </row>
    <row r="1303" spans="6:21" x14ac:dyDescent="0.3">
      <c r="F1303" s="75"/>
      <c r="G1303" s="49"/>
      <c r="H1303" s="49"/>
      <c r="I1303" s="49"/>
      <c r="J1303" s="49"/>
      <c r="K1303" s="49"/>
      <c r="U1303" s="11"/>
    </row>
    <row r="1304" spans="6:21" x14ac:dyDescent="0.3">
      <c r="F1304" s="75"/>
      <c r="G1304" s="49"/>
      <c r="H1304" s="49"/>
      <c r="I1304" s="49"/>
      <c r="J1304" s="49"/>
      <c r="K1304" s="49"/>
      <c r="U1304" s="11"/>
    </row>
    <row r="1305" spans="6:21" x14ac:dyDescent="0.3">
      <c r="F1305" s="75"/>
      <c r="G1305" s="49"/>
      <c r="H1305" s="49"/>
      <c r="I1305" s="49"/>
      <c r="J1305" s="49"/>
      <c r="K1305" s="49"/>
      <c r="U1305" s="11"/>
    </row>
    <row r="1306" spans="6:21" x14ac:dyDescent="0.3">
      <c r="F1306" s="75"/>
      <c r="G1306" s="49"/>
      <c r="H1306" s="49"/>
      <c r="I1306" s="49"/>
      <c r="J1306" s="49"/>
      <c r="K1306" s="49"/>
      <c r="U1306" s="11"/>
    </row>
    <row r="1307" spans="6:21" x14ac:dyDescent="0.3">
      <c r="F1307" s="75"/>
      <c r="G1307" s="49"/>
      <c r="H1307" s="49"/>
      <c r="I1307" s="49"/>
      <c r="J1307" s="49"/>
      <c r="K1307" s="49"/>
      <c r="U1307" s="11"/>
    </row>
    <row r="1308" spans="6:21" x14ac:dyDescent="0.3">
      <c r="F1308" s="75"/>
      <c r="G1308" s="49"/>
      <c r="H1308" s="49"/>
      <c r="I1308" s="49"/>
      <c r="J1308" s="49"/>
      <c r="K1308" s="49"/>
      <c r="U1308" s="11"/>
    </row>
    <row r="1309" spans="6:21" x14ac:dyDescent="0.3">
      <c r="F1309" s="75"/>
      <c r="G1309" s="49"/>
      <c r="H1309" s="49"/>
      <c r="I1309" s="49"/>
      <c r="J1309" s="49"/>
      <c r="K1309" s="49"/>
      <c r="U1309" s="11"/>
    </row>
    <row r="1310" spans="6:21" x14ac:dyDescent="0.3">
      <c r="F1310" s="75"/>
      <c r="G1310" s="49"/>
      <c r="H1310" s="49"/>
      <c r="I1310" s="49"/>
      <c r="J1310" s="49"/>
      <c r="K1310" s="49"/>
      <c r="U1310" s="11"/>
    </row>
    <row r="1311" spans="6:21" x14ac:dyDescent="0.3">
      <c r="F1311" s="75"/>
      <c r="G1311" s="49"/>
      <c r="H1311" s="49"/>
      <c r="I1311" s="49"/>
      <c r="J1311" s="49"/>
      <c r="K1311" s="49"/>
      <c r="U1311" s="11"/>
    </row>
    <row r="1312" spans="6:21" x14ac:dyDescent="0.3">
      <c r="F1312" s="75"/>
      <c r="G1312" s="49"/>
      <c r="H1312" s="49"/>
      <c r="I1312" s="49"/>
      <c r="J1312" s="49"/>
      <c r="K1312" s="49"/>
      <c r="U1312" s="11"/>
    </row>
    <row r="1313" spans="6:21" x14ac:dyDescent="0.3">
      <c r="F1313" s="75"/>
      <c r="G1313" s="49"/>
      <c r="H1313" s="49"/>
      <c r="I1313" s="49"/>
      <c r="J1313" s="49"/>
      <c r="K1313" s="49"/>
      <c r="U1313" s="11"/>
    </row>
    <row r="1314" spans="6:21" x14ac:dyDescent="0.3">
      <c r="F1314" s="75"/>
      <c r="G1314" s="49"/>
      <c r="H1314" s="49"/>
      <c r="I1314" s="49"/>
      <c r="J1314" s="49"/>
      <c r="K1314" s="49"/>
      <c r="U1314" s="11"/>
    </row>
    <row r="1315" spans="6:21" x14ac:dyDescent="0.3">
      <c r="F1315" s="75"/>
      <c r="G1315" s="49"/>
      <c r="H1315" s="49"/>
      <c r="I1315" s="49"/>
      <c r="J1315" s="49"/>
      <c r="K1315" s="49"/>
      <c r="U1315" s="11"/>
    </row>
    <row r="1316" spans="6:21" x14ac:dyDescent="0.3">
      <c r="F1316" s="75"/>
      <c r="G1316" s="49"/>
      <c r="H1316" s="49"/>
      <c r="I1316" s="49"/>
      <c r="J1316" s="49"/>
      <c r="K1316" s="49"/>
      <c r="U1316" s="11"/>
    </row>
    <row r="1317" spans="6:21" x14ac:dyDescent="0.3">
      <c r="F1317" s="75"/>
      <c r="G1317" s="49"/>
      <c r="H1317" s="49"/>
      <c r="I1317" s="49"/>
      <c r="J1317" s="49"/>
      <c r="K1317" s="49"/>
      <c r="U1317" s="11"/>
    </row>
    <row r="1318" spans="6:21" x14ac:dyDescent="0.3">
      <c r="F1318" s="75"/>
      <c r="G1318" s="49"/>
      <c r="H1318" s="49"/>
      <c r="I1318" s="49"/>
      <c r="J1318" s="49"/>
      <c r="K1318" s="49"/>
      <c r="U1318" s="11"/>
    </row>
    <row r="1319" spans="6:21" x14ac:dyDescent="0.3">
      <c r="F1319" s="75"/>
      <c r="G1319" s="49"/>
      <c r="H1319" s="49"/>
      <c r="I1319" s="49"/>
      <c r="J1319" s="49"/>
      <c r="K1319" s="49"/>
      <c r="U1319" s="11"/>
    </row>
    <row r="1320" spans="6:21" x14ac:dyDescent="0.3">
      <c r="F1320" s="75"/>
      <c r="G1320" s="49"/>
      <c r="H1320" s="49"/>
      <c r="I1320" s="49"/>
      <c r="J1320" s="49"/>
      <c r="K1320" s="49"/>
      <c r="U1320" s="11"/>
    </row>
    <row r="1321" spans="6:21" x14ac:dyDescent="0.3">
      <c r="F1321" s="75"/>
      <c r="G1321" s="49"/>
      <c r="H1321" s="49"/>
      <c r="I1321" s="49"/>
      <c r="J1321" s="49"/>
      <c r="K1321" s="49"/>
      <c r="U1321" s="11"/>
    </row>
    <row r="1322" spans="6:21" x14ac:dyDescent="0.3">
      <c r="F1322" s="75"/>
      <c r="G1322" s="49"/>
      <c r="H1322" s="49"/>
      <c r="I1322" s="49"/>
      <c r="J1322" s="49"/>
      <c r="K1322" s="49"/>
      <c r="U1322" s="11"/>
    </row>
    <row r="1323" spans="6:21" x14ac:dyDescent="0.3">
      <c r="F1323" s="75"/>
      <c r="G1323" s="49"/>
      <c r="H1323" s="49"/>
      <c r="I1323" s="49"/>
      <c r="J1323" s="49"/>
      <c r="K1323" s="49"/>
      <c r="U1323" s="11"/>
    </row>
    <row r="1324" spans="6:21" x14ac:dyDescent="0.3">
      <c r="F1324" s="75"/>
      <c r="G1324" s="49"/>
      <c r="H1324" s="49"/>
      <c r="I1324" s="49"/>
      <c r="J1324" s="49"/>
      <c r="K1324" s="49"/>
      <c r="U1324" s="11"/>
    </row>
    <row r="1325" spans="6:21" x14ac:dyDescent="0.3">
      <c r="F1325" s="75"/>
      <c r="G1325" s="49"/>
      <c r="H1325" s="49"/>
      <c r="I1325" s="49"/>
      <c r="J1325" s="49"/>
      <c r="K1325" s="49"/>
      <c r="U1325" s="11"/>
    </row>
    <row r="1326" spans="6:21" x14ac:dyDescent="0.3">
      <c r="F1326" s="75"/>
      <c r="G1326" s="49"/>
      <c r="H1326" s="49"/>
      <c r="I1326" s="49"/>
      <c r="J1326" s="49"/>
      <c r="K1326" s="49"/>
      <c r="U1326" s="11"/>
    </row>
    <row r="1327" spans="6:21" x14ac:dyDescent="0.3">
      <c r="F1327" s="75"/>
      <c r="G1327" s="49"/>
      <c r="H1327" s="49"/>
      <c r="I1327" s="49"/>
      <c r="J1327" s="49"/>
      <c r="K1327" s="49"/>
      <c r="U1327" s="11"/>
    </row>
    <row r="1328" spans="6:21" x14ac:dyDescent="0.3">
      <c r="F1328" s="75"/>
      <c r="G1328" s="49"/>
      <c r="H1328" s="49"/>
      <c r="I1328" s="49"/>
      <c r="J1328" s="49"/>
      <c r="K1328" s="49"/>
      <c r="U1328" s="11"/>
    </row>
    <row r="1329" spans="6:21" x14ac:dyDescent="0.3">
      <c r="F1329" s="75"/>
      <c r="G1329" s="49"/>
      <c r="H1329" s="49"/>
      <c r="I1329" s="49"/>
      <c r="J1329" s="49"/>
      <c r="K1329" s="49"/>
      <c r="U1329" s="11"/>
    </row>
    <row r="1330" spans="6:21" x14ac:dyDescent="0.3">
      <c r="F1330" s="75"/>
      <c r="G1330" s="49"/>
      <c r="H1330" s="49"/>
      <c r="I1330" s="49"/>
      <c r="J1330" s="49"/>
      <c r="K1330" s="49"/>
      <c r="U1330" s="11"/>
    </row>
    <row r="1331" spans="6:21" x14ac:dyDescent="0.3">
      <c r="F1331" s="75"/>
      <c r="G1331" s="49"/>
      <c r="H1331" s="49"/>
      <c r="I1331" s="49"/>
      <c r="J1331" s="49"/>
      <c r="K1331" s="49"/>
      <c r="U1331" s="11"/>
    </row>
    <row r="1332" spans="6:21" x14ac:dyDescent="0.3">
      <c r="F1332" s="75"/>
      <c r="G1332" s="49"/>
      <c r="H1332" s="49"/>
      <c r="I1332" s="49"/>
      <c r="J1332" s="49"/>
      <c r="K1332" s="49"/>
      <c r="U1332" s="11"/>
    </row>
    <row r="1333" spans="6:21" x14ac:dyDescent="0.3">
      <c r="F1333" s="75"/>
      <c r="G1333" s="49"/>
      <c r="H1333" s="49"/>
      <c r="I1333" s="49"/>
      <c r="J1333" s="49"/>
      <c r="K1333" s="49"/>
      <c r="U1333" s="11"/>
    </row>
    <row r="1334" spans="6:21" x14ac:dyDescent="0.3">
      <c r="F1334" s="75"/>
      <c r="G1334" s="49"/>
      <c r="H1334" s="49"/>
      <c r="I1334" s="49"/>
      <c r="J1334" s="49"/>
      <c r="K1334" s="49"/>
      <c r="U1334" s="11"/>
    </row>
    <row r="1335" spans="6:21" x14ac:dyDescent="0.3">
      <c r="F1335" s="75"/>
      <c r="G1335" s="49"/>
      <c r="H1335" s="49"/>
      <c r="I1335" s="49"/>
      <c r="J1335" s="49"/>
      <c r="K1335" s="49"/>
      <c r="U1335" s="11"/>
    </row>
    <row r="1336" spans="6:21" x14ac:dyDescent="0.3">
      <c r="F1336" s="75"/>
      <c r="G1336" s="49"/>
      <c r="H1336" s="49"/>
      <c r="I1336" s="49"/>
      <c r="J1336" s="49"/>
      <c r="K1336" s="49"/>
      <c r="U1336" s="11"/>
    </row>
    <row r="1337" spans="6:21" x14ac:dyDescent="0.3">
      <c r="F1337" s="75"/>
      <c r="G1337" s="49"/>
      <c r="H1337" s="49"/>
      <c r="I1337" s="49"/>
      <c r="J1337" s="49"/>
      <c r="K1337" s="49"/>
      <c r="U1337" s="11"/>
    </row>
    <row r="1338" spans="6:21" x14ac:dyDescent="0.3">
      <c r="F1338" s="75"/>
      <c r="G1338" s="49"/>
      <c r="H1338" s="49"/>
      <c r="I1338" s="49"/>
      <c r="J1338" s="49"/>
      <c r="K1338" s="49"/>
      <c r="U1338" s="11"/>
    </row>
    <row r="1339" spans="6:21" x14ac:dyDescent="0.3">
      <c r="F1339" s="75"/>
      <c r="G1339" s="49"/>
      <c r="H1339" s="49"/>
      <c r="I1339" s="49"/>
      <c r="J1339" s="49"/>
      <c r="K1339" s="49"/>
      <c r="U1339" s="11"/>
    </row>
    <row r="1340" spans="6:21" x14ac:dyDescent="0.3">
      <c r="F1340" s="75"/>
      <c r="G1340" s="49"/>
      <c r="H1340" s="49"/>
      <c r="I1340" s="49"/>
      <c r="J1340" s="49"/>
      <c r="K1340" s="49"/>
      <c r="U1340" s="11"/>
    </row>
    <row r="1341" spans="6:21" x14ac:dyDescent="0.3">
      <c r="F1341" s="75"/>
      <c r="G1341" s="49"/>
      <c r="H1341" s="49"/>
      <c r="I1341" s="49"/>
      <c r="J1341" s="49"/>
      <c r="K1341" s="49"/>
      <c r="U1341" s="11"/>
    </row>
    <row r="1342" spans="6:21" x14ac:dyDescent="0.3">
      <c r="F1342" s="75"/>
      <c r="G1342" s="49"/>
      <c r="H1342" s="49"/>
      <c r="I1342" s="49"/>
      <c r="J1342" s="49"/>
      <c r="K1342" s="49"/>
      <c r="U1342" s="11"/>
    </row>
    <row r="1343" spans="6:21" x14ac:dyDescent="0.3">
      <c r="F1343" s="75"/>
      <c r="G1343" s="49"/>
      <c r="H1343" s="49"/>
      <c r="I1343" s="49"/>
      <c r="J1343" s="49"/>
      <c r="K1343" s="49"/>
      <c r="U1343" s="11"/>
    </row>
    <row r="1344" spans="6:21" x14ac:dyDescent="0.3">
      <c r="F1344" s="75"/>
      <c r="G1344" s="49"/>
      <c r="H1344" s="49"/>
      <c r="I1344" s="49"/>
      <c r="J1344" s="49"/>
      <c r="K1344" s="49"/>
      <c r="U1344" s="11"/>
    </row>
    <row r="1345" spans="6:21" x14ac:dyDescent="0.3">
      <c r="F1345" s="75"/>
      <c r="G1345" s="49"/>
      <c r="H1345" s="49"/>
      <c r="I1345" s="49"/>
      <c r="J1345" s="49"/>
      <c r="K1345" s="49"/>
      <c r="U1345" s="11"/>
    </row>
    <row r="1346" spans="6:21" x14ac:dyDescent="0.3">
      <c r="F1346" s="75"/>
      <c r="G1346" s="49"/>
      <c r="H1346" s="49"/>
      <c r="I1346" s="49"/>
      <c r="J1346" s="49"/>
      <c r="K1346" s="49"/>
      <c r="U1346" s="11"/>
    </row>
    <row r="1347" spans="6:21" x14ac:dyDescent="0.3">
      <c r="F1347" s="75"/>
      <c r="G1347" s="49"/>
      <c r="H1347" s="49"/>
      <c r="I1347" s="49"/>
      <c r="J1347" s="49"/>
      <c r="K1347" s="49"/>
      <c r="U1347" s="11"/>
    </row>
    <row r="1348" spans="6:21" x14ac:dyDescent="0.3">
      <c r="F1348" s="75"/>
      <c r="G1348" s="49"/>
      <c r="H1348" s="49"/>
      <c r="I1348" s="49"/>
      <c r="J1348" s="49"/>
      <c r="K1348" s="49"/>
      <c r="U1348" s="11"/>
    </row>
  </sheetData>
  <sheetProtection algorithmName="SHA-512" hashValue="xKLqb3pqrxFhF6WRqI0+L8Lo12kJ/e+cW5Tli44k5n97GtEVvkEgiHv9A5rBEvkPUM2QtYpW4/6rhVhCSzr0Aw==" saltValue="Tapk+QaVMxuq8U1FV96K9Q==" spinCount="100000" sheet="1" objects="1" scenarios="1"/>
  <autoFilter ref="A2:U1031" xr:uid="{00000000-0009-0000-0000-000001000000}"/>
  <phoneticPr fontId="5" type="noConversion"/>
  <pageMargins left="0.75" right="0.75" top="1" bottom="1" header="0.5" footer="0.5"/>
  <pageSetup scale="82" fitToHeight="0" orientation="landscape" r:id="rId1"/>
  <headerFooter alignWithMargins="0"/>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2638"/>
  <sheetViews>
    <sheetView zoomScale="90" zoomScaleNormal="90" workbookViewId="0">
      <pane xSplit="5" ySplit="1" topLeftCell="F2" activePane="bottomRight" state="frozen"/>
      <selection activeCell="F728" sqref="F728"/>
      <selection pane="topRight" activeCell="F728" sqref="F728"/>
      <selection pane="bottomLeft" activeCell="F728" sqref="F728"/>
      <selection pane="bottomRight" activeCell="BY2" sqref="BY2"/>
    </sheetView>
  </sheetViews>
  <sheetFormatPr defaultRowHeight="13.5" x14ac:dyDescent="0.3"/>
  <cols>
    <col min="1" max="5" width="9" style="52"/>
    <col min="6" max="6" width="29.61328125" style="52" bestFit="1" customWidth="1"/>
    <col min="7" max="8" width="9" style="52"/>
    <col min="9" max="9" width="12.765625" style="52" bestFit="1" customWidth="1"/>
    <col min="10" max="10" width="13.61328125" style="52" bestFit="1" customWidth="1"/>
    <col min="11" max="11" width="15" style="52" customWidth="1"/>
    <col min="12" max="12" width="30" style="52" customWidth="1"/>
    <col min="13" max="19" width="9.23046875" style="52" customWidth="1"/>
    <col min="20" max="20" width="51.3828125" style="52" customWidth="1"/>
    <col min="21" max="26" width="9.23046875" style="52" customWidth="1"/>
    <col min="27" max="27" width="9" style="52" customWidth="1"/>
    <col min="28" max="31" width="9.23046875" style="52" customWidth="1"/>
    <col min="32" max="32" width="10.3828125" style="52" bestFit="1" customWidth="1"/>
    <col min="33" max="33" width="12.765625" style="52" bestFit="1" customWidth="1"/>
    <col min="34" max="34" width="11.3828125" style="52" bestFit="1" customWidth="1"/>
    <col min="35" max="38" width="9" style="52"/>
    <col min="39" max="39" width="10.3828125" style="52" bestFit="1" customWidth="1"/>
    <col min="40" max="40" width="12.765625" style="52" bestFit="1" customWidth="1"/>
    <col min="41" max="41" width="11.3828125" style="52" bestFit="1" customWidth="1"/>
    <col min="42" max="45" width="9" style="52"/>
    <col min="46" max="46" width="8" style="59" bestFit="1" customWidth="1"/>
    <col min="47" max="47" width="12.15234375" style="59" hidden="1" customWidth="1"/>
    <col min="48" max="48" width="11.84375" style="59" hidden="1" customWidth="1"/>
    <col min="49" max="49" width="8.765625" style="59" bestFit="1" customWidth="1"/>
    <col min="50" max="50" width="11.61328125" style="52" hidden="1" customWidth="1"/>
    <col min="51" max="51" width="10.15234375" style="52" hidden="1" customWidth="1"/>
    <col min="52" max="52" width="11.3828125" style="52" bestFit="1" customWidth="1"/>
    <col min="53" max="54" width="11.3828125" style="52" customWidth="1"/>
    <col min="55" max="55" width="7" style="52" bestFit="1" customWidth="1"/>
    <col min="56" max="56" width="7.4609375" style="52" bestFit="1" customWidth="1"/>
    <col min="57" max="57" width="5.61328125" style="52" bestFit="1" customWidth="1"/>
    <col min="58" max="59" width="5.765625" style="52" bestFit="1" customWidth="1"/>
    <col min="60" max="60" width="5.84375" style="52" bestFit="1" customWidth="1"/>
    <col min="61" max="61" width="4.61328125" style="52" bestFit="1" customWidth="1"/>
    <col min="62" max="62" width="5.3828125" style="52" bestFit="1" customWidth="1"/>
    <col min="63" max="63" width="5.61328125" style="52" bestFit="1" customWidth="1"/>
    <col min="64" max="67" width="5.61328125" style="52" customWidth="1"/>
    <col min="68" max="68" width="9.84375" style="52" customWidth="1"/>
    <col min="69" max="69" width="5.61328125" style="52" customWidth="1"/>
    <col min="70" max="70" width="9.23046875" style="52" bestFit="1" customWidth="1"/>
    <col min="71" max="71" width="9" style="52"/>
    <col min="72" max="72" width="11.765625" style="52" bestFit="1" customWidth="1"/>
    <col min="73" max="73" width="7.3828125" style="52" hidden="1" customWidth="1"/>
    <col min="74" max="74" width="7.3828125" style="52" customWidth="1"/>
    <col min="75" max="75" width="8.4609375" style="52" bestFit="1" customWidth="1"/>
    <col min="76" max="76" width="11.765625" style="52" hidden="1" customWidth="1"/>
    <col min="77" max="77" width="10.765625" style="52" customWidth="1"/>
    <col min="78" max="78" width="14.61328125" style="52" bestFit="1" customWidth="1"/>
  </cols>
  <sheetData>
    <row r="1" spans="1:78" x14ac:dyDescent="0.3">
      <c r="A1" s="52" t="s">
        <v>227</v>
      </c>
      <c r="B1" s="52" t="s">
        <v>136</v>
      </c>
      <c r="C1" s="52" t="s">
        <v>118</v>
      </c>
      <c r="D1" s="52" t="s">
        <v>228</v>
      </c>
      <c r="E1" s="52" t="s">
        <v>229</v>
      </c>
      <c r="F1" s="52" t="s">
        <v>137</v>
      </c>
      <c r="G1" s="52" t="s">
        <v>138</v>
      </c>
      <c r="H1" s="52" t="s">
        <v>139</v>
      </c>
      <c r="I1" s="52" t="s">
        <v>140</v>
      </c>
      <c r="J1" s="52" t="s">
        <v>141</v>
      </c>
      <c r="K1" s="52" t="s">
        <v>142</v>
      </c>
      <c r="L1" s="52" t="s">
        <v>145</v>
      </c>
      <c r="M1" s="52" t="s">
        <v>143</v>
      </c>
      <c r="N1" s="52" t="s">
        <v>91</v>
      </c>
      <c r="O1" s="52" t="s">
        <v>92</v>
      </c>
      <c r="P1" s="52" t="s">
        <v>93</v>
      </c>
      <c r="Q1" s="52" t="s">
        <v>147</v>
      </c>
      <c r="R1" s="52" t="s">
        <v>148</v>
      </c>
      <c r="S1" s="52" t="s">
        <v>149</v>
      </c>
      <c r="T1" s="52" t="s">
        <v>150</v>
      </c>
      <c r="U1" s="52" t="s">
        <v>90</v>
      </c>
      <c r="V1" s="52" t="s">
        <v>151</v>
      </c>
      <c r="W1" s="52" t="s">
        <v>144</v>
      </c>
      <c r="X1" s="52" t="s">
        <v>146</v>
      </c>
      <c r="Y1" s="52" t="s">
        <v>152</v>
      </c>
      <c r="Z1" s="52" t="s">
        <v>94</v>
      </c>
      <c r="AA1" s="52" t="s">
        <v>95</v>
      </c>
      <c r="AB1" s="52" t="s">
        <v>96</v>
      </c>
      <c r="AC1" s="52" t="s">
        <v>97</v>
      </c>
      <c r="AD1" s="52" t="s">
        <v>98</v>
      </c>
      <c r="AE1" s="52" t="s">
        <v>99</v>
      </c>
      <c r="AF1" s="52" t="s">
        <v>100</v>
      </c>
      <c r="AG1" s="52" t="s">
        <v>101</v>
      </c>
      <c r="AH1" s="52" t="s">
        <v>102</v>
      </c>
      <c r="AI1" s="52" t="s">
        <v>103</v>
      </c>
      <c r="AJ1" s="52" t="s">
        <v>104</v>
      </c>
      <c r="AK1" s="52" t="s">
        <v>105</v>
      </c>
      <c r="AL1" s="52" t="s">
        <v>106</v>
      </c>
      <c r="AM1" s="52" t="s">
        <v>107</v>
      </c>
      <c r="AN1" s="52" t="s">
        <v>108</v>
      </c>
      <c r="AO1" s="52" t="s">
        <v>109</v>
      </c>
      <c r="AP1" s="52" t="s">
        <v>110</v>
      </c>
      <c r="AQ1" s="52" t="s">
        <v>111</v>
      </c>
      <c r="AR1" s="52" t="s">
        <v>112</v>
      </c>
      <c r="AS1" s="52" t="s">
        <v>113</v>
      </c>
      <c r="AT1" s="59" t="s">
        <v>123</v>
      </c>
      <c r="AU1" s="59" t="s">
        <v>133</v>
      </c>
      <c r="AV1" s="59" t="s">
        <v>134</v>
      </c>
      <c r="AW1" s="59" t="s">
        <v>299</v>
      </c>
      <c r="AX1" s="59" t="s">
        <v>135</v>
      </c>
      <c r="AY1" s="59" t="s">
        <v>243</v>
      </c>
      <c r="AZ1" s="59" t="s">
        <v>127</v>
      </c>
      <c r="BA1" s="59" t="s">
        <v>253</v>
      </c>
      <c r="BB1" s="59" t="s">
        <v>254</v>
      </c>
      <c r="BC1" s="59" t="s">
        <v>128</v>
      </c>
      <c r="BD1" s="59" t="s">
        <v>153</v>
      </c>
      <c r="BE1" s="59" t="s">
        <v>154</v>
      </c>
      <c r="BF1" s="59" t="s">
        <v>155</v>
      </c>
      <c r="BG1" s="59" t="s">
        <v>156</v>
      </c>
      <c r="BH1" s="59" t="s">
        <v>157</v>
      </c>
      <c r="BI1" s="59" t="s">
        <v>158</v>
      </c>
      <c r="BJ1" s="59" t="s">
        <v>159</v>
      </c>
      <c r="BK1" s="59" t="s">
        <v>160</v>
      </c>
      <c r="BL1" s="59" t="s">
        <v>244</v>
      </c>
      <c r="BM1" s="59" t="s">
        <v>249</v>
      </c>
      <c r="BN1" s="59" t="s">
        <v>250</v>
      </c>
      <c r="BO1" s="59" t="s">
        <v>251</v>
      </c>
      <c r="BP1" s="59" t="s">
        <v>245</v>
      </c>
      <c r="BQ1" s="59" t="s">
        <v>246</v>
      </c>
      <c r="BS1" s="59" t="s">
        <v>252</v>
      </c>
      <c r="BT1" s="59" t="s">
        <v>162</v>
      </c>
      <c r="BU1" s="60">
        <v>1</v>
      </c>
      <c r="BV1" s="60">
        <v>0.5</v>
      </c>
      <c r="BW1" s="60">
        <v>0.84</v>
      </c>
      <c r="BX1" s="52" t="s">
        <v>163</v>
      </c>
      <c r="BY1" s="52" t="s">
        <v>163</v>
      </c>
      <c r="BZ1" s="52" t="s">
        <v>65</v>
      </c>
    </row>
    <row r="2" spans="1:78" ht="15.5" x14ac:dyDescent="0.35">
      <c r="A2">
        <v>72919</v>
      </c>
      <c r="B2" t="s">
        <v>782</v>
      </c>
      <c r="C2" t="s">
        <v>924</v>
      </c>
      <c r="D2">
        <v>5</v>
      </c>
      <c r="E2">
        <v>3001</v>
      </c>
      <c r="F2" t="s">
        <v>928</v>
      </c>
      <c r="G2" t="s">
        <v>925</v>
      </c>
      <c r="H2" t="s">
        <v>924</v>
      </c>
      <c r="I2" s="13">
        <v>46252</v>
      </c>
      <c r="J2" s="13">
        <v>46303</v>
      </c>
      <c r="K2"/>
      <c r="L2" t="s">
        <v>926</v>
      </c>
      <c r="M2" t="s">
        <v>193</v>
      </c>
      <c r="N2">
        <v>6</v>
      </c>
      <c r="O2">
        <v>0</v>
      </c>
      <c r="P2">
        <v>0</v>
      </c>
      <c r="Q2">
        <v>0</v>
      </c>
      <c r="R2">
        <v>0</v>
      </c>
      <c r="S2">
        <v>60137</v>
      </c>
      <c r="T2" t="s">
        <v>927</v>
      </c>
      <c r="U2">
        <v>0</v>
      </c>
      <c r="V2"/>
      <c r="W2">
        <v>0.5</v>
      </c>
      <c r="X2" t="s">
        <v>194</v>
      </c>
      <c r="Y2" t="s">
        <v>1054</v>
      </c>
      <c r="Z2"/>
      <c r="AA2"/>
      <c r="AB2"/>
      <c r="AC2" t="s">
        <v>204</v>
      </c>
      <c r="AD2" t="s">
        <v>513</v>
      </c>
      <c r="AE2" t="s">
        <v>496</v>
      </c>
      <c r="AF2" s="13">
        <v>46252</v>
      </c>
      <c r="AG2" s="13">
        <v>46303</v>
      </c>
      <c r="AH2"/>
      <c r="AI2"/>
      <c r="AJ2"/>
      <c r="AK2"/>
      <c r="AL2"/>
      <c r="AM2"/>
      <c r="AN2"/>
      <c r="AO2"/>
      <c r="AP2"/>
      <c r="AQ2"/>
      <c r="AR2"/>
      <c r="AS2"/>
      <c r="AT2" s="59">
        <f>VLOOKUP($BR2,Tables!$D$14:$I$27,2,FALSE)*W2</f>
        <v>0</v>
      </c>
      <c r="AU2" s="59">
        <f>VLOOKUP($BR2,Tables!$D$14:$I$27,3,FALSE)</f>
        <v>0</v>
      </c>
      <c r="AV2" s="59">
        <f>VLOOKUP($BR2,Tables!$D$14:$I$27,4,FALSE)*W2</f>
        <v>0</v>
      </c>
      <c r="AW2" s="59">
        <f>VLOOKUP($BR2,Tables!$D$14:$I$27,5,FALSE)*W2</f>
        <v>0</v>
      </c>
      <c r="AX2" s="52">
        <f>IF(ISERROR(VLOOKUP(V2,Tables!$A$2:$B$27,2,FALSE))=TRUE,0,VLOOKUP(V2,Tables!$A$2:$B$27,2,FALSE))*VLOOKUP(BR2,Tables!$D$14:$J$27,7,FALSE)</f>
        <v>0</v>
      </c>
      <c r="AY2" s="52">
        <f>IF(ISERROR(VLOOKUP(BS2,Tables!$A$2:$B$31,2,FALSE))=TRUE,0,VLOOKUP(BS2,Tables!$A$2:$B$31,2,FALSE))</f>
        <v>0</v>
      </c>
      <c r="AZ2" s="59">
        <f>VLOOKUP($BR2,Tables!$D$14:$K$27,8,FALSE)</f>
        <v>0</v>
      </c>
      <c r="BA2" s="59">
        <f>IF(OR(BR2="T150",BR2="HYBT150"),W2*Tables!$L$23,0)</f>
        <v>0</v>
      </c>
      <c r="BB2" s="59">
        <f>IF(OR(BR2="T200",BR2="HYBT200"),W2*Tables!$E$24,0)</f>
        <v>0</v>
      </c>
      <c r="BC2" s="61">
        <f t="shared" ref="BC2:BC65" si="0">SUM(AT2:BB2)</f>
        <v>0</v>
      </c>
      <c r="BD2" s="55" t="str">
        <f t="shared" ref="BD2:BQ17" si="1">IF(ISERROR(SEARCHB(" "&amp;BD$1&amp;" "," "&amp;$L2&amp;" "))=TRUE,"",BD$1)</f>
        <v/>
      </c>
      <c r="BE2" s="55" t="str">
        <f t="shared" si="1"/>
        <v>RNC</v>
      </c>
      <c r="BF2" s="55" t="str">
        <f t="shared" si="1"/>
        <v/>
      </c>
      <c r="BG2" s="55" t="str">
        <f t="shared" si="1"/>
        <v/>
      </c>
      <c r="BH2" s="55" t="str">
        <f t="shared" si="1"/>
        <v/>
      </c>
      <c r="BI2" s="55" t="str">
        <f>IF(ISERROR(SEARCHB(" "&amp;BI$1&amp;" "," "&amp;$L2&amp;" "))=TRUE,"",BI$1)</f>
        <v/>
      </c>
      <c r="BJ2" s="55" t="str">
        <f t="shared" si="1"/>
        <v/>
      </c>
      <c r="BK2" s="55" t="str">
        <f t="shared" si="1"/>
        <v/>
      </c>
      <c r="BL2" s="55" t="str">
        <f t="shared" si="1"/>
        <v/>
      </c>
      <c r="BM2" s="55" t="str">
        <f t="shared" si="1"/>
        <v/>
      </c>
      <c r="BN2" s="55" t="str">
        <f t="shared" si="1"/>
        <v/>
      </c>
      <c r="BO2" s="55" t="str">
        <f t="shared" si="1"/>
        <v/>
      </c>
      <c r="BP2" s="55" t="str">
        <f t="shared" si="1"/>
        <v/>
      </c>
      <c r="BQ2" s="55" t="str">
        <f t="shared" si="1"/>
        <v/>
      </c>
      <c r="BR2" s="62" t="str">
        <f t="shared" ref="BR2:BR65" si="2">IF(BD2&amp;BE2&amp;BF2&amp;BG2&amp;BH2&amp;BI2&amp;BJ2&amp;BK2&amp;BP2&amp;BQ2="","Base",BD2&amp;BE2&amp;BF2&amp;BG2&amp;BH2&amp;BI2&amp;BJ2&amp;BK2&amp;BP2&amp;BQ2)</f>
        <v>RNC</v>
      </c>
      <c r="BS2" s="62" t="str">
        <f t="shared" ref="BS2:BS65" si="3">IF(BL2&amp;BM2&amp;BN2&amp;BO2="","",BL2&amp;BM2&amp;BN2&amp;BO2)</f>
        <v/>
      </c>
      <c r="BT2" s="63">
        <f t="shared" ref="BT2:BT65" si="4">J2-I2+1</f>
        <v>52</v>
      </c>
      <c r="BU2" s="64">
        <f t="shared" ref="BU2:BU65" si="5">BT2*0.06-1</f>
        <v>2.12</v>
      </c>
      <c r="BV2" s="64">
        <f t="shared" ref="BV2:BV65" si="6">BT2*0.12-1</f>
        <v>5.24</v>
      </c>
      <c r="BW2" s="64">
        <f t="shared" ref="BW2:BW65" si="7">(BT2-1)*0.84</f>
        <v>42.839999999999996</v>
      </c>
      <c r="BX2" s="65">
        <f t="shared" ref="BX2:BX65" si="8">BU2+I2</f>
        <v>46254.12</v>
      </c>
      <c r="BY2" s="65">
        <f t="shared" ref="BY2:BY65" si="9">BV2+I2</f>
        <v>46257.24</v>
      </c>
      <c r="BZ2" s="65">
        <f t="shared" ref="BZ2:BZ65" si="10">IF(WEEKDAY(BW2+I2)=1,BW2+I2+1,IF(WEEKDAY(BW2+I2)=7,BW2+I2+2,BW2+I2))</f>
        <v>46294.84</v>
      </c>
    </row>
    <row r="3" spans="1:78" ht="15.5" x14ac:dyDescent="0.35">
      <c r="A3">
        <v>72918</v>
      </c>
      <c r="B3" t="s">
        <v>782</v>
      </c>
      <c r="C3" t="s">
        <v>924</v>
      </c>
      <c r="D3">
        <v>6</v>
      </c>
      <c r="E3">
        <v>3001</v>
      </c>
      <c r="F3" t="s">
        <v>1055</v>
      </c>
      <c r="G3" t="s">
        <v>925</v>
      </c>
      <c r="H3" t="s">
        <v>924</v>
      </c>
      <c r="I3" s="13">
        <v>46252</v>
      </c>
      <c r="J3" s="13">
        <v>46303</v>
      </c>
      <c r="K3"/>
      <c r="L3" t="s">
        <v>926</v>
      </c>
      <c r="M3" t="s">
        <v>193</v>
      </c>
      <c r="N3">
        <v>6</v>
      </c>
      <c r="O3">
        <v>0</v>
      </c>
      <c r="P3">
        <v>0</v>
      </c>
      <c r="Q3">
        <v>0</v>
      </c>
      <c r="R3">
        <v>0</v>
      </c>
      <c r="S3">
        <v>60137</v>
      </c>
      <c r="T3" t="s">
        <v>927</v>
      </c>
      <c r="U3">
        <v>0</v>
      </c>
      <c r="V3"/>
      <c r="W3">
        <v>0.5</v>
      </c>
      <c r="X3" t="s">
        <v>194</v>
      </c>
      <c r="Y3" t="s">
        <v>1056</v>
      </c>
      <c r="Z3"/>
      <c r="AA3" t="s">
        <v>194</v>
      </c>
      <c r="AB3">
        <v>1221</v>
      </c>
      <c r="AC3" t="s">
        <v>204</v>
      </c>
      <c r="AD3" t="s">
        <v>513</v>
      </c>
      <c r="AE3" t="s">
        <v>496</v>
      </c>
      <c r="AF3" s="13">
        <v>46252</v>
      </c>
      <c r="AG3" s="13">
        <v>46303</v>
      </c>
      <c r="AH3"/>
      <c r="AI3"/>
      <c r="AJ3"/>
      <c r="AK3"/>
      <c r="AL3"/>
      <c r="AM3"/>
      <c r="AN3"/>
      <c r="AO3"/>
      <c r="AP3"/>
      <c r="AQ3"/>
      <c r="AR3"/>
      <c r="AS3"/>
      <c r="AT3" s="59">
        <f>VLOOKUP($BR3,Tables!$D$14:$I$27,2,FALSE)*W3</f>
        <v>0</v>
      </c>
      <c r="AU3" s="59">
        <f>VLOOKUP($BR3,Tables!$D$14:$I$27,3,FALSE)</f>
        <v>0</v>
      </c>
      <c r="AV3" s="59">
        <f>VLOOKUP($BR3,Tables!$D$14:$I$27,4,FALSE)*W3</f>
        <v>0</v>
      </c>
      <c r="AW3" s="59">
        <f>VLOOKUP($BR3,Tables!$D$14:$I$27,5,FALSE)*W3</f>
        <v>0</v>
      </c>
      <c r="AX3" s="52">
        <f>IF(ISERROR(VLOOKUP(V3,Tables!$A$2:$B$27,2,FALSE))=TRUE,0,VLOOKUP(V3,Tables!$A$2:$B$27,2,FALSE))*VLOOKUP(BR3,Tables!$D$14:$J$27,7,FALSE)</f>
        <v>0</v>
      </c>
      <c r="AY3" s="52">
        <f>IF(ISERROR(VLOOKUP(BS3,Tables!$A$2:$B$31,2,FALSE))=TRUE,0,VLOOKUP(BS3,Tables!$A$2:$B$31,2,FALSE))</f>
        <v>0</v>
      </c>
      <c r="AZ3" s="59">
        <f>VLOOKUP($BR3,Tables!$D$14:$K$27,8,FALSE)</f>
        <v>0</v>
      </c>
      <c r="BA3" s="59">
        <f>IF(OR(BR3="T150",BR3="HYBT150"),W3*Tables!$L$23,0)</f>
        <v>0</v>
      </c>
      <c r="BB3" s="59">
        <f>IF(OR(BR3="T200",BR3="HYBT200"),W3*Tables!$E$24,0)</f>
        <v>0</v>
      </c>
      <c r="BC3" s="61">
        <f t="shared" si="0"/>
        <v>0</v>
      </c>
      <c r="BD3" s="55" t="str">
        <f t="shared" si="1"/>
        <v/>
      </c>
      <c r="BE3" s="55" t="str">
        <f t="shared" si="1"/>
        <v>RNC</v>
      </c>
      <c r="BF3" s="55" t="str">
        <f t="shared" si="1"/>
        <v/>
      </c>
      <c r="BG3" s="55" t="str">
        <f t="shared" si="1"/>
        <v/>
      </c>
      <c r="BH3" s="55" t="str">
        <f t="shared" si="1"/>
        <v/>
      </c>
      <c r="BI3" s="55" t="str">
        <f t="shared" si="1"/>
        <v/>
      </c>
      <c r="BJ3" s="55" t="str">
        <f t="shared" si="1"/>
        <v/>
      </c>
      <c r="BK3" s="55" t="str">
        <f t="shared" si="1"/>
        <v/>
      </c>
      <c r="BL3" s="55" t="str">
        <f t="shared" si="1"/>
        <v/>
      </c>
      <c r="BM3" s="55" t="str">
        <f t="shared" si="1"/>
        <v/>
      </c>
      <c r="BN3" s="55" t="str">
        <f t="shared" si="1"/>
        <v/>
      </c>
      <c r="BO3" s="55" t="str">
        <f t="shared" si="1"/>
        <v/>
      </c>
      <c r="BP3" s="55" t="str">
        <f t="shared" si="1"/>
        <v/>
      </c>
      <c r="BQ3" s="55" t="str">
        <f t="shared" si="1"/>
        <v/>
      </c>
      <c r="BR3" s="62" t="str">
        <f t="shared" si="2"/>
        <v>RNC</v>
      </c>
      <c r="BS3" s="62" t="str">
        <f t="shared" si="3"/>
        <v/>
      </c>
      <c r="BT3" s="63">
        <f t="shared" si="4"/>
        <v>52</v>
      </c>
      <c r="BU3" s="64">
        <f t="shared" si="5"/>
        <v>2.12</v>
      </c>
      <c r="BV3" s="64">
        <f t="shared" si="6"/>
        <v>5.24</v>
      </c>
      <c r="BW3" s="64">
        <f t="shared" si="7"/>
        <v>42.839999999999996</v>
      </c>
      <c r="BX3" s="65">
        <f t="shared" si="8"/>
        <v>46254.12</v>
      </c>
      <c r="BY3" s="65">
        <f t="shared" si="9"/>
        <v>46257.24</v>
      </c>
      <c r="BZ3" s="65">
        <f t="shared" si="10"/>
        <v>46294.84</v>
      </c>
    </row>
    <row r="4" spans="1:78" ht="15.5" x14ac:dyDescent="0.35">
      <c r="A4">
        <v>72930</v>
      </c>
      <c r="B4" t="s">
        <v>782</v>
      </c>
      <c r="C4" t="s">
        <v>924</v>
      </c>
      <c r="D4">
        <v>6</v>
      </c>
      <c r="E4">
        <v>3002</v>
      </c>
      <c r="F4" t="s">
        <v>1055</v>
      </c>
      <c r="G4" t="s">
        <v>925</v>
      </c>
      <c r="H4" t="s">
        <v>924</v>
      </c>
      <c r="I4" s="13">
        <v>46251</v>
      </c>
      <c r="J4" s="13">
        <v>46302</v>
      </c>
      <c r="K4"/>
      <c r="L4" t="s">
        <v>926</v>
      </c>
      <c r="M4" t="s">
        <v>32</v>
      </c>
      <c r="N4">
        <v>12</v>
      </c>
      <c r="O4">
        <v>0</v>
      </c>
      <c r="P4">
        <v>0</v>
      </c>
      <c r="Q4">
        <v>0</v>
      </c>
      <c r="R4">
        <v>0</v>
      </c>
      <c r="S4">
        <v>378587</v>
      </c>
      <c r="T4" t="s">
        <v>932</v>
      </c>
      <c r="U4">
        <v>0</v>
      </c>
      <c r="V4"/>
      <c r="W4">
        <v>0.5</v>
      </c>
      <c r="X4" t="s">
        <v>194</v>
      </c>
      <c r="Y4" t="s">
        <v>1057</v>
      </c>
      <c r="Z4"/>
      <c r="AA4" t="s">
        <v>929</v>
      </c>
      <c r="AB4">
        <v>101</v>
      </c>
      <c r="AC4" t="s">
        <v>195</v>
      </c>
      <c r="AD4" t="s">
        <v>21</v>
      </c>
      <c r="AE4" t="s">
        <v>483</v>
      </c>
      <c r="AF4" s="13">
        <v>46251</v>
      </c>
      <c r="AG4" s="13">
        <v>46302</v>
      </c>
      <c r="AH4"/>
      <c r="AI4"/>
      <c r="AJ4"/>
      <c r="AK4"/>
      <c r="AL4"/>
      <c r="AM4"/>
      <c r="AN4"/>
      <c r="AO4"/>
      <c r="AP4"/>
      <c r="AQ4"/>
      <c r="AR4"/>
      <c r="AS4"/>
      <c r="AT4" s="59">
        <f>VLOOKUP($BR4,Tables!$D$14:$I$27,2,FALSE)*W4</f>
        <v>0</v>
      </c>
      <c r="AU4" s="59">
        <f>VLOOKUP($BR4,Tables!$D$14:$I$27,3,FALSE)</f>
        <v>0</v>
      </c>
      <c r="AV4" s="59">
        <f>VLOOKUP($BR4,Tables!$D$14:$I$27,4,FALSE)*W4</f>
        <v>0</v>
      </c>
      <c r="AW4" s="59">
        <f>VLOOKUP($BR4,Tables!$D$14:$I$27,5,FALSE)*W4</f>
        <v>0</v>
      </c>
      <c r="AX4" s="52">
        <f>IF(ISERROR(VLOOKUP(V4,Tables!$A$2:$B$27,2,FALSE))=TRUE,0,VLOOKUP(V4,Tables!$A$2:$B$27,2,FALSE))*VLOOKUP(BR4,Tables!$D$14:$J$27,7,FALSE)</f>
        <v>0</v>
      </c>
      <c r="AY4" s="52">
        <f>IF(ISERROR(VLOOKUP(BS4,Tables!$A$2:$B$31,2,FALSE))=TRUE,0,VLOOKUP(BS4,Tables!$A$2:$B$31,2,FALSE))</f>
        <v>0</v>
      </c>
      <c r="AZ4" s="59">
        <f>VLOOKUP($BR4,Tables!$D$14:$K$27,8,FALSE)</f>
        <v>0</v>
      </c>
      <c r="BA4" s="59">
        <f>IF(OR(BR4="T150",BR4="HYBT150"),W4*Tables!$L$23,0)</f>
        <v>0</v>
      </c>
      <c r="BB4" s="59">
        <f>IF(OR(BR4="T200",BR4="HYBT200"),W4*Tables!$E$24,0)</f>
        <v>0</v>
      </c>
      <c r="BC4" s="61">
        <f t="shared" si="0"/>
        <v>0</v>
      </c>
      <c r="BD4" s="55" t="str">
        <f t="shared" si="1"/>
        <v/>
      </c>
      <c r="BE4" s="55" t="str">
        <f t="shared" si="1"/>
        <v>RNC</v>
      </c>
      <c r="BF4" s="55" t="str">
        <f t="shared" si="1"/>
        <v/>
      </c>
      <c r="BG4" s="55" t="str">
        <f t="shared" si="1"/>
        <v/>
      </c>
      <c r="BH4" s="55" t="str">
        <f t="shared" si="1"/>
        <v/>
      </c>
      <c r="BI4" s="55" t="str">
        <f t="shared" si="1"/>
        <v/>
      </c>
      <c r="BJ4" s="55" t="str">
        <f t="shared" si="1"/>
        <v/>
      </c>
      <c r="BK4" s="55" t="str">
        <f t="shared" si="1"/>
        <v/>
      </c>
      <c r="BL4" s="55" t="str">
        <f t="shared" si="1"/>
        <v/>
      </c>
      <c r="BM4" s="55" t="str">
        <f t="shared" si="1"/>
        <v/>
      </c>
      <c r="BN4" s="55" t="str">
        <f t="shared" si="1"/>
        <v/>
      </c>
      <c r="BO4" s="55" t="str">
        <f t="shared" si="1"/>
        <v/>
      </c>
      <c r="BP4" s="55" t="str">
        <f t="shared" si="1"/>
        <v/>
      </c>
      <c r="BQ4" s="55" t="str">
        <f t="shared" si="1"/>
        <v/>
      </c>
      <c r="BR4" s="62" t="str">
        <f t="shared" si="2"/>
        <v>RNC</v>
      </c>
      <c r="BS4" s="62" t="str">
        <f t="shared" si="3"/>
        <v/>
      </c>
      <c r="BT4" s="63">
        <f t="shared" si="4"/>
        <v>52</v>
      </c>
      <c r="BU4" s="64">
        <f t="shared" si="5"/>
        <v>2.12</v>
      </c>
      <c r="BV4" s="64">
        <f t="shared" si="6"/>
        <v>5.24</v>
      </c>
      <c r="BW4" s="64">
        <f t="shared" si="7"/>
        <v>42.839999999999996</v>
      </c>
      <c r="BX4" s="65">
        <f t="shared" si="8"/>
        <v>46253.120000000003</v>
      </c>
      <c r="BY4" s="65">
        <f t="shared" si="9"/>
        <v>46256.24</v>
      </c>
      <c r="BZ4" s="65">
        <f t="shared" si="10"/>
        <v>46293.84</v>
      </c>
    </row>
    <row r="5" spans="1:78" ht="15.5" x14ac:dyDescent="0.35">
      <c r="A5">
        <v>72920</v>
      </c>
      <c r="B5" t="s">
        <v>782</v>
      </c>
      <c r="C5" t="s">
        <v>924</v>
      </c>
      <c r="D5">
        <v>8</v>
      </c>
      <c r="E5">
        <v>3001</v>
      </c>
      <c r="F5" t="s">
        <v>930</v>
      </c>
      <c r="G5" t="s">
        <v>925</v>
      </c>
      <c r="H5" t="s">
        <v>924</v>
      </c>
      <c r="I5" s="13">
        <v>46252</v>
      </c>
      <c r="J5" s="13">
        <v>46303</v>
      </c>
      <c r="K5"/>
      <c r="L5" t="s">
        <v>926</v>
      </c>
      <c r="M5" t="s">
        <v>193</v>
      </c>
      <c r="N5">
        <v>6</v>
      </c>
      <c r="O5">
        <v>0</v>
      </c>
      <c r="P5">
        <v>0</v>
      </c>
      <c r="Q5">
        <v>0</v>
      </c>
      <c r="R5">
        <v>0</v>
      </c>
      <c r="S5">
        <v>60137</v>
      </c>
      <c r="T5" t="s">
        <v>927</v>
      </c>
      <c r="U5">
        <v>0</v>
      </c>
      <c r="V5"/>
      <c r="W5">
        <v>0.5</v>
      </c>
      <c r="X5" t="s">
        <v>194</v>
      </c>
      <c r="Y5" t="s">
        <v>1058</v>
      </c>
      <c r="Z5"/>
      <c r="AA5"/>
      <c r="AB5"/>
      <c r="AC5" t="s">
        <v>204</v>
      </c>
      <c r="AD5" t="s">
        <v>513</v>
      </c>
      <c r="AE5" t="s">
        <v>496</v>
      </c>
      <c r="AF5" s="13">
        <v>46252</v>
      </c>
      <c r="AG5" s="13">
        <v>46303</v>
      </c>
      <c r="AH5"/>
      <c r="AI5"/>
      <c r="AJ5"/>
      <c r="AK5"/>
      <c r="AL5"/>
      <c r="AM5"/>
      <c r="AN5"/>
      <c r="AO5"/>
      <c r="AP5"/>
      <c r="AQ5"/>
      <c r="AR5"/>
      <c r="AS5"/>
      <c r="AT5" s="59">
        <f>VLOOKUP($BR5,Tables!$D$14:$I$27,2,FALSE)*W5</f>
        <v>0</v>
      </c>
      <c r="AU5" s="59">
        <f>VLOOKUP($BR5,Tables!$D$14:$I$27,3,FALSE)</f>
        <v>0</v>
      </c>
      <c r="AV5" s="59">
        <f>VLOOKUP($BR5,Tables!$D$14:$I$27,4,FALSE)*W5</f>
        <v>0</v>
      </c>
      <c r="AW5" s="59">
        <f>VLOOKUP($BR5,Tables!$D$14:$I$27,5,FALSE)*W5</f>
        <v>0</v>
      </c>
      <c r="AX5" s="52">
        <f>IF(ISERROR(VLOOKUP(V5,Tables!$A$2:$B$27,2,FALSE))=TRUE,0,VLOOKUP(V5,Tables!$A$2:$B$27,2,FALSE))*VLOOKUP(BR5,Tables!$D$14:$J$27,7,FALSE)</f>
        <v>0</v>
      </c>
      <c r="AY5" s="52">
        <f>IF(ISERROR(VLOOKUP(BS5,Tables!$A$2:$B$31,2,FALSE))=TRUE,0,VLOOKUP(BS5,Tables!$A$2:$B$31,2,FALSE))</f>
        <v>0</v>
      </c>
      <c r="AZ5" s="59">
        <f>VLOOKUP($BR5,Tables!$D$14:$K$27,8,FALSE)</f>
        <v>0</v>
      </c>
      <c r="BA5" s="59">
        <f>IF(OR(BR5="T150",BR5="HYBT150"),W5*Tables!$L$23,0)</f>
        <v>0</v>
      </c>
      <c r="BB5" s="59">
        <f>IF(OR(BR5="T200",BR5="HYBT200"),W5*Tables!$E$24,0)</f>
        <v>0</v>
      </c>
      <c r="BC5" s="61">
        <f t="shared" si="0"/>
        <v>0</v>
      </c>
      <c r="BD5" s="55" t="str">
        <f t="shared" si="1"/>
        <v/>
      </c>
      <c r="BE5" s="55" t="str">
        <f t="shared" si="1"/>
        <v>RNC</v>
      </c>
      <c r="BF5" s="55" t="str">
        <f t="shared" si="1"/>
        <v/>
      </c>
      <c r="BG5" s="55" t="str">
        <f t="shared" si="1"/>
        <v/>
      </c>
      <c r="BH5" s="55" t="str">
        <f t="shared" si="1"/>
        <v/>
      </c>
      <c r="BI5" s="55" t="str">
        <f t="shared" si="1"/>
        <v/>
      </c>
      <c r="BJ5" s="55" t="str">
        <f t="shared" si="1"/>
        <v/>
      </c>
      <c r="BK5" s="55" t="str">
        <f t="shared" si="1"/>
        <v/>
      </c>
      <c r="BL5" s="55" t="str">
        <f t="shared" si="1"/>
        <v/>
      </c>
      <c r="BM5" s="55" t="str">
        <f t="shared" si="1"/>
        <v/>
      </c>
      <c r="BN5" s="55" t="str">
        <f t="shared" si="1"/>
        <v/>
      </c>
      <c r="BO5" s="55" t="str">
        <f t="shared" si="1"/>
        <v/>
      </c>
      <c r="BP5" s="55" t="str">
        <f t="shared" si="1"/>
        <v/>
      </c>
      <c r="BQ5" s="55" t="str">
        <f t="shared" si="1"/>
        <v/>
      </c>
      <c r="BR5" s="62" t="str">
        <f t="shared" si="2"/>
        <v>RNC</v>
      </c>
      <c r="BS5" s="62" t="str">
        <f t="shared" si="3"/>
        <v/>
      </c>
      <c r="BT5" s="63">
        <f t="shared" si="4"/>
        <v>52</v>
      </c>
      <c r="BU5" s="64">
        <f t="shared" si="5"/>
        <v>2.12</v>
      </c>
      <c r="BV5" s="64">
        <f t="shared" si="6"/>
        <v>5.24</v>
      </c>
      <c r="BW5" s="64">
        <f t="shared" si="7"/>
        <v>42.839999999999996</v>
      </c>
      <c r="BX5" s="65">
        <f t="shared" si="8"/>
        <v>46254.12</v>
      </c>
      <c r="BY5" s="65">
        <f t="shared" si="9"/>
        <v>46257.24</v>
      </c>
      <c r="BZ5" s="65">
        <f t="shared" si="10"/>
        <v>46294.84</v>
      </c>
    </row>
    <row r="6" spans="1:78" ht="15.5" x14ac:dyDescent="0.35">
      <c r="A6">
        <v>72946</v>
      </c>
      <c r="B6" t="s">
        <v>782</v>
      </c>
      <c r="C6" t="s">
        <v>924</v>
      </c>
      <c r="D6">
        <v>8</v>
      </c>
      <c r="E6">
        <v>3002</v>
      </c>
      <c r="F6" t="s">
        <v>930</v>
      </c>
      <c r="G6" t="s">
        <v>925</v>
      </c>
      <c r="H6" t="s">
        <v>924</v>
      </c>
      <c r="I6" s="13">
        <v>46251</v>
      </c>
      <c r="J6" s="13">
        <v>46302</v>
      </c>
      <c r="K6"/>
      <c r="L6" t="s">
        <v>926</v>
      </c>
      <c r="M6" t="s">
        <v>32</v>
      </c>
      <c r="N6">
        <v>12</v>
      </c>
      <c r="O6">
        <v>0</v>
      </c>
      <c r="P6">
        <v>0</v>
      </c>
      <c r="Q6">
        <v>0</v>
      </c>
      <c r="R6">
        <v>0</v>
      </c>
      <c r="S6">
        <v>378587</v>
      </c>
      <c r="T6" t="s">
        <v>932</v>
      </c>
      <c r="U6">
        <v>0</v>
      </c>
      <c r="V6"/>
      <c r="W6">
        <v>0.5</v>
      </c>
      <c r="X6" t="s">
        <v>194</v>
      </c>
      <c r="Y6" t="s">
        <v>1059</v>
      </c>
      <c r="Z6"/>
      <c r="AA6"/>
      <c r="AB6"/>
      <c r="AC6" t="s">
        <v>195</v>
      </c>
      <c r="AD6" t="s">
        <v>21</v>
      </c>
      <c r="AE6" t="s">
        <v>483</v>
      </c>
      <c r="AF6" s="13">
        <v>46251</v>
      </c>
      <c r="AG6" s="13">
        <v>46302</v>
      </c>
      <c r="AH6"/>
      <c r="AI6"/>
      <c r="AJ6"/>
      <c r="AK6"/>
      <c r="AL6"/>
      <c r="AM6"/>
      <c r="AN6"/>
      <c r="AO6"/>
      <c r="AP6"/>
      <c r="AQ6"/>
      <c r="AR6"/>
      <c r="AS6"/>
      <c r="AT6" s="59">
        <f>VLOOKUP($BR6,Tables!$D$14:$I$27,2,FALSE)*W6</f>
        <v>0</v>
      </c>
      <c r="AU6" s="59">
        <f>VLOOKUP($BR6,Tables!$D$14:$I$27,3,FALSE)</f>
        <v>0</v>
      </c>
      <c r="AV6" s="59">
        <f>VLOOKUP($BR6,Tables!$D$14:$I$27,4,FALSE)*W6</f>
        <v>0</v>
      </c>
      <c r="AW6" s="59">
        <f>VLOOKUP($BR6,Tables!$D$14:$I$27,5,FALSE)*W6</f>
        <v>0</v>
      </c>
      <c r="AX6" s="52">
        <f>IF(ISERROR(VLOOKUP(V6,Tables!$A$2:$B$27,2,FALSE))=TRUE,0,VLOOKUP(V6,Tables!$A$2:$B$27,2,FALSE))*VLOOKUP(BR6,Tables!$D$14:$J$27,7,FALSE)</f>
        <v>0</v>
      </c>
      <c r="AY6" s="52">
        <f>IF(ISERROR(VLOOKUP(BS6,Tables!$A$2:$B$31,2,FALSE))=TRUE,0,VLOOKUP(BS6,Tables!$A$2:$B$31,2,FALSE))</f>
        <v>0</v>
      </c>
      <c r="AZ6" s="59">
        <f>VLOOKUP($BR6,Tables!$D$14:$K$27,8,FALSE)</f>
        <v>0</v>
      </c>
      <c r="BA6" s="59">
        <f>IF(OR(BR6="T150",BR6="HYBT150"),W6*Tables!$L$23,0)</f>
        <v>0</v>
      </c>
      <c r="BB6" s="59">
        <f>IF(OR(BR6="T200",BR6="HYBT200"),W6*Tables!$E$24,0)</f>
        <v>0</v>
      </c>
      <c r="BC6" s="61">
        <f t="shared" si="0"/>
        <v>0</v>
      </c>
      <c r="BD6" s="55" t="str">
        <f t="shared" si="1"/>
        <v/>
      </c>
      <c r="BE6" s="55" t="str">
        <f t="shared" si="1"/>
        <v>RNC</v>
      </c>
      <c r="BF6" s="55" t="str">
        <f t="shared" si="1"/>
        <v/>
      </c>
      <c r="BG6" s="55" t="str">
        <f t="shared" si="1"/>
        <v/>
      </c>
      <c r="BH6" s="55" t="str">
        <f t="shared" si="1"/>
        <v/>
      </c>
      <c r="BI6" s="55" t="str">
        <f t="shared" si="1"/>
        <v/>
      </c>
      <c r="BJ6" s="55" t="str">
        <f t="shared" si="1"/>
        <v/>
      </c>
      <c r="BK6" s="55" t="str">
        <f t="shared" si="1"/>
        <v/>
      </c>
      <c r="BL6" s="55" t="str">
        <f t="shared" si="1"/>
        <v/>
      </c>
      <c r="BM6" s="55" t="str">
        <f t="shared" si="1"/>
        <v/>
      </c>
      <c r="BN6" s="55" t="str">
        <f t="shared" si="1"/>
        <v/>
      </c>
      <c r="BO6" s="55" t="str">
        <f t="shared" si="1"/>
        <v/>
      </c>
      <c r="BP6" s="55" t="str">
        <f t="shared" si="1"/>
        <v/>
      </c>
      <c r="BQ6" s="55" t="str">
        <f t="shared" si="1"/>
        <v/>
      </c>
      <c r="BR6" s="62" t="str">
        <f t="shared" si="2"/>
        <v>RNC</v>
      </c>
      <c r="BS6" s="62" t="str">
        <f t="shared" si="3"/>
        <v/>
      </c>
      <c r="BT6" s="63">
        <f t="shared" si="4"/>
        <v>52</v>
      </c>
      <c r="BU6" s="64">
        <f t="shared" si="5"/>
        <v>2.12</v>
      </c>
      <c r="BV6" s="64">
        <f t="shared" si="6"/>
        <v>5.24</v>
      </c>
      <c r="BW6" s="64">
        <f t="shared" si="7"/>
        <v>42.839999999999996</v>
      </c>
      <c r="BX6" s="65">
        <f t="shared" si="8"/>
        <v>46253.120000000003</v>
      </c>
      <c r="BY6" s="65">
        <f t="shared" si="9"/>
        <v>46256.24</v>
      </c>
      <c r="BZ6" s="65">
        <f t="shared" si="10"/>
        <v>46293.84</v>
      </c>
    </row>
    <row r="7" spans="1:78" ht="15.5" x14ac:dyDescent="0.35">
      <c r="A7">
        <v>72924</v>
      </c>
      <c r="B7" t="s">
        <v>782</v>
      </c>
      <c r="C7" t="s">
        <v>924</v>
      </c>
      <c r="D7">
        <v>16</v>
      </c>
      <c r="E7">
        <v>3001</v>
      </c>
      <c r="F7" t="s">
        <v>931</v>
      </c>
      <c r="G7" t="s">
        <v>925</v>
      </c>
      <c r="H7" t="s">
        <v>924</v>
      </c>
      <c r="I7" s="13">
        <v>46252</v>
      </c>
      <c r="J7" s="13">
        <v>46303</v>
      </c>
      <c r="K7"/>
      <c r="L7" t="s">
        <v>926</v>
      </c>
      <c r="M7" t="s">
        <v>32</v>
      </c>
      <c r="N7">
        <v>10</v>
      </c>
      <c r="O7">
        <v>0</v>
      </c>
      <c r="P7">
        <v>0</v>
      </c>
      <c r="Q7">
        <v>0</v>
      </c>
      <c r="R7">
        <v>0</v>
      </c>
      <c r="S7" t="s">
        <v>197</v>
      </c>
      <c r="T7" t="s">
        <v>197</v>
      </c>
      <c r="U7">
        <v>0</v>
      </c>
      <c r="V7"/>
      <c r="W7">
        <v>0.5</v>
      </c>
      <c r="X7" t="s">
        <v>194</v>
      </c>
      <c r="Y7" t="s">
        <v>1060</v>
      </c>
      <c r="Z7"/>
      <c r="AA7"/>
      <c r="AB7"/>
      <c r="AC7" t="s">
        <v>195</v>
      </c>
      <c r="AD7" t="s">
        <v>21</v>
      </c>
      <c r="AE7" t="s">
        <v>496</v>
      </c>
      <c r="AF7" s="13">
        <v>46252</v>
      </c>
      <c r="AG7" s="13">
        <v>46303</v>
      </c>
      <c r="AH7"/>
      <c r="AI7"/>
      <c r="AJ7"/>
      <c r="AK7"/>
      <c r="AL7"/>
      <c r="AM7"/>
      <c r="AN7"/>
      <c r="AO7"/>
      <c r="AP7"/>
      <c r="AQ7"/>
      <c r="AR7"/>
      <c r="AS7"/>
      <c r="AT7" s="59">
        <f>VLOOKUP($BR7,Tables!$D$14:$I$27,2,FALSE)*W7</f>
        <v>0</v>
      </c>
      <c r="AU7" s="59">
        <f>VLOOKUP($BR7,Tables!$D$14:$I$27,3,FALSE)</f>
        <v>0</v>
      </c>
      <c r="AV7" s="59">
        <f>VLOOKUP($BR7,Tables!$D$14:$I$27,4,FALSE)*W7</f>
        <v>0</v>
      </c>
      <c r="AW7" s="59">
        <f>VLOOKUP($BR7,Tables!$D$14:$I$27,5,FALSE)*W7</f>
        <v>0</v>
      </c>
      <c r="AX7" s="52">
        <f>IF(ISERROR(VLOOKUP(V7,Tables!$A$2:$B$27,2,FALSE))=TRUE,0,VLOOKUP(V7,Tables!$A$2:$B$27,2,FALSE))*VLOOKUP(BR7,Tables!$D$14:$J$27,7,FALSE)</f>
        <v>0</v>
      </c>
      <c r="AY7" s="52">
        <f>IF(ISERROR(VLOOKUP(BS7,Tables!$A$2:$B$31,2,FALSE))=TRUE,0,VLOOKUP(BS7,Tables!$A$2:$B$31,2,FALSE))</f>
        <v>0</v>
      </c>
      <c r="AZ7" s="59">
        <f>VLOOKUP($BR7,Tables!$D$14:$K$27,8,FALSE)</f>
        <v>0</v>
      </c>
      <c r="BA7" s="59">
        <f>IF(OR(BR7="T150",BR7="HYBT150"),W7*Tables!$L$23,0)</f>
        <v>0</v>
      </c>
      <c r="BB7" s="59">
        <f>IF(OR(BR7="T200",BR7="HYBT200"),W7*Tables!$E$24,0)</f>
        <v>0</v>
      </c>
      <c r="BC7" s="61">
        <f t="shared" si="0"/>
        <v>0</v>
      </c>
      <c r="BD7" s="55" t="str">
        <f t="shared" si="1"/>
        <v/>
      </c>
      <c r="BE7" s="55" t="str">
        <f t="shared" si="1"/>
        <v>RNC</v>
      </c>
      <c r="BF7" s="55" t="str">
        <f t="shared" si="1"/>
        <v/>
      </c>
      <c r="BG7" s="55" t="str">
        <f t="shared" si="1"/>
        <v/>
      </c>
      <c r="BH7" s="55" t="str">
        <f t="shared" si="1"/>
        <v/>
      </c>
      <c r="BI7" s="55" t="str">
        <f t="shared" si="1"/>
        <v/>
      </c>
      <c r="BJ7" s="55" t="str">
        <f t="shared" si="1"/>
        <v/>
      </c>
      <c r="BK7" s="55" t="str">
        <f t="shared" si="1"/>
        <v/>
      </c>
      <c r="BL7" s="55" t="str">
        <f t="shared" si="1"/>
        <v/>
      </c>
      <c r="BM7" s="55" t="str">
        <f t="shared" si="1"/>
        <v/>
      </c>
      <c r="BN7" s="55" t="str">
        <f t="shared" si="1"/>
        <v/>
      </c>
      <c r="BO7" s="55" t="str">
        <f t="shared" si="1"/>
        <v/>
      </c>
      <c r="BP7" s="55" t="str">
        <f t="shared" si="1"/>
        <v/>
      </c>
      <c r="BQ7" s="55" t="str">
        <f t="shared" si="1"/>
        <v/>
      </c>
      <c r="BR7" s="62" t="str">
        <f t="shared" si="2"/>
        <v>RNC</v>
      </c>
      <c r="BS7" s="62" t="str">
        <f t="shared" si="3"/>
        <v/>
      </c>
      <c r="BT7" s="63">
        <f t="shared" si="4"/>
        <v>52</v>
      </c>
      <c r="BU7" s="64">
        <f t="shared" si="5"/>
        <v>2.12</v>
      </c>
      <c r="BV7" s="64">
        <f t="shared" si="6"/>
        <v>5.24</v>
      </c>
      <c r="BW7" s="64">
        <f t="shared" si="7"/>
        <v>42.839999999999996</v>
      </c>
      <c r="BX7" s="65">
        <f t="shared" si="8"/>
        <v>46254.12</v>
      </c>
      <c r="BY7" s="65">
        <f t="shared" si="9"/>
        <v>46257.24</v>
      </c>
      <c r="BZ7" s="65">
        <f t="shared" si="10"/>
        <v>46294.84</v>
      </c>
    </row>
    <row r="8" spans="1:78" ht="15.5" x14ac:dyDescent="0.35">
      <c r="A8">
        <v>72931</v>
      </c>
      <c r="B8" t="s">
        <v>782</v>
      </c>
      <c r="C8" t="s">
        <v>924</v>
      </c>
      <c r="D8">
        <v>16</v>
      </c>
      <c r="E8">
        <v>3003</v>
      </c>
      <c r="F8" t="s">
        <v>931</v>
      </c>
      <c r="G8" t="s">
        <v>925</v>
      </c>
      <c r="H8" t="s">
        <v>924</v>
      </c>
      <c r="I8" s="13">
        <v>46251</v>
      </c>
      <c r="J8" s="13">
        <v>46302</v>
      </c>
      <c r="K8"/>
      <c r="L8" t="s">
        <v>926</v>
      </c>
      <c r="M8" t="s">
        <v>193</v>
      </c>
      <c r="N8">
        <v>8</v>
      </c>
      <c r="O8">
        <v>0</v>
      </c>
      <c r="P8">
        <v>0</v>
      </c>
      <c r="Q8">
        <v>0</v>
      </c>
      <c r="R8">
        <v>0</v>
      </c>
      <c r="S8" t="s">
        <v>197</v>
      </c>
      <c r="T8" t="s">
        <v>197</v>
      </c>
      <c r="U8">
        <v>0</v>
      </c>
      <c r="V8"/>
      <c r="W8">
        <v>0.5</v>
      </c>
      <c r="X8" t="s">
        <v>194</v>
      </c>
      <c r="Y8" t="s">
        <v>1061</v>
      </c>
      <c r="Z8"/>
      <c r="AA8" t="s">
        <v>194</v>
      </c>
      <c r="AB8">
        <v>1221</v>
      </c>
      <c r="AC8" t="s">
        <v>204</v>
      </c>
      <c r="AD8" t="s">
        <v>513</v>
      </c>
      <c r="AE8" t="s">
        <v>483</v>
      </c>
      <c r="AF8" s="13">
        <v>46251</v>
      </c>
      <c r="AG8" s="13">
        <v>46302</v>
      </c>
      <c r="AH8"/>
      <c r="AI8"/>
      <c r="AJ8"/>
      <c r="AK8"/>
      <c r="AL8"/>
      <c r="AM8"/>
      <c r="AN8"/>
      <c r="AO8"/>
      <c r="AP8"/>
      <c r="AQ8"/>
      <c r="AR8"/>
      <c r="AS8"/>
      <c r="AT8" s="59">
        <f>VLOOKUP($BR8,Tables!$D$14:$I$27,2,FALSE)*W8</f>
        <v>0</v>
      </c>
      <c r="AU8" s="59">
        <f>VLOOKUP($BR8,Tables!$D$14:$I$27,3,FALSE)</f>
        <v>0</v>
      </c>
      <c r="AV8" s="59">
        <f>VLOOKUP($BR8,Tables!$D$14:$I$27,4,FALSE)*W8</f>
        <v>0</v>
      </c>
      <c r="AW8" s="59">
        <f>VLOOKUP($BR8,Tables!$D$14:$I$27,5,FALSE)*W8</f>
        <v>0</v>
      </c>
      <c r="AX8" s="52">
        <f>IF(ISERROR(VLOOKUP(V8,Tables!$A$2:$B$27,2,FALSE))=TRUE,0,VLOOKUP(V8,Tables!$A$2:$B$27,2,FALSE))*VLOOKUP(BR8,Tables!$D$14:$J$27,7,FALSE)</f>
        <v>0</v>
      </c>
      <c r="AY8" s="52">
        <f>IF(ISERROR(VLOOKUP(BS8,Tables!$A$2:$B$31,2,FALSE))=TRUE,0,VLOOKUP(BS8,Tables!$A$2:$B$31,2,FALSE))</f>
        <v>0</v>
      </c>
      <c r="AZ8" s="59">
        <f>VLOOKUP($BR8,Tables!$D$14:$K$27,8,FALSE)</f>
        <v>0</v>
      </c>
      <c r="BA8" s="59">
        <f>IF(OR(BR8="T150",BR8="HYBT150"),W8*Tables!$L$23,0)</f>
        <v>0</v>
      </c>
      <c r="BB8" s="59">
        <f>IF(OR(BR8="T200",BR8="HYBT200"),W8*Tables!$E$24,0)</f>
        <v>0</v>
      </c>
      <c r="BC8" s="61">
        <f t="shared" si="0"/>
        <v>0</v>
      </c>
      <c r="BD8" s="55" t="str">
        <f t="shared" si="1"/>
        <v/>
      </c>
      <c r="BE8" s="55" t="str">
        <f t="shared" si="1"/>
        <v>RNC</v>
      </c>
      <c r="BF8" s="55" t="str">
        <f t="shared" si="1"/>
        <v/>
      </c>
      <c r="BG8" s="55" t="str">
        <f t="shared" si="1"/>
        <v/>
      </c>
      <c r="BH8" s="55" t="str">
        <f t="shared" si="1"/>
        <v/>
      </c>
      <c r="BI8" s="55" t="str">
        <f t="shared" si="1"/>
        <v/>
      </c>
      <c r="BJ8" s="55" t="str">
        <f t="shared" si="1"/>
        <v/>
      </c>
      <c r="BK8" s="55" t="str">
        <f t="shared" si="1"/>
        <v/>
      </c>
      <c r="BL8" s="55" t="str">
        <f t="shared" si="1"/>
        <v/>
      </c>
      <c r="BM8" s="55" t="str">
        <f t="shared" si="1"/>
        <v/>
      </c>
      <c r="BN8" s="55" t="str">
        <f t="shared" si="1"/>
        <v/>
      </c>
      <c r="BO8" s="55" t="str">
        <f t="shared" si="1"/>
        <v/>
      </c>
      <c r="BP8" s="55" t="str">
        <f t="shared" si="1"/>
        <v/>
      </c>
      <c r="BQ8" s="55" t="str">
        <f t="shared" si="1"/>
        <v/>
      </c>
      <c r="BR8" s="62" t="str">
        <f t="shared" si="2"/>
        <v>RNC</v>
      </c>
      <c r="BS8" s="62" t="str">
        <f t="shared" si="3"/>
        <v/>
      </c>
      <c r="BT8" s="63">
        <f t="shared" si="4"/>
        <v>52</v>
      </c>
      <c r="BU8" s="64">
        <f t="shared" si="5"/>
        <v>2.12</v>
      </c>
      <c r="BV8" s="64">
        <f t="shared" si="6"/>
        <v>5.24</v>
      </c>
      <c r="BW8" s="64">
        <f t="shared" si="7"/>
        <v>42.839999999999996</v>
      </c>
      <c r="BX8" s="65">
        <f t="shared" si="8"/>
        <v>46253.120000000003</v>
      </c>
      <c r="BY8" s="65">
        <f t="shared" si="9"/>
        <v>46256.24</v>
      </c>
      <c r="BZ8" s="65">
        <f t="shared" si="10"/>
        <v>46293.84</v>
      </c>
    </row>
    <row r="9" spans="1:78" ht="15.5" x14ac:dyDescent="0.35">
      <c r="A9">
        <v>72928</v>
      </c>
      <c r="B9" t="s">
        <v>782</v>
      </c>
      <c r="C9" t="s">
        <v>924</v>
      </c>
      <c r="D9">
        <v>34</v>
      </c>
      <c r="E9">
        <v>3001</v>
      </c>
      <c r="F9" t="s">
        <v>934</v>
      </c>
      <c r="G9" t="s">
        <v>925</v>
      </c>
      <c r="H9" t="s">
        <v>924</v>
      </c>
      <c r="I9" s="13">
        <v>46252</v>
      </c>
      <c r="J9" s="13">
        <v>46364</v>
      </c>
      <c r="K9"/>
      <c r="L9" t="s">
        <v>926</v>
      </c>
      <c r="M9" t="s">
        <v>161</v>
      </c>
      <c r="N9">
        <v>12</v>
      </c>
      <c r="O9">
        <v>0</v>
      </c>
      <c r="P9">
        <v>0</v>
      </c>
      <c r="Q9">
        <v>0</v>
      </c>
      <c r="R9">
        <v>0</v>
      </c>
      <c r="S9">
        <v>377989</v>
      </c>
      <c r="T9" t="s">
        <v>935</v>
      </c>
      <c r="U9">
        <v>0</v>
      </c>
      <c r="V9"/>
      <c r="W9">
        <v>0.5</v>
      </c>
      <c r="X9" t="s">
        <v>194</v>
      </c>
      <c r="Y9" t="s">
        <v>1062</v>
      </c>
      <c r="Z9"/>
      <c r="AA9" t="s">
        <v>268</v>
      </c>
      <c r="AB9" t="s">
        <v>198</v>
      </c>
      <c r="AC9" t="s">
        <v>204</v>
      </c>
      <c r="AD9" t="s">
        <v>513</v>
      </c>
      <c r="AE9" t="s">
        <v>496</v>
      </c>
      <c r="AF9" s="13">
        <v>46252</v>
      </c>
      <c r="AG9" s="13">
        <v>46364</v>
      </c>
      <c r="AH9"/>
      <c r="AI9"/>
      <c r="AJ9"/>
      <c r="AK9"/>
      <c r="AL9"/>
      <c r="AM9"/>
      <c r="AN9"/>
      <c r="AO9"/>
      <c r="AP9"/>
      <c r="AQ9"/>
      <c r="AR9"/>
      <c r="AS9"/>
      <c r="AT9" s="59">
        <f>VLOOKUP($BR9,Tables!$D$14:$I$27,2,FALSE)*W9</f>
        <v>0</v>
      </c>
      <c r="AU9" s="59">
        <f>VLOOKUP($BR9,Tables!$D$14:$I$27,3,FALSE)</f>
        <v>0</v>
      </c>
      <c r="AV9" s="59">
        <f>VLOOKUP($BR9,Tables!$D$14:$I$27,4,FALSE)*W9</f>
        <v>0</v>
      </c>
      <c r="AW9" s="59">
        <f>VLOOKUP($BR9,Tables!$D$14:$I$27,5,FALSE)*W9</f>
        <v>0</v>
      </c>
      <c r="AX9" s="52">
        <f>IF(ISERROR(VLOOKUP(V9,Tables!$A$2:$B$27,2,FALSE))=TRUE,0,VLOOKUP(V9,Tables!$A$2:$B$27,2,FALSE))*VLOOKUP(BR9,Tables!$D$14:$J$27,7,FALSE)</f>
        <v>0</v>
      </c>
      <c r="AY9" s="52">
        <f>IF(ISERROR(VLOOKUP(BS9,Tables!$A$2:$B$31,2,FALSE))=TRUE,0,VLOOKUP(BS9,Tables!$A$2:$B$31,2,FALSE))</f>
        <v>0</v>
      </c>
      <c r="AZ9" s="59">
        <f>VLOOKUP($BR9,Tables!$D$14:$K$27,8,FALSE)</f>
        <v>0</v>
      </c>
      <c r="BA9" s="59">
        <f>IF(OR(BR9="T150",BR9="HYBT150"),W9*Tables!$L$23,0)</f>
        <v>0</v>
      </c>
      <c r="BB9" s="59">
        <f>IF(OR(BR9="T200",BR9="HYBT200"),W9*Tables!$E$24,0)</f>
        <v>0</v>
      </c>
      <c r="BC9" s="61">
        <f t="shared" si="0"/>
        <v>0</v>
      </c>
      <c r="BD9" s="55" t="str">
        <f t="shared" si="1"/>
        <v/>
      </c>
      <c r="BE9" s="55" t="str">
        <f t="shared" si="1"/>
        <v>RNC</v>
      </c>
      <c r="BF9" s="55" t="str">
        <f t="shared" si="1"/>
        <v/>
      </c>
      <c r="BG9" s="55" t="str">
        <f t="shared" si="1"/>
        <v/>
      </c>
      <c r="BH9" s="55" t="str">
        <f t="shared" si="1"/>
        <v/>
      </c>
      <c r="BI9" s="55" t="str">
        <f t="shared" si="1"/>
        <v/>
      </c>
      <c r="BJ9" s="55" t="str">
        <f t="shared" si="1"/>
        <v/>
      </c>
      <c r="BK9" s="55" t="str">
        <f t="shared" si="1"/>
        <v/>
      </c>
      <c r="BL9" s="55" t="str">
        <f t="shared" si="1"/>
        <v/>
      </c>
      <c r="BM9" s="55" t="str">
        <f t="shared" si="1"/>
        <v/>
      </c>
      <c r="BN9" s="55" t="str">
        <f t="shared" si="1"/>
        <v/>
      </c>
      <c r="BO9" s="55" t="str">
        <f t="shared" si="1"/>
        <v/>
      </c>
      <c r="BP9" s="55" t="str">
        <f t="shared" si="1"/>
        <v/>
      </c>
      <c r="BQ9" s="55" t="str">
        <f t="shared" si="1"/>
        <v/>
      </c>
      <c r="BR9" s="62" t="str">
        <f t="shared" si="2"/>
        <v>RNC</v>
      </c>
      <c r="BS9" s="62" t="str">
        <f t="shared" si="3"/>
        <v/>
      </c>
      <c r="BT9" s="63">
        <f t="shared" si="4"/>
        <v>113</v>
      </c>
      <c r="BU9" s="64">
        <f t="shared" si="5"/>
        <v>5.7799999999999994</v>
      </c>
      <c r="BV9" s="64">
        <f t="shared" si="6"/>
        <v>12.559999999999999</v>
      </c>
      <c r="BW9" s="64">
        <f t="shared" si="7"/>
        <v>94.08</v>
      </c>
      <c r="BX9" s="65">
        <f t="shared" si="8"/>
        <v>46257.78</v>
      </c>
      <c r="BY9" s="65">
        <f t="shared" si="9"/>
        <v>46264.56</v>
      </c>
      <c r="BZ9" s="65">
        <f t="shared" si="10"/>
        <v>46346.080000000002</v>
      </c>
    </row>
    <row r="10" spans="1:78" ht="15.5" x14ac:dyDescent="0.35">
      <c r="A10">
        <v>72912</v>
      </c>
      <c r="B10" t="s">
        <v>782</v>
      </c>
      <c r="C10" t="s">
        <v>924</v>
      </c>
      <c r="D10">
        <v>41</v>
      </c>
      <c r="E10">
        <v>3001</v>
      </c>
      <c r="F10" t="s">
        <v>936</v>
      </c>
      <c r="G10" t="s">
        <v>925</v>
      </c>
      <c r="H10" t="s">
        <v>924</v>
      </c>
      <c r="I10" s="13">
        <v>46251</v>
      </c>
      <c r="J10" s="13">
        <v>46365</v>
      </c>
      <c r="K10"/>
      <c r="L10" t="s">
        <v>926</v>
      </c>
      <c r="M10" t="s">
        <v>193</v>
      </c>
      <c r="N10">
        <v>8</v>
      </c>
      <c r="O10">
        <v>0</v>
      </c>
      <c r="P10">
        <v>0</v>
      </c>
      <c r="Q10">
        <v>0</v>
      </c>
      <c r="R10">
        <v>0</v>
      </c>
      <c r="S10">
        <v>163827</v>
      </c>
      <c r="T10" t="s">
        <v>937</v>
      </c>
      <c r="U10">
        <v>0</v>
      </c>
      <c r="V10"/>
      <c r="W10">
        <v>0</v>
      </c>
      <c r="X10" t="s">
        <v>194</v>
      </c>
      <c r="Y10" t="s">
        <v>1063</v>
      </c>
      <c r="Z10"/>
      <c r="AA10"/>
      <c r="AB10"/>
      <c r="AC10" t="s">
        <v>195</v>
      </c>
      <c r="AD10" t="s">
        <v>21</v>
      </c>
      <c r="AE10" t="s">
        <v>483</v>
      </c>
      <c r="AF10" s="13">
        <v>46251</v>
      </c>
      <c r="AG10" s="13">
        <v>46365</v>
      </c>
      <c r="AH10"/>
      <c r="AI10"/>
      <c r="AJ10"/>
      <c r="AK10"/>
      <c r="AL10"/>
      <c r="AM10"/>
      <c r="AN10"/>
      <c r="AO10"/>
      <c r="AP10"/>
      <c r="AQ10"/>
      <c r="AR10"/>
      <c r="AS10"/>
      <c r="AT10" s="59">
        <f>VLOOKUP($BR10,Tables!$D$14:$I$27,2,FALSE)*W10</f>
        <v>0</v>
      </c>
      <c r="AU10" s="59">
        <f>VLOOKUP($BR10,Tables!$D$14:$I$27,3,FALSE)</f>
        <v>0</v>
      </c>
      <c r="AV10" s="59">
        <f>VLOOKUP($BR10,Tables!$D$14:$I$27,4,FALSE)*W10</f>
        <v>0</v>
      </c>
      <c r="AW10" s="59">
        <f>VLOOKUP($BR10,Tables!$D$14:$I$27,5,FALSE)*W10</f>
        <v>0</v>
      </c>
      <c r="AX10" s="52">
        <f>IF(ISERROR(VLOOKUP(V10,Tables!$A$2:$B$27,2,FALSE))=TRUE,0,VLOOKUP(V10,Tables!$A$2:$B$27,2,FALSE))*VLOOKUP(BR10,Tables!$D$14:$J$27,7,FALSE)</f>
        <v>0</v>
      </c>
      <c r="AY10" s="52">
        <f>IF(ISERROR(VLOOKUP(BS10,Tables!$A$2:$B$31,2,FALSE))=TRUE,0,VLOOKUP(BS10,Tables!$A$2:$B$31,2,FALSE))</f>
        <v>0</v>
      </c>
      <c r="AZ10" s="59">
        <f>VLOOKUP($BR10,Tables!$D$14:$K$27,8,FALSE)</f>
        <v>0</v>
      </c>
      <c r="BA10" s="59">
        <f>IF(OR(BR10="T150",BR10="HYBT150"),W10*Tables!$L$23,0)</f>
        <v>0</v>
      </c>
      <c r="BB10" s="59">
        <f>IF(OR(BR10="T200",BR10="HYBT200"),W10*Tables!$E$24,0)</f>
        <v>0</v>
      </c>
      <c r="BC10" s="61">
        <f t="shared" si="0"/>
        <v>0</v>
      </c>
      <c r="BD10" s="55" t="str">
        <f t="shared" si="1"/>
        <v/>
      </c>
      <c r="BE10" s="55" t="str">
        <f t="shared" si="1"/>
        <v>RNC</v>
      </c>
      <c r="BF10" s="55" t="str">
        <f t="shared" si="1"/>
        <v/>
      </c>
      <c r="BG10" s="55" t="str">
        <f t="shared" si="1"/>
        <v/>
      </c>
      <c r="BH10" s="55" t="str">
        <f t="shared" si="1"/>
        <v/>
      </c>
      <c r="BI10" s="55" t="str">
        <f t="shared" si="1"/>
        <v/>
      </c>
      <c r="BJ10" s="55" t="str">
        <f t="shared" si="1"/>
        <v/>
      </c>
      <c r="BK10" s="55" t="str">
        <f t="shared" si="1"/>
        <v/>
      </c>
      <c r="BL10" s="55" t="str">
        <f t="shared" si="1"/>
        <v/>
      </c>
      <c r="BM10" s="55" t="str">
        <f t="shared" si="1"/>
        <v/>
      </c>
      <c r="BN10" s="55" t="str">
        <f t="shared" si="1"/>
        <v/>
      </c>
      <c r="BO10" s="55" t="str">
        <f t="shared" si="1"/>
        <v/>
      </c>
      <c r="BP10" s="55" t="str">
        <f t="shared" si="1"/>
        <v/>
      </c>
      <c r="BQ10" s="55" t="str">
        <f t="shared" si="1"/>
        <v/>
      </c>
      <c r="BR10" s="62" t="str">
        <f t="shared" si="2"/>
        <v>RNC</v>
      </c>
      <c r="BS10" s="62" t="str">
        <f t="shared" si="3"/>
        <v/>
      </c>
      <c r="BT10" s="63">
        <f t="shared" si="4"/>
        <v>115</v>
      </c>
      <c r="BU10" s="64">
        <f t="shared" si="5"/>
        <v>5.8999999999999995</v>
      </c>
      <c r="BV10" s="64">
        <f t="shared" si="6"/>
        <v>12.799999999999999</v>
      </c>
      <c r="BW10" s="64">
        <f t="shared" si="7"/>
        <v>95.759999999999991</v>
      </c>
      <c r="BX10" s="65">
        <f t="shared" si="8"/>
        <v>46256.9</v>
      </c>
      <c r="BY10" s="65">
        <f t="shared" si="9"/>
        <v>46263.8</v>
      </c>
      <c r="BZ10" s="65">
        <f t="shared" si="10"/>
        <v>46346.76</v>
      </c>
    </row>
    <row r="11" spans="1:78" ht="15.5" x14ac:dyDescent="0.35">
      <c r="A11">
        <v>72925</v>
      </c>
      <c r="B11" t="s">
        <v>782</v>
      </c>
      <c r="C11" t="s">
        <v>924</v>
      </c>
      <c r="D11">
        <v>49</v>
      </c>
      <c r="E11">
        <v>3001</v>
      </c>
      <c r="F11" t="s">
        <v>931</v>
      </c>
      <c r="G11" t="s">
        <v>925</v>
      </c>
      <c r="H11" t="s">
        <v>924</v>
      </c>
      <c r="I11" s="13">
        <v>46252</v>
      </c>
      <c r="J11" s="13">
        <v>46303</v>
      </c>
      <c r="K11"/>
      <c r="L11" t="s">
        <v>926</v>
      </c>
      <c r="M11" t="s">
        <v>32</v>
      </c>
      <c r="N11">
        <v>10</v>
      </c>
      <c r="O11">
        <v>0</v>
      </c>
      <c r="P11">
        <v>0</v>
      </c>
      <c r="Q11">
        <v>0</v>
      </c>
      <c r="R11">
        <v>0</v>
      </c>
      <c r="S11" t="s">
        <v>197</v>
      </c>
      <c r="T11" t="s">
        <v>197</v>
      </c>
      <c r="U11">
        <v>0</v>
      </c>
      <c r="V11"/>
      <c r="W11">
        <v>0.5</v>
      </c>
      <c r="X11" t="s">
        <v>194</v>
      </c>
      <c r="Y11" t="s">
        <v>1064</v>
      </c>
      <c r="Z11"/>
      <c r="AA11"/>
      <c r="AB11"/>
      <c r="AC11" t="s">
        <v>195</v>
      </c>
      <c r="AD11" t="s">
        <v>21</v>
      </c>
      <c r="AE11" t="s">
        <v>496</v>
      </c>
      <c r="AF11" s="13">
        <v>46252</v>
      </c>
      <c r="AG11" s="13">
        <v>46303</v>
      </c>
      <c r="AH11"/>
      <c r="AI11"/>
      <c r="AJ11"/>
      <c r="AK11"/>
      <c r="AL11"/>
      <c r="AM11"/>
      <c r="AN11"/>
      <c r="AO11"/>
      <c r="AP11"/>
      <c r="AQ11"/>
      <c r="AR11"/>
      <c r="AS11"/>
      <c r="AT11" s="59">
        <f>VLOOKUP($BR11,Tables!$D$14:$I$27,2,FALSE)*W11</f>
        <v>0</v>
      </c>
      <c r="AU11" s="59">
        <f>VLOOKUP($BR11,Tables!$D$14:$I$27,3,FALSE)</f>
        <v>0</v>
      </c>
      <c r="AV11" s="59">
        <f>VLOOKUP($BR11,Tables!$D$14:$I$27,4,FALSE)*W11</f>
        <v>0</v>
      </c>
      <c r="AW11" s="59">
        <f>VLOOKUP($BR11,Tables!$D$14:$I$27,5,FALSE)*W11</f>
        <v>0</v>
      </c>
      <c r="AX11" s="52">
        <f>IF(ISERROR(VLOOKUP(V11,Tables!$A$2:$B$27,2,FALSE))=TRUE,0,VLOOKUP(V11,Tables!$A$2:$B$27,2,FALSE))*VLOOKUP(BR11,Tables!$D$14:$J$27,7,FALSE)</f>
        <v>0</v>
      </c>
      <c r="AY11" s="52">
        <f>IF(ISERROR(VLOOKUP(BS11,Tables!$A$2:$B$31,2,FALSE))=TRUE,0,VLOOKUP(BS11,Tables!$A$2:$B$31,2,FALSE))</f>
        <v>0</v>
      </c>
      <c r="AZ11" s="59">
        <f>VLOOKUP($BR11,Tables!$D$14:$K$27,8,FALSE)</f>
        <v>0</v>
      </c>
      <c r="BA11" s="59">
        <f>IF(OR(BR11="T150",BR11="HYBT150"),W11*Tables!$L$23,0)</f>
        <v>0</v>
      </c>
      <c r="BB11" s="59">
        <f>IF(OR(BR11="T200",BR11="HYBT200"),W11*Tables!$E$24,0)</f>
        <v>0</v>
      </c>
      <c r="BC11" s="61">
        <f t="shared" si="0"/>
        <v>0</v>
      </c>
      <c r="BD11" s="55" t="str">
        <f t="shared" si="1"/>
        <v/>
      </c>
      <c r="BE11" s="55" t="str">
        <f t="shared" si="1"/>
        <v>RNC</v>
      </c>
      <c r="BF11" s="55" t="str">
        <f t="shared" si="1"/>
        <v/>
      </c>
      <c r="BG11" s="55" t="str">
        <f t="shared" si="1"/>
        <v/>
      </c>
      <c r="BH11" s="55" t="str">
        <f t="shared" si="1"/>
        <v/>
      </c>
      <c r="BI11" s="55" t="str">
        <f t="shared" si="1"/>
        <v/>
      </c>
      <c r="BJ11" s="55" t="str">
        <f t="shared" si="1"/>
        <v/>
      </c>
      <c r="BK11" s="55" t="str">
        <f t="shared" si="1"/>
        <v/>
      </c>
      <c r="BL11" s="55" t="str">
        <f t="shared" si="1"/>
        <v/>
      </c>
      <c r="BM11" s="55" t="str">
        <f t="shared" si="1"/>
        <v/>
      </c>
      <c r="BN11" s="55" t="str">
        <f t="shared" si="1"/>
        <v/>
      </c>
      <c r="BO11" s="55" t="str">
        <f t="shared" si="1"/>
        <v/>
      </c>
      <c r="BP11" s="55" t="str">
        <f t="shared" si="1"/>
        <v/>
      </c>
      <c r="BQ11" s="55" t="str">
        <f t="shared" si="1"/>
        <v/>
      </c>
      <c r="BR11" s="62" t="str">
        <f t="shared" si="2"/>
        <v>RNC</v>
      </c>
      <c r="BS11" s="62" t="str">
        <f t="shared" si="3"/>
        <v/>
      </c>
      <c r="BT11" s="63">
        <f t="shared" si="4"/>
        <v>52</v>
      </c>
      <c r="BU11" s="64">
        <f t="shared" si="5"/>
        <v>2.12</v>
      </c>
      <c r="BV11" s="64">
        <f t="shared" si="6"/>
        <v>5.24</v>
      </c>
      <c r="BW11" s="64">
        <f t="shared" si="7"/>
        <v>42.839999999999996</v>
      </c>
      <c r="BX11" s="65">
        <f t="shared" si="8"/>
        <v>46254.12</v>
      </c>
      <c r="BY11" s="65">
        <f t="shared" si="9"/>
        <v>46257.24</v>
      </c>
      <c r="BZ11" s="65">
        <f t="shared" si="10"/>
        <v>46294.84</v>
      </c>
    </row>
    <row r="12" spans="1:78" ht="15.5" x14ac:dyDescent="0.35">
      <c r="A12">
        <v>72926</v>
      </c>
      <c r="B12" t="s">
        <v>782</v>
      </c>
      <c r="C12" t="s">
        <v>924</v>
      </c>
      <c r="D12">
        <v>49</v>
      </c>
      <c r="E12">
        <v>3002</v>
      </c>
      <c r="F12" t="s">
        <v>931</v>
      </c>
      <c r="G12" t="s">
        <v>925</v>
      </c>
      <c r="H12" t="s">
        <v>924</v>
      </c>
      <c r="I12" s="13">
        <v>46252</v>
      </c>
      <c r="J12" s="13">
        <v>46303</v>
      </c>
      <c r="K12"/>
      <c r="L12" t="s">
        <v>926</v>
      </c>
      <c r="M12" t="s">
        <v>32</v>
      </c>
      <c r="N12">
        <v>10</v>
      </c>
      <c r="O12">
        <v>0</v>
      </c>
      <c r="P12">
        <v>0</v>
      </c>
      <c r="Q12">
        <v>0</v>
      </c>
      <c r="R12">
        <v>0</v>
      </c>
      <c r="S12">
        <v>76317</v>
      </c>
      <c r="T12" t="s">
        <v>938</v>
      </c>
      <c r="U12">
        <v>0</v>
      </c>
      <c r="V12"/>
      <c r="W12">
        <v>0.5</v>
      </c>
      <c r="X12" t="s">
        <v>194</v>
      </c>
      <c r="Y12" t="s">
        <v>1065</v>
      </c>
      <c r="Z12"/>
      <c r="AA12" t="s">
        <v>929</v>
      </c>
      <c r="AB12">
        <v>102</v>
      </c>
      <c r="AC12" t="s">
        <v>195</v>
      </c>
      <c r="AD12" t="s">
        <v>21</v>
      </c>
      <c r="AE12" t="s">
        <v>496</v>
      </c>
      <c r="AF12" s="13">
        <v>46252</v>
      </c>
      <c r="AG12" s="13">
        <v>46303</v>
      </c>
      <c r="AH12"/>
      <c r="AI12"/>
      <c r="AJ12"/>
      <c r="AK12"/>
      <c r="AL12"/>
      <c r="AM12"/>
      <c r="AN12"/>
      <c r="AO12"/>
      <c r="AP12"/>
      <c r="AQ12"/>
      <c r="AR12"/>
      <c r="AS12"/>
      <c r="AT12" s="59">
        <f>VLOOKUP($BR12,Tables!$D$14:$I$27,2,FALSE)*W12</f>
        <v>0</v>
      </c>
      <c r="AU12" s="59">
        <f>VLOOKUP($BR12,Tables!$D$14:$I$27,3,FALSE)</f>
        <v>0</v>
      </c>
      <c r="AV12" s="59">
        <f>VLOOKUP($BR12,Tables!$D$14:$I$27,4,FALSE)*W12</f>
        <v>0</v>
      </c>
      <c r="AW12" s="59">
        <f>VLOOKUP($BR12,Tables!$D$14:$I$27,5,FALSE)*W12</f>
        <v>0</v>
      </c>
      <c r="AX12" s="52">
        <f>IF(ISERROR(VLOOKUP(V12,Tables!$A$2:$B$27,2,FALSE))=TRUE,0,VLOOKUP(V12,Tables!$A$2:$B$27,2,FALSE))*VLOOKUP(BR12,Tables!$D$14:$J$27,7,FALSE)</f>
        <v>0</v>
      </c>
      <c r="AY12" s="52">
        <f>IF(ISERROR(VLOOKUP(BS12,Tables!$A$2:$B$31,2,FALSE))=TRUE,0,VLOOKUP(BS12,Tables!$A$2:$B$31,2,FALSE))</f>
        <v>0</v>
      </c>
      <c r="AZ12" s="59">
        <f>VLOOKUP($BR12,Tables!$D$14:$K$27,8,FALSE)</f>
        <v>0</v>
      </c>
      <c r="BA12" s="59">
        <f>IF(OR(BR12="T150",BR12="HYBT150"),W12*Tables!$L$23,0)</f>
        <v>0</v>
      </c>
      <c r="BB12" s="59">
        <f>IF(OR(BR12="T200",BR12="HYBT200"),W12*Tables!$E$24,0)</f>
        <v>0</v>
      </c>
      <c r="BC12" s="61">
        <f t="shared" si="0"/>
        <v>0</v>
      </c>
      <c r="BD12" s="55" t="str">
        <f t="shared" si="1"/>
        <v/>
      </c>
      <c r="BE12" s="55" t="str">
        <f t="shared" si="1"/>
        <v>RNC</v>
      </c>
      <c r="BF12" s="55" t="str">
        <f t="shared" si="1"/>
        <v/>
      </c>
      <c r="BG12" s="55" t="str">
        <f t="shared" si="1"/>
        <v/>
      </c>
      <c r="BH12" s="55" t="str">
        <f t="shared" si="1"/>
        <v/>
      </c>
      <c r="BI12" s="55" t="str">
        <f t="shared" si="1"/>
        <v/>
      </c>
      <c r="BJ12" s="55" t="str">
        <f t="shared" si="1"/>
        <v/>
      </c>
      <c r="BK12" s="55" t="str">
        <f t="shared" si="1"/>
        <v/>
      </c>
      <c r="BL12" s="55" t="str">
        <f t="shared" si="1"/>
        <v/>
      </c>
      <c r="BM12" s="55" t="str">
        <f t="shared" si="1"/>
        <v/>
      </c>
      <c r="BN12" s="55" t="str">
        <f t="shared" si="1"/>
        <v/>
      </c>
      <c r="BO12" s="55" t="str">
        <f t="shared" si="1"/>
        <v/>
      </c>
      <c r="BP12" s="55" t="str">
        <f t="shared" si="1"/>
        <v/>
      </c>
      <c r="BQ12" s="55" t="str">
        <f t="shared" si="1"/>
        <v/>
      </c>
      <c r="BR12" s="62" t="str">
        <f t="shared" si="2"/>
        <v>RNC</v>
      </c>
      <c r="BS12" s="62" t="str">
        <f t="shared" si="3"/>
        <v/>
      </c>
      <c r="BT12" s="63">
        <f t="shared" si="4"/>
        <v>52</v>
      </c>
      <c r="BU12" s="64">
        <f t="shared" si="5"/>
        <v>2.12</v>
      </c>
      <c r="BV12" s="64">
        <f t="shared" si="6"/>
        <v>5.24</v>
      </c>
      <c r="BW12" s="64">
        <f t="shared" si="7"/>
        <v>42.839999999999996</v>
      </c>
      <c r="BX12" s="65">
        <f t="shared" si="8"/>
        <v>46254.12</v>
      </c>
      <c r="BY12" s="65">
        <f t="shared" si="9"/>
        <v>46257.24</v>
      </c>
      <c r="BZ12" s="65">
        <f t="shared" si="10"/>
        <v>46294.84</v>
      </c>
    </row>
    <row r="13" spans="1:78" ht="15.5" x14ac:dyDescent="0.35">
      <c r="A13">
        <v>72932</v>
      </c>
      <c r="B13" t="s">
        <v>782</v>
      </c>
      <c r="C13" t="s">
        <v>924</v>
      </c>
      <c r="D13">
        <v>49</v>
      </c>
      <c r="E13">
        <v>3003</v>
      </c>
      <c r="F13" t="s">
        <v>931</v>
      </c>
      <c r="G13" t="s">
        <v>925</v>
      </c>
      <c r="H13" t="s">
        <v>924</v>
      </c>
      <c r="I13" s="13">
        <v>46251</v>
      </c>
      <c r="J13" s="13">
        <v>46302</v>
      </c>
      <c r="K13"/>
      <c r="L13" t="s">
        <v>926</v>
      </c>
      <c r="M13" t="s">
        <v>193</v>
      </c>
      <c r="N13">
        <v>8</v>
      </c>
      <c r="O13">
        <v>0</v>
      </c>
      <c r="P13">
        <v>0</v>
      </c>
      <c r="Q13">
        <v>0</v>
      </c>
      <c r="R13">
        <v>0</v>
      </c>
      <c r="S13" t="s">
        <v>197</v>
      </c>
      <c r="T13" t="s">
        <v>197</v>
      </c>
      <c r="U13">
        <v>0</v>
      </c>
      <c r="V13"/>
      <c r="W13">
        <v>0.5</v>
      </c>
      <c r="X13" t="s">
        <v>194</v>
      </c>
      <c r="Y13" t="s">
        <v>1066</v>
      </c>
      <c r="Z13"/>
      <c r="AA13"/>
      <c r="AB13"/>
      <c r="AC13" t="s">
        <v>204</v>
      </c>
      <c r="AD13" t="s">
        <v>513</v>
      </c>
      <c r="AE13" t="s">
        <v>483</v>
      </c>
      <c r="AF13" s="13">
        <v>46251</v>
      </c>
      <c r="AG13" s="13">
        <v>46302</v>
      </c>
      <c r="AH13"/>
      <c r="AI13"/>
      <c r="AJ13"/>
      <c r="AK13"/>
      <c r="AL13"/>
      <c r="AM13"/>
      <c r="AN13"/>
      <c r="AO13"/>
      <c r="AP13"/>
      <c r="AQ13"/>
      <c r="AR13"/>
      <c r="AS13"/>
      <c r="AT13" s="59">
        <f>VLOOKUP($BR13,Tables!$D$14:$I$27,2,FALSE)*W13</f>
        <v>0</v>
      </c>
      <c r="AU13" s="59">
        <f>VLOOKUP($BR13,Tables!$D$14:$I$27,3,FALSE)</f>
        <v>0</v>
      </c>
      <c r="AV13" s="59">
        <f>VLOOKUP($BR13,Tables!$D$14:$I$27,4,FALSE)*W13</f>
        <v>0</v>
      </c>
      <c r="AW13" s="59">
        <f>VLOOKUP($BR13,Tables!$D$14:$I$27,5,FALSE)*W13</f>
        <v>0</v>
      </c>
      <c r="AX13" s="52">
        <f>IF(ISERROR(VLOOKUP(V13,Tables!$A$2:$B$27,2,FALSE))=TRUE,0,VLOOKUP(V13,Tables!$A$2:$B$27,2,FALSE))*VLOOKUP(BR13,Tables!$D$14:$J$27,7,FALSE)</f>
        <v>0</v>
      </c>
      <c r="AY13" s="52">
        <f>IF(ISERROR(VLOOKUP(BS13,Tables!$A$2:$B$31,2,FALSE))=TRUE,0,VLOOKUP(BS13,Tables!$A$2:$B$31,2,FALSE))</f>
        <v>0</v>
      </c>
      <c r="AZ13" s="59">
        <f>VLOOKUP($BR13,Tables!$D$14:$K$27,8,FALSE)</f>
        <v>0</v>
      </c>
      <c r="BA13" s="59">
        <f>IF(OR(BR13="T150",BR13="HYBT150"),W13*Tables!$L$23,0)</f>
        <v>0</v>
      </c>
      <c r="BB13" s="59">
        <f>IF(OR(BR13="T200",BR13="HYBT200"),W13*Tables!$E$24,0)</f>
        <v>0</v>
      </c>
      <c r="BC13" s="61">
        <f t="shared" si="0"/>
        <v>0</v>
      </c>
      <c r="BD13" s="55" t="str">
        <f t="shared" si="1"/>
        <v/>
      </c>
      <c r="BE13" s="55" t="str">
        <f t="shared" si="1"/>
        <v>RNC</v>
      </c>
      <c r="BF13" s="55" t="str">
        <f t="shared" si="1"/>
        <v/>
      </c>
      <c r="BG13" s="55" t="str">
        <f t="shared" si="1"/>
        <v/>
      </c>
      <c r="BH13" s="55" t="str">
        <f t="shared" si="1"/>
        <v/>
      </c>
      <c r="BI13" s="55" t="str">
        <f t="shared" si="1"/>
        <v/>
      </c>
      <c r="BJ13" s="55" t="str">
        <f t="shared" si="1"/>
        <v/>
      </c>
      <c r="BK13" s="55" t="str">
        <f t="shared" si="1"/>
        <v/>
      </c>
      <c r="BL13" s="55" t="str">
        <f t="shared" si="1"/>
        <v/>
      </c>
      <c r="BM13" s="55" t="str">
        <f t="shared" si="1"/>
        <v/>
      </c>
      <c r="BN13" s="55" t="str">
        <f t="shared" si="1"/>
        <v/>
      </c>
      <c r="BO13" s="55" t="str">
        <f t="shared" si="1"/>
        <v/>
      </c>
      <c r="BP13" s="55" t="str">
        <f t="shared" si="1"/>
        <v/>
      </c>
      <c r="BQ13" s="55" t="str">
        <f t="shared" si="1"/>
        <v/>
      </c>
      <c r="BR13" s="62" t="str">
        <f t="shared" si="2"/>
        <v>RNC</v>
      </c>
      <c r="BS13" s="62" t="str">
        <f t="shared" si="3"/>
        <v/>
      </c>
      <c r="BT13" s="63">
        <f t="shared" si="4"/>
        <v>52</v>
      </c>
      <c r="BU13" s="64">
        <f t="shared" si="5"/>
        <v>2.12</v>
      </c>
      <c r="BV13" s="64">
        <f t="shared" si="6"/>
        <v>5.24</v>
      </c>
      <c r="BW13" s="64">
        <f t="shared" si="7"/>
        <v>42.839999999999996</v>
      </c>
      <c r="BX13" s="65">
        <f t="shared" si="8"/>
        <v>46253.120000000003</v>
      </c>
      <c r="BY13" s="65">
        <f t="shared" si="9"/>
        <v>46256.24</v>
      </c>
      <c r="BZ13" s="65">
        <f t="shared" si="10"/>
        <v>46293.84</v>
      </c>
    </row>
    <row r="14" spans="1:78" ht="15.5" x14ac:dyDescent="0.35">
      <c r="A14">
        <v>72936</v>
      </c>
      <c r="B14" t="s">
        <v>782</v>
      </c>
      <c r="C14" t="s">
        <v>924</v>
      </c>
      <c r="D14">
        <v>80</v>
      </c>
      <c r="E14">
        <v>3001</v>
      </c>
      <c r="F14" t="s">
        <v>1067</v>
      </c>
      <c r="G14" t="s">
        <v>925</v>
      </c>
      <c r="H14" t="s">
        <v>924</v>
      </c>
      <c r="I14" s="13">
        <v>46251</v>
      </c>
      <c r="J14" s="13">
        <v>46335</v>
      </c>
      <c r="K14"/>
      <c r="L14" t="s">
        <v>926</v>
      </c>
      <c r="M14" t="s">
        <v>193</v>
      </c>
      <c r="N14">
        <v>12</v>
      </c>
      <c r="O14">
        <v>0</v>
      </c>
      <c r="P14">
        <v>0</v>
      </c>
      <c r="Q14">
        <v>0</v>
      </c>
      <c r="R14">
        <v>0</v>
      </c>
      <c r="S14">
        <v>324483</v>
      </c>
      <c r="T14" t="s">
        <v>933</v>
      </c>
      <c r="U14">
        <v>0</v>
      </c>
      <c r="V14"/>
      <c r="W14">
        <v>0.5</v>
      </c>
      <c r="X14" t="s">
        <v>194</v>
      </c>
      <c r="Y14"/>
      <c r="Z14"/>
      <c r="AA14" t="s">
        <v>194</v>
      </c>
      <c r="AB14">
        <v>1221</v>
      </c>
      <c r="AC14" t="s">
        <v>208</v>
      </c>
      <c r="AD14" t="s">
        <v>218</v>
      </c>
      <c r="AE14" t="s">
        <v>483</v>
      </c>
      <c r="AF14" s="13">
        <v>46251</v>
      </c>
      <c r="AG14" s="13">
        <v>46335</v>
      </c>
      <c r="AH14"/>
      <c r="AI14"/>
      <c r="AJ14"/>
      <c r="AK14"/>
      <c r="AL14"/>
      <c r="AM14"/>
      <c r="AN14"/>
      <c r="AO14"/>
      <c r="AP14"/>
      <c r="AQ14"/>
      <c r="AR14"/>
      <c r="AS14"/>
      <c r="AT14" s="59">
        <f>VLOOKUP($BR14,Tables!$D$14:$I$27,2,FALSE)*W14</f>
        <v>0</v>
      </c>
      <c r="AU14" s="59">
        <f>VLOOKUP($BR14,Tables!$D$14:$I$27,3,FALSE)</f>
        <v>0</v>
      </c>
      <c r="AV14" s="59">
        <f>VLOOKUP($BR14,Tables!$D$14:$I$27,4,FALSE)*W14</f>
        <v>0</v>
      </c>
      <c r="AW14" s="59">
        <f>VLOOKUP($BR14,Tables!$D$14:$I$27,5,FALSE)*W14</f>
        <v>0</v>
      </c>
      <c r="AX14" s="52">
        <f>IF(ISERROR(VLOOKUP(V14,Tables!$A$2:$B$27,2,FALSE))=TRUE,0,VLOOKUP(V14,Tables!$A$2:$B$27,2,FALSE))*VLOOKUP(BR14,Tables!$D$14:$J$27,7,FALSE)</f>
        <v>0</v>
      </c>
      <c r="AY14" s="52">
        <f>IF(ISERROR(VLOOKUP(BS14,Tables!$A$2:$B$31,2,FALSE))=TRUE,0,VLOOKUP(BS14,Tables!$A$2:$B$31,2,FALSE))</f>
        <v>0</v>
      </c>
      <c r="AZ14" s="59">
        <f>VLOOKUP($BR14,Tables!$D$14:$K$27,8,FALSE)</f>
        <v>0</v>
      </c>
      <c r="BA14" s="59">
        <f>IF(OR(BR14="T150",BR14="HYBT150"),W14*Tables!$L$23,0)</f>
        <v>0</v>
      </c>
      <c r="BB14" s="59">
        <f>IF(OR(BR14="T200",BR14="HYBT200"),W14*Tables!$E$24,0)</f>
        <v>0</v>
      </c>
      <c r="BC14" s="61">
        <f t="shared" si="0"/>
        <v>0</v>
      </c>
      <c r="BD14" s="55" t="str">
        <f t="shared" si="1"/>
        <v/>
      </c>
      <c r="BE14" s="55" t="str">
        <f t="shared" si="1"/>
        <v>RNC</v>
      </c>
      <c r="BF14" s="55" t="str">
        <f t="shared" si="1"/>
        <v/>
      </c>
      <c r="BG14" s="55" t="str">
        <f t="shared" si="1"/>
        <v/>
      </c>
      <c r="BH14" s="55" t="str">
        <f t="shared" si="1"/>
        <v/>
      </c>
      <c r="BI14" s="55" t="str">
        <f t="shared" si="1"/>
        <v/>
      </c>
      <c r="BJ14" s="55" t="str">
        <f t="shared" si="1"/>
        <v/>
      </c>
      <c r="BK14" s="55" t="str">
        <f t="shared" si="1"/>
        <v/>
      </c>
      <c r="BL14" s="55" t="str">
        <f t="shared" si="1"/>
        <v/>
      </c>
      <c r="BM14" s="55" t="str">
        <f t="shared" si="1"/>
        <v/>
      </c>
      <c r="BN14" s="55" t="str">
        <f t="shared" si="1"/>
        <v/>
      </c>
      <c r="BO14" s="55" t="str">
        <f t="shared" si="1"/>
        <v/>
      </c>
      <c r="BP14" s="55" t="str">
        <f t="shared" si="1"/>
        <v/>
      </c>
      <c r="BQ14" s="55" t="str">
        <f t="shared" si="1"/>
        <v/>
      </c>
      <c r="BR14" s="62" t="str">
        <f t="shared" si="2"/>
        <v>RNC</v>
      </c>
      <c r="BS14" s="62" t="str">
        <f t="shared" si="3"/>
        <v/>
      </c>
      <c r="BT14" s="63">
        <f t="shared" si="4"/>
        <v>85</v>
      </c>
      <c r="BU14" s="64">
        <f t="shared" si="5"/>
        <v>4.0999999999999996</v>
      </c>
      <c r="BV14" s="64">
        <f t="shared" si="6"/>
        <v>9.1999999999999993</v>
      </c>
      <c r="BW14" s="64">
        <f t="shared" si="7"/>
        <v>70.56</v>
      </c>
      <c r="BX14" s="65">
        <f t="shared" si="8"/>
        <v>46255.1</v>
      </c>
      <c r="BY14" s="65">
        <f t="shared" si="9"/>
        <v>46260.2</v>
      </c>
      <c r="BZ14" s="65">
        <f t="shared" si="10"/>
        <v>46321.56</v>
      </c>
    </row>
    <row r="15" spans="1:78" ht="15.5" x14ac:dyDescent="0.35">
      <c r="A15">
        <v>72900</v>
      </c>
      <c r="B15" t="s">
        <v>782</v>
      </c>
      <c r="C15" t="s">
        <v>924</v>
      </c>
      <c r="D15">
        <v>90</v>
      </c>
      <c r="E15">
        <v>3001</v>
      </c>
      <c r="F15" t="s">
        <v>939</v>
      </c>
      <c r="G15" t="s">
        <v>925</v>
      </c>
      <c r="H15" t="s">
        <v>924</v>
      </c>
      <c r="I15" s="13">
        <v>46252</v>
      </c>
      <c r="J15" s="13">
        <v>46289</v>
      </c>
      <c r="K15"/>
      <c r="L15" t="s">
        <v>926</v>
      </c>
      <c r="M15" t="s">
        <v>193</v>
      </c>
      <c r="N15">
        <v>15</v>
      </c>
      <c r="O15">
        <v>0</v>
      </c>
      <c r="P15">
        <v>0</v>
      </c>
      <c r="Q15">
        <v>0</v>
      </c>
      <c r="R15">
        <v>0</v>
      </c>
      <c r="S15">
        <v>368714</v>
      </c>
      <c r="T15" t="s">
        <v>1068</v>
      </c>
      <c r="U15">
        <v>0</v>
      </c>
      <c r="V15"/>
      <c r="W15">
        <v>0.5</v>
      </c>
      <c r="X15" t="s">
        <v>194</v>
      </c>
      <c r="Y15" t="s">
        <v>1069</v>
      </c>
      <c r="Z15"/>
      <c r="AA15" t="s">
        <v>194</v>
      </c>
      <c r="AB15">
        <v>1363</v>
      </c>
      <c r="AC15" t="s">
        <v>354</v>
      </c>
      <c r="AD15" t="s">
        <v>818</v>
      </c>
      <c r="AE15" t="s">
        <v>525</v>
      </c>
      <c r="AF15" s="13">
        <v>46252</v>
      </c>
      <c r="AG15" s="13">
        <v>46289</v>
      </c>
      <c r="AH15" t="s">
        <v>161</v>
      </c>
      <c r="AI15" t="s">
        <v>198</v>
      </c>
      <c r="AJ15" t="s">
        <v>354</v>
      </c>
      <c r="AK15" t="s">
        <v>818</v>
      </c>
      <c r="AL15" t="s">
        <v>516</v>
      </c>
      <c r="AM15" s="13">
        <v>46252</v>
      </c>
      <c r="AN15" s="13">
        <v>46289</v>
      </c>
      <c r="AO15" t="s">
        <v>268</v>
      </c>
      <c r="AP15" t="s">
        <v>198</v>
      </c>
      <c r="AQ15" t="s">
        <v>354</v>
      </c>
      <c r="AR15" t="s">
        <v>818</v>
      </c>
      <c r="AS15" t="s">
        <v>475</v>
      </c>
      <c r="AT15" s="59">
        <f>VLOOKUP($BR15,Tables!$D$14:$I$27,2,FALSE)*W15</f>
        <v>0</v>
      </c>
      <c r="AU15" s="59">
        <f>VLOOKUP($BR15,Tables!$D$14:$I$27,3,FALSE)</f>
        <v>0</v>
      </c>
      <c r="AV15" s="59">
        <f>VLOOKUP($BR15,Tables!$D$14:$I$27,4,FALSE)*W15</f>
        <v>0</v>
      </c>
      <c r="AW15" s="59">
        <f>VLOOKUP($BR15,Tables!$D$14:$I$27,5,FALSE)*W15</f>
        <v>0</v>
      </c>
      <c r="AX15" s="52">
        <f>IF(ISERROR(VLOOKUP(V15,Tables!$A$2:$B$27,2,FALSE))=TRUE,0,VLOOKUP(V15,Tables!$A$2:$B$27,2,FALSE))*VLOOKUP(BR15,Tables!$D$14:$J$27,7,FALSE)</f>
        <v>0</v>
      </c>
      <c r="AY15" s="52">
        <f>IF(ISERROR(VLOOKUP(BS15,Tables!$A$2:$B$31,2,FALSE))=TRUE,0,VLOOKUP(BS15,Tables!$A$2:$B$31,2,FALSE))</f>
        <v>0</v>
      </c>
      <c r="AZ15" s="59">
        <f>VLOOKUP($BR15,Tables!$D$14:$K$27,8,FALSE)</f>
        <v>0</v>
      </c>
      <c r="BA15" s="59">
        <f>IF(OR(BR15="T150",BR15="HYBT150"),W15*Tables!$L$23,0)</f>
        <v>0</v>
      </c>
      <c r="BB15" s="59">
        <f>IF(OR(BR15="T200",BR15="HYBT200"),W15*Tables!$E$24,0)</f>
        <v>0</v>
      </c>
      <c r="BC15" s="61">
        <f t="shared" si="0"/>
        <v>0</v>
      </c>
      <c r="BD15" s="55" t="str">
        <f t="shared" si="1"/>
        <v/>
      </c>
      <c r="BE15" s="55" t="str">
        <f t="shared" si="1"/>
        <v>RNC</v>
      </c>
      <c r="BF15" s="55" t="str">
        <f t="shared" si="1"/>
        <v/>
      </c>
      <c r="BG15" s="55" t="str">
        <f t="shared" si="1"/>
        <v/>
      </c>
      <c r="BH15" s="55" t="str">
        <f t="shared" si="1"/>
        <v/>
      </c>
      <c r="BI15" s="55" t="str">
        <f t="shared" si="1"/>
        <v/>
      </c>
      <c r="BJ15" s="55" t="str">
        <f t="shared" si="1"/>
        <v/>
      </c>
      <c r="BK15" s="55" t="str">
        <f t="shared" si="1"/>
        <v/>
      </c>
      <c r="BL15" s="55" t="str">
        <f t="shared" si="1"/>
        <v/>
      </c>
      <c r="BM15" s="55" t="str">
        <f t="shared" si="1"/>
        <v/>
      </c>
      <c r="BN15" s="55" t="str">
        <f t="shared" si="1"/>
        <v/>
      </c>
      <c r="BO15" s="55" t="str">
        <f t="shared" si="1"/>
        <v/>
      </c>
      <c r="BP15" s="55" t="str">
        <f t="shared" si="1"/>
        <v/>
      </c>
      <c r="BQ15" s="55" t="str">
        <f t="shared" si="1"/>
        <v/>
      </c>
      <c r="BR15" s="62" t="str">
        <f t="shared" si="2"/>
        <v>RNC</v>
      </c>
      <c r="BS15" s="62" t="str">
        <f t="shared" si="3"/>
        <v/>
      </c>
      <c r="BT15" s="63">
        <f t="shared" si="4"/>
        <v>38</v>
      </c>
      <c r="BU15" s="64">
        <f t="shared" si="5"/>
        <v>1.2799999999999998</v>
      </c>
      <c r="BV15" s="64">
        <f t="shared" si="6"/>
        <v>3.5599999999999996</v>
      </c>
      <c r="BW15" s="64">
        <f t="shared" si="7"/>
        <v>31.08</v>
      </c>
      <c r="BX15" s="65">
        <f t="shared" si="8"/>
        <v>46253.279999999999</v>
      </c>
      <c r="BY15" s="65">
        <f t="shared" si="9"/>
        <v>46255.56</v>
      </c>
      <c r="BZ15" s="65">
        <f t="shared" si="10"/>
        <v>46283.08</v>
      </c>
    </row>
    <row r="16" spans="1:78" ht="15.5" x14ac:dyDescent="0.35">
      <c r="A16">
        <v>71173</v>
      </c>
      <c r="B16" t="s">
        <v>782</v>
      </c>
      <c r="C16" t="s">
        <v>192</v>
      </c>
      <c r="D16">
        <v>121</v>
      </c>
      <c r="E16">
        <v>3001</v>
      </c>
      <c r="F16" t="s">
        <v>202</v>
      </c>
      <c r="G16" t="s">
        <v>270</v>
      </c>
      <c r="H16" t="s">
        <v>192</v>
      </c>
      <c r="I16" s="13">
        <v>46251</v>
      </c>
      <c r="J16" s="13">
        <v>46367</v>
      </c>
      <c r="K16" s="13">
        <v>46309</v>
      </c>
      <c r="L16" t="s">
        <v>781</v>
      </c>
      <c r="M16" t="s">
        <v>161</v>
      </c>
      <c r="N16">
        <v>24</v>
      </c>
      <c r="O16">
        <v>15</v>
      </c>
      <c r="P16">
        <v>15</v>
      </c>
      <c r="Q16">
        <v>15</v>
      </c>
      <c r="R16">
        <v>0</v>
      </c>
      <c r="S16" t="s">
        <v>197</v>
      </c>
      <c r="T16" t="s">
        <v>197</v>
      </c>
      <c r="U16">
        <v>0</v>
      </c>
      <c r="V16"/>
      <c r="W16">
        <v>4</v>
      </c>
      <c r="X16" t="s">
        <v>194</v>
      </c>
      <c r="Y16"/>
      <c r="Z16" t="s">
        <v>277</v>
      </c>
      <c r="AA16"/>
      <c r="AB16"/>
      <c r="AC16"/>
      <c r="AD16"/>
      <c r="AE16"/>
      <c r="AF16" s="13">
        <v>46251</v>
      </c>
      <c r="AG16" s="13">
        <v>46367</v>
      </c>
      <c r="AH16"/>
      <c r="AI16"/>
      <c r="AJ16"/>
      <c r="AK16"/>
      <c r="AL16"/>
      <c r="AM16"/>
      <c r="AN16"/>
      <c r="AO16"/>
      <c r="AP16"/>
      <c r="AQ16"/>
      <c r="AR16"/>
      <c r="AS16"/>
      <c r="AT16" s="59">
        <f>VLOOKUP($BR16,Tables!$D$14:$I$27,2,FALSE)*W16</f>
        <v>640</v>
      </c>
      <c r="AU16" s="59">
        <f>VLOOKUP($BR16,Tables!$D$14:$I$27,3,FALSE)</f>
        <v>0</v>
      </c>
      <c r="AV16" s="59">
        <f>VLOOKUP($BR16,Tables!$D$14:$I$27,4,FALSE)*W16</f>
        <v>0</v>
      </c>
      <c r="AW16" s="59">
        <f>VLOOKUP($BR16,Tables!$D$14:$I$27,5,FALSE)*W16</f>
        <v>0</v>
      </c>
      <c r="AX16" s="52">
        <f>IF(ISERROR(VLOOKUP(V16,Tables!$A$2:$B$27,2,FALSE))=TRUE,0,VLOOKUP(V16,Tables!$A$2:$B$27,2,FALSE))*VLOOKUP(BR16,Tables!$D$14:$J$27,7,FALSE)</f>
        <v>0</v>
      </c>
      <c r="AY16" s="52">
        <f>IF(ISERROR(VLOOKUP(BS16,Tables!$A$2:$B$31,2,FALSE))=TRUE,0,VLOOKUP(BS16,Tables!$A$2:$B$31,2,FALSE))</f>
        <v>0</v>
      </c>
      <c r="AZ16" s="59">
        <f>VLOOKUP($BR16,Tables!$D$14:$K$27,8,FALSE)</f>
        <v>0</v>
      </c>
      <c r="BA16" s="59">
        <f>IF(OR(BR16="T150",BR16="HYBT150"),W16*Tables!$L$23,0)</f>
        <v>0</v>
      </c>
      <c r="BB16" s="59">
        <f>IF(OR(BR16="T200",BR16="HYBT200"),W16*Tables!$E$24,0)</f>
        <v>0</v>
      </c>
      <c r="BC16" s="61">
        <f t="shared" si="0"/>
        <v>640</v>
      </c>
      <c r="BD16" s="55" t="str">
        <f t="shared" si="1"/>
        <v/>
      </c>
      <c r="BE16" s="55" t="str">
        <f t="shared" si="1"/>
        <v/>
      </c>
      <c r="BF16" s="55" t="str">
        <f t="shared" si="1"/>
        <v/>
      </c>
      <c r="BG16" s="55" t="str">
        <f t="shared" si="1"/>
        <v/>
      </c>
      <c r="BH16" s="55" t="str">
        <f t="shared" si="1"/>
        <v/>
      </c>
      <c r="BI16" s="55" t="str">
        <f t="shared" si="1"/>
        <v/>
      </c>
      <c r="BJ16" s="55" t="str">
        <f t="shared" si="1"/>
        <v/>
      </c>
      <c r="BK16" s="55" t="str">
        <f t="shared" si="1"/>
        <v/>
      </c>
      <c r="BL16" s="55" t="str">
        <f t="shared" si="1"/>
        <v/>
      </c>
      <c r="BM16" s="55" t="str">
        <f t="shared" si="1"/>
        <v/>
      </c>
      <c r="BN16" s="55" t="str">
        <f t="shared" si="1"/>
        <v/>
      </c>
      <c r="BO16" s="55" t="str">
        <f t="shared" si="1"/>
        <v/>
      </c>
      <c r="BP16" s="55" t="str">
        <f t="shared" si="1"/>
        <v/>
      </c>
      <c r="BQ16" s="55" t="str">
        <f t="shared" si="1"/>
        <v/>
      </c>
      <c r="BR16" s="62" t="str">
        <f t="shared" si="2"/>
        <v>Base</v>
      </c>
      <c r="BS16" s="62" t="str">
        <f t="shared" si="3"/>
        <v/>
      </c>
      <c r="BT16" s="63">
        <f t="shared" si="4"/>
        <v>117</v>
      </c>
      <c r="BU16" s="64">
        <f t="shared" si="5"/>
        <v>6.02</v>
      </c>
      <c r="BV16" s="64">
        <f t="shared" si="6"/>
        <v>13.04</v>
      </c>
      <c r="BW16" s="64">
        <f t="shared" si="7"/>
        <v>97.44</v>
      </c>
      <c r="BX16" s="65">
        <f t="shared" si="8"/>
        <v>46257.02</v>
      </c>
      <c r="BY16" s="65">
        <f t="shared" si="9"/>
        <v>46264.04</v>
      </c>
      <c r="BZ16" s="65">
        <f t="shared" si="10"/>
        <v>46349.440000000002</v>
      </c>
    </row>
    <row r="17" spans="1:78" ht="15.5" x14ac:dyDescent="0.35">
      <c r="A17">
        <v>71174</v>
      </c>
      <c r="B17" t="s">
        <v>782</v>
      </c>
      <c r="C17" t="s">
        <v>192</v>
      </c>
      <c r="D17">
        <v>121</v>
      </c>
      <c r="E17">
        <v>3002</v>
      </c>
      <c r="F17" t="s">
        <v>202</v>
      </c>
      <c r="G17" t="s">
        <v>270</v>
      </c>
      <c r="H17" t="s">
        <v>192</v>
      </c>
      <c r="I17" s="13">
        <v>46251</v>
      </c>
      <c r="J17" s="13">
        <v>46367</v>
      </c>
      <c r="K17" s="13">
        <v>46309</v>
      </c>
      <c r="L17" t="s">
        <v>1070</v>
      </c>
      <c r="M17" t="s">
        <v>161</v>
      </c>
      <c r="N17">
        <v>24</v>
      </c>
      <c r="O17">
        <v>19</v>
      </c>
      <c r="P17">
        <v>19</v>
      </c>
      <c r="Q17">
        <v>19</v>
      </c>
      <c r="R17">
        <v>0</v>
      </c>
      <c r="S17" t="s">
        <v>197</v>
      </c>
      <c r="T17" t="s">
        <v>197</v>
      </c>
      <c r="U17">
        <v>0</v>
      </c>
      <c r="V17"/>
      <c r="W17">
        <v>4</v>
      </c>
      <c r="X17" t="s">
        <v>194</v>
      </c>
      <c r="Y17"/>
      <c r="Z17" t="s">
        <v>277</v>
      </c>
      <c r="AA17"/>
      <c r="AB17"/>
      <c r="AC17"/>
      <c r="AD17"/>
      <c r="AE17"/>
      <c r="AF17" s="13">
        <v>46251</v>
      </c>
      <c r="AG17" s="13">
        <v>46367</v>
      </c>
      <c r="AH17"/>
      <c r="AI17"/>
      <c r="AJ17"/>
      <c r="AK17"/>
      <c r="AL17"/>
      <c r="AM17"/>
      <c r="AN17"/>
      <c r="AO17"/>
      <c r="AP17"/>
      <c r="AQ17"/>
      <c r="AR17"/>
      <c r="AS17"/>
      <c r="AT17" s="59">
        <f>VLOOKUP($BR17,Tables!$D$14:$I$27,2,FALSE)*W17</f>
        <v>640</v>
      </c>
      <c r="AU17" s="59">
        <f>VLOOKUP($BR17,Tables!$D$14:$I$27,3,FALSE)</f>
        <v>0</v>
      </c>
      <c r="AV17" s="59">
        <f>VLOOKUP($BR17,Tables!$D$14:$I$27,4,FALSE)*W17</f>
        <v>0</v>
      </c>
      <c r="AW17" s="59">
        <f>VLOOKUP($BR17,Tables!$D$14:$I$27,5,FALSE)*W17</f>
        <v>0</v>
      </c>
      <c r="AX17" s="52">
        <f>IF(ISERROR(VLOOKUP(V17,Tables!$A$2:$B$27,2,FALSE))=TRUE,0,VLOOKUP(V17,Tables!$A$2:$B$27,2,FALSE))*VLOOKUP(BR17,Tables!$D$14:$J$27,7,FALSE)</f>
        <v>0</v>
      </c>
      <c r="AY17" s="52">
        <f>IF(ISERROR(VLOOKUP(BS17,Tables!$A$2:$B$31,2,FALSE))=TRUE,0,VLOOKUP(BS17,Tables!$A$2:$B$31,2,FALSE))</f>
        <v>0</v>
      </c>
      <c r="AZ17" s="59">
        <f>VLOOKUP($BR17,Tables!$D$14:$K$27,8,FALSE)</f>
        <v>0</v>
      </c>
      <c r="BA17" s="59">
        <f>IF(OR(BR17="T150",BR17="HYBT150"),W17*Tables!$L$23,0)</f>
        <v>0</v>
      </c>
      <c r="BB17" s="59">
        <f>IF(OR(BR17="T200",BR17="HYBT200"),W17*Tables!$E$24,0)</f>
        <v>0</v>
      </c>
      <c r="BC17" s="61">
        <f t="shared" si="0"/>
        <v>640</v>
      </c>
      <c r="BD17" s="55" t="str">
        <f t="shared" si="1"/>
        <v/>
      </c>
      <c r="BE17" s="55" t="str">
        <f t="shared" si="1"/>
        <v/>
      </c>
      <c r="BF17" s="55" t="str">
        <f t="shared" si="1"/>
        <v/>
      </c>
      <c r="BG17" s="55" t="str">
        <f t="shared" si="1"/>
        <v/>
      </c>
      <c r="BH17" s="55" t="str">
        <f t="shared" si="1"/>
        <v/>
      </c>
      <c r="BI17" s="55" t="str">
        <f t="shared" si="1"/>
        <v/>
      </c>
      <c r="BJ17" s="55" t="str">
        <f t="shared" si="1"/>
        <v/>
      </c>
      <c r="BK17" s="55" t="str">
        <f t="shared" si="1"/>
        <v/>
      </c>
      <c r="BL17" s="55" t="str">
        <f t="shared" si="1"/>
        <v/>
      </c>
      <c r="BM17" s="55" t="str">
        <f t="shared" si="1"/>
        <v/>
      </c>
      <c r="BN17" s="55" t="str">
        <f t="shared" si="1"/>
        <v/>
      </c>
      <c r="BO17" s="55" t="str">
        <f t="shared" si="1"/>
        <v/>
      </c>
      <c r="BP17" s="55" t="str">
        <f t="shared" si="1"/>
        <v/>
      </c>
      <c r="BQ17" s="55" t="str">
        <f t="shared" si="1"/>
        <v/>
      </c>
      <c r="BR17" s="62" t="str">
        <f t="shared" si="2"/>
        <v>Base</v>
      </c>
      <c r="BS17" s="62" t="str">
        <f t="shared" si="3"/>
        <v/>
      </c>
      <c r="BT17" s="63">
        <f t="shared" si="4"/>
        <v>117</v>
      </c>
      <c r="BU17" s="64">
        <f t="shared" si="5"/>
        <v>6.02</v>
      </c>
      <c r="BV17" s="64">
        <f t="shared" si="6"/>
        <v>13.04</v>
      </c>
      <c r="BW17" s="64">
        <f t="shared" si="7"/>
        <v>97.44</v>
      </c>
      <c r="BX17" s="65">
        <f t="shared" si="8"/>
        <v>46257.02</v>
      </c>
      <c r="BY17" s="65">
        <f t="shared" si="9"/>
        <v>46264.04</v>
      </c>
      <c r="BZ17" s="65">
        <f t="shared" si="10"/>
        <v>46349.440000000002</v>
      </c>
    </row>
    <row r="18" spans="1:78" ht="15.5" x14ac:dyDescent="0.35">
      <c r="A18">
        <v>72950</v>
      </c>
      <c r="B18" t="s">
        <v>782</v>
      </c>
      <c r="C18" t="s">
        <v>192</v>
      </c>
      <c r="D18">
        <v>121</v>
      </c>
      <c r="E18">
        <v>3003</v>
      </c>
      <c r="F18" t="s">
        <v>202</v>
      </c>
      <c r="G18" t="s">
        <v>270</v>
      </c>
      <c r="H18" t="s">
        <v>192</v>
      </c>
      <c r="I18" s="13">
        <v>46251</v>
      </c>
      <c r="J18" s="13">
        <v>46367</v>
      </c>
      <c r="K18" s="13">
        <v>46309</v>
      </c>
      <c r="L18" t="s">
        <v>1070</v>
      </c>
      <c r="M18" t="s">
        <v>161</v>
      </c>
      <c r="N18"/>
      <c r="O18">
        <v>0</v>
      </c>
      <c r="P18">
        <v>0</v>
      </c>
      <c r="Q18">
        <v>0</v>
      </c>
      <c r="R18">
        <v>0</v>
      </c>
      <c r="S18" t="s">
        <v>197</v>
      </c>
      <c r="T18" t="s">
        <v>197</v>
      </c>
      <c r="U18">
        <v>0</v>
      </c>
      <c r="V18"/>
      <c r="W18">
        <v>4</v>
      </c>
      <c r="X18" t="s">
        <v>19</v>
      </c>
      <c r="Y18"/>
      <c r="Z18"/>
      <c r="AA18"/>
      <c r="AB18"/>
      <c r="AC18"/>
      <c r="AD18"/>
      <c r="AE18"/>
      <c r="AF18" s="13">
        <v>46251</v>
      </c>
      <c r="AG18" s="13">
        <v>46367</v>
      </c>
      <c r="AH18"/>
      <c r="AI18"/>
      <c r="AJ18"/>
      <c r="AK18"/>
      <c r="AL18"/>
      <c r="AM18"/>
      <c r="AN18"/>
      <c r="AO18"/>
      <c r="AP18"/>
      <c r="AQ18"/>
      <c r="AR18"/>
      <c r="AS18"/>
      <c r="AT18" s="59">
        <f>VLOOKUP($BR18,Tables!$D$14:$I$27,2,FALSE)*W18</f>
        <v>640</v>
      </c>
      <c r="AU18" s="59">
        <f>VLOOKUP($BR18,Tables!$D$14:$I$27,3,FALSE)</f>
        <v>0</v>
      </c>
      <c r="AV18" s="59">
        <f>VLOOKUP($BR18,Tables!$D$14:$I$27,4,FALSE)*W18</f>
        <v>0</v>
      </c>
      <c r="AW18" s="59">
        <f>VLOOKUP($BR18,Tables!$D$14:$I$27,5,FALSE)*W18</f>
        <v>0</v>
      </c>
      <c r="AX18" s="52">
        <f>IF(ISERROR(VLOOKUP(V18,Tables!$A$2:$B$27,2,FALSE))=TRUE,0,VLOOKUP(V18,Tables!$A$2:$B$27,2,FALSE))*VLOOKUP(BR18,Tables!$D$14:$J$27,7,FALSE)</f>
        <v>0</v>
      </c>
      <c r="AY18" s="52">
        <f>IF(ISERROR(VLOOKUP(BS18,Tables!$A$2:$B$31,2,FALSE))=TRUE,0,VLOOKUP(BS18,Tables!$A$2:$B$31,2,FALSE))</f>
        <v>0</v>
      </c>
      <c r="AZ18" s="59">
        <f>VLOOKUP($BR18,Tables!$D$14:$K$27,8,FALSE)</f>
        <v>0</v>
      </c>
      <c r="BA18" s="59">
        <f>IF(OR(BR18="T150",BR18="HYBT150"),W18*Tables!$L$23,0)</f>
        <v>0</v>
      </c>
      <c r="BB18" s="59">
        <f>IF(OR(BR18="T200",BR18="HYBT200"),W18*Tables!$E$24,0)</f>
        <v>0</v>
      </c>
      <c r="BC18" s="61">
        <f t="shared" si="0"/>
        <v>640</v>
      </c>
      <c r="BD18" s="55" t="str">
        <f t="shared" ref="BD18:BQ36" si="11">IF(ISERROR(SEARCHB(" "&amp;BD$1&amp;" "," "&amp;$L18&amp;" "))=TRUE,"",BD$1)</f>
        <v/>
      </c>
      <c r="BE18" s="55" t="str">
        <f t="shared" si="11"/>
        <v/>
      </c>
      <c r="BF18" s="55" t="str">
        <f t="shared" si="11"/>
        <v/>
      </c>
      <c r="BG18" s="55" t="str">
        <f t="shared" si="11"/>
        <v/>
      </c>
      <c r="BH18" s="55" t="str">
        <f t="shared" si="11"/>
        <v/>
      </c>
      <c r="BI18" s="55" t="str">
        <f t="shared" si="11"/>
        <v/>
      </c>
      <c r="BJ18" s="55" t="str">
        <f t="shared" si="11"/>
        <v/>
      </c>
      <c r="BK18" s="55" t="str">
        <f t="shared" si="11"/>
        <v/>
      </c>
      <c r="BL18" s="55" t="str">
        <f t="shared" si="11"/>
        <v/>
      </c>
      <c r="BM18" s="55" t="str">
        <f t="shared" si="11"/>
        <v/>
      </c>
      <c r="BN18" s="55" t="str">
        <f t="shared" si="11"/>
        <v/>
      </c>
      <c r="BO18" s="55" t="str">
        <f t="shared" si="11"/>
        <v/>
      </c>
      <c r="BP18" s="55" t="str">
        <f t="shared" si="11"/>
        <v/>
      </c>
      <c r="BQ18" s="55" t="str">
        <f t="shared" si="11"/>
        <v/>
      </c>
      <c r="BR18" s="62" t="str">
        <f t="shared" si="2"/>
        <v>Base</v>
      </c>
      <c r="BS18" s="62" t="str">
        <f t="shared" si="3"/>
        <v/>
      </c>
      <c r="BT18" s="63">
        <f t="shared" si="4"/>
        <v>117</v>
      </c>
      <c r="BU18" s="64">
        <f t="shared" si="5"/>
        <v>6.02</v>
      </c>
      <c r="BV18" s="64">
        <f t="shared" si="6"/>
        <v>13.04</v>
      </c>
      <c r="BW18" s="64">
        <f t="shared" si="7"/>
        <v>97.44</v>
      </c>
      <c r="BX18" s="65">
        <f t="shared" si="8"/>
        <v>46257.02</v>
      </c>
      <c r="BY18" s="65">
        <f t="shared" si="9"/>
        <v>46264.04</v>
      </c>
      <c r="BZ18" s="65">
        <f t="shared" si="10"/>
        <v>46349.440000000002</v>
      </c>
    </row>
    <row r="19" spans="1:78" ht="15.5" x14ac:dyDescent="0.35">
      <c r="A19">
        <v>71175</v>
      </c>
      <c r="B19" t="s">
        <v>782</v>
      </c>
      <c r="C19" t="s">
        <v>192</v>
      </c>
      <c r="D19">
        <v>122</v>
      </c>
      <c r="E19">
        <v>3001</v>
      </c>
      <c r="F19" t="s">
        <v>303</v>
      </c>
      <c r="G19" t="s">
        <v>270</v>
      </c>
      <c r="H19" t="s">
        <v>192</v>
      </c>
      <c r="I19" s="13">
        <v>46251</v>
      </c>
      <c r="J19" s="13">
        <v>46367</v>
      </c>
      <c r="K19" s="13">
        <v>46309</v>
      </c>
      <c r="L19" t="s">
        <v>781</v>
      </c>
      <c r="M19" t="s">
        <v>161</v>
      </c>
      <c r="N19">
        <v>24</v>
      </c>
      <c r="O19">
        <v>18</v>
      </c>
      <c r="P19">
        <v>18</v>
      </c>
      <c r="Q19">
        <v>18</v>
      </c>
      <c r="R19">
        <v>0</v>
      </c>
      <c r="S19" t="s">
        <v>197</v>
      </c>
      <c r="T19" t="s">
        <v>197</v>
      </c>
      <c r="U19">
        <v>0</v>
      </c>
      <c r="V19"/>
      <c r="W19">
        <v>4</v>
      </c>
      <c r="X19" t="s">
        <v>194</v>
      </c>
      <c r="Y19"/>
      <c r="Z19" t="s">
        <v>277</v>
      </c>
      <c r="AA19"/>
      <c r="AB19"/>
      <c r="AC19"/>
      <c r="AD19"/>
      <c r="AE19"/>
      <c r="AF19" s="13">
        <v>46251</v>
      </c>
      <c r="AG19" s="13">
        <v>46367</v>
      </c>
      <c r="AH19"/>
      <c r="AI19"/>
      <c r="AJ19"/>
      <c r="AK19"/>
      <c r="AL19"/>
      <c r="AM19"/>
      <c r="AN19"/>
      <c r="AO19"/>
      <c r="AP19"/>
      <c r="AQ19"/>
      <c r="AR19"/>
      <c r="AS19"/>
      <c r="AT19" s="59">
        <f>VLOOKUP($BR19,Tables!$D$14:$I$27,2,FALSE)*W19</f>
        <v>640</v>
      </c>
      <c r="AU19" s="59">
        <f>VLOOKUP($BR19,Tables!$D$14:$I$27,3,FALSE)</f>
        <v>0</v>
      </c>
      <c r="AV19" s="59">
        <f>VLOOKUP($BR19,Tables!$D$14:$I$27,4,FALSE)*W19</f>
        <v>0</v>
      </c>
      <c r="AW19" s="59">
        <f>VLOOKUP($BR19,Tables!$D$14:$I$27,5,FALSE)*W19</f>
        <v>0</v>
      </c>
      <c r="AX19" s="52">
        <f>IF(ISERROR(VLOOKUP(V19,Tables!$A$2:$B$27,2,FALSE))=TRUE,0,VLOOKUP(V19,Tables!$A$2:$B$27,2,FALSE))*VLOOKUP(BR19,Tables!$D$14:$J$27,7,FALSE)</f>
        <v>0</v>
      </c>
      <c r="AY19" s="52">
        <f>IF(ISERROR(VLOOKUP(BS19,Tables!$A$2:$B$31,2,FALSE))=TRUE,0,VLOOKUP(BS19,Tables!$A$2:$B$31,2,FALSE))</f>
        <v>0</v>
      </c>
      <c r="AZ19" s="59">
        <f>VLOOKUP($BR19,Tables!$D$14:$K$27,8,FALSE)</f>
        <v>0</v>
      </c>
      <c r="BA19" s="59">
        <f>IF(OR(BR19="T150",BR19="HYBT150"),W19*Tables!$L$23,0)</f>
        <v>0</v>
      </c>
      <c r="BB19" s="59">
        <f>IF(OR(BR19="T200",BR19="HYBT200"),W19*Tables!$E$24,0)</f>
        <v>0</v>
      </c>
      <c r="BC19" s="61">
        <f t="shared" si="0"/>
        <v>640</v>
      </c>
      <c r="BD19" s="55" t="str">
        <f t="shared" si="11"/>
        <v/>
      </c>
      <c r="BE19" s="55" t="str">
        <f t="shared" si="11"/>
        <v/>
      </c>
      <c r="BF19" s="55" t="str">
        <f t="shared" si="11"/>
        <v/>
      </c>
      <c r="BG19" s="55" t="str">
        <f t="shared" si="11"/>
        <v/>
      </c>
      <c r="BH19" s="55" t="str">
        <f t="shared" si="11"/>
        <v/>
      </c>
      <c r="BI19" s="55" t="str">
        <f t="shared" si="11"/>
        <v/>
      </c>
      <c r="BJ19" s="55" t="str">
        <f t="shared" si="11"/>
        <v/>
      </c>
      <c r="BK19" s="55" t="str">
        <f t="shared" si="11"/>
        <v/>
      </c>
      <c r="BL19" s="55" t="str">
        <f t="shared" si="11"/>
        <v/>
      </c>
      <c r="BM19" s="55" t="str">
        <f t="shared" si="11"/>
        <v/>
      </c>
      <c r="BN19" s="55" t="str">
        <f t="shared" si="11"/>
        <v/>
      </c>
      <c r="BO19" s="55" t="str">
        <f t="shared" si="11"/>
        <v/>
      </c>
      <c r="BP19" s="55" t="str">
        <f t="shared" si="11"/>
        <v/>
      </c>
      <c r="BQ19" s="55" t="str">
        <f t="shared" si="11"/>
        <v/>
      </c>
      <c r="BR19" s="62" t="str">
        <f t="shared" si="2"/>
        <v>Base</v>
      </c>
      <c r="BS19" s="62" t="str">
        <f t="shared" si="3"/>
        <v/>
      </c>
      <c r="BT19" s="63">
        <f t="shared" si="4"/>
        <v>117</v>
      </c>
      <c r="BU19" s="64">
        <f t="shared" si="5"/>
        <v>6.02</v>
      </c>
      <c r="BV19" s="64">
        <f t="shared" si="6"/>
        <v>13.04</v>
      </c>
      <c r="BW19" s="64">
        <f t="shared" si="7"/>
        <v>97.44</v>
      </c>
      <c r="BX19" s="65">
        <f t="shared" si="8"/>
        <v>46257.02</v>
      </c>
      <c r="BY19" s="65">
        <f t="shared" si="9"/>
        <v>46264.04</v>
      </c>
      <c r="BZ19" s="65">
        <f t="shared" si="10"/>
        <v>46349.440000000002</v>
      </c>
    </row>
    <row r="20" spans="1:78" ht="15.5" x14ac:dyDescent="0.35">
      <c r="A20">
        <v>70891</v>
      </c>
      <c r="B20" t="s">
        <v>782</v>
      </c>
      <c r="C20" t="s">
        <v>192</v>
      </c>
      <c r="D20">
        <v>122</v>
      </c>
      <c r="E20" t="s">
        <v>470</v>
      </c>
      <c r="F20" t="s">
        <v>303</v>
      </c>
      <c r="G20" t="s">
        <v>270</v>
      </c>
      <c r="H20" t="s">
        <v>192</v>
      </c>
      <c r="I20" s="13">
        <v>46307</v>
      </c>
      <c r="J20" s="13">
        <v>46367</v>
      </c>
      <c r="K20" s="13">
        <v>46337</v>
      </c>
      <c r="L20" t="s">
        <v>308</v>
      </c>
      <c r="M20" t="s">
        <v>161</v>
      </c>
      <c r="N20">
        <v>24</v>
      </c>
      <c r="O20">
        <v>0</v>
      </c>
      <c r="P20">
        <v>0</v>
      </c>
      <c r="Q20">
        <v>0</v>
      </c>
      <c r="R20">
        <v>0</v>
      </c>
      <c r="S20" t="s">
        <v>197</v>
      </c>
      <c r="T20" t="s">
        <v>197</v>
      </c>
      <c r="U20">
        <v>0</v>
      </c>
      <c r="V20"/>
      <c r="W20">
        <v>4</v>
      </c>
      <c r="X20" t="s">
        <v>293</v>
      </c>
      <c r="Y20"/>
      <c r="Z20" t="s">
        <v>277</v>
      </c>
      <c r="AA20"/>
      <c r="AB20"/>
      <c r="AC20"/>
      <c r="AD20"/>
      <c r="AE20"/>
      <c r="AF20" s="13">
        <v>46307</v>
      </c>
      <c r="AG20" s="13">
        <v>46367</v>
      </c>
      <c r="AH20"/>
      <c r="AI20"/>
      <c r="AJ20"/>
      <c r="AK20"/>
      <c r="AL20"/>
      <c r="AM20"/>
      <c r="AN20"/>
      <c r="AO20"/>
      <c r="AP20"/>
      <c r="AQ20"/>
      <c r="AR20"/>
      <c r="AS20"/>
      <c r="AT20" s="59">
        <f>VLOOKUP($BR20,Tables!$D$14:$I$27,2,FALSE)*W20</f>
        <v>640</v>
      </c>
      <c r="AU20" s="59">
        <f>VLOOKUP($BR20,Tables!$D$14:$I$27,3,FALSE)</f>
        <v>0</v>
      </c>
      <c r="AV20" s="59">
        <f>VLOOKUP($BR20,Tables!$D$14:$I$27,4,FALSE)*W20</f>
        <v>0</v>
      </c>
      <c r="AW20" s="59">
        <f>VLOOKUP($BR20,Tables!$D$14:$I$27,5,FALSE)*W20</f>
        <v>0</v>
      </c>
      <c r="AX20" s="52">
        <f>IF(ISERROR(VLOOKUP(V20,Tables!$A$2:$B$27,2,FALSE))=TRUE,0,VLOOKUP(V20,Tables!$A$2:$B$27,2,FALSE))*VLOOKUP(BR20,Tables!$D$14:$J$27,7,FALSE)</f>
        <v>0</v>
      </c>
      <c r="AY20" s="52">
        <f>IF(ISERROR(VLOOKUP(BS20,Tables!$A$2:$B$31,2,FALSE))=TRUE,0,VLOOKUP(BS20,Tables!$A$2:$B$31,2,FALSE))</f>
        <v>0</v>
      </c>
      <c r="AZ20" s="59">
        <f>VLOOKUP($BR20,Tables!$D$14:$K$27,8,FALSE)</f>
        <v>0</v>
      </c>
      <c r="BA20" s="59">
        <f>IF(OR(BR20="T150",BR20="HYBT150"),W20*Tables!$L$23,0)</f>
        <v>0</v>
      </c>
      <c r="BB20" s="59">
        <f>IF(OR(BR20="T200",BR20="HYBT200"),W20*Tables!$E$24,0)</f>
        <v>0</v>
      </c>
      <c r="BC20" s="61">
        <f t="shared" si="0"/>
        <v>640</v>
      </c>
      <c r="BD20" s="55" t="str">
        <f t="shared" si="11"/>
        <v/>
      </c>
      <c r="BE20" s="55" t="str">
        <f t="shared" si="11"/>
        <v/>
      </c>
      <c r="BF20" s="55" t="str">
        <f t="shared" si="11"/>
        <v/>
      </c>
      <c r="BG20" s="55" t="str">
        <f t="shared" si="11"/>
        <v/>
      </c>
      <c r="BH20" s="55" t="str">
        <f t="shared" si="11"/>
        <v/>
      </c>
      <c r="BI20" s="55" t="str">
        <f t="shared" si="11"/>
        <v/>
      </c>
      <c r="BJ20" s="55" t="str">
        <f t="shared" si="11"/>
        <v/>
      </c>
      <c r="BK20" s="55" t="str">
        <f t="shared" si="11"/>
        <v/>
      </c>
      <c r="BL20" s="55" t="str">
        <f t="shared" si="11"/>
        <v/>
      </c>
      <c r="BM20" s="55" t="str">
        <f t="shared" si="11"/>
        <v/>
      </c>
      <c r="BN20" s="55" t="str">
        <f t="shared" si="11"/>
        <v/>
      </c>
      <c r="BO20" s="55" t="str">
        <f t="shared" si="11"/>
        <v/>
      </c>
      <c r="BP20" s="55" t="str">
        <f t="shared" si="11"/>
        <v/>
      </c>
      <c r="BQ20" s="55" t="str">
        <f t="shared" si="11"/>
        <v/>
      </c>
      <c r="BR20" s="62" t="str">
        <f t="shared" si="2"/>
        <v>Base</v>
      </c>
      <c r="BS20" s="62" t="str">
        <f t="shared" si="3"/>
        <v/>
      </c>
      <c r="BT20" s="63">
        <f t="shared" si="4"/>
        <v>61</v>
      </c>
      <c r="BU20" s="64">
        <f t="shared" si="5"/>
        <v>2.6599999999999997</v>
      </c>
      <c r="BV20" s="64">
        <f t="shared" si="6"/>
        <v>6.3199999999999994</v>
      </c>
      <c r="BW20" s="64">
        <f t="shared" si="7"/>
        <v>50.4</v>
      </c>
      <c r="BX20" s="65">
        <f t="shared" si="8"/>
        <v>46309.66</v>
      </c>
      <c r="BY20" s="65">
        <f t="shared" si="9"/>
        <v>46313.32</v>
      </c>
      <c r="BZ20" s="65">
        <f t="shared" si="10"/>
        <v>46357.4</v>
      </c>
    </row>
    <row r="21" spans="1:78" ht="15.5" x14ac:dyDescent="0.35">
      <c r="A21">
        <v>71176</v>
      </c>
      <c r="B21" t="s">
        <v>782</v>
      </c>
      <c r="C21" t="s">
        <v>304</v>
      </c>
      <c r="D21">
        <v>100</v>
      </c>
      <c r="E21">
        <v>3001</v>
      </c>
      <c r="F21" t="s">
        <v>471</v>
      </c>
      <c r="G21" t="s">
        <v>270</v>
      </c>
      <c r="H21" t="s">
        <v>304</v>
      </c>
      <c r="I21" s="13">
        <v>46252</v>
      </c>
      <c r="J21" s="13">
        <v>46367</v>
      </c>
      <c r="K21"/>
      <c r="L21" t="s">
        <v>282</v>
      </c>
      <c r="M21" t="s">
        <v>193</v>
      </c>
      <c r="N21">
        <v>15</v>
      </c>
      <c r="O21">
        <v>3</v>
      </c>
      <c r="P21">
        <v>3</v>
      </c>
      <c r="Q21">
        <v>3</v>
      </c>
      <c r="R21">
        <v>0</v>
      </c>
      <c r="S21">
        <v>108680</v>
      </c>
      <c r="T21" t="s">
        <v>274</v>
      </c>
      <c r="U21">
        <v>0</v>
      </c>
      <c r="V21"/>
      <c r="W21">
        <v>1</v>
      </c>
      <c r="X21" t="s">
        <v>962</v>
      </c>
      <c r="Y21"/>
      <c r="Z21"/>
      <c r="AA21" t="s">
        <v>206</v>
      </c>
      <c r="AB21">
        <v>1408</v>
      </c>
      <c r="AC21" t="s">
        <v>207</v>
      </c>
      <c r="AD21" t="s">
        <v>361</v>
      </c>
      <c r="AE21" t="s">
        <v>525</v>
      </c>
      <c r="AF21" s="13">
        <v>46252</v>
      </c>
      <c r="AG21" s="13">
        <v>46367</v>
      </c>
      <c r="AH21"/>
      <c r="AI21"/>
      <c r="AJ21"/>
      <c r="AK21"/>
      <c r="AL21"/>
      <c r="AM21"/>
      <c r="AN21"/>
      <c r="AO21"/>
      <c r="AP21"/>
      <c r="AQ21"/>
      <c r="AR21"/>
      <c r="AS21"/>
      <c r="AT21" s="59">
        <f>VLOOKUP($BR21,Tables!$D$14:$I$27,2,FALSE)*W21</f>
        <v>160</v>
      </c>
      <c r="AU21" s="59">
        <f>VLOOKUP($BR21,Tables!$D$14:$I$27,3,FALSE)</f>
        <v>0</v>
      </c>
      <c r="AV21" s="59">
        <f>VLOOKUP($BR21,Tables!$D$14:$I$27,4,FALSE)*W21</f>
        <v>0</v>
      </c>
      <c r="AW21" s="59">
        <f>VLOOKUP($BR21,Tables!$D$14:$I$27,5,FALSE)*W21</f>
        <v>0</v>
      </c>
      <c r="AX21" s="52">
        <f>IF(ISERROR(VLOOKUP(V21,Tables!$A$2:$B$27,2,FALSE))=TRUE,0,VLOOKUP(V21,Tables!$A$2:$B$27,2,FALSE))*VLOOKUP(BR21,Tables!$D$14:$J$27,7,FALSE)</f>
        <v>0</v>
      </c>
      <c r="AY21" s="52">
        <f>IF(ISERROR(VLOOKUP(BS21,Tables!$A$2:$B$31,2,FALSE))=TRUE,0,VLOOKUP(BS21,Tables!$A$2:$B$31,2,FALSE))</f>
        <v>0</v>
      </c>
      <c r="AZ21" s="59">
        <f>VLOOKUP($BR21,Tables!$D$14:$K$27,8,FALSE)</f>
        <v>0</v>
      </c>
      <c r="BA21" s="59">
        <f>IF(OR(BR21="T150",BR21="HYBT150"),W21*Tables!$L$23,0)</f>
        <v>0</v>
      </c>
      <c r="BB21" s="59">
        <f>IF(OR(BR21="T200",BR21="HYBT200"),W21*Tables!$E$24,0)</f>
        <v>0</v>
      </c>
      <c r="BC21" s="61">
        <f t="shared" si="0"/>
        <v>160</v>
      </c>
      <c r="BD21" s="55" t="str">
        <f t="shared" si="11"/>
        <v/>
      </c>
      <c r="BE21" s="55" t="str">
        <f t="shared" si="11"/>
        <v/>
      </c>
      <c r="BF21" s="55" t="str">
        <f t="shared" si="11"/>
        <v/>
      </c>
      <c r="BG21" s="55" t="str">
        <f t="shared" si="11"/>
        <v/>
      </c>
      <c r="BH21" s="55" t="str">
        <f t="shared" si="11"/>
        <v/>
      </c>
      <c r="BI21" s="55" t="str">
        <f t="shared" si="11"/>
        <v/>
      </c>
      <c r="BJ21" s="55" t="str">
        <f t="shared" si="11"/>
        <v/>
      </c>
      <c r="BK21" s="55" t="str">
        <f t="shared" si="11"/>
        <v/>
      </c>
      <c r="BL21" s="55" t="str">
        <f t="shared" si="11"/>
        <v/>
      </c>
      <c r="BM21" s="55" t="str">
        <f t="shared" si="11"/>
        <v/>
      </c>
      <c r="BN21" s="55" t="str">
        <f t="shared" si="11"/>
        <v/>
      </c>
      <c r="BO21" s="55" t="str">
        <f t="shared" si="11"/>
        <v/>
      </c>
      <c r="BP21" s="55" t="str">
        <f t="shared" si="11"/>
        <v/>
      </c>
      <c r="BQ21" s="55" t="str">
        <f t="shared" si="11"/>
        <v/>
      </c>
      <c r="BR21" s="62" t="str">
        <f t="shared" si="2"/>
        <v>Base</v>
      </c>
      <c r="BS21" s="62" t="str">
        <f t="shared" si="3"/>
        <v/>
      </c>
      <c r="BT21" s="63">
        <f t="shared" si="4"/>
        <v>116</v>
      </c>
      <c r="BU21" s="64">
        <f t="shared" si="5"/>
        <v>5.96</v>
      </c>
      <c r="BV21" s="64">
        <f t="shared" si="6"/>
        <v>12.92</v>
      </c>
      <c r="BW21" s="64">
        <f t="shared" si="7"/>
        <v>96.6</v>
      </c>
      <c r="BX21" s="65">
        <f t="shared" si="8"/>
        <v>46257.96</v>
      </c>
      <c r="BY21" s="65">
        <f t="shared" si="9"/>
        <v>46264.92</v>
      </c>
      <c r="BZ21" s="65">
        <f t="shared" si="10"/>
        <v>46349.599999999999</v>
      </c>
    </row>
    <row r="22" spans="1:78" ht="15.5" x14ac:dyDescent="0.35">
      <c r="A22">
        <v>71971</v>
      </c>
      <c r="B22" t="s">
        <v>782</v>
      </c>
      <c r="C22" t="s">
        <v>304</v>
      </c>
      <c r="D22">
        <v>100</v>
      </c>
      <c r="E22">
        <v>3090</v>
      </c>
      <c r="F22" t="s">
        <v>471</v>
      </c>
      <c r="G22" t="s">
        <v>270</v>
      </c>
      <c r="H22" t="s">
        <v>304</v>
      </c>
      <c r="I22" s="13">
        <v>46251</v>
      </c>
      <c r="J22" s="13">
        <v>46367</v>
      </c>
      <c r="K22" s="13">
        <v>46309</v>
      </c>
      <c r="L22" t="s">
        <v>19</v>
      </c>
      <c r="M22" t="s">
        <v>476</v>
      </c>
      <c r="N22">
        <v>15</v>
      </c>
      <c r="O22">
        <v>0</v>
      </c>
      <c r="P22">
        <v>0</v>
      </c>
      <c r="Q22">
        <v>0</v>
      </c>
      <c r="R22">
        <v>0</v>
      </c>
      <c r="S22" t="s">
        <v>197</v>
      </c>
      <c r="T22" t="s">
        <v>197</v>
      </c>
      <c r="U22">
        <v>0</v>
      </c>
      <c r="V22"/>
      <c r="W22">
        <v>1</v>
      </c>
      <c r="X22" t="s">
        <v>940</v>
      </c>
      <c r="Y22"/>
      <c r="Z22" t="s">
        <v>477</v>
      </c>
      <c r="AA22" t="s">
        <v>478</v>
      </c>
      <c r="AB22" t="s">
        <v>199</v>
      </c>
      <c r="AC22" t="s">
        <v>783</v>
      </c>
      <c r="AD22" t="s">
        <v>375</v>
      </c>
      <c r="AE22" t="s">
        <v>480</v>
      </c>
      <c r="AF22" s="13">
        <v>46251</v>
      </c>
      <c r="AG22" s="13">
        <v>46367</v>
      </c>
      <c r="AH22"/>
      <c r="AI22"/>
      <c r="AJ22"/>
      <c r="AK22"/>
      <c r="AL22"/>
      <c r="AM22"/>
      <c r="AN22"/>
      <c r="AO22"/>
      <c r="AP22"/>
      <c r="AQ22"/>
      <c r="AR22"/>
      <c r="AS22"/>
      <c r="AT22" s="59">
        <f>VLOOKUP($BR22,Tables!$D$14:$I$27,2,FALSE)*W22</f>
        <v>160</v>
      </c>
      <c r="AU22" s="59">
        <f>VLOOKUP($BR22,Tables!$D$14:$I$27,3,FALSE)</f>
        <v>0</v>
      </c>
      <c r="AV22" s="59">
        <f>VLOOKUP($BR22,Tables!$D$14:$I$27,4,FALSE)*W22</f>
        <v>0</v>
      </c>
      <c r="AW22" s="59">
        <f>VLOOKUP($BR22,Tables!$D$14:$I$27,5,FALSE)*W22</f>
        <v>0</v>
      </c>
      <c r="AX22" s="52">
        <f>IF(ISERROR(VLOOKUP(V22,Tables!$A$2:$B$27,2,FALSE))=TRUE,0,VLOOKUP(V22,Tables!$A$2:$B$27,2,FALSE))*VLOOKUP(BR22,Tables!$D$14:$J$27,7,FALSE)</f>
        <v>0</v>
      </c>
      <c r="AY22" s="52">
        <f>IF(ISERROR(VLOOKUP(BS22,Tables!$A$2:$B$31,2,FALSE))=TRUE,0,VLOOKUP(BS22,Tables!$A$2:$B$31,2,FALSE))</f>
        <v>0</v>
      </c>
      <c r="AZ22" s="59">
        <f>VLOOKUP($BR22,Tables!$D$14:$K$27,8,FALSE)</f>
        <v>0</v>
      </c>
      <c r="BA22" s="59">
        <f>IF(OR(BR22="T150",BR22="HYBT150"),W22*Tables!$L$23,0)</f>
        <v>0</v>
      </c>
      <c r="BB22" s="59">
        <f>IF(OR(BR22="T200",BR22="HYBT200"),W22*Tables!$E$24,0)</f>
        <v>0</v>
      </c>
      <c r="BC22" s="61">
        <f t="shared" si="0"/>
        <v>160</v>
      </c>
      <c r="BD22" s="55" t="str">
        <f t="shared" si="11"/>
        <v/>
      </c>
      <c r="BE22" s="55" t="str">
        <f t="shared" si="11"/>
        <v/>
      </c>
      <c r="BF22" s="55" t="str">
        <f t="shared" si="11"/>
        <v/>
      </c>
      <c r="BG22" s="55" t="str">
        <f t="shared" si="11"/>
        <v/>
      </c>
      <c r="BH22" s="55" t="str">
        <f t="shared" si="11"/>
        <v/>
      </c>
      <c r="BI22" s="55" t="str">
        <f t="shared" si="11"/>
        <v/>
      </c>
      <c r="BJ22" s="55" t="str">
        <f t="shared" si="11"/>
        <v/>
      </c>
      <c r="BK22" s="55" t="str">
        <f t="shared" si="11"/>
        <v/>
      </c>
      <c r="BL22" s="55" t="str">
        <f t="shared" si="11"/>
        <v/>
      </c>
      <c r="BM22" s="55" t="str">
        <f t="shared" si="11"/>
        <v/>
      </c>
      <c r="BN22" s="55" t="str">
        <f t="shared" si="11"/>
        <v/>
      </c>
      <c r="BO22" s="55" t="str">
        <f t="shared" si="11"/>
        <v/>
      </c>
      <c r="BP22" s="55" t="str">
        <f t="shared" si="11"/>
        <v/>
      </c>
      <c r="BQ22" s="55" t="str">
        <f t="shared" si="11"/>
        <v/>
      </c>
      <c r="BR22" s="62" t="str">
        <f t="shared" si="2"/>
        <v>Base</v>
      </c>
      <c r="BS22" s="62" t="str">
        <f t="shared" si="3"/>
        <v/>
      </c>
      <c r="BT22" s="63">
        <f t="shared" si="4"/>
        <v>117</v>
      </c>
      <c r="BU22" s="64">
        <f t="shared" si="5"/>
        <v>6.02</v>
      </c>
      <c r="BV22" s="64">
        <f t="shared" si="6"/>
        <v>13.04</v>
      </c>
      <c r="BW22" s="64">
        <f t="shared" si="7"/>
        <v>97.44</v>
      </c>
      <c r="BX22" s="65">
        <f t="shared" si="8"/>
        <v>46257.02</v>
      </c>
      <c r="BY22" s="65">
        <f t="shared" si="9"/>
        <v>46264.04</v>
      </c>
      <c r="BZ22" s="65">
        <f t="shared" si="10"/>
        <v>46349.440000000002</v>
      </c>
    </row>
    <row r="23" spans="1:78" s="58" customFormat="1" ht="15.5" x14ac:dyDescent="0.35">
      <c r="A23">
        <v>71177</v>
      </c>
      <c r="B23" t="s">
        <v>782</v>
      </c>
      <c r="C23" t="s">
        <v>304</v>
      </c>
      <c r="D23">
        <v>140</v>
      </c>
      <c r="E23">
        <v>3001</v>
      </c>
      <c r="F23" t="s">
        <v>473</v>
      </c>
      <c r="G23" t="s">
        <v>270</v>
      </c>
      <c r="H23" t="s">
        <v>304</v>
      </c>
      <c r="I23" s="13">
        <v>46251</v>
      </c>
      <c r="J23" s="13">
        <v>46367</v>
      </c>
      <c r="K23"/>
      <c r="L23" t="s">
        <v>784</v>
      </c>
      <c r="M23" t="s">
        <v>161</v>
      </c>
      <c r="N23">
        <v>15</v>
      </c>
      <c r="O23">
        <v>0</v>
      </c>
      <c r="P23">
        <v>0</v>
      </c>
      <c r="Q23">
        <v>0</v>
      </c>
      <c r="R23">
        <v>0</v>
      </c>
      <c r="S23" t="s">
        <v>197</v>
      </c>
      <c r="T23" t="s">
        <v>197</v>
      </c>
      <c r="U23">
        <v>0</v>
      </c>
      <c r="V23"/>
      <c r="W23">
        <v>4</v>
      </c>
      <c r="X23" t="s">
        <v>19</v>
      </c>
      <c r="Y23"/>
      <c r="Z23" t="s">
        <v>474</v>
      </c>
      <c r="AA23" t="s">
        <v>268</v>
      </c>
      <c r="AB23" t="s">
        <v>198</v>
      </c>
      <c r="AC23" t="s">
        <v>306</v>
      </c>
      <c r="AD23" t="s">
        <v>218</v>
      </c>
      <c r="AE23" t="s">
        <v>475</v>
      </c>
      <c r="AF23" s="13">
        <v>46251</v>
      </c>
      <c r="AG23" s="13">
        <v>46367</v>
      </c>
      <c r="AH23"/>
      <c r="AI23"/>
      <c r="AJ23"/>
      <c r="AK23"/>
      <c r="AL23"/>
      <c r="AM23"/>
      <c r="AN23"/>
      <c r="AO23"/>
      <c r="AP23"/>
      <c r="AQ23"/>
      <c r="AR23"/>
      <c r="AS23"/>
      <c r="AT23" s="59">
        <f>VLOOKUP($BR23,Tables!$D$14:$I$27,2,FALSE)*W23</f>
        <v>640</v>
      </c>
      <c r="AU23" s="59">
        <f>VLOOKUP($BR23,Tables!$D$14:$I$27,3,FALSE)</f>
        <v>0</v>
      </c>
      <c r="AV23" s="59">
        <f>VLOOKUP($BR23,Tables!$D$14:$I$27,4,FALSE)*W23</f>
        <v>0</v>
      </c>
      <c r="AW23" s="59">
        <f>VLOOKUP($BR23,Tables!$D$14:$I$27,5,FALSE)*W23</f>
        <v>0</v>
      </c>
      <c r="AX23" s="52">
        <f>IF(ISERROR(VLOOKUP(V23,Tables!$A$2:$B$27,2,FALSE))=TRUE,0,VLOOKUP(V23,Tables!$A$2:$B$27,2,FALSE))*VLOOKUP(BR23,Tables!$D$14:$J$27,7,FALSE)</f>
        <v>0</v>
      </c>
      <c r="AY23" s="52">
        <f>IF(ISERROR(VLOOKUP(BS23,Tables!$A$2:$B$31,2,FALSE))=TRUE,0,VLOOKUP(BS23,Tables!$A$2:$B$31,2,FALSE))</f>
        <v>0</v>
      </c>
      <c r="AZ23" s="59">
        <f>VLOOKUP($BR23,Tables!$D$14:$K$27,8,FALSE)</f>
        <v>0</v>
      </c>
      <c r="BA23" s="59">
        <f>IF(OR(BR23="T150",BR23="HYBT150"),W23*Tables!$L$23,0)</f>
        <v>0</v>
      </c>
      <c r="BB23" s="59">
        <f>IF(OR(BR23="T200",BR23="HYBT200"),W23*Tables!$E$24,0)</f>
        <v>0</v>
      </c>
      <c r="BC23" s="61">
        <f t="shared" si="0"/>
        <v>640</v>
      </c>
      <c r="BD23" s="55" t="str">
        <f t="shared" si="11"/>
        <v/>
      </c>
      <c r="BE23" s="55" t="str">
        <f t="shared" si="11"/>
        <v/>
      </c>
      <c r="BF23" s="55" t="str">
        <f t="shared" si="11"/>
        <v/>
      </c>
      <c r="BG23" s="55" t="str">
        <f t="shared" si="11"/>
        <v/>
      </c>
      <c r="BH23" s="55" t="str">
        <f t="shared" si="11"/>
        <v/>
      </c>
      <c r="BI23" s="55" t="str">
        <f t="shared" si="11"/>
        <v/>
      </c>
      <c r="BJ23" s="55" t="str">
        <f t="shared" si="11"/>
        <v/>
      </c>
      <c r="BK23" s="55" t="str">
        <f t="shared" si="11"/>
        <v/>
      </c>
      <c r="BL23" s="55" t="str">
        <f t="shared" si="11"/>
        <v/>
      </c>
      <c r="BM23" s="55" t="str">
        <f t="shared" si="11"/>
        <v/>
      </c>
      <c r="BN23" s="55" t="str">
        <f t="shared" si="11"/>
        <v/>
      </c>
      <c r="BO23" s="55" t="str">
        <f t="shared" si="11"/>
        <v/>
      </c>
      <c r="BP23" s="55" t="str">
        <f t="shared" si="11"/>
        <v/>
      </c>
      <c r="BQ23" s="55" t="str">
        <f t="shared" si="11"/>
        <v/>
      </c>
      <c r="BR23" s="62" t="str">
        <f t="shared" si="2"/>
        <v>Base</v>
      </c>
      <c r="BS23" s="62" t="str">
        <f t="shared" si="3"/>
        <v/>
      </c>
      <c r="BT23" s="63">
        <f t="shared" si="4"/>
        <v>117</v>
      </c>
      <c r="BU23" s="64">
        <f t="shared" si="5"/>
        <v>6.02</v>
      </c>
      <c r="BV23" s="64">
        <f t="shared" si="6"/>
        <v>13.04</v>
      </c>
      <c r="BW23" s="64">
        <f t="shared" si="7"/>
        <v>97.44</v>
      </c>
      <c r="BX23" s="65">
        <f t="shared" si="8"/>
        <v>46257.02</v>
      </c>
      <c r="BY23" s="65">
        <f t="shared" si="9"/>
        <v>46264.04</v>
      </c>
      <c r="BZ23" s="65">
        <f t="shared" si="10"/>
        <v>46349.440000000002</v>
      </c>
    </row>
    <row r="24" spans="1:78" s="58" customFormat="1" ht="15.5" x14ac:dyDescent="0.35">
      <c r="A24">
        <v>71972</v>
      </c>
      <c r="B24" t="s">
        <v>782</v>
      </c>
      <c r="C24" t="s">
        <v>304</v>
      </c>
      <c r="D24">
        <v>160</v>
      </c>
      <c r="E24">
        <v>3090</v>
      </c>
      <c r="F24" t="s">
        <v>307</v>
      </c>
      <c r="G24" t="s">
        <v>270</v>
      </c>
      <c r="H24" t="s">
        <v>304</v>
      </c>
      <c r="I24" s="13">
        <v>46251</v>
      </c>
      <c r="J24" s="13">
        <v>46367</v>
      </c>
      <c r="K24" s="13">
        <v>46309</v>
      </c>
      <c r="L24" t="s">
        <v>308</v>
      </c>
      <c r="M24" t="s">
        <v>476</v>
      </c>
      <c r="N24">
        <v>24</v>
      </c>
      <c r="O24">
        <v>0</v>
      </c>
      <c r="P24">
        <v>0</v>
      </c>
      <c r="Q24">
        <v>0</v>
      </c>
      <c r="R24">
        <v>0</v>
      </c>
      <c r="S24" t="s">
        <v>197</v>
      </c>
      <c r="T24" t="s">
        <v>197</v>
      </c>
      <c r="U24">
        <v>0</v>
      </c>
      <c r="V24"/>
      <c r="W24">
        <v>4</v>
      </c>
      <c r="X24" t="s">
        <v>940</v>
      </c>
      <c r="Y24"/>
      <c r="Z24" t="s">
        <v>477</v>
      </c>
      <c r="AA24" t="s">
        <v>478</v>
      </c>
      <c r="AB24" t="s">
        <v>199</v>
      </c>
      <c r="AC24" t="s">
        <v>783</v>
      </c>
      <c r="AD24" t="s">
        <v>375</v>
      </c>
      <c r="AE24" t="s">
        <v>480</v>
      </c>
      <c r="AF24" s="13">
        <v>46251</v>
      </c>
      <c r="AG24" s="13">
        <v>46367</v>
      </c>
      <c r="AH24"/>
      <c r="AI24"/>
      <c r="AJ24"/>
      <c r="AK24"/>
      <c r="AL24"/>
      <c r="AM24"/>
      <c r="AN24"/>
      <c r="AO24"/>
      <c r="AP24"/>
      <c r="AQ24"/>
      <c r="AR24"/>
      <c r="AS24"/>
      <c r="AT24" s="59">
        <f>VLOOKUP($BR24,Tables!$D$14:$I$27,2,FALSE)*W24</f>
        <v>640</v>
      </c>
      <c r="AU24" s="59">
        <f>VLOOKUP($BR24,Tables!$D$14:$I$27,3,FALSE)</f>
        <v>0</v>
      </c>
      <c r="AV24" s="59">
        <f>VLOOKUP($BR24,Tables!$D$14:$I$27,4,FALSE)*W24</f>
        <v>0</v>
      </c>
      <c r="AW24" s="59">
        <f>VLOOKUP($BR24,Tables!$D$14:$I$27,5,FALSE)*W24</f>
        <v>0</v>
      </c>
      <c r="AX24" s="52">
        <f>IF(ISERROR(VLOOKUP(V24,Tables!$A$2:$B$27,2,FALSE))=TRUE,0,VLOOKUP(V24,Tables!$A$2:$B$27,2,FALSE))*VLOOKUP(BR24,Tables!$D$14:$J$27,7,FALSE)</f>
        <v>0</v>
      </c>
      <c r="AY24" s="52">
        <f>IF(ISERROR(VLOOKUP(BS24,Tables!$A$2:$B$31,2,FALSE))=TRUE,0,VLOOKUP(BS24,Tables!$A$2:$B$31,2,FALSE))</f>
        <v>0</v>
      </c>
      <c r="AZ24" s="59">
        <f>VLOOKUP($BR24,Tables!$D$14:$K$27,8,FALSE)</f>
        <v>0</v>
      </c>
      <c r="BA24" s="59">
        <f>IF(OR(BR24="T150",BR24="HYBT150"),W24*Tables!$L$23,0)</f>
        <v>0</v>
      </c>
      <c r="BB24" s="59">
        <f>IF(OR(BR24="T200",BR24="HYBT200"),W24*Tables!$E$24,0)</f>
        <v>0</v>
      </c>
      <c r="BC24" s="61">
        <f t="shared" si="0"/>
        <v>640</v>
      </c>
      <c r="BD24" s="55" t="str">
        <f t="shared" si="11"/>
        <v/>
      </c>
      <c r="BE24" s="55" t="str">
        <f t="shared" si="11"/>
        <v/>
      </c>
      <c r="BF24" s="55" t="str">
        <f t="shared" si="11"/>
        <v/>
      </c>
      <c r="BG24" s="55" t="str">
        <f t="shared" si="11"/>
        <v/>
      </c>
      <c r="BH24" s="55" t="str">
        <f t="shared" si="11"/>
        <v/>
      </c>
      <c r="BI24" s="55" t="str">
        <f t="shared" si="11"/>
        <v/>
      </c>
      <c r="BJ24" s="55" t="str">
        <f t="shared" si="11"/>
        <v/>
      </c>
      <c r="BK24" s="55" t="str">
        <f t="shared" si="11"/>
        <v/>
      </c>
      <c r="BL24" s="55" t="str">
        <f t="shared" si="11"/>
        <v/>
      </c>
      <c r="BM24" s="55" t="str">
        <f t="shared" si="11"/>
        <v/>
      </c>
      <c r="BN24" s="55" t="str">
        <f t="shared" si="11"/>
        <v/>
      </c>
      <c r="BO24" s="55" t="str">
        <f t="shared" si="11"/>
        <v/>
      </c>
      <c r="BP24" s="55" t="str">
        <f t="shared" si="11"/>
        <v/>
      </c>
      <c r="BQ24" s="55" t="str">
        <f t="shared" si="11"/>
        <v/>
      </c>
      <c r="BR24" s="62" t="str">
        <f t="shared" si="2"/>
        <v>Base</v>
      </c>
      <c r="BS24" s="62" t="str">
        <f t="shared" si="3"/>
        <v/>
      </c>
      <c r="BT24" s="63">
        <f t="shared" si="4"/>
        <v>117</v>
      </c>
      <c r="BU24" s="64">
        <f t="shared" si="5"/>
        <v>6.02</v>
      </c>
      <c r="BV24" s="64">
        <f t="shared" si="6"/>
        <v>13.04</v>
      </c>
      <c r="BW24" s="64">
        <f t="shared" si="7"/>
        <v>97.44</v>
      </c>
      <c r="BX24" s="65">
        <f t="shared" si="8"/>
        <v>46257.02</v>
      </c>
      <c r="BY24" s="65">
        <f t="shared" si="9"/>
        <v>46264.04</v>
      </c>
      <c r="BZ24" s="65">
        <f t="shared" si="10"/>
        <v>46349.440000000002</v>
      </c>
    </row>
    <row r="25" spans="1:78" s="58" customFormat="1" ht="15.5" x14ac:dyDescent="0.35">
      <c r="A25">
        <v>71178</v>
      </c>
      <c r="B25" t="s">
        <v>782</v>
      </c>
      <c r="C25" t="s">
        <v>304</v>
      </c>
      <c r="D25">
        <v>210</v>
      </c>
      <c r="E25">
        <v>3001</v>
      </c>
      <c r="F25" t="s">
        <v>481</v>
      </c>
      <c r="G25" t="s">
        <v>270</v>
      </c>
      <c r="H25" t="s">
        <v>304</v>
      </c>
      <c r="I25" s="13">
        <v>46252</v>
      </c>
      <c r="J25" s="13">
        <v>46367</v>
      </c>
      <c r="K25"/>
      <c r="L25" t="s">
        <v>785</v>
      </c>
      <c r="M25" t="s">
        <v>193</v>
      </c>
      <c r="N25">
        <v>15</v>
      </c>
      <c r="O25">
        <v>2</v>
      </c>
      <c r="P25">
        <v>2</v>
      </c>
      <c r="Q25">
        <v>2</v>
      </c>
      <c r="R25">
        <v>0</v>
      </c>
      <c r="S25">
        <v>108680</v>
      </c>
      <c r="T25" t="s">
        <v>274</v>
      </c>
      <c r="U25">
        <v>0</v>
      </c>
      <c r="V25"/>
      <c r="W25">
        <v>4</v>
      </c>
      <c r="X25" t="s">
        <v>962</v>
      </c>
      <c r="Y25"/>
      <c r="Z25"/>
      <c r="AA25" t="s">
        <v>206</v>
      </c>
      <c r="AB25">
        <v>1413</v>
      </c>
      <c r="AC25" t="s">
        <v>208</v>
      </c>
      <c r="AD25" t="s">
        <v>482</v>
      </c>
      <c r="AE25" t="s">
        <v>496</v>
      </c>
      <c r="AF25" s="13">
        <v>46252</v>
      </c>
      <c r="AG25" s="13">
        <v>46367</v>
      </c>
      <c r="AH25"/>
      <c r="AI25"/>
      <c r="AJ25"/>
      <c r="AK25"/>
      <c r="AL25"/>
      <c r="AM25"/>
      <c r="AN25"/>
      <c r="AO25"/>
      <c r="AP25"/>
      <c r="AQ25"/>
      <c r="AR25"/>
      <c r="AS25"/>
      <c r="AT25" s="59">
        <f>VLOOKUP($BR25,Tables!$D$14:$I$27,2,FALSE)*W25</f>
        <v>640</v>
      </c>
      <c r="AU25" s="59">
        <f>VLOOKUP($BR25,Tables!$D$14:$I$27,3,FALSE)</f>
        <v>0</v>
      </c>
      <c r="AV25" s="59">
        <f>VLOOKUP($BR25,Tables!$D$14:$I$27,4,FALSE)*W25</f>
        <v>0</v>
      </c>
      <c r="AW25" s="59">
        <f>VLOOKUP($BR25,Tables!$D$14:$I$27,5,FALSE)*W25</f>
        <v>0</v>
      </c>
      <c r="AX25" s="52">
        <f>IF(ISERROR(VLOOKUP(V25,Tables!$A$2:$B$27,2,FALSE))=TRUE,0,VLOOKUP(V25,Tables!$A$2:$B$27,2,FALSE))*VLOOKUP(BR25,Tables!$D$14:$J$27,7,FALSE)</f>
        <v>0</v>
      </c>
      <c r="AY25" s="52">
        <f>IF(ISERROR(VLOOKUP(BS25,Tables!$A$2:$B$31,2,FALSE))=TRUE,0,VLOOKUP(BS25,Tables!$A$2:$B$31,2,FALSE))</f>
        <v>0</v>
      </c>
      <c r="AZ25" s="59">
        <f>VLOOKUP($BR25,Tables!$D$14:$K$27,8,FALSE)</f>
        <v>0</v>
      </c>
      <c r="BA25" s="59">
        <f>IF(OR(BR25="T150",BR25="HYBT150"),W25*Tables!$L$23,0)</f>
        <v>0</v>
      </c>
      <c r="BB25" s="59">
        <f>IF(OR(BR25="T200",BR25="HYBT200"),W25*Tables!$E$24,0)</f>
        <v>0</v>
      </c>
      <c r="BC25" s="61">
        <f t="shared" si="0"/>
        <v>640</v>
      </c>
      <c r="BD25" s="55" t="str">
        <f t="shared" si="11"/>
        <v/>
      </c>
      <c r="BE25" s="55" t="str">
        <f t="shared" si="11"/>
        <v/>
      </c>
      <c r="BF25" s="55" t="str">
        <f t="shared" si="11"/>
        <v/>
      </c>
      <c r="BG25" s="55" t="str">
        <f t="shared" si="11"/>
        <v/>
      </c>
      <c r="BH25" s="55" t="str">
        <f t="shared" si="11"/>
        <v/>
      </c>
      <c r="BI25" s="55" t="str">
        <f t="shared" si="11"/>
        <v/>
      </c>
      <c r="BJ25" s="55" t="str">
        <f t="shared" si="11"/>
        <v/>
      </c>
      <c r="BK25" s="55" t="str">
        <f t="shared" si="11"/>
        <v/>
      </c>
      <c r="BL25" s="55" t="str">
        <f t="shared" si="11"/>
        <v/>
      </c>
      <c r="BM25" s="55" t="str">
        <f t="shared" si="11"/>
        <v/>
      </c>
      <c r="BN25" s="55" t="str">
        <f t="shared" si="11"/>
        <v/>
      </c>
      <c r="BO25" s="55" t="str">
        <f t="shared" si="11"/>
        <v/>
      </c>
      <c r="BP25" s="55" t="str">
        <f t="shared" si="11"/>
        <v/>
      </c>
      <c r="BQ25" s="55" t="str">
        <f t="shared" si="11"/>
        <v/>
      </c>
      <c r="BR25" s="62" t="str">
        <f t="shared" si="2"/>
        <v>Base</v>
      </c>
      <c r="BS25" s="62" t="str">
        <f t="shared" si="3"/>
        <v/>
      </c>
      <c r="BT25" s="63">
        <f t="shared" si="4"/>
        <v>116</v>
      </c>
      <c r="BU25" s="64">
        <f t="shared" si="5"/>
        <v>5.96</v>
      </c>
      <c r="BV25" s="64">
        <f t="shared" si="6"/>
        <v>12.92</v>
      </c>
      <c r="BW25" s="64">
        <f t="shared" si="7"/>
        <v>96.6</v>
      </c>
      <c r="BX25" s="65">
        <f t="shared" si="8"/>
        <v>46257.96</v>
      </c>
      <c r="BY25" s="65">
        <f t="shared" si="9"/>
        <v>46264.92</v>
      </c>
      <c r="BZ25" s="65">
        <f t="shared" si="10"/>
        <v>46349.599999999999</v>
      </c>
    </row>
    <row r="26" spans="1:78" s="58" customFormat="1" ht="15.5" x14ac:dyDescent="0.35">
      <c r="A26">
        <v>72194</v>
      </c>
      <c r="B26" t="s">
        <v>782</v>
      </c>
      <c r="C26" t="s">
        <v>304</v>
      </c>
      <c r="D26">
        <v>210</v>
      </c>
      <c r="E26">
        <v>3090</v>
      </c>
      <c r="F26" t="s">
        <v>481</v>
      </c>
      <c r="G26" t="s">
        <v>270</v>
      </c>
      <c r="H26" t="s">
        <v>304</v>
      </c>
      <c r="I26" s="13">
        <v>46246</v>
      </c>
      <c r="J26" s="13">
        <v>46374</v>
      </c>
      <c r="K26" s="13">
        <v>46310</v>
      </c>
      <c r="L26" t="s">
        <v>1071</v>
      </c>
      <c r="M26" t="s">
        <v>476</v>
      </c>
      <c r="N26">
        <v>18</v>
      </c>
      <c r="O26">
        <v>0</v>
      </c>
      <c r="P26">
        <v>0</v>
      </c>
      <c r="Q26">
        <v>0</v>
      </c>
      <c r="R26">
        <v>0</v>
      </c>
      <c r="S26">
        <v>152670</v>
      </c>
      <c r="T26" t="s">
        <v>1072</v>
      </c>
      <c r="U26">
        <v>0</v>
      </c>
      <c r="V26"/>
      <c r="W26">
        <v>4</v>
      </c>
      <c r="X26" t="s">
        <v>194</v>
      </c>
      <c r="Y26"/>
      <c r="Z26" t="s">
        <v>477</v>
      </c>
      <c r="AA26" t="s">
        <v>478</v>
      </c>
      <c r="AB26" t="s">
        <v>199</v>
      </c>
      <c r="AC26" t="s">
        <v>195</v>
      </c>
      <c r="AD26" t="s">
        <v>196</v>
      </c>
      <c r="AE26" t="s">
        <v>480</v>
      </c>
      <c r="AF26" s="13">
        <v>46246</v>
      </c>
      <c r="AG26" s="13">
        <v>46374</v>
      </c>
      <c r="AH26"/>
      <c r="AI26"/>
      <c r="AJ26"/>
      <c r="AK26"/>
      <c r="AL26"/>
      <c r="AM26"/>
      <c r="AN26"/>
      <c r="AO26"/>
      <c r="AP26"/>
      <c r="AQ26"/>
      <c r="AR26"/>
      <c r="AS26"/>
      <c r="AT26" s="59">
        <f>VLOOKUP($BR26,Tables!$D$14:$I$27,2,FALSE)*W26</f>
        <v>640</v>
      </c>
      <c r="AU26" s="59">
        <f>VLOOKUP($BR26,Tables!$D$14:$I$27,3,FALSE)</f>
        <v>0</v>
      </c>
      <c r="AV26" s="59">
        <f>VLOOKUP($BR26,Tables!$D$14:$I$27,4,FALSE)*W26</f>
        <v>0</v>
      </c>
      <c r="AW26" s="59">
        <f>VLOOKUP($BR26,Tables!$D$14:$I$27,5,FALSE)*W26</f>
        <v>0</v>
      </c>
      <c r="AX26" s="52">
        <f>IF(ISERROR(VLOOKUP(V26,Tables!$A$2:$B$27,2,FALSE))=TRUE,0,VLOOKUP(V26,Tables!$A$2:$B$27,2,FALSE))*VLOOKUP(BR26,Tables!$D$14:$J$27,7,FALSE)</f>
        <v>0</v>
      </c>
      <c r="AY26" s="52">
        <f>IF(ISERROR(VLOOKUP(BS26,Tables!$A$2:$B$31,2,FALSE))=TRUE,0,VLOOKUP(BS26,Tables!$A$2:$B$31,2,FALSE))</f>
        <v>0</v>
      </c>
      <c r="AZ26" s="59">
        <f>VLOOKUP($BR26,Tables!$D$14:$K$27,8,FALSE)</f>
        <v>0</v>
      </c>
      <c r="BA26" s="59">
        <f>IF(OR(BR26="T150",BR26="HYBT150"),W26*Tables!$L$23,0)</f>
        <v>0</v>
      </c>
      <c r="BB26" s="59">
        <f>IF(OR(BR26="T200",BR26="HYBT200"),W26*Tables!$E$24,0)</f>
        <v>0</v>
      </c>
      <c r="BC26" s="61">
        <f t="shared" si="0"/>
        <v>640</v>
      </c>
      <c r="BD26" s="55" t="str">
        <f t="shared" si="11"/>
        <v/>
      </c>
      <c r="BE26" s="55" t="str">
        <f t="shared" si="11"/>
        <v/>
      </c>
      <c r="BF26" s="55" t="str">
        <f t="shared" si="11"/>
        <v/>
      </c>
      <c r="BG26" s="55" t="str">
        <f t="shared" si="11"/>
        <v/>
      </c>
      <c r="BH26" s="55" t="str">
        <f t="shared" si="11"/>
        <v/>
      </c>
      <c r="BI26" s="55" t="str">
        <f t="shared" si="11"/>
        <v/>
      </c>
      <c r="BJ26" s="55" t="str">
        <f t="shared" si="11"/>
        <v/>
      </c>
      <c r="BK26" s="55" t="str">
        <f t="shared" si="11"/>
        <v/>
      </c>
      <c r="BL26" s="55" t="str">
        <f t="shared" si="11"/>
        <v/>
      </c>
      <c r="BM26" s="55" t="str">
        <f t="shared" si="11"/>
        <v/>
      </c>
      <c r="BN26" s="55" t="str">
        <f t="shared" si="11"/>
        <v/>
      </c>
      <c r="BO26" s="55" t="str">
        <f t="shared" si="11"/>
        <v/>
      </c>
      <c r="BP26" s="55" t="str">
        <f t="shared" si="11"/>
        <v/>
      </c>
      <c r="BQ26" s="55" t="str">
        <f t="shared" si="11"/>
        <v/>
      </c>
      <c r="BR26" s="62" t="str">
        <f t="shared" si="2"/>
        <v>Base</v>
      </c>
      <c r="BS26" s="62" t="str">
        <f t="shared" si="3"/>
        <v/>
      </c>
      <c r="BT26" s="63">
        <f t="shared" si="4"/>
        <v>129</v>
      </c>
      <c r="BU26" s="64">
        <f t="shared" si="5"/>
        <v>6.7399999999999993</v>
      </c>
      <c r="BV26" s="64">
        <f t="shared" si="6"/>
        <v>14.479999999999999</v>
      </c>
      <c r="BW26" s="64">
        <f t="shared" si="7"/>
        <v>107.52</v>
      </c>
      <c r="BX26" s="65">
        <f t="shared" si="8"/>
        <v>46252.74</v>
      </c>
      <c r="BY26" s="65">
        <f t="shared" si="9"/>
        <v>46260.480000000003</v>
      </c>
      <c r="BZ26" s="65">
        <f t="shared" si="10"/>
        <v>46353.52</v>
      </c>
    </row>
    <row r="27" spans="1:78" s="58" customFormat="1" ht="15.5" x14ac:dyDescent="0.35">
      <c r="A27">
        <v>71179</v>
      </c>
      <c r="B27" t="s">
        <v>782</v>
      </c>
      <c r="C27" t="s">
        <v>304</v>
      </c>
      <c r="D27">
        <v>215</v>
      </c>
      <c r="E27">
        <v>3001</v>
      </c>
      <c r="F27" t="s">
        <v>485</v>
      </c>
      <c r="G27" t="s">
        <v>270</v>
      </c>
      <c r="H27" t="s">
        <v>304</v>
      </c>
      <c r="I27" s="13">
        <v>46251</v>
      </c>
      <c r="J27" s="13">
        <v>46367</v>
      </c>
      <c r="K27" s="13">
        <v>46309</v>
      </c>
      <c r="L27" t="s">
        <v>786</v>
      </c>
      <c r="M27" t="s">
        <v>161</v>
      </c>
      <c r="N27">
        <v>15</v>
      </c>
      <c r="O27">
        <v>7</v>
      </c>
      <c r="P27">
        <v>7</v>
      </c>
      <c r="Q27">
        <v>7</v>
      </c>
      <c r="R27">
        <v>0</v>
      </c>
      <c r="S27">
        <v>181</v>
      </c>
      <c r="T27" t="s">
        <v>297</v>
      </c>
      <c r="U27">
        <v>0</v>
      </c>
      <c r="V27"/>
      <c r="W27">
        <v>4</v>
      </c>
      <c r="X27" t="s">
        <v>194</v>
      </c>
      <c r="Y27"/>
      <c r="Z27" t="s">
        <v>278</v>
      </c>
      <c r="AA27" t="s">
        <v>160</v>
      </c>
      <c r="AB27" t="s">
        <v>198</v>
      </c>
      <c r="AC27"/>
      <c r="AD27"/>
      <c r="AE27"/>
      <c r="AF27" s="13">
        <v>46251</v>
      </c>
      <c r="AG27" s="13">
        <v>46367</v>
      </c>
      <c r="AH27" t="s">
        <v>206</v>
      </c>
      <c r="AI27">
        <v>1413</v>
      </c>
      <c r="AJ27" t="s">
        <v>207</v>
      </c>
      <c r="AK27" t="s">
        <v>196</v>
      </c>
      <c r="AL27" t="s">
        <v>472</v>
      </c>
      <c r="AM27" s="13">
        <v>46251</v>
      </c>
      <c r="AN27" s="13">
        <v>46367</v>
      </c>
      <c r="AO27"/>
      <c r="AP27"/>
      <c r="AQ27"/>
      <c r="AR27"/>
      <c r="AS27"/>
      <c r="AT27" s="59">
        <f>VLOOKUP($BR27,Tables!$D$14:$I$27,2,FALSE)*W27</f>
        <v>640</v>
      </c>
      <c r="AU27" s="59">
        <f>VLOOKUP($BR27,Tables!$D$14:$I$27,3,FALSE)</f>
        <v>0</v>
      </c>
      <c r="AV27" s="59">
        <f>VLOOKUP($BR27,Tables!$D$14:$I$27,4,FALSE)*W27</f>
        <v>0</v>
      </c>
      <c r="AW27" s="59">
        <f>VLOOKUP($BR27,Tables!$D$14:$I$27,5,FALSE)*W27</f>
        <v>0</v>
      </c>
      <c r="AX27" s="52">
        <f>IF(ISERROR(VLOOKUP(V27,Tables!$A$2:$B$27,2,FALSE))=TRUE,0,VLOOKUP(V27,Tables!$A$2:$B$27,2,FALSE))*VLOOKUP(BR27,Tables!$D$14:$J$27,7,FALSE)</f>
        <v>0</v>
      </c>
      <c r="AY27" s="52">
        <f>IF(ISERROR(VLOOKUP(BS27,Tables!$A$2:$B$31,2,FALSE))=TRUE,0,VLOOKUP(BS27,Tables!$A$2:$B$31,2,FALSE))</f>
        <v>0</v>
      </c>
      <c r="AZ27" s="59">
        <f>VLOOKUP($BR27,Tables!$D$14:$K$27,8,FALSE)</f>
        <v>0</v>
      </c>
      <c r="BA27" s="59">
        <f>IF(OR(BR27="T150",BR27="HYBT150"),W27*Tables!$L$23,0)</f>
        <v>0</v>
      </c>
      <c r="BB27" s="59">
        <f>IF(OR(BR27="T200",BR27="HYBT200"),W27*Tables!$E$24,0)</f>
        <v>0</v>
      </c>
      <c r="BC27" s="61">
        <f t="shared" si="0"/>
        <v>640</v>
      </c>
      <c r="BD27" s="55" t="str">
        <f t="shared" si="11"/>
        <v/>
      </c>
      <c r="BE27" s="55" t="str">
        <f t="shared" si="11"/>
        <v/>
      </c>
      <c r="BF27" s="55" t="str">
        <f t="shared" si="11"/>
        <v/>
      </c>
      <c r="BG27" s="55" t="str">
        <f t="shared" si="11"/>
        <v/>
      </c>
      <c r="BH27" s="55" t="str">
        <f t="shared" si="11"/>
        <v/>
      </c>
      <c r="BI27" s="55" t="str">
        <f t="shared" si="11"/>
        <v/>
      </c>
      <c r="BJ27" s="55" t="str">
        <f t="shared" si="11"/>
        <v/>
      </c>
      <c r="BK27" s="55" t="str">
        <f t="shared" si="11"/>
        <v>HYB</v>
      </c>
      <c r="BL27" s="55" t="str">
        <f t="shared" si="11"/>
        <v/>
      </c>
      <c r="BM27" s="55" t="str">
        <f t="shared" si="11"/>
        <v/>
      </c>
      <c r="BN27" s="55" t="str">
        <f t="shared" si="11"/>
        <v/>
      </c>
      <c r="BO27" s="55" t="str">
        <f t="shared" si="11"/>
        <v/>
      </c>
      <c r="BP27" s="55" t="str">
        <f t="shared" si="11"/>
        <v/>
      </c>
      <c r="BQ27" s="55" t="str">
        <f t="shared" si="11"/>
        <v/>
      </c>
      <c r="BR27" s="62" t="str">
        <f t="shared" si="2"/>
        <v>HYB</v>
      </c>
      <c r="BS27" s="62" t="str">
        <f t="shared" si="3"/>
        <v/>
      </c>
      <c r="BT27" s="63">
        <f t="shared" si="4"/>
        <v>117</v>
      </c>
      <c r="BU27" s="64">
        <f t="shared" si="5"/>
        <v>6.02</v>
      </c>
      <c r="BV27" s="64">
        <f t="shared" si="6"/>
        <v>13.04</v>
      </c>
      <c r="BW27" s="64">
        <f t="shared" si="7"/>
        <v>97.44</v>
      </c>
      <c r="BX27" s="65">
        <f t="shared" si="8"/>
        <v>46257.02</v>
      </c>
      <c r="BY27" s="65">
        <f t="shared" si="9"/>
        <v>46264.04</v>
      </c>
      <c r="BZ27" s="65">
        <f t="shared" si="10"/>
        <v>46349.440000000002</v>
      </c>
    </row>
    <row r="28" spans="1:78" s="58" customFormat="1" ht="15.5" x14ac:dyDescent="0.35">
      <c r="A28">
        <v>71893</v>
      </c>
      <c r="B28" t="s">
        <v>782</v>
      </c>
      <c r="C28" t="s">
        <v>309</v>
      </c>
      <c r="D28">
        <v>100</v>
      </c>
      <c r="E28">
        <v>3090</v>
      </c>
      <c r="F28" t="s">
        <v>310</v>
      </c>
      <c r="G28" t="s">
        <v>270</v>
      </c>
      <c r="H28" t="s">
        <v>309</v>
      </c>
      <c r="I28" s="13">
        <v>46253</v>
      </c>
      <c r="J28" s="13">
        <v>46533</v>
      </c>
      <c r="K28" s="13">
        <v>46393</v>
      </c>
      <c r="L28" t="s">
        <v>1073</v>
      </c>
      <c r="M28" t="s">
        <v>193</v>
      </c>
      <c r="N28">
        <v>12</v>
      </c>
      <c r="O28">
        <v>0</v>
      </c>
      <c r="P28">
        <v>0</v>
      </c>
      <c r="Q28">
        <v>0</v>
      </c>
      <c r="R28">
        <v>0</v>
      </c>
      <c r="S28">
        <v>349583</v>
      </c>
      <c r="T28" t="s">
        <v>1074</v>
      </c>
      <c r="U28">
        <v>0</v>
      </c>
      <c r="V28"/>
      <c r="W28">
        <v>3</v>
      </c>
      <c r="X28" t="s">
        <v>194</v>
      </c>
      <c r="Y28"/>
      <c r="Z28" t="s">
        <v>153</v>
      </c>
      <c r="AA28" t="s">
        <v>312</v>
      </c>
      <c r="AB28">
        <v>104</v>
      </c>
      <c r="AC28" t="s">
        <v>486</v>
      </c>
      <c r="AD28" t="s">
        <v>487</v>
      </c>
      <c r="AE28" t="s">
        <v>480</v>
      </c>
      <c r="AF28" s="13">
        <v>46253</v>
      </c>
      <c r="AG28" s="13">
        <v>46533</v>
      </c>
      <c r="AH28"/>
      <c r="AI28"/>
      <c r="AJ28"/>
      <c r="AK28"/>
      <c r="AL28"/>
      <c r="AM28"/>
      <c r="AN28"/>
      <c r="AO28"/>
      <c r="AP28"/>
      <c r="AQ28"/>
      <c r="AR28"/>
      <c r="AS28"/>
      <c r="AT28" s="59">
        <f>VLOOKUP($BR28,Tables!$D$14:$I$27,2,FALSE)*W28</f>
        <v>480</v>
      </c>
      <c r="AU28" s="59">
        <f>VLOOKUP($BR28,Tables!$D$14:$I$27,3,FALSE)</f>
        <v>0</v>
      </c>
      <c r="AV28" s="59">
        <f>VLOOKUP($BR28,Tables!$D$14:$I$27,4,FALSE)*W28</f>
        <v>0</v>
      </c>
      <c r="AW28" s="59">
        <f>VLOOKUP($BR28,Tables!$D$14:$I$27,5,FALSE)*W28</f>
        <v>0</v>
      </c>
      <c r="AX28" s="52">
        <f>IF(ISERROR(VLOOKUP(V28,Tables!$A$2:$B$27,2,FALSE))=TRUE,0,VLOOKUP(V28,Tables!$A$2:$B$27,2,FALSE))*VLOOKUP(BR28,Tables!$D$14:$J$27,7,FALSE)</f>
        <v>0</v>
      </c>
      <c r="AY28" s="52">
        <f>IF(ISERROR(VLOOKUP(BS28,Tables!$A$2:$B$31,2,FALSE))=TRUE,0,VLOOKUP(BS28,Tables!$A$2:$B$31,2,FALSE))</f>
        <v>0</v>
      </c>
      <c r="AZ28" s="59">
        <f>VLOOKUP($BR28,Tables!$D$14:$K$27,8,FALSE)</f>
        <v>0</v>
      </c>
      <c r="BA28" s="59">
        <f>IF(OR(BR28="T150",BR28="HYBT150"),W28*Tables!$L$23,0)</f>
        <v>240</v>
      </c>
      <c r="BB28" s="59">
        <f>IF(OR(BR28="T200",BR28="HYBT200"),W28*Tables!$E$24,0)</f>
        <v>0</v>
      </c>
      <c r="BC28" s="61">
        <f t="shared" si="0"/>
        <v>720</v>
      </c>
      <c r="BD28" s="55" t="str">
        <f t="shared" si="11"/>
        <v/>
      </c>
      <c r="BE28" s="55" t="str">
        <f t="shared" si="11"/>
        <v/>
      </c>
      <c r="BF28" s="55" t="str">
        <f t="shared" si="11"/>
        <v/>
      </c>
      <c r="BG28" s="55" t="str">
        <f t="shared" si="11"/>
        <v/>
      </c>
      <c r="BH28" s="55" t="str">
        <f t="shared" si="11"/>
        <v/>
      </c>
      <c r="BI28" s="55" t="str">
        <f t="shared" si="11"/>
        <v/>
      </c>
      <c r="BJ28" s="55" t="str">
        <f t="shared" si="11"/>
        <v/>
      </c>
      <c r="BK28" s="55" t="str">
        <f t="shared" si="11"/>
        <v/>
      </c>
      <c r="BL28" s="55" t="str">
        <f t="shared" si="11"/>
        <v/>
      </c>
      <c r="BM28" s="55" t="str">
        <f t="shared" si="11"/>
        <v/>
      </c>
      <c r="BN28" s="55" t="str">
        <f t="shared" si="11"/>
        <v/>
      </c>
      <c r="BO28" s="55" t="str">
        <f t="shared" si="11"/>
        <v/>
      </c>
      <c r="BP28" s="55" t="str">
        <f t="shared" si="11"/>
        <v>T150</v>
      </c>
      <c r="BQ28" s="55" t="str">
        <f t="shared" si="11"/>
        <v/>
      </c>
      <c r="BR28" s="62" t="str">
        <f t="shared" si="2"/>
        <v>T150</v>
      </c>
      <c r="BS28" s="62" t="str">
        <f t="shared" si="3"/>
        <v/>
      </c>
      <c r="BT28" s="63">
        <f t="shared" si="4"/>
        <v>281</v>
      </c>
      <c r="BU28" s="64">
        <f t="shared" si="5"/>
        <v>15.86</v>
      </c>
      <c r="BV28" s="64">
        <f t="shared" si="6"/>
        <v>32.72</v>
      </c>
      <c r="BW28" s="64">
        <f t="shared" si="7"/>
        <v>235.2</v>
      </c>
      <c r="BX28" s="65">
        <f t="shared" si="8"/>
        <v>46268.86</v>
      </c>
      <c r="BY28" s="65">
        <f t="shared" si="9"/>
        <v>46285.72</v>
      </c>
      <c r="BZ28" s="65">
        <f t="shared" si="10"/>
        <v>46489.2</v>
      </c>
    </row>
    <row r="29" spans="1:78" s="58" customFormat="1" ht="15.5" x14ac:dyDescent="0.35">
      <c r="A29">
        <v>71894</v>
      </c>
      <c r="B29" t="s">
        <v>782</v>
      </c>
      <c r="C29" t="s">
        <v>309</v>
      </c>
      <c r="D29">
        <v>100</v>
      </c>
      <c r="E29">
        <v>3091</v>
      </c>
      <c r="F29" t="s">
        <v>310</v>
      </c>
      <c r="G29" t="s">
        <v>270</v>
      </c>
      <c r="H29" t="s">
        <v>309</v>
      </c>
      <c r="I29" s="13">
        <v>46253</v>
      </c>
      <c r="J29" s="13">
        <v>46533</v>
      </c>
      <c r="K29" s="13">
        <v>46393</v>
      </c>
      <c r="L29" t="s">
        <v>1073</v>
      </c>
      <c r="M29" t="s">
        <v>193</v>
      </c>
      <c r="N29">
        <v>12</v>
      </c>
      <c r="O29">
        <v>0</v>
      </c>
      <c r="P29">
        <v>0</v>
      </c>
      <c r="Q29">
        <v>0</v>
      </c>
      <c r="R29">
        <v>0</v>
      </c>
      <c r="S29">
        <v>349583</v>
      </c>
      <c r="T29" t="s">
        <v>1074</v>
      </c>
      <c r="U29">
        <v>0</v>
      </c>
      <c r="V29"/>
      <c r="W29">
        <v>3</v>
      </c>
      <c r="X29" t="s">
        <v>194</v>
      </c>
      <c r="Y29"/>
      <c r="Z29" t="s">
        <v>153</v>
      </c>
      <c r="AA29" t="s">
        <v>312</v>
      </c>
      <c r="AB29">
        <v>104</v>
      </c>
      <c r="AC29" t="s">
        <v>215</v>
      </c>
      <c r="AD29" t="s">
        <v>603</v>
      </c>
      <c r="AE29" t="s">
        <v>480</v>
      </c>
      <c r="AF29" s="13">
        <v>46253</v>
      </c>
      <c r="AG29" s="13">
        <v>46533</v>
      </c>
      <c r="AH29"/>
      <c r="AI29"/>
      <c r="AJ29"/>
      <c r="AK29"/>
      <c r="AL29"/>
      <c r="AM29"/>
      <c r="AN29"/>
      <c r="AO29"/>
      <c r="AP29"/>
      <c r="AQ29"/>
      <c r="AR29"/>
      <c r="AS29"/>
      <c r="AT29" s="59">
        <f>VLOOKUP($BR29,Tables!$D$14:$I$27,2,FALSE)*W29</f>
        <v>480</v>
      </c>
      <c r="AU29" s="59">
        <f>VLOOKUP($BR29,Tables!$D$14:$I$27,3,FALSE)</f>
        <v>0</v>
      </c>
      <c r="AV29" s="59">
        <f>VLOOKUP($BR29,Tables!$D$14:$I$27,4,FALSE)*W29</f>
        <v>0</v>
      </c>
      <c r="AW29" s="59">
        <f>VLOOKUP($BR29,Tables!$D$14:$I$27,5,FALSE)*W29</f>
        <v>0</v>
      </c>
      <c r="AX29" s="52">
        <f>IF(ISERROR(VLOOKUP(V29,Tables!$A$2:$B$27,2,FALSE))=TRUE,0,VLOOKUP(V29,Tables!$A$2:$B$27,2,FALSE))*VLOOKUP(BR29,Tables!$D$14:$J$27,7,FALSE)</f>
        <v>0</v>
      </c>
      <c r="AY29" s="52">
        <f>IF(ISERROR(VLOOKUP(BS29,Tables!$A$2:$B$31,2,FALSE))=TRUE,0,VLOOKUP(BS29,Tables!$A$2:$B$31,2,FALSE))</f>
        <v>0</v>
      </c>
      <c r="AZ29" s="59">
        <f>VLOOKUP($BR29,Tables!$D$14:$K$27,8,FALSE)</f>
        <v>0</v>
      </c>
      <c r="BA29" s="59">
        <f>IF(OR(BR29="T150",BR29="HYBT150"),W29*Tables!$L$23,0)</f>
        <v>240</v>
      </c>
      <c r="BB29" s="59">
        <f>IF(OR(BR29="T200",BR29="HYBT200"),W29*Tables!$E$24,0)</f>
        <v>0</v>
      </c>
      <c r="BC29" s="61">
        <f t="shared" si="0"/>
        <v>720</v>
      </c>
      <c r="BD29" s="55" t="str">
        <f t="shared" si="11"/>
        <v/>
      </c>
      <c r="BE29" s="55" t="str">
        <f t="shared" si="11"/>
        <v/>
      </c>
      <c r="BF29" s="55" t="str">
        <f t="shared" si="11"/>
        <v/>
      </c>
      <c r="BG29" s="55" t="str">
        <f t="shared" si="11"/>
        <v/>
      </c>
      <c r="BH29" s="55" t="str">
        <f t="shared" si="11"/>
        <v/>
      </c>
      <c r="BI29" s="55" t="str">
        <f t="shared" si="11"/>
        <v/>
      </c>
      <c r="BJ29" s="55" t="str">
        <f t="shared" si="11"/>
        <v/>
      </c>
      <c r="BK29" s="55" t="str">
        <f t="shared" si="11"/>
        <v/>
      </c>
      <c r="BL29" s="55" t="str">
        <f t="shared" si="11"/>
        <v/>
      </c>
      <c r="BM29" s="55" t="str">
        <f t="shared" si="11"/>
        <v/>
      </c>
      <c r="BN29" s="55" t="str">
        <f t="shared" si="11"/>
        <v/>
      </c>
      <c r="BO29" s="55" t="str">
        <f t="shared" si="11"/>
        <v/>
      </c>
      <c r="BP29" s="55" t="str">
        <f t="shared" si="11"/>
        <v>T150</v>
      </c>
      <c r="BQ29" s="55" t="str">
        <f t="shared" si="11"/>
        <v/>
      </c>
      <c r="BR29" s="62" t="str">
        <f t="shared" si="2"/>
        <v>T150</v>
      </c>
      <c r="BS29" s="62" t="str">
        <f t="shared" si="3"/>
        <v/>
      </c>
      <c r="BT29" s="63">
        <f t="shared" si="4"/>
        <v>281</v>
      </c>
      <c r="BU29" s="64">
        <f t="shared" si="5"/>
        <v>15.86</v>
      </c>
      <c r="BV29" s="64">
        <f t="shared" si="6"/>
        <v>32.72</v>
      </c>
      <c r="BW29" s="64">
        <f t="shared" si="7"/>
        <v>235.2</v>
      </c>
      <c r="BX29" s="65">
        <f t="shared" si="8"/>
        <v>46268.86</v>
      </c>
      <c r="BY29" s="65">
        <f t="shared" si="9"/>
        <v>46285.72</v>
      </c>
      <c r="BZ29" s="65">
        <f t="shared" si="10"/>
        <v>46489.2</v>
      </c>
    </row>
    <row r="30" spans="1:78" s="58" customFormat="1" ht="15.5" x14ac:dyDescent="0.35">
      <c r="A30">
        <v>71895</v>
      </c>
      <c r="B30" t="s">
        <v>782</v>
      </c>
      <c r="C30" t="s">
        <v>309</v>
      </c>
      <c r="D30">
        <v>100</v>
      </c>
      <c r="E30">
        <v>3092</v>
      </c>
      <c r="F30" t="s">
        <v>310</v>
      </c>
      <c r="G30" t="s">
        <v>270</v>
      </c>
      <c r="H30" t="s">
        <v>309</v>
      </c>
      <c r="I30" s="13">
        <v>46253</v>
      </c>
      <c r="J30" s="13">
        <v>46533</v>
      </c>
      <c r="K30" s="13">
        <v>46393</v>
      </c>
      <c r="L30" t="s">
        <v>1073</v>
      </c>
      <c r="M30" t="s">
        <v>193</v>
      </c>
      <c r="N30">
        <v>12</v>
      </c>
      <c r="O30">
        <v>0</v>
      </c>
      <c r="P30">
        <v>0</v>
      </c>
      <c r="Q30">
        <v>0</v>
      </c>
      <c r="R30">
        <v>0</v>
      </c>
      <c r="S30">
        <v>349583</v>
      </c>
      <c r="T30" t="s">
        <v>1074</v>
      </c>
      <c r="U30">
        <v>0</v>
      </c>
      <c r="V30"/>
      <c r="W30">
        <v>3</v>
      </c>
      <c r="X30" t="s">
        <v>194</v>
      </c>
      <c r="Y30"/>
      <c r="Z30" t="s">
        <v>153</v>
      </c>
      <c r="AA30" t="s">
        <v>312</v>
      </c>
      <c r="AB30">
        <v>104</v>
      </c>
      <c r="AC30" t="s">
        <v>314</v>
      </c>
      <c r="AD30" t="s">
        <v>305</v>
      </c>
      <c r="AE30" t="s">
        <v>480</v>
      </c>
      <c r="AF30" s="13">
        <v>46253</v>
      </c>
      <c r="AG30" s="13">
        <v>46533</v>
      </c>
      <c r="AH30"/>
      <c r="AI30"/>
      <c r="AJ30"/>
      <c r="AK30"/>
      <c r="AL30"/>
      <c r="AM30"/>
      <c r="AN30"/>
      <c r="AO30"/>
      <c r="AP30"/>
      <c r="AQ30"/>
      <c r="AR30"/>
      <c r="AS30"/>
      <c r="AT30" s="59">
        <f>VLOOKUP($BR30,Tables!$D$14:$I$27,2,FALSE)*W30</f>
        <v>480</v>
      </c>
      <c r="AU30" s="59">
        <f>VLOOKUP($BR30,Tables!$D$14:$I$27,3,FALSE)</f>
        <v>0</v>
      </c>
      <c r="AV30" s="59">
        <f>VLOOKUP($BR30,Tables!$D$14:$I$27,4,FALSE)*W30</f>
        <v>0</v>
      </c>
      <c r="AW30" s="59">
        <f>VLOOKUP($BR30,Tables!$D$14:$I$27,5,FALSE)*W30</f>
        <v>0</v>
      </c>
      <c r="AX30" s="52">
        <f>IF(ISERROR(VLOOKUP(V30,Tables!$A$2:$B$27,2,FALSE))=TRUE,0,VLOOKUP(V30,Tables!$A$2:$B$27,2,FALSE))*VLOOKUP(BR30,Tables!$D$14:$J$27,7,FALSE)</f>
        <v>0</v>
      </c>
      <c r="AY30" s="52">
        <f>IF(ISERROR(VLOOKUP(BS30,Tables!$A$2:$B$31,2,FALSE))=TRUE,0,VLOOKUP(BS30,Tables!$A$2:$B$31,2,FALSE))</f>
        <v>0</v>
      </c>
      <c r="AZ30" s="59">
        <f>VLOOKUP($BR30,Tables!$D$14:$K$27,8,FALSE)</f>
        <v>0</v>
      </c>
      <c r="BA30" s="59">
        <f>IF(OR(BR30="T150",BR30="HYBT150"),W30*Tables!$L$23,0)</f>
        <v>240</v>
      </c>
      <c r="BB30" s="59">
        <f>IF(OR(BR30="T200",BR30="HYBT200"),W30*Tables!$E$24,0)</f>
        <v>0</v>
      </c>
      <c r="BC30" s="61">
        <f t="shared" si="0"/>
        <v>720</v>
      </c>
      <c r="BD30" s="55" t="str">
        <f t="shared" si="11"/>
        <v/>
      </c>
      <c r="BE30" s="55" t="str">
        <f t="shared" si="11"/>
        <v/>
      </c>
      <c r="BF30" s="55" t="str">
        <f t="shared" si="11"/>
        <v/>
      </c>
      <c r="BG30" s="55" t="str">
        <f t="shared" si="11"/>
        <v/>
      </c>
      <c r="BH30" s="55" t="str">
        <f t="shared" si="11"/>
        <v/>
      </c>
      <c r="BI30" s="55" t="str">
        <f t="shared" si="11"/>
        <v/>
      </c>
      <c r="BJ30" s="55" t="str">
        <f t="shared" si="11"/>
        <v/>
      </c>
      <c r="BK30" s="55" t="str">
        <f t="shared" si="11"/>
        <v/>
      </c>
      <c r="BL30" s="55" t="str">
        <f t="shared" si="11"/>
        <v/>
      </c>
      <c r="BM30" s="55" t="str">
        <f t="shared" si="11"/>
        <v/>
      </c>
      <c r="BN30" s="55" t="str">
        <f t="shared" si="11"/>
        <v/>
      </c>
      <c r="BO30" s="55" t="str">
        <f t="shared" si="11"/>
        <v/>
      </c>
      <c r="BP30" s="55" t="str">
        <f t="shared" si="11"/>
        <v>T150</v>
      </c>
      <c r="BQ30" s="55" t="str">
        <f t="shared" si="11"/>
        <v/>
      </c>
      <c r="BR30" s="62" t="str">
        <f t="shared" si="2"/>
        <v>T150</v>
      </c>
      <c r="BS30" s="62" t="str">
        <f t="shared" si="3"/>
        <v/>
      </c>
      <c r="BT30" s="63">
        <f t="shared" si="4"/>
        <v>281</v>
      </c>
      <c r="BU30" s="64">
        <f t="shared" si="5"/>
        <v>15.86</v>
      </c>
      <c r="BV30" s="64">
        <f t="shared" si="6"/>
        <v>32.72</v>
      </c>
      <c r="BW30" s="64">
        <f t="shared" si="7"/>
        <v>235.2</v>
      </c>
      <c r="BX30" s="65">
        <f t="shared" si="8"/>
        <v>46268.86</v>
      </c>
      <c r="BY30" s="65">
        <f t="shared" si="9"/>
        <v>46285.72</v>
      </c>
      <c r="BZ30" s="65">
        <f t="shared" si="10"/>
        <v>46489.2</v>
      </c>
    </row>
    <row r="31" spans="1:78" s="58" customFormat="1" ht="15.5" x14ac:dyDescent="0.35">
      <c r="A31">
        <v>71116</v>
      </c>
      <c r="B31" t="s">
        <v>782</v>
      </c>
      <c r="C31" t="s">
        <v>309</v>
      </c>
      <c r="D31">
        <v>100</v>
      </c>
      <c r="E31" t="s">
        <v>488</v>
      </c>
      <c r="F31" t="s">
        <v>310</v>
      </c>
      <c r="G31" t="s">
        <v>270</v>
      </c>
      <c r="H31" t="s">
        <v>309</v>
      </c>
      <c r="I31" s="13">
        <v>46251</v>
      </c>
      <c r="J31" s="13">
        <v>46304</v>
      </c>
      <c r="K31" s="13">
        <v>46277</v>
      </c>
      <c r="L31" t="s">
        <v>787</v>
      </c>
      <c r="M31" t="s">
        <v>193</v>
      </c>
      <c r="N31">
        <v>12</v>
      </c>
      <c r="O31">
        <v>10</v>
      </c>
      <c r="P31">
        <v>10</v>
      </c>
      <c r="Q31">
        <v>10</v>
      </c>
      <c r="R31">
        <v>0</v>
      </c>
      <c r="S31">
        <v>32</v>
      </c>
      <c r="T31" t="s">
        <v>311</v>
      </c>
      <c r="U31">
        <v>0</v>
      </c>
      <c r="V31"/>
      <c r="W31">
        <v>3</v>
      </c>
      <c r="X31" t="s">
        <v>194</v>
      </c>
      <c r="Y31"/>
      <c r="Z31"/>
      <c r="AA31" t="s">
        <v>312</v>
      </c>
      <c r="AB31">
        <v>134</v>
      </c>
      <c r="AC31" t="s">
        <v>211</v>
      </c>
      <c r="AD31" t="s">
        <v>603</v>
      </c>
      <c r="AE31" t="s">
        <v>489</v>
      </c>
      <c r="AF31" s="13">
        <v>46251</v>
      </c>
      <c r="AG31" s="13">
        <v>46304</v>
      </c>
      <c r="AH31"/>
      <c r="AI31"/>
      <c r="AJ31"/>
      <c r="AK31"/>
      <c r="AL31"/>
      <c r="AM31"/>
      <c r="AN31"/>
      <c r="AO31"/>
      <c r="AP31"/>
      <c r="AQ31"/>
      <c r="AR31"/>
      <c r="AS31"/>
      <c r="AT31" s="59">
        <f>VLOOKUP($BR31,Tables!$D$14:$I$27,2,FALSE)*W31</f>
        <v>480</v>
      </c>
      <c r="AU31" s="59">
        <f>VLOOKUP($BR31,Tables!$D$14:$I$27,3,FALSE)</f>
        <v>0</v>
      </c>
      <c r="AV31" s="59">
        <f>VLOOKUP($BR31,Tables!$D$14:$I$27,4,FALSE)*W31</f>
        <v>0</v>
      </c>
      <c r="AW31" s="59">
        <f>VLOOKUP($BR31,Tables!$D$14:$I$27,5,FALSE)*W31</f>
        <v>0</v>
      </c>
      <c r="AX31" s="52">
        <f>IF(ISERROR(VLOOKUP(V31,Tables!$A$2:$B$27,2,FALSE))=TRUE,0,VLOOKUP(V31,Tables!$A$2:$B$27,2,FALSE))*VLOOKUP(BR31,Tables!$D$14:$J$27,7,FALSE)</f>
        <v>0</v>
      </c>
      <c r="AY31" s="52">
        <f>IF(ISERROR(VLOOKUP(BS31,Tables!$A$2:$B$31,2,FALSE))=TRUE,0,VLOOKUP(BS31,Tables!$A$2:$B$31,2,FALSE))</f>
        <v>0</v>
      </c>
      <c r="AZ31" s="59">
        <f>VLOOKUP($BR31,Tables!$D$14:$K$27,8,FALSE)</f>
        <v>0</v>
      </c>
      <c r="BA31" s="59">
        <f>IF(OR(BR31="T150",BR31="HYBT150"),W31*Tables!$L$23,0)</f>
        <v>240</v>
      </c>
      <c r="BB31" s="59">
        <f>IF(OR(BR31="T200",BR31="HYBT200"),W31*Tables!$E$24,0)</f>
        <v>0</v>
      </c>
      <c r="BC31" s="61">
        <f t="shared" si="0"/>
        <v>720</v>
      </c>
      <c r="BD31" s="55" t="str">
        <f t="shared" si="11"/>
        <v/>
      </c>
      <c r="BE31" s="55" t="str">
        <f t="shared" si="11"/>
        <v/>
      </c>
      <c r="BF31" s="55" t="str">
        <f t="shared" si="11"/>
        <v/>
      </c>
      <c r="BG31" s="55" t="str">
        <f t="shared" si="11"/>
        <v/>
      </c>
      <c r="BH31" s="55" t="str">
        <f t="shared" si="11"/>
        <v/>
      </c>
      <c r="BI31" s="55" t="str">
        <f t="shared" si="11"/>
        <v/>
      </c>
      <c r="BJ31" s="55" t="str">
        <f t="shared" si="11"/>
        <v/>
      </c>
      <c r="BK31" s="55" t="str">
        <f t="shared" si="11"/>
        <v/>
      </c>
      <c r="BL31" s="55" t="str">
        <f t="shared" si="11"/>
        <v/>
      </c>
      <c r="BM31" s="55" t="str">
        <f t="shared" si="11"/>
        <v/>
      </c>
      <c r="BN31" s="55" t="str">
        <f t="shared" si="11"/>
        <v/>
      </c>
      <c r="BO31" s="55" t="str">
        <f t="shared" si="11"/>
        <v/>
      </c>
      <c r="BP31" s="55" t="str">
        <f t="shared" si="11"/>
        <v>T150</v>
      </c>
      <c r="BQ31" s="55" t="str">
        <f t="shared" si="11"/>
        <v/>
      </c>
      <c r="BR31" s="62" t="str">
        <f t="shared" si="2"/>
        <v>T150</v>
      </c>
      <c r="BS31" s="62" t="str">
        <f t="shared" si="3"/>
        <v/>
      </c>
      <c r="BT31" s="63">
        <f t="shared" si="4"/>
        <v>54</v>
      </c>
      <c r="BU31" s="64">
        <f t="shared" si="5"/>
        <v>2.2399999999999998</v>
      </c>
      <c r="BV31" s="64">
        <f t="shared" si="6"/>
        <v>5.4799999999999995</v>
      </c>
      <c r="BW31" s="64">
        <f t="shared" si="7"/>
        <v>44.519999999999996</v>
      </c>
      <c r="BX31" s="65">
        <f t="shared" si="8"/>
        <v>46253.24</v>
      </c>
      <c r="BY31" s="65">
        <f t="shared" si="9"/>
        <v>46256.480000000003</v>
      </c>
      <c r="BZ31" s="65">
        <f t="shared" si="10"/>
        <v>46295.519999999997</v>
      </c>
    </row>
    <row r="32" spans="1:78" s="58" customFormat="1" ht="15.5" x14ac:dyDescent="0.35">
      <c r="A32">
        <v>70892</v>
      </c>
      <c r="B32" t="s">
        <v>782</v>
      </c>
      <c r="C32" t="s">
        <v>309</v>
      </c>
      <c r="D32">
        <v>100</v>
      </c>
      <c r="E32" t="s">
        <v>470</v>
      </c>
      <c r="F32" t="s">
        <v>310</v>
      </c>
      <c r="G32" t="s">
        <v>270</v>
      </c>
      <c r="H32" t="s">
        <v>309</v>
      </c>
      <c r="I32" s="13">
        <v>46307</v>
      </c>
      <c r="J32" s="13">
        <v>46367</v>
      </c>
      <c r="K32" s="13">
        <v>46337</v>
      </c>
      <c r="L32" t="s">
        <v>787</v>
      </c>
      <c r="M32" t="s">
        <v>193</v>
      </c>
      <c r="N32">
        <v>12</v>
      </c>
      <c r="O32">
        <v>5</v>
      </c>
      <c r="P32">
        <v>5</v>
      </c>
      <c r="Q32">
        <v>5</v>
      </c>
      <c r="R32">
        <v>0</v>
      </c>
      <c r="S32">
        <v>32</v>
      </c>
      <c r="T32" t="s">
        <v>311</v>
      </c>
      <c r="U32">
        <v>0</v>
      </c>
      <c r="V32"/>
      <c r="W32">
        <v>3</v>
      </c>
      <c r="X32" t="s">
        <v>194</v>
      </c>
      <c r="Y32"/>
      <c r="Z32"/>
      <c r="AA32" t="s">
        <v>312</v>
      </c>
      <c r="AB32">
        <v>134</v>
      </c>
      <c r="AC32" t="s">
        <v>200</v>
      </c>
      <c r="AD32" t="s">
        <v>221</v>
      </c>
      <c r="AE32" t="s">
        <v>489</v>
      </c>
      <c r="AF32" s="13">
        <v>46307</v>
      </c>
      <c r="AG32" s="13">
        <v>46367</v>
      </c>
      <c r="AH32"/>
      <c r="AI32"/>
      <c r="AJ32"/>
      <c r="AK32"/>
      <c r="AL32"/>
      <c r="AM32"/>
      <c r="AN32"/>
      <c r="AO32"/>
      <c r="AP32"/>
      <c r="AQ32"/>
      <c r="AR32"/>
      <c r="AS32"/>
      <c r="AT32" s="59">
        <f>VLOOKUP($BR32,Tables!$D$14:$I$27,2,FALSE)*W32</f>
        <v>480</v>
      </c>
      <c r="AU32" s="59">
        <f>VLOOKUP($BR32,Tables!$D$14:$I$27,3,FALSE)</f>
        <v>0</v>
      </c>
      <c r="AV32" s="59">
        <f>VLOOKUP($BR32,Tables!$D$14:$I$27,4,FALSE)*W32</f>
        <v>0</v>
      </c>
      <c r="AW32" s="59">
        <f>VLOOKUP($BR32,Tables!$D$14:$I$27,5,FALSE)*W32</f>
        <v>0</v>
      </c>
      <c r="AX32" s="52">
        <f>IF(ISERROR(VLOOKUP(V32,Tables!$A$2:$B$27,2,FALSE))=TRUE,0,VLOOKUP(V32,Tables!$A$2:$B$27,2,FALSE))*VLOOKUP(BR32,Tables!$D$14:$J$27,7,FALSE)</f>
        <v>0</v>
      </c>
      <c r="AY32" s="52">
        <f>IF(ISERROR(VLOOKUP(BS32,Tables!$A$2:$B$31,2,FALSE))=TRUE,0,VLOOKUP(BS32,Tables!$A$2:$B$31,2,FALSE))</f>
        <v>0</v>
      </c>
      <c r="AZ32" s="59">
        <f>VLOOKUP($BR32,Tables!$D$14:$K$27,8,FALSE)</f>
        <v>0</v>
      </c>
      <c r="BA32" s="59">
        <f>IF(OR(BR32="T150",BR32="HYBT150"),W32*Tables!$L$23,0)</f>
        <v>240</v>
      </c>
      <c r="BB32" s="59">
        <f>IF(OR(BR32="T200",BR32="HYBT200"),W32*Tables!$E$24,0)</f>
        <v>0</v>
      </c>
      <c r="BC32" s="61">
        <f t="shared" si="0"/>
        <v>720</v>
      </c>
      <c r="BD32" s="55" t="str">
        <f t="shared" si="11"/>
        <v/>
      </c>
      <c r="BE32" s="55" t="str">
        <f t="shared" si="11"/>
        <v/>
      </c>
      <c r="BF32" s="55" t="str">
        <f t="shared" si="11"/>
        <v/>
      </c>
      <c r="BG32" s="55" t="str">
        <f t="shared" si="11"/>
        <v/>
      </c>
      <c r="BH32" s="55" t="str">
        <f t="shared" si="11"/>
        <v/>
      </c>
      <c r="BI32" s="55" t="str">
        <f t="shared" si="11"/>
        <v/>
      </c>
      <c r="BJ32" s="55" t="str">
        <f t="shared" si="11"/>
        <v/>
      </c>
      <c r="BK32" s="55" t="str">
        <f t="shared" si="11"/>
        <v/>
      </c>
      <c r="BL32" s="55" t="str">
        <f t="shared" si="11"/>
        <v/>
      </c>
      <c r="BM32" s="55" t="str">
        <f t="shared" si="11"/>
        <v/>
      </c>
      <c r="BN32" s="55" t="str">
        <f t="shared" si="11"/>
        <v/>
      </c>
      <c r="BO32" s="55" t="str">
        <f t="shared" si="11"/>
        <v/>
      </c>
      <c r="BP32" s="55" t="str">
        <f t="shared" si="11"/>
        <v>T150</v>
      </c>
      <c r="BQ32" s="55" t="str">
        <f t="shared" si="11"/>
        <v/>
      </c>
      <c r="BR32" s="62" t="str">
        <f t="shared" si="2"/>
        <v>T150</v>
      </c>
      <c r="BS32" s="62" t="str">
        <f t="shared" si="3"/>
        <v/>
      </c>
      <c r="BT32" s="63">
        <f t="shared" si="4"/>
        <v>61</v>
      </c>
      <c r="BU32" s="64">
        <f t="shared" si="5"/>
        <v>2.6599999999999997</v>
      </c>
      <c r="BV32" s="64">
        <f t="shared" si="6"/>
        <v>6.3199999999999994</v>
      </c>
      <c r="BW32" s="64">
        <f t="shared" si="7"/>
        <v>50.4</v>
      </c>
      <c r="BX32" s="65">
        <f t="shared" si="8"/>
        <v>46309.66</v>
      </c>
      <c r="BY32" s="65">
        <f t="shared" si="9"/>
        <v>46313.32</v>
      </c>
      <c r="BZ32" s="65">
        <f t="shared" si="10"/>
        <v>46357.4</v>
      </c>
    </row>
    <row r="33" spans="1:78" s="58" customFormat="1" ht="15.5" x14ac:dyDescent="0.35">
      <c r="A33">
        <v>71117</v>
      </c>
      <c r="B33" t="s">
        <v>782</v>
      </c>
      <c r="C33" t="s">
        <v>309</v>
      </c>
      <c r="D33">
        <v>116</v>
      </c>
      <c r="E33" t="s">
        <v>488</v>
      </c>
      <c r="F33" t="s">
        <v>490</v>
      </c>
      <c r="G33" t="s">
        <v>270</v>
      </c>
      <c r="H33" t="s">
        <v>309</v>
      </c>
      <c r="I33" s="13">
        <v>46251</v>
      </c>
      <c r="J33" s="13">
        <v>46304</v>
      </c>
      <c r="K33" s="13">
        <v>46277</v>
      </c>
      <c r="L33" t="s">
        <v>787</v>
      </c>
      <c r="M33" t="s">
        <v>193</v>
      </c>
      <c r="N33">
        <v>12</v>
      </c>
      <c r="O33">
        <v>6</v>
      </c>
      <c r="P33">
        <v>6</v>
      </c>
      <c r="Q33">
        <v>6</v>
      </c>
      <c r="R33">
        <v>0</v>
      </c>
      <c r="S33">
        <v>32</v>
      </c>
      <c r="T33" t="s">
        <v>311</v>
      </c>
      <c r="U33">
        <v>0</v>
      </c>
      <c r="V33"/>
      <c r="W33">
        <v>3</v>
      </c>
      <c r="X33" t="s">
        <v>194</v>
      </c>
      <c r="Y33"/>
      <c r="Z33"/>
      <c r="AA33" t="s">
        <v>312</v>
      </c>
      <c r="AB33">
        <v>134</v>
      </c>
      <c r="AC33" t="s">
        <v>207</v>
      </c>
      <c r="AD33" t="s">
        <v>313</v>
      </c>
      <c r="AE33" t="s">
        <v>489</v>
      </c>
      <c r="AF33" s="13">
        <v>46251</v>
      </c>
      <c r="AG33" s="13">
        <v>46304</v>
      </c>
      <c r="AH33"/>
      <c r="AI33"/>
      <c r="AJ33"/>
      <c r="AK33"/>
      <c r="AL33"/>
      <c r="AM33"/>
      <c r="AN33"/>
      <c r="AO33"/>
      <c r="AP33"/>
      <c r="AQ33"/>
      <c r="AR33"/>
      <c r="AS33"/>
      <c r="AT33" s="59">
        <f>VLOOKUP($BR33,Tables!$D$14:$I$27,2,FALSE)*W33</f>
        <v>480</v>
      </c>
      <c r="AU33" s="59">
        <f>VLOOKUP($BR33,Tables!$D$14:$I$27,3,FALSE)</f>
        <v>0</v>
      </c>
      <c r="AV33" s="59">
        <f>VLOOKUP($BR33,Tables!$D$14:$I$27,4,FALSE)*W33</f>
        <v>0</v>
      </c>
      <c r="AW33" s="59">
        <f>VLOOKUP($BR33,Tables!$D$14:$I$27,5,FALSE)*W33</f>
        <v>0</v>
      </c>
      <c r="AX33" s="52">
        <f>IF(ISERROR(VLOOKUP(V33,Tables!$A$2:$B$27,2,FALSE))=TRUE,0,VLOOKUP(V33,Tables!$A$2:$B$27,2,FALSE))*VLOOKUP(BR33,Tables!$D$14:$J$27,7,FALSE)</f>
        <v>0</v>
      </c>
      <c r="AY33" s="52">
        <f>IF(ISERROR(VLOOKUP(BS33,Tables!$A$2:$B$31,2,FALSE))=TRUE,0,VLOOKUP(BS33,Tables!$A$2:$B$31,2,FALSE))</f>
        <v>0</v>
      </c>
      <c r="AZ33" s="59">
        <f>VLOOKUP($BR33,Tables!$D$14:$K$27,8,FALSE)</f>
        <v>0</v>
      </c>
      <c r="BA33" s="59">
        <f>IF(OR(BR33="T150",BR33="HYBT150"),W33*Tables!$L$23,0)</f>
        <v>240</v>
      </c>
      <c r="BB33" s="59">
        <f>IF(OR(BR33="T200",BR33="HYBT200"),W33*Tables!$E$24,0)</f>
        <v>0</v>
      </c>
      <c r="BC33" s="61">
        <f t="shared" si="0"/>
        <v>720</v>
      </c>
      <c r="BD33" s="55" t="str">
        <f t="shared" si="11"/>
        <v/>
      </c>
      <c r="BE33" s="55" t="str">
        <f t="shared" si="11"/>
        <v/>
      </c>
      <c r="BF33" s="55" t="str">
        <f t="shared" si="11"/>
        <v/>
      </c>
      <c r="BG33" s="55" t="str">
        <f t="shared" si="11"/>
        <v/>
      </c>
      <c r="BH33" s="55" t="str">
        <f t="shared" si="11"/>
        <v/>
      </c>
      <c r="BI33" s="55" t="str">
        <f t="shared" si="11"/>
        <v/>
      </c>
      <c r="BJ33" s="55" t="str">
        <f t="shared" si="11"/>
        <v/>
      </c>
      <c r="BK33" s="55" t="str">
        <f t="shared" si="11"/>
        <v/>
      </c>
      <c r="BL33" s="55" t="str">
        <f t="shared" si="11"/>
        <v/>
      </c>
      <c r="BM33" s="55" t="str">
        <f t="shared" si="11"/>
        <v/>
      </c>
      <c r="BN33" s="55" t="str">
        <f t="shared" si="11"/>
        <v/>
      </c>
      <c r="BO33" s="55" t="str">
        <f t="shared" si="11"/>
        <v/>
      </c>
      <c r="BP33" s="55" t="str">
        <f t="shared" si="11"/>
        <v>T150</v>
      </c>
      <c r="BQ33" s="55" t="str">
        <f t="shared" si="11"/>
        <v/>
      </c>
      <c r="BR33" s="62" t="str">
        <f t="shared" si="2"/>
        <v>T150</v>
      </c>
      <c r="BS33" s="62" t="str">
        <f t="shared" si="3"/>
        <v/>
      </c>
      <c r="BT33" s="63">
        <f t="shared" si="4"/>
        <v>54</v>
      </c>
      <c r="BU33" s="64">
        <f t="shared" si="5"/>
        <v>2.2399999999999998</v>
      </c>
      <c r="BV33" s="64">
        <f t="shared" si="6"/>
        <v>5.4799999999999995</v>
      </c>
      <c r="BW33" s="64">
        <f t="shared" si="7"/>
        <v>44.519999999999996</v>
      </c>
      <c r="BX33" s="65">
        <f t="shared" si="8"/>
        <v>46253.24</v>
      </c>
      <c r="BY33" s="65">
        <f t="shared" si="9"/>
        <v>46256.480000000003</v>
      </c>
      <c r="BZ33" s="65">
        <f t="shared" si="10"/>
        <v>46295.519999999997</v>
      </c>
    </row>
    <row r="34" spans="1:78" s="58" customFormat="1" ht="15.5" x14ac:dyDescent="0.35">
      <c r="A34">
        <v>70893</v>
      </c>
      <c r="B34" t="s">
        <v>782</v>
      </c>
      <c r="C34" t="s">
        <v>309</v>
      </c>
      <c r="D34">
        <v>116</v>
      </c>
      <c r="E34" t="s">
        <v>497</v>
      </c>
      <c r="F34" t="s">
        <v>490</v>
      </c>
      <c r="G34" t="s">
        <v>270</v>
      </c>
      <c r="H34" t="s">
        <v>309</v>
      </c>
      <c r="I34" s="13">
        <v>46251</v>
      </c>
      <c r="J34" s="13">
        <v>46304</v>
      </c>
      <c r="K34" s="13">
        <v>46277</v>
      </c>
      <c r="L34" t="s">
        <v>787</v>
      </c>
      <c r="M34" t="s">
        <v>193</v>
      </c>
      <c r="N34">
        <v>12</v>
      </c>
      <c r="O34">
        <v>11</v>
      </c>
      <c r="P34">
        <v>11</v>
      </c>
      <c r="Q34">
        <v>11</v>
      </c>
      <c r="R34">
        <v>0</v>
      </c>
      <c r="S34">
        <v>32</v>
      </c>
      <c r="T34" t="s">
        <v>311</v>
      </c>
      <c r="U34">
        <v>0</v>
      </c>
      <c r="V34"/>
      <c r="W34">
        <v>3</v>
      </c>
      <c r="X34" t="s">
        <v>194</v>
      </c>
      <c r="Y34"/>
      <c r="Z34"/>
      <c r="AA34" t="s">
        <v>312</v>
      </c>
      <c r="AB34">
        <v>134</v>
      </c>
      <c r="AC34" t="s">
        <v>208</v>
      </c>
      <c r="AD34" t="s">
        <v>482</v>
      </c>
      <c r="AE34" t="s">
        <v>489</v>
      </c>
      <c r="AF34" s="13">
        <v>46251</v>
      </c>
      <c r="AG34" s="13">
        <v>46304</v>
      </c>
      <c r="AH34"/>
      <c r="AI34"/>
      <c r="AJ34"/>
      <c r="AK34"/>
      <c r="AL34"/>
      <c r="AM34"/>
      <c r="AN34"/>
      <c r="AO34"/>
      <c r="AP34"/>
      <c r="AQ34"/>
      <c r="AR34"/>
      <c r="AS34"/>
      <c r="AT34" s="59">
        <f>VLOOKUP($BR34,Tables!$D$14:$I$27,2,FALSE)*W34</f>
        <v>480</v>
      </c>
      <c r="AU34" s="59">
        <f>VLOOKUP($BR34,Tables!$D$14:$I$27,3,FALSE)</f>
        <v>0</v>
      </c>
      <c r="AV34" s="59">
        <f>VLOOKUP($BR34,Tables!$D$14:$I$27,4,FALSE)*W34</f>
        <v>0</v>
      </c>
      <c r="AW34" s="59">
        <f>VLOOKUP($BR34,Tables!$D$14:$I$27,5,FALSE)*W34</f>
        <v>0</v>
      </c>
      <c r="AX34" s="52">
        <f>IF(ISERROR(VLOOKUP(V34,Tables!$A$2:$B$27,2,FALSE))=TRUE,0,VLOOKUP(V34,Tables!$A$2:$B$27,2,FALSE))*VLOOKUP(BR34,Tables!$D$14:$J$27,7,FALSE)</f>
        <v>0</v>
      </c>
      <c r="AY34" s="52">
        <f>IF(ISERROR(VLOOKUP(BS34,Tables!$A$2:$B$31,2,FALSE))=TRUE,0,VLOOKUP(BS34,Tables!$A$2:$B$31,2,FALSE))</f>
        <v>0</v>
      </c>
      <c r="AZ34" s="59">
        <f>VLOOKUP($BR34,Tables!$D$14:$K$27,8,FALSE)</f>
        <v>0</v>
      </c>
      <c r="BA34" s="59">
        <f>IF(OR(BR34="T150",BR34="HYBT150"),W34*Tables!$L$23,0)</f>
        <v>240</v>
      </c>
      <c r="BB34" s="59">
        <f>IF(OR(BR34="T200",BR34="HYBT200"),W34*Tables!$E$24,0)</f>
        <v>0</v>
      </c>
      <c r="BC34" s="61">
        <f t="shared" si="0"/>
        <v>720</v>
      </c>
      <c r="BD34" s="55" t="str">
        <f t="shared" si="11"/>
        <v/>
      </c>
      <c r="BE34" s="55" t="str">
        <f t="shared" si="11"/>
        <v/>
      </c>
      <c r="BF34" s="55" t="str">
        <f t="shared" si="11"/>
        <v/>
      </c>
      <c r="BG34" s="55" t="str">
        <f t="shared" si="11"/>
        <v/>
      </c>
      <c r="BH34" s="55" t="str">
        <f t="shared" si="11"/>
        <v/>
      </c>
      <c r="BI34" s="55" t="str">
        <f t="shared" si="11"/>
        <v/>
      </c>
      <c r="BJ34" s="55" t="str">
        <f t="shared" si="11"/>
        <v/>
      </c>
      <c r="BK34" s="55" t="str">
        <f t="shared" si="11"/>
        <v/>
      </c>
      <c r="BL34" s="55" t="str">
        <f t="shared" si="11"/>
        <v/>
      </c>
      <c r="BM34" s="55" t="str">
        <f t="shared" si="11"/>
        <v/>
      </c>
      <c r="BN34" s="55" t="str">
        <f t="shared" si="11"/>
        <v/>
      </c>
      <c r="BO34" s="55" t="str">
        <f t="shared" si="11"/>
        <v/>
      </c>
      <c r="BP34" s="55" t="str">
        <f t="shared" si="11"/>
        <v>T150</v>
      </c>
      <c r="BQ34" s="55" t="str">
        <f t="shared" si="11"/>
        <v/>
      </c>
      <c r="BR34" s="62" t="str">
        <f t="shared" si="2"/>
        <v>T150</v>
      </c>
      <c r="BS34" s="62" t="str">
        <f t="shared" si="3"/>
        <v/>
      </c>
      <c r="BT34" s="63">
        <f t="shared" si="4"/>
        <v>54</v>
      </c>
      <c r="BU34" s="64">
        <f t="shared" si="5"/>
        <v>2.2399999999999998</v>
      </c>
      <c r="BV34" s="64">
        <f t="shared" si="6"/>
        <v>5.4799999999999995</v>
      </c>
      <c r="BW34" s="64">
        <f t="shared" si="7"/>
        <v>44.519999999999996</v>
      </c>
      <c r="BX34" s="65">
        <f t="shared" si="8"/>
        <v>46253.24</v>
      </c>
      <c r="BY34" s="65">
        <f t="shared" si="9"/>
        <v>46256.480000000003</v>
      </c>
      <c r="BZ34" s="65">
        <f t="shared" si="10"/>
        <v>46295.519999999997</v>
      </c>
    </row>
    <row r="35" spans="1:78" s="58" customFormat="1" ht="15.5" x14ac:dyDescent="0.35">
      <c r="A35">
        <v>71853</v>
      </c>
      <c r="B35" t="s">
        <v>782</v>
      </c>
      <c r="C35" t="s">
        <v>309</v>
      </c>
      <c r="D35">
        <v>125</v>
      </c>
      <c r="E35">
        <v>3090</v>
      </c>
      <c r="F35" t="s">
        <v>315</v>
      </c>
      <c r="G35" t="s">
        <v>270</v>
      </c>
      <c r="H35" t="s">
        <v>309</v>
      </c>
      <c r="I35" s="13">
        <v>46253</v>
      </c>
      <c r="J35" s="13">
        <v>46374</v>
      </c>
      <c r="K35" s="13">
        <v>46313</v>
      </c>
      <c r="L35" t="s">
        <v>1073</v>
      </c>
      <c r="M35" t="s">
        <v>193</v>
      </c>
      <c r="N35">
        <v>12</v>
      </c>
      <c r="O35">
        <v>0</v>
      </c>
      <c r="P35">
        <v>0</v>
      </c>
      <c r="Q35">
        <v>0</v>
      </c>
      <c r="R35">
        <v>0</v>
      </c>
      <c r="S35">
        <v>349583</v>
      </c>
      <c r="T35" t="s">
        <v>1074</v>
      </c>
      <c r="U35">
        <v>0</v>
      </c>
      <c r="V35"/>
      <c r="W35">
        <v>3</v>
      </c>
      <c r="X35" t="s">
        <v>194</v>
      </c>
      <c r="Y35"/>
      <c r="Z35" t="s">
        <v>153</v>
      </c>
      <c r="AA35" t="s">
        <v>312</v>
      </c>
      <c r="AB35">
        <v>103</v>
      </c>
      <c r="AC35" t="s">
        <v>491</v>
      </c>
      <c r="AD35" t="s">
        <v>492</v>
      </c>
      <c r="AE35" t="s">
        <v>480</v>
      </c>
      <c r="AF35" s="13">
        <v>46253</v>
      </c>
      <c r="AG35" s="13">
        <v>46374</v>
      </c>
      <c r="AH35"/>
      <c r="AI35"/>
      <c r="AJ35"/>
      <c r="AK35"/>
      <c r="AL35"/>
      <c r="AM35"/>
      <c r="AN35"/>
      <c r="AO35"/>
      <c r="AP35"/>
      <c r="AQ35"/>
      <c r="AR35"/>
      <c r="AS35"/>
      <c r="AT35" s="59">
        <f>VLOOKUP($BR35,Tables!$D$14:$I$27,2,FALSE)*W35</f>
        <v>480</v>
      </c>
      <c r="AU35" s="59">
        <f>VLOOKUP($BR35,Tables!$D$14:$I$27,3,FALSE)</f>
        <v>0</v>
      </c>
      <c r="AV35" s="59">
        <f>VLOOKUP($BR35,Tables!$D$14:$I$27,4,FALSE)*W35</f>
        <v>0</v>
      </c>
      <c r="AW35" s="59">
        <f>VLOOKUP($BR35,Tables!$D$14:$I$27,5,FALSE)*W35</f>
        <v>0</v>
      </c>
      <c r="AX35" s="52">
        <f>IF(ISERROR(VLOOKUP(V35,Tables!$A$2:$B$27,2,FALSE))=TRUE,0,VLOOKUP(V35,Tables!$A$2:$B$27,2,FALSE))*VLOOKUP(BR35,Tables!$D$14:$J$27,7,FALSE)</f>
        <v>0</v>
      </c>
      <c r="AY35" s="52">
        <f>IF(ISERROR(VLOOKUP(BS35,Tables!$A$2:$B$31,2,FALSE))=TRUE,0,VLOOKUP(BS35,Tables!$A$2:$B$31,2,FALSE))</f>
        <v>0</v>
      </c>
      <c r="AZ35" s="59">
        <f>VLOOKUP($BR35,Tables!$D$14:$K$27,8,FALSE)</f>
        <v>0</v>
      </c>
      <c r="BA35" s="59">
        <f>IF(OR(BR35="T150",BR35="HYBT150"),W35*Tables!$L$23,0)</f>
        <v>240</v>
      </c>
      <c r="BB35" s="59">
        <f>IF(OR(BR35="T200",BR35="HYBT200"),W35*Tables!$E$24,0)</f>
        <v>0</v>
      </c>
      <c r="BC35" s="61">
        <f t="shared" si="0"/>
        <v>720</v>
      </c>
      <c r="BD35" s="55" t="str">
        <f t="shared" si="11"/>
        <v/>
      </c>
      <c r="BE35" s="55" t="str">
        <f t="shared" si="11"/>
        <v/>
      </c>
      <c r="BF35" s="55" t="str">
        <f t="shared" si="11"/>
        <v/>
      </c>
      <c r="BG35" s="55" t="str">
        <f t="shared" si="11"/>
        <v/>
      </c>
      <c r="BH35" s="55" t="str">
        <f t="shared" si="11"/>
        <v/>
      </c>
      <c r="BI35" s="55" t="str">
        <f t="shared" si="11"/>
        <v/>
      </c>
      <c r="BJ35" s="55" t="str">
        <f t="shared" si="11"/>
        <v/>
      </c>
      <c r="BK35" s="55" t="str">
        <f t="shared" si="11"/>
        <v/>
      </c>
      <c r="BL35" s="55" t="str">
        <f t="shared" si="11"/>
        <v/>
      </c>
      <c r="BM35" s="55" t="str">
        <f t="shared" si="11"/>
        <v/>
      </c>
      <c r="BN35" s="55" t="str">
        <f t="shared" si="11"/>
        <v/>
      </c>
      <c r="BO35" s="55" t="str">
        <f t="shared" si="11"/>
        <v/>
      </c>
      <c r="BP35" s="55" t="str">
        <f t="shared" si="11"/>
        <v>T150</v>
      </c>
      <c r="BQ35" s="55" t="str">
        <f t="shared" si="11"/>
        <v/>
      </c>
      <c r="BR35" s="62" t="str">
        <f t="shared" si="2"/>
        <v>T150</v>
      </c>
      <c r="BS35" s="62" t="str">
        <f t="shared" si="3"/>
        <v/>
      </c>
      <c r="BT35" s="63">
        <f t="shared" si="4"/>
        <v>122</v>
      </c>
      <c r="BU35" s="64">
        <f t="shared" si="5"/>
        <v>6.3199999999999994</v>
      </c>
      <c r="BV35" s="64">
        <f t="shared" si="6"/>
        <v>13.639999999999999</v>
      </c>
      <c r="BW35" s="64">
        <f t="shared" si="7"/>
        <v>101.64</v>
      </c>
      <c r="BX35" s="65">
        <f t="shared" si="8"/>
        <v>46259.32</v>
      </c>
      <c r="BY35" s="65">
        <f t="shared" si="9"/>
        <v>46266.64</v>
      </c>
      <c r="BZ35" s="65">
        <f t="shared" si="10"/>
        <v>46356.639999999999</v>
      </c>
    </row>
    <row r="36" spans="1:78" s="58" customFormat="1" ht="15.5" x14ac:dyDescent="0.35">
      <c r="A36">
        <v>70894</v>
      </c>
      <c r="B36" t="s">
        <v>782</v>
      </c>
      <c r="C36" t="s">
        <v>309</v>
      </c>
      <c r="D36">
        <v>125</v>
      </c>
      <c r="E36" t="s">
        <v>470</v>
      </c>
      <c r="F36" t="s">
        <v>315</v>
      </c>
      <c r="G36" t="s">
        <v>270</v>
      </c>
      <c r="H36" t="s">
        <v>309</v>
      </c>
      <c r="I36" s="13">
        <v>46307</v>
      </c>
      <c r="J36" s="13">
        <v>46367</v>
      </c>
      <c r="K36" s="13">
        <v>46337</v>
      </c>
      <c r="L36" t="s">
        <v>787</v>
      </c>
      <c r="M36" t="s">
        <v>193</v>
      </c>
      <c r="N36">
        <v>12</v>
      </c>
      <c r="O36">
        <v>4</v>
      </c>
      <c r="P36">
        <v>4</v>
      </c>
      <c r="Q36">
        <v>4</v>
      </c>
      <c r="R36">
        <v>0</v>
      </c>
      <c r="S36">
        <v>337</v>
      </c>
      <c r="T36" t="s">
        <v>316</v>
      </c>
      <c r="U36">
        <v>0</v>
      </c>
      <c r="V36"/>
      <c r="W36">
        <v>3</v>
      </c>
      <c r="X36" t="s">
        <v>194</v>
      </c>
      <c r="Y36"/>
      <c r="Z36"/>
      <c r="AA36" t="s">
        <v>312</v>
      </c>
      <c r="AB36">
        <v>133</v>
      </c>
      <c r="AC36" t="s">
        <v>207</v>
      </c>
      <c r="AD36" t="s">
        <v>384</v>
      </c>
      <c r="AE36" t="s">
        <v>489</v>
      </c>
      <c r="AF36" s="13">
        <v>46307</v>
      </c>
      <c r="AG36" s="13">
        <v>46367</v>
      </c>
      <c r="AH36"/>
      <c r="AI36"/>
      <c r="AJ36"/>
      <c r="AK36"/>
      <c r="AL36"/>
      <c r="AM36"/>
      <c r="AN36"/>
      <c r="AO36"/>
      <c r="AP36"/>
      <c r="AQ36"/>
      <c r="AR36"/>
      <c r="AS36"/>
      <c r="AT36" s="59">
        <f>VLOOKUP($BR36,Tables!$D$14:$I$27,2,FALSE)*W36</f>
        <v>480</v>
      </c>
      <c r="AU36" s="59">
        <f>VLOOKUP($BR36,Tables!$D$14:$I$27,3,FALSE)</f>
        <v>0</v>
      </c>
      <c r="AV36" s="59">
        <f>VLOOKUP($BR36,Tables!$D$14:$I$27,4,FALSE)*W36</f>
        <v>0</v>
      </c>
      <c r="AW36" s="59">
        <f>VLOOKUP($BR36,Tables!$D$14:$I$27,5,FALSE)*W36</f>
        <v>0</v>
      </c>
      <c r="AX36" s="52">
        <f>IF(ISERROR(VLOOKUP(V36,Tables!$A$2:$B$27,2,FALSE))=TRUE,0,VLOOKUP(V36,Tables!$A$2:$B$27,2,FALSE))*VLOOKUP(BR36,Tables!$D$14:$J$27,7,FALSE)</f>
        <v>0</v>
      </c>
      <c r="AY36" s="52">
        <f>IF(ISERROR(VLOOKUP(BS36,Tables!$A$2:$B$31,2,FALSE))=TRUE,0,VLOOKUP(BS36,Tables!$A$2:$B$31,2,FALSE))</f>
        <v>0</v>
      </c>
      <c r="AZ36" s="59">
        <f>VLOOKUP($BR36,Tables!$D$14:$K$27,8,FALSE)</f>
        <v>0</v>
      </c>
      <c r="BA36" s="59">
        <f>IF(OR(BR36="T150",BR36="HYBT150"),W36*Tables!$L$23,0)</f>
        <v>240</v>
      </c>
      <c r="BB36" s="59">
        <f>IF(OR(BR36="T200",BR36="HYBT200"),W36*Tables!$E$24,0)</f>
        <v>0</v>
      </c>
      <c r="BC36" s="61">
        <f t="shared" si="0"/>
        <v>720</v>
      </c>
      <c r="BD36" s="55" t="str">
        <f t="shared" si="11"/>
        <v/>
      </c>
      <c r="BE36" s="55" t="str">
        <f t="shared" si="11"/>
        <v/>
      </c>
      <c r="BF36" s="55" t="str">
        <f t="shared" si="11"/>
        <v/>
      </c>
      <c r="BG36" s="55" t="str">
        <f t="shared" ref="BD36:BQ54" si="12">IF(ISERROR(SEARCHB(" "&amp;BG$1&amp;" "," "&amp;$L36&amp;" "))=TRUE,"",BG$1)</f>
        <v/>
      </c>
      <c r="BH36" s="55" t="str">
        <f t="shared" si="12"/>
        <v/>
      </c>
      <c r="BI36" s="55" t="str">
        <f t="shared" si="12"/>
        <v/>
      </c>
      <c r="BJ36" s="55" t="str">
        <f t="shared" si="12"/>
        <v/>
      </c>
      <c r="BK36" s="55" t="str">
        <f t="shared" si="12"/>
        <v/>
      </c>
      <c r="BL36" s="55" t="str">
        <f t="shared" si="12"/>
        <v/>
      </c>
      <c r="BM36" s="55" t="str">
        <f t="shared" si="12"/>
        <v/>
      </c>
      <c r="BN36" s="55" t="str">
        <f t="shared" si="12"/>
        <v/>
      </c>
      <c r="BO36" s="55" t="str">
        <f t="shared" si="12"/>
        <v/>
      </c>
      <c r="BP36" s="55" t="str">
        <f t="shared" si="12"/>
        <v>T150</v>
      </c>
      <c r="BQ36" s="55" t="str">
        <f t="shared" si="12"/>
        <v/>
      </c>
      <c r="BR36" s="62" t="str">
        <f t="shared" si="2"/>
        <v>T150</v>
      </c>
      <c r="BS36" s="62" t="str">
        <f t="shared" si="3"/>
        <v/>
      </c>
      <c r="BT36" s="63">
        <f t="shared" si="4"/>
        <v>61</v>
      </c>
      <c r="BU36" s="64">
        <f t="shared" si="5"/>
        <v>2.6599999999999997</v>
      </c>
      <c r="BV36" s="64">
        <f t="shared" si="6"/>
        <v>6.3199999999999994</v>
      </c>
      <c r="BW36" s="64">
        <f t="shared" si="7"/>
        <v>50.4</v>
      </c>
      <c r="BX36" s="65">
        <f t="shared" si="8"/>
        <v>46309.66</v>
      </c>
      <c r="BY36" s="65">
        <f t="shared" si="9"/>
        <v>46313.32</v>
      </c>
      <c r="BZ36" s="65">
        <f t="shared" si="10"/>
        <v>46357.4</v>
      </c>
    </row>
    <row r="37" spans="1:78" s="58" customFormat="1" ht="15.5" x14ac:dyDescent="0.35">
      <c r="A37">
        <v>71118</v>
      </c>
      <c r="B37" t="s">
        <v>782</v>
      </c>
      <c r="C37" t="s">
        <v>309</v>
      </c>
      <c r="D37">
        <v>125</v>
      </c>
      <c r="E37" t="s">
        <v>500</v>
      </c>
      <c r="F37" t="s">
        <v>315</v>
      </c>
      <c r="G37" t="s">
        <v>270</v>
      </c>
      <c r="H37" t="s">
        <v>309</v>
      </c>
      <c r="I37" s="13">
        <v>46307</v>
      </c>
      <c r="J37" s="13">
        <v>46367</v>
      </c>
      <c r="K37" s="13">
        <v>46337</v>
      </c>
      <c r="L37" t="s">
        <v>787</v>
      </c>
      <c r="M37" t="s">
        <v>193</v>
      </c>
      <c r="N37">
        <v>12</v>
      </c>
      <c r="O37">
        <v>10</v>
      </c>
      <c r="P37">
        <v>10</v>
      </c>
      <c r="Q37">
        <v>10</v>
      </c>
      <c r="R37">
        <v>0</v>
      </c>
      <c r="S37">
        <v>337</v>
      </c>
      <c r="T37" t="s">
        <v>316</v>
      </c>
      <c r="U37">
        <v>0</v>
      </c>
      <c r="V37"/>
      <c r="W37">
        <v>3</v>
      </c>
      <c r="X37" t="s">
        <v>194</v>
      </c>
      <c r="Y37"/>
      <c r="Z37"/>
      <c r="AA37" t="s">
        <v>312</v>
      </c>
      <c r="AB37">
        <v>133</v>
      </c>
      <c r="AC37" t="s">
        <v>213</v>
      </c>
      <c r="AD37" t="s">
        <v>362</v>
      </c>
      <c r="AE37" t="s">
        <v>489</v>
      </c>
      <c r="AF37" s="13">
        <v>46307</v>
      </c>
      <c r="AG37" s="13">
        <v>46367</v>
      </c>
      <c r="AH37"/>
      <c r="AI37"/>
      <c r="AJ37"/>
      <c r="AK37"/>
      <c r="AL37"/>
      <c r="AM37"/>
      <c r="AN37"/>
      <c r="AO37"/>
      <c r="AP37"/>
      <c r="AQ37"/>
      <c r="AR37"/>
      <c r="AS37"/>
      <c r="AT37" s="59">
        <f>VLOOKUP($BR37,Tables!$D$14:$I$27,2,FALSE)*W37</f>
        <v>480</v>
      </c>
      <c r="AU37" s="59">
        <f>VLOOKUP($BR37,Tables!$D$14:$I$27,3,FALSE)</f>
        <v>0</v>
      </c>
      <c r="AV37" s="59">
        <f>VLOOKUP($BR37,Tables!$D$14:$I$27,4,FALSE)*W37</f>
        <v>0</v>
      </c>
      <c r="AW37" s="59">
        <f>VLOOKUP($BR37,Tables!$D$14:$I$27,5,FALSE)*W37</f>
        <v>0</v>
      </c>
      <c r="AX37" s="52">
        <f>IF(ISERROR(VLOOKUP(V37,Tables!$A$2:$B$27,2,FALSE))=TRUE,0,VLOOKUP(V37,Tables!$A$2:$B$27,2,FALSE))*VLOOKUP(BR37,Tables!$D$14:$J$27,7,FALSE)</f>
        <v>0</v>
      </c>
      <c r="AY37" s="52">
        <f>IF(ISERROR(VLOOKUP(BS37,Tables!$A$2:$B$31,2,FALSE))=TRUE,0,VLOOKUP(BS37,Tables!$A$2:$B$31,2,FALSE))</f>
        <v>0</v>
      </c>
      <c r="AZ37" s="59">
        <f>VLOOKUP($BR37,Tables!$D$14:$K$27,8,FALSE)</f>
        <v>0</v>
      </c>
      <c r="BA37" s="59">
        <f>IF(OR(BR37="T150",BR37="HYBT150"),W37*Tables!$L$23,0)</f>
        <v>240</v>
      </c>
      <c r="BB37" s="59">
        <f>IF(OR(BR37="T200",BR37="HYBT200"),W37*Tables!$E$24,0)</f>
        <v>0</v>
      </c>
      <c r="BC37" s="61">
        <f t="shared" si="0"/>
        <v>720</v>
      </c>
      <c r="BD37" s="55" t="str">
        <f t="shared" si="12"/>
        <v/>
      </c>
      <c r="BE37" s="55" t="str">
        <f t="shared" si="12"/>
        <v/>
      </c>
      <c r="BF37" s="55" t="str">
        <f t="shared" si="12"/>
        <v/>
      </c>
      <c r="BG37" s="55" t="str">
        <f t="shared" si="12"/>
        <v/>
      </c>
      <c r="BH37" s="55" t="str">
        <f t="shared" si="12"/>
        <v/>
      </c>
      <c r="BI37" s="55" t="str">
        <f t="shared" si="12"/>
        <v/>
      </c>
      <c r="BJ37" s="55" t="str">
        <f t="shared" si="12"/>
        <v/>
      </c>
      <c r="BK37" s="55" t="str">
        <f t="shared" si="12"/>
        <v/>
      </c>
      <c r="BL37" s="55" t="str">
        <f t="shared" si="12"/>
        <v/>
      </c>
      <c r="BM37" s="55" t="str">
        <f t="shared" si="12"/>
        <v/>
      </c>
      <c r="BN37" s="55" t="str">
        <f t="shared" si="12"/>
        <v/>
      </c>
      <c r="BO37" s="55" t="str">
        <f t="shared" si="12"/>
        <v/>
      </c>
      <c r="BP37" s="55" t="str">
        <f t="shared" si="12"/>
        <v>T150</v>
      </c>
      <c r="BQ37" s="55" t="str">
        <f t="shared" si="12"/>
        <v/>
      </c>
      <c r="BR37" s="62" t="str">
        <f t="shared" si="2"/>
        <v>T150</v>
      </c>
      <c r="BS37" s="62" t="str">
        <f t="shared" si="3"/>
        <v/>
      </c>
      <c r="BT37" s="63">
        <f t="shared" si="4"/>
        <v>61</v>
      </c>
      <c r="BU37" s="64">
        <f t="shared" si="5"/>
        <v>2.6599999999999997</v>
      </c>
      <c r="BV37" s="64">
        <f t="shared" si="6"/>
        <v>6.3199999999999994</v>
      </c>
      <c r="BW37" s="64">
        <f t="shared" si="7"/>
        <v>50.4</v>
      </c>
      <c r="BX37" s="65">
        <f t="shared" si="8"/>
        <v>46309.66</v>
      </c>
      <c r="BY37" s="65">
        <f t="shared" si="9"/>
        <v>46313.32</v>
      </c>
      <c r="BZ37" s="65">
        <f t="shared" si="10"/>
        <v>46357.4</v>
      </c>
    </row>
    <row r="38" spans="1:78" s="58" customFormat="1" ht="15.5" x14ac:dyDescent="0.35">
      <c r="A38">
        <v>70895</v>
      </c>
      <c r="B38" t="s">
        <v>782</v>
      </c>
      <c r="C38" t="s">
        <v>309</v>
      </c>
      <c r="D38">
        <v>131</v>
      </c>
      <c r="E38" t="s">
        <v>470</v>
      </c>
      <c r="F38" t="s">
        <v>318</v>
      </c>
      <c r="G38" t="s">
        <v>270</v>
      </c>
      <c r="H38" t="s">
        <v>309</v>
      </c>
      <c r="I38" s="13">
        <v>46307</v>
      </c>
      <c r="J38" s="13">
        <v>46367</v>
      </c>
      <c r="K38" s="13">
        <v>46337</v>
      </c>
      <c r="L38" t="s">
        <v>787</v>
      </c>
      <c r="M38" t="s">
        <v>193</v>
      </c>
      <c r="N38">
        <v>12</v>
      </c>
      <c r="O38">
        <v>0</v>
      </c>
      <c r="P38">
        <v>0</v>
      </c>
      <c r="Q38">
        <v>0</v>
      </c>
      <c r="R38">
        <v>0</v>
      </c>
      <c r="S38" t="s">
        <v>197</v>
      </c>
      <c r="T38" t="s">
        <v>197</v>
      </c>
      <c r="U38">
        <v>0</v>
      </c>
      <c r="V38"/>
      <c r="W38">
        <v>3</v>
      </c>
      <c r="X38" t="s">
        <v>293</v>
      </c>
      <c r="Y38"/>
      <c r="Z38"/>
      <c r="AA38"/>
      <c r="AB38"/>
      <c r="AC38" t="s">
        <v>306</v>
      </c>
      <c r="AD38" t="s">
        <v>493</v>
      </c>
      <c r="AE38" t="s">
        <v>489</v>
      </c>
      <c r="AF38" s="13">
        <v>46307</v>
      </c>
      <c r="AG38" s="13">
        <v>46367</v>
      </c>
      <c r="AH38"/>
      <c r="AI38"/>
      <c r="AJ38"/>
      <c r="AK38"/>
      <c r="AL38"/>
      <c r="AM38"/>
      <c r="AN38"/>
      <c r="AO38"/>
      <c r="AP38"/>
      <c r="AQ38"/>
      <c r="AR38"/>
      <c r="AS38"/>
      <c r="AT38" s="59">
        <f>VLOOKUP($BR38,Tables!$D$14:$I$27,2,FALSE)*W38</f>
        <v>480</v>
      </c>
      <c r="AU38" s="59">
        <f>VLOOKUP($BR38,Tables!$D$14:$I$27,3,FALSE)</f>
        <v>0</v>
      </c>
      <c r="AV38" s="59">
        <f>VLOOKUP($BR38,Tables!$D$14:$I$27,4,FALSE)*W38</f>
        <v>0</v>
      </c>
      <c r="AW38" s="59">
        <f>VLOOKUP($BR38,Tables!$D$14:$I$27,5,FALSE)*W38</f>
        <v>0</v>
      </c>
      <c r="AX38" s="52">
        <f>IF(ISERROR(VLOOKUP(V38,Tables!$A$2:$B$27,2,FALSE))=TRUE,0,VLOOKUP(V38,Tables!$A$2:$B$27,2,FALSE))*VLOOKUP(BR38,Tables!$D$14:$J$27,7,FALSE)</f>
        <v>0</v>
      </c>
      <c r="AY38" s="52">
        <f>IF(ISERROR(VLOOKUP(BS38,Tables!$A$2:$B$31,2,FALSE))=TRUE,0,VLOOKUP(BS38,Tables!$A$2:$B$31,2,FALSE))</f>
        <v>0</v>
      </c>
      <c r="AZ38" s="59">
        <f>VLOOKUP($BR38,Tables!$D$14:$K$27,8,FALSE)</f>
        <v>0</v>
      </c>
      <c r="BA38" s="59">
        <f>IF(OR(BR38="T150",BR38="HYBT150"),W38*Tables!$L$23,0)</f>
        <v>240</v>
      </c>
      <c r="BB38" s="59">
        <f>IF(OR(BR38="T200",BR38="HYBT200"),W38*Tables!$E$24,0)</f>
        <v>0</v>
      </c>
      <c r="BC38" s="61">
        <f t="shared" si="0"/>
        <v>720</v>
      </c>
      <c r="BD38" s="55" t="str">
        <f t="shared" si="12"/>
        <v/>
      </c>
      <c r="BE38" s="55" t="str">
        <f t="shared" si="12"/>
        <v/>
      </c>
      <c r="BF38" s="55" t="str">
        <f t="shared" si="12"/>
        <v/>
      </c>
      <c r="BG38" s="55" t="str">
        <f t="shared" si="12"/>
        <v/>
      </c>
      <c r="BH38" s="55" t="str">
        <f t="shared" si="12"/>
        <v/>
      </c>
      <c r="BI38" s="55" t="str">
        <f t="shared" si="12"/>
        <v/>
      </c>
      <c r="BJ38" s="55" t="str">
        <f t="shared" si="12"/>
        <v/>
      </c>
      <c r="BK38" s="55" t="str">
        <f t="shared" si="12"/>
        <v/>
      </c>
      <c r="BL38" s="55" t="str">
        <f t="shared" si="12"/>
        <v/>
      </c>
      <c r="BM38" s="55" t="str">
        <f t="shared" si="12"/>
        <v/>
      </c>
      <c r="BN38" s="55" t="str">
        <f t="shared" si="12"/>
        <v/>
      </c>
      <c r="BO38" s="55" t="str">
        <f t="shared" si="12"/>
        <v/>
      </c>
      <c r="BP38" s="55" t="str">
        <f t="shared" si="12"/>
        <v>T150</v>
      </c>
      <c r="BQ38" s="55" t="str">
        <f t="shared" si="12"/>
        <v/>
      </c>
      <c r="BR38" s="62" t="str">
        <f t="shared" si="2"/>
        <v>T150</v>
      </c>
      <c r="BS38" s="62" t="str">
        <f t="shared" si="3"/>
        <v/>
      </c>
      <c r="BT38" s="63">
        <f t="shared" si="4"/>
        <v>61</v>
      </c>
      <c r="BU38" s="64">
        <f t="shared" si="5"/>
        <v>2.6599999999999997</v>
      </c>
      <c r="BV38" s="64">
        <f t="shared" si="6"/>
        <v>6.3199999999999994</v>
      </c>
      <c r="BW38" s="64">
        <f t="shared" si="7"/>
        <v>50.4</v>
      </c>
      <c r="BX38" s="65">
        <f t="shared" si="8"/>
        <v>46309.66</v>
      </c>
      <c r="BY38" s="65">
        <f t="shared" si="9"/>
        <v>46313.32</v>
      </c>
      <c r="BZ38" s="65">
        <f t="shared" si="10"/>
        <v>46357.4</v>
      </c>
    </row>
    <row r="39" spans="1:78" s="58" customFormat="1" ht="15.5" x14ac:dyDescent="0.35">
      <c r="A39">
        <v>71119</v>
      </c>
      <c r="B39" t="s">
        <v>782</v>
      </c>
      <c r="C39" t="s">
        <v>309</v>
      </c>
      <c r="D39">
        <v>133</v>
      </c>
      <c r="E39" t="s">
        <v>488</v>
      </c>
      <c r="F39" t="s">
        <v>494</v>
      </c>
      <c r="G39" t="s">
        <v>270</v>
      </c>
      <c r="H39" t="s">
        <v>309</v>
      </c>
      <c r="I39" s="13">
        <v>46251</v>
      </c>
      <c r="J39" s="13">
        <v>46304</v>
      </c>
      <c r="K39" s="13">
        <v>46277</v>
      </c>
      <c r="L39" t="s">
        <v>787</v>
      </c>
      <c r="M39" t="s">
        <v>193</v>
      </c>
      <c r="N39">
        <v>12</v>
      </c>
      <c r="O39">
        <v>6</v>
      </c>
      <c r="P39">
        <v>6</v>
      </c>
      <c r="Q39">
        <v>6</v>
      </c>
      <c r="R39">
        <v>0</v>
      </c>
      <c r="S39">
        <v>337</v>
      </c>
      <c r="T39" t="s">
        <v>316</v>
      </c>
      <c r="U39">
        <v>0</v>
      </c>
      <c r="V39"/>
      <c r="W39">
        <v>3</v>
      </c>
      <c r="X39" t="s">
        <v>194</v>
      </c>
      <c r="Y39"/>
      <c r="Z39"/>
      <c r="AA39" t="s">
        <v>312</v>
      </c>
      <c r="AB39">
        <v>133</v>
      </c>
      <c r="AC39" t="s">
        <v>306</v>
      </c>
      <c r="AD39" t="s">
        <v>323</v>
      </c>
      <c r="AE39" t="s">
        <v>489</v>
      </c>
      <c r="AF39" s="13">
        <v>46251</v>
      </c>
      <c r="AG39" s="13">
        <v>46304</v>
      </c>
      <c r="AH39"/>
      <c r="AI39"/>
      <c r="AJ39"/>
      <c r="AK39"/>
      <c r="AL39"/>
      <c r="AM39"/>
      <c r="AN39"/>
      <c r="AO39"/>
      <c r="AP39"/>
      <c r="AQ39"/>
      <c r="AR39"/>
      <c r="AS39"/>
      <c r="AT39" s="59">
        <f>VLOOKUP($BR39,Tables!$D$14:$I$27,2,FALSE)*W39</f>
        <v>480</v>
      </c>
      <c r="AU39" s="59">
        <f>VLOOKUP($BR39,Tables!$D$14:$I$27,3,FALSE)</f>
        <v>0</v>
      </c>
      <c r="AV39" s="59">
        <f>VLOOKUP($BR39,Tables!$D$14:$I$27,4,FALSE)*W39</f>
        <v>0</v>
      </c>
      <c r="AW39" s="59">
        <f>VLOOKUP($BR39,Tables!$D$14:$I$27,5,FALSE)*W39</f>
        <v>0</v>
      </c>
      <c r="AX39" s="52">
        <f>IF(ISERROR(VLOOKUP(V39,Tables!$A$2:$B$27,2,FALSE))=TRUE,0,VLOOKUP(V39,Tables!$A$2:$B$27,2,FALSE))*VLOOKUP(BR39,Tables!$D$14:$J$27,7,FALSE)</f>
        <v>0</v>
      </c>
      <c r="AY39" s="52">
        <f>IF(ISERROR(VLOOKUP(BS39,Tables!$A$2:$B$31,2,FALSE))=TRUE,0,VLOOKUP(BS39,Tables!$A$2:$B$31,2,FALSE))</f>
        <v>0</v>
      </c>
      <c r="AZ39" s="59">
        <f>VLOOKUP($BR39,Tables!$D$14:$K$27,8,FALSE)</f>
        <v>0</v>
      </c>
      <c r="BA39" s="59">
        <f>IF(OR(BR39="T150",BR39="HYBT150"),W39*Tables!$L$23,0)</f>
        <v>240</v>
      </c>
      <c r="BB39" s="59">
        <f>IF(OR(BR39="T200",BR39="HYBT200"),W39*Tables!$E$24,0)</f>
        <v>0</v>
      </c>
      <c r="BC39" s="61">
        <f t="shared" si="0"/>
        <v>720</v>
      </c>
      <c r="BD39" s="55" t="str">
        <f t="shared" si="12"/>
        <v/>
      </c>
      <c r="BE39" s="55" t="str">
        <f t="shared" ref="BE39:BE40" si="13">IF(ISERROR(SEARCHB(" "&amp;BE$1&amp;" "," "&amp;$L39&amp;" "))=TRUE,"",BE$1)</f>
        <v/>
      </c>
      <c r="BF39" s="55" t="str">
        <f t="shared" si="12"/>
        <v/>
      </c>
      <c r="BG39" s="55" t="str">
        <f t="shared" si="12"/>
        <v/>
      </c>
      <c r="BH39" s="55" t="str">
        <f t="shared" si="12"/>
        <v/>
      </c>
      <c r="BI39" s="55" t="str">
        <f t="shared" si="12"/>
        <v/>
      </c>
      <c r="BJ39" s="55" t="str">
        <f t="shared" si="12"/>
        <v/>
      </c>
      <c r="BK39" s="55" t="str">
        <f t="shared" si="12"/>
        <v/>
      </c>
      <c r="BL39" s="55" t="str">
        <f t="shared" si="12"/>
        <v/>
      </c>
      <c r="BM39" s="55" t="str">
        <f t="shared" si="12"/>
        <v/>
      </c>
      <c r="BN39" s="55" t="str">
        <f t="shared" si="12"/>
        <v/>
      </c>
      <c r="BO39" s="55" t="str">
        <f t="shared" si="12"/>
        <v/>
      </c>
      <c r="BP39" s="55" t="str">
        <f t="shared" si="12"/>
        <v>T150</v>
      </c>
      <c r="BQ39" s="55" t="str">
        <f t="shared" si="12"/>
        <v/>
      </c>
      <c r="BR39" s="62" t="str">
        <f t="shared" si="2"/>
        <v>T150</v>
      </c>
      <c r="BS39" s="62" t="str">
        <f t="shared" si="3"/>
        <v/>
      </c>
      <c r="BT39" s="63">
        <f t="shared" si="4"/>
        <v>54</v>
      </c>
      <c r="BU39" s="64">
        <f t="shared" si="5"/>
        <v>2.2399999999999998</v>
      </c>
      <c r="BV39" s="64">
        <f t="shared" si="6"/>
        <v>5.4799999999999995</v>
      </c>
      <c r="BW39" s="64">
        <f t="shared" si="7"/>
        <v>44.519999999999996</v>
      </c>
      <c r="BX39" s="65">
        <f t="shared" si="8"/>
        <v>46253.24</v>
      </c>
      <c r="BY39" s="65">
        <f t="shared" si="9"/>
        <v>46256.480000000003</v>
      </c>
      <c r="BZ39" s="65">
        <f t="shared" si="10"/>
        <v>46295.519999999997</v>
      </c>
    </row>
    <row r="40" spans="1:78" s="58" customFormat="1" ht="15.5" x14ac:dyDescent="0.35">
      <c r="A40">
        <v>70896</v>
      </c>
      <c r="B40" t="s">
        <v>782</v>
      </c>
      <c r="C40" t="s">
        <v>309</v>
      </c>
      <c r="D40">
        <v>133</v>
      </c>
      <c r="E40" t="s">
        <v>470</v>
      </c>
      <c r="F40" t="s">
        <v>494</v>
      </c>
      <c r="G40" t="s">
        <v>270</v>
      </c>
      <c r="H40" t="s">
        <v>309</v>
      </c>
      <c r="I40" s="13">
        <v>46307</v>
      </c>
      <c r="J40" s="13">
        <v>46367</v>
      </c>
      <c r="K40" s="13">
        <v>46337</v>
      </c>
      <c r="L40" t="s">
        <v>787</v>
      </c>
      <c r="M40" t="s">
        <v>193</v>
      </c>
      <c r="N40">
        <v>12</v>
      </c>
      <c r="O40">
        <v>12</v>
      </c>
      <c r="P40">
        <v>12</v>
      </c>
      <c r="Q40">
        <v>12</v>
      </c>
      <c r="R40">
        <v>0</v>
      </c>
      <c r="S40">
        <v>337</v>
      </c>
      <c r="T40" t="s">
        <v>316</v>
      </c>
      <c r="U40">
        <v>0</v>
      </c>
      <c r="V40"/>
      <c r="W40">
        <v>3</v>
      </c>
      <c r="X40" t="s">
        <v>194</v>
      </c>
      <c r="Y40"/>
      <c r="Z40"/>
      <c r="AA40" t="s">
        <v>312</v>
      </c>
      <c r="AB40">
        <v>133</v>
      </c>
      <c r="AC40" t="s">
        <v>200</v>
      </c>
      <c r="AD40" t="s">
        <v>376</v>
      </c>
      <c r="AE40" t="s">
        <v>489</v>
      </c>
      <c r="AF40" s="13">
        <v>46307</v>
      </c>
      <c r="AG40" s="13">
        <v>46367</v>
      </c>
      <c r="AH40"/>
      <c r="AI40"/>
      <c r="AJ40"/>
      <c r="AK40"/>
      <c r="AL40"/>
      <c r="AM40"/>
      <c r="AN40"/>
      <c r="AO40"/>
      <c r="AP40"/>
      <c r="AQ40"/>
      <c r="AR40"/>
      <c r="AS40"/>
      <c r="AT40" s="59">
        <f>VLOOKUP($BR40,Tables!$D$14:$I$27,2,FALSE)*W40</f>
        <v>480</v>
      </c>
      <c r="AU40" s="59">
        <f>VLOOKUP($BR40,Tables!$D$14:$I$27,3,FALSE)</f>
        <v>0</v>
      </c>
      <c r="AV40" s="59">
        <f>VLOOKUP($BR40,Tables!$D$14:$I$27,4,FALSE)*W40</f>
        <v>0</v>
      </c>
      <c r="AW40" s="59">
        <f>VLOOKUP($BR40,Tables!$D$14:$I$27,5,FALSE)*W40</f>
        <v>0</v>
      </c>
      <c r="AX40" s="52">
        <f>IF(ISERROR(VLOOKUP(V40,Tables!$A$2:$B$27,2,FALSE))=TRUE,0,VLOOKUP(V40,Tables!$A$2:$B$27,2,FALSE))*VLOOKUP(BR40,Tables!$D$14:$J$27,7,FALSE)</f>
        <v>0</v>
      </c>
      <c r="AY40" s="52">
        <f>IF(ISERROR(VLOOKUP(BS40,Tables!$A$2:$B$31,2,FALSE))=TRUE,0,VLOOKUP(BS40,Tables!$A$2:$B$31,2,FALSE))</f>
        <v>0</v>
      </c>
      <c r="AZ40" s="59">
        <f>VLOOKUP($BR40,Tables!$D$14:$K$27,8,FALSE)</f>
        <v>0</v>
      </c>
      <c r="BA40" s="59">
        <f>IF(OR(BR40="T150",BR40="HYBT150"),W40*Tables!$L$23,0)</f>
        <v>240</v>
      </c>
      <c r="BB40" s="59">
        <f>IF(OR(BR40="T200",BR40="HYBT200"),W40*Tables!$E$24,0)</f>
        <v>0</v>
      </c>
      <c r="BC40" s="61">
        <f t="shared" si="0"/>
        <v>720</v>
      </c>
      <c r="BD40" s="55" t="str">
        <f t="shared" si="12"/>
        <v/>
      </c>
      <c r="BE40" s="55" t="str">
        <f t="shared" si="13"/>
        <v/>
      </c>
      <c r="BF40" s="55" t="str">
        <f t="shared" si="12"/>
        <v/>
      </c>
      <c r="BG40" s="55" t="str">
        <f t="shared" si="12"/>
        <v/>
      </c>
      <c r="BH40" s="55" t="str">
        <f t="shared" si="12"/>
        <v/>
      </c>
      <c r="BI40" s="55" t="str">
        <f t="shared" si="12"/>
        <v/>
      </c>
      <c r="BJ40" s="55" t="str">
        <f t="shared" si="12"/>
        <v/>
      </c>
      <c r="BK40" s="55" t="str">
        <f t="shared" si="12"/>
        <v/>
      </c>
      <c r="BL40" s="55" t="str">
        <f t="shared" si="12"/>
        <v/>
      </c>
      <c r="BM40" s="55" t="str">
        <f t="shared" si="12"/>
        <v/>
      </c>
      <c r="BN40" s="55" t="str">
        <f t="shared" si="12"/>
        <v/>
      </c>
      <c r="BO40" s="55" t="str">
        <f t="shared" si="12"/>
        <v/>
      </c>
      <c r="BP40" s="55" t="str">
        <f t="shared" si="12"/>
        <v>T150</v>
      </c>
      <c r="BQ40" s="55" t="str">
        <f t="shared" si="12"/>
        <v/>
      </c>
      <c r="BR40" s="62" t="str">
        <f t="shared" si="2"/>
        <v>T150</v>
      </c>
      <c r="BS40" s="62" t="str">
        <f t="shared" si="3"/>
        <v/>
      </c>
      <c r="BT40" s="63">
        <f t="shared" si="4"/>
        <v>61</v>
      </c>
      <c r="BU40" s="64">
        <f t="shared" si="5"/>
        <v>2.6599999999999997</v>
      </c>
      <c r="BV40" s="64">
        <f t="shared" si="6"/>
        <v>6.3199999999999994</v>
      </c>
      <c r="BW40" s="64">
        <f t="shared" si="7"/>
        <v>50.4</v>
      </c>
      <c r="BX40" s="65">
        <f t="shared" si="8"/>
        <v>46309.66</v>
      </c>
      <c r="BY40" s="65">
        <f t="shared" si="9"/>
        <v>46313.32</v>
      </c>
      <c r="BZ40" s="65">
        <f t="shared" si="10"/>
        <v>46357.4</v>
      </c>
    </row>
    <row r="41" spans="1:78" s="58" customFormat="1" ht="15.5" x14ac:dyDescent="0.35">
      <c r="A41">
        <v>71647</v>
      </c>
      <c r="B41" t="s">
        <v>782</v>
      </c>
      <c r="C41" t="s">
        <v>309</v>
      </c>
      <c r="D41">
        <v>205</v>
      </c>
      <c r="E41" t="s">
        <v>488</v>
      </c>
      <c r="F41" t="s">
        <v>495</v>
      </c>
      <c r="G41" t="s">
        <v>270</v>
      </c>
      <c r="H41" t="s">
        <v>309</v>
      </c>
      <c r="I41" s="13">
        <v>46251</v>
      </c>
      <c r="J41" s="13">
        <v>46304</v>
      </c>
      <c r="K41" s="13">
        <v>46277</v>
      </c>
      <c r="L41" t="s">
        <v>787</v>
      </c>
      <c r="M41" t="s">
        <v>193</v>
      </c>
      <c r="N41">
        <v>12</v>
      </c>
      <c r="O41">
        <v>12</v>
      </c>
      <c r="P41">
        <v>12</v>
      </c>
      <c r="Q41">
        <v>12</v>
      </c>
      <c r="R41">
        <v>1</v>
      </c>
      <c r="S41">
        <v>337</v>
      </c>
      <c r="T41" t="s">
        <v>316</v>
      </c>
      <c r="U41">
        <v>0</v>
      </c>
      <c r="V41"/>
      <c r="W41">
        <v>3</v>
      </c>
      <c r="X41" t="s">
        <v>194</v>
      </c>
      <c r="Y41"/>
      <c r="Z41"/>
      <c r="AA41" t="s">
        <v>312</v>
      </c>
      <c r="AB41">
        <v>133</v>
      </c>
      <c r="AC41" t="s">
        <v>207</v>
      </c>
      <c r="AD41" t="s">
        <v>313</v>
      </c>
      <c r="AE41" t="s">
        <v>489</v>
      </c>
      <c r="AF41" s="13">
        <v>46251</v>
      </c>
      <c r="AG41" s="13">
        <v>46304</v>
      </c>
      <c r="AH41"/>
      <c r="AI41"/>
      <c r="AJ41"/>
      <c r="AK41"/>
      <c r="AL41"/>
      <c r="AM41"/>
      <c r="AN41"/>
      <c r="AO41"/>
      <c r="AP41"/>
      <c r="AQ41"/>
      <c r="AR41"/>
      <c r="AS41"/>
      <c r="AT41" s="59">
        <f>VLOOKUP($BR41,Tables!$D$14:$I$27,2,FALSE)*W41</f>
        <v>480</v>
      </c>
      <c r="AU41" s="59">
        <f>VLOOKUP($BR41,Tables!$D$14:$I$27,3,FALSE)</f>
        <v>0</v>
      </c>
      <c r="AV41" s="59">
        <f>VLOOKUP($BR41,Tables!$D$14:$I$27,4,FALSE)*W41</f>
        <v>0</v>
      </c>
      <c r="AW41" s="59">
        <f>VLOOKUP($BR41,Tables!$D$14:$I$27,5,FALSE)*W41</f>
        <v>0</v>
      </c>
      <c r="AX41" s="52">
        <f>IF(ISERROR(VLOOKUP(V41,Tables!$A$2:$B$27,2,FALSE))=TRUE,0,VLOOKUP(V41,Tables!$A$2:$B$27,2,FALSE))*VLOOKUP(BR41,Tables!$D$14:$J$27,7,FALSE)</f>
        <v>0</v>
      </c>
      <c r="AY41" s="52">
        <f>IF(ISERROR(VLOOKUP(BS41,Tables!$A$2:$B$31,2,FALSE))=TRUE,0,VLOOKUP(BS41,Tables!$A$2:$B$31,2,FALSE))</f>
        <v>0</v>
      </c>
      <c r="AZ41" s="59">
        <f>VLOOKUP($BR41,Tables!$D$14:$K$27,8,FALSE)</f>
        <v>0</v>
      </c>
      <c r="BA41" s="59">
        <f>IF(OR(BR41="T150",BR41="HYBT150"),W41*Tables!$L$23,0)</f>
        <v>240</v>
      </c>
      <c r="BB41" s="59">
        <f>IF(OR(BR41="T200",BR41="HYBT200"),W41*Tables!$E$24,0)</f>
        <v>0</v>
      </c>
      <c r="BC41" s="61">
        <f t="shared" si="0"/>
        <v>720</v>
      </c>
      <c r="BD41" s="55" t="str">
        <f t="shared" si="12"/>
        <v/>
      </c>
      <c r="BE41" s="55" t="str">
        <f t="shared" si="12"/>
        <v/>
      </c>
      <c r="BF41" s="55" t="str">
        <f t="shared" si="12"/>
        <v/>
      </c>
      <c r="BG41" s="55" t="str">
        <f t="shared" si="12"/>
        <v/>
      </c>
      <c r="BH41" s="55" t="str">
        <f t="shared" si="12"/>
        <v/>
      </c>
      <c r="BI41" s="55" t="str">
        <f t="shared" si="12"/>
        <v/>
      </c>
      <c r="BJ41" s="55" t="str">
        <f t="shared" si="12"/>
        <v/>
      </c>
      <c r="BK41" s="55" t="str">
        <f t="shared" si="12"/>
        <v/>
      </c>
      <c r="BL41" s="55" t="str">
        <f t="shared" si="12"/>
        <v/>
      </c>
      <c r="BM41" s="55" t="str">
        <f t="shared" si="12"/>
        <v/>
      </c>
      <c r="BN41" s="55" t="str">
        <f t="shared" si="12"/>
        <v/>
      </c>
      <c r="BO41" s="55" t="str">
        <f t="shared" si="12"/>
        <v/>
      </c>
      <c r="BP41" s="55" t="str">
        <f t="shared" si="12"/>
        <v>T150</v>
      </c>
      <c r="BQ41" s="55" t="str">
        <f t="shared" si="12"/>
        <v/>
      </c>
      <c r="BR41" s="62" t="str">
        <f t="shared" si="2"/>
        <v>T150</v>
      </c>
      <c r="BS41" s="62" t="str">
        <f t="shared" si="3"/>
        <v/>
      </c>
      <c r="BT41" s="63">
        <f t="shared" si="4"/>
        <v>54</v>
      </c>
      <c r="BU41" s="64">
        <f t="shared" si="5"/>
        <v>2.2399999999999998</v>
      </c>
      <c r="BV41" s="64">
        <f t="shared" si="6"/>
        <v>5.4799999999999995</v>
      </c>
      <c r="BW41" s="64">
        <f t="shared" si="7"/>
        <v>44.519999999999996</v>
      </c>
      <c r="BX41" s="65">
        <f t="shared" si="8"/>
        <v>46253.24</v>
      </c>
      <c r="BY41" s="65">
        <f t="shared" si="9"/>
        <v>46256.480000000003</v>
      </c>
      <c r="BZ41" s="65">
        <f t="shared" si="10"/>
        <v>46295.519999999997</v>
      </c>
    </row>
    <row r="42" spans="1:78" s="58" customFormat="1" ht="15.5" x14ac:dyDescent="0.35">
      <c r="A42">
        <v>70897</v>
      </c>
      <c r="B42" t="s">
        <v>782</v>
      </c>
      <c r="C42" t="s">
        <v>309</v>
      </c>
      <c r="D42">
        <v>205</v>
      </c>
      <c r="E42" t="s">
        <v>470</v>
      </c>
      <c r="F42" t="s">
        <v>495</v>
      </c>
      <c r="G42" t="s">
        <v>270</v>
      </c>
      <c r="H42" t="s">
        <v>309</v>
      </c>
      <c r="I42" s="13">
        <v>46307</v>
      </c>
      <c r="J42" s="13">
        <v>46367</v>
      </c>
      <c r="K42" s="13">
        <v>46337</v>
      </c>
      <c r="L42" t="s">
        <v>360</v>
      </c>
      <c r="M42" t="s">
        <v>193</v>
      </c>
      <c r="N42">
        <v>12</v>
      </c>
      <c r="O42">
        <v>0</v>
      </c>
      <c r="P42">
        <v>0</v>
      </c>
      <c r="Q42">
        <v>0</v>
      </c>
      <c r="R42">
        <v>0</v>
      </c>
      <c r="S42" t="s">
        <v>197</v>
      </c>
      <c r="T42" t="s">
        <v>197</v>
      </c>
      <c r="U42">
        <v>0</v>
      </c>
      <c r="V42"/>
      <c r="W42">
        <v>3</v>
      </c>
      <c r="X42" t="s">
        <v>293</v>
      </c>
      <c r="Y42"/>
      <c r="Z42"/>
      <c r="AA42"/>
      <c r="AB42"/>
      <c r="AC42" t="s">
        <v>211</v>
      </c>
      <c r="AD42" t="s">
        <v>314</v>
      </c>
      <c r="AE42" t="s">
        <v>489</v>
      </c>
      <c r="AF42" s="13">
        <v>46307</v>
      </c>
      <c r="AG42" s="13">
        <v>46367</v>
      </c>
      <c r="AH42"/>
      <c r="AI42"/>
      <c r="AJ42"/>
      <c r="AK42"/>
      <c r="AL42"/>
      <c r="AM42"/>
      <c r="AN42"/>
      <c r="AO42"/>
      <c r="AP42"/>
      <c r="AQ42"/>
      <c r="AR42"/>
      <c r="AS42"/>
      <c r="AT42" s="59">
        <f>VLOOKUP($BR42,Tables!$D$14:$I$27,2,FALSE)*W42</f>
        <v>480</v>
      </c>
      <c r="AU42" s="59">
        <f>VLOOKUP($BR42,Tables!$D$14:$I$27,3,FALSE)</f>
        <v>0</v>
      </c>
      <c r="AV42" s="59">
        <f>VLOOKUP($BR42,Tables!$D$14:$I$27,4,FALSE)*W42</f>
        <v>0</v>
      </c>
      <c r="AW42" s="59">
        <f>VLOOKUP($BR42,Tables!$D$14:$I$27,5,FALSE)*W42</f>
        <v>0</v>
      </c>
      <c r="AX42" s="52">
        <f>IF(ISERROR(VLOOKUP(V42,Tables!$A$2:$B$27,2,FALSE))=TRUE,0,VLOOKUP(V42,Tables!$A$2:$B$27,2,FALSE))*VLOOKUP(BR42,Tables!$D$14:$J$27,7,FALSE)</f>
        <v>0</v>
      </c>
      <c r="AY42" s="52">
        <f>IF(ISERROR(VLOOKUP(BS42,Tables!$A$2:$B$31,2,FALSE))=TRUE,0,VLOOKUP(BS42,Tables!$A$2:$B$31,2,FALSE))</f>
        <v>0</v>
      </c>
      <c r="AZ42" s="59">
        <f>VLOOKUP($BR42,Tables!$D$14:$K$27,8,FALSE)</f>
        <v>0</v>
      </c>
      <c r="BA42" s="59">
        <f>IF(OR(BR42="T150",BR42="HYBT150"),W42*Tables!$L$23,0)</f>
        <v>240</v>
      </c>
      <c r="BB42" s="59">
        <f>IF(OR(BR42="T200",BR42="HYBT200"),W42*Tables!$E$24,0)</f>
        <v>0</v>
      </c>
      <c r="BC42" s="61">
        <f t="shared" si="0"/>
        <v>720</v>
      </c>
      <c r="BD42" s="55" t="str">
        <f t="shared" si="12"/>
        <v/>
      </c>
      <c r="BE42" s="55" t="str">
        <f t="shared" si="12"/>
        <v/>
      </c>
      <c r="BF42" s="55" t="str">
        <f t="shared" si="12"/>
        <v/>
      </c>
      <c r="BG42" s="55" t="str">
        <f t="shared" si="12"/>
        <v/>
      </c>
      <c r="BH42" s="55" t="str">
        <f t="shared" si="12"/>
        <v/>
      </c>
      <c r="BI42" s="55" t="str">
        <f t="shared" si="12"/>
        <v/>
      </c>
      <c r="BJ42" s="55" t="str">
        <f t="shared" si="12"/>
        <v/>
      </c>
      <c r="BK42" s="55" t="str">
        <f t="shared" si="12"/>
        <v/>
      </c>
      <c r="BL42" s="55" t="str">
        <f t="shared" si="12"/>
        <v/>
      </c>
      <c r="BM42" s="55" t="str">
        <f t="shared" si="12"/>
        <v/>
      </c>
      <c r="BN42" s="55" t="str">
        <f t="shared" si="12"/>
        <v/>
      </c>
      <c r="BO42" s="55" t="str">
        <f t="shared" si="12"/>
        <v/>
      </c>
      <c r="BP42" s="55" t="str">
        <f t="shared" si="12"/>
        <v>T150</v>
      </c>
      <c r="BQ42" s="55" t="str">
        <f t="shared" si="12"/>
        <v/>
      </c>
      <c r="BR42" s="62" t="str">
        <f t="shared" si="2"/>
        <v>T150</v>
      </c>
      <c r="BS42" s="62" t="str">
        <f t="shared" si="3"/>
        <v/>
      </c>
      <c r="BT42" s="63">
        <f t="shared" si="4"/>
        <v>61</v>
      </c>
      <c r="BU42" s="64">
        <f t="shared" si="5"/>
        <v>2.6599999999999997</v>
      </c>
      <c r="BV42" s="64">
        <f t="shared" si="6"/>
        <v>6.3199999999999994</v>
      </c>
      <c r="BW42" s="64">
        <f t="shared" si="7"/>
        <v>50.4</v>
      </c>
      <c r="BX42" s="65">
        <f t="shared" si="8"/>
        <v>46309.66</v>
      </c>
      <c r="BY42" s="65">
        <f t="shared" si="9"/>
        <v>46313.32</v>
      </c>
      <c r="BZ42" s="65">
        <f t="shared" si="10"/>
        <v>46357.4</v>
      </c>
    </row>
    <row r="43" spans="1:78" s="58" customFormat="1" ht="15.5" x14ac:dyDescent="0.35">
      <c r="A43">
        <v>72098</v>
      </c>
      <c r="B43" t="s">
        <v>782</v>
      </c>
      <c r="C43" t="s">
        <v>309</v>
      </c>
      <c r="D43">
        <v>219</v>
      </c>
      <c r="E43" t="s">
        <v>488</v>
      </c>
      <c r="F43" t="s">
        <v>788</v>
      </c>
      <c r="G43" t="s">
        <v>270</v>
      </c>
      <c r="H43" t="s">
        <v>309</v>
      </c>
      <c r="I43" s="13">
        <v>46252</v>
      </c>
      <c r="J43" s="13">
        <v>46304</v>
      </c>
      <c r="K43" s="13">
        <v>46278</v>
      </c>
      <c r="L43" t="s">
        <v>787</v>
      </c>
      <c r="M43" t="s">
        <v>193</v>
      </c>
      <c r="N43">
        <v>12</v>
      </c>
      <c r="O43">
        <v>11</v>
      </c>
      <c r="P43">
        <v>11</v>
      </c>
      <c r="Q43">
        <v>11</v>
      </c>
      <c r="R43">
        <v>0</v>
      </c>
      <c r="S43">
        <v>337</v>
      </c>
      <c r="T43" t="s">
        <v>316</v>
      </c>
      <c r="U43">
        <v>0</v>
      </c>
      <c r="V43"/>
      <c r="W43">
        <v>3</v>
      </c>
      <c r="X43" t="s">
        <v>194</v>
      </c>
      <c r="Y43"/>
      <c r="Z43"/>
      <c r="AA43" t="s">
        <v>312</v>
      </c>
      <c r="AB43">
        <v>133</v>
      </c>
      <c r="AC43" t="s">
        <v>207</v>
      </c>
      <c r="AD43" t="s">
        <v>313</v>
      </c>
      <c r="AE43" t="s">
        <v>496</v>
      </c>
      <c r="AF43" s="13">
        <v>46252</v>
      </c>
      <c r="AG43" s="13">
        <v>46304</v>
      </c>
      <c r="AH43"/>
      <c r="AI43"/>
      <c r="AJ43"/>
      <c r="AK43"/>
      <c r="AL43"/>
      <c r="AM43"/>
      <c r="AN43"/>
      <c r="AO43"/>
      <c r="AP43"/>
      <c r="AQ43"/>
      <c r="AR43"/>
      <c r="AS43"/>
      <c r="AT43" s="59">
        <f>VLOOKUP($BR43,Tables!$D$14:$I$27,2,FALSE)*W43</f>
        <v>480</v>
      </c>
      <c r="AU43" s="59">
        <f>VLOOKUP($BR43,Tables!$D$14:$I$27,3,FALSE)</f>
        <v>0</v>
      </c>
      <c r="AV43" s="59">
        <f>VLOOKUP($BR43,Tables!$D$14:$I$27,4,FALSE)*W43</f>
        <v>0</v>
      </c>
      <c r="AW43" s="59">
        <f>VLOOKUP($BR43,Tables!$D$14:$I$27,5,FALSE)*W43</f>
        <v>0</v>
      </c>
      <c r="AX43" s="52">
        <f>IF(ISERROR(VLOOKUP(V43,Tables!$A$2:$B$27,2,FALSE))=TRUE,0,VLOOKUP(V43,Tables!$A$2:$B$27,2,FALSE))*VLOOKUP(BR43,Tables!$D$14:$J$27,7,FALSE)</f>
        <v>0</v>
      </c>
      <c r="AY43" s="52">
        <f>IF(ISERROR(VLOOKUP(BS43,Tables!$A$2:$B$31,2,FALSE))=TRUE,0,VLOOKUP(BS43,Tables!$A$2:$B$31,2,FALSE))</f>
        <v>0</v>
      </c>
      <c r="AZ43" s="59">
        <f>VLOOKUP($BR43,Tables!$D$14:$K$27,8,FALSE)</f>
        <v>0</v>
      </c>
      <c r="BA43" s="59">
        <f>IF(OR(BR43="T150",BR43="HYBT150"),W43*Tables!$L$23,0)</f>
        <v>240</v>
      </c>
      <c r="BB43" s="59">
        <f>IF(OR(BR43="T200",BR43="HYBT200"),W43*Tables!$E$24,0)</f>
        <v>0</v>
      </c>
      <c r="BC43" s="61">
        <f t="shared" si="0"/>
        <v>720</v>
      </c>
      <c r="BD43" s="55" t="str">
        <f t="shared" si="12"/>
        <v/>
      </c>
      <c r="BE43" s="55" t="str">
        <f t="shared" si="12"/>
        <v/>
      </c>
      <c r="BF43" s="55" t="str">
        <f t="shared" si="12"/>
        <v/>
      </c>
      <c r="BG43" s="55" t="str">
        <f t="shared" si="12"/>
        <v/>
      </c>
      <c r="BH43" s="55" t="str">
        <f t="shared" si="12"/>
        <v/>
      </c>
      <c r="BI43" s="55" t="str">
        <f t="shared" si="12"/>
        <v/>
      </c>
      <c r="BJ43" s="55" t="str">
        <f t="shared" si="12"/>
        <v/>
      </c>
      <c r="BK43" s="55" t="str">
        <f t="shared" si="12"/>
        <v/>
      </c>
      <c r="BL43" s="55" t="str">
        <f t="shared" si="12"/>
        <v/>
      </c>
      <c r="BM43" s="55" t="str">
        <f t="shared" si="12"/>
        <v/>
      </c>
      <c r="BN43" s="55" t="str">
        <f t="shared" si="12"/>
        <v/>
      </c>
      <c r="BO43" s="55" t="str">
        <f t="shared" si="12"/>
        <v/>
      </c>
      <c r="BP43" s="55" t="str">
        <f t="shared" si="12"/>
        <v>T150</v>
      </c>
      <c r="BQ43" s="55" t="str">
        <f t="shared" si="12"/>
        <v/>
      </c>
      <c r="BR43" s="62" t="str">
        <f t="shared" si="2"/>
        <v>T150</v>
      </c>
      <c r="BS43" s="62" t="str">
        <f t="shared" si="3"/>
        <v/>
      </c>
      <c r="BT43" s="63">
        <f t="shared" si="4"/>
        <v>53</v>
      </c>
      <c r="BU43" s="64">
        <f t="shared" si="5"/>
        <v>2.1799999999999997</v>
      </c>
      <c r="BV43" s="64">
        <f t="shared" si="6"/>
        <v>5.3599999999999994</v>
      </c>
      <c r="BW43" s="64">
        <f t="shared" si="7"/>
        <v>43.68</v>
      </c>
      <c r="BX43" s="65">
        <f t="shared" si="8"/>
        <v>46254.18</v>
      </c>
      <c r="BY43" s="65">
        <f t="shared" si="9"/>
        <v>46257.36</v>
      </c>
      <c r="BZ43" s="65">
        <f t="shared" si="10"/>
        <v>46295.68</v>
      </c>
    </row>
    <row r="44" spans="1:78" s="58" customFormat="1" ht="15.5" x14ac:dyDescent="0.35">
      <c r="A44">
        <v>72107</v>
      </c>
      <c r="B44" t="s">
        <v>782</v>
      </c>
      <c r="C44" t="s">
        <v>309</v>
      </c>
      <c r="D44">
        <v>223</v>
      </c>
      <c r="E44" t="s">
        <v>488</v>
      </c>
      <c r="F44" t="s">
        <v>941</v>
      </c>
      <c r="G44" t="s">
        <v>270</v>
      </c>
      <c r="H44" t="s">
        <v>309</v>
      </c>
      <c r="I44" s="13">
        <v>46251</v>
      </c>
      <c r="J44" s="13">
        <v>46304</v>
      </c>
      <c r="K44" s="13">
        <v>46277</v>
      </c>
      <c r="L44" t="s">
        <v>787</v>
      </c>
      <c r="M44" t="s">
        <v>512</v>
      </c>
      <c r="N44">
        <v>12</v>
      </c>
      <c r="O44">
        <v>12</v>
      </c>
      <c r="P44">
        <v>12</v>
      </c>
      <c r="Q44">
        <v>12</v>
      </c>
      <c r="R44">
        <v>1</v>
      </c>
      <c r="S44">
        <v>337</v>
      </c>
      <c r="T44" t="s">
        <v>316</v>
      </c>
      <c r="U44">
        <v>0</v>
      </c>
      <c r="V44"/>
      <c r="W44">
        <v>3</v>
      </c>
      <c r="X44" t="s">
        <v>194</v>
      </c>
      <c r="Y44"/>
      <c r="Z44"/>
      <c r="AA44" t="s">
        <v>312</v>
      </c>
      <c r="AB44">
        <v>133</v>
      </c>
      <c r="AC44" t="s">
        <v>211</v>
      </c>
      <c r="AD44" t="s">
        <v>325</v>
      </c>
      <c r="AE44" t="s">
        <v>489</v>
      </c>
      <c r="AF44" s="13">
        <v>46251</v>
      </c>
      <c r="AG44" s="13">
        <v>46304</v>
      </c>
      <c r="AH44"/>
      <c r="AI44"/>
      <c r="AJ44"/>
      <c r="AK44"/>
      <c r="AL44"/>
      <c r="AM44"/>
      <c r="AN44"/>
      <c r="AO44"/>
      <c r="AP44"/>
      <c r="AQ44"/>
      <c r="AR44"/>
      <c r="AS44"/>
      <c r="AT44" s="59">
        <f>VLOOKUP($BR44,Tables!$D$14:$I$27,2,FALSE)*W44</f>
        <v>480</v>
      </c>
      <c r="AU44" s="59">
        <f>VLOOKUP($BR44,Tables!$D$14:$I$27,3,FALSE)</f>
        <v>0</v>
      </c>
      <c r="AV44" s="59">
        <f>VLOOKUP($BR44,Tables!$D$14:$I$27,4,FALSE)*W44</f>
        <v>0</v>
      </c>
      <c r="AW44" s="59">
        <f>VLOOKUP($BR44,Tables!$D$14:$I$27,5,FALSE)*W44</f>
        <v>0</v>
      </c>
      <c r="AX44" s="52">
        <f>IF(ISERROR(VLOOKUP(V44,Tables!$A$2:$B$27,2,FALSE))=TRUE,0,VLOOKUP(V44,Tables!$A$2:$B$27,2,FALSE))*VLOOKUP(BR44,Tables!$D$14:$J$27,7,FALSE)</f>
        <v>0</v>
      </c>
      <c r="AY44" s="52">
        <f>IF(ISERROR(VLOOKUP(BS44,Tables!$A$2:$B$31,2,FALSE))=TRUE,0,VLOOKUP(BS44,Tables!$A$2:$B$31,2,FALSE))</f>
        <v>0</v>
      </c>
      <c r="AZ44" s="59">
        <f>VLOOKUP($BR44,Tables!$D$14:$K$27,8,FALSE)</f>
        <v>0</v>
      </c>
      <c r="BA44" s="59">
        <f>IF(OR(BR44="T150",BR44="HYBT150"),W44*Tables!$L$23,0)</f>
        <v>240</v>
      </c>
      <c r="BB44" s="59">
        <f>IF(OR(BR44="T200",BR44="HYBT200"),W44*Tables!$E$24,0)</f>
        <v>0</v>
      </c>
      <c r="BC44" s="61">
        <f t="shared" si="0"/>
        <v>720</v>
      </c>
      <c r="BD44" s="55"/>
      <c r="BE44" s="55" t="str">
        <f t="shared" si="12"/>
        <v/>
      </c>
      <c r="BF44" s="55" t="str">
        <f t="shared" si="12"/>
        <v/>
      </c>
      <c r="BG44" s="55" t="str">
        <f t="shared" si="12"/>
        <v/>
      </c>
      <c r="BH44" s="55" t="str">
        <f t="shared" si="12"/>
        <v/>
      </c>
      <c r="BI44" s="55" t="str">
        <f t="shared" si="12"/>
        <v/>
      </c>
      <c r="BJ44" s="55" t="str">
        <f t="shared" si="12"/>
        <v/>
      </c>
      <c r="BK44" s="55" t="str">
        <f t="shared" si="12"/>
        <v/>
      </c>
      <c r="BL44" s="55" t="str">
        <f t="shared" si="12"/>
        <v/>
      </c>
      <c r="BM44" s="55" t="str">
        <f t="shared" si="12"/>
        <v/>
      </c>
      <c r="BN44" s="55" t="str">
        <f t="shared" si="12"/>
        <v/>
      </c>
      <c r="BO44" s="55" t="str">
        <f t="shared" si="12"/>
        <v/>
      </c>
      <c r="BP44" s="55" t="str">
        <f t="shared" si="12"/>
        <v>T150</v>
      </c>
      <c r="BQ44" s="55" t="str">
        <f t="shared" si="12"/>
        <v/>
      </c>
      <c r="BR44" s="62" t="str">
        <f t="shared" si="2"/>
        <v>T150</v>
      </c>
      <c r="BS44" s="62" t="str">
        <f t="shared" si="3"/>
        <v/>
      </c>
      <c r="BT44" s="63">
        <f t="shared" si="4"/>
        <v>54</v>
      </c>
      <c r="BU44" s="64">
        <f t="shared" si="5"/>
        <v>2.2399999999999998</v>
      </c>
      <c r="BV44" s="64">
        <f t="shared" si="6"/>
        <v>5.4799999999999995</v>
      </c>
      <c r="BW44" s="64">
        <f t="shared" si="7"/>
        <v>44.519999999999996</v>
      </c>
      <c r="BX44" s="65">
        <f t="shared" si="8"/>
        <v>46253.24</v>
      </c>
      <c r="BY44" s="65">
        <f t="shared" si="9"/>
        <v>46256.480000000003</v>
      </c>
      <c r="BZ44" s="65">
        <f t="shared" si="10"/>
        <v>46295.519999999997</v>
      </c>
    </row>
    <row r="45" spans="1:78" s="58" customFormat="1" ht="15.5" x14ac:dyDescent="0.35">
      <c r="A45">
        <v>70982</v>
      </c>
      <c r="B45" t="s">
        <v>782</v>
      </c>
      <c r="C45" t="s">
        <v>309</v>
      </c>
      <c r="D45">
        <v>233</v>
      </c>
      <c r="E45" t="s">
        <v>488</v>
      </c>
      <c r="F45" t="s">
        <v>789</v>
      </c>
      <c r="G45" t="s">
        <v>270</v>
      </c>
      <c r="H45" t="s">
        <v>309</v>
      </c>
      <c r="I45" s="13">
        <v>46251</v>
      </c>
      <c r="J45" s="13">
        <v>46304</v>
      </c>
      <c r="K45" s="13">
        <v>46277</v>
      </c>
      <c r="L45" t="s">
        <v>787</v>
      </c>
      <c r="M45" t="s">
        <v>193</v>
      </c>
      <c r="N45">
        <v>12</v>
      </c>
      <c r="O45">
        <v>0</v>
      </c>
      <c r="P45">
        <v>0</v>
      </c>
      <c r="Q45">
        <v>0</v>
      </c>
      <c r="R45">
        <v>0</v>
      </c>
      <c r="S45" t="s">
        <v>197</v>
      </c>
      <c r="T45" t="s">
        <v>197</v>
      </c>
      <c r="U45">
        <v>0</v>
      </c>
      <c r="V45"/>
      <c r="W45">
        <v>3</v>
      </c>
      <c r="X45" t="s">
        <v>293</v>
      </c>
      <c r="Y45"/>
      <c r="Z45"/>
      <c r="AA45"/>
      <c r="AB45"/>
      <c r="AC45" t="s">
        <v>211</v>
      </c>
      <c r="AD45" t="s">
        <v>314</v>
      </c>
      <c r="AE45" t="s">
        <v>489</v>
      </c>
      <c r="AF45" s="13">
        <v>46251</v>
      </c>
      <c r="AG45" s="13">
        <v>46304</v>
      </c>
      <c r="AH45"/>
      <c r="AI45"/>
      <c r="AJ45"/>
      <c r="AK45"/>
      <c r="AL45"/>
      <c r="AM45"/>
      <c r="AN45"/>
      <c r="AO45"/>
      <c r="AP45"/>
      <c r="AQ45"/>
      <c r="AR45"/>
      <c r="AS45"/>
      <c r="AT45" s="59">
        <f>VLOOKUP($BR45,Tables!$D$14:$I$27,2,FALSE)*W45</f>
        <v>480</v>
      </c>
      <c r="AU45" s="59">
        <f>VLOOKUP($BR45,Tables!$D$14:$I$27,3,FALSE)</f>
        <v>0</v>
      </c>
      <c r="AV45" s="59">
        <f>VLOOKUP($BR45,Tables!$D$14:$I$27,4,FALSE)*W45</f>
        <v>0</v>
      </c>
      <c r="AW45" s="59">
        <f>VLOOKUP($BR45,Tables!$D$14:$I$27,5,FALSE)*W45</f>
        <v>0</v>
      </c>
      <c r="AX45" s="52">
        <f>IF(ISERROR(VLOOKUP(V45,Tables!$A$2:$B$27,2,FALSE))=TRUE,0,VLOOKUP(V45,Tables!$A$2:$B$27,2,FALSE))*VLOOKUP(BR45,Tables!$D$14:$J$27,7,FALSE)</f>
        <v>0</v>
      </c>
      <c r="AY45" s="52">
        <f>IF(ISERROR(VLOOKUP(BS45,Tables!$A$2:$B$31,2,FALSE))=TRUE,0,VLOOKUP(BS45,Tables!$A$2:$B$31,2,FALSE))</f>
        <v>0</v>
      </c>
      <c r="AZ45" s="59">
        <f>VLOOKUP($BR45,Tables!$D$14:$K$27,8,FALSE)</f>
        <v>0</v>
      </c>
      <c r="BA45" s="59">
        <f>IF(OR(BR45="T150",BR45="HYBT150"),W45*Tables!$L$23,0)</f>
        <v>240</v>
      </c>
      <c r="BB45" s="59">
        <f>IF(OR(BR45="T200",BR45="HYBT200"),W45*Tables!$E$24,0)</f>
        <v>0</v>
      </c>
      <c r="BC45" s="61">
        <f t="shared" si="0"/>
        <v>720</v>
      </c>
      <c r="BD45" s="55" t="str">
        <f t="shared" si="12"/>
        <v/>
      </c>
      <c r="BE45" s="55" t="str">
        <f t="shared" si="12"/>
        <v/>
      </c>
      <c r="BF45" s="55" t="str">
        <f t="shared" si="12"/>
        <v/>
      </c>
      <c r="BG45" s="55" t="str">
        <f t="shared" si="12"/>
        <v/>
      </c>
      <c r="BH45" s="55" t="str">
        <f t="shared" si="12"/>
        <v/>
      </c>
      <c r="BI45" s="55" t="str">
        <f t="shared" si="12"/>
        <v/>
      </c>
      <c r="BJ45" s="55" t="str">
        <f t="shared" si="12"/>
        <v/>
      </c>
      <c r="BK45" s="55" t="str">
        <f t="shared" si="12"/>
        <v/>
      </c>
      <c r="BL45" s="55" t="str">
        <f t="shared" si="12"/>
        <v/>
      </c>
      <c r="BM45" s="55" t="str">
        <f t="shared" si="12"/>
        <v/>
      </c>
      <c r="BN45" s="55" t="str">
        <f t="shared" si="12"/>
        <v/>
      </c>
      <c r="BO45" s="55" t="str">
        <f t="shared" si="12"/>
        <v/>
      </c>
      <c r="BP45" s="55" t="str">
        <f t="shared" si="12"/>
        <v>T150</v>
      </c>
      <c r="BQ45" s="55" t="str">
        <f t="shared" si="12"/>
        <v/>
      </c>
      <c r="BR45" s="62" t="str">
        <f t="shared" si="2"/>
        <v>T150</v>
      </c>
      <c r="BS45" s="62" t="str">
        <f t="shared" si="3"/>
        <v/>
      </c>
      <c r="BT45" s="63">
        <f t="shared" si="4"/>
        <v>54</v>
      </c>
      <c r="BU45" s="64">
        <f t="shared" si="5"/>
        <v>2.2399999999999998</v>
      </c>
      <c r="BV45" s="64">
        <f t="shared" si="6"/>
        <v>5.4799999999999995</v>
      </c>
      <c r="BW45" s="64">
        <f t="shared" si="7"/>
        <v>44.519999999999996</v>
      </c>
      <c r="BX45" s="65">
        <f t="shared" si="8"/>
        <v>46253.24</v>
      </c>
      <c r="BY45" s="65">
        <f t="shared" si="9"/>
        <v>46256.480000000003</v>
      </c>
      <c r="BZ45" s="65">
        <f t="shared" si="10"/>
        <v>46295.519999999997</v>
      </c>
    </row>
    <row r="46" spans="1:78" ht="15.5" x14ac:dyDescent="0.35">
      <c r="A46">
        <v>70898</v>
      </c>
      <c r="B46" t="s">
        <v>782</v>
      </c>
      <c r="C46" t="s">
        <v>309</v>
      </c>
      <c r="D46">
        <v>233</v>
      </c>
      <c r="E46" t="s">
        <v>470</v>
      </c>
      <c r="F46" t="s">
        <v>789</v>
      </c>
      <c r="G46" t="s">
        <v>270</v>
      </c>
      <c r="H46" t="s">
        <v>309</v>
      </c>
      <c r="I46" s="13">
        <v>46307</v>
      </c>
      <c r="J46" s="13">
        <v>46367</v>
      </c>
      <c r="K46" s="13">
        <v>46337</v>
      </c>
      <c r="L46" t="s">
        <v>787</v>
      </c>
      <c r="M46" t="s">
        <v>193</v>
      </c>
      <c r="N46">
        <v>12</v>
      </c>
      <c r="O46">
        <v>12</v>
      </c>
      <c r="P46">
        <v>12</v>
      </c>
      <c r="Q46">
        <v>12</v>
      </c>
      <c r="R46">
        <v>0</v>
      </c>
      <c r="S46">
        <v>32</v>
      </c>
      <c r="T46" t="s">
        <v>311</v>
      </c>
      <c r="U46">
        <v>0</v>
      </c>
      <c r="V46"/>
      <c r="W46">
        <v>3</v>
      </c>
      <c r="X46" t="s">
        <v>194</v>
      </c>
      <c r="Y46"/>
      <c r="Z46"/>
      <c r="AA46" t="s">
        <v>312</v>
      </c>
      <c r="AB46">
        <v>134</v>
      </c>
      <c r="AC46" t="s">
        <v>207</v>
      </c>
      <c r="AD46" t="s">
        <v>313</v>
      </c>
      <c r="AE46" t="s">
        <v>489</v>
      </c>
      <c r="AF46" s="13">
        <v>46307</v>
      </c>
      <c r="AG46" s="13">
        <v>46367</v>
      </c>
      <c r="AH46"/>
      <c r="AI46"/>
      <c r="AJ46"/>
      <c r="AK46"/>
      <c r="AL46"/>
      <c r="AM46"/>
      <c r="AN46"/>
      <c r="AO46"/>
      <c r="AP46"/>
      <c r="AQ46"/>
      <c r="AR46"/>
      <c r="AS46"/>
      <c r="AT46" s="59">
        <f>VLOOKUP($BR46,Tables!$D$14:$I$27,2,FALSE)*W46</f>
        <v>480</v>
      </c>
      <c r="AU46" s="59">
        <f>VLOOKUP($BR46,Tables!$D$14:$I$27,3,FALSE)</f>
        <v>0</v>
      </c>
      <c r="AV46" s="59">
        <f>VLOOKUP($BR46,Tables!$D$14:$I$27,4,FALSE)*W46</f>
        <v>0</v>
      </c>
      <c r="AW46" s="59">
        <f>VLOOKUP($BR46,Tables!$D$14:$I$27,5,FALSE)*W46</f>
        <v>0</v>
      </c>
      <c r="AX46" s="52">
        <f>IF(ISERROR(VLOOKUP(V46,Tables!$A$2:$B$27,2,FALSE))=TRUE,0,VLOOKUP(V46,Tables!$A$2:$B$27,2,FALSE))*VLOOKUP(BR46,Tables!$D$14:$J$27,7,FALSE)</f>
        <v>0</v>
      </c>
      <c r="AY46" s="52">
        <f>IF(ISERROR(VLOOKUP(BS46,Tables!$A$2:$B$31,2,FALSE))=TRUE,0,VLOOKUP(BS46,Tables!$A$2:$B$31,2,FALSE))</f>
        <v>0</v>
      </c>
      <c r="AZ46" s="59">
        <f>VLOOKUP($BR46,Tables!$D$14:$K$27,8,FALSE)</f>
        <v>0</v>
      </c>
      <c r="BA46" s="59">
        <f>IF(OR(BR46="T150",BR46="HYBT150"),W46*Tables!$L$23,0)</f>
        <v>240</v>
      </c>
      <c r="BB46" s="59">
        <f>IF(OR(BR46="T200",BR46="HYBT200"),W46*Tables!$E$24,0)</f>
        <v>0</v>
      </c>
      <c r="BC46" s="61">
        <f t="shared" si="0"/>
        <v>720</v>
      </c>
      <c r="BD46" s="55" t="str">
        <f t="shared" si="12"/>
        <v/>
      </c>
      <c r="BE46" s="55" t="str">
        <f t="shared" si="12"/>
        <v/>
      </c>
      <c r="BF46" s="55" t="str">
        <f t="shared" si="12"/>
        <v/>
      </c>
      <c r="BG46" s="55" t="str">
        <f t="shared" si="12"/>
        <v/>
      </c>
      <c r="BH46" s="55" t="str">
        <f t="shared" si="12"/>
        <v/>
      </c>
      <c r="BI46" s="55" t="str">
        <f t="shared" si="12"/>
        <v/>
      </c>
      <c r="BJ46" s="55" t="str">
        <f t="shared" si="12"/>
        <v/>
      </c>
      <c r="BK46" s="55" t="str">
        <f t="shared" si="12"/>
        <v/>
      </c>
      <c r="BL46" s="55" t="str">
        <f t="shared" si="12"/>
        <v/>
      </c>
      <c r="BM46" s="55" t="str">
        <f t="shared" si="12"/>
        <v/>
      </c>
      <c r="BN46" s="55" t="str">
        <f t="shared" si="12"/>
        <v/>
      </c>
      <c r="BO46" s="55" t="str">
        <f t="shared" si="12"/>
        <v/>
      </c>
      <c r="BP46" s="55" t="str">
        <f t="shared" si="12"/>
        <v>T150</v>
      </c>
      <c r="BQ46" s="55" t="str">
        <f t="shared" si="12"/>
        <v/>
      </c>
      <c r="BR46" s="62" t="str">
        <f t="shared" si="2"/>
        <v>T150</v>
      </c>
      <c r="BS46" s="62" t="str">
        <f t="shared" si="3"/>
        <v/>
      </c>
      <c r="BT46" s="63">
        <f t="shared" si="4"/>
        <v>61</v>
      </c>
      <c r="BU46" s="64">
        <f t="shared" si="5"/>
        <v>2.6599999999999997</v>
      </c>
      <c r="BV46" s="64">
        <f t="shared" si="6"/>
        <v>6.3199999999999994</v>
      </c>
      <c r="BW46" s="64">
        <f t="shared" si="7"/>
        <v>50.4</v>
      </c>
      <c r="BX46" s="65">
        <f t="shared" si="8"/>
        <v>46309.66</v>
      </c>
      <c r="BY46" s="65">
        <f t="shared" si="9"/>
        <v>46313.32</v>
      </c>
      <c r="BZ46" s="65">
        <f t="shared" si="10"/>
        <v>46357.4</v>
      </c>
    </row>
    <row r="47" spans="1:78" ht="15.5" x14ac:dyDescent="0.35">
      <c r="A47">
        <v>71122</v>
      </c>
      <c r="B47" t="s">
        <v>782</v>
      </c>
      <c r="C47" t="s">
        <v>320</v>
      </c>
      <c r="D47">
        <v>120</v>
      </c>
      <c r="E47" t="s">
        <v>488</v>
      </c>
      <c r="F47" t="s">
        <v>321</v>
      </c>
      <c r="G47" t="s">
        <v>216</v>
      </c>
      <c r="H47" t="s">
        <v>320</v>
      </c>
      <c r="I47" s="13">
        <v>46251</v>
      </c>
      <c r="J47" s="13">
        <v>46304</v>
      </c>
      <c r="K47" s="13">
        <v>46277</v>
      </c>
      <c r="L47" t="s">
        <v>790</v>
      </c>
      <c r="M47" t="s">
        <v>161</v>
      </c>
      <c r="N47">
        <v>24</v>
      </c>
      <c r="O47">
        <v>16</v>
      </c>
      <c r="P47">
        <v>16</v>
      </c>
      <c r="Q47">
        <v>16</v>
      </c>
      <c r="R47">
        <v>0</v>
      </c>
      <c r="S47">
        <v>308775</v>
      </c>
      <c r="T47" t="s">
        <v>1075</v>
      </c>
      <c r="U47">
        <v>0</v>
      </c>
      <c r="V47"/>
      <c r="W47">
        <v>3</v>
      </c>
      <c r="X47" t="s">
        <v>194</v>
      </c>
      <c r="Y47"/>
      <c r="Z47" t="s">
        <v>277</v>
      </c>
      <c r="AA47"/>
      <c r="AB47"/>
      <c r="AC47"/>
      <c r="AD47"/>
      <c r="AE47"/>
      <c r="AF47" s="13">
        <v>46251</v>
      </c>
      <c r="AG47" s="13">
        <v>46304</v>
      </c>
      <c r="AH47"/>
      <c r="AI47"/>
      <c r="AJ47"/>
      <c r="AK47"/>
      <c r="AL47"/>
      <c r="AM47"/>
      <c r="AN47"/>
      <c r="AO47"/>
      <c r="AP47"/>
      <c r="AQ47"/>
      <c r="AR47"/>
      <c r="AS47"/>
      <c r="AT47" s="59">
        <f>VLOOKUP($BR47,Tables!$D$14:$I$27,2,FALSE)*W47</f>
        <v>480</v>
      </c>
      <c r="AU47" s="59">
        <f>VLOOKUP($BR47,Tables!$D$14:$I$27,3,FALSE)</f>
        <v>0</v>
      </c>
      <c r="AV47" s="59">
        <f>VLOOKUP($BR47,Tables!$D$14:$I$27,4,FALSE)*W47</f>
        <v>0</v>
      </c>
      <c r="AW47" s="59">
        <f>VLOOKUP($BR47,Tables!$D$14:$I$27,5,FALSE)*W47</f>
        <v>0</v>
      </c>
      <c r="AX47" s="52">
        <f>IF(ISERROR(VLOOKUP(V47,Tables!$A$2:$B$27,2,FALSE))=TRUE,0,VLOOKUP(V47,Tables!$A$2:$B$27,2,FALSE))*VLOOKUP(BR47,Tables!$D$14:$J$27,7,FALSE)</f>
        <v>0</v>
      </c>
      <c r="AY47" s="52">
        <f>IF(ISERROR(VLOOKUP(BS47,Tables!$A$2:$B$31,2,FALSE))=TRUE,0,VLOOKUP(BS47,Tables!$A$2:$B$31,2,FALSE))</f>
        <v>0</v>
      </c>
      <c r="AZ47" s="59">
        <f>VLOOKUP($BR47,Tables!$D$14:$K$27,8,FALSE)</f>
        <v>0</v>
      </c>
      <c r="BA47" s="59">
        <f>IF(OR(BR47="T150",BR47="HYBT150"),W47*Tables!$L$23,0)</f>
        <v>0</v>
      </c>
      <c r="BB47" s="59">
        <f>IF(OR(BR47="T200",BR47="HYBT200"),W47*Tables!$E$24,0)</f>
        <v>0</v>
      </c>
      <c r="BC47" s="61">
        <f t="shared" si="0"/>
        <v>480</v>
      </c>
      <c r="BD47" s="55" t="str">
        <f t="shared" si="12"/>
        <v/>
      </c>
      <c r="BE47" s="55" t="str">
        <f t="shared" si="12"/>
        <v/>
      </c>
      <c r="BF47" s="55" t="str">
        <f t="shared" si="12"/>
        <v/>
      </c>
      <c r="BG47" s="55" t="str">
        <f t="shared" si="12"/>
        <v/>
      </c>
      <c r="BH47" s="55" t="str">
        <f t="shared" si="12"/>
        <v/>
      </c>
      <c r="BI47" s="55" t="str">
        <f t="shared" si="12"/>
        <v/>
      </c>
      <c r="BJ47" s="55" t="str">
        <f t="shared" si="12"/>
        <v/>
      </c>
      <c r="BK47" s="55" t="str">
        <f t="shared" si="12"/>
        <v/>
      </c>
      <c r="BL47" s="55" t="str">
        <f t="shared" si="12"/>
        <v/>
      </c>
      <c r="BM47" s="55" t="str">
        <f t="shared" si="12"/>
        <v/>
      </c>
      <c r="BN47" s="55" t="str">
        <f t="shared" si="12"/>
        <v/>
      </c>
      <c r="BO47" s="55" t="str">
        <f t="shared" si="12"/>
        <v/>
      </c>
      <c r="BP47" s="55" t="str">
        <f t="shared" si="12"/>
        <v/>
      </c>
      <c r="BQ47" s="55" t="str">
        <f t="shared" si="12"/>
        <v/>
      </c>
      <c r="BR47" s="62" t="str">
        <f t="shared" si="2"/>
        <v>Base</v>
      </c>
      <c r="BS47" s="62" t="str">
        <f t="shared" si="3"/>
        <v/>
      </c>
      <c r="BT47" s="63">
        <f t="shared" si="4"/>
        <v>54</v>
      </c>
      <c r="BU47" s="64">
        <f t="shared" si="5"/>
        <v>2.2399999999999998</v>
      </c>
      <c r="BV47" s="64">
        <f t="shared" si="6"/>
        <v>5.4799999999999995</v>
      </c>
      <c r="BW47" s="64">
        <f t="shared" si="7"/>
        <v>44.519999999999996</v>
      </c>
      <c r="BX47" s="65">
        <f t="shared" si="8"/>
        <v>46253.24</v>
      </c>
      <c r="BY47" s="65">
        <f t="shared" si="9"/>
        <v>46256.480000000003</v>
      </c>
      <c r="BZ47" s="65">
        <f t="shared" si="10"/>
        <v>46295.519999999997</v>
      </c>
    </row>
    <row r="48" spans="1:78" ht="15.5" x14ac:dyDescent="0.35">
      <c r="A48">
        <v>70899</v>
      </c>
      <c r="B48" t="s">
        <v>782</v>
      </c>
      <c r="C48" t="s">
        <v>320</v>
      </c>
      <c r="D48">
        <v>240</v>
      </c>
      <c r="E48" t="s">
        <v>470</v>
      </c>
      <c r="F48" t="s">
        <v>501</v>
      </c>
      <c r="G48" t="s">
        <v>216</v>
      </c>
      <c r="H48" t="s">
        <v>320</v>
      </c>
      <c r="I48" s="13">
        <v>46307</v>
      </c>
      <c r="J48" s="13">
        <v>46367</v>
      </c>
      <c r="K48" s="13">
        <v>46337</v>
      </c>
      <c r="L48" t="s">
        <v>790</v>
      </c>
      <c r="M48" t="s">
        <v>161</v>
      </c>
      <c r="N48">
        <v>24</v>
      </c>
      <c r="O48">
        <v>5</v>
      </c>
      <c r="P48">
        <v>5</v>
      </c>
      <c r="Q48">
        <v>5</v>
      </c>
      <c r="R48">
        <v>0</v>
      </c>
      <c r="S48">
        <v>308775</v>
      </c>
      <c r="T48" t="s">
        <v>1075</v>
      </c>
      <c r="U48">
        <v>0</v>
      </c>
      <c r="V48"/>
      <c r="W48">
        <v>3</v>
      </c>
      <c r="X48" t="s">
        <v>194</v>
      </c>
      <c r="Y48"/>
      <c r="Z48" t="s">
        <v>277</v>
      </c>
      <c r="AA48"/>
      <c r="AB48"/>
      <c r="AC48"/>
      <c r="AD48"/>
      <c r="AE48"/>
      <c r="AF48" s="13">
        <v>46307</v>
      </c>
      <c r="AG48" s="13">
        <v>46367</v>
      </c>
      <c r="AH48"/>
      <c r="AI48"/>
      <c r="AJ48"/>
      <c r="AK48"/>
      <c r="AL48"/>
      <c r="AM48"/>
      <c r="AN48"/>
      <c r="AO48"/>
      <c r="AP48"/>
      <c r="AQ48"/>
      <c r="AR48"/>
      <c r="AS48"/>
      <c r="AT48" s="59">
        <f>VLOOKUP($BR48,Tables!$D$14:$I$27,2,FALSE)*W48</f>
        <v>480</v>
      </c>
      <c r="AU48" s="59">
        <f>VLOOKUP($BR48,Tables!$D$14:$I$27,3,FALSE)</f>
        <v>0</v>
      </c>
      <c r="AV48" s="59">
        <f>VLOOKUP($BR48,Tables!$D$14:$I$27,4,FALSE)*W48</f>
        <v>0</v>
      </c>
      <c r="AW48" s="59">
        <f>VLOOKUP($BR48,Tables!$D$14:$I$27,5,FALSE)*W48</f>
        <v>0</v>
      </c>
      <c r="AX48" s="52">
        <f>IF(ISERROR(VLOOKUP(V48,Tables!$A$2:$B$27,2,FALSE))=TRUE,0,VLOOKUP(V48,Tables!$A$2:$B$27,2,FALSE))*VLOOKUP(BR48,Tables!$D$14:$J$27,7,FALSE)</f>
        <v>0</v>
      </c>
      <c r="AY48" s="52">
        <f>IF(ISERROR(VLOOKUP(BS48,Tables!$A$2:$B$31,2,FALSE))=TRUE,0,VLOOKUP(BS48,Tables!$A$2:$B$31,2,FALSE))</f>
        <v>0</v>
      </c>
      <c r="AZ48" s="59">
        <f>VLOOKUP($BR48,Tables!$D$14:$K$27,8,FALSE)</f>
        <v>0</v>
      </c>
      <c r="BA48" s="59">
        <f>IF(OR(BR48="T150",BR48="HYBT150"),W48*Tables!$L$23,0)</f>
        <v>0</v>
      </c>
      <c r="BB48" s="59">
        <f>IF(OR(BR48="T200",BR48="HYBT200"),W48*Tables!$E$24,0)</f>
        <v>0</v>
      </c>
      <c r="BC48" s="61">
        <f t="shared" si="0"/>
        <v>480</v>
      </c>
      <c r="BD48" s="55" t="str">
        <f t="shared" si="12"/>
        <v/>
      </c>
      <c r="BE48" s="55" t="str">
        <f t="shared" si="12"/>
        <v/>
      </c>
      <c r="BF48" s="55" t="str">
        <f t="shared" si="12"/>
        <v/>
      </c>
      <c r="BG48" s="55" t="str">
        <f t="shared" si="12"/>
        <v/>
      </c>
      <c r="BH48" s="55" t="str">
        <f t="shared" si="12"/>
        <v/>
      </c>
      <c r="BI48" s="55" t="str">
        <f t="shared" si="12"/>
        <v/>
      </c>
      <c r="BJ48" s="55" t="str">
        <f t="shared" si="12"/>
        <v/>
      </c>
      <c r="BK48" s="55" t="str">
        <f t="shared" si="12"/>
        <v/>
      </c>
      <c r="BL48" s="55" t="str">
        <f t="shared" si="12"/>
        <v/>
      </c>
      <c r="BM48" s="55" t="str">
        <f t="shared" si="12"/>
        <v/>
      </c>
      <c r="BN48" s="55" t="str">
        <f t="shared" si="12"/>
        <v/>
      </c>
      <c r="BO48" s="55" t="str">
        <f t="shared" si="12"/>
        <v/>
      </c>
      <c r="BP48" s="55" t="str">
        <f t="shared" si="12"/>
        <v/>
      </c>
      <c r="BQ48" s="55" t="str">
        <f t="shared" si="12"/>
        <v/>
      </c>
      <c r="BR48" s="62" t="str">
        <f t="shared" si="2"/>
        <v>Base</v>
      </c>
      <c r="BS48" s="62" t="str">
        <f t="shared" si="3"/>
        <v/>
      </c>
      <c r="BT48" s="63">
        <f t="shared" si="4"/>
        <v>61</v>
      </c>
      <c r="BU48" s="64">
        <f t="shared" si="5"/>
        <v>2.6599999999999997</v>
      </c>
      <c r="BV48" s="64">
        <f t="shared" si="6"/>
        <v>6.3199999999999994</v>
      </c>
      <c r="BW48" s="64">
        <f t="shared" si="7"/>
        <v>50.4</v>
      </c>
      <c r="BX48" s="65">
        <f t="shared" si="8"/>
        <v>46309.66</v>
      </c>
      <c r="BY48" s="65">
        <f t="shared" si="9"/>
        <v>46313.32</v>
      </c>
      <c r="BZ48" s="65">
        <f t="shared" si="10"/>
        <v>46357.4</v>
      </c>
    </row>
    <row r="49" spans="1:78" ht="15.5" x14ac:dyDescent="0.35">
      <c r="A49">
        <v>71180</v>
      </c>
      <c r="B49" t="s">
        <v>782</v>
      </c>
      <c r="C49" t="s">
        <v>217</v>
      </c>
      <c r="D49">
        <v>100</v>
      </c>
      <c r="E49">
        <v>3001</v>
      </c>
      <c r="F49" t="s">
        <v>322</v>
      </c>
      <c r="G49" t="s">
        <v>216</v>
      </c>
      <c r="H49" t="s">
        <v>217</v>
      </c>
      <c r="I49" s="13">
        <v>46251</v>
      </c>
      <c r="J49" s="13">
        <v>46367</v>
      </c>
      <c r="K49" s="13">
        <v>46309</v>
      </c>
      <c r="L49" t="s">
        <v>921</v>
      </c>
      <c r="M49" t="s">
        <v>193</v>
      </c>
      <c r="N49">
        <v>16</v>
      </c>
      <c r="O49">
        <v>16</v>
      </c>
      <c r="P49">
        <v>16</v>
      </c>
      <c r="Q49">
        <v>16</v>
      </c>
      <c r="R49">
        <v>0</v>
      </c>
      <c r="S49">
        <v>6363</v>
      </c>
      <c r="T49" t="s">
        <v>942</v>
      </c>
      <c r="U49">
        <v>0</v>
      </c>
      <c r="V49"/>
      <c r="W49">
        <v>3</v>
      </c>
      <c r="X49" t="s">
        <v>194</v>
      </c>
      <c r="Y49"/>
      <c r="Z49"/>
      <c r="AA49" t="s">
        <v>206</v>
      </c>
      <c r="AB49">
        <v>1426</v>
      </c>
      <c r="AC49" t="s">
        <v>208</v>
      </c>
      <c r="AD49" t="s">
        <v>323</v>
      </c>
      <c r="AE49" t="s">
        <v>483</v>
      </c>
      <c r="AF49" s="13">
        <v>46251</v>
      </c>
      <c r="AG49" s="13">
        <v>46367</v>
      </c>
      <c r="AH49"/>
      <c r="AI49"/>
      <c r="AJ49"/>
      <c r="AK49"/>
      <c r="AL49"/>
      <c r="AM49"/>
      <c r="AN49"/>
      <c r="AO49"/>
      <c r="AP49"/>
      <c r="AQ49"/>
      <c r="AR49"/>
      <c r="AS49"/>
      <c r="AT49" s="59">
        <f>VLOOKUP($BR49,Tables!$D$14:$I$27,2,FALSE)*W49</f>
        <v>480</v>
      </c>
      <c r="AU49" s="59">
        <f>VLOOKUP($BR49,Tables!$D$14:$I$27,3,FALSE)</f>
        <v>0</v>
      </c>
      <c r="AV49" s="59">
        <f>VLOOKUP($BR49,Tables!$D$14:$I$27,4,FALSE)*W49</f>
        <v>0</v>
      </c>
      <c r="AW49" s="59">
        <f>VLOOKUP($BR49,Tables!$D$14:$I$27,5,FALSE)*W49</f>
        <v>0</v>
      </c>
      <c r="AX49" s="52">
        <f>IF(ISERROR(VLOOKUP(V49,Tables!$A$2:$B$27,2,FALSE))=TRUE,0,VLOOKUP(V49,Tables!$A$2:$B$27,2,FALSE))*VLOOKUP(BR49,Tables!$D$14:$J$27,7,FALSE)</f>
        <v>0</v>
      </c>
      <c r="AY49" s="52">
        <f>IF(ISERROR(VLOOKUP(BS49,Tables!$A$2:$B$31,2,FALSE))=TRUE,0,VLOOKUP(BS49,Tables!$A$2:$B$31,2,FALSE))</f>
        <v>0</v>
      </c>
      <c r="AZ49" s="59">
        <f>VLOOKUP($BR49,Tables!$D$14:$K$27,8,FALSE)</f>
        <v>0</v>
      </c>
      <c r="BA49" s="59">
        <f>IF(OR(BR49="T150",BR49="HYBT150"),W49*Tables!$L$23,0)</f>
        <v>0</v>
      </c>
      <c r="BB49" s="59">
        <f>IF(OR(BR49="T200",BR49="HYBT200"),W49*Tables!$E$24,0)</f>
        <v>0</v>
      </c>
      <c r="BC49" s="61">
        <f t="shared" si="0"/>
        <v>480</v>
      </c>
      <c r="BD49" s="55" t="str">
        <f t="shared" si="12"/>
        <v/>
      </c>
      <c r="BE49" s="55" t="str">
        <f t="shared" si="12"/>
        <v/>
      </c>
      <c r="BF49" s="55" t="str">
        <f t="shared" si="12"/>
        <v/>
      </c>
      <c r="BG49" s="55" t="str">
        <f t="shared" si="12"/>
        <v/>
      </c>
      <c r="BH49" s="55" t="str">
        <f t="shared" si="12"/>
        <v/>
      </c>
      <c r="BI49" s="55" t="str">
        <f t="shared" si="12"/>
        <v/>
      </c>
      <c r="BJ49" s="55" t="str">
        <f t="shared" si="12"/>
        <v/>
      </c>
      <c r="BK49" s="55" t="str">
        <f t="shared" si="12"/>
        <v/>
      </c>
      <c r="BL49" s="55" t="str">
        <f t="shared" si="12"/>
        <v/>
      </c>
      <c r="BM49" s="55" t="str">
        <f t="shared" si="12"/>
        <v/>
      </c>
      <c r="BN49" s="55" t="str">
        <f t="shared" si="12"/>
        <v/>
      </c>
      <c r="BO49" s="55" t="str">
        <f t="shared" si="12"/>
        <v/>
      </c>
      <c r="BP49" s="55" t="str">
        <f t="shared" si="12"/>
        <v/>
      </c>
      <c r="BQ49" s="55" t="str">
        <f t="shared" si="12"/>
        <v/>
      </c>
      <c r="BR49" s="62" t="str">
        <f t="shared" si="2"/>
        <v>Base</v>
      </c>
      <c r="BS49" s="62" t="str">
        <f t="shared" si="3"/>
        <v/>
      </c>
      <c r="BT49" s="63">
        <f t="shared" si="4"/>
        <v>117</v>
      </c>
      <c r="BU49" s="64">
        <f t="shared" si="5"/>
        <v>6.02</v>
      </c>
      <c r="BV49" s="64">
        <f t="shared" si="6"/>
        <v>13.04</v>
      </c>
      <c r="BW49" s="64">
        <f t="shared" si="7"/>
        <v>97.44</v>
      </c>
      <c r="BX49" s="65">
        <f t="shared" si="8"/>
        <v>46257.02</v>
      </c>
      <c r="BY49" s="65">
        <f t="shared" si="9"/>
        <v>46264.04</v>
      </c>
      <c r="BZ49" s="65">
        <f t="shared" si="10"/>
        <v>46349.440000000002</v>
      </c>
    </row>
    <row r="50" spans="1:78" ht="15.5" x14ac:dyDescent="0.35">
      <c r="A50">
        <v>71181</v>
      </c>
      <c r="B50" t="s">
        <v>782</v>
      </c>
      <c r="C50" t="s">
        <v>217</v>
      </c>
      <c r="D50">
        <v>167</v>
      </c>
      <c r="E50">
        <v>3001</v>
      </c>
      <c r="F50" t="s">
        <v>324</v>
      </c>
      <c r="G50" t="s">
        <v>216</v>
      </c>
      <c r="H50" t="s">
        <v>217</v>
      </c>
      <c r="I50" s="13">
        <v>46251</v>
      </c>
      <c r="J50" s="13">
        <v>46367</v>
      </c>
      <c r="K50" s="13">
        <v>46309</v>
      </c>
      <c r="L50" t="s">
        <v>256</v>
      </c>
      <c r="M50" t="s">
        <v>161</v>
      </c>
      <c r="N50">
        <v>10</v>
      </c>
      <c r="O50">
        <v>10</v>
      </c>
      <c r="P50">
        <v>10</v>
      </c>
      <c r="Q50">
        <v>10</v>
      </c>
      <c r="R50">
        <v>1</v>
      </c>
      <c r="S50">
        <v>227968</v>
      </c>
      <c r="T50" t="s">
        <v>1076</v>
      </c>
      <c r="U50">
        <v>0</v>
      </c>
      <c r="V50"/>
      <c r="W50">
        <v>3</v>
      </c>
      <c r="X50" t="s">
        <v>194</v>
      </c>
      <c r="Y50" t="s">
        <v>943</v>
      </c>
      <c r="Z50" t="s">
        <v>277</v>
      </c>
      <c r="AA50"/>
      <c r="AB50"/>
      <c r="AC50"/>
      <c r="AD50"/>
      <c r="AE50"/>
      <c r="AF50" s="13">
        <v>46251</v>
      </c>
      <c r="AG50" s="13">
        <v>46367</v>
      </c>
      <c r="AH50"/>
      <c r="AI50"/>
      <c r="AJ50"/>
      <c r="AK50"/>
      <c r="AL50"/>
      <c r="AM50"/>
      <c r="AN50"/>
      <c r="AO50"/>
      <c r="AP50"/>
      <c r="AQ50"/>
      <c r="AR50"/>
      <c r="AS50"/>
      <c r="AT50" s="59">
        <f>VLOOKUP($BR50,Tables!$D$14:$I$27,2,FALSE)*W50</f>
        <v>480</v>
      </c>
      <c r="AU50" s="59">
        <f>VLOOKUP($BR50,Tables!$D$14:$I$27,3,FALSE)</f>
        <v>0</v>
      </c>
      <c r="AV50" s="59">
        <f>VLOOKUP($BR50,Tables!$D$14:$I$27,4,FALSE)*W50</f>
        <v>0</v>
      </c>
      <c r="AW50" s="59">
        <f>VLOOKUP($BR50,Tables!$D$14:$I$27,5,FALSE)*W50</f>
        <v>0</v>
      </c>
      <c r="AX50" s="52">
        <f>IF(ISERROR(VLOOKUP(V50,Tables!$A$2:$B$27,2,FALSE))=TRUE,0,VLOOKUP(V50,Tables!$A$2:$B$27,2,FALSE))*VLOOKUP(BR50,Tables!$D$14:$J$27,7,FALSE)</f>
        <v>0</v>
      </c>
      <c r="AY50" s="52">
        <f>IF(ISERROR(VLOOKUP(BS50,Tables!$A$2:$B$31,2,FALSE))=TRUE,0,VLOOKUP(BS50,Tables!$A$2:$B$31,2,FALSE))</f>
        <v>0</v>
      </c>
      <c r="AZ50" s="59">
        <f>VLOOKUP($BR50,Tables!$D$14:$K$27,8,FALSE)</f>
        <v>0</v>
      </c>
      <c r="BA50" s="59">
        <f>IF(OR(BR50="T150",BR50="HYBT150"),W50*Tables!$L$23,0)</f>
        <v>0</v>
      </c>
      <c r="BB50" s="59">
        <f>IF(OR(BR50="T200",BR50="HYBT200"),W50*Tables!$E$24,0)</f>
        <v>0</v>
      </c>
      <c r="BC50" s="61">
        <f t="shared" si="0"/>
        <v>480</v>
      </c>
      <c r="BD50" s="55" t="str">
        <f t="shared" si="12"/>
        <v/>
      </c>
      <c r="BE50" s="55" t="str">
        <f t="shared" si="12"/>
        <v/>
      </c>
      <c r="BF50" s="55" t="str">
        <f t="shared" si="12"/>
        <v/>
      </c>
      <c r="BG50" s="55" t="str">
        <f t="shared" si="12"/>
        <v/>
      </c>
      <c r="BH50" s="55" t="str">
        <f t="shared" si="12"/>
        <v/>
      </c>
      <c r="BI50" s="55" t="str">
        <f t="shared" si="12"/>
        <v/>
      </c>
      <c r="BJ50" s="55" t="str">
        <f t="shared" si="12"/>
        <v/>
      </c>
      <c r="BK50" s="55" t="str">
        <f t="shared" si="12"/>
        <v/>
      </c>
      <c r="BL50" s="55" t="str">
        <f t="shared" si="12"/>
        <v/>
      </c>
      <c r="BM50" s="55" t="str">
        <f t="shared" si="12"/>
        <v/>
      </c>
      <c r="BN50" s="55" t="str">
        <f t="shared" si="12"/>
        <v/>
      </c>
      <c r="BO50" s="55" t="str">
        <f t="shared" si="12"/>
        <v/>
      </c>
      <c r="BP50" s="55" t="str">
        <f t="shared" si="12"/>
        <v/>
      </c>
      <c r="BQ50" s="55" t="str">
        <f t="shared" si="12"/>
        <v/>
      </c>
      <c r="BR50" s="62" t="str">
        <f t="shared" si="2"/>
        <v>Base</v>
      </c>
      <c r="BS50" s="62" t="str">
        <f t="shared" si="3"/>
        <v/>
      </c>
      <c r="BT50" s="63">
        <f t="shared" si="4"/>
        <v>117</v>
      </c>
      <c r="BU50" s="64">
        <f t="shared" si="5"/>
        <v>6.02</v>
      </c>
      <c r="BV50" s="64">
        <f t="shared" si="6"/>
        <v>13.04</v>
      </c>
      <c r="BW50" s="64">
        <f t="shared" si="7"/>
        <v>97.44</v>
      </c>
      <c r="BX50" s="65">
        <f t="shared" si="8"/>
        <v>46257.02</v>
      </c>
      <c r="BY50" s="65">
        <f t="shared" si="9"/>
        <v>46264.04</v>
      </c>
      <c r="BZ50" s="65">
        <f t="shared" si="10"/>
        <v>46349.440000000002</v>
      </c>
    </row>
    <row r="51" spans="1:78" ht="15.5" x14ac:dyDescent="0.35">
      <c r="A51">
        <v>71182</v>
      </c>
      <c r="B51" t="s">
        <v>782</v>
      </c>
      <c r="C51" t="s">
        <v>217</v>
      </c>
      <c r="D51">
        <v>203</v>
      </c>
      <c r="E51">
        <v>3001</v>
      </c>
      <c r="F51" t="s">
        <v>502</v>
      </c>
      <c r="G51" t="s">
        <v>216</v>
      </c>
      <c r="H51" t="s">
        <v>217</v>
      </c>
      <c r="I51" s="13">
        <v>46251</v>
      </c>
      <c r="J51" s="13">
        <v>46367</v>
      </c>
      <c r="K51" s="13">
        <v>46309</v>
      </c>
      <c r="L51" t="s">
        <v>944</v>
      </c>
      <c r="M51" t="s">
        <v>193</v>
      </c>
      <c r="N51">
        <v>12</v>
      </c>
      <c r="O51">
        <v>3</v>
      </c>
      <c r="P51">
        <v>3</v>
      </c>
      <c r="Q51">
        <v>3</v>
      </c>
      <c r="R51">
        <v>0</v>
      </c>
      <c r="S51">
        <v>122</v>
      </c>
      <c r="T51" t="s">
        <v>1077</v>
      </c>
      <c r="U51">
        <v>0</v>
      </c>
      <c r="V51"/>
      <c r="W51">
        <v>3</v>
      </c>
      <c r="X51" t="s">
        <v>962</v>
      </c>
      <c r="Y51"/>
      <c r="Z51"/>
      <c r="AA51" t="s">
        <v>206</v>
      </c>
      <c r="AB51">
        <v>1412</v>
      </c>
      <c r="AC51" t="s">
        <v>358</v>
      </c>
      <c r="AD51" t="s">
        <v>439</v>
      </c>
      <c r="AE51" t="s">
        <v>483</v>
      </c>
      <c r="AF51" s="13">
        <v>46251</v>
      </c>
      <c r="AG51" s="13">
        <v>46367</v>
      </c>
      <c r="AH51"/>
      <c r="AI51"/>
      <c r="AJ51"/>
      <c r="AK51"/>
      <c r="AL51"/>
      <c r="AM51"/>
      <c r="AN51"/>
      <c r="AO51"/>
      <c r="AP51"/>
      <c r="AQ51"/>
      <c r="AR51"/>
      <c r="AS51"/>
      <c r="AT51" s="59">
        <f>VLOOKUP($BR51,Tables!$D$14:$I$27,2,FALSE)*W51</f>
        <v>480</v>
      </c>
      <c r="AU51" s="59">
        <f>VLOOKUP($BR51,Tables!$D$14:$I$27,3,FALSE)</f>
        <v>0</v>
      </c>
      <c r="AV51" s="59">
        <f>VLOOKUP($BR51,Tables!$D$14:$I$27,4,FALSE)*W51</f>
        <v>0</v>
      </c>
      <c r="AW51" s="59">
        <f>VLOOKUP($BR51,Tables!$D$14:$I$27,5,FALSE)*W51</f>
        <v>0</v>
      </c>
      <c r="AX51" s="52">
        <f>IF(ISERROR(VLOOKUP(V51,Tables!$A$2:$B$27,2,FALSE))=TRUE,0,VLOOKUP(V51,Tables!$A$2:$B$27,2,FALSE))*VLOOKUP(BR51,Tables!$D$14:$J$27,7,FALSE)</f>
        <v>0</v>
      </c>
      <c r="AY51" s="52">
        <f>IF(ISERROR(VLOOKUP(BS51,Tables!$A$2:$B$31,2,FALSE))=TRUE,0,VLOOKUP(BS51,Tables!$A$2:$B$31,2,FALSE))</f>
        <v>0</v>
      </c>
      <c r="AZ51" s="59">
        <f>VLOOKUP($BR51,Tables!$D$14:$K$27,8,FALSE)</f>
        <v>0</v>
      </c>
      <c r="BA51" s="59">
        <f>IF(OR(BR51="T150",BR51="HYBT150"),W51*Tables!$L$23,0)</f>
        <v>0</v>
      </c>
      <c r="BB51" s="59">
        <f>IF(OR(BR51="T200",BR51="HYBT200"),W51*Tables!$E$24,0)</f>
        <v>0</v>
      </c>
      <c r="BC51" s="61">
        <f t="shared" si="0"/>
        <v>480</v>
      </c>
      <c r="BD51" s="55" t="str">
        <f t="shared" si="12"/>
        <v/>
      </c>
      <c r="BE51" s="55" t="str">
        <f t="shared" si="12"/>
        <v/>
      </c>
      <c r="BF51" s="55" t="str">
        <f t="shared" si="12"/>
        <v/>
      </c>
      <c r="BG51" s="55" t="str">
        <f t="shared" si="12"/>
        <v/>
      </c>
      <c r="BH51" s="55" t="str">
        <f t="shared" si="12"/>
        <v/>
      </c>
      <c r="BI51" s="55" t="str">
        <f t="shared" si="12"/>
        <v/>
      </c>
      <c r="BJ51" s="55" t="str">
        <f t="shared" si="12"/>
        <v/>
      </c>
      <c r="BK51" s="55" t="str">
        <f t="shared" si="12"/>
        <v/>
      </c>
      <c r="BL51" s="55" t="str">
        <f t="shared" si="12"/>
        <v/>
      </c>
      <c r="BM51" s="55" t="str">
        <f t="shared" si="12"/>
        <v/>
      </c>
      <c r="BN51" s="55" t="str">
        <f t="shared" si="12"/>
        <v/>
      </c>
      <c r="BO51" s="55" t="str">
        <f t="shared" si="12"/>
        <v/>
      </c>
      <c r="BP51" s="55" t="str">
        <f t="shared" si="12"/>
        <v/>
      </c>
      <c r="BQ51" s="55" t="str">
        <f t="shared" si="12"/>
        <v/>
      </c>
      <c r="BR51" s="62" t="str">
        <f t="shared" si="2"/>
        <v>Base</v>
      </c>
      <c r="BS51" s="62" t="str">
        <f t="shared" si="3"/>
        <v/>
      </c>
      <c r="BT51" s="63">
        <f t="shared" si="4"/>
        <v>117</v>
      </c>
      <c r="BU51" s="64">
        <f t="shared" si="5"/>
        <v>6.02</v>
      </c>
      <c r="BV51" s="64">
        <f t="shared" si="6"/>
        <v>13.04</v>
      </c>
      <c r="BW51" s="64">
        <f t="shared" si="7"/>
        <v>97.44</v>
      </c>
      <c r="BX51" s="65">
        <f t="shared" si="8"/>
        <v>46257.02</v>
      </c>
      <c r="BY51" s="65">
        <f t="shared" si="9"/>
        <v>46264.04</v>
      </c>
      <c r="BZ51" s="65">
        <f t="shared" si="10"/>
        <v>46349.440000000002</v>
      </c>
    </row>
    <row r="52" spans="1:78" ht="15.5" x14ac:dyDescent="0.35">
      <c r="A52">
        <v>71745</v>
      </c>
      <c r="B52" t="s">
        <v>782</v>
      </c>
      <c r="C52" t="s">
        <v>217</v>
      </c>
      <c r="D52">
        <v>211</v>
      </c>
      <c r="E52">
        <v>3001</v>
      </c>
      <c r="F52" t="s">
        <v>503</v>
      </c>
      <c r="G52" t="s">
        <v>216</v>
      </c>
      <c r="H52" t="s">
        <v>217</v>
      </c>
      <c r="I52" s="13">
        <v>46252</v>
      </c>
      <c r="J52" s="13">
        <v>46367</v>
      </c>
      <c r="K52" s="13">
        <v>46309</v>
      </c>
      <c r="L52" t="s">
        <v>921</v>
      </c>
      <c r="M52" t="s">
        <v>193</v>
      </c>
      <c r="N52">
        <v>16</v>
      </c>
      <c r="O52">
        <v>15</v>
      </c>
      <c r="P52">
        <v>15</v>
      </c>
      <c r="Q52">
        <v>15</v>
      </c>
      <c r="R52">
        <v>0</v>
      </c>
      <c r="S52">
        <v>6363</v>
      </c>
      <c r="T52" t="s">
        <v>942</v>
      </c>
      <c r="U52">
        <v>0</v>
      </c>
      <c r="V52"/>
      <c r="W52">
        <v>3</v>
      </c>
      <c r="X52" t="s">
        <v>194</v>
      </c>
      <c r="Y52"/>
      <c r="Z52"/>
      <c r="AA52" t="s">
        <v>206</v>
      </c>
      <c r="AB52">
        <v>1426</v>
      </c>
      <c r="AC52" t="s">
        <v>8</v>
      </c>
      <c r="AD52" t="s">
        <v>325</v>
      </c>
      <c r="AE52" t="s">
        <v>496</v>
      </c>
      <c r="AF52" s="13">
        <v>46252</v>
      </c>
      <c r="AG52" s="13">
        <v>46367</v>
      </c>
      <c r="AH52" t="s">
        <v>206</v>
      </c>
      <c r="AI52">
        <v>1412</v>
      </c>
      <c r="AJ52" t="s">
        <v>8</v>
      </c>
      <c r="AK52" t="s">
        <v>325</v>
      </c>
      <c r="AL52" t="s">
        <v>496</v>
      </c>
      <c r="AM52" s="13">
        <v>46252</v>
      </c>
      <c r="AN52" s="13">
        <v>46367</v>
      </c>
      <c r="AO52"/>
      <c r="AP52"/>
      <c r="AQ52"/>
      <c r="AR52"/>
      <c r="AS52"/>
      <c r="AT52" s="59">
        <f>VLOOKUP($BR52,Tables!$D$14:$I$27,2,FALSE)*W52</f>
        <v>480</v>
      </c>
      <c r="AU52" s="59">
        <f>VLOOKUP($BR52,Tables!$D$14:$I$27,3,FALSE)</f>
        <v>0</v>
      </c>
      <c r="AV52" s="59">
        <f>VLOOKUP($BR52,Tables!$D$14:$I$27,4,FALSE)*W52</f>
        <v>0</v>
      </c>
      <c r="AW52" s="59">
        <f>VLOOKUP($BR52,Tables!$D$14:$I$27,5,FALSE)*W52</f>
        <v>0</v>
      </c>
      <c r="AX52" s="52">
        <f>IF(ISERROR(VLOOKUP(V52,Tables!$A$2:$B$27,2,FALSE))=TRUE,0,VLOOKUP(V52,Tables!$A$2:$B$27,2,FALSE))*VLOOKUP(BR52,Tables!$D$14:$J$27,7,FALSE)</f>
        <v>0</v>
      </c>
      <c r="AY52" s="52">
        <f>IF(ISERROR(VLOOKUP(BS52,Tables!$A$2:$B$31,2,FALSE))=TRUE,0,VLOOKUP(BS52,Tables!$A$2:$B$31,2,FALSE))</f>
        <v>0</v>
      </c>
      <c r="AZ52" s="59">
        <f>VLOOKUP($BR52,Tables!$D$14:$K$27,8,FALSE)</f>
        <v>0</v>
      </c>
      <c r="BA52" s="59">
        <f>IF(OR(BR52="T150",BR52="HYBT150"),W52*Tables!$L$23,0)</f>
        <v>0</v>
      </c>
      <c r="BB52" s="59">
        <f>IF(OR(BR52="T200",BR52="HYBT200"),W52*Tables!$E$24,0)</f>
        <v>0</v>
      </c>
      <c r="BC52" s="61">
        <f t="shared" si="0"/>
        <v>480</v>
      </c>
      <c r="BD52" s="55" t="str">
        <f t="shared" si="12"/>
        <v/>
      </c>
      <c r="BE52" s="55" t="str">
        <f t="shared" si="12"/>
        <v/>
      </c>
      <c r="BF52" s="55" t="str">
        <f t="shared" si="12"/>
        <v/>
      </c>
      <c r="BG52" s="55" t="str">
        <f t="shared" si="12"/>
        <v/>
      </c>
      <c r="BH52" s="55" t="str">
        <f t="shared" si="12"/>
        <v/>
      </c>
      <c r="BI52" s="55" t="str">
        <f t="shared" si="12"/>
        <v/>
      </c>
      <c r="BJ52" s="55" t="str">
        <f t="shared" si="12"/>
        <v/>
      </c>
      <c r="BK52" s="55" t="str">
        <f t="shared" si="12"/>
        <v/>
      </c>
      <c r="BL52" s="55" t="str">
        <f t="shared" si="12"/>
        <v/>
      </c>
      <c r="BM52" s="55" t="str">
        <f t="shared" si="12"/>
        <v/>
      </c>
      <c r="BN52" s="55" t="str">
        <f t="shared" si="12"/>
        <v/>
      </c>
      <c r="BO52" s="55" t="str">
        <f t="shared" si="12"/>
        <v/>
      </c>
      <c r="BP52" s="55" t="str">
        <f t="shared" si="12"/>
        <v/>
      </c>
      <c r="BQ52" s="55" t="str">
        <f t="shared" si="12"/>
        <v/>
      </c>
      <c r="BR52" s="62" t="str">
        <f t="shared" si="2"/>
        <v>Base</v>
      </c>
      <c r="BS52" s="62" t="str">
        <f t="shared" si="3"/>
        <v/>
      </c>
      <c r="BT52" s="63">
        <f t="shared" si="4"/>
        <v>116</v>
      </c>
      <c r="BU52" s="64">
        <f t="shared" si="5"/>
        <v>5.96</v>
      </c>
      <c r="BV52" s="64">
        <f t="shared" si="6"/>
        <v>12.92</v>
      </c>
      <c r="BW52" s="64">
        <f t="shared" si="7"/>
        <v>96.6</v>
      </c>
      <c r="BX52" s="65">
        <f t="shared" si="8"/>
        <v>46257.96</v>
      </c>
      <c r="BY52" s="65">
        <f t="shared" si="9"/>
        <v>46264.92</v>
      </c>
      <c r="BZ52" s="65">
        <f t="shared" si="10"/>
        <v>46349.599999999999</v>
      </c>
    </row>
    <row r="53" spans="1:78" ht="15.5" x14ac:dyDescent="0.35">
      <c r="A53">
        <v>71183</v>
      </c>
      <c r="B53" t="s">
        <v>782</v>
      </c>
      <c r="C53" t="s">
        <v>217</v>
      </c>
      <c r="D53">
        <v>223</v>
      </c>
      <c r="E53">
        <v>3020</v>
      </c>
      <c r="F53" t="s">
        <v>791</v>
      </c>
      <c r="G53" t="s">
        <v>216</v>
      </c>
      <c r="H53" t="s">
        <v>217</v>
      </c>
      <c r="I53" s="13">
        <v>46251</v>
      </c>
      <c r="J53" s="13">
        <v>46367</v>
      </c>
      <c r="K53" s="13">
        <v>46309</v>
      </c>
      <c r="L53" t="s">
        <v>451</v>
      </c>
      <c r="M53" t="s">
        <v>161</v>
      </c>
      <c r="N53">
        <v>1</v>
      </c>
      <c r="O53">
        <v>0</v>
      </c>
      <c r="P53">
        <v>0</v>
      </c>
      <c r="Q53">
        <v>0</v>
      </c>
      <c r="R53">
        <v>0</v>
      </c>
      <c r="S53" t="s">
        <v>197</v>
      </c>
      <c r="T53" t="s">
        <v>197</v>
      </c>
      <c r="U53">
        <v>0</v>
      </c>
      <c r="V53"/>
      <c r="W53">
        <v>3</v>
      </c>
      <c r="X53" t="s">
        <v>19</v>
      </c>
      <c r="Y53"/>
      <c r="Z53"/>
      <c r="AA53"/>
      <c r="AB53"/>
      <c r="AC53"/>
      <c r="AD53"/>
      <c r="AE53"/>
      <c r="AF53" s="13">
        <v>46251</v>
      </c>
      <c r="AG53" s="13">
        <v>46367</v>
      </c>
      <c r="AH53"/>
      <c r="AI53"/>
      <c r="AJ53"/>
      <c r="AK53"/>
      <c r="AL53"/>
      <c r="AM53"/>
      <c r="AN53"/>
      <c r="AO53"/>
      <c r="AP53"/>
      <c r="AQ53"/>
      <c r="AR53"/>
      <c r="AS53"/>
      <c r="AT53" s="59">
        <f>VLOOKUP($BR53,Tables!$D$14:$I$27,2,FALSE)*W53</f>
        <v>480</v>
      </c>
      <c r="AU53" s="59">
        <f>VLOOKUP($BR53,Tables!$D$14:$I$27,3,FALSE)</f>
        <v>0</v>
      </c>
      <c r="AV53" s="59">
        <f>VLOOKUP($BR53,Tables!$D$14:$I$27,4,FALSE)*W53</f>
        <v>0</v>
      </c>
      <c r="AW53" s="59">
        <f>VLOOKUP($BR53,Tables!$D$14:$I$27,5,FALSE)*W53</f>
        <v>0</v>
      </c>
      <c r="AX53" s="52">
        <f>IF(ISERROR(VLOOKUP(V53,Tables!$A$2:$B$27,2,FALSE))=TRUE,0,VLOOKUP(V53,Tables!$A$2:$B$27,2,FALSE))*VLOOKUP(BR53,Tables!$D$14:$J$27,7,FALSE)</f>
        <v>0</v>
      </c>
      <c r="AY53" s="52">
        <f>IF(ISERROR(VLOOKUP(BS53,Tables!$A$2:$B$31,2,FALSE))=TRUE,0,VLOOKUP(BS53,Tables!$A$2:$B$31,2,FALSE))</f>
        <v>0</v>
      </c>
      <c r="AZ53" s="59">
        <f>VLOOKUP($BR53,Tables!$D$14:$K$27,8,FALSE)</f>
        <v>0</v>
      </c>
      <c r="BA53" s="59">
        <f>IF(OR(BR53="T150",BR53="HYBT150"),W53*Tables!$L$23,0)</f>
        <v>0</v>
      </c>
      <c r="BB53" s="59">
        <f>IF(OR(BR53="T200",BR53="HYBT200"),W53*Tables!$E$24,0)</f>
        <v>0</v>
      </c>
      <c r="BC53" s="61">
        <f t="shared" si="0"/>
        <v>480</v>
      </c>
      <c r="BD53" s="55" t="str">
        <f t="shared" si="12"/>
        <v/>
      </c>
      <c r="BE53" s="55" t="str">
        <f t="shared" si="12"/>
        <v/>
      </c>
      <c r="BF53" s="55" t="str">
        <f t="shared" si="12"/>
        <v/>
      </c>
      <c r="BG53" s="55" t="str">
        <f t="shared" si="12"/>
        <v/>
      </c>
      <c r="BH53" s="55" t="str">
        <f t="shared" si="12"/>
        <v/>
      </c>
      <c r="BI53" s="55" t="str">
        <f t="shared" si="12"/>
        <v/>
      </c>
      <c r="BJ53" s="55" t="str">
        <f t="shared" si="12"/>
        <v/>
      </c>
      <c r="BK53" s="55" t="str">
        <f t="shared" si="12"/>
        <v/>
      </c>
      <c r="BL53" s="55" t="str">
        <f t="shared" si="12"/>
        <v/>
      </c>
      <c r="BM53" s="55" t="str">
        <f t="shared" si="12"/>
        <v/>
      </c>
      <c r="BN53" s="55" t="str">
        <f t="shared" si="12"/>
        <v/>
      </c>
      <c r="BO53" s="55" t="str">
        <f t="shared" si="12"/>
        <v/>
      </c>
      <c r="BP53" s="55" t="str">
        <f t="shared" si="12"/>
        <v/>
      </c>
      <c r="BQ53" s="55" t="str">
        <f t="shared" si="12"/>
        <v/>
      </c>
      <c r="BR53" s="62" t="str">
        <f t="shared" si="2"/>
        <v>Base</v>
      </c>
      <c r="BS53" s="62" t="str">
        <f t="shared" si="3"/>
        <v/>
      </c>
      <c r="BT53" s="63">
        <f t="shared" si="4"/>
        <v>117</v>
      </c>
      <c r="BU53" s="64">
        <f t="shared" si="5"/>
        <v>6.02</v>
      </c>
      <c r="BV53" s="64">
        <f t="shared" si="6"/>
        <v>13.04</v>
      </c>
      <c r="BW53" s="64">
        <f t="shared" si="7"/>
        <v>97.44</v>
      </c>
      <c r="BX53" s="65">
        <f t="shared" si="8"/>
        <v>46257.02</v>
      </c>
      <c r="BY53" s="65">
        <f t="shared" si="9"/>
        <v>46264.04</v>
      </c>
      <c r="BZ53" s="65">
        <f t="shared" si="10"/>
        <v>46349.440000000002</v>
      </c>
    </row>
    <row r="54" spans="1:78" ht="15.5" x14ac:dyDescent="0.35">
      <c r="A54">
        <v>71746</v>
      </c>
      <c r="B54" t="s">
        <v>782</v>
      </c>
      <c r="C54" t="s">
        <v>217</v>
      </c>
      <c r="D54">
        <v>241</v>
      </c>
      <c r="E54">
        <v>3001</v>
      </c>
      <c r="F54" t="s">
        <v>326</v>
      </c>
      <c r="G54" t="s">
        <v>216</v>
      </c>
      <c r="H54" t="s">
        <v>217</v>
      </c>
      <c r="I54" s="13">
        <v>46252</v>
      </c>
      <c r="J54" s="13">
        <v>46367</v>
      </c>
      <c r="K54" s="13">
        <v>46309</v>
      </c>
      <c r="L54" t="s">
        <v>944</v>
      </c>
      <c r="M54" t="s">
        <v>193</v>
      </c>
      <c r="N54">
        <v>14</v>
      </c>
      <c r="O54">
        <v>11</v>
      </c>
      <c r="P54">
        <v>11</v>
      </c>
      <c r="Q54">
        <v>11</v>
      </c>
      <c r="R54">
        <v>0</v>
      </c>
      <c r="S54">
        <v>274492</v>
      </c>
      <c r="T54" t="s">
        <v>1078</v>
      </c>
      <c r="U54">
        <v>0</v>
      </c>
      <c r="V54"/>
      <c r="W54">
        <v>3</v>
      </c>
      <c r="X54" t="s">
        <v>194</v>
      </c>
      <c r="Y54" t="s">
        <v>504</v>
      </c>
      <c r="Z54"/>
      <c r="AA54" t="s">
        <v>206</v>
      </c>
      <c r="AB54">
        <v>1422</v>
      </c>
      <c r="AC54" t="s">
        <v>8</v>
      </c>
      <c r="AD54" t="s">
        <v>325</v>
      </c>
      <c r="AE54" t="s">
        <v>496</v>
      </c>
      <c r="AF54" s="13">
        <v>46252</v>
      </c>
      <c r="AG54" s="13">
        <v>46367</v>
      </c>
      <c r="AH54"/>
      <c r="AI54"/>
      <c r="AJ54"/>
      <c r="AK54"/>
      <c r="AL54"/>
      <c r="AM54"/>
      <c r="AN54"/>
      <c r="AO54"/>
      <c r="AP54"/>
      <c r="AQ54"/>
      <c r="AR54"/>
      <c r="AS54"/>
      <c r="AT54" s="59">
        <f>VLOOKUP($BR54,Tables!$D$14:$I$27,2,FALSE)*W54</f>
        <v>480</v>
      </c>
      <c r="AU54" s="59">
        <f>VLOOKUP($BR54,Tables!$D$14:$I$27,3,FALSE)</f>
        <v>0</v>
      </c>
      <c r="AV54" s="59">
        <f>VLOOKUP($BR54,Tables!$D$14:$I$27,4,FALSE)*W54</f>
        <v>0</v>
      </c>
      <c r="AW54" s="59">
        <f>VLOOKUP($BR54,Tables!$D$14:$I$27,5,FALSE)*W54</f>
        <v>0</v>
      </c>
      <c r="AX54" s="52">
        <f>IF(ISERROR(VLOOKUP(V54,Tables!$A$2:$B$27,2,FALSE))=TRUE,0,VLOOKUP(V54,Tables!$A$2:$B$27,2,FALSE))*VLOOKUP(BR54,Tables!$D$14:$J$27,7,FALSE)</f>
        <v>0</v>
      </c>
      <c r="AY54" s="52">
        <f>IF(ISERROR(VLOOKUP(BS54,Tables!$A$2:$B$31,2,FALSE))=TRUE,0,VLOOKUP(BS54,Tables!$A$2:$B$31,2,FALSE))</f>
        <v>0</v>
      </c>
      <c r="AZ54" s="59">
        <f>VLOOKUP($BR54,Tables!$D$14:$K$27,8,FALSE)</f>
        <v>0</v>
      </c>
      <c r="BA54" s="59">
        <f>IF(OR(BR54="T150",BR54="HYBT150"),W54*Tables!$L$23,0)</f>
        <v>0</v>
      </c>
      <c r="BB54" s="59">
        <f>IF(OR(BR54="T200",BR54="HYBT200"),W54*Tables!$E$24,0)</f>
        <v>0</v>
      </c>
      <c r="BC54" s="61">
        <f t="shared" si="0"/>
        <v>480</v>
      </c>
      <c r="BD54" s="55" t="str">
        <f t="shared" si="12"/>
        <v/>
      </c>
      <c r="BE54" s="55" t="str">
        <f t="shared" si="12"/>
        <v/>
      </c>
      <c r="BF54" s="55" t="str">
        <f t="shared" si="12"/>
        <v/>
      </c>
      <c r="BG54" s="55" t="str">
        <f t="shared" si="12"/>
        <v/>
      </c>
      <c r="BH54" s="55" t="str">
        <f t="shared" si="12"/>
        <v/>
      </c>
      <c r="BI54" s="55" t="str">
        <f t="shared" si="12"/>
        <v/>
      </c>
      <c r="BJ54" s="55" t="str">
        <f t="shared" ref="BD54:BQ72" si="14">IF(ISERROR(SEARCHB(" "&amp;BJ$1&amp;" "," "&amp;$L54&amp;" "))=TRUE,"",BJ$1)</f>
        <v/>
      </c>
      <c r="BK54" s="55" t="str">
        <f t="shared" si="14"/>
        <v/>
      </c>
      <c r="BL54" s="55" t="str">
        <f t="shared" si="14"/>
        <v/>
      </c>
      <c r="BM54" s="55" t="str">
        <f t="shared" si="14"/>
        <v/>
      </c>
      <c r="BN54" s="55" t="str">
        <f t="shared" si="14"/>
        <v/>
      </c>
      <c r="BO54" s="55" t="str">
        <f t="shared" si="14"/>
        <v/>
      </c>
      <c r="BP54" s="55" t="str">
        <f t="shared" si="14"/>
        <v/>
      </c>
      <c r="BQ54" s="55" t="str">
        <f t="shared" si="14"/>
        <v/>
      </c>
      <c r="BR54" s="62" t="str">
        <f t="shared" si="2"/>
        <v>Base</v>
      </c>
      <c r="BS54" s="62" t="str">
        <f t="shared" si="3"/>
        <v/>
      </c>
      <c r="BT54" s="63">
        <f t="shared" si="4"/>
        <v>116</v>
      </c>
      <c r="BU54" s="64">
        <f t="shared" si="5"/>
        <v>5.96</v>
      </c>
      <c r="BV54" s="64">
        <f t="shared" si="6"/>
        <v>12.92</v>
      </c>
      <c r="BW54" s="64">
        <f t="shared" si="7"/>
        <v>96.6</v>
      </c>
      <c r="BX54" s="65">
        <f t="shared" si="8"/>
        <v>46257.96</v>
      </c>
      <c r="BY54" s="65">
        <f t="shared" si="9"/>
        <v>46264.92</v>
      </c>
      <c r="BZ54" s="65">
        <f t="shared" si="10"/>
        <v>46349.599999999999</v>
      </c>
    </row>
    <row r="55" spans="1:78" ht="15.5" x14ac:dyDescent="0.35">
      <c r="A55">
        <v>71747</v>
      </c>
      <c r="B55" t="s">
        <v>782</v>
      </c>
      <c r="C55" t="s">
        <v>217</v>
      </c>
      <c r="D55">
        <v>242</v>
      </c>
      <c r="E55">
        <v>3001</v>
      </c>
      <c r="F55" t="s">
        <v>327</v>
      </c>
      <c r="G55" t="s">
        <v>216</v>
      </c>
      <c r="H55" t="s">
        <v>217</v>
      </c>
      <c r="I55" s="13">
        <v>46252</v>
      </c>
      <c r="J55" s="13">
        <v>46367</v>
      </c>
      <c r="K55" s="13">
        <v>46309</v>
      </c>
      <c r="L55" t="s">
        <v>944</v>
      </c>
      <c r="M55" t="s">
        <v>193</v>
      </c>
      <c r="N55">
        <v>2</v>
      </c>
      <c r="O55">
        <v>2</v>
      </c>
      <c r="P55">
        <v>2</v>
      </c>
      <c r="Q55">
        <v>2</v>
      </c>
      <c r="R55">
        <v>0</v>
      </c>
      <c r="S55">
        <v>274492</v>
      </c>
      <c r="T55" t="s">
        <v>1078</v>
      </c>
      <c r="U55">
        <v>0</v>
      </c>
      <c r="V55"/>
      <c r="W55">
        <v>3</v>
      </c>
      <c r="X55" t="s">
        <v>194</v>
      </c>
      <c r="Y55" t="s">
        <v>505</v>
      </c>
      <c r="Z55"/>
      <c r="AA55" t="s">
        <v>206</v>
      </c>
      <c r="AB55">
        <v>1422</v>
      </c>
      <c r="AC55" t="s">
        <v>8</v>
      </c>
      <c r="AD55" t="s">
        <v>325</v>
      </c>
      <c r="AE55" t="s">
        <v>496</v>
      </c>
      <c r="AF55" s="13">
        <v>46252</v>
      </c>
      <c r="AG55" s="13">
        <v>46367</v>
      </c>
      <c r="AH55"/>
      <c r="AI55"/>
      <c r="AJ55"/>
      <c r="AK55"/>
      <c r="AL55"/>
      <c r="AM55"/>
      <c r="AN55"/>
      <c r="AO55"/>
      <c r="AP55"/>
      <c r="AQ55"/>
      <c r="AR55"/>
      <c r="AS55"/>
      <c r="AT55" s="59">
        <f>VLOOKUP($BR55,Tables!$D$14:$I$27,2,FALSE)*W55</f>
        <v>480</v>
      </c>
      <c r="AU55" s="59">
        <f>VLOOKUP($BR55,Tables!$D$14:$I$27,3,FALSE)</f>
        <v>0</v>
      </c>
      <c r="AV55" s="59">
        <f>VLOOKUP($BR55,Tables!$D$14:$I$27,4,FALSE)*W55</f>
        <v>0</v>
      </c>
      <c r="AW55" s="59">
        <f>VLOOKUP($BR55,Tables!$D$14:$I$27,5,FALSE)*W55</f>
        <v>0</v>
      </c>
      <c r="AX55" s="52">
        <f>IF(ISERROR(VLOOKUP(V55,Tables!$A$2:$B$27,2,FALSE))=TRUE,0,VLOOKUP(V55,Tables!$A$2:$B$27,2,FALSE))*VLOOKUP(BR55,Tables!$D$14:$J$27,7,FALSE)</f>
        <v>0</v>
      </c>
      <c r="AY55" s="52">
        <f>IF(ISERROR(VLOOKUP(BS55,Tables!$A$2:$B$31,2,FALSE))=TRUE,0,VLOOKUP(BS55,Tables!$A$2:$B$31,2,FALSE))</f>
        <v>0</v>
      </c>
      <c r="AZ55" s="59">
        <f>VLOOKUP($BR55,Tables!$D$14:$K$27,8,FALSE)</f>
        <v>0</v>
      </c>
      <c r="BA55" s="59">
        <f>IF(OR(BR55="T150",BR55="HYBT150"),W55*Tables!$L$23,0)</f>
        <v>0</v>
      </c>
      <c r="BB55" s="59">
        <f>IF(OR(BR55="T200",BR55="HYBT200"),W55*Tables!$E$24,0)</f>
        <v>0</v>
      </c>
      <c r="BC55" s="61">
        <f t="shared" si="0"/>
        <v>480</v>
      </c>
      <c r="BD55" s="55" t="str">
        <f t="shared" si="14"/>
        <v/>
      </c>
      <c r="BE55" s="55" t="str">
        <f t="shared" si="14"/>
        <v/>
      </c>
      <c r="BF55" s="55" t="str">
        <f t="shared" si="14"/>
        <v/>
      </c>
      <c r="BG55" s="55" t="str">
        <f t="shared" si="14"/>
        <v/>
      </c>
      <c r="BH55" s="55" t="str">
        <f t="shared" si="14"/>
        <v/>
      </c>
      <c r="BI55" s="55" t="str">
        <f t="shared" si="14"/>
        <v/>
      </c>
      <c r="BJ55" s="55" t="str">
        <f t="shared" si="14"/>
        <v/>
      </c>
      <c r="BK55" s="55" t="str">
        <f t="shared" si="14"/>
        <v/>
      </c>
      <c r="BL55" s="55" t="str">
        <f t="shared" si="14"/>
        <v/>
      </c>
      <c r="BM55" s="55" t="str">
        <f t="shared" si="14"/>
        <v/>
      </c>
      <c r="BN55" s="55" t="str">
        <f t="shared" si="14"/>
        <v/>
      </c>
      <c r="BO55" s="55" t="str">
        <f t="shared" si="14"/>
        <v/>
      </c>
      <c r="BP55" s="55" t="str">
        <f t="shared" si="14"/>
        <v/>
      </c>
      <c r="BQ55" s="55" t="str">
        <f t="shared" si="14"/>
        <v/>
      </c>
      <c r="BR55" s="62" t="str">
        <f t="shared" si="2"/>
        <v>Base</v>
      </c>
      <c r="BS55" s="62" t="str">
        <f t="shared" si="3"/>
        <v/>
      </c>
      <c r="BT55" s="63">
        <f t="shared" si="4"/>
        <v>116</v>
      </c>
      <c r="BU55" s="64">
        <f t="shared" si="5"/>
        <v>5.96</v>
      </c>
      <c r="BV55" s="64">
        <f t="shared" si="6"/>
        <v>12.92</v>
      </c>
      <c r="BW55" s="64">
        <f t="shared" si="7"/>
        <v>96.6</v>
      </c>
      <c r="BX55" s="65">
        <f t="shared" si="8"/>
        <v>46257.96</v>
      </c>
      <c r="BY55" s="65">
        <f t="shared" si="9"/>
        <v>46264.92</v>
      </c>
      <c r="BZ55" s="65">
        <f t="shared" si="10"/>
        <v>46349.599999999999</v>
      </c>
    </row>
    <row r="56" spans="1:78" ht="15.5" x14ac:dyDescent="0.35">
      <c r="A56">
        <v>71184</v>
      </c>
      <c r="B56" t="s">
        <v>782</v>
      </c>
      <c r="C56" t="s">
        <v>217</v>
      </c>
      <c r="D56">
        <v>260</v>
      </c>
      <c r="E56">
        <v>3001</v>
      </c>
      <c r="F56" t="s">
        <v>506</v>
      </c>
      <c r="G56" t="s">
        <v>216</v>
      </c>
      <c r="H56" t="s">
        <v>217</v>
      </c>
      <c r="I56" s="13">
        <v>46251</v>
      </c>
      <c r="J56" s="13">
        <v>46367</v>
      </c>
      <c r="K56" s="13">
        <v>46309</v>
      </c>
      <c r="L56" t="s">
        <v>944</v>
      </c>
      <c r="M56" t="s">
        <v>193</v>
      </c>
      <c r="N56">
        <v>12</v>
      </c>
      <c r="O56">
        <v>12</v>
      </c>
      <c r="P56">
        <v>12</v>
      </c>
      <c r="Q56">
        <v>12</v>
      </c>
      <c r="R56">
        <v>2</v>
      </c>
      <c r="S56">
        <v>6363</v>
      </c>
      <c r="T56" t="s">
        <v>942</v>
      </c>
      <c r="U56">
        <v>0</v>
      </c>
      <c r="V56"/>
      <c r="W56">
        <v>3</v>
      </c>
      <c r="X56" t="s">
        <v>194</v>
      </c>
      <c r="Y56" t="s">
        <v>507</v>
      </c>
      <c r="Z56"/>
      <c r="AA56" t="s">
        <v>206</v>
      </c>
      <c r="AB56">
        <v>1426</v>
      </c>
      <c r="AC56" t="s">
        <v>8</v>
      </c>
      <c r="AD56" t="s">
        <v>325</v>
      </c>
      <c r="AE56" t="s">
        <v>483</v>
      </c>
      <c r="AF56" s="13">
        <v>46251</v>
      </c>
      <c r="AG56" s="13">
        <v>46367</v>
      </c>
      <c r="AH56"/>
      <c r="AI56"/>
      <c r="AJ56"/>
      <c r="AK56"/>
      <c r="AL56"/>
      <c r="AM56"/>
      <c r="AN56"/>
      <c r="AO56"/>
      <c r="AP56"/>
      <c r="AQ56"/>
      <c r="AR56"/>
      <c r="AS56"/>
      <c r="AT56" s="59">
        <f>VLOOKUP($BR56,Tables!$D$14:$I$27,2,FALSE)*W56</f>
        <v>480</v>
      </c>
      <c r="AU56" s="59">
        <f>VLOOKUP($BR56,Tables!$D$14:$I$27,3,FALSE)</f>
        <v>0</v>
      </c>
      <c r="AV56" s="59">
        <f>VLOOKUP($BR56,Tables!$D$14:$I$27,4,FALSE)*W56</f>
        <v>0</v>
      </c>
      <c r="AW56" s="59">
        <f>VLOOKUP($BR56,Tables!$D$14:$I$27,5,FALSE)*W56</f>
        <v>0</v>
      </c>
      <c r="AX56" s="52">
        <f>IF(ISERROR(VLOOKUP(V56,Tables!$A$2:$B$27,2,FALSE))=TRUE,0,VLOOKUP(V56,Tables!$A$2:$B$27,2,FALSE))*VLOOKUP(BR56,Tables!$D$14:$J$27,7,FALSE)</f>
        <v>0</v>
      </c>
      <c r="AY56" s="52">
        <f>IF(ISERROR(VLOOKUP(BS56,Tables!$A$2:$B$31,2,FALSE))=TRUE,0,VLOOKUP(BS56,Tables!$A$2:$B$31,2,FALSE))</f>
        <v>0</v>
      </c>
      <c r="AZ56" s="59">
        <f>VLOOKUP($BR56,Tables!$D$14:$K$27,8,FALSE)</f>
        <v>0</v>
      </c>
      <c r="BA56" s="59">
        <f>IF(OR(BR56="T150",BR56="HYBT150"),W56*Tables!$L$23,0)</f>
        <v>0</v>
      </c>
      <c r="BB56" s="59">
        <f>IF(OR(BR56="T200",BR56="HYBT200"),W56*Tables!$E$24,0)</f>
        <v>0</v>
      </c>
      <c r="BC56" s="61">
        <f t="shared" si="0"/>
        <v>480</v>
      </c>
      <c r="BD56" s="55" t="str">
        <f t="shared" si="14"/>
        <v/>
      </c>
      <c r="BE56" s="55" t="str">
        <f t="shared" si="14"/>
        <v/>
      </c>
      <c r="BF56" s="55" t="str">
        <f t="shared" si="14"/>
        <v/>
      </c>
      <c r="BG56" s="55" t="str">
        <f t="shared" si="14"/>
        <v/>
      </c>
      <c r="BH56" s="55" t="str">
        <f t="shared" si="14"/>
        <v/>
      </c>
      <c r="BI56" s="55" t="str">
        <f t="shared" si="14"/>
        <v/>
      </c>
      <c r="BJ56" s="55" t="str">
        <f t="shared" si="14"/>
        <v/>
      </c>
      <c r="BK56" s="55" t="str">
        <f t="shared" si="14"/>
        <v/>
      </c>
      <c r="BL56" s="55" t="str">
        <f t="shared" si="14"/>
        <v/>
      </c>
      <c r="BM56" s="55" t="str">
        <f t="shared" si="14"/>
        <v/>
      </c>
      <c r="BN56" s="55" t="str">
        <f t="shared" si="14"/>
        <v/>
      </c>
      <c r="BO56" s="55" t="str">
        <f t="shared" si="14"/>
        <v/>
      </c>
      <c r="BP56" s="55" t="str">
        <f t="shared" si="14"/>
        <v/>
      </c>
      <c r="BQ56" s="55" t="str">
        <f t="shared" si="14"/>
        <v/>
      </c>
      <c r="BR56" s="62" t="str">
        <f t="shared" si="2"/>
        <v>Base</v>
      </c>
      <c r="BS56" s="62" t="str">
        <f t="shared" si="3"/>
        <v/>
      </c>
      <c r="BT56" s="63">
        <f t="shared" si="4"/>
        <v>117</v>
      </c>
      <c r="BU56" s="64">
        <f t="shared" si="5"/>
        <v>6.02</v>
      </c>
      <c r="BV56" s="64">
        <f t="shared" si="6"/>
        <v>13.04</v>
      </c>
      <c r="BW56" s="64">
        <f t="shared" si="7"/>
        <v>97.44</v>
      </c>
      <c r="BX56" s="65">
        <f t="shared" si="8"/>
        <v>46257.02</v>
      </c>
      <c r="BY56" s="65">
        <f t="shared" si="9"/>
        <v>46264.04</v>
      </c>
      <c r="BZ56" s="65">
        <f t="shared" si="10"/>
        <v>46349.440000000002</v>
      </c>
    </row>
    <row r="57" spans="1:78" ht="15.5" x14ac:dyDescent="0.35">
      <c r="A57">
        <v>71185</v>
      </c>
      <c r="B57" t="s">
        <v>782</v>
      </c>
      <c r="C57" t="s">
        <v>217</v>
      </c>
      <c r="D57">
        <v>261</v>
      </c>
      <c r="E57">
        <v>3001</v>
      </c>
      <c r="F57" t="s">
        <v>508</v>
      </c>
      <c r="G57" t="s">
        <v>216</v>
      </c>
      <c r="H57" t="s">
        <v>217</v>
      </c>
      <c r="I57" s="13">
        <v>46251</v>
      </c>
      <c r="J57" s="13">
        <v>46367</v>
      </c>
      <c r="K57" s="13">
        <v>46309</v>
      </c>
      <c r="L57" t="s">
        <v>944</v>
      </c>
      <c r="M57" t="s">
        <v>193</v>
      </c>
      <c r="N57">
        <v>4</v>
      </c>
      <c r="O57">
        <v>4</v>
      </c>
      <c r="P57">
        <v>4</v>
      </c>
      <c r="Q57">
        <v>4</v>
      </c>
      <c r="R57">
        <v>0</v>
      </c>
      <c r="S57">
        <v>6363</v>
      </c>
      <c r="T57" t="s">
        <v>942</v>
      </c>
      <c r="U57">
        <v>0</v>
      </c>
      <c r="V57"/>
      <c r="W57">
        <v>3</v>
      </c>
      <c r="X57" t="s">
        <v>194</v>
      </c>
      <c r="Y57" t="s">
        <v>509</v>
      </c>
      <c r="Z57"/>
      <c r="AA57" t="s">
        <v>206</v>
      </c>
      <c r="AB57">
        <v>1426</v>
      </c>
      <c r="AC57" t="s">
        <v>8</v>
      </c>
      <c r="AD57" t="s">
        <v>325</v>
      </c>
      <c r="AE57" t="s">
        <v>483</v>
      </c>
      <c r="AF57" s="13">
        <v>46251</v>
      </c>
      <c r="AG57" s="13">
        <v>46367</v>
      </c>
      <c r="AH57"/>
      <c r="AI57"/>
      <c r="AJ57"/>
      <c r="AK57"/>
      <c r="AL57"/>
      <c r="AM57"/>
      <c r="AN57"/>
      <c r="AO57"/>
      <c r="AP57"/>
      <c r="AQ57"/>
      <c r="AR57"/>
      <c r="AS57"/>
      <c r="AT57" s="59">
        <f>VLOOKUP($BR57,Tables!$D$14:$I$27,2,FALSE)*W57</f>
        <v>480</v>
      </c>
      <c r="AU57" s="59">
        <f>VLOOKUP($BR57,Tables!$D$14:$I$27,3,FALSE)</f>
        <v>0</v>
      </c>
      <c r="AV57" s="59">
        <f>VLOOKUP($BR57,Tables!$D$14:$I$27,4,FALSE)*W57</f>
        <v>0</v>
      </c>
      <c r="AW57" s="59">
        <f>VLOOKUP($BR57,Tables!$D$14:$I$27,5,FALSE)*W57</f>
        <v>0</v>
      </c>
      <c r="AX57" s="52">
        <f>IF(ISERROR(VLOOKUP(V57,Tables!$A$2:$B$27,2,FALSE))=TRUE,0,VLOOKUP(V57,Tables!$A$2:$B$27,2,FALSE))*VLOOKUP(BR57,Tables!$D$14:$J$27,7,FALSE)</f>
        <v>0</v>
      </c>
      <c r="AY57" s="52">
        <f>IF(ISERROR(VLOOKUP(BS57,Tables!$A$2:$B$31,2,FALSE))=TRUE,0,VLOOKUP(BS57,Tables!$A$2:$B$31,2,FALSE))</f>
        <v>0</v>
      </c>
      <c r="AZ57" s="59">
        <f>VLOOKUP($BR57,Tables!$D$14:$K$27,8,FALSE)</f>
        <v>0</v>
      </c>
      <c r="BA57" s="59">
        <f>IF(OR(BR57="T150",BR57="HYBT150"),W57*Tables!$L$23,0)</f>
        <v>0</v>
      </c>
      <c r="BB57" s="59">
        <f>IF(OR(BR57="T200",BR57="HYBT200"),W57*Tables!$E$24,0)</f>
        <v>0</v>
      </c>
      <c r="BC57" s="61">
        <f t="shared" si="0"/>
        <v>480</v>
      </c>
      <c r="BD57" s="55" t="str">
        <f t="shared" si="14"/>
        <v/>
      </c>
      <c r="BE57" s="55" t="str">
        <f t="shared" si="14"/>
        <v/>
      </c>
      <c r="BF57" s="55" t="str">
        <f t="shared" si="14"/>
        <v/>
      </c>
      <c r="BG57" s="55" t="str">
        <f t="shared" si="14"/>
        <v/>
      </c>
      <c r="BH57" s="55" t="str">
        <f t="shared" si="14"/>
        <v/>
      </c>
      <c r="BI57" s="55" t="str">
        <f t="shared" si="14"/>
        <v/>
      </c>
      <c r="BJ57" s="55" t="str">
        <f t="shared" si="14"/>
        <v/>
      </c>
      <c r="BK57" s="55" t="str">
        <f t="shared" si="14"/>
        <v/>
      </c>
      <c r="BL57" s="55" t="str">
        <f t="shared" si="14"/>
        <v/>
      </c>
      <c r="BM57" s="55" t="str">
        <f t="shared" si="14"/>
        <v/>
      </c>
      <c r="BN57" s="55" t="str">
        <f t="shared" si="14"/>
        <v/>
      </c>
      <c r="BO57" s="55" t="str">
        <f t="shared" si="14"/>
        <v/>
      </c>
      <c r="BP57" s="55" t="str">
        <f t="shared" si="14"/>
        <v/>
      </c>
      <c r="BQ57" s="55" t="str">
        <f t="shared" si="14"/>
        <v/>
      </c>
      <c r="BR57" s="62" t="str">
        <f t="shared" si="2"/>
        <v>Base</v>
      </c>
      <c r="BS57" s="62" t="str">
        <f t="shared" si="3"/>
        <v/>
      </c>
      <c r="BT57" s="63">
        <f t="shared" si="4"/>
        <v>117</v>
      </c>
      <c r="BU57" s="64">
        <f t="shared" si="5"/>
        <v>6.02</v>
      </c>
      <c r="BV57" s="64">
        <f t="shared" si="6"/>
        <v>13.04</v>
      </c>
      <c r="BW57" s="64">
        <f t="shared" si="7"/>
        <v>97.44</v>
      </c>
      <c r="BX57" s="65">
        <f t="shared" si="8"/>
        <v>46257.02</v>
      </c>
      <c r="BY57" s="65">
        <f t="shared" si="9"/>
        <v>46264.04</v>
      </c>
      <c r="BZ57" s="65">
        <f t="shared" si="10"/>
        <v>46349.440000000002</v>
      </c>
    </row>
    <row r="58" spans="1:78" ht="15.5" x14ac:dyDescent="0.35">
      <c r="A58">
        <v>71186</v>
      </c>
      <c r="B58" t="s">
        <v>782</v>
      </c>
      <c r="C58" t="s">
        <v>217</v>
      </c>
      <c r="D58">
        <v>267</v>
      </c>
      <c r="E58">
        <v>3001</v>
      </c>
      <c r="F58" t="s">
        <v>328</v>
      </c>
      <c r="G58" t="s">
        <v>216</v>
      </c>
      <c r="H58" t="s">
        <v>217</v>
      </c>
      <c r="I58" s="13">
        <v>46251</v>
      </c>
      <c r="J58" s="13">
        <v>46367</v>
      </c>
      <c r="K58" s="13">
        <v>46309</v>
      </c>
      <c r="L58" t="s">
        <v>256</v>
      </c>
      <c r="M58" t="s">
        <v>161</v>
      </c>
      <c r="N58">
        <v>6</v>
      </c>
      <c r="O58">
        <v>1</v>
      </c>
      <c r="P58">
        <v>1</v>
      </c>
      <c r="Q58">
        <v>1</v>
      </c>
      <c r="R58">
        <v>0</v>
      </c>
      <c r="S58">
        <v>227968</v>
      </c>
      <c r="T58" t="s">
        <v>1076</v>
      </c>
      <c r="U58">
        <v>0</v>
      </c>
      <c r="V58"/>
      <c r="W58">
        <v>3</v>
      </c>
      <c r="X58" t="s">
        <v>194</v>
      </c>
      <c r="Y58" t="s">
        <v>945</v>
      </c>
      <c r="Z58" t="s">
        <v>277</v>
      </c>
      <c r="AA58"/>
      <c r="AB58"/>
      <c r="AC58"/>
      <c r="AD58"/>
      <c r="AE58"/>
      <c r="AF58" s="13">
        <v>46251</v>
      </c>
      <c r="AG58" s="13">
        <v>46367</v>
      </c>
      <c r="AH58"/>
      <c r="AI58"/>
      <c r="AJ58"/>
      <c r="AK58"/>
      <c r="AL58"/>
      <c r="AM58"/>
      <c r="AN58"/>
      <c r="AO58"/>
      <c r="AP58"/>
      <c r="AQ58"/>
      <c r="AR58"/>
      <c r="AS58"/>
      <c r="AT58" s="59">
        <f>VLOOKUP($BR58,Tables!$D$14:$I$27,2,FALSE)*W58</f>
        <v>480</v>
      </c>
      <c r="AU58" s="59">
        <f>VLOOKUP($BR58,Tables!$D$14:$I$27,3,FALSE)</f>
        <v>0</v>
      </c>
      <c r="AV58" s="59">
        <f>VLOOKUP($BR58,Tables!$D$14:$I$27,4,FALSE)*W58</f>
        <v>0</v>
      </c>
      <c r="AW58" s="59">
        <f>VLOOKUP($BR58,Tables!$D$14:$I$27,5,FALSE)*W58</f>
        <v>0</v>
      </c>
      <c r="AX58" s="52">
        <f>IF(ISERROR(VLOOKUP(V58,Tables!$A$2:$B$27,2,FALSE))=TRUE,0,VLOOKUP(V58,Tables!$A$2:$B$27,2,FALSE))*VLOOKUP(BR58,Tables!$D$14:$J$27,7,FALSE)</f>
        <v>0</v>
      </c>
      <c r="AY58" s="52">
        <f>IF(ISERROR(VLOOKUP(BS58,Tables!$A$2:$B$31,2,FALSE))=TRUE,0,VLOOKUP(BS58,Tables!$A$2:$B$31,2,FALSE))</f>
        <v>0</v>
      </c>
      <c r="AZ58" s="59">
        <f>VLOOKUP($BR58,Tables!$D$14:$K$27,8,FALSE)</f>
        <v>0</v>
      </c>
      <c r="BA58" s="59">
        <f>IF(OR(BR58="T150",BR58="HYBT150"),W58*Tables!$L$23,0)</f>
        <v>0</v>
      </c>
      <c r="BB58" s="59">
        <f>IF(OR(BR58="T200",BR58="HYBT200"),W58*Tables!$E$24,0)</f>
        <v>0</v>
      </c>
      <c r="BC58" s="61">
        <f t="shared" si="0"/>
        <v>480</v>
      </c>
      <c r="BD58" s="55" t="str">
        <f t="shared" si="14"/>
        <v/>
      </c>
      <c r="BE58" s="55" t="str">
        <f t="shared" si="14"/>
        <v/>
      </c>
      <c r="BF58" s="55" t="str">
        <f t="shared" si="14"/>
        <v/>
      </c>
      <c r="BG58" s="55" t="str">
        <f t="shared" si="14"/>
        <v/>
      </c>
      <c r="BH58" s="55" t="str">
        <f t="shared" si="14"/>
        <v/>
      </c>
      <c r="BI58" s="55" t="str">
        <f t="shared" si="14"/>
        <v/>
      </c>
      <c r="BJ58" s="55" t="str">
        <f t="shared" si="14"/>
        <v/>
      </c>
      <c r="BK58" s="55" t="str">
        <f t="shared" si="14"/>
        <v/>
      </c>
      <c r="BL58" s="55" t="str">
        <f t="shared" si="14"/>
        <v/>
      </c>
      <c r="BM58" s="55" t="str">
        <f t="shared" si="14"/>
        <v/>
      </c>
      <c r="BN58" s="55" t="str">
        <f t="shared" si="14"/>
        <v/>
      </c>
      <c r="BO58" s="55" t="str">
        <f t="shared" si="14"/>
        <v/>
      </c>
      <c r="BP58" s="55" t="str">
        <f t="shared" si="14"/>
        <v/>
      </c>
      <c r="BQ58" s="55" t="str">
        <f t="shared" si="14"/>
        <v/>
      </c>
      <c r="BR58" s="62" t="str">
        <f t="shared" si="2"/>
        <v>Base</v>
      </c>
      <c r="BS58" s="62" t="str">
        <f t="shared" si="3"/>
        <v/>
      </c>
      <c r="BT58" s="63">
        <f t="shared" si="4"/>
        <v>117</v>
      </c>
      <c r="BU58" s="64">
        <f t="shared" si="5"/>
        <v>6.02</v>
      </c>
      <c r="BV58" s="64">
        <f t="shared" si="6"/>
        <v>13.04</v>
      </c>
      <c r="BW58" s="64">
        <f t="shared" si="7"/>
        <v>97.44</v>
      </c>
      <c r="BX58" s="65">
        <f t="shared" si="8"/>
        <v>46257.02</v>
      </c>
      <c r="BY58" s="65">
        <f t="shared" si="9"/>
        <v>46264.04</v>
      </c>
      <c r="BZ58" s="65">
        <f t="shared" si="10"/>
        <v>46349.440000000002</v>
      </c>
    </row>
    <row r="59" spans="1:78" ht="15.5" x14ac:dyDescent="0.35">
      <c r="A59">
        <v>71187</v>
      </c>
      <c r="B59" t="s">
        <v>782</v>
      </c>
      <c r="C59" t="s">
        <v>217</v>
      </c>
      <c r="D59">
        <v>282</v>
      </c>
      <c r="E59">
        <v>3001</v>
      </c>
      <c r="F59" t="s">
        <v>219</v>
      </c>
      <c r="G59" t="s">
        <v>216</v>
      </c>
      <c r="H59" t="s">
        <v>217</v>
      </c>
      <c r="I59" s="13">
        <v>46251</v>
      </c>
      <c r="J59" s="13">
        <v>46367</v>
      </c>
      <c r="K59" s="13">
        <v>46309</v>
      </c>
      <c r="L59" t="s">
        <v>792</v>
      </c>
      <c r="M59" t="s">
        <v>161</v>
      </c>
      <c r="N59">
        <v>24</v>
      </c>
      <c r="O59">
        <v>24</v>
      </c>
      <c r="P59">
        <v>24</v>
      </c>
      <c r="Q59">
        <v>24</v>
      </c>
      <c r="R59">
        <v>1</v>
      </c>
      <c r="S59">
        <v>254815</v>
      </c>
      <c r="T59" t="s">
        <v>946</v>
      </c>
      <c r="U59">
        <v>0</v>
      </c>
      <c r="V59"/>
      <c r="W59">
        <v>3</v>
      </c>
      <c r="X59" t="s">
        <v>194</v>
      </c>
      <c r="Y59"/>
      <c r="Z59" t="s">
        <v>277</v>
      </c>
      <c r="AA59"/>
      <c r="AB59"/>
      <c r="AC59"/>
      <c r="AD59"/>
      <c r="AE59"/>
      <c r="AF59" s="13">
        <v>46251</v>
      </c>
      <c r="AG59" s="13">
        <v>46367</v>
      </c>
      <c r="AH59"/>
      <c r="AI59"/>
      <c r="AJ59"/>
      <c r="AK59"/>
      <c r="AL59"/>
      <c r="AM59"/>
      <c r="AN59"/>
      <c r="AO59"/>
      <c r="AP59"/>
      <c r="AQ59"/>
      <c r="AR59"/>
      <c r="AS59"/>
      <c r="AT59" s="59">
        <f>VLOOKUP($BR59,Tables!$D$14:$I$27,2,FALSE)*W59</f>
        <v>480</v>
      </c>
      <c r="AU59" s="59">
        <f>VLOOKUP($BR59,Tables!$D$14:$I$27,3,FALSE)</f>
        <v>0</v>
      </c>
      <c r="AV59" s="59">
        <f>VLOOKUP($BR59,Tables!$D$14:$I$27,4,FALSE)*W59</f>
        <v>0</v>
      </c>
      <c r="AW59" s="59">
        <f>VLOOKUP($BR59,Tables!$D$14:$I$27,5,FALSE)*W59</f>
        <v>0</v>
      </c>
      <c r="AX59" s="52">
        <f>IF(ISERROR(VLOOKUP(V59,Tables!$A$2:$B$27,2,FALSE))=TRUE,0,VLOOKUP(V59,Tables!$A$2:$B$27,2,FALSE))*VLOOKUP(BR59,Tables!$D$14:$J$27,7,FALSE)</f>
        <v>0</v>
      </c>
      <c r="AY59" s="52">
        <f>IF(ISERROR(VLOOKUP(BS59,Tables!$A$2:$B$31,2,FALSE))=TRUE,0,VLOOKUP(BS59,Tables!$A$2:$B$31,2,FALSE))</f>
        <v>0</v>
      </c>
      <c r="AZ59" s="59">
        <f>VLOOKUP($BR59,Tables!$D$14:$K$27,8,FALSE)</f>
        <v>0</v>
      </c>
      <c r="BA59" s="59">
        <f>IF(OR(BR59="T150",BR59="HYBT150"),W59*Tables!$L$23,0)</f>
        <v>0</v>
      </c>
      <c r="BB59" s="59">
        <f>IF(OR(BR59="T200",BR59="HYBT200"),W59*Tables!$E$24,0)</f>
        <v>0</v>
      </c>
      <c r="BC59" s="61">
        <f t="shared" si="0"/>
        <v>480</v>
      </c>
      <c r="BD59" s="55" t="str">
        <f t="shared" si="14"/>
        <v/>
      </c>
      <c r="BE59" s="55" t="str">
        <f t="shared" si="14"/>
        <v/>
      </c>
      <c r="BF59" s="55" t="str">
        <f t="shared" si="14"/>
        <v/>
      </c>
      <c r="BG59" s="55" t="str">
        <f t="shared" si="14"/>
        <v/>
      </c>
      <c r="BH59" s="55" t="str">
        <f t="shared" si="14"/>
        <v/>
      </c>
      <c r="BI59" s="55" t="str">
        <f t="shared" si="14"/>
        <v/>
      </c>
      <c r="BJ59" s="55" t="str">
        <f t="shared" si="14"/>
        <v/>
      </c>
      <c r="BK59" s="55" t="str">
        <f t="shared" si="14"/>
        <v/>
      </c>
      <c r="BL59" s="55" t="str">
        <f t="shared" si="14"/>
        <v/>
      </c>
      <c r="BM59" s="55" t="str">
        <f t="shared" si="14"/>
        <v/>
      </c>
      <c r="BN59" s="55" t="str">
        <f t="shared" si="14"/>
        <v/>
      </c>
      <c r="BO59" s="55" t="str">
        <f t="shared" si="14"/>
        <v/>
      </c>
      <c r="BP59" s="55" t="str">
        <f t="shared" si="14"/>
        <v/>
      </c>
      <c r="BQ59" s="55" t="str">
        <f t="shared" si="14"/>
        <v/>
      </c>
      <c r="BR59" s="62" t="str">
        <f t="shared" si="2"/>
        <v>Base</v>
      </c>
      <c r="BS59" s="62" t="str">
        <f t="shared" si="3"/>
        <v/>
      </c>
      <c r="BT59" s="63">
        <f t="shared" si="4"/>
        <v>117</v>
      </c>
      <c r="BU59" s="64">
        <f t="shared" si="5"/>
        <v>6.02</v>
      </c>
      <c r="BV59" s="64">
        <f t="shared" si="6"/>
        <v>13.04</v>
      </c>
      <c r="BW59" s="64">
        <f t="shared" si="7"/>
        <v>97.44</v>
      </c>
      <c r="BX59" s="65">
        <f t="shared" si="8"/>
        <v>46257.02</v>
      </c>
      <c r="BY59" s="65">
        <f t="shared" si="9"/>
        <v>46264.04</v>
      </c>
      <c r="BZ59" s="65">
        <f t="shared" si="10"/>
        <v>46349.440000000002</v>
      </c>
    </row>
    <row r="60" spans="1:78" ht="15.5" x14ac:dyDescent="0.35">
      <c r="A60">
        <v>71748</v>
      </c>
      <c r="B60" t="s">
        <v>782</v>
      </c>
      <c r="C60" t="s">
        <v>217</v>
      </c>
      <c r="D60">
        <v>282</v>
      </c>
      <c r="E60">
        <v>3002</v>
      </c>
      <c r="F60" t="s">
        <v>219</v>
      </c>
      <c r="G60" t="s">
        <v>216</v>
      </c>
      <c r="H60" t="s">
        <v>217</v>
      </c>
      <c r="I60" s="13">
        <v>46251</v>
      </c>
      <c r="J60" s="13">
        <v>46367</v>
      </c>
      <c r="K60" s="13">
        <v>46309</v>
      </c>
      <c r="L60" t="s">
        <v>861</v>
      </c>
      <c r="M60" t="s">
        <v>193</v>
      </c>
      <c r="N60">
        <v>24</v>
      </c>
      <c r="O60">
        <v>7</v>
      </c>
      <c r="P60">
        <v>7</v>
      </c>
      <c r="Q60">
        <v>7</v>
      </c>
      <c r="R60">
        <v>0</v>
      </c>
      <c r="S60">
        <v>159401</v>
      </c>
      <c r="T60" t="s">
        <v>947</v>
      </c>
      <c r="U60">
        <v>0</v>
      </c>
      <c r="V60"/>
      <c r="W60">
        <v>3</v>
      </c>
      <c r="X60" t="s">
        <v>194</v>
      </c>
      <c r="Y60"/>
      <c r="Z60"/>
      <c r="AA60" t="s">
        <v>194</v>
      </c>
      <c r="AB60">
        <v>2220</v>
      </c>
      <c r="AC60" t="s">
        <v>200</v>
      </c>
      <c r="AD60" t="s">
        <v>325</v>
      </c>
      <c r="AE60" t="s">
        <v>483</v>
      </c>
      <c r="AF60" s="13">
        <v>46251</v>
      </c>
      <c r="AG60" s="13">
        <v>46367</v>
      </c>
      <c r="AH60"/>
      <c r="AI60"/>
      <c r="AJ60"/>
      <c r="AK60"/>
      <c r="AL60"/>
      <c r="AM60"/>
      <c r="AN60"/>
      <c r="AO60"/>
      <c r="AP60"/>
      <c r="AQ60"/>
      <c r="AR60"/>
      <c r="AS60"/>
      <c r="AT60" s="59">
        <f>VLOOKUP($BR60,Tables!$D$14:$I$27,2,FALSE)*W60</f>
        <v>480</v>
      </c>
      <c r="AU60" s="59">
        <f>VLOOKUP($BR60,Tables!$D$14:$I$27,3,FALSE)</f>
        <v>0</v>
      </c>
      <c r="AV60" s="59">
        <f>VLOOKUP($BR60,Tables!$D$14:$I$27,4,FALSE)*W60</f>
        <v>0</v>
      </c>
      <c r="AW60" s="59">
        <f>VLOOKUP($BR60,Tables!$D$14:$I$27,5,FALSE)*W60</f>
        <v>0</v>
      </c>
      <c r="AX60" s="52">
        <f>IF(ISERROR(VLOOKUP(V60,Tables!$A$2:$B$27,2,FALSE))=TRUE,0,VLOOKUP(V60,Tables!$A$2:$B$27,2,FALSE))*VLOOKUP(BR60,Tables!$D$14:$J$27,7,FALSE)</f>
        <v>0</v>
      </c>
      <c r="AY60" s="52">
        <f>IF(ISERROR(VLOOKUP(BS60,Tables!$A$2:$B$31,2,FALSE))=TRUE,0,VLOOKUP(BS60,Tables!$A$2:$B$31,2,FALSE))</f>
        <v>0</v>
      </c>
      <c r="AZ60" s="59">
        <f>VLOOKUP($BR60,Tables!$D$14:$K$27,8,FALSE)</f>
        <v>0</v>
      </c>
      <c r="BA60" s="59">
        <f>IF(OR(BR60="T150",BR60="HYBT150"),W60*Tables!$L$23,0)</f>
        <v>0</v>
      </c>
      <c r="BB60" s="59">
        <f>IF(OR(BR60="T200",BR60="HYBT200"),W60*Tables!$E$24,0)</f>
        <v>0</v>
      </c>
      <c r="BC60" s="61">
        <f t="shared" si="0"/>
        <v>480</v>
      </c>
      <c r="BD60" s="55" t="str">
        <f t="shared" si="14"/>
        <v/>
      </c>
      <c r="BE60" s="55" t="str">
        <f t="shared" si="14"/>
        <v/>
      </c>
      <c r="BF60" s="55" t="str">
        <f t="shared" si="14"/>
        <v/>
      </c>
      <c r="BG60" s="55" t="str">
        <f t="shared" si="14"/>
        <v/>
      </c>
      <c r="BH60" s="55" t="str">
        <f t="shared" si="14"/>
        <v/>
      </c>
      <c r="BI60" s="55" t="str">
        <f t="shared" si="14"/>
        <v/>
      </c>
      <c r="BJ60" s="55" t="str">
        <f t="shared" si="14"/>
        <v/>
      </c>
      <c r="BK60" s="55" t="str">
        <f t="shared" si="14"/>
        <v/>
      </c>
      <c r="BL60" s="55" t="str">
        <f t="shared" si="14"/>
        <v/>
      </c>
      <c r="BM60" s="55" t="str">
        <f t="shared" si="14"/>
        <v/>
      </c>
      <c r="BN60" s="55" t="str">
        <f t="shared" si="14"/>
        <v/>
      </c>
      <c r="BO60" s="55" t="str">
        <f t="shared" si="14"/>
        <v/>
      </c>
      <c r="BP60" s="55" t="str">
        <f t="shared" si="14"/>
        <v/>
      </c>
      <c r="BQ60" s="55" t="str">
        <f t="shared" si="14"/>
        <v/>
      </c>
      <c r="BR60" s="62" t="str">
        <f t="shared" si="2"/>
        <v>Base</v>
      </c>
      <c r="BS60" s="62" t="str">
        <f t="shared" si="3"/>
        <v/>
      </c>
      <c r="BT60" s="63">
        <f t="shared" si="4"/>
        <v>117</v>
      </c>
      <c r="BU60" s="64">
        <f t="shared" si="5"/>
        <v>6.02</v>
      </c>
      <c r="BV60" s="64">
        <f t="shared" si="6"/>
        <v>13.04</v>
      </c>
      <c r="BW60" s="64">
        <f t="shared" si="7"/>
        <v>97.44</v>
      </c>
      <c r="BX60" s="65">
        <f t="shared" si="8"/>
        <v>46257.02</v>
      </c>
      <c r="BY60" s="65">
        <f t="shared" si="9"/>
        <v>46264.04</v>
      </c>
      <c r="BZ60" s="65">
        <f t="shared" si="10"/>
        <v>46349.440000000002</v>
      </c>
    </row>
    <row r="61" spans="1:78" ht="15.5" x14ac:dyDescent="0.35">
      <c r="A61">
        <v>70900</v>
      </c>
      <c r="B61" t="s">
        <v>782</v>
      </c>
      <c r="C61" t="s">
        <v>217</v>
      </c>
      <c r="D61">
        <v>282</v>
      </c>
      <c r="E61" t="s">
        <v>470</v>
      </c>
      <c r="F61" t="s">
        <v>219</v>
      </c>
      <c r="G61" t="s">
        <v>216</v>
      </c>
      <c r="H61" t="s">
        <v>217</v>
      </c>
      <c r="I61" s="13">
        <v>46307</v>
      </c>
      <c r="J61" s="13">
        <v>46367</v>
      </c>
      <c r="K61" s="13">
        <v>46337</v>
      </c>
      <c r="L61" t="s">
        <v>792</v>
      </c>
      <c r="M61" t="s">
        <v>161</v>
      </c>
      <c r="N61">
        <v>24</v>
      </c>
      <c r="O61">
        <v>0</v>
      </c>
      <c r="P61">
        <v>0</v>
      </c>
      <c r="Q61">
        <v>0</v>
      </c>
      <c r="R61">
        <v>0</v>
      </c>
      <c r="S61" t="s">
        <v>197</v>
      </c>
      <c r="T61" t="s">
        <v>197</v>
      </c>
      <c r="U61">
        <v>0</v>
      </c>
      <c r="V61"/>
      <c r="W61">
        <v>3</v>
      </c>
      <c r="X61" t="s">
        <v>293</v>
      </c>
      <c r="Y61"/>
      <c r="Z61" t="s">
        <v>277</v>
      </c>
      <c r="AA61"/>
      <c r="AB61"/>
      <c r="AC61"/>
      <c r="AD61"/>
      <c r="AE61"/>
      <c r="AF61" s="13">
        <v>46307</v>
      </c>
      <c r="AG61" s="13">
        <v>46367</v>
      </c>
      <c r="AH61"/>
      <c r="AI61"/>
      <c r="AJ61"/>
      <c r="AK61"/>
      <c r="AL61"/>
      <c r="AM61"/>
      <c r="AN61"/>
      <c r="AO61"/>
      <c r="AP61"/>
      <c r="AQ61"/>
      <c r="AR61"/>
      <c r="AS61"/>
      <c r="AT61" s="59">
        <f>VLOOKUP($BR61,Tables!$D$14:$I$27,2,FALSE)*W61</f>
        <v>480</v>
      </c>
      <c r="AU61" s="59">
        <f>VLOOKUP($BR61,Tables!$D$14:$I$27,3,FALSE)</f>
        <v>0</v>
      </c>
      <c r="AV61" s="59">
        <f>VLOOKUP($BR61,Tables!$D$14:$I$27,4,FALSE)*W61</f>
        <v>0</v>
      </c>
      <c r="AW61" s="59">
        <f>VLOOKUP($BR61,Tables!$D$14:$I$27,5,FALSE)*W61</f>
        <v>0</v>
      </c>
      <c r="AX61" s="52">
        <f>IF(ISERROR(VLOOKUP(V61,Tables!$A$2:$B$27,2,FALSE))=TRUE,0,VLOOKUP(V61,Tables!$A$2:$B$27,2,FALSE))*VLOOKUP(BR61,Tables!$D$14:$J$27,7,FALSE)</f>
        <v>0</v>
      </c>
      <c r="AY61" s="52">
        <f>IF(ISERROR(VLOOKUP(BS61,Tables!$A$2:$B$31,2,FALSE))=TRUE,0,VLOOKUP(BS61,Tables!$A$2:$B$31,2,FALSE))</f>
        <v>0</v>
      </c>
      <c r="AZ61" s="59">
        <f>VLOOKUP($BR61,Tables!$D$14:$K$27,8,FALSE)</f>
        <v>0</v>
      </c>
      <c r="BA61" s="59">
        <f>IF(OR(BR61="T150",BR61="HYBT150"),W61*Tables!$L$23,0)</f>
        <v>0</v>
      </c>
      <c r="BB61" s="59">
        <f>IF(OR(BR61="T200",BR61="HYBT200"),W61*Tables!$E$24,0)</f>
        <v>0</v>
      </c>
      <c r="BC61" s="61">
        <f t="shared" si="0"/>
        <v>480</v>
      </c>
      <c r="BD61" s="55" t="str">
        <f t="shared" si="14"/>
        <v/>
      </c>
      <c r="BE61" s="55" t="str">
        <f t="shared" si="14"/>
        <v/>
      </c>
      <c r="BF61" s="55" t="str">
        <f t="shared" si="14"/>
        <v/>
      </c>
      <c r="BG61" s="55" t="str">
        <f t="shared" si="14"/>
        <v/>
      </c>
      <c r="BH61" s="55" t="str">
        <f t="shared" si="14"/>
        <v/>
      </c>
      <c r="BI61" s="55" t="str">
        <f t="shared" si="14"/>
        <v/>
      </c>
      <c r="BJ61" s="55" t="str">
        <f t="shared" si="14"/>
        <v/>
      </c>
      <c r="BK61" s="55" t="str">
        <f t="shared" si="14"/>
        <v/>
      </c>
      <c r="BL61" s="55" t="str">
        <f t="shared" si="14"/>
        <v/>
      </c>
      <c r="BM61" s="55" t="str">
        <f t="shared" si="14"/>
        <v/>
      </c>
      <c r="BN61" s="55" t="str">
        <f t="shared" si="14"/>
        <v/>
      </c>
      <c r="BO61" s="55" t="str">
        <f t="shared" si="14"/>
        <v/>
      </c>
      <c r="BP61" s="55" t="str">
        <f t="shared" si="14"/>
        <v/>
      </c>
      <c r="BQ61" s="55" t="str">
        <f t="shared" si="14"/>
        <v/>
      </c>
      <c r="BR61" s="62" t="str">
        <f t="shared" si="2"/>
        <v>Base</v>
      </c>
      <c r="BS61" s="62" t="str">
        <f t="shared" si="3"/>
        <v/>
      </c>
      <c r="BT61" s="63">
        <f t="shared" si="4"/>
        <v>61</v>
      </c>
      <c r="BU61" s="64">
        <f t="shared" si="5"/>
        <v>2.6599999999999997</v>
      </c>
      <c r="BV61" s="64">
        <f t="shared" si="6"/>
        <v>6.3199999999999994</v>
      </c>
      <c r="BW61" s="64">
        <f t="shared" si="7"/>
        <v>50.4</v>
      </c>
      <c r="BX61" s="65">
        <f t="shared" si="8"/>
        <v>46309.66</v>
      </c>
      <c r="BY61" s="65">
        <f t="shared" si="9"/>
        <v>46313.32</v>
      </c>
      <c r="BZ61" s="65">
        <f t="shared" si="10"/>
        <v>46357.4</v>
      </c>
    </row>
    <row r="62" spans="1:78" ht="15.5" x14ac:dyDescent="0.35">
      <c r="A62">
        <v>71749</v>
      </c>
      <c r="B62" t="s">
        <v>782</v>
      </c>
      <c r="C62" t="s">
        <v>217</v>
      </c>
      <c r="D62">
        <v>291</v>
      </c>
      <c r="E62">
        <v>3001</v>
      </c>
      <c r="F62" t="s">
        <v>510</v>
      </c>
      <c r="G62" t="s">
        <v>216</v>
      </c>
      <c r="H62" t="s">
        <v>217</v>
      </c>
      <c r="I62" s="13">
        <v>46252</v>
      </c>
      <c r="J62" s="13">
        <v>46367</v>
      </c>
      <c r="K62" s="13">
        <v>46309</v>
      </c>
      <c r="L62" t="s">
        <v>861</v>
      </c>
      <c r="M62" t="s">
        <v>193</v>
      </c>
      <c r="N62">
        <v>24</v>
      </c>
      <c r="O62">
        <v>23</v>
      </c>
      <c r="P62">
        <v>23</v>
      </c>
      <c r="Q62">
        <v>23</v>
      </c>
      <c r="R62">
        <v>0</v>
      </c>
      <c r="S62">
        <v>254815</v>
      </c>
      <c r="T62" t="s">
        <v>946</v>
      </c>
      <c r="U62">
        <v>0</v>
      </c>
      <c r="V62"/>
      <c r="W62">
        <v>3</v>
      </c>
      <c r="X62" t="s">
        <v>194</v>
      </c>
      <c r="Y62"/>
      <c r="Z62"/>
      <c r="AA62" t="s">
        <v>19</v>
      </c>
      <c r="AB62">
        <v>1253</v>
      </c>
      <c r="AC62" t="s">
        <v>208</v>
      </c>
      <c r="AD62" t="s">
        <v>209</v>
      </c>
      <c r="AE62" t="s">
        <v>496</v>
      </c>
      <c r="AF62" s="13">
        <v>46252</v>
      </c>
      <c r="AG62" s="13">
        <v>46367</v>
      </c>
      <c r="AH62"/>
      <c r="AI62"/>
      <c r="AJ62"/>
      <c r="AK62"/>
      <c r="AL62"/>
      <c r="AM62"/>
      <c r="AN62"/>
      <c r="AO62"/>
      <c r="AP62"/>
      <c r="AQ62"/>
      <c r="AR62"/>
      <c r="AS62"/>
      <c r="AT62" s="59">
        <f>VLOOKUP($BR62,Tables!$D$14:$I$27,2,FALSE)*W62</f>
        <v>480</v>
      </c>
      <c r="AU62" s="59">
        <f>VLOOKUP($BR62,Tables!$D$14:$I$27,3,FALSE)</f>
        <v>0</v>
      </c>
      <c r="AV62" s="59">
        <f>VLOOKUP($BR62,Tables!$D$14:$I$27,4,FALSE)*W62</f>
        <v>0</v>
      </c>
      <c r="AW62" s="59">
        <f>VLOOKUP($BR62,Tables!$D$14:$I$27,5,FALSE)*W62</f>
        <v>0</v>
      </c>
      <c r="AX62" s="52">
        <f>IF(ISERROR(VLOOKUP(V62,Tables!$A$2:$B$27,2,FALSE))=TRUE,0,VLOOKUP(V62,Tables!$A$2:$B$27,2,FALSE))*VLOOKUP(BR62,Tables!$D$14:$J$27,7,FALSE)</f>
        <v>0</v>
      </c>
      <c r="AY62" s="52">
        <f>IF(ISERROR(VLOOKUP(BS62,Tables!$A$2:$B$31,2,FALSE))=TRUE,0,VLOOKUP(BS62,Tables!$A$2:$B$31,2,FALSE))</f>
        <v>0</v>
      </c>
      <c r="AZ62" s="59">
        <f>VLOOKUP($BR62,Tables!$D$14:$K$27,8,FALSE)</f>
        <v>0</v>
      </c>
      <c r="BA62" s="59">
        <f>IF(OR(BR62="T150",BR62="HYBT150"),W62*Tables!$L$23,0)</f>
        <v>0</v>
      </c>
      <c r="BB62" s="59">
        <f>IF(OR(BR62="T200",BR62="HYBT200"),W62*Tables!$E$24,0)</f>
        <v>0</v>
      </c>
      <c r="BC62" s="61">
        <f t="shared" si="0"/>
        <v>480</v>
      </c>
      <c r="BD62" s="55" t="str">
        <f t="shared" si="14"/>
        <v/>
      </c>
      <c r="BE62" s="55" t="str">
        <f t="shared" si="14"/>
        <v/>
      </c>
      <c r="BF62" s="55" t="str">
        <f t="shared" si="14"/>
        <v/>
      </c>
      <c r="BG62" s="55" t="str">
        <f t="shared" si="14"/>
        <v/>
      </c>
      <c r="BH62" s="55" t="str">
        <f t="shared" si="14"/>
        <v/>
      </c>
      <c r="BI62" s="55" t="str">
        <f t="shared" si="14"/>
        <v/>
      </c>
      <c r="BJ62" s="55" t="str">
        <f t="shared" si="14"/>
        <v/>
      </c>
      <c r="BK62" s="55" t="str">
        <f t="shared" si="14"/>
        <v/>
      </c>
      <c r="BL62" s="55" t="str">
        <f t="shared" si="14"/>
        <v/>
      </c>
      <c r="BM62" s="55" t="str">
        <f t="shared" si="14"/>
        <v/>
      </c>
      <c r="BN62" s="55" t="str">
        <f t="shared" si="14"/>
        <v/>
      </c>
      <c r="BO62" s="55" t="str">
        <f t="shared" si="14"/>
        <v/>
      </c>
      <c r="BP62" s="55" t="str">
        <f t="shared" si="14"/>
        <v/>
      </c>
      <c r="BQ62" s="55" t="str">
        <f t="shared" si="14"/>
        <v/>
      </c>
      <c r="BR62" s="62" t="str">
        <f t="shared" si="2"/>
        <v>Base</v>
      </c>
      <c r="BS62" s="62" t="str">
        <f t="shared" si="3"/>
        <v/>
      </c>
      <c r="BT62" s="63">
        <f t="shared" si="4"/>
        <v>116</v>
      </c>
      <c r="BU62" s="64">
        <f t="shared" si="5"/>
        <v>5.96</v>
      </c>
      <c r="BV62" s="64">
        <f t="shared" si="6"/>
        <v>12.92</v>
      </c>
      <c r="BW62" s="64">
        <f t="shared" si="7"/>
        <v>96.6</v>
      </c>
      <c r="BX62" s="65">
        <f t="shared" si="8"/>
        <v>46257.96</v>
      </c>
      <c r="BY62" s="65">
        <f t="shared" si="9"/>
        <v>46264.92</v>
      </c>
      <c r="BZ62" s="65">
        <f t="shared" si="10"/>
        <v>46349.599999999999</v>
      </c>
    </row>
    <row r="63" spans="1:78" ht="15.5" x14ac:dyDescent="0.35">
      <c r="A63">
        <v>71024</v>
      </c>
      <c r="B63" t="s">
        <v>782</v>
      </c>
      <c r="C63" t="s">
        <v>217</v>
      </c>
      <c r="D63">
        <v>291</v>
      </c>
      <c r="E63">
        <v>3090</v>
      </c>
      <c r="F63" t="s">
        <v>510</v>
      </c>
      <c r="G63" t="s">
        <v>216</v>
      </c>
      <c r="H63" t="s">
        <v>217</v>
      </c>
      <c r="I63" s="13">
        <v>46247</v>
      </c>
      <c r="J63" s="13">
        <v>46371</v>
      </c>
      <c r="K63" s="13">
        <v>46309</v>
      </c>
      <c r="L63" t="s">
        <v>948</v>
      </c>
      <c r="M63" t="s">
        <v>461</v>
      </c>
      <c r="N63">
        <v>30</v>
      </c>
      <c r="O63">
        <v>8</v>
      </c>
      <c r="P63">
        <v>8</v>
      </c>
      <c r="Q63">
        <v>8</v>
      </c>
      <c r="R63">
        <v>0</v>
      </c>
      <c r="S63">
        <v>370112</v>
      </c>
      <c r="T63" t="s">
        <v>949</v>
      </c>
      <c r="U63">
        <v>0</v>
      </c>
      <c r="V63"/>
      <c r="W63">
        <v>3</v>
      </c>
      <c r="X63" t="s">
        <v>194</v>
      </c>
      <c r="Y63"/>
      <c r="Z63" t="s">
        <v>511</v>
      </c>
      <c r="AA63" t="s">
        <v>462</v>
      </c>
      <c r="AB63" t="s">
        <v>199</v>
      </c>
      <c r="AC63" t="s">
        <v>950</v>
      </c>
      <c r="AD63" t="s">
        <v>951</v>
      </c>
      <c r="AE63" t="s">
        <v>489</v>
      </c>
      <c r="AF63" s="13">
        <v>46247</v>
      </c>
      <c r="AG63" s="13">
        <v>46371</v>
      </c>
      <c r="AH63" t="s">
        <v>462</v>
      </c>
      <c r="AI63" t="s">
        <v>199</v>
      </c>
      <c r="AJ63" t="s">
        <v>952</v>
      </c>
      <c r="AK63" t="s">
        <v>793</v>
      </c>
      <c r="AL63" t="s">
        <v>496</v>
      </c>
      <c r="AM63" s="13">
        <v>46247</v>
      </c>
      <c r="AN63" s="13">
        <v>46371</v>
      </c>
      <c r="AO63"/>
      <c r="AP63"/>
      <c r="AQ63"/>
      <c r="AR63"/>
      <c r="AS63"/>
      <c r="AT63" s="59">
        <f>VLOOKUP($BR63,Tables!$D$14:$I$27,2,FALSE)*W63</f>
        <v>480</v>
      </c>
      <c r="AU63" s="59">
        <f>VLOOKUP($BR63,Tables!$D$14:$I$27,3,FALSE)</f>
        <v>0</v>
      </c>
      <c r="AV63" s="59">
        <f>VLOOKUP($BR63,Tables!$D$14:$I$27,4,FALSE)*W63</f>
        <v>0</v>
      </c>
      <c r="AW63" s="59">
        <f>VLOOKUP($BR63,Tables!$D$14:$I$27,5,FALSE)*W63</f>
        <v>0</v>
      </c>
      <c r="AX63" s="52">
        <f>IF(ISERROR(VLOOKUP(V63,Tables!$A$2:$B$27,2,FALSE))=TRUE,0,VLOOKUP(V63,Tables!$A$2:$B$27,2,FALSE))*VLOOKUP(BR63,Tables!$D$14:$J$27,7,FALSE)</f>
        <v>0</v>
      </c>
      <c r="AY63" s="52">
        <f>IF(ISERROR(VLOOKUP(BS63,Tables!$A$2:$B$31,2,FALSE))=TRUE,0,VLOOKUP(BS63,Tables!$A$2:$B$31,2,FALSE))</f>
        <v>0</v>
      </c>
      <c r="AZ63" s="59">
        <f>VLOOKUP($BR63,Tables!$D$14:$K$27,8,FALSE)</f>
        <v>0</v>
      </c>
      <c r="BA63" s="59">
        <f>IF(OR(BR63="T150",BR63="HYBT150"),W63*Tables!$L$23,0)</f>
        <v>0</v>
      </c>
      <c r="BB63" s="59">
        <f>IF(OR(BR63="T200",BR63="HYBT200"),W63*Tables!$E$24,0)</f>
        <v>0</v>
      </c>
      <c r="BC63" s="61">
        <f t="shared" si="0"/>
        <v>480</v>
      </c>
      <c r="BD63" s="55" t="str">
        <f t="shared" si="14"/>
        <v/>
      </c>
      <c r="BE63" s="55" t="str">
        <f t="shared" si="14"/>
        <v/>
      </c>
      <c r="BF63" s="55" t="str">
        <f t="shared" si="14"/>
        <v/>
      </c>
      <c r="BG63" s="55" t="str">
        <f t="shared" si="14"/>
        <v/>
      </c>
      <c r="BH63" s="55" t="str">
        <f t="shared" si="14"/>
        <v/>
      </c>
      <c r="BI63" s="55" t="str">
        <f t="shared" si="14"/>
        <v/>
      </c>
      <c r="BJ63" s="55" t="str">
        <f t="shared" si="14"/>
        <v/>
      </c>
      <c r="BK63" s="55" t="str">
        <f t="shared" si="14"/>
        <v/>
      </c>
      <c r="BL63" s="55" t="str">
        <f t="shared" si="14"/>
        <v/>
      </c>
      <c r="BM63" s="55" t="str">
        <f t="shared" si="14"/>
        <v/>
      </c>
      <c r="BN63" s="55" t="str">
        <f t="shared" si="14"/>
        <v/>
      </c>
      <c r="BO63" s="55" t="str">
        <f t="shared" si="14"/>
        <v/>
      </c>
      <c r="BP63" s="55" t="str">
        <f t="shared" si="14"/>
        <v/>
      </c>
      <c r="BQ63" s="55" t="str">
        <f t="shared" si="14"/>
        <v/>
      </c>
      <c r="BR63" s="62" t="str">
        <f t="shared" si="2"/>
        <v>Base</v>
      </c>
      <c r="BS63" s="62" t="str">
        <f t="shared" si="3"/>
        <v/>
      </c>
      <c r="BT63" s="63">
        <f t="shared" si="4"/>
        <v>125</v>
      </c>
      <c r="BU63" s="64">
        <f t="shared" si="5"/>
        <v>6.5</v>
      </c>
      <c r="BV63" s="64">
        <f t="shared" si="6"/>
        <v>14</v>
      </c>
      <c r="BW63" s="64">
        <f t="shared" si="7"/>
        <v>104.16</v>
      </c>
      <c r="BX63" s="65">
        <f t="shared" si="8"/>
        <v>46253.5</v>
      </c>
      <c r="BY63" s="65">
        <f t="shared" si="9"/>
        <v>46261</v>
      </c>
      <c r="BZ63" s="65">
        <f t="shared" si="10"/>
        <v>46351.16</v>
      </c>
    </row>
    <row r="64" spans="1:78" ht="15.5" x14ac:dyDescent="0.35">
      <c r="A64">
        <v>71973</v>
      </c>
      <c r="B64" t="s">
        <v>782</v>
      </c>
      <c r="C64" t="s">
        <v>217</v>
      </c>
      <c r="D64">
        <v>299</v>
      </c>
      <c r="E64">
        <v>3001</v>
      </c>
      <c r="F64" t="s">
        <v>794</v>
      </c>
      <c r="G64" t="s">
        <v>216</v>
      </c>
      <c r="H64" t="s">
        <v>217</v>
      </c>
      <c r="I64" s="13">
        <v>46251</v>
      </c>
      <c r="J64" s="13">
        <v>46367</v>
      </c>
      <c r="K64" s="13">
        <v>46309</v>
      </c>
      <c r="L64" t="s">
        <v>451</v>
      </c>
      <c r="M64" t="s">
        <v>161</v>
      </c>
      <c r="N64">
        <v>1</v>
      </c>
      <c r="O64">
        <v>0</v>
      </c>
      <c r="P64">
        <v>0</v>
      </c>
      <c r="Q64">
        <v>0</v>
      </c>
      <c r="R64">
        <v>0</v>
      </c>
      <c r="S64" t="s">
        <v>197</v>
      </c>
      <c r="T64" t="s">
        <v>197</v>
      </c>
      <c r="U64">
        <v>0</v>
      </c>
      <c r="V64"/>
      <c r="W64">
        <v>0.5</v>
      </c>
      <c r="X64" t="s">
        <v>19</v>
      </c>
      <c r="Y64"/>
      <c r="Z64"/>
      <c r="AA64"/>
      <c r="AB64"/>
      <c r="AC64"/>
      <c r="AD64"/>
      <c r="AE64"/>
      <c r="AF64" s="13">
        <v>46251</v>
      </c>
      <c r="AG64" s="13">
        <v>46367</v>
      </c>
      <c r="AH64"/>
      <c r="AI64"/>
      <c r="AJ64"/>
      <c r="AK64"/>
      <c r="AL64"/>
      <c r="AM64"/>
      <c r="AN64"/>
      <c r="AO64"/>
      <c r="AP64"/>
      <c r="AQ64"/>
      <c r="AR64"/>
      <c r="AS64"/>
      <c r="AT64" s="59">
        <f>VLOOKUP($BR64,Tables!$D$14:$I$27,2,FALSE)*W64</f>
        <v>80</v>
      </c>
      <c r="AU64" s="59">
        <f>VLOOKUP($BR64,Tables!$D$14:$I$27,3,FALSE)</f>
        <v>0</v>
      </c>
      <c r="AV64" s="59">
        <f>VLOOKUP($BR64,Tables!$D$14:$I$27,4,FALSE)*W64</f>
        <v>0</v>
      </c>
      <c r="AW64" s="59">
        <f>VLOOKUP($BR64,Tables!$D$14:$I$27,5,FALSE)*W64</f>
        <v>0</v>
      </c>
      <c r="AX64" s="52">
        <f>IF(ISERROR(VLOOKUP(V64,Tables!$A$2:$B$27,2,FALSE))=TRUE,0,VLOOKUP(V64,Tables!$A$2:$B$27,2,FALSE))*VLOOKUP(BR64,Tables!$D$14:$J$27,7,FALSE)</f>
        <v>0</v>
      </c>
      <c r="AY64" s="52">
        <f>IF(ISERROR(VLOOKUP(BS64,Tables!$A$2:$B$31,2,FALSE))=TRUE,0,VLOOKUP(BS64,Tables!$A$2:$B$31,2,FALSE))</f>
        <v>0</v>
      </c>
      <c r="AZ64" s="59">
        <f>VLOOKUP($BR64,Tables!$D$14:$K$27,8,FALSE)</f>
        <v>0</v>
      </c>
      <c r="BA64" s="59">
        <f>IF(OR(BR64="T150",BR64="HYBT150"),W64*Tables!$L$23,0)</f>
        <v>0</v>
      </c>
      <c r="BB64" s="59">
        <f>IF(OR(BR64="T200",BR64="HYBT200"),W64*Tables!$E$24,0)</f>
        <v>0</v>
      </c>
      <c r="BC64" s="61">
        <f t="shared" si="0"/>
        <v>80</v>
      </c>
      <c r="BD64" s="55" t="str">
        <f t="shared" si="14"/>
        <v/>
      </c>
      <c r="BE64" s="55" t="str">
        <f t="shared" si="14"/>
        <v/>
      </c>
      <c r="BF64" s="55" t="str">
        <f t="shared" si="14"/>
        <v/>
      </c>
      <c r="BG64" s="55" t="str">
        <f t="shared" si="14"/>
        <v/>
      </c>
      <c r="BH64" s="55" t="str">
        <f t="shared" si="14"/>
        <v/>
      </c>
      <c r="BI64" s="55" t="str">
        <f t="shared" si="14"/>
        <v/>
      </c>
      <c r="BJ64" s="55" t="str">
        <f t="shared" si="14"/>
        <v/>
      </c>
      <c r="BK64" s="55" t="str">
        <f t="shared" si="14"/>
        <v/>
      </c>
      <c r="BL64" s="55" t="str">
        <f t="shared" si="14"/>
        <v/>
      </c>
      <c r="BM64" s="55" t="str">
        <f t="shared" si="14"/>
        <v/>
      </c>
      <c r="BN64" s="55" t="str">
        <f t="shared" si="14"/>
        <v/>
      </c>
      <c r="BO64" s="55" t="str">
        <f t="shared" si="14"/>
        <v/>
      </c>
      <c r="BP64" s="55" t="str">
        <f t="shared" si="14"/>
        <v/>
      </c>
      <c r="BQ64" s="55" t="str">
        <f t="shared" si="14"/>
        <v/>
      </c>
      <c r="BR64" s="62" t="str">
        <f t="shared" si="2"/>
        <v>Base</v>
      </c>
      <c r="BS64" s="62" t="str">
        <f t="shared" si="3"/>
        <v/>
      </c>
      <c r="BT64" s="63">
        <f t="shared" si="4"/>
        <v>117</v>
      </c>
      <c r="BU64" s="64">
        <f t="shared" si="5"/>
        <v>6.02</v>
      </c>
      <c r="BV64" s="64">
        <f t="shared" si="6"/>
        <v>13.04</v>
      </c>
      <c r="BW64" s="64">
        <f t="shared" si="7"/>
        <v>97.44</v>
      </c>
      <c r="BX64" s="65">
        <f t="shared" si="8"/>
        <v>46257.02</v>
      </c>
      <c r="BY64" s="65">
        <f t="shared" si="9"/>
        <v>46264.04</v>
      </c>
      <c r="BZ64" s="65">
        <f t="shared" si="10"/>
        <v>46349.440000000002</v>
      </c>
    </row>
    <row r="65" spans="1:78" ht="15.5" x14ac:dyDescent="0.35">
      <c r="A65">
        <v>72945</v>
      </c>
      <c r="B65" t="s">
        <v>782</v>
      </c>
      <c r="C65" t="s">
        <v>814</v>
      </c>
      <c r="D65">
        <v>8</v>
      </c>
      <c r="E65">
        <v>3001</v>
      </c>
      <c r="F65" t="s">
        <v>1067</v>
      </c>
      <c r="G65" t="s">
        <v>925</v>
      </c>
      <c r="H65" t="s">
        <v>814</v>
      </c>
      <c r="I65" s="13">
        <v>46251</v>
      </c>
      <c r="J65" s="13">
        <v>46335</v>
      </c>
      <c r="K65"/>
      <c r="L65" t="s">
        <v>926</v>
      </c>
      <c r="M65" t="s">
        <v>193</v>
      </c>
      <c r="N65">
        <v>12</v>
      </c>
      <c r="O65">
        <v>0</v>
      </c>
      <c r="P65">
        <v>0</v>
      </c>
      <c r="Q65">
        <v>0</v>
      </c>
      <c r="R65">
        <v>0</v>
      </c>
      <c r="S65">
        <v>324483</v>
      </c>
      <c r="T65" t="s">
        <v>933</v>
      </c>
      <c r="U65">
        <v>0</v>
      </c>
      <c r="V65"/>
      <c r="W65">
        <v>0.5</v>
      </c>
      <c r="X65" t="s">
        <v>194</v>
      </c>
      <c r="Y65"/>
      <c r="Z65"/>
      <c r="AA65"/>
      <c r="AB65"/>
      <c r="AC65" t="s">
        <v>208</v>
      </c>
      <c r="AD65" t="s">
        <v>218</v>
      </c>
      <c r="AE65" t="s">
        <v>483</v>
      </c>
      <c r="AF65" s="13">
        <v>46251</v>
      </c>
      <c r="AG65" s="13">
        <v>46335</v>
      </c>
      <c r="AH65"/>
      <c r="AI65"/>
      <c r="AJ65"/>
      <c r="AK65"/>
      <c r="AL65"/>
      <c r="AM65"/>
      <c r="AN65"/>
      <c r="AO65"/>
      <c r="AP65"/>
      <c r="AQ65"/>
      <c r="AR65"/>
      <c r="AS65"/>
      <c r="AT65" s="59">
        <f>VLOOKUP($BR65,Tables!$D$14:$I$27,2,FALSE)*W65</f>
        <v>0</v>
      </c>
      <c r="AU65" s="59">
        <f>VLOOKUP($BR65,Tables!$D$14:$I$27,3,FALSE)</f>
        <v>0</v>
      </c>
      <c r="AV65" s="59">
        <f>VLOOKUP($BR65,Tables!$D$14:$I$27,4,FALSE)*W65</f>
        <v>0</v>
      </c>
      <c r="AW65" s="59">
        <f>VLOOKUP($BR65,Tables!$D$14:$I$27,5,FALSE)*W65</f>
        <v>0</v>
      </c>
      <c r="AX65" s="52">
        <f>IF(ISERROR(VLOOKUP(V65,Tables!$A$2:$B$27,2,FALSE))=TRUE,0,VLOOKUP(V65,Tables!$A$2:$B$27,2,FALSE))*VLOOKUP(BR65,Tables!$D$14:$J$27,7,FALSE)</f>
        <v>0</v>
      </c>
      <c r="AY65" s="52">
        <f>IF(ISERROR(VLOOKUP(BS65,Tables!$A$2:$B$31,2,FALSE))=TRUE,0,VLOOKUP(BS65,Tables!$A$2:$B$31,2,FALSE))</f>
        <v>0</v>
      </c>
      <c r="AZ65" s="59">
        <f>VLOOKUP($BR65,Tables!$D$14:$K$27,8,FALSE)</f>
        <v>0</v>
      </c>
      <c r="BA65" s="59">
        <f>IF(OR(BR65="T150",BR65="HYBT150"),W65*Tables!$L$23,0)</f>
        <v>0</v>
      </c>
      <c r="BB65" s="59">
        <f>IF(OR(BR65="T200",BR65="HYBT200"),W65*Tables!$E$24,0)</f>
        <v>0</v>
      </c>
      <c r="BC65" s="61">
        <f t="shared" si="0"/>
        <v>0</v>
      </c>
      <c r="BD65" s="55" t="str">
        <f t="shared" si="14"/>
        <v/>
      </c>
      <c r="BE65" s="55" t="str">
        <f t="shared" si="14"/>
        <v>RNC</v>
      </c>
      <c r="BF65" s="55" t="str">
        <f t="shared" si="14"/>
        <v/>
      </c>
      <c r="BG65" s="55" t="str">
        <f t="shared" si="14"/>
        <v/>
      </c>
      <c r="BH65" s="55" t="str">
        <f t="shared" si="14"/>
        <v/>
      </c>
      <c r="BI65" s="55" t="str">
        <f t="shared" si="14"/>
        <v/>
      </c>
      <c r="BJ65" s="55" t="str">
        <f t="shared" si="14"/>
        <v/>
      </c>
      <c r="BK65" s="55" t="str">
        <f t="shared" si="14"/>
        <v/>
      </c>
      <c r="BL65" s="55" t="str">
        <f t="shared" si="14"/>
        <v/>
      </c>
      <c r="BM65" s="55" t="str">
        <f t="shared" si="14"/>
        <v/>
      </c>
      <c r="BN65" s="55" t="str">
        <f t="shared" si="14"/>
        <v/>
      </c>
      <c r="BO65" s="55" t="str">
        <f t="shared" si="14"/>
        <v/>
      </c>
      <c r="BP65" s="55" t="str">
        <f t="shared" si="14"/>
        <v/>
      </c>
      <c r="BQ65" s="55" t="str">
        <f t="shared" si="14"/>
        <v/>
      </c>
      <c r="BR65" s="62" t="str">
        <f t="shared" si="2"/>
        <v>RNC</v>
      </c>
      <c r="BS65" s="62" t="str">
        <f t="shared" si="3"/>
        <v/>
      </c>
      <c r="BT65" s="63">
        <f t="shared" si="4"/>
        <v>85</v>
      </c>
      <c r="BU65" s="64">
        <f t="shared" si="5"/>
        <v>4.0999999999999996</v>
      </c>
      <c r="BV65" s="64">
        <f t="shared" si="6"/>
        <v>9.1999999999999993</v>
      </c>
      <c r="BW65" s="64">
        <f t="shared" si="7"/>
        <v>70.56</v>
      </c>
      <c r="BX65" s="65">
        <f t="shared" si="8"/>
        <v>46255.1</v>
      </c>
      <c r="BY65" s="65">
        <f t="shared" si="9"/>
        <v>46260.2</v>
      </c>
      <c r="BZ65" s="65">
        <f t="shared" si="10"/>
        <v>46321.56</v>
      </c>
    </row>
    <row r="66" spans="1:78" ht="15.5" x14ac:dyDescent="0.35">
      <c r="A66">
        <v>72922</v>
      </c>
      <c r="B66" t="s">
        <v>782</v>
      </c>
      <c r="C66" t="s">
        <v>814</v>
      </c>
      <c r="D66">
        <v>9</v>
      </c>
      <c r="E66">
        <v>3003</v>
      </c>
      <c r="F66" t="s">
        <v>1079</v>
      </c>
      <c r="G66" t="s">
        <v>925</v>
      </c>
      <c r="H66" t="s">
        <v>814</v>
      </c>
      <c r="I66" s="13">
        <v>46251</v>
      </c>
      <c r="J66" s="13">
        <v>46302</v>
      </c>
      <c r="K66"/>
      <c r="L66" t="s">
        <v>926</v>
      </c>
      <c r="M66" t="s">
        <v>32</v>
      </c>
      <c r="N66">
        <v>12</v>
      </c>
      <c r="O66">
        <v>0</v>
      </c>
      <c r="P66">
        <v>0</v>
      </c>
      <c r="Q66">
        <v>0</v>
      </c>
      <c r="R66">
        <v>0</v>
      </c>
      <c r="S66">
        <v>60137</v>
      </c>
      <c r="T66" t="s">
        <v>927</v>
      </c>
      <c r="U66">
        <v>0</v>
      </c>
      <c r="V66"/>
      <c r="W66">
        <v>0.5</v>
      </c>
      <c r="X66" t="s">
        <v>194</v>
      </c>
      <c r="Y66" t="s">
        <v>1080</v>
      </c>
      <c r="Z66"/>
      <c r="AA66" t="s">
        <v>929</v>
      </c>
      <c r="AB66">
        <v>102</v>
      </c>
      <c r="AC66" t="s">
        <v>195</v>
      </c>
      <c r="AD66" t="s">
        <v>21</v>
      </c>
      <c r="AE66" t="s">
        <v>483</v>
      </c>
      <c r="AF66" s="13">
        <v>46251</v>
      </c>
      <c r="AG66" s="13">
        <v>46302</v>
      </c>
      <c r="AH66"/>
      <c r="AI66"/>
      <c r="AJ66"/>
      <c r="AK66"/>
      <c r="AL66"/>
      <c r="AM66"/>
      <c r="AN66"/>
      <c r="AO66"/>
      <c r="AP66"/>
      <c r="AQ66"/>
      <c r="AR66"/>
      <c r="AS66"/>
      <c r="AT66" s="59">
        <f>VLOOKUP($BR66,Tables!$D$14:$I$27,2,FALSE)*W66</f>
        <v>0</v>
      </c>
      <c r="AU66" s="59">
        <f>VLOOKUP($BR66,Tables!$D$14:$I$27,3,FALSE)</f>
        <v>0</v>
      </c>
      <c r="AV66" s="59">
        <f>VLOOKUP($BR66,Tables!$D$14:$I$27,4,FALSE)*W66</f>
        <v>0</v>
      </c>
      <c r="AW66" s="59">
        <f>VLOOKUP($BR66,Tables!$D$14:$I$27,5,FALSE)*W66</f>
        <v>0</v>
      </c>
      <c r="AX66" s="52">
        <f>IF(ISERROR(VLOOKUP(V66,Tables!$A$2:$B$27,2,FALSE))=TRUE,0,VLOOKUP(V66,Tables!$A$2:$B$27,2,FALSE))*VLOOKUP(BR66,Tables!$D$14:$J$27,7,FALSE)</f>
        <v>0</v>
      </c>
      <c r="AY66" s="52">
        <f>IF(ISERROR(VLOOKUP(BS66,Tables!$A$2:$B$31,2,FALSE))=TRUE,0,VLOOKUP(BS66,Tables!$A$2:$B$31,2,FALSE))</f>
        <v>0</v>
      </c>
      <c r="AZ66" s="59">
        <f>VLOOKUP($BR66,Tables!$D$14:$K$27,8,FALSE)</f>
        <v>0</v>
      </c>
      <c r="BA66" s="59">
        <f>IF(OR(BR66="T150",BR66="HYBT150"),W66*Tables!$L$23,0)</f>
        <v>0</v>
      </c>
      <c r="BB66" s="59">
        <f>IF(OR(BR66="T200",BR66="HYBT200"),W66*Tables!$E$24,0)</f>
        <v>0</v>
      </c>
      <c r="BC66" s="61">
        <f t="shared" ref="BC66:BC129" si="15">SUM(AT66:BB66)</f>
        <v>0</v>
      </c>
      <c r="BD66" s="55" t="str">
        <f t="shared" si="14"/>
        <v/>
      </c>
      <c r="BE66" s="55" t="str">
        <f t="shared" si="14"/>
        <v>RNC</v>
      </c>
      <c r="BF66" s="55" t="str">
        <f t="shared" si="14"/>
        <v/>
      </c>
      <c r="BG66" s="55" t="str">
        <f t="shared" si="14"/>
        <v/>
      </c>
      <c r="BH66" s="55" t="str">
        <f t="shared" si="14"/>
        <v/>
      </c>
      <c r="BI66" s="55" t="str">
        <f t="shared" si="14"/>
        <v/>
      </c>
      <c r="BJ66" s="55" t="str">
        <f t="shared" si="14"/>
        <v/>
      </c>
      <c r="BK66" s="55" t="str">
        <f t="shared" si="14"/>
        <v/>
      </c>
      <c r="BL66" s="55" t="str">
        <f t="shared" si="14"/>
        <v/>
      </c>
      <c r="BM66" s="55" t="str">
        <f t="shared" si="14"/>
        <v/>
      </c>
      <c r="BN66" s="55" t="str">
        <f t="shared" si="14"/>
        <v/>
      </c>
      <c r="BO66" s="55" t="str">
        <f t="shared" si="14"/>
        <v/>
      </c>
      <c r="BP66" s="55" t="str">
        <f t="shared" si="14"/>
        <v/>
      </c>
      <c r="BQ66" s="55" t="str">
        <f t="shared" si="14"/>
        <v/>
      </c>
      <c r="BR66" s="62" t="str">
        <f t="shared" ref="BR66:BR129" si="16">IF(BD66&amp;BE66&amp;BF66&amp;BG66&amp;BH66&amp;BI66&amp;BJ66&amp;BK66&amp;BP66&amp;BQ66="","Base",BD66&amp;BE66&amp;BF66&amp;BG66&amp;BH66&amp;BI66&amp;BJ66&amp;BK66&amp;BP66&amp;BQ66)</f>
        <v>RNC</v>
      </c>
      <c r="BS66" s="62" t="str">
        <f t="shared" ref="BS66:BS129" si="17">IF(BL66&amp;BM66&amp;BN66&amp;BO66="","",BL66&amp;BM66&amp;BN66&amp;BO66)</f>
        <v/>
      </c>
      <c r="BT66" s="63">
        <f t="shared" ref="BT66:BT129" si="18">J66-I66+1</f>
        <v>52</v>
      </c>
      <c r="BU66" s="64">
        <f t="shared" ref="BU66:BU129" si="19">BT66*0.06-1</f>
        <v>2.12</v>
      </c>
      <c r="BV66" s="64">
        <f t="shared" ref="BV66:BV129" si="20">BT66*0.12-1</f>
        <v>5.24</v>
      </c>
      <c r="BW66" s="64">
        <f t="shared" ref="BW66:BW129" si="21">(BT66-1)*0.84</f>
        <v>42.839999999999996</v>
      </c>
      <c r="BX66" s="65">
        <f t="shared" ref="BX66:BX129" si="22">BU66+I66</f>
        <v>46253.120000000003</v>
      </c>
      <c r="BY66" s="65">
        <f t="shared" ref="BY66:BY129" si="23">BV66+I66</f>
        <v>46256.24</v>
      </c>
      <c r="BZ66" s="65">
        <f t="shared" ref="BZ66:BZ129" si="24">IF(WEEKDAY(BW66+I66)=1,BW66+I66+1,IF(WEEKDAY(BW66+I66)=7,BW66+I66+2,BW66+I66))</f>
        <v>46293.84</v>
      </c>
    </row>
    <row r="67" spans="1:78" ht="15.5" x14ac:dyDescent="0.35">
      <c r="A67">
        <v>72921</v>
      </c>
      <c r="B67" t="s">
        <v>782</v>
      </c>
      <c r="C67" t="s">
        <v>814</v>
      </c>
      <c r="D67">
        <v>10</v>
      </c>
      <c r="E67">
        <v>3001</v>
      </c>
      <c r="F67" t="s">
        <v>953</v>
      </c>
      <c r="G67" t="s">
        <v>925</v>
      </c>
      <c r="H67" t="s">
        <v>814</v>
      </c>
      <c r="I67" s="13">
        <v>46252</v>
      </c>
      <c r="J67" s="13">
        <v>46303</v>
      </c>
      <c r="K67"/>
      <c r="L67" t="s">
        <v>926</v>
      </c>
      <c r="M67" t="s">
        <v>193</v>
      </c>
      <c r="N67">
        <v>6</v>
      </c>
      <c r="O67">
        <v>0</v>
      </c>
      <c r="P67">
        <v>0</v>
      </c>
      <c r="Q67">
        <v>0</v>
      </c>
      <c r="R67">
        <v>0</v>
      </c>
      <c r="S67">
        <v>60137</v>
      </c>
      <c r="T67" t="s">
        <v>927</v>
      </c>
      <c r="U67">
        <v>0</v>
      </c>
      <c r="V67"/>
      <c r="W67">
        <v>0.5</v>
      </c>
      <c r="X67" t="s">
        <v>194</v>
      </c>
      <c r="Y67" t="s">
        <v>1081</v>
      </c>
      <c r="Z67"/>
      <c r="AA67"/>
      <c r="AB67"/>
      <c r="AC67" t="s">
        <v>204</v>
      </c>
      <c r="AD67" t="s">
        <v>513</v>
      </c>
      <c r="AE67" t="s">
        <v>496</v>
      </c>
      <c r="AF67" s="13">
        <v>46252</v>
      </c>
      <c r="AG67" s="13">
        <v>46303</v>
      </c>
      <c r="AH67"/>
      <c r="AI67"/>
      <c r="AJ67"/>
      <c r="AK67"/>
      <c r="AL67"/>
      <c r="AM67"/>
      <c r="AN67"/>
      <c r="AO67"/>
      <c r="AP67"/>
      <c r="AQ67"/>
      <c r="AR67"/>
      <c r="AS67"/>
      <c r="AT67" s="59">
        <f>VLOOKUP($BR67,Tables!$D$14:$I$27,2,FALSE)*W67</f>
        <v>0</v>
      </c>
      <c r="AU67" s="59">
        <f>VLOOKUP($BR67,Tables!$D$14:$I$27,3,FALSE)</f>
        <v>0</v>
      </c>
      <c r="AV67" s="59">
        <f>VLOOKUP($BR67,Tables!$D$14:$I$27,4,FALSE)*W67</f>
        <v>0</v>
      </c>
      <c r="AW67" s="59">
        <f>VLOOKUP($BR67,Tables!$D$14:$I$27,5,FALSE)*W67</f>
        <v>0</v>
      </c>
      <c r="AX67" s="52">
        <f>IF(ISERROR(VLOOKUP(V67,Tables!$A$2:$B$27,2,FALSE))=TRUE,0,VLOOKUP(V67,Tables!$A$2:$B$27,2,FALSE))*VLOOKUP(BR67,Tables!$D$14:$J$27,7,FALSE)</f>
        <v>0</v>
      </c>
      <c r="AY67" s="52">
        <f>IF(ISERROR(VLOOKUP(BS67,Tables!$A$2:$B$31,2,FALSE))=TRUE,0,VLOOKUP(BS67,Tables!$A$2:$B$31,2,FALSE))</f>
        <v>0</v>
      </c>
      <c r="AZ67" s="59">
        <f>VLOOKUP($BR67,Tables!$D$14:$K$27,8,FALSE)</f>
        <v>0</v>
      </c>
      <c r="BA67" s="59">
        <f>IF(OR(BR67="T150",BR67="HYBT150"),W67*Tables!$L$23,0)</f>
        <v>0</v>
      </c>
      <c r="BB67" s="59">
        <f>IF(OR(BR67="T200",BR67="HYBT200"),W67*Tables!$E$24,0)</f>
        <v>0</v>
      </c>
      <c r="BC67" s="61">
        <f t="shared" si="15"/>
        <v>0</v>
      </c>
      <c r="BD67" s="55" t="str">
        <f t="shared" si="14"/>
        <v/>
      </c>
      <c r="BE67" s="55" t="str">
        <f t="shared" si="14"/>
        <v>RNC</v>
      </c>
      <c r="BF67" s="55" t="str">
        <f t="shared" si="14"/>
        <v/>
      </c>
      <c r="BG67" s="55" t="str">
        <f t="shared" si="14"/>
        <v/>
      </c>
      <c r="BH67" s="55" t="str">
        <f t="shared" si="14"/>
        <v/>
      </c>
      <c r="BI67" s="55" t="str">
        <f t="shared" si="14"/>
        <v/>
      </c>
      <c r="BJ67" s="55" t="str">
        <f t="shared" si="14"/>
        <v/>
      </c>
      <c r="BK67" s="55" t="str">
        <f t="shared" si="14"/>
        <v/>
      </c>
      <c r="BL67" s="55" t="str">
        <f t="shared" si="14"/>
        <v/>
      </c>
      <c r="BM67" s="55" t="str">
        <f t="shared" si="14"/>
        <v/>
      </c>
      <c r="BN67" s="55" t="str">
        <f t="shared" si="14"/>
        <v/>
      </c>
      <c r="BO67" s="55" t="str">
        <f t="shared" si="14"/>
        <v/>
      </c>
      <c r="BP67" s="55" t="str">
        <f t="shared" si="14"/>
        <v/>
      </c>
      <c r="BQ67" s="55" t="str">
        <f t="shared" si="14"/>
        <v/>
      </c>
      <c r="BR67" s="62" t="str">
        <f t="shared" si="16"/>
        <v>RNC</v>
      </c>
      <c r="BS67" s="62" t="str">
        <f t="shared" si="17"/>
        <v/>
      </c>
      <c r="BT67" s="63">
        <f t="shared" si="18"/>
        <v>52</v>
      </c>
      <c r="BU67" s="64">
        <f t="shared" si="19"/>
        <v>2.12</v>
      </c>
      <c r="BV67" s="64">
        <f t="shared" si="20"/>
        <v>5.24</v>
      </c>
      <c r="BW67" s="64">
        <f t="shared" si="21"/>
        <v>42.839999999999996</v>
      </c>
      <c r="BX67" s="65">
        <f t="shared" si="22"/>
        <v>46254.12</v>
      </c>
      <c r="BY67" s="65">
        <f t="shared" si="23"/>
        <v>46257.24</v>
      </c>
      <c r="BZ67" s="65">
        <f t="shared" si="24"/>
        <v>46294.84</v>
      </c>
    </row>
    <row r="68" spans="1:78" ht="15.5" x14ac:dyDescent="0.35">
      <c r="A68">
        <v>72923</v>
      </c>
      <c r="B68" t="s">
        <v>782</v>
      </c>
      <c r="C68" t="s">
        <v>814</v>
      </c>
      <c r="D68">
        <v>11</v>
      </c>
      <c r="E68">
        <v>3003</v>
      </c>
      <c r="F68" t="s">
        <v>1082</v>
      </c>
      <c r="G68" t="s">
        <v>925</v>
      </c>
      <c r="H68" t="s">
        <v>814</v>
      </c>
      <c r="I68" s="13">
        <v>46251</v>
      </c>
      <c r="J68" s="13">
        <v>46302</v>
      </c>
      <c r="K68"/>
      <c r="L68" t="s">
        <v>926</v>
      </c>
      <c r="M68" t="s">
        <v>32</v>
      </c>
      <c r="N68">
        <v>12</v>
      </c>
      <c r="O68">
        <v>0</v>
      </c>
      <c r="P68">
        <v>0</v>
      </c>
      <c r="Q68">
        <v>0</v>
      </c>
      <c r="R68">
        <v>0</v>
      </c>
      <c r="S68">
        <v>60137</v>
      </c>
      <c r="T68" t="s">
        <v>927</v>
      </c>
      <c r="U68">
        <v>0</v>
      </c>
      <c r="V68"/>
      <c r="W68">
        <v>0.5</v>
      </c>
      <c r="X68" t="s">
        <v>194</v>
      </c>
      <c r="Y68" t="s">
        <v>1083</v>
      </c>
      <c r="Z68"/>
      <c r="AA68"/>
      <c r="AB68"/>
      <c r="AC68" t="s">
        <v>195</v>
      </c>
      <c r="AD68" t="s">
        <v>21</v>
      </c>
      <c r="AE68" t="s">
        <v>483</v>
      </c>
      <c r="AF68" s="13">
        <v>46251</v>
      </c>
      <c r="AG68" s="13">
        <v>46302</v>
      </c>
      <c r="AH68"/>
      <c r="AI68"/>
      <c r="AJ68"/>
      <c r="AK68"/>
      <c r="AL68"/>
      <c r="AM68"/>
      <c r="AN68"/>
      <c r="AO68"/>
      <c r="AP68"/>
      <c r="AQ68"/>
      <c r="AR68"/>
      <c r="AS68"/>
      <c r="AT68" s="59">
        <f>VLOOKUP($BR68,Tables!$D$14:$I$27,2,FALSE)*W68</f>
        <v>0</v>
      </c>
      <c r="AU68" s="59">
        <f>VLOOKUP($BR68,Tables!$D$14:$I$27,3,FALSE)</f>
        <v>0</v>
      </c>
      <c r="AV68" s="59">
        <f>VLOOKUP($BR68,Tables!$D$14:$I$27,4,FALSE)*W68</f>
        <v>0</v>
      </c>
      <c r="AW68" s="59">
        <f>VLOOKUP($BR68,Tables!$D$14:$I$27,5,FALSE)*W68</f>
        <v>0</v>
      </c>
      <c r="AX68" s="52">
        <f>IF(ISERROR(VLOOKUP(V68,Tables!$A$2:$B$27,2,FALSE))=TRUE,0,VLOOKUP(V68,Tables!$A$2:$B$27,2,FALSE))*VLOOKUP(BR68,Tables!$D$14:$J$27,7,FALSE)</f>
        <v>0</v>
      </c>
      <c r="AY68" s="52">
        <f>IF(ISERROR(VLOOKUP(BS68,Tables!$A$2:$B$31,2,FALSE))=TRUE,0,VLOOKUP(BS68,Tables!$A$2:$B$31,2,FALSE))</f>
        <v>0</v>
      </c>
      <c r="AZ68" s="59">
        <f>VLOOKUP($BR68,Tables!$D$14:$K$27,8,FALSE)</f>
        <v>0</v>
      </c>
      <c r="BA68" s="59">
        <f>IF(OR(BR68="T150",BR68="HYBT150"),W68*Tables!$L$23,0)</f>
        <v>0</v>
      </c>
      <c r="BB68" s="59">
        <f>IF(OR(BR68="T200",BR68="HYBT200"),W68*Tables!$E$24,0)</f>
        <v>0</v>
      </c>
      <c r="BC68" s="61">
        <f t="shared" si="15"/>
        <v>0</v>
      </c>
      <c r="BD68" s="55" t="str">
        <f t="shared" si="14"/>
        <v/>
      </c>
      <c r="BE68" s="55" t="str">
        <f t="shared" si="14"/>
        <v>RNC</v>
      </c>
      <c r="BF68" s="55" t="str">
        <f t="shared" si="14"/>
        <v/>
      </c>
      <c r="BG68" s="55" t="str">
        <f t="shared" si="14"/>
        <v/>
      </c>
      <c r="BH68" s="55" t="str">
        <f t="shared" si="14"/>
        <v/>
      </c>
      <c r="BI68" s="55" t="str">
        <f t="shared" si="14"/>
        <v/>
      </c>
      <c r="BJ68" s="55" t="str">
        <f t="shared" si="14"/>
        <v/>
      </c>
      <c r="BK68" s="55" t="str">
        <f t="shared" si="14"/>
        <v/>
      </c>
      <c r="BL68" s="55" t="str">
        <f t="shared" si="14"/>
        <v/>
      </c>
      <c r="BM68" s="55" t="str">
        <f t="shared" si="14"/>
        <v/>
      </c>
      <c r="BN68" s="55" t="str">
        <f t="shared" si="14"/>
        <v/>
      </c>
      <c r="BO68" s="55" t="str">
        <f t="shared" si="14"/>
        <v/>
      </c>
      <c r="BP68" s="55" t="str">
        <f t="shared" si="14"/>
        <v/>
      </c>
      <c r="BQ68" s="55" t="str">
        <f t="shared" si="14"/>
        <v/>
      </c>
      <c r="BR68" s="62" t="str">
        <f t="shared" si="16"/>
        <v>RNC</v>
      </c>
      <c r="BS68" s="62" t="str">
        <f t="shared" si="17"/>
        <v/>
      </c>
      <c r="BT68" s="63">
        <f t="shared" si="18"/>
        <v>52</v>
      </c>
      <c r="BU68" s="64">
        <f t="shared" si="19"/>
        <v>2.12</v>
      </c>
      <c r="BV68" s="64">
        <f t="shared" si="20"/>
        <v>5.24</v>
      </c>
      <c r="BW68" s="64">
        <f t="shared" si="21"/>
        <v>42.839999999999996</v>
      </c>
      <c r="BX68" s="65">
        <f t="shared" si="22"/>
        <v>46253.120000000003</v>
      </c>
      <c r="BY68" s="65">
        <f t="shared" si="23"/>
        <v>46256.24</v>
      </c>
      <c r="BZ68" s="65">
        <f t="shared" si="24"/>
        <v>46293.84</v>
      </c>
    </row>
    <row r="69" spans="1:78" ht="15.5" x14ac:dyDescent="0.35">
      <c r="A69">
        <v>72927</v>
      </c>
      <c r="B69" t="s">
        <v>782</v>
      </c>
      <c r="C69" t="s">
        <v>814</v>
      </c>
      <c r="D69">
        <v>15</v>
      </c>
      <c r="E69">
        <v>3002</v>
      </c>
      <c r="F69" t="s">
        <v>954</v>
      </c>
      <c r="G69" t="s">
        <v>925</v>
      </c>
      <c r="H69" t="s">
        <v>814</v>
      </c>
      <c r="I69" s="13">
        <v>46252</v>
      </c>
      <c r="J69" s="13">
        <v>46303</v>
      </c>
      <c r="K69"/>
      <c r="L69" t="s">
        <v>926</v>
      </c>
      <c r="M69" t="s">
        <v>32</v>
      </c>
      <c r="N69">
        <v>10</v>
      </c>
      <c r="O69">
        <v>0</v>
      </c>
      <c r="P69">
        <v>0</v>
      </c>
      <c r="Q69">
        <v>0</v>
      </c>
      <c r="R69">
        <v>0</v>
      </c>
      <c r="S69">
        <v>76317</v>
      </c>
      <c r="T69" t="s">
        <v>938</v>
      </c>
      <c r="U69">
        <v>0</v>
      </c>
      <c r="V69"/>
      <c r="W69">
        <v>0.5</v>
      </c>
      <c r="X69" t="s">
        <v>194</v>
      </c>
      <c r="Y69" t="s">
        <v>1084</v>
      </c>
      <c r="Z69"/>
      <c r="AA69"/>
      <c r="AB69"/>
      <c r="AC69" t="s">
        <v>195</v>
      </c>
      <c r="AD69" t="s">
        <v>21</v>
      </c>
      <c r="AE69" t="s">
        <v>496</v>
      </c>
      <c r="AF69" s="13">
        <v>46252</v>
      </c>
      <c r="AG69" s="13">
        <v>46303</v>
      </c>
      <c r="AH69"/>
      <c r="AI69"/>
      <c r="AJ69"/>
      <c r="AK69"/>
      <c r="AL69"/>
      <c r="AM69"/>
      <c r="AN69"/>
      <c r="AO69"/>
      <c r="AP69"/>
      <c r="AQ69"/>
      <c r="AR69"/>
      <c r="AS69"/>
      <c r="AT69" s="59">
        <f>VLOOKUP($BR69,Tables!$D$14:$I$27,2,FALSE)*W69</f>
        <v>0</v>
      </c>
      <c r="AU69" s="59">
        <f>VLOOKUP($BR69,Tables!$D$14:$I$27,3,FALSE)</f>
        <v>0</v>
      </c>
      <c r="AV69" s="59">
        <f>VLOOKUP($BR69,Tables!$D$14:$I$27,4,FALSE)*W69</f>
        <v>0</v>
      </c>
      <c r="AW69" s="59">
        <f>VLOOKUP($BR69,Tables!$D$14:$I$27,5,FALSE)*W69</f>
        <v>0</v>
      </c>
      <c r="AX69" s="52">
        <f>IF(ISERROR(VLOOKUP(V69,Tables!$A$2:$B$27,2,FALSE))=TRUE,0,VLOOKUP(V69,Tables!$A$2:$B$27,2,FALSE))*VLOOKUP(BR69,Tables!$D$14:$J$27,7,FALSE)</f>
        <v>0</v>
      </c>
      <c r="AY69" s="52">
        <f>IF(ISERROR(VLOOKUP(BS69,Tables!$A$2:$B$31,2,FALSE))=TRUE,0,VLOOKUP(BS69,Tables!$A$2:$B$31,2,FALSE))</f>
        <v>0</v>
      </c>
      <c r="AZ69" s="59">
        <f>VLOOKUP($BR69,Tables!$D$14:$K$27,8,FALSE)</f>
        <v>0</v>
      </c>
      <c r="BA69" s="59">
        <f>IF(OR(BR69="T150",BR69="HYBT150"),W69*Tables!$L$23,0)</f>
        <v>0</v>
      </c>
      <c r="BB69" s="59">
        <f>IF(OR(BR69="T200",BR69="HYBT200"),W69*Tables!$E$24,0)</f>
        <v>0</v>
      </c>
      <c r="BC69" s="61">
        <f t="shared" si="15"/>
        <v>0</v>
      </c>
      <c r="BD69" s="55" t="str">
        <f t="shared" si="14"/>
        <v/>
      </c>
      <c r="BE69" s="55" t="str">
        <f t="shared" si="14"/>
        <v>RNC</v>
      </c>
      <c r="BF69" s="55" t="str">
        <f t="shared" si="14"/>
        <v/>
      </c>
      <c r="BG69" s="55" t="str">
        <f t="shared" si="14"/>
        <v/>
      </c>
      <c r="BH69" s="55" t="str">
        <f t="shared" si="14"/>
        <v/>
      </c>
      <c r="BI69" s="55" t="str">
        <f t="shared" si="14"/>
        <v/>
      </c>
      <c r="BJ69" s="55" t="str">
        <f t="shared" si="14"/>
        <v/>
      </c>
      <c r="BK69" s="55" t="str">
        <f t="shared" si="14"/>
        <v/>
      </c>
      <c r="BL69" s="55" t="str">
        <f t="shared" si="14"/>
        <v/>
      </c>
      <c r="BM69" s="55" t="str">
        <f t="shared" si="14"/>
        <v/>
      </c>
      <c r="BN69" s="55" t="str">
        <f t="shared" si="14"/>
        <v/>
      </c>
      <c r="BO69" s="55" t="str">
        <f t="shared" si="14"/>
        <v/>
      </c>
      <c r="BP69" s="55" t="str">
        <f t="shared" si="14"/>
        <v/>
      </c>
      <c r="BQ69" s="55" t="str">
        <f t="shared" si="14"/>
        <v/>
      </c>
      <c r="BR69" s="62" t="str">
        <f t="shared" si="16"/>
        <v>RNC</v>
      </c>
      <c r="BS69" s="62" t="str">
        <f t="shared" si="17"/>
        <v/>
      </c>
      <c r="BT69" s="63">
        <f t="shared" si="18"/>
        <v>52</v>
      </c>
      <c r="BU69" s="64">
        <f t="shared" si="19"/>
        <v>2.12</v>
      </c>
      <c r="BV69" s="64">
        <f t="shared" si="20"/>
        <v>5.24</v>
      </c>
      <c r="BW69" s="64">
        <f t="shared" si="21"/>
        <v>42.839999999999996</v>
      </c>
      <c r="BX69" s="65">
        <f t="shared" si="22"/>
        <v>46254.12</v>
      </c>
      <c r="BY69" s="65">
        <f t="shared" si="23"/>
        <v>46257.24</v>
      </c>
      <c r="BZ69" s="65">
        <f t="shared" si="24"/>
        <v>46294.84</v>
      </c>
    </row>
    <row r="70" spans="1:78" ht="15.5" x14ac:dyDescent="0.35">
      <c r="A70">
        <v>72933</v>
      </c>
      <c r="B70" t="s">
        <v>782</v>
      </c>
      <c r="C70" t="s">
        <v>814</v>
      </c>
      <c r="D70">
        <v>15</v>
      </c>
      <c r="E70">
        <v>3003</v>
      </c>
      <c r="F70" t="s">
        <v>954</v>
      </c>
      <c r="G70" t="s">
        <v>925</v>
      </c>
      <c r="H70" t="s">
        <v>814</v>
      </c>
      <c r="I70" s="13">
        <v>46251</v>
      </c>
      <c r="J70" s="13">
        <v>46302</v>
      </c>
      <c r="K70"/>
      <c r="L70" t="s">
        <v>926</v>
      </c>
      <c r="M70" t="s">
        <v>193</v>
      </c>
      <c r="N70">
        <v>8</v>
      </c>
      <c r="O70">
        <v>0</v>
      </c>
      <c r="P70">
        <v>0</v>
      </c>
      <c r="Q70">
        <v>0</v>
      </c>
      <c r="R70">
        <v>0</v>
      </c>
      <c r="S70" t="s">
        <v>197</v>
      </c>
      <c r="T70" t="s">
        <v>197</v>
      </c>
      <c r="U70">
        <v>0</v>
      </c>
      <c r="V70"/>
      <c r="W70">
        <v>0.5</v>
      </c>
      <c r="X70" t="s">
        <v>194</v>
      </c>
      <c r="Y70" t="s">
        <v>1085</v>
      </c>
      <c r="Z70"/>
      <c r="AA70"/>
      <c r="AB70"/>
      <c r="AC70" t="s">
        <v>204</v>
      </c>
      <c r="AD70" t="s">
        <v>513</v>
      </c>
      <c r="AE70" t="s">
        <v>483</v>
      </c>
      <c r="AF70" s="13">
        <v>46251</v>
      </c>
      <c r="AG70" s="13">
        <v>46302</v>
      </c>
      <c r="AH70"/>
      <c r="AI70"/>
      <c r="AJ70"/>
      <c r="AK70"/>
      <c r="AL70"/>
      <c r="AM70"/>
      <c r="AN70"/>
      <c r="AO70"/>
      <c r="AP70"/>
      <c r="AQ70"/>
      <c r="AR70"/>
      <c r="AS70"/>
      <c r="AT70" s="59">
        <f>VLOOKUP($BR70,Tables!$D$14:$I$27,2,FALSE)*W70</f>
        <v>0</v>
      </c>
      <c r="AU70" s="59">
        <f>VLOOKUP($BR70,Tables!$D$14:$I$27,3,FALSE)</f>
        <v>0</v>
      </c>
      <c r="AV70" s="59">
        <f>VLOOKUP($BR70,Tables!$D$14:$I$27,4,FALSE)*W70</f>
        <v>0</v>
      </c>
      <c r="AW70" s="59">
        <f>VLOOKUP($BR70,Tables!$D$14:$I$27,5,FALSE)*W70</f>
        <v>0</v>
      </c>
      <c r="AX70" s="52">
        <f>IF(ISERROR(VLOOKUP(V70,Tables!$A$2:$B$27,2,FALSE))=TRUE,0,VLOOKUP(V70,Tables!$A$2:$B$27,2,FALSE))*VLOOKUP(BR70,Tables!$D$14:$J$27,7,FALSE)</f>
        <v>0</v>
      </c>
      <c r="AY70" s="52">
        <f>IF(ISERROR(VLOOKUP(BS70,Tables!$A$2:$B$31,2,FALSE))=TRUE,0,VLOOKUP(BS70,Tables!$A$2:$B$31,2,FALSE))</f>
        <v>0</v>
      </c>
      <c r="AZ70" s="59">
        <f>VLOOKUP($BR70,Tables!$D$14:$K$27,8,FALSE)</f>
        <v>0</v>
      </c>
      <c r="BA70" s="59">
        <f>IF(OR(BR70="T150",BR70="HYBT150"),W70*Tables!$L$23,0)</f>
        <v>0</v>
      </c>
      <c r="BB70" s="59">
        <f>IF(OR(BR70="T200",BR70="HYBT200"),W70*Tables!$E$24,0)</f>
        <v>0</v>
      </c>
      <c r="BC70" s="61">
        <f t="shared" si="15"/>
        <v>0</v>
      </c>
      <c r="BD70" s="55" t="str">
        <f t="shared" si="14"/>
        <v/>
      </c>
      <c r="BE70" s="55" t="str">
        <f t="shared" si="14"/>
        <v>RNC</v>
      </c>
      <c r="BF70" s="55" t="str">
        <f t="shared" si="14"/>
        <v/>
      </c>
      <c r="BG70" s="55" t="str">
        <f t="shared" si="14"/>
        <v/>
      </c>
      <c r="BH70" s="55" t="str">
        <f t="shared" si="14"/>
        <v/>
      </c>
      <c r="BI70" s="55" t="str">
        <f t="shared" si="14"/>
        <v/>
      </c>
      <c r="BJ70" s="55" t="str">
        <f t="shared" si="14"/>
        <v/>
      </c>
      <c r="BK70" s="55" t="str">
        <f t="shared" si="14"/>
        <v/>
      </c>
      <c r="BL70" s="55" t="str">
        <f t="shared" si="14"/>
        <v/>
      </c>
      <c r="BM70" s="55" t="str">
        <f t="shared" si="14"/>
        <v/>
      </c>
      <c r="BN70" s="55" t="str">
        <f t="shared" si="14"/>
        <v/>
      </c>
      <c r="BO70" s="55" t="str">
        <f t="shared" si="14"/>
        <v/>
      </c>
      <c r="BP70" s="55" t="str">
        <f t="shared" si="14"/>
        <v/>
      </c>
      <c r="BQ70" s="55" t="str">
        <f t="shared" si="14"/>
        <v/>
      </c>
      <c r="BR70" s="62" t="str">
        <f t="shared" si="16"/>
        <v>RNC</v>
      </c>
      <c r="BS70" s="62" t="str">
        <f t="shared" si="17"/>
        <v/>
      </c>
      <c r="BT70" s="63">
        <f t="shared" si="18"/>
        <v>52</v>
      </c>
      <c r="BU70" s="64">
        <f t="shared" si="19"/>
        <v>2.12</v>
      </c>
      <c r="BV70" s="64">
        <f t="shared" si="20"/>
        <v>5.24</v>
      </c>
      <c r="BW70" s="64">
        <f t="shared" si="21"/>
        <v>42.839999999999996</v>
      </c>
      <c r="BX70" s="65">
        <f t="shared" si="22"/>
        <v>46253.120000000003</v>
      </c>
      <c r="BY70" s="65">
        <f t="shared" si="23"/>
        <v>46256.24</v>
      </c>
      <c r="BZ70" s="65">
        <f t="shared" si="24"/>
        <v>46293.84</v>
      </c>
    </row>
    <row r="71" spans="1:78" ht="15.5" x14ac:dyDescent="0.35">
      <c r="A71">
        <v>72942</v>
      </c>
      <c r="B71" t="s">
        <v>782</v>
      </c>
      <c r="C71" t="s">
        <v>814</v>
      </c>
      <c r="D71">
        <v>16</v>
      </c>
      <c r="E71">
        <v>3001</v>
      </c>
      <c r="F71" t="s">
        <v>1086</v>
      </c>
      <c r="G71" t="s">
        <v>925</v>
      </c>
      <c r="H71" t="s">
        <v>814</v>
      </c>
      <c r="I71" s="13">
        <v>46204</v>
      </c>
      <c r="J71" s="13">
        <v>46366</v>
      </c>
      <c r="K71"/>
      <c r="L71" t="s">
        <v>926</v>
      </c>
      <c r="M71" t="s">
        <v>161</v>
      </c>
      <c r="N71">
        <v>20</v>
      </c>
      <c r="O71">
        <v>0</v>
      </c>
      <c r="P71">
        <v>0</v>
      </c>
      <c r="Q71">
        <v>0</v>
      </c>
      <c r="R71">
        <v>0</v>
      </c>
      <c r="S71">
        <v>57119</v>
      </c>
      <c r="T71" t="s">
        <v>1087</v>
      </c>
      <c r="U71">
        <v>0</v>
      </c>
      <c r="V71"/>
      <c r="W71">
        <v>0.5</v>
      </c>
      <c r="X71" t="s">
        <v>194</v>
      </c>
      <c r="Y71" t="s">
        <v>1088</v>
      </c>
      <c r="Z71"/>
      <c r="AA71" t="s">
        <v>161</v>
      </c>
      <c r="AB71" t="s">
        <v>198</v>
      </c>
      <c r="AC71" t="s">
        <v>207</v>
      </c>
      <c r="AD71" t="s">
        <v>195</v>
      </c>
      <c r="AE71"/>
      <c r="AF71" s="13">
        <v>46204</v>
      </c>
      <c r="AG71" s="13">
        <v>46366</v>
      </c>
      <c r="AH71"/>
      <c r="AI71"/>
      <c r="AJ71"/>
      <c r="AK71"/>
      <c r="AL71"/>
      <c r="AM71"/>
      <c r="AN71"/>
      <c r="AO71"/>
      <c r="AP71"/>
      <c r="AQ71"/>
      <c r="AR71"/>
      <c r="AS71"/>
      <c r="AT71" s="59">
        <f>VLOOKUP($BR71,Tables!$D$14:$I$27,2,FALSE)*W71</f>
        <v>0</v>
      </c>
      <c r="AU71" s="59">
        <f>VLOOKUP($BR71,Tables!$D$14:$I$27,3,FALSE)</f>
        <v>0</v>
      </c>
      <c r="AV71" s="59">
        <f>VLOOKUP($BR71,Tables!$D$14:$I$27,4,FALSE)*W71</f>
        <v>0</v>
      </c>
      <c r="AW71" s="59">
        <f>VLOOKUP($BR71,Tables!$D$14:$I$27,5,FALSE)*W71</f>
        <v>0</v>
      </c>
      <c r="AX71" s="52">
        <f>IF(ISERROR(VLOOKUP(V71,Tables!$A$2:$B$27,2,FALSE))=TRUE,0,VLOOKUP(V71,Tables!$A$2:$B$27,2,FALSE))*VLOOKUP(BR71,Tables!$D$14:$J$27,7,FALSE)</f>
        <v>0</v>
      </c>
      <c r="AY71" s="52">
        <f>IF(ISERROR(VLOOKUP(BS71,Tables!$A$2:$B$31,2,FALSE))=TRUE,0,VLOOKUP(BS71,Tables!$A$2:$B$31,2,FALSE))</f>
        <v>0</v>
      </c>
      <c r="AZ71" s="59">
        <f>VLOOKUP($BR71,Tables!$D$14:$K$27,8,FALSE)</f>
        <v>0</v>
      </c>
      <c r="BA71" s="59">
        <f>IF(OR(BR71="T150",BR71="HYBT150"),W71*Tables!$L$23,0)</f>
        <v>0</v>
      </c>
      <c r="BB71" s="59">
        <f>IF(OR(BR71="T200",BR71="HYBT200"),W71*Tables!$E$24,0)</f>
        <v>0</v>
      </c>
      <c r="BC71" s="61">
        <f t="shared" si="15"/>
        <v>0</v>
      </c>
      <c r="BD71" s="55" t="str">
        <f t="shared" si="14"/>
        <v/>
      </c>
      <c r="BE71" s="55" t="str">
        <f t="shared" si="14"/>
        <v>RNC</v>
      </c>
      <c r="BF71" s="55" t="str">
        <f t="shared" si="14"/>
        <v/>
      </c>
      <c r="BG71" s="55" t="str">
        <f t="shared" si="14"/>
        <v/>
      </c>
      <c r="BH71" s="55" t="str">
        <f t="shared" si="14"/>
        <v/>
      </c>
      <c r="BI71" s="55" t="str">
        <f t="shared" si="14"/>
        <v/>
      </c>
      <c r="BJ71" s="55" t="str">
        <f t="shared" si="14"/>
        <v/>
      </c>
      <c r="BK71" s="55" t="str">
        <f t="shared" si="14"/>
        <v/>
      </c>
      <c r="BL71" s="55" t="str">
        <f t="shared" si="14"/>
        <v/>
      </c>
      <c r="BM71" s="55" t="str">
        <f t="shared" si="14"/>
        <v/>
      </c>
      <c r="BN71" s="55" t="str">
        <f t="shared" si="14"/>
        <v/>
      </c>
      <c r="BO71" s="55" t="str">
        <f t="shared" si="14"/>
        <v/>
      </c>
      <c r="BP71" s="55" t="str">
        <f t="shared" si="14"/>
        <v/>
      </c>
      <c r="BQ71" s="55" t="str">
        <f t="shared" si="14"/>
        <v/>
      </c>
      <c r="BR71" s="62" t="str">
        <f t="shared" si="16"/>
        <v>RNC</v>
      </c>
      <c r="BS71" s="62" t="str">
        <f t="shared" si="17"/>
        <v/>
      </c>
      <c r="BT71" s="63">
        <f t="shared" si="18"/>
        <v>163</v>
      </c>
      <c r="BU71" s="64">
        <f t="shared" si="19"/>
        <v>8.7799999999999994</v>
      </c>
      <c r="BV71" s="64">
        <f t="shared" si="20"/>
        <v>18.559999999999999</v>
      </c>
      <c r="BW71" s="64">
        <f t="shared" si="21"/>
        <v>136.07999999999998</v>
      </c>
      <c r="BX71" s="65">
        <f t="shared" si="22"/>
        <v>46212.78</v>
      </c>
      <c r="BY71" s="65">
        <f t="shared" si="23"/>
        <v>46222.559999999998</v>
      </c>
      <c r="BZ71" s="65">
        <f t="shared" si="24"/>
        <v>46342.080000000002</v>
      </c>
    </row>
    <row r="72" spans="1:78" ht="15.5" x14ac:dyDescent="0.35">
      <c r="A72">
        <v>72943</v>
      </c>
      <c r="B72" t="s">
        <v>782</v>
      </c>
      <c r="C72" t="s">
        <v>814</v>
      </c>
      <c r="D72">
        <v>17</v>
      </c>
      <c r="E72">
        <v>3001</v>
      </c>
      <c r="F72" t="s">
        <v>1089</v>
      </c>
      <c r="G72" t="s">
        <v>925</v>
      </c>
      <c r="H72" t="s">
        <v>814</v>
      </c>
      <c r="I72" s="13">
        <v>46204</v>
      </c>
      <c r="J72" s="13">
        <v>46366</v>
      </c>
      <c r="K72"/>
      <c r="L72" t="s">
        <v>926</v>
      </c>
      <c r="M72" t="s">
        <v>161</v>
      </c>
      <c r="N72">
        <v>20</v>
      </c>
      <c r="O72">
        <v>0</v>
      </c>
      <c r="P72">
        <v>0</v>
      </c>
      <c r="Q72">
        <v>0</v>
      </c>
      <c r="R72">
        <v>0</v>
      </c>
      <c r="S72">
        <v>57119</v>
      </c>
      <c r="T72" t="s">
        <v>1087</v>
      </c>
      <c r="U72">
        <v>0</v>
      </c>
      <c r="V72"/>
      <c r="W72">
        <v>0.5</v>
      </c>
      <c r="X72" t="s">
        <v>194</v>
      </c>
      <c r="Y72" t="s">
        <v>1090</v>
      </c>
      <c r="Z72"/>
      <c r="AA72" t="s">
        <v>161</v>
      </c>
      <c r="AB72" t="s">
        <v>198</v>
      </c>
      <c r="AC72" t="s">
        <v>207</v>
      </c>
      <c r="AD72" t="s">
        <v>195</v>
      </c>
      <c r="AE72"/>
      <c r="AF72" s="13">
        <v>46204</v>
      </c>
      <c r="AG72" s="13">
        <v>46366</v>
      </c>
      <c r="AH72"/>
      <c r="AI72"/>
      <c r="AJ72"/>
      <c r="AK72"/>
      <c r="AL72"/>
      <c r="AM72"/>
      <c r="AN72"/>
      <c r="AO72"/>
      <c r="AP72"/>
      <c r="AQ72"/>
      <c r="AR72"/>
      <c r="AS72"/>
      <c r="AT72" s="59">
        <f>VLOOKUP($BR72,Tables!$D$14:$I$27,2,FALSE)*W72</f>
        <v>0</v>
      </c>
      <c r="AU72" s="59">
        <f>VLOOKUP($BR72,Tables!$D$14:$I$27,3,FALSE)</f>
        <v>0</v>
      </c>
      <c r="AV72" s="59">
        <f>VLOOKUP($BR72,Tables!$D$14:$I$27,4,FALSE)*W72</f>
        <v>0</v>
      </c>
      <c r="AW72" s="59">
        <f>VLOOKUP($BR72,Tables!$D$14:$I$27,5,FALSE)*W72</f>
        <v>0</v>
      </c>
      <c r="AX72" s="52">
        <f>IF(ISERROR(VLOOKUP(V72,Tables!$A$2:$B$27,2,FALSE))=TRUE,0,VLOOKUP(V72,Tables!$A$2:$B$27,2,FALSE))*VLOOKUP(BR72,Tables!$D$14:$J$27,7,FALSE)</f>
        <v>0</v>
      </c>
      <c r="AY72" s="52">
        <f>IF(ISERROR(VLOOKUP(BS72,Tables!$A$2:$B$31,2,FALSE))=TRUE,0,VLOOKUP(BS72,Tables!$A$2:$B$31,2,FALSE))</f>
        <v>0</v>
      </c>
      <c r="AZ72" s="59">
        <f>VLOOKUP($BR72,Tables!$D$14:$K$27,8,FALSE)</f>
        <v>0</v>
      </c>
      <c r="BA72" s="59">
        <f>IF(OR(BR72="T150",BR72="HYBT150"),W72*Tables!$L$23,0)</f>
        <v>0</v>
      </c>
      <c r="BB72" s="59">
        <f>IF(OR(BR72="T200",BR72="HYBT200"),W72*Tables!$E$24,0)</f>
        <v>0</v>
      </c>
      <c r="BC72" s="61">
        <f t="shared" si="15"/>
        <v>0</v>
      </c>
      <c r="BD72" s="55" t="str">
        <f t="shared" si="14"/>
        <v/>
      </c>
      <c r="BE72" s="55" t="str">
        <f t="shared" si="14"/>
        <v>RNC</v>
      </c>
      <c r="BF72" s="55" t="str">
        <f t="shared" si="14"/>
        <v/>
      </c>
      <c r="BG72" s="55" t="str">
        <f t="shared" si="14"/>
        <v/>
      </c>
      <c r="BH72" s="55" t="str">
        <f t="shared" si="14"/>
        <v/>
      </c>
      <c r="BI72" s="55" t="str">
        <f t="shared" si="14"/>
        <v/>
      </c>
      <c r="BJ72" s="55" t="str">
        <f t="shared" si="14"/>
        <v/>
      </c>
      <c r="BK72" s="55" t="str">
        <f t="shared" si="14"/>
        <v/>
      </c>
      <c r="BL72" s="55" t="str">
        <f t="shared" si="14"/>
        <v/>
      </c>
      <c r="BM72" s="55" t="str">
        <f t="shared" ref="BD72:BQ90" si="25">IF(ISERROR(SEARCHB(" "&amp;BM$1&amp;" "," "&amp;$L72&amp;" "))=TRUE,"",BM$1)</f>
        <v/>
      </c>
      <c r="BN72" s="55" t="str">
        <f t="shared" si="25"/>
        <v/>
      </c>
      <c r="BO72" s="55" t="str">
        <f t="shared" si="25"/>
        <v/>
      </c>
      <c r="BP72" s="55" t="str">
        <f t="shared" si="25"/>
        <v/>
      </c>
      <c r="BQ72" s="55" t="str">
        <f t="shared" si="25"/>
        <v/>
      </c>
      <c r="BR72" s="62" t="str">
        <f t="shared" si="16"/>
        <v>RNC</v>
      </c>
      <c r="BS72" s="62" t="str">
        <f t="shared" si="17"/>
        <v/>
      </c>
      <c r="BT72" s="63">
        <f t="shared" si="18"/>
        <v>163</v>
      </c>
      <c r="BU72" s="64">
        <f t="shared" si="19"/>
        <v>8.7799999999999994</v>
      </c>
      <c r="BV72" s="64">
        <f t="shared" si="20"/>
        <v>18.559999999999999</v>
      </c>
      <c r="BW72" s="64">
        <f t="shared" si="21"/>
        <v>136.07999999999998</v>
      </c>
      <c r="BX72" s="65">
        <f t="shared" si="22"/>
        <v>46212.78</v>
      </c>
      <c r="BY72" s="65">
        <f t="shared" si="23"/>
        <v>46222.559999999998</v>
      </c>
      <c r="BZ72" s="65">
        <f t="shared" si="24"/>
        <v>46342.080000000002</v>
      </c>
    </row>
    <row r="73" spans="1:78" ht="15.5" x14ac:dyDescent="0.35">
      <c r="A73">
        <v>72944</v>
      </c>
      <c r="B73" t="s">
        <v>782</v>
      </c>
      <c r="C73" t="s">
        <v>814</v>
      </c>
      <c r="D73">
        <v>18</v>
      </c>
      <c r="E73">
        <v>3001</v>
      </c>
      <c r="F73" t="s">
        <v>1091</v>
      </c>
      <c r="G73" t="s">
        <v>925</v>
      </c>
      <c r="H73" t="s">
        <v>814</v>
      </c>
      <c r="I73" s="13">
        <v>46204</v>
      </c>
      <c r="J73" s="13">
        <v>46366</v>
      </c>
      <c r="K73"/>
      <c r="L73" t="s">
        <v>926</v>
      </c>
      <c r="M73" t="s">
        <v>161</v>
      </c>
      <c r="N73">
        <v>20</v>
      </c>
      <c r="O73">
        <v>0</v>
      </c>
      <c r="P73">
        <v>0</v>
      </c>
      <c r="Q73">
        <v>0</v>
      </c>
      <c r="R73">
        <v>0</v>
      </c>
      <c r="S73">
        <v>57119</v>
      </c>
      <c r="T73" t="s">
        <v>1087</v>
      </c>
      <c r="U73">
        <v>0</v>
      </c>
      <c r="V73"/>
      <c r="W73">
        <v>0.5</v>
      </c>
      <c r="X73" t="s">
        <v>194</v>
      </c>
      <c r="Y73" t="s">
        <v>1092</v>
      </c>
      <c r="Z73"/>
      <c r="AA73" t="s">
        <v>161</v>
      </c>
      <c r="AB73" t="s">
        <v>198</v>
      </c>
      <c r="AC73" t="s">
        <v>207</v>
      </c>
      <c r="AD73" t="s">
        <v>195</v>
      </c>
      <c r="AE73"/>
      <c r="AF73" s="13">
        <v>46204</v>
      </c>
      <c r="AG73" s="13">
        <v>46366</v>
      </c>
      <c r="AH73"/>
      <c r="AI73"/>
      <c r="AJ73"/>
      <c r="AK73"/>
      <c r="AL73"/>
      <c r="AM73"/>
      <c r="AN73"/>
      <c r="AO73"/>
      <c r="AP73"/>
      <c r="AQ73"/>
      <c r="AR73"/>
      <c r="AS73"/>
      <c r="AT73" s="59">
        <f>VLOOKUP($BR73,Tables!$D$14:$I$27,2,FALSE)*W73</f>
        <v>0</v>
      </c>
      <c r="AU73" s="59">
        <f>VLOOKUP($BR73,Tables!$D$14:$I$27,3,FALSE)</f>
        <v>0</v>
      </c>
      <c r="AV73" s="59">
        <f>VLOOKUP($BR73,Tables!$D$14:$I$27,4,FALSE)*W73</f>
        <v>0</v>
      </c>
      <c r="AW73" s="59">
        <f>VLOOKUP($BR73,Tables!$D$14:$I$27,5,FALSE)*W73</f>
        <v>0</v>
      </c>
      <c r="AX73" s="52">
        <f>IF(ISERROR(VLOOKUP(V73,Tables!$A$2:$B$27,2,FALSE))=TRUE,0,VLOOKUP(V73,Tables!$A$2:$B$27,2,FALSE))*VLOOKUP(BR73,Tables!$D$14:$J$27,7,FALSE)</f>
        <v>0</v>
      </c>
      <c r="AY73" s="52">
        <f>IF(ISERROR(VLOOKUP(BS73,Tables!$A$2:$B$31,2,FALSE))=TRUE,0,VLOOKUP(BS73,Tables!$A$2:$B$31,2,FALSE))</f>
        <v>0</v>
      </c>
      <c r="AZ73" s="59">
        <f>VLOOKUP($BR73,Tables!$D$14:$K$27,8,FALSE)</f>
        <v>0</v>
      </c>
      <c r="BA73" s="59">
        <f>IF(OR(BR73="T150",BR73="HYBT150"),W73*Tables!$L$23,0)</f>
        <v>0</v>
      </c>
      <c r="BB73" s="59">
        <f>IF(OR(BR73="T200",BR73="HYBT200"),W73*Tables!$E$24,0)</f>
        <v>0</v>
      </c>
      <c r="BC73" s="61">
        <f t="shared" si="15"/>
        <v>0</v>
      </c>
      <c r="BD73" s="55" t="str">
        <f t="shared" si="25"/>
        <v/>
      </c>
      <c r="BE73" s="55" t="str">
        <f t="shared" si="25"/>
        <v>RNC</v>
      </c>
      <c r="BF73" s="55" t="str">
        <f t="shared" si="25"/>
        <v/>
      </c>
      <c r="BG73" s="55" t="str">
        <f t="shared" si="25"/>
        <v/>
      </c>
      <c r="BH73" s="55" t="str">
        <f t="shared" si="25"/>
        <v/>
      </c>
      <c r="BI73" s="55" t="str">
        <f t="shared" si="25"/>
        <v/>
      </c>
      <c r="BJ73" s="55" t="str">
        <f t="shared" si="25"/>
        <v/>
      </c>
      <c r="BK73" s="55" t="str">
        <f t="shared" si="25"/>
        <v/>
      </c>
      <c r="BL73" s="55" t="str">
        <f t="shared" si="25"/>
        <v/>
      </c>
      <c r="BM73" s="55" t="str">
        <f t="shared" si="25"/>
        <v/>
      </c>
      <c r="BN73" s="55" t="str">
        <f t="shared" si="25"/>
        <v/>
      </c>
      <c r="BO73" s="55" t="str">
        <f t="shared" si="25"/>
        <v/>
      </c>
      <c r="BP73" s="55" t="str">
        <f t="shared" si="25"/>
        <v/>
      </c>
      <c r="BQ73" s="55" t="str">
        <f t="shared" si="25"/>
        <v/>
      </c>
      <c r="BR73" s="62" t="str">
        <f t="shared" si="16"/>
        <v>RNC</v>
      </c>
      <c r="BS73" s="62" t="str">
        <f t="shared" si="17"/>
        <v/>
      </c>
      <c r="BT73" s="63">
        <f t="shared" si="18"/>
        <v>163</v>
      </c>
      <c r="BU73" s="64">
        <f t="shared" si="19"/>
        <v>8.7799999999999994</v>
      </c>
      <c r="BV73" s="64">
        <f t="shared" si="20"/>
        <v>18.559999999999999</v>
      </c>
      <c r="BW73" s="64">
        <f t="shared" si="21"/>
        <v>136.07999999999998</v>
      </c>
      <c r="BX73" s="65">
        <f t="shared" si="22"/>
        <v>46212.78</v>
      </c>
      <c r="BY73" s="65">
        <f t="shared" si="23"/>
        <v>46222.559999999998</v>
      </c>
      <c r="BZ73" s="65">
        <f t="shared" si="24"/>
        <v>46342.080000000002</v>
      </c>
    </row>
    <row r="74" spans="1:78" ht="15.5" x14ac:dyDescent="0.35">
      <c r="A74">
        <v>72940</v>
      </c>
      <c r="B74" t="s">
        <v>782</v>
      </c>
      <c r="C74" t="s">
        <v>814</v>
      </c>
      <c r="D74">
        <v>18</v>
      </c>
      <c r="E74">
        <v>3002</v>
      </c>
      <c r="F74" t="s">
        <v>1091</v>
      </c>
      <c r="G74" t="s">
        <v>925</v>
      </c>
      <c r="H74" t="s">
        <v>814</v>
      </c>
      <c r="I74" s="13">
        <v>46204</v>
      </c>
      <c r="J74" s="13">
        <v>46366</v>
      </c>
      <c r="K74"/>
      <c r="L74" t="s">
        <v>926</v>
      </c>
      <c r="M74" t="s">
        <v>161</v>
      </c>
      <c r="N74">
        <v>30</v>
      </c>
      <c r="O74">
        <v>0</v>
      </c>
      <c r="P74">
        <v>0</v>
      </c>
      <c r="Q74">
        <v>0</v>
      </c>
      <c r="R74">
        <v>0</v>
      </c>
      <c r="S74" t="s">
        <v>197</v>
      </c>
      <c r="T74" t="s">
        <v>197</v>
      </c>
      <c r="U74">
        <v>0</v>
      </c>
      <c r="V74"/>
      <c r="W74">
        <v>0.5</v>
      </c>
      <c r="X74" t="s">
        <v>194</v>
      </c>
      <c r="Y74"/>
      <c r="Z74"/>
      <c r="AA74"/>
      <c r="AB74"/>
      <c r="AC74"/>
      <c r="AD74"/>
      <c r="AE74"/>
      <c r="AF74" s="13">
        <v>46204</v>
      </c>
      <c r="AG74" s="13">
        <v>46366</v>
      </c>
      <c r="AH74"/>
      <c r="AI74"/>
      <c r="AJ74"/>
      <c r="AK74"/>
      <c r="AL74"/>
      <c r="AM74"/>
      <c r="AN74"/>
      <c r="AO74"/>
      <c r="AP74"/>
      <c r="AQ74"/>
      <c r="AR74"/>
      <c r="AS74"/>
      <c r="AT74" s="59">
        <f>VLOOKUP($BR74,Tables!$D$14:$I$27,2,FALSE)*W74</f>
        <v>0</v>
      </c>
      <c r="AU74" s="59">
        <f>VLOOKUP($BR74,Tables!$D$14:$I$27,3,FALSE)</f>
        <v>0</v>
      </c>
      <c r="AV74" s="59">
        <f>VLOOKUP($BR74,Tables!$D$14:$I$27,4,FALSE)*W74</f>
        <v>0</v>
      </c>
      <c r="AW74" s="59">
        <f>VLOOKUP($BR74,Tables!$D$14:$I$27,5,FALSE)*W74</f>
        <v>0</v>
      </c>
      <c r="AX74" s="52">
        <f>IF(ISERROR(VLOOKUP(V74,Tables!$A$2:$B$27,2,FALSE))=TRUE,0,VLOOKUP(V74,Tables!$A$2:$B$27,2,FALSE))*VLOOKUP(BR74,Tables!$D$14:$J$27,7,FALSE)</f>
        <v>0</v>
      </c>
      <c r="AY74" s="52">
        <f>IF(ISERROR(VLOOKUP(BS74,Tables!$A$2:$B$31,2,FALSE))=TRUE,0,VLOOKUP(BS74,Tables!$A$2:$B$31,2,FALSE))</f>
        <v>0</v>
      </c>
      <c r="AZ74" s="59">
        <f>VLOOKUP($BR74,Tables!$D$14:$K$27,8,FALSE)</f>
        <v>0</v>
      </c>
      <c r="BA74" s="59">
        <f>IF(OR(BR74="T150",BR74="HYBT150"),W74*Tables!$L$23,0)</f>
        <v>0</v>
      </c>
      <c r="BB74" s="59">
        <f>IF(OR(BR74="T200",BR74="HYBT200"),W74*Tables!$E$24,0)</f>
        <v>0</v>
      </c>
      <c r="BC74" s="61">
        <f t="shared" si="15"/>
        <v>0</v>
      </c>
      <c r="BD74" s="55" t="str">
        <f t="shared" si="25"/>
        <v/>
      </c>
      <c r="BE74" s="55" t="str">
        <f t="shared" si="25"/>
        <v>RNC</v>
      </c>
      <c r="BF74" s="55" t="str">
        <f t="shared" si="25"/>
        <v/>
      </c>
      <c r="BG74" s="55" t="str">
        <f t="shared" si="25"/>
        <v/>
      </c>
      <c r="BH74" s="55" t="str">
        <f t="shared" si="25"/>
        <v/>
      </c>
      <c r="BI74" s="55" t="str">
        <f t="shared" si="25"/>
        <v/>
      </c>
      <c r="BJ74" s="55" t="str">
        <f t="shared" si="25"/>
        <v/>
      </c>
      <c r="BK74" s="55" t="str">
        <f t="shared" si="25"/>
        <v/>
      </c>
      <c r="BL74" s="55" t="str">
        <f t="shared" si="25"/>
        <v/>
      </c>
      <c r="BM74" s="55" t="str">
        <f t="shared" si="25"/>
        <v/>
      </c>
      <c r="BN74" s="55" t="str">
        <f t="shared" si="25"/>
        <v/>
      </c>
      <c r="BO74" s="55" t="str">
        <f t="shared" si="25"/>
        <v/>
      </c>
      <c r="BP74" s="55" t="str">
        <f t="shared" si="25"/>
        <v/>
      </c>
      <c r="BQ74" s="55" t="str">
        <f t="shared" si="25"/>
        <v/>
      </c>
      <c r="BR74" s="62" t="str">
        <f t="shared" si="16"/>
        <v>RNC</v>
      </c>
      <c r="BS74" s="62" t="str">
        <f t="shared" si="17"/>
        <v/>
      </c>
      <c r="BT74" s="63">
        <f t="shared" si="18"/>
        <v>163</v>
      </c>
      <c r="BU74" s="64">
        <f t="shared" si="19"/>
        <v>8.7799999999999994</v>
      </c>
      <c r="BV74" s="64">
        <f t="shared" si="20"/>
        <v>18.559999999999999</v>
      </c>
      <c r="BW74" s="64">
        <f t="shared" si="21"/>
        <v>136.07999999999998</v>
      </c>
      <c r="BX74" s="65">
        <f t="shared" si="22"/>
        <v>46212.78</v>
      </c>
      <c r="BY74" s="65">
        <f t="shared" si="23"/>
        <v>46222.559999999998</v>
      </c>
      <c r="BZ74" s="65">
        <f t="shared" si="24"/>
        <v>46342.080000000002</v>
      </c>
    </row>
    <row r="75" spans="1:78" ht="15.5" x14ac:dyDescent="0.35">
      <c r="A75">
        <v>72941</v>
      </c>
      <c r="B75" t="s">
        <v>782</v>
      </c>
      <c r="C75" t="s">
        <v>814</v>
      </c>
      <c r="D75">
        <v>19</v>
      </c>
      <c r="E75">
        <v>3001</v>
      </c>
      <c r="F75" t="s">
        <v>1093</v>
      </c>
      <c r="G75" t="s">
        <v>925</v>
      </c>
      <c r="H75" t="s">
        <v>814</v>
      </c>
      <c r="I75" s="13">
        <v>46204</v>
      </c>
      <c r="J75" s="13">
        <v>46366</v>
      </c>
      <c r="K75"/>
      <c r="L75" t="s">
        <v>926</v>
      </c>
      <c r="M75" t="s">
        <v>161</v>
      </c>
      <c r="N75">
        <v>20</v>
      </c>
      <c r="O75">
        <v>1</v>
      </c>
      <c r="P75">
        <v>1</v>
      </c>
      <c r="Q75">
        <v>1</v>
      </c>
      <c r="R75">
        <v>0</v>
      </c>
      <c r="S75">
        <v>57119</v>
      </c>
      <c r="T75" t="s">
        <v>1087</v>
      </c>
      <c r="U75">
        <v>0</v>
      </c>
      <c r="V75"/>
      <c r="W75">
        <v>0.5</v>
      </c>
      <c r="X75" t="s">
        <v>194</v>
      </c>
      <c r="Y75" t="s">
        <v>1094</v>
      </c>
      <c r="Z75"/>
      <c r="AA75" t="s">
        <v>161</v>
      </c>
      <c r="AB75" t="s">
        <v>198</v>
      </c>
      <c r="AC75" t="s">
        <v>207</v>
      </c>
      <c r="AD75" t="s">
        <v>195</v>
      </c>
      <c r="AE75"/>
      <c r="AF75" s="13">
        <v>46204</v>
      </c>
      <c r="AG75" s="13">
        <v>46366</v>
      </c>
      <c r="AH75"/>
      <c r="AI75"/>
      <c r="AJ75"/>
      <c r="AK75"/>
      <c r="AL75"/>
      <c r="AM75"/>
      <c r="AN75"/>
      <c r="AO75"/>
      <c r="AP75"/>
      <c r="AQ75"/>
      <c r="AR75"/>
      <c r="AS75"/>
      <c r="AT75" s="59">
        <f>VLOOKUP($BR75,Tables!$D$14:$I$27,2,FALSE)*W75</f>
        <v>0</v>
      </c>
      <c r="AU75" s="59">
        <f>VLOOKUP($BR75,Tables!$D$14:$I$27,3,FALSE)</f>
        <v>0</v>
      </c>
      <c r="AV75" s="59">
        <f>VLOOKUP($BR75,Tables!$D$14:$I$27,4,FALSE)*W75</f>
        <v>0</v>
      </c>
      <c r="AW75" s="59">
        <f>VLOOKUP($BR75,Tables!$D$14:$I$27,5,FALSE)*W75</f>
        <v>0</v>
      </c>
      <c r="AX75" s="52">
        <f>IF(ISERROR(VLOOKUP(V75,Tables!$A$2:$B$27,2,FALSE))=TRUE,0,VLOOKUP(V75,Tables!$A$2:$B$27,2,FALSE))*VLOOKUP(BR75,Tables!$D$14:$J$27,7,FALSE)</f>
        <v>0</v>
      </c>
      <c r="AY75" s="52">
        <f>IF(ISERROR(VLOOKUP(BS75,Tables!$A$2:$B$31,2,FALSE))=TRUE,0,VLOOKUP(BS75,Tables!$A$2:$B$31,2,FALSE))</f>
        <v>0</v>
      </c>
      <c r="AZ75" s="59">
        <f>VLOOKUP($BR75,Tables!$D$14:$K$27,8,FALSE)</f>
        <v>0</v>
      </c>
      <c r="BA75" s="59">
        <f>IF(OR(BR75="T150",BR75="HYBT150"),W75*Tables!$L$23,0)</f>
        <v>0</v>
      </c>
      <c r="BB75" s="59">
        <f>IF(OR(BR75="T200",BR75="HYBT200"),W75*Tables!$E$24,0)</f>
        <v>0</v>
      </c>
      <c r="BC75" s="61">
        <f t="shared" si="15"/>
        <v>0</v>
      </c>
      <c r="BD75" s="55" t="str">
        <f t="shared" si="25"/>
        <v/>
      </c>
      <c r="BE75" s="55" t="str">
        <f t="shared" si="25"/>
        <v>RNC</v>
      </c>
      <c r="BF75" s="55" t="str">
        <f t="shared" si="25"/>
        <v/>
      </c>
      <c r="BG75" s="55" t="str">
        <f t="shared" si="25"/>
        <v/>
      </c>
      <c r="BH75" s="55" t="str">
        <f t="shared" si="25"/>
        <v/>
      </c>
      <c r="BI75" s="55" t="str">
        <f t="shared" si="25"/>
        <v/>
      </c>
      <c r="BJ75" s="55" t="str">
        <f t="shared" si="25"/>
        <v/>
      </c>
      <c r="BK75" s="55" t="str">
        <f t="shared" si="25"/>
        <v/>
      </c>
      <c r="BL75" s="55" t="str">
        <f t="shared" si="25"/>
        <v/>
      </c>
      <c r="BM75" s="55" t="str">
        <f t="shared" si="25"/>
        <v/>
      </c>
      <c r="BN75" s="55" t="str">
        <f t="shared" si="25"/>
        <v/>
      </c>
      <c r="BO75" s="55" t="str">
        <f t="shared" si="25"/>
        <v/>
      </c>
      <c r="BP75" s="55" t="str">
        <f t="shared" si="25"/>
        <v/>
      </c>
      <c r="BQ75" s="55" t="str">
        <f t="shared" si="25"/>
        <v/>
      </c>
      <c r="BR75" s="62" t="str">
        <f t="shared" si="16"/>
        <v>RNC</v>
      </c>
      <c r="BS75" s="62" t="str">
        <f t="shared" si="17"/>
        <v/>
      </c>
      <c r="BT75" s="63">
        <f t="shared" si="18"/>
        <v>163</v>
      </c>
      <c r="BU75" s="64">
        <f t="shared" si="19"/>
        <v>8.7799999999999994</v>
      </c>
      <c r="BV75" s="64">
        <f t="shared" si="20"/>
        <v>18.559999999999999</v>
      </c>
      <c r="BW75" s="64">
        <f t="shared" si="21"/>
        <v>136.07999999999998</v>
      </c>
      <c r="BX75" s="65">
        <f t="shared" si="22"/>
        <v>46212.78</v>
      </c>
      <c r="BY75" s="65">
        <f t="shared" si="23"/>
        <v>46222.559999999998</v>
      </c>
      <c r="BZ75" s="65">
        <f t="shared" si="24"/>
        <v>46342.080000000002</v>
      </c>
    </row>
    <row r="76" spans="1:78" ht="15.5" x14ac:dyDescent="0.35">
      <c r="A76">
        <v>72913</v>
      </c>
      <c r="B76" t="s">
        <v>782</v>
      </c>
      <c r="C76" t="s">
        <v>814</v>
      </c>
      <c r="D76">
        <v>61</v>
      </c>
      <c r="E76">
        <v>3001</v>
      </c>
      <c r="F76" t="s">
        <v>936</v>
      </c>
      <c r="G76" t="s">
        <v>925</v>
      </c>
      <c r="H76" t="s">
        <v>814</v>
      </c>
      <c r="I76" s="13">
        <v>46251</v>
      </c>
      <c r="J76" s="13">
        <v>46365</v>
      </c>
      <c r="K76"/>
      <c r="L76" t="s">
        <v>926</v>
      </c>
      <c r="M76" t="s">
        <v>193</v>
      </c>
      <c r="N76">
        <v>2</v>
      </c>
      <c r="O76">
        <v>0</v>
      </c>
      <c r="P76">
        <v>0</v>
      </c>
      <c r="Q76">
        <v>0</v>
      </c>
      <c r="R76">
        <v>0</v>
      </c>
      <c r="S76">
        <v>163827</v>
      </c>
      <c r="T76" t="s">
        <v>937</v>
      </c>
      <c r="U76">
        <v>0</v>
      </c>
      <c r="V76"/>
      <c r="W76">
        <v>0</v>
      </c>
      <c r="X76" t="s">
        <v>194</v>
      </c>
      <c r="Y76" t="s">
        <v>1095</v>
      </c>
      <c r="Z76"/>
      <c r="AA76"/>
      <c r="AB76"/>
      <c r="AC76" t="s">
        <v>195</v>
      </c>
      <c r="AD76" t="s">
        <v>21</v>
      </c>
      <c r="AE76" t="s">
        <v>483</v>
      </c>
      <c r="AF76" s="13">
        <v>46251</v>
      </c>
      <c r="AG76" s="13">
        <v>46365</v>
      </c>
      <c r="AH76"/>
      <c r="AI76"/>
      <c r="AJ76"/>
      <c r="AK76"/>
      <c r="AL76"/>
      <c r="AM76"/>
      <c r="AN76"/>
      <c r="AO76"/>
      <c r="AP76"/>
      <c r="AQ76"/>
      <c r="AR76"/>
      <c r="AS76"/>
      <c r="AT76" s="59">
        <f>VLOOKUP($BR76,Tables!$D$14:$I$27,2,FALSE)*W76</f>
        <v>0</v>
      </c>
      <c r="AU76" s="59">
        <f>VLOOKUP($BR76,Tables!$D$14:$I$27,3,FALSE)</f>
        <v>0</v>
      </c>
      <c r="AV76" s="59">
        <f>VLOOKUP($BR76,Tables!$D$14:$I$27,4,FALSE)*W76</f>
        <v>0</v>
      </c>
      <c r="AW76" s="59">
        <f>VLOOKUP($BR76,Tables!$D$14:$I$27,5,FALSE)*W76</f>
        <v>0</v>
      </c>
      <c r="AX76" s="52">
        <f>IF(ISERROR(VLOOKUP(V76,Tables!$A$2:$B$27,2,FALSE))=TRUE,0,VLOOKUP(V76,Tables!$A$2:$B$27,2,FALSE))*VLOOKUP(BR76,Tables!$D$14:$J$27,7,FALSE)</f>
        <v>0</v>
      </c>
      <c r="AY76" s="52">
        <f>IF(ISERROR(VLOOKUP(BS76,Tables!$A$2:$B$31,2,FALSE))=TRUE,0,VLOOKUP(BS76,Tables!$A$2:$B$31,2,FALSE))</f>
        <v>0</v>
      </c>
      <c r="AZ76" s="59">
        <f>VLOOKUP($BR76,Tables!$D$14:$K$27,8,FALSE)</f>
        <v>0</v>
      </c>
      <c r="BA76" s="59">
        <f>IF(OR(BR76="T150",BR76="HYBT150"),W76*Tables!$L$23,0)</f>
        <v>0</v>
      </c>
      <c r="BB76" s="59">
        <f>IF(OR(BR76="T200",BR76="HYBT200"),W76*Tables!$E$24,0)</f>
        <v>0</v>
      </c>
      <c r="BC76" s="61">
        <f t="shared" si="15"/>
        <v>0</v>
      </c>
      <c r="BD76" s="55" t="str">
        <f t="shared" si="25"/>
        <v/>
      </c>
      <c r="BE76" s="55" t="str">
        <f t="shared" si="25"/>
        <v>RNC</v>
      </c>
      <c r="BF76" s="55" t="str">
        <f t="shared" si="25"/>
        <v/>
      </c>
      <c r="BG76" s="55" t="str">
        <f t="shared" si="25"/>
        <v/>
      </c>
      <c r="BH76" s="55" t="str">
        <f t="shared" si="25"/>
        <v/>
      </c>
      <c r="BI76" s="55" t="str">
        <f t="shared" si="25"/>
        <v/>
      </c>
      <c r="BJ76" s="55" t="str">
        <f t="shared" si="25"/>
        <v/>
      </c>
      <c r="BK76" s="55" t="str">
        <f t="shared" si="25"/>
        <v/>
      </c>
      <c r="BL76" s="55" t="str">
        <f t="shared" si="25"/>
        <v/>
      </c>
      <c r="BM76" s="55" t="str">
        <f t="shared" si="25"/>
        <v/>
      </c>
      <c r="BN76" s="55" t="str">
        <f t="shared" si="25"/>
        <v/>
      </c>
      <c r="BO76" s="55" t="str">
        <f t="shared" si="25"/>
        <v/>
      </c>
      <c r="BP76" s="55" t="str">
        <f t="shared" si="25"/>
        <v/>
      </c>
      <c r="BQ76" s="55" t="str">
        <f t="shared" si="25"/>
        <v/>
      </c>
      <c r="BR76" s="62" t="str">
        <f t="shared" si="16"/>
        <v>RNC</v>
      </c>
      <c r="BS76" s="62" t="str">
        <f t="shared" si="17"/>
        <v/>
      </c>
      <c r="BT76" s="63">
        <f t="shared" si="18"/>
        <v>115</v>
      </c>
      <c r="BU76" s="64">
        <f t="shared" si="19"/>
        <v>5.8999999999999995</v>
      </c>
      <c r="BV76" s="64">
        <f t="shared" si="20"/>
        <v>12.799999999999999</v>
      </c>
      <c r="BW76" s="64">
        <f t="shared" si="21"/>
        <v>95.759999999999991</v>
      </c>
      <c r="BX76" s="65">
        <f t="shared" si="22"/>
        <v>46256.9</v>
      </c>
      <c r="BY76" s="65">
        <f t="shared" si="23"/>
        <v>46263.8</v>
      </c>
      <c r="BZ76" s="65">
        <f t="shared" si="24"/>
        <v>46346.76</v>
      </c>
    </row>
    <row r="77" spans="1:78" ht="15.5" x14ac:dyDescent="0.35">
      <c r="A77">
        <v>72917</v>
      </c>
      <c r="B77" t="s">
        <v>782</v>
      </c>
      <c r="C77" t="s">
        <v>814</v>
      </c>
      <c r="D77">
        <v>62</v>
      </c>
      <c r="E77">
        <v>3001</v>
      </c>
      <c r="F77" t="s">
        <v>1096</v>
      </c>
      <c r="G77" t="s">
        <v>925</v>
      </c>
      <c r="H77" t="s">
        <v>814</v>
      </c>
      <c r="I77" s="13">
        <v>46252</v>
      </c>
      <c r="J77" s="13">
        <v>46303</v>
      </c>
      <c r="K77"/>
      <c r="L77" t="s">
        <v>926</v>
      </c>
      <c r="M77" t="s">
        <v>193</v>
      </c>
      <c r="N77">
        <v>24</v>
      </c>
      <c r="O77">
        <v>0</v>
      </c>
      <c r="P77">
        <v>0</v>
      </c>
      <c r="Q77">
        <v>0</v>
      </c>
      <c r="R77">
        <v>0</v>
      </c>
      <c r="S77">
        <v>284204</v>
      </c>
      <c r="T77" t="s">
        <v>1097</v>
      </c>
      <c r="U77">
        <v>0</v>
      </c>
      <c r="V77"/>
      <c r="W77">
        <v>0.5</v>
      </c>
      <c r="X77" t="s">
        <v>194</v>
      </c>
      <c r="Y77"/>
      <c r="Z77"/>
      <c r="AA77" t="s">
        <v>194</v>
      </c>
      <c r="AB77">
        <v>1220</v>
      </c>
      <c r="AC77" t="s">
        <v>204</v>
      </c>
      <c r="AD77" t="s">
        <v>513</v>
      </c>
      <c r="AE77" t="s">
        <v>496</v>
      </c>
      <c r="AF77" s="13">
        <v>46252</v>
      </c>
      <c r="AG77" s="13">
        <v>46303</v>
      </c>
      <c r="AH77"/>
      <c r="AI77"/>
      <c r="AJ77"/>
      <c r="AK77"/>
      <c r="AL77"/>
      <c r="AM77"/>
      <c r="AN77"/>
      <c r="AO77"/>
      <c r="AP77"/>
      <c r="AQ77"/>
      <c r="AR77"/>
      <c r="AS77"/>
      <c r="AT77" s="59">
        <f>VLOOKUP($BR77,Tables!$D$14:$I$27,2,FALSE)*W77</f>
        <v>0</v>
      </c>
      <c r="AU77" s="59">
        <f>VLOOKUP($BR77,Tables!$D$14:$I$27,3,FALSE)</f>
        <v>0</v>
      </c>
      <c r="AV77" s="59">
        <f>VLOOKUP($BR77,Tables!$D$14:$I$27,4,FALSE)*W77</f>
        <v>0</v>
      </c>
      <c r="AW77" s="59">
        <f>VLOOKUP($BR77,Tables!$D$14:$I$27,5,FALSE)*W77</f>
        <v>0</v>
      </c>
      <c r="AX77" s="52">
        <f>IF(ISERROR(VLOOKUP(V77,Tables!$A$2:$B$27,2,FALSE))=TRUE,0,VLOOKUP(V77,Tables!$A$2:$B$27,2,FALSE))*VLOOKUP(BR77,Tables!$D$14:$J$27,7,FALSE)</f>
        <v>0</v>
      </c>
      <c r="AY77" s="52">
        <f>IF(ISERROR(VLOOKUP(BS77,Tables!$A$2:$B$31,2,FALSE))=TRUE,0,VLOOKUP(BS77,Tables!$A$2:$B$31,2,FALSE))</f>
        <v>0</v>
      </c>
      <c r="AZ77" s="59">
        <f>VLOOKUP($BR77,Tables!$D$14:$K$27,8,FALSE)</f>
        <v>0</v>
      </c>
      <c r="BA77" s="59">
        <f>IF(OR(BR77="T150",BR77="HYBT150"),W77*Tables!$L$23,0)</f>
        <v>0</v>
      </c>
      <c r="BB77" s="59">
        <f>IF(OR(BR77="T200",BR77="HYBT200"),W77*Tables!$E$24,0)</f>
        <v>0</v>
      </c>
      <c r="BC77" s="61">
        <f t="shared" si="15"/>
        <v>0</v>
      </c>
      <c r="BD77" s="55" t="str">
        <f t="shared" si="25"/>
        <v/>
      </c>
      <c r="BE77" s="55" t="str">
        <f t="shared" si="25"/>
        <v>RNC</v>
      </c>
      <c r="BF77" s="55" t="str">
        <f t="shared" si="25"/>
        <v/>
      </c>
      <c r="BG77" s="55" t="str">
        <f t="shared" si="25"/>
        <v/>
      </c>
      <c r="BH77" s="55" t="str">
        <f t="shared" si="25"/>
        <v/>
      </c>
      <c r="BI77" s="55" t="str">
        <f t="shared" si="25"/>
        <v/>
      </c>
      <c r="BJ77" s="55" t="str">
        <f t="shared" si="25"/>
        <v/>
      </c>
      <c r="BK77" s="55" t="str">
        <f t="shared" si="25"/>
        <v/>
      </c>
      <c r="BL77" s="55" t="str">
        <f t="shared" si="25"/>
        <v/>
      </c>
      <c r="BM77" s="55" t="str">
        <f t="shared" si="25"/>
        <v/>
      </c>
      <c r="BN77" s="55" t="str">
        <f t="shared" si="25"/>
        <v/>
      </c>
      <c r="BO77" s="55" t="str">
        <f t="shared" si="25"/>
        <v/>
      </c>
      <c r="BP77" s="55" t="str">
        <f t="shared" si="25"/>
        <v/>
      </c>
      <c r="BQ77" s="55" t="str">
        <f t="shared" si="25"/>
        <v/>
      </c>
      <c r="BR77" s="62" t="str">
        <f t="shared" si="16"/>
        <v>RNC</v>
      </c>
      <c r="BS77" s="62" t="str">
        <f t="shared" si="17"/>
        <v/>
      </c>
      <c r="BT77" s="63">
        <f t="shared" si="18"/>
        <v>52</v>
      </c>
      <c r="BU77" s="64">
        <f t="shared" si="19"/>
        <v>2.12</v>
      </c>
      <c r="BV77" s="64">
        <f t="shared" si="20"/>
        <v>5.24</v>
      </c>
      <c r="BW77" s="64">
        <f t="shared" si="21"/>
        <v>42.839999999999996</v>
      </c>
      <c r="BX77" s="65">
        <f t="shared" si="22"/>
        <v>46254.12</v>
      </c>
      <c r="BY77" s="65">
        <f t="shared" si="23"/>
        <v>46257.24</v>
      </c>
      <c r="BZ77" s="65">
        <f t="shared" si="24"/>
        <v>46294.84</v>
      </c>
    </row>
    <row r="78" spans="1:78" ht="15.5" x14ac:dyDescent="0.35">
      <c r="A78">
        <v>72901</v>
      </c>
      <c r="B78" t="s">
        <v>782</v>
      </c>
      <c r="C78" t="s">
        <v>814</v>
      </c>
      <c r="D78">
        <v>90</v>
      </c>
      <c r="E78">
        <v>3001</v>
      </c>
      <c r="F78" t="s">
        <v>939</v>
      </c>
      <c r="G78" t="s">
        <v>925</v>
      </c>
      <c r="H78" t="s">
        <v>814</v>
      </c>
      <c r="I78" s="13">
        <v>46252</v>
      </c>
      <c r="J78" s="13">
        <v>46289</v>
      </c>
      <c r="K78"/>
      <c r="L78" t="s">
        <v>926</v>
      </c>
      <c r="M78" t="s">
        <v>193</v>
      </c>
      <c r="N78">
        <v>9</v>
      </c>
      <c r="O78">
        <v>0</v>
      </c>
      <c r="P78">
        <v>0</v>
      </c>
      <c r="Q78">
        <v>0</v>
      </c>
      <c r="R78">
        <v>0</v>
      </c>
      <c r="S78">
        <v>368714</v>
      </c>
      <c r="T78" t="s">
        <v>1068</v>
      </c>
      <c r="U78">
        <v>0</v>
      </c>
      <c r="V78"/>
      <c r="W78">
        <v>0.5</v>
      </c>
      <c r="X78" t="s">
        <v>194</v>
      </c>
      <c r="Y78" t="s">
        <v>1098</v>
      </c>
      <c r="Z78"/>
      <c r="AA78"/>
      <c r="AB78"/>
      <c r="AC78" t="s">
        <v>354</v>
      </c>
      <c r="AD78" t="s">
        <v>818</v>
      </c>
      <c r="AE78" t="s">
        <v>525</v>
      </c>
      <c r="AF78" s="13">
        <v>46252</v>
      </c>
      <c r="AG78" s="13">
        <v>46289</v>
      </c>
      <c r="AH78"/>
      <c r="AI78"/>
      <c r="AJ78" t="s">
        <v>354</v>
      </c>
      <c r="AK78" t="s">
        <v>818</v>
      </c>
      <c r="AL78" t="s">
        <v>516</v>
      </c>
      <c r="AM78" s="13">
        <v>46252</v>
      </c>
      <c r="AN78" s="13">
        <v>46289</v>
      </c>
      <c r="AO78" t="s">
        <v>268</v>
      </c>
      <c r="AP78" t="s">
        <v>198</v>
      </c>
      <c r="AQ78" t="s">
        <v>354</v>
      </c>
      <c r="AR78" t="s">
        <v>818</v>
      </c>
      <c r="AS78" t="s">
        <v>475</v>
      </c>
      <c r="AT78" s="59">
        <f>VLOOKUP($BR78,Tables!$D$14:$I$27,2,FALSE)*W78</f>
        <v>0</v>
      </c>
      <c r="AU78" s="59">
        <f>VLOOKUP($BR78,Tables!$D$14:$I$27,3,FALSE)</f>
        <v>0</v>
      </c>
      <c r="AV78" s="59">
        <f>VLOOKUP($BR78,Tables!$D$14:$I$27,4,FALSE)*W78</f>
        <v>0</v>
      </c>
      <c r="AW78" s="59">
        <f>VLOOKUP($BR78,Tables!$D$14:$I$27,5,FALSE)*W78</f>
        <v>0</v>
      </c>
      <c r="AX78" s="52">
        <f>IF(ISERROR(VLOOKUP(V78,Tables!$A$2:$B$27,2,FALSE))=TRUE,0,VLOOKUP(V78,Tables!$A$2:$B$27,2,FALSE))*VLOOKUP(BR78,Tables!$D$14:$J$27,7,FALSE)</f>
        <v>0</v>
      </c>
      <c r="AY78" s="52">
        <f>IF(ISERROR(VLOOKUP(BS78,Tables!$A$2:$B$31,2,FALSE))=TRUE,0,VLOOKUP(BS78,Tables!$A$2:$B$31,2,FALSE))</f>
        <v>0</v>
      </c>
      <c r="AZ78" s="59">
        <f>VLOOKUP($BR78,Tables!$D$14:$K$27,8,FALSE)</f>
        <v>0</v>
      </c>
      <c r="BA78" s="59">
        <f>IF(OR(BR78="T150",BR78="HYBT150"),W78*Tables!$L$23,0)</f>
        <v>0</v>
      </c>
      <c r="BB78" s="59">
        <f>IF(OR(BR78="T200",BR78="HYBT200"),W78*Tables!$E$24,0)</f>
        <v>0</v>
      </c>
      <c r="BC78" s="61">
        <f t="shared" si="15"/>
        <v>0</v>
      </c>
      <c r="BD78" s="55" t="str">
        <f t="shared" si="25"/>
        <v/>
      </c>
      <c r="BE78" s="55" t="str">
        <f t="shared" si="25"/>
        <v>RNC</v>
      </c>
      <c r="BF78" s="55" t="str">
        <f t="shared" si="25"/>
        <v/>
      </c>
      <c r="BG78" s="55" t="str">
        <f t="shared" si="25"/>
        <v/>
      </c>
      <c r="BH78" s="55" t="str">
        <f t="shared" si="25"/>
        <v/>
      </c>
      <c r="BI78" s="55" t="str">
        <f t="shared" si="25"/>
        <v/>
      </c>
      <c r="BJ78" s="55" t="str">
        <f t="shared" si="25"/>
        <v/>
      </c>
      <c r="BK78" s="55" t="str">
        <f t="shared" si="25"/>
        <v/>
      </c>
      <c r="BL78" s="55" t="str">
        <f t="shared" si="25"/>
        <v/>
      </c>
      <c r="BM78" s="55" t="str">
        <f t="shared" si="25"/>
        <v/>
      </c>
      <c r="BN78" s="55" t="str">
        <f t="shared" si="25"/>
        <v/>
      </c>
      <c r="BO78" s="55" t="str">
        <f t="shared" si="25"/>
        <v/>
      </c>
      <c r="BP78" s="55" t="str">
        <f t="shared" si="25"/>
        <v/>
      </c>
      <c r="BQ78" s="55" t="str">
        <f t="shared" si="25"/>
        <v/>
      </c>
      <c r="BR78" s="62" t="str">
        <f t="shared" si="16"/>
        <v>RNC</v>
      </c>
      <c r="BS78" s="62" t="str">
        <f t="shared" si="17"/>
        <v/>
      </c>
      <c r="BT78" s="63">
        <f t="shared" si="18"/>
        <v>38</v>
      </c>
      <c r="BU78" s="64">
        <f t="shared" si="19"/>
        <v>1.2799999999999998</v>
      </c>
      <c r="BV78" s="64">
        <f t="shared" si="20"/>
        <v>3.5599999999999996</v>
      </c>
      <c r="BW78" s="64">
        <f t="shared" si="21"/>
        <v>31.08</v>
      </c>
      <c r="BX78" s="65">
        <f t="shared" si="22"/>
        <v>46253.279999999999</v>
      </c>
      <c r="BY78" s="65">
        <f t="shared" si="23"/>
        <v>46255.56</v>
      </c>
      <c r="BZ78" s="65">
        <f t="shared" si="24"/>
        <v>46283.08</v>
      </c>
    </row>
    <row r="79" spans="1:78" ht="15.5" x14ac:dyDescent="0.35">
      <c r="A79">
        <v>71188</v>
      </c>
      <c r="B79" t="s">
        <v>782</v>
      </c>
      <c r="C79" t="s">
        <v>3</v>
      </c>
      <c r="D79">
        <v>101</v>
      </c>
      <c r="E79">
        <v>3001</v>
      </c>
      <c r="F79" t="s">
        <v>4</v>
      </c>
      <c r="G79" t="s">
        <v>242</v>
      </c>
      <c r="H79" t="s">
        <v>3</v>
      </c>
      <c r="I79" s="13">
        <v>46251</v>
      </c>
      <c r="J79" s="13">
        <v>46367</v>
      </c>
      <c r="K79" s="13">
        <v>46309</v>
      </c>
      <c r="L79" t="s">
        <v>795</v>
      </c>
      <c r="M79" t="s">
        <v>161</v>
      </c>
      <c r="N79">
        <v>24</v>
      </c>
      <c r="O79">
        <v>22</v>
      </c>
      <c r="P79">
        <v>22</v>
      </c>
      <c r="Q79">
        <v>22</v>
      </c>
      <c r="R79">
        <v>0</v>
      </c>
      <c r="S79">
        <v>240636</v>
      </c>
      <c r="T79" t="s">
        <v>234</v>
      </c>
      <c r="U79">
        <v>0</v>
      </c>
      <c r="V79"/>
      <c r="W79">
        <v>3</v>
      </c>
      <c r="X79" t="s">
        <v>194</v>
      </c>
      <c r="Y79"/>
      <c r="Z79" t="s">
        <v>277</v>
      </c>
      <c r="AA79"/>
      <c r="AB79"/>
      <c r="AC79"/>
      <c r="AD79"/>
      <c r="AE79"/>
      <c r="AF79" s="13">
        <v>46251</v>
      </c>
      <c r="AG79" s="13">
        <v>46367</v>
      </c>
      <c r="AH79"/>
      <c r="AI79"/>
      <c r="AJ79"/>
      <c r="AK79"/>
      <c r="AL79"/>
      <c r="AM79"/>
      <c r="AN79"/>
      <c r="AO79"/>
      <c r="AP79"/>
      <c r="AQ79"/>
      <c r="AR79"/>
      <c r="AS79"/>
      <c r="AT79" s="59">
        <f>VLOOKUP($BR79,Tables!$D$14:$I$27,2,FALSE)*W79</f>
        <v>480</v>
      </c>
      <c r="AU79" s="59">
        <f>VLOOKUP($BR79,Tables!$D$14:$I$27,3,FALSE)</f>
        <v>0</v>
      </c>
      <c r="AV79" s="59">
        <f>VLOOKUP($BR79,Tables!$D$14:$I$27,4,FALSE)*W79</f>
        <v>0</v>
      </c>
      <c r="AW79" s="59">
        <f>VLOOKUP($BR79,Tables!$D$14:$I$27,5,FALSE)*W79</f>
        <v>0</v>
      </c>
      <c r="AX79" s="52">
        <f>IF(ISERROR(VLOOKUP(V79,Tables!$A$2:$B$27,2,FALSE))=TRUE,0,VLOOKUP(V79,Tables!$A$2:$B$27,2,FALSE))*VLOOKUP(BR79,Tables!$D$14:$J$27,7,FALSE)</f>
        <v>0</v>
      </c>
      <c r="AY79" s="52">
        <f>IF(ISERROR(VLOOKUP(BS79,Tables!$A$2:$B$31,2,FALSE))=TRUE,0,VLOOKUP(BS79,Tables!$A$2:$B$31,2,FALSE))</f>
        <v>0</v>
      </c>
      <c r="AZ79" s="59">
        <f>VLOOKUP($BR79,Tables!$D$14:$K$27,8,FALSE)</f>
        <v>0</v>
      </c>
      <c r="BA79" s="59">
        <f>IF(OR(BR79="T150",BR79="HYBT150"),W79*Tables!$L$23,0)</f>
        <v>0</v>
      </c>
      <c r="BB79" s="59">
        <f>IF(OR(BR79="T200",BR79="HYBT200"),W79*Tables!$E$24,0)</f>
        <v>0</v>
      </c>
      <c r="BC79" s="61">
        <f t="shared" si="15"/>
        <v>480</v>
      </c>
      <c r="BD79" s="55" t="str">
        <f t="shared" si="25"/>
        <v/>
      </c>
      <c r="BE79" s="55" t="str">
        <f t="shared" si="25"/>
        <v/>
      </c>
      <c r="BF79" s="55" t="str">
        <f t="shared" si="25"/>
        <v/>
      </c>
      <c r="BG79" s="55" t="str">
        <f t="shared" si="25"/>
        <v/>
      </c>
      <c r="BH79" s="55" t="str">
        <f t="shared" si="25"/>
        <v/>
      </c>
      <c r="BI79" s="55" t="str">
        <f t="shared" si="25"/>
        <v/>
      </c>
      <c r="BJ79" s="55" t="str">
        <f t="shared" si="25"/>
        <v/>
      </c>
      <c r="BK79" s="55" t="str">
        <f t="shared" si="25"/>
        <v/>
      </c>
      <c r="BL79" s="55" t="str">
        <f t="shared" si="25"/>
        <v/>
      </c>
      <c r="BM79" s="55" t="str">
        <f t="shared" si="25"/>
        <v/>
      </c>
      <c r="BN79" s="55" t="str">
        <f t="shared" si="25"/>
        <v/>
      </c>
      <c r="BO79" s="55" t="str">
        <f t="shared" si="25"/>
        <v/>
      </c>
      <c r="BP79" s="55" t="str">
        <f t="shared" si="25"/>
        <v/>
      </c>
      <c r="BQ79" s="55" t="str">
        <f t="shared" si="25"/>
        <v/>
      </c>
      <c r="BR79" s="62" t="str">
        <f t="shared" si="16"/>
        <v>Base</v>
      </c>
      <c r="BS79" s="62" t="str">
        <f t="shared" si="17"/>
        <v/>
      </c>
      <c r="BT79" s="63">
        <f t="shared" si="18"/>
        <v>117</v>
      </c>
      <c r="BU79" s="64">
        <f t="shared" si="19"/>
        <v>6.02</v>
      </c>
      <c r="BV79" s="64">
        <f t="shared" si="20"/>
        <v>13.04</v>
      </c>
      <c r="BW79" s="64">
        <f t="shared" si="21"/>
        <v>97.44</v>
      </c>
      <c r="BX79" s="65">
        <f t="shared" si="22"/>
        <v>46257.02</v>
      </c>
      <c r="BY79" s="65">
        <f t="shared" si="23"/>
        <v>46264.04</v>
      </c>
      <c r="BZ79" s="65">
        <f t="shared" si="24"/>
        <v>46349.440000000002</v>
      </c>
    </row>
    <row r="80" spans="1:78" ht="15.5" x14ac:dyDescent="0.35">
      <c r="A80">
        <v>71189</v>
      </c>
      <c r="B80" t="s">
        <v>782</v>
      </c>
      <c r="C80" t="s">
        <v>3</v>
      </c>
      <c r="D80">
        <v>101</v>
      </c>
      <c r="E80">
        <v>3002</v>
      </c>
      <c r="F80" t="s">
        <v>4</v>
      </c>
      <c r="G80" t="s">
        <v>242</v>
      </c>
      <c r="H80" t="s">
        <v>3</v>
      </c>
      <c r="I80" s="13">
        <v>46251</v>
      </c>
      <c r="J80" s="13">
        <v>46367</v>
      </c>
      <c r="K80" s="13">
        <v>46309</v>
      </c>
      <c r="L80" t="s">
        <v>796</v>
      </c>
      <c r="M80" t="s">
        <v>193</v>
      </c>
      <c r="N80">
        <v>24</v>
      </c>
      <c r="O80">
        <v>13</v>
      </c>
      <c r="P80">
        <v>13</v>
      </c>
      <c r="Q80">
        <v>13</v>
      </c>
      <c r="R80">
        <v>0</v>
      </c>
      <c r="S80">
        <v>240636</v>
      </c>
      <c r="T80" t="s">
        <v>234</v>
      </c>
      <c r="U80">
        <v>0</v>
      </c>
      <c r="V80"/>
      <c r="W80">
        <v>3</v>
      </c>
      <c r="X80" t="s">
        <v>194</v>
      </c>
      <c r="Y80"/>
      <c r="Z80"/>
      <c r="AA80" t="s">
        <v>19</v>
      </c>
      <c r="AB80">
        <v>2202</v>
      </c>
      <c r="AC80" t="s">
        <v>8</v>
      </c>
      <c r="AD80" t="s">
        <v>220</v>
      </c>
      <c r="AE80" t="s">
        <v>483</v>
      </c>
      <c r="AF80" s="13">
        <v>46251</v>
      </c>
      <c r="AG80" s="13">
        <v>46367</v>
      </c>
      <c r="AH80"/>
      <c r="AI80"/>
      <c r="AJ80"/>
      <c r="AK80"/>
      <c r="AL80"/>
      <c r="AM80"/>
      <c r="AN80"/>
      <c r="AO80"/>
      <c r="AP80"/>
      <c r="AQ80"/>
      <c r="AR80"/>
      <c r="AS80"/>
      <c r="AT80" s="59">
        <f>VLOOKUP($BR80,Tables!$D$14:$I$27,2,FALSE)*W80</f>
        <v>480</v>
      </c>
      <c r="AU80" s="59">
        <f>VLOOKUP($BR80,Tables!$D$14:$I$27,3,FALSE)</f>
        <v>0</v>
      </c>
      <c r="AV80" s="59">
        <f>VLOOKUP($BR80,Tables!$D$14:$I$27,4,FALSE)*W80</f>
        <v>0</v>
      </c>
      <c r="AW80" s="59">
        <f>VLOOKUP($BR80,Tables!$D$14:$I$27,5,FALSE)*W80</f>
        <v>0</v>
      </c>
      <c r="AX80" s="52">
        <f>IF(ISERROR(VLOOKUP(V80,Tables!$A$2:$B$27,2,FALSE))=TRUE,0,VLOOKUP(V80,Tables!$A$2:$B$27,2,FALSE))*VLOOKUP(BR80,Tables!$D$14:$J$27,7,FALSE)</f>
        <v>0</v>
      </c>
      <c r="AY80" s="52">
        <f>IF(ISERROR(VLOOKUP(BS80,Tables!$A$2:$B$31,2,FALSE))=TRUE,0,VLOOKUP(BS80,Tables!$A$2:$B$31,2,FALSE))</f>
        <v>0</v>
      </c>
      <c r="AZ80" s="59">
        <f>VLOOKUP($BR80,Tables!$D$14:$K$27,8,FALSE)</f>
        <v>0</v>
      </c>
      <c r="BA80" s="59">
        <f>IF(OR(BR80="T150",BR80="HYBT150"),W80*Tables!$L$23,0)</f>
        <v>0</v>
      </c>
      <c r="BB80" s="59">
        <f>IF(OR(BR80="T200",BR80="HYBT200"),W80*Tables!$E$24,0)</f>
        <v>0</v>
      </c>
      <c r="BC80" s="61">
        <f t="shared" si="15"/>
        <v>480</v>
      </c>
      <c r="BD80" s="55" t="str">
        <f t="shared" si="25"/>
        <v/>
      </c>
      <c r="BE80" s="55" t="str">
        <f t="shared" si="25"/>
        <v/>
      </c>
      <c r="BF80" s="55" t="str">
        <f t="shared" si="25"/>
        <v/>
      </c>
      <c r="BG80" s="55" t="str">
        <f t="shared" si="25"/>
        <v/>
      </c>
      <c r="BH80" s="55" t="str">
        <f t="shared" si="25"/>
        <v/>
      </c>
      <c r="BI80" s="55" t="str">
        <f t="shared" si="25"/>
        <v/>
      </c>
      <c r="BJ80" s="55" t="str">
        <f t="shared" si="25"/>
        <v/>
      </c>
      <c r="BK80" s="55" t="str">
        <f t="shared" si="25"/>
        <v/>
      </c>
      <c r="BL80" s="55" t="str">
        <f t="shared" si="25"/>
        <v/>
      </c>
      <c r="BM80" s="55" t="str">
        <f t="shared" si="25"/>
        <v/>
      </c>
      <c r="BN80" s="55" t="str">
        <f t="shared" si="25"/>
        <v/>
      </c>
      <c r="BO80" s="55" t="str">
        <f t="shared" si="25"/>
        <v/>
      </c>
      <c r="BP80" s="55" t="str">
        <f t="shared" si="25"/>
        <v/>
      </c>
      <c r="BQ80" s="55" t="str">
        <f t="shared" si="25"/>
        <v/>
      </c>
      <c r="BR80" s="62" t="str">
        <f t="shared" si="16"/>
        <v>Base</v>
      </c>
      <c r="BS80" s="62" t="str">
        <f t="shared" si="17"/>
        <v/>
      </c>
      <c r="BT80" s="63">
        <f t="shared" si="18"/>
        <v>117</v>
      </c>
      <c r="BU80" s="64">
        <f t="shared" si="19"/>
        <v>6.02</v>
      </c>
      <c r="BV80" s="64">
        <f t="shared" si="20"/>
        <v>13.04</v>
      </c>
      <c r="BW80" s="64">
        <f t="shared" si="21"/>
        <v>97.44</v>
      </c>
      <c r="BX80" s="65">
        <f t="shared" si="22"/>
        <v>46257.02</v>
      </c>
      <c r="BY80" s="65">
        <f t="shared" si="23"/>
        <v>46264.04</v>
      </c>
      <c r="BZ80" s="65">
        <f t="shared" si="24"/>
        <v>46349.440000000002</v>
      </c>
    </row>
    <row r="81" spans="1:78" ht="15.5" x14ac:dyDescent="0.35">
      <c r="A81">
        <v>71190</v>
      </c>
      <c r="B81" t="s">
        <v>782</v>
      </c>
      <c r="C81" t="s">
        <v>3</v>
      </c>
      <c r="D81">
        <v>101</v>
      </c>
      <c r="E81">
        <v>3003</v>
      </c>
      <c r="F81" t="s">
        <v>4</v>
      </c>
      <c r="G81" t="s">
        <v>242</v>
      </c>
      <c r="H81" t="s">
        <v>3</v>
      </c>
      <c r="I81" s="13">
        <v>46251</v>
      </c>
      <c r="J81" s="13">
        <v>46367</v>
      </c>
      <c r="K81" s="13">
        <v>46309</v>
      </c>
      <c r="L81" t="s">
        <v>796</v>
      </c>
      <c r="M81" t="s">
        <v>193</v>
      </c>
      <c r="N81">
        <v>24</v>
      </c>
      <c r="O81">
        <v>15</v>
      </c>
      <c r="P81">
        <v>15</v>
      </c>
      <c r="Q81">
        <v>15</v>
      </c>
      <c r="R81">
        <v>0</v>
      </c>
      <c r="S81">
        <v>240636</v>
      </c>
      <c r="T81" t="s">
        <v>234</v>
      </c>
      <c r="U81">
        <v>0</v>
      </c>
      <c r="V81"/>
      <c r="W81">
        <v>3</v>
      </c>
      <c r="X81" t="s">
        <v>194</v>
      </c>
      <c r="Y81"/>
      <c r="Z81"/>
      <c r="AA81" t="s">
        <v>19</v>
      </c>
      <c r="AB81">
        <v>2202</v>
      </c>
      <c r="AC81" t="s">
        <v>200</v>
      </c>
      <c r="AD81" t="s">
        <v>325</v>
      </c>
      <c r="AE81" t="s">
        <v>483</v>
      </c>
      <c r="AF81" s="13">
        <v>46251</v>
      </c>
      <c r="AG81" s="13">
        <v>46367</v>
      </c>
      <c r="AH81"/>
      <c r="AI81"/>
      <c r="AJ81"/>
      <c r="AK81"/>
      <c r="AL81"/>
      <c r="AM81"/>
      <c r="AN81"/>
      <c r="AO81"/>
      <c r="AP81"/>
      <c r="AQ81"/>
      <c r="AR81"/>
      <c r="AS81"/>
      <c r="AT81" s="59">
        <f>VLOOKUP($BR81,Tables!$D$14:$I$27,2,FALSE)*W81</f>
        <v>480</v>
      </c>
      <c r="AU81" s="59">
        <f>VLOOKUP($BR81,Tables!$D$14:$I$27,3,FALSE)</f>
        <v>0</v>
      </c>
      <c r="AV81" s="59">
        <f>VLOOKUP($BR81,Tables!$D$14:$I$27,4,FALSE)*W81</f>
        <v>0</v>
      </c>
      <c r="AW81" s="59">
        <f>VLOOKUP($BR81,Tables!$D$14:$I$27,5,FALSE)*W81</f>
        <v>0</v>
      </c>
      <c r="AX81" s="52">
        <f>IF(ISERROR(VLOOKUP(V81,Tables!$A$2:$B$27,2,FALSE))=TRUE,0,VLOOKUP(V81,Tables!$A$2:$B$27,2,FALSE))*VLOOKUP(BR81,Tables!$D$14:$J$27,7,FALSE)</f>
        <v>0</v>
      </c>
      <c r="AY81" s="52">
        <f>IF(ISERROR(VLOOKUP(BS81,Tables!$A$2:$B$31,2,FALSE))=TRUE,0,VLOOKUP(BS81,Tables!$A$2:$B$31,2,FALSE))</f>
        <v>0</v>
      </c>
      <c r="AZ81" s="59">
        <f>VLOOKUP($BR81,Tables!$D$14:$K$27,8,FALSE)</f>
        <v>0</v>
      </c>
      <c r="BA81" s="59">
        <f>IF(OR(BR81="T150",BR81="HYBT150"),W81*Tables!$L$23,0)</f>
        <v>0</v>
      </c>
      <c r="BB81" s="59">
        <f>IF(OR(BR81="T200",BR81="HYBT200"),W81*Tables!$E$24,0)</f>
        <v>0</v>
      </c>
      <c r="BC81" s="61">
        <f t="shared" si="15"/>
        <v>480</v>
      </c>
      <c r="BD81" s="55" t="str">
        <f t="shared" si="25"/>
        <v/>
      </c>
      <c r="BE81" s="55" t="str">
        <f t="shared" si="25"/>
        <v/>
      </c>
      <c r="BF81" s="55" t="str">
        <f t="shared" si="25"/>
        <v/>
      </c>
      <c r="BG81" s="55" t="str">
        <f t="shared" si="25"/>
        <v/>
      </c>
      <c r="BH81" s="55" t="str">
        <f t="shared" si="25"/>
        <v/>
      </c>
      <c r="BI81" s="55" t="str">
        <f t="shared" si="25"/>
        <v/>
      </c>
      <c r="BJ81" s="55" t="str">
        <f t="shared" si="25"/>
        <v/>
      </c>
      <c r="BK81" s="55" t="str">
        <f t="shared" si="25"/>
        <v/>
      </c>
      <c r="BL81" s="55" t="str">
        <f t="shared" si="25"/>
        <v/>
      </c>
      <c r="BM81" s="55" t="str">
        <f t="shared" si="25"/>
        <v/>
      </c>
      <c r="BN81" s="55" t="str">
        <f t="shared" si="25"/>
        <v/>
      </c>
      <c r="BO81" s="55" t="str">
        <f t="shared" si="25"/>
        <v/>
      </c>
      <c r="BP81" s="55" t="str">
        <f t="shared" si="25"/>
        <v/>
      </c>
      <c r="BQ81" s="55" t="str">
        <f t="shared" si="25"/>
        <v/>
      </c>
      <c r="BR81" s="62" t="str">
        <f t="shared" si="16"/>
        <v>Base</v>
      </c>
      <c r="BS81" s="62" t="str">
        <f t="shared" si="17"/>
        <v/>
      </c>
      <c r="BT81" s="63">
        <f t="shared" si="18"/>
        <v>117</v>
      </c>
      <c r="BU81" s="64">
        <f t="shared" si="19"/>
        <v>6.02</v>
      </c>
      <c r="BV81" s="64">
        <f t="shared" si="20"/>
        <v>13.04</v>
      </c>
      <c r="BW81" s="64">
        <f t="shared" si="21"/>
        <v>97.44</v>
      </c>
      <c r="BX81" s="65">
        <f t="shared" si="22"/>
        <v>46257.02</v>
      </c>
      <c r="BY81" s="65">
        <f t="shared" si="23"/>
        <v>46264.04</v>
      </c>
      <c r="BZ81" s="65">
        <f t="shared" si="24"/>
        <v>46349.440000000002</v>
      </c>
    </row>
    <row r="82" spans="1:78" ht="15.5" x14ac:dyDescent="0.35">
      <c r="A82">
        <v>71750</v>
      </c>
      <c r="B82" t="s">
        <v>782</v>
      </c>
      <c r="C82" t="s">
        <v>3</v>
      </c>
      <c r="D82">
        <v>101</v>
      </c>
      <c r="E82">
        <v>3004</v>
      </c>
      <c r="F82" t="s">
        <v>4</v>
      </c>
      <c r="G82" t="s">
        <v>242</v>
      </c>
      <c r="H82" t="s">
        <v>3</v>
      </c>
      <c r="I82" s="13">
        <v>46252</v>
      </c>
      <c r="J82" s="13">
        <v>46367</v>
      </c>
      <c r="K82" s="13">
        <v>46309</v>
      </c>
      <c r="L82" t="s">
        <v>796</v>
      </c>
      <c r="M82" t="s">
        <v>193</v>
      </c>
      <c r="N82">
        <v>24</v>
      </c>
      <c r="O82">
        <v>13</v>
      </c>
      <c r="P82">
        <v>13</v>
      </c>
      <c r="Q82">
        <v>13</v>
      </c>
      <c r="R82">
        <v>0</v>
      </c>
      <c r="S82">
        <v>240636</v>
      </c>
      <c r="T82" t="s">
        <v>234</v>
      </c>
      <c r="U82">
        <v>0</v>
      </c>
      <c r="V82"/>
      <c r="W82">
        <v>3</v>
      </c>
      <c r="X82" t="s">
        <v>194</v>
      </c>
      <c r="Y82"/>
      <c r="Z82"/>
      <c r="AA82" t="s">
        <v>19</v>
      </c>
      <c r="AB82">
        <v>2202</v>
      </c>
      <c r="AC82" t="s">
        <v>8</v>
      </c>
      <c r="AD82" t="s">
        <v>220</v>
      </c>
      <c r="AE82" t="s">
        <v>496</v>
      </c>
      <c r="AF82" s="13">
        <v>46252</v>
      </c>
      <c r="AG82" s="13">
        <v>46367</v>
      </c>
      <c r="AH82"/>
      <c r="AI82"/>
      <c r="AJ82"/>
      <c r="AK82"/>
      <c r="AL82"/>
      <c r="AM82"/>
      <c r="AN82"/>
      <c r="AO82"/>
      <c r="AP82"/>
      <c r="AQ82"/>
      <c r="AR82"/>
      <c r="AS82"/>
      <c r="AT82" s="59">
        <f>VLOOKUP($BR82,Tables!$D$14:$I$27,2,FALSE)*W82</f>
        <v>480</v>
      </c>
      <c r="AU82" s="59">
        <f>VLOOKUP($BR82,Tables!$D$14:$I$27,3,FALSE)</f>
        <v>0</v>
      </c>
      <c r="AV82" s="59">
        <f>VLOOKUP($BR82,Tables!$D$14:$I$27,4,FALSE)*W82</f>
        <v>0</v>
      </c>
      <c r="AW82" s="59">
        <f>VLOOKUP($BR82,Tables!$D$14:$I$27,5,FALSE)*W82</f>
        <v>0</v>
      </c>
      <c r="AX82" s="52">
        <f>IF(ISERROR(VLOOKUP(V82,Tables!$A$2:$B$27,2,FALSE))=TRUE,0,VLOOKUP(V82,Tables!$A$2:$B$27,2,FALSE))*VLOOKUP(BR82,Tables!$D$14:$J$27,7,FALSE)</f>
        <v>0</v>
      </c>
      <c r="AY82" s="52">
        <f>IF(ISERROR(VLOOKUP(BS82,Tables!$A$2:$B$31,2,FALSE))=TRUE,0,VLOOKUP(BS82,Tables!$A$2:$B$31,2,FALSE))</f>
        <v>0</v>
      </c>
      <c r="AZ82" s="59">
        <f>VLOOKUP($BR82,Tables!$D$14:$K$27,8,FALSE)</f>
        <v>0</v>
      </c>
      <c r="BA82" s="59">
        <f>IF(OR(BR82="T150",BR82="HYBT150"),W82*Tables!$L$23,0)</f>
        <v>0</v>
      </c>
      <c r="BB82" s="59">
        <f>IF(OR(BR82="T200",BR82="HYBT200"),W82*Tables!$E$24,0)</f>
        <v>0</v>
      </c>
      <c r="BC82" s="61">
        <f t="shared" si="15"/>
        <v>480</v>
      </c>
      <c r="BD82" s="55" t="str">
        <f t="shared" si="25"/>
        <v/>
      </c>
      <c r="BE82" s="55" t="str">
        <f t="shared" si="25"/>
        <v/>
      </c>
      <c r="BF82" s="55" t="str">
        <f t="shared" si="25"/>
        <v/>
      </c>
      <c r="BG82" s="55" t="str">
        <f t="shared" si="25"/>
        <v/>
      </c>
      <c r="BH82" s="55" t="str">
        <f t="shared" si="25"/>
        <v/>
      </c>
      <c r="BI82" s="55" t="str">
        <f t="shared" si="25"/>
        <v/>
      </c>
      <c r="BJ82" s="55" t="str">
        <f t="shared" si="25"/>
        <v/>
      </c>
      <c r="BK82" s="55" t="str">
        <f t="shared" si="25"/>
        <v/>
      </c>
      <c r="BL82" s="55" t="str">
        <f t="shared" si="25"/>
        <v/>
      </c>
      <c r="BM82" s="55" t="str">
        <f t="shared" si="25"/>
        <v/>
      </c>
      <c r="BN82" s="55" t="str">
        <f t="shared" si="25"/>
        <v/>
      </c>
      <c r="BO82" s="55" t="str">
        <f t="shared" si="25"/>
        <v/>
      </c>
      <c r="BP82" s="55" t="str">
        <f t="shared" si="25"/>
        <v/>
      </c>
      <c r="BQ82" s="55" t="str">
        <f t="shared" si="25"/>
        <v/>
      </c>
      <c r="BR82" s="62" t="str">
        <f t="shared" si="16"/>
        <v>Base</v>
      </c>
      <c r="BS82" s="62" t="str">
        <f t="shared" si="17"/>
        <v/>
      </c>
      <c r="BT82" s="63">
        <f t="shared" si="18"/>
        <v>116</v>
      </c>
      <c r="BU82" s="64">
        <f t="shared" si="19"/>
        <v>5.96</v>
      </c>
      <c r="BV82" s="64">
        <f t="shared" si="20"/>
        <v>12.92</v>
      </c>
      <c r="BW82" s="64">
        <f t="shared" si="21"/>
        <v>96.6</v>
      </c>
      <c r="BX82" s="65">
        <f t="shared" si="22"/>
        <v>46257.96</v>
      </c>
      <c r="BY82" s="65">
        <f t="shared" si="23"/>
        <v>46264.92</v>
      </c>
      <c r="BZ82" s="65">
        <f t="shared" si="24"/>
        <v>46349.599999999999</v>
      </c>
    </row>
    <row r="83" spans="1:78" ht="15.5" x14ac:dyDescent="0.35">
      <c r="A83">
        <v>71191</v>
      </c>
      <c r="B83" t="s">
        <v>782</v>
      </c>
      <c r="C83" t="s">
        <v>3</v>
      </c>
      <c r="D83">
        <v>102</v>
      </c>
      <c r="E83">
        <v>3001</v>
      </c>
      <c r="F83" t="s">
        <v>5</v>
      </c>
      <c r="G83" t="s">
        <v>242</v>
      </c>
      <c r="H83" t="s">
        <v>3</v>
      </c>
      <c r="I83" s="13">
        <v>46251</v>
      </c>
      <c r="J83" s="13">
        <v>46367</v>
      </c>
      <c r="K83" s="13">
        <v>46309</v>
      </c>
      <c r="L83" t="s">
        <v>796</v>
      </c>
      <c r="M83" t="s">
        <v>193</v>
      </c>
      <c r="N83">
        <v>24</v>
      </c>
      <c r="O83">
        <v>0</v>
      </c>
      <c r="P83">
        <v>0</v>
      </c>
      <c r="Q83">
        <v>0</v>
      </c>
      <c r="R83">
        <v>0</v>
      </c>
      <c r="S83" t="s">
        <v>197</v>
      </c>
      <c r="T83" t="s">
        <v>197</v>
      </c>
      <c r="U83">
        <v>0</v>
      </c>
      <c r="V83"/>
      <c r="W83">
        <v>1</v>
      </c>
      <c r="X83" t="s">
        <v>293</v>
      </c>
      <c r="Y83"/>
      <c r="Z83"/>
      <c r="AA83"/>
      <c r="AB83"/>
      <c r="AC83" t="s">
        <v>306</v>
      </c>
      <c r="AD83" t="s">
        <v>515</v>
      </c>
      <c r="AE83" t="s">
        <v>472</v>
      </c>
      <c r="AF83" s="13">
        <v>46251</v>
      </c>
      <c r="AG83" s="13">
        <v>46367</v>
      </c>
      <c r="AH83"/>
      <c r="AI83"/>
      <c r="AJ83"/>
      <c r="AK83"/>
      <c r="AL83"/>
      <c r="AM83"/>
      <c r="AN83"/>
      <c r="AO83"/>
      <c r="AP83"/>
      <c r="AQ83"/>
      <c r="AR83"/>
      <c r="AS83"/>
      <c r="AT83" s="59">
        <f>VLOOKUP($BR83,Tables!$D$14:$I$27,2,FALSE)*W83</f>
        <v>160</v>
      </c>
      <c r="AU83" s="59">
        <f>VLOOKUP($BR83,Tables!$D$14:$I$27,3,FALSE)</f>
        <v>0</v>
      </c>
      <c r="AV83" s="59">
        <f>VLOOKUP($BR83,Tables!$D$14:$I$27,4,FALSE)*W83</f>
        <v>0</v>
      </c>
      <c r="AW83" s="59">
        <f>VLOOKUP($BR83,Tables!$D$14:$I$27,5,FALSE)*W83</f>
        <v>0</v>
      </c>
      <c r="AX83" s="52">
        <f>IF(ISERROR(VLOOKUP(V83,Tables!$A$2:$B$27,2,FALSE))=TRUE,0,VLOOKUP(V83,Tables!$A$2:$B$27,2,FALSE))*VLOOKUP(BR83,Tables!$D$14:$J$27,7,FALSE)</f>
        <v>0</v>
      </c>
      <c r="AY83" s="52">
        <f>IF(ISERROR(VLOOKUP(BS83,Tables!$A$2:$B$31,2,FALSE))=TRUE,0,VLOOKUP(BS83,Tables!$A$2:$B$31,2,FALSE))</f>
        <v>0</v>
      </c>
      <c r="AZ83" s="59">
        <f>VLOOKUP($BR83,Tables!$D$14:$K$27,8,FALSE)</f>
        <v>0</v>
      </c>
      <c r="BA83" s="59">
        <f>IF(OR(BR83="T150",BR83="HYBT150"),W83*Tables!$L$23,0)</f>
        <v>0</v>
      </c>
      <c r="BB83" s="59">
        <f>IF(OR(BR83="T200",BR83="HYBT200"),W83*Tables!$E$24,0)</f>
        <v>0</v>
      </c>
      <c r="BC83" s="61">
        <f t="shared" si="15"/>
        <v>160</v>
      </c>
      <c r="BD83" s="55" t="str">
        <f t="shared" si="25"/>
        <v/>
      </c>
      <c r="BE83" s="55" t="str">
        <f t="shared" si="25"/>
        <v/>
      </c>
      <c r="BF83" s="55" t="str">
        <f t="shared" si="25"/>
        <v/>
      </c>
      <c r="BG83" s="55" t="str">
        <f t="shared" si="25"/>
        <v/>
      </c>
      <c r="BH83" s="55" t="str">
        <f t="shared" si="25"/>
        <v/>
      </c>
      <c r="BI83" s="55" t="str">
        <f t="shared" si="25"/>
        <v/>
      </c>
      <c r="BJ83" s="55" t="str">
        <f t="shared" si="25"/>
        <v/>
      </c>
      <c r="BK83" s="55" t="str">
        <f t="shared" si="25"/>
        <v/>
      </c>
      <c r="BL83" s="55" t="str">
        <f t="shared" si="25"/>
        <v/>
      </c>
      <c r="BM83" s="55" t="str">
        <f t="shared" si="25"/>
        <v/>
      </c>
      <c r="BN83" s="55" t="str">
        <f t="shared" si="25"/>
        <v/>
      </c>
      <c r="BO83" s="55" t="str">
        <f t="shared" si="25"/>
        <v/>
      </c>
      <c r="BP83" s="55" t="str">
        <f t="shared" si="25"/>
        <v/>
      </c>
      <c r="BQ83" s="55" t="str">
        <f t="shared" si="25"/>
        <v/>
      </c>
      <c r="BR83" s="62" t="str">
        <f t="shared" si="16"/>
        <v>Base</v>
      </c>
      <c r="BS83" s="62" t="str">
        <f t="shared" si="17"/>
        <v/>
      </c>
      <c r="BT83" s="63">
        <f t="shared" si="18"/>
        <v>117</v>
      </c>
      <c r="BU83" s="64">
        <f t="shared" si="19"/>
        <v>6.02</v>
      </c>
      <c r="BV83" s="64">
        <f t="shared" si="20"/>
        <v>13.04</v>
      </c>
      <c r="BW83" s="64">
        <f t="shared" si="21"/>
        <v>97.44</v>
      </c>
      <c r="BX83" s="65">
        <f t="shared" si="22"/>
        <v>46257.02</v>
      </c>
      <c r="BY83" s="65">
        <f t="shared" si="23"/>
        <v>46264.04</v>
      </c>
      <c r="BZ83" s="65">
        <f t="shared" si="24"/>
        <v>46349.440000000002</v>
      </c>
    </row>
    <row r="84" spans="1:78" ht="15.5" x14ac:dyDescent="0.35">
      <c r="A84">
        <v>71974</v>
      </c>
      <c r="B84" t="s">
        <v>782</v>
      </c>
      <c r="C84" t="s">
        <v>3</v>
      </c>
      <c r="D84">
        <v>102</v>
      </c>
      <c r="E84">
        <v>3002</v>
      </c>
      <c r="F84" t="s">
        <v>5</v>
      </c>
      <c r="G84" t="s">
        <v>242</v>
      </c>
      <c r="H84" t="s">
        <v>3</v>
      </c>
      <c r="I84" s="13">
        <v>46253</v>
      </c>
      <c r="J84" s="13">
        <v>46367</v>
      </c>
      <c r="K84" s="13">
        <v>46310</v>
      </c>
      <c r="L84" t="s">
        <v>796</v>
      </c>
      <c r="M84" t="s">
        <v>193</v>
      </c>
      <c r="N84">
        <v>24</v>
      </c>
      <c r="O84">
        <v>17</v>
      </c>
      <c r="P84">
        <v>17</v>
      </c>
      <c r="Q84">
        <v>17</v>
      </c>
      <c r="R84">
        <v>0</v>
      </c>
      <c r="S84">
        <v>240636</v>
      </c>
      <c r="T84" t="s">
        <v>234</v>
      </c>
      <c r="U84">
        <v>0</v>
      </c>
      <c r="V84"/>
      <c r="W84">
        <v>1</v>
      </c>
      <c r="X84" t="s">
        <v>194</v>
      </c>
      <c r="Y84"/>
      <c r="Z84"/>
      <c r="AA84" t="s">
        <v>19</v>
      </c>
      <c r="AB84">
        <v>2214</v>
      </c>
      <c r="AC84" t="s">
        <v>306</v>
      </c>
      <c r="AD84" t="s">
        <v>515</v>
      </c>
      <c r="AE84" t="s">
        <v>516</v>
      </c>
      <c r="AF84" s="13">
        <v>46253</v>
      </c>
      <c r="AG84" s="13">
        <v>46367</v>
      </c>
      <c r="AH84"/>
      <c r="AI84"/>
      <c r="AJ84"/>
      <c r="AK84"/>
      <c r="AL84"/>
      <c r="AM84"/>
      <c r="AN84"/>
      <c r="AO84"/>
      <c r="AP84"/>
      <c r="AQ84"/>
      <c r="AR84"/>
      <c r="AS84"/>
      <c r="AT84" s="59">
        <f>VLOOKUP($BR84,Tables!$D$14:$I$27,2,FALSE)*W84</f>
        <v>160</v>
      </c>
      <c r="AU84" s="59">
        <f>VLOOKUP($BR84,Tables!$D$14:$I$27,3,FALSE)</f>
        <v>0</v>
      </c>
      <c r="AV84" s="59">
        <f>VLOOKUP($BR84,Tables!$D$14:$I$27,4,FALSE)*W84</f>
        <v>0</v>
      </c>
      <c r="AW84" s="59">
        <f>VLOOKUP($BR84,Tables!$D$14:$I$27,5,FALSE)*W84</f>
        <v>0</v>
      </c>
      <c r="AX84" s="52">
        <f>IF(ISERROR(VLOOKUP(V84,Tables!$A$2:$B$27,2,FALSE))=TRUE,0,VLOOKUP(V84,Tables!$A$2:$B$27,2,FALSE))*VLOOKUP(BR84,Tables!$D$14:$J$27,7,FALSE)</f>
        <v>0</v>
      </c>
      <c r="AY84" s="52">
        <f>IF(ISERROR(VLOOKUP(BS84,Tables!$A$2:$B$31,2,FALSE))=TRUE,0,VLOOKUP(BS84,Tables!$A$2:$B$31,2,FALSE))</f>
        <v>0</v>
      </c>
      <c r="AZ84" s="59">
        <f>VLOOKUP($BR84,Tables!$D$14:$K$27,8,FALSE)</f>
        <v>0</v>
      </c>
      <c r="BA84" s="59">
        <f>IF(OR(BR84="T150",BR84="HYBT150"),W84*Tables!$L$23,0)</f>
        <v>0</v>
      </c>
      <c r="BB84" s="59">
        <f>IF(OR(BR84="T200",BR84="HYBT200"),W84*Tables!$E$24,0)</f>
        <v>0</v>
      </c>
      <c r="BC84" s="61">
        <f t="shared" si="15"/>
        <v>160</v>
      </c>
      <c r="BD84" s="55" t="str">
        <f t="shared" si="25"/>
        <v/>
      </c>
      <c r="BE84" s="55" t="str">
        <f t="shared" si="25"/>
        <v/>
      </c>
      <c r="BF84" s="55" t="str">
        <f t="shared" si="25"/>
        <v/>
      </c>
      <c r="BG84" s="55" t="str">
        <f t="shared" si="25"/>
        <v/>
      </c>
      <c r="BH84" s="55" t="str">
        <f t="shared" si="25"/>
        <v/>
      </c>
      <c r="BI84" s="55" t="str">
        <f t="shared" si="25"/>
        <v/>
      </c>
      <c r="BJ84" s="55" t="str">
        <f t="shared" si="25"/>
        <v/>
      </c>
      <c r="BK84" s="55" t="str">
        <f t="shared" si="25"/>
        <v/>
      </c>
      <c r="BL84" s="55" t="str">
        <f t="shared" si="25"/>
        <v/>
      </c>
      <c r="BM84" s="55" t="str">
        <f t="shared" si="25"/>
        <v/>
      </c>
      <c r="BN84" s="55" t="str">
        <f t="shared" si="25"/>
        <v/>
      </c>
      <c r="BO84" s="55" t="str">
        <f t="shared" si="25"/>
        <v/>
      </c>
      <c r="BP84" s="55" t="str">
        <f t="shared" si="25"/>
        <v/>
      </c>
      <c r="BQ84" s="55" t="str">
        <f t="shared" si="25"/>
        <v/>
      </c>
      <c r="BR84" s="62" t="str">
        <f t="shared" si="16"/>
        <v>Base</v>
      </c>
      <c r="BS84" s="62" t="str">
        <f t="shared" si="17"/>
        <v/>
      </c>
      <c r="BT84" s="63">
        <f t="shared" si="18"/>
        <v>115</v>
      </c>
      <c r="BU84" s="64">
        <f t="shared" si="19"/>
        <v>5.8999999999999995</v>
      </c>
      <c r="BV84" s="64">
        <f t="shared" si="20"/>
        <v>12.799999999999999</v>
      </c>
      <c r="BW84" s="64">
        <f t="shared" si="21"/>
        <v>95.759999999999991</v>
      </c>
      <c r="BX84" s="65">
        <f t="shared" si="22"/>
        <v>46258.9</v>
      </c>
      <c r="BY84" s="65">
        <f t="shared" si="23"/>
        <v>46265.8</v>
      </c>
      <c r="BZ84" s="65">
        <f t="shared" si="24"/>
        <v>46349.760000000002</v>
      </c>
    </row>
    <row r="85" spans="1:78" ht="15.5" x14ac:dyDescent="0.35">
      <c r="A85">
        <v>71938</v>
      </c>
      <c r="B85" t="s">
        <v>782</v>
      </c>
      <c r="C85" t="s">
        <v>3</v>
      </c>
      <c r="D85">
        <v>102</v>
      </c>
      <c r="E85">
        <v>3003</v>
      </c>
      <c r="F85" t="s">
        <v>5</v>
      </c>
      <c r="G85" t="s">
        <v>242</v>
      </c>
      <c r="H85" t="s">
        <v>3</v>
      </c>
      <c r="I85" s="13">
        <v>46254</v>
      </c>
      <c r="J85" s="13">
        <v>46367</v>
      </c>
      <c r="K85" s="13">
        <v>46310</v>
      </c>
      <c r="L85" t="s">
        <v>796</v>
      </c>
      <c r="M85" t="s">
        <v>193</v>
      </c>
      <c r="N85">
        <v>24</v>
      </c>
      <c r="O85">
        <v>22</v>
      </c>
      <c r="P85">
        <v>22</v>
      </c>
      <c r="Q85">
        <v>22</v>
      </c>
      <c r="R85">
        <v>0</v>
      </c>
      <c r="S85">
        <v>240636</v>
      </c>
      <c r="T85" t="s">
        <v>234</v>
      </c>
      <c r="U85">
        <v>0</v>
      </c>
      <c r="V85"/>
      <c r="W85">
        <v>1</v>
      </c>
      <c r="X85" t="s">
        <v>194</v>
      </c>
      <c r="Y85"/>
      <c r="Z85"/>
      <c r="AA85" t="s">
        <v>19</v>
      </c>
      <c r="AB85">
        <v>2214</v>
      </c>
      <c r="AC85" t="s">
        <v>208</v>
      </c>
      <c r="AD85" t="s">
        <v>275</v>
      </c>
      <c r="AE85" t="s">
        <v>475</v>
      </c>
      <c r="AF85" s="13">
        <v>46254</v>
      </c>
      <c r="AG85" s="13">
        <v>46367</v>
      </c>
      <c r="AH85"/>
      <c r="AI85"/>
      <c r="AJ85"/>
      <c r="AK85"/>
      <c r="AL85"/>
      <c r="AM85"/>
      <c r="AN85"/>
      <c r="AO85"/>
      <c r="AP85"/>
      <c r="AQ85"/>
      <c r="AR85"/>
      <c r="AS85"/>
      <c r="AT85" s="59">
        <f>VLOOKUP($BR85,Tables!$D$14:$I$27,2,FALSE)*W85</f>
        <v>160</v>
      </c>
      <c r="AU85" s="59">
        <f>VLOOKUP($BR85,Tables!$D$14:$I$27,3,FALSE)</f>
        <v>0</v>
      </c>
      <c r="AV85" s="59">
        <f>VLOOKUP($BR85,Tables!$D$14:$I$27,4,FALSE)*W85</f>
        <v>0</v>
      </c>
      <c r="AW85" s="59">
        <f>VLOOKUP($BR85,Tables!$D$14:$I$27,5,FALSE)*W85</f>
        <v>0</v>
      </c>
      <c r="AX85" s="52">
        <f>IF(ISERROR(VLOOKUP(V85,Tables!$A$2:$B$27,2,FALSE))=TRUE,0,VLOOKUP(V85,Tables!$A$2:$B$27,2,FALSE))*VLOOKUP(BR85,Tables!$D$14:$J$27,7,FALSE)</f>
        <v>0</v>
      </c>
      <c r="AY85" s="52">
        <f>IF(ISERROR(VLOOKUP(BS85,Tables!$A$2:$B$31,2,FALSE))=TRUE,0,VLOOKUP(BS85,Tables!$A$2:$B$31,2,FALSE))</f>
        <v>0</v>
      </c>
      <c r="AZ85" s="59">
        <f>VLOOKUP($BR85,Tables!$D$14:$K$27,8,FALSE)</f>
        <v>0</v>
      </c>
      <c r="BA85" s="59">
        <f>IF(OR(BR85="T150",BR85="HYBT150"),W85*Tables!$L$23,0)</f>
        <v>0</v>
      </c>
      <c r="BB85" s="59">
        <f>IF(OR(BR85="T200",BR85="HYBT200"),W85*Tables!$E$24,0)</f>
        <v>0</v>
      </c>
      <c r="BC85" s="61">
        <f t="shared" si="15"/>
        <v>160</v>
      </c>
      <c r="BD85" s="55" t="str">
        <f t="shared" si="25"/>
        <v/>
      </c>
      <c r="BE85" s="55" t="str">
        <f t="shared" si="25"/>
        <v/>
      </c>
      <c r="BF85" s="55" t="str">
        <f t="shared" si="25"/>
        <v/>
      </c>
      <c r="BG85" s="55" t="str">
        <f t="shared" si="25"/>
        <v/>
      </c>
      <c r="BH85" s="55" t="str">
        <f t="shared" si="25"/>
        <v/>
      </c>
      <c r="BI85" s="55" t="str">
        <f t="shared" si="25"/>
        <v/>
      </c>
      <c r="BJ85" s="55" t="str">
        <f t="shared" si="25"/>
        <v/>
      </c>
      <c r="BK85" s="55" t="str">
        <f t="shared" si="25"/>
        <v/>
      </c>
      <c r="BL85" s="55" t="str">
        <f t="shared" si="25"/>
        <v/>
      </c>
      <c r="BM85" s="55" t="str">
        <f t="shared" si="25"/>
        <v/>
      </c>
      <c r="BN85" s="55" t="str">
        <f t="shared" si="25"/>
        <v/>
      </c>
      <c r="BO85" s="55" t="str">
        <f t="shared" si="25"/>
        <v/>
      </c>
      <c r="BP85" s="55" t="str">
        <f t="shared" si="25"/>
        <v/>
      </c>
      <c r="BQ85" s="55" t="str">
        <f t="shared" si="25"/>
        <v/>
      </c>
      <c r="BR85" s="62" t="str">
        <f t="shared" si="16"/>
        <v>Base</v>
      </c>
      <c r="BS85" s="62" t="str">
        <f t="shared" si="17"/>
        <v/>
      </c>
      <c r="BT85" s="63">
        <f t="shared" si="18"/>
        <v>114</v>
      </c>
      <c r="BU85" s="64">
        <f t="shared" si="19"/>
        <v>5.84</v>
      </c>
      <c r="BV85" s="64">
        <f t="shared" si="20"/>
        <v>12.68</v>
      </c>
      <c r="BW85" s="64">
        <f t="shared" si="21"/>
        <v>94.92</v>
      </c>
      <c r="BX85" s="65">
        <f t="shared" si="22"/>
        <v>46259.839999999997</v>
      </c>
      <c r="BY85" s="65">
        <f t="shared" si="23"/>
        <v>46266.68</v>
      </c>
      <c r="BZ85" s="65">
        <f t="shared" si="24"/>
        <v>46349.919999999998</v>
      </c>
    </row>
    <row r="86" spans="1:78" ht="15.5" x14ac:dyDescent="0.35">
      <c r="A86">
        <v>71192</v>
      </c>
      <c r="B86" t="s">
        <v>782</v>
      </c>
      <c r="C86" t="s">
        <v>3</v>
      </c>
      <c r="D86">
        <v>103</v>
      </c>
      <c r="E86">
        <v>3001</v>
      </c>
      <c r="F86" t="s">
        <v>6</v>
      </c>
      <c r="G86" t="s">
        <v>242</v>
      </c>
      <c r="H86" t="s">
        <v>3</v>
      </c>
      <c r="I86" s="13">
        <v>46251</v>
      </c>
      <c r="J86" s="13">
        <v>46367</v>
      </c>
      <c r="K86" s="13">
        <v>46309</v>
      </c>
      <c r="L86" t="s">
        <v>329</v>
      </c>
      <c r="M86" t="s">
        <v>161</v>
      </c>
      <c r="N86">
        <v>24</v>
      </c>
      <c r="O86">
        <v>0</v>
      </c>
      <c r="P86">
        <v>0</v>
      </c>
      <c r="Q86">
        <v>0</v>
      </c>
      <c r="R86">
        <v>0</v>
      </c>
      <c r="S86" t="s">
        <v>197</v>
      </c>
      <c r="T86" t="s">
        <v>197</v>
      </c>
      <c r="U86">
        <v>0</v>
      </c>
      <c r="V86"/>
      <c r="W86">
        <v>3</v>
      </c>
      <c r="X86" t="s">
        <v>19</v>
      </c>
      <c r="Y86"/>
      <c r="Z86" t="s">
        <v>277</v>
      </c>
      <c r="AA86"/>
      <c r="AB86"/>
      <c r="AC86"/>
      <c r="AD86"/>
      <c r="AE86"/>
      <c r="AF86" s="13">
        <v>46251</v>
      </c>
      <c r="AG86" s="13">
        <v>46367</v>
      </c>
      <c r="AH86"/>
      <c r="AI86"/>
      <c r="AJ86"/>
      <c r="AK86"/>
      <c r="AL86"/>
      <c r="AM86"/>
      <c r="AN86"/>
      <c r="AO86"/>
      <c r="AP86"/>
      <c r="AQ86"/>
      <c r="AR86"/>
      <c r="AS86"/>
      <c r="AT86" s="59">
        <f>VLOOKUP($BR86,Tables!$D$14:$I$27,2,FALSE)*W86</f>
        <v>480</v>
      </c>
      <c r="AU86" s="59">
        <f>VLOOKUP($BR86,Tables!$D$14:$I$27,3,FALSE)</f>
        <v>0</v>
      </c>
      <c r="AV86" s="59">
        <f>VLOOKUP($BR86,Tables!$D$14:$I$27,4,FALSE)*W86</f>
        <v>0</v>
      </c>
      <c r="AW86" s="59">
        <f>VLOOKUP($BR86,Tables!$D$14:$I$27,5,FALSE)*W86</f>
        <v>0</v>
      </c>
      <c r="AX86" s="52">
        <f>IF(ISERROR(VLOOKUP(V86,Tables!$A$2:$B$27,2,FALSE))=TRUE,0,VLOOKUP(V86,Tables!$A$2:$B$27,2,FALSE))*VLOOKUP(BR86,Tables!$D$14:$J$27,7,FALSE)</f>
        <v>0</v>
      </c>
      <c r="AY86" s="52">
        <f>IF(ISERROR(VLOOKUP(BS86,Tables!$A$2:$B$31,2,FALSE))=TRUE,0,VLOOKUP(BS86,Tables!$A$2:$B$31,2,FALSE))</f>
        <v>0</v>
      </c>
      <c r="AZ86" s="59">
        <f>VLOOKUP($BR86,Tables!$D$14:$K$27,8,FALSE)</f>
        <v>0</v>
      </c>
      <c r="BA86" s="59">
        <f>IF(OR(BR86="T150",BR86="HYBT150"),W86*Tables!$L$23,0)</f>
        <v>0</v>
      </c>
      <c r="BB86" s="59">
        <f>IF(OR(BR86="T200",BR86="HYBT200"),W86*Tables!$E$24,0)</f>
        <v>0</v>
      </c>
      <c r="BC86" s="61">
        <f t="shared" si="15"/>
        <v>480</v>
      </c>
      <c r="BD86" s="55" t="str">
        <f t="shared" si="25"/>
        <v/>
      </c>
      <c r="BE86" s="55" t="str">
        <f t="shared" si="25"/>
        <v/>
      </c>
      <c r="BF86" s="55" t="str">
        <f t="shared" si="25"/>
        <v/>
      </c>
      <c r="BG86" s="55" t="str">
        <f t="shared" si="25"/>
        <v/>
      </c>
      <c r="BH86" s="55" t="str">
        <f t="shared" si="25"/>
        <v/>
      </c>
      <c r="BI86" s="55" t="str">
        <f t="shared" si="25"/>
        <v/>
      </c>
      <c r="BJ86" s="55" t="str">
        <f t="shared" si="25"/>
        <v/>
      </c>
      <c r="BK86" s="55" t="str">
        <f t="shared" si="25"/>
        <v/>
      </c>
      <c r="BL86" s="55" t="str">
        <f t="shared" si="25"/>
        <v/>
      </c>
      <c r="BM86" s="55" t="str">
        <f t="shared" si="25"/>
        <v/>
      </c>
      <c r="BN86" s="55" t="str">
        <f t="shared" si="25"/>
        <v/>
      </c>
      <c r="BO86" s="55" t="str">
        <f t="shared" si="25"/>
        <v/>
      </c>
      <c r="BP86" s="55" t="str">
        <f t="shared" si="25"/>
        <v/>
      </c>
      <c r="BQ86" s="55" t="str">
        <f t="shared" si="25"/>
        <v/>
      </c>
      <c r="BR86" s="62" t="str">
        <f t="shared" si="16"/>
        <v>Base</v>
      </c>
      <c r="BS86" s="62" t="str">
        <f t="shared" si="17"/>
        <v/>
      </c>
      <c r="BT86" s="63">
        <f t="shared" si="18"/>
        <v>117</v>
      </c>
      <c r="BU86" s="64">
        <f t="shared" si="19"/>
        <v>6.02</v>
      </c>
      <c r="BV86" s="64">
        <f t="shared" si="20"/>
        <v>13.04</v>
      </c>
      <c r="BW86" s="64">
        <f t="shared" si="21"/>
        <v>97.44</v>
      </c>
      <c r="BX86" s="65">
        <f t="shared" si="22"/>
        <v>46257.02</v>
      </c>
      <c r="BY86" s="65">
        <f t="shared" si="23"/>
        <v>46264.04</v>
      </c>
      <c r="BZ86" s="65">
        <f t="shared" si="24"/>
        <v>46349.440000000002</v>
      </c>
    </row>
    <row r="87" spans="1:78" ht="15.5" x14ac:dyDescent="0.35">
      <c r="A87">
        <v>71751</v>
      </c>
      <c r="B87" t="s">
        <v>782</v>
      </c>
      <c r="C87" t="s">
        <v>3</v>
      </c>
      <c r="D87">
        <v>103</v>
      </c>
      <c r="E87">
        <v>3002</v>
      </c>
      <c r="F87" t="s">
        <v>6</v>
      </c>
      <c r="G87" t="s">
        <v>242</v>
      </c>
      <c r="H87" t="s">
        <v>3</v>
      </c>
      <c r="I87" s="13">
        <v>46252</v>
      </c>
      <c r="J87" s="13">
        <v>46367</v>
      </c>
      <c r="K87" s="13">
        <v>46309</v>
      </c>
      <c r="L87" t="s">
        <v>329</v>
      </c>
      <c r="M87" t="s">
        <v>193</v>
      </c>
      <c r="N87">
        <v>24</v>
      </c>
      <c r="O87">
        <v>0</v>
      </c>
      <c r="P87">
        <v>0</v>
      </c>
      <c r="Q87">
        <v>0</v>
      </c>
      <c r="R87">
        <v>0</v>
      </c>
      <c r="S87" t="s">
        <v>197</v>
      </c>
      <c r="T87" t="s">
        <v>197</v>
      </c>
      <c r="U87">
        <v>0</v>
      </c>
      <c r="V87"/>
      <c r="W87">
        <v>3</v>
      </c>
      <c r="X87" t="s">
        <v>19</v>
      </c>
      <c r="Y87"/>
      <c r="Z87"/>
      <c r="AA87"/>
      <c r="AB87"/>
      <c r="AC87" t="s">
        <v>200</v>
      </c>
      <c r="AD87" t="s">
        <v>325</v>
      </c>
      <c r="AE87" t="s">
        <v>496</v>
      </c>
      <c r="AF87" s="13">
        <v>46252</v>
      </c>
      <c r="AG87" s="13">
        <v>46367</v>
      </c>
      <c r="AH87"/>
      <c r="AI87"/>
      <c r="AJ87"/>
      <c r="AK87"/>
      <c r="AL87"/>
      <c r="AM87"/>
      <c r="AN87"/>
      <c r="AO87"/>
      <c r="AP87"/>
      <c r="AQ87"/>
      <c r="AR87"/>
      <c r="AS87"/>
      <c r="AT87" s="59">
        <f>VLOOKUP($BR87,Tables!$D$14:$I$27,2,FALSE)*W87</f>
        <v>480</v>
      </c>
      <c r="AU87" s="59">
        <f>VLOOKUP($BR87,Tables!$D$14:$I$27,3,FALSE)</f>
        <v>0</v>
      </c>
      <c r="AV87" s="59">
        <f>VLOOKUP($BR87,Tables!$D$14:$I$27,4,FALSE)*W87</f>
        <v>0</v>
      </c>
      <c r="AW87" s="59">
        <f>VLOOKUP($BR87,Tables!$D$14:$I$27,5,FALSE)*W87</f>
        <v>0</v>
      </c>
      <c r="AX87" s="52">
        <f>IF(ISERROR(VLOOKUP(V87,Tables!$A$2:$B$27,2,FALSE))=TRUE,0,VLOOKUP(V87,Tables!$A$2:$B$27,2,FALSE))*VLOOKUP(BR87,Tables!$D$14:$J$27,7,FALSE)</f>
        <v>0</v>
      </c>
      <c r="AY87" s="52">
        <f>IF(ISERROR(VLOOKUP(BS87,Tables!$A$2:$B$31,2,FALSE))=TRUE,0,VLOOKUP(BS87,Tables!$A$2:$B$31,2,FALSE))</f>
        <v>0</v>
      </c>
      <c r="AZ87" s="59">
        <f>VLOOKUP($BR87,Tables!$D$14:$K$27,8,FALSE)</f>
        <v>0</v>
      </c>
      <c r="BA87" s="59">
        <f>IF(OR(BR87="T150",BR87="HYBT150"),W87*Tables!$L$23,0)</f>
        <v>0</v>
      </c>
      <c r="BB87" s="59">
        <f>IF(OR(BR87="T200",BR87="HYBT200"),W87*Tables!$E$24,0)</f>
        <v>0</v>
      </c>
      <c r="BC87" s="61">
        <f t="shared" si="15"/>
        <v>480</v>
      </c>
      <c r="BD87" s="55" t="str">
        <f t="shared" si="25"/>
        <v/>
      </c>
      <c r="BE87" s="55" t="str">
        <f t="shared" si="25"/>
        <v/>
      </c>
      <c r="BF87" s="55" t="str">
        <f t="shared" si="25"/>
        <v/>
      </c>
      <c r="BG87" s="55" t="str">
        <f t="shared" si="25"/>
        <v/>
      </c>
      <c r="BH87" s="55" t="str">
        <f t="shared" si="25"/>
        <v/>
      </c>
      <c r="BI87" s="55" t="str">
        <f t="shared" si="25"/>
        <v/>
      </c>
      <c r="BJ87" s="55" t="str">
        <f t="shared" si="25"/>
        <v/>
      </c>
      <c r="BK87" s="55" t="str">
        <f t="shared" si="25"/>
        <v/>
      </c>
      <c r="BL87" s="55" t="str">
        <f t="shared" si="25"/>
        <v/>
      </c>
      <c r="BM87" s="55" t="str">
        <f t="shared" si="25"/>
        <v/>
      </c>
      <c r="BN87" s="55" t="str">
        <f t="shared" si="25"/>
        <v/>
      </c>
      <c r="BO87" s="55" t="str">
        <f t="shared" si="25"/>
        <v/>
      </c>
      <c r="BP87" s="55" t="str">
        <f t="shared" si="25"/>
        <v/>
      </c>
      <c r="BQ87" s="55" t="str">
        <f t="shared" si="25"/>
        <v/>
      </c>
      <c r="BR87" s="62" t="str">
        <f t="shared" si="16"/>
        <v>Base</v>
      </c>
      <c r="BS87" s="62" t="str">
        <f t="shared" si="17"/>
        <v/>
      </c>
      <c r="BT87" s="63">
        <f t="shared" si="18"/>
        <v>116</v>
      </c>
      <c r="BU87" s="64">
        <f t="shared" si="19"/>
        <v>5.96</v>
      </c>
      <c r="BV87" s="64">
        <f t="shared" si="20"/>
        <v>12.92</v>
      </c>
      <c r="BW87" s="64">
        <f t="shared" si="21"/>
        <v>96.6</v>
      </c>
      <c r="BX87" s="65">
        <f t="shared" si="22"/>
        <v>46257.96</v>
      </c>
      <c r="BY87" s="65">
        <f t="shared" si="23"/>
        <v>46264.92</v>
      </c>
      <c r="BZ87" s="65">
        <f t="shared" si="24"/>
        <v>46349.599999999999</v>
      </c>
    </row>
    <row r="88" spans="1:78" ht="15.5" x14ac:dyDescent="0.35">
      <c r="A88">
        <v>71193</v>
      </c>
      <c r="B88" t="s">
        <v>782</v>
      </c>
      <c r="C88" t="s">
        <v>3</v>
      </c>
      <c r="D88">
        <v>103</v>
      </c>
      <c r="E88">
        <v>3003</v>
      </c>
      <c r="F88" t="s">
        <v>6</v>
      </c>
      <c r="G88" t="s">
        <v>242</v>
      </c>
      <c r="H88" t="s">
        <v>3</v>
      </c>
      <c r="I88" s="13">
        <v>46251</v>
      </c>
      <c r="J88" s="13">
        <v>46367</v>
      </c>
      <c r="K88" s="13">
        <v>46309</v>
      </c>
      <c r="L88" t="s">
        <v>329</v>
      </c>
      <c r="M88" t="s">
        <v>193</v>
      </c>
      <c r="N88">
        <v>24</v>
      </c>
      <c r="O88">
        <v>0</v>
      </c>
      <c r="P88">
        <v>0</v>
      </c>
      <c r="Q88">
        <v>0</v>
      </c>
      <c r="R88">
        <v>0</v>
      </c>
      <c r="S88" t="s">
        <v>197</v>
      </c>
      <c r="T88" t="s">
        <v>197</v>
      </c>
      <c r="U88">
        <v>0</v>
      </c>
      <c r="V88"/>
      <c r="W88">
        <v>3</v>
      </c>
      <c r="X88" t="s">
        <v>19</v>
      </c>
      <c r="Y88"/>
      <c r="Z88"/>
      <c r="AA88"/>
      <c r="AB88"/>
      <c r="AC88" t="s">
        <v>200</v>
      </c>
      <c r="AD88" t="s">
        <v>325</v>
      </c>
      <c r="AE88" t="s">
        <v>483</v>
      </c>
      <c r="AF88" s="13">
        <v>46251</v>
      </c>
      <c r="AG88" s="13">
        <v>46367</v>
      </c>
      <c r="AH88"/>
      <c r="AI88"/>
      <c r="AJ88"/>
      <c r="AK88"/>
      <c r="AL88"/>
      <c r="AM88"/>
      <c r="AN88"/>
      <c r="AO88"/>
      <c r="AP88"/>
      <c r="AQ88"/>
      <c r="AR88"/>
      <c r="AS88"/>
      <c r="AT88" s="59">
        <f>VLOOKUP($BR88,Tables!$D$14:$I$27,2,FALSE)*W88</f>
        <v>480</v>
      </c>
      <c r="AU88" s="59">
        <f>VLOOKUP($BR88,Tables!$D$14:$I$27,3,FALSE)</f>
        <v>0</v>
      </c>
      <c r="AV88" s="59">
        <f>VLOOKUP($BR88,Tables!$D$14:$I$27,4,FALSE)*W88</f>
        <v>0</v>
      </c>
      <c r="AW88" s="59">
        <f>VLOOKUP($BR88,Tables!$D$14:$I$27,5,FALSE)*W88</f>
        <v>0</v>
      </c>
      <c r="AX88" s="52">
        <f>IF(ISERROR(VLOOKUP(V88,Tables!$A$2:$B$27,2,FALSE))=TRUE,0,VLOOKUP(V88,Tables!$A$2:$B$27,2,FALSE))*VLOOKUP(BR88,Tables!$D$14:$J$27,7,FALSE)</f>
        <v>0</v>
      </c>
      <c r="AY88" s="52">
        <f>IF(ISERROR(VLOOKUP(BS88,Tables!$A$2:$B$31,2,FALSE))=TRUE,0,VLOOKUP(BS88,Tables!$A$2:$B$31,2,FALSE))</f>
        <v>0</v>
      </c>
      <c r="AZ88" s="59">
        <f>VLOOKUP($BR88,Tables!$D$14:$K$27,8,FALSE)</f>
        <v>0</v>
      </c>
      <c r="BA88" s="59">
        <f>IF(OR(BR88="T150",BR88="HYBT150"),W88*Tables!$L$23,0)</f>
        <v>0</v>
      </c>
      <c r="BB88" s="59">
        <f>IF(OR(BR88="T200",BR88="HYBT200"),W88*Tables!$E$24,0)</f>
        <v>0</v>
      </c>
      <c r="BC88" s="61">
        <f t="shared" si="15"/>
        <v>480</v>
      </c>
      <c r="BD88" s="55" t="str">
        <f t="shared" si="25"/>
        <v/>
      </c>
      <c r="BE88" s="55" t="str">
        <f t="shared" si="25"/>
        <v/>
      </c>
      <c r="BF88" s="55" t="str">
        <f t="shared" si="25"/>
        <v/>
      </c>
      <c r="BG88" s="55" t="str">
        <f t="shared" si="25"/>
        <v/>
      </c>
      <c r="BH88" s="55" t="str">
        <f t="shared" si="25"/>
        <v/>
      </c>
      <c r="BI88" s="55" t="str">
        <f t="shared" si="25"/>
        <v/>
      </c>
      <c r="BJ88" s="55" t="str">
        <f t="shared" si="25"/>
        <v/>
      </c>
      <c r="BK88" s="55" t="str">
        <f t="shared" si="25"/>
        <v/>
      </c>
      <c r="BL88" s="55" t="str">
        <f t="shared" si="25"/>
        <v/>
      </c>
      <c r="BM88" s="55" t="str">
        <f t="shared" si="25"/>
        <v/>
      </c>
      <c r="BN88" s="55" t="str">
        <f t="shared" si="25"/>
        <v/>
      </c>
      <c r="BO88" s="55" t="str">
        <f t="shared" si="25"/>
        <v/>
      </c>
      <c r="BP88" s="55" t="str">
        <f t="shared" si="25"/>
        <v/>
      </c>
      <c r="BQ88" s="55" t="str">
        <f t="shared" si="25"/>
        <v/>
      </c>
      <c r="BR88" s="62" t="str">
        <f t="shared" si="16"/>
        <v>Base</v>
      </c>
      <c r="BS88" s="62" t="str">
        <f t="shared" si="17"/>
        <v/>
      </c>
      <c r="BT88" s="63">
        <f t="shared" si="18"/>
        <v>117</v>
      </c>
      <c r="BU88" s="64">
        <f t="shared" si="19"/>
        <v>6.02</v>
      </c>
      <c r="BV88" s="64">
        <f t="shared" si="20"/>
        <v>13.04</v>
      </c>
      <c r="BW88" s="64">
        <f t="shared" si="21"/>
        <v>97.44</v>
      </c>
      <c r="BX88" s="65">
        <f t="shared" si="22"/>
        <v>46257.02</v>
      </c>
      <c r="BY88" s="65">
        <f t="shared" si="23"/>
        <v>46264.04</v>
      </c>
      <c r="BZ88" s="65">
        <f t="shared" si="24"/>
        <v>46349.440000000002</v>
      </c>
    </row>
    <row r="89" spans="1:78" ht="15.5" x14ac:dyDescent="0.35">
      <c r="A89">
        <v>71194</v>
      </c>
      <c r="B89" t="s">
        <v>782</v>
      </c>
      <c r="C89" t="s">
        <v>3</v>
      </c>
      <c r="D89">
        <v>103</v>
      </c>
      <c r="E89">
        <v>3004</v>
      </c>
      <c r="F89" t="s">
        <v>6</v>
      </c>
      <c r="G89" t="s">
        <v>242</v>
      </c>
      <c r="H89" t="s">
        <v>3</v>
      </c>
      <c r="I89" s="13">
        <v>46251</v>
      </c>
      <c r="J89" s="13">
        <v>46367</v>
      </c>
      <c r="K89" s="13">
        <v>46309</v>
      </c>
      <c r="L89" t="s">
        <v>329</v>
      </c>
      <c r="M89" t="s">
        <v>193</v>
      </c>
      <c r="N89">
        <v>24</v>
      </c>
      <c r="O89">
        <v>0</v>
      </c>
      <c r="P89">
        <v>0</v>
      </c>
      <c r="Q89">
        <v>0</v>
      </c>
      <c r="R89">
        <v>0</v>
      </c>
      <c r="S89" t="s">
        <v>197</v>
      </c>
      <c r="T89" t="s">
        <v>197</v>
      </c>
      <c r="U89">
        <v>0</v>
      </c>
      <c r="V89"/>
      <c r="W89">
        <v>3</v>
      </c>
      <c r="X89" t="s">
        <v>19</v>
      </c>
      <c r="Y89"/>
      <c r="Z89"/>
      <c r="AA89"/>
      <c r="AB89"/>
      <c r="AC89" t="s">
        <v>207</v>
      </c>
      <c r="AD89" t="s">
        <v>330</v>
      </c>
      <c r="AE89" t="s">
        <v>496</v>
      </c>
      <c r="AF89" s="13">
        <v>46251</v>
      </c>
      <c r="AG89" s="13">
        <v>46367</v>
      </c>
      <c r="AH89"/>
      <c r="AI89"/>
      <c r="AJ89"/>
      <c r="AK89"/>
      <c r="AL89"/>
      <c r="AM89"/>
      <c r="AN89"/>
      <c r="AO89"/>
      <c r="AP89"/>
      <c r="AQ89"/>
      <c r="AR89"/>
      <c r="AS89"/>
      <c r="AT89" s="59">
        <f>VLOOKUP($BR89,Tables!$D$14:$I$27,2,FALSE)*W89</f>
        <v>480</v>
      </c>
      <c r="AU89" s="59">
        <f>VLOOKUP($BR89,Tables!$D$14:$I$27,3,FALSE)</f>
        <v>0</v>
      </c>
      <c r="AV89" s="59">
        <f>VLOOKUP($BR89,Tables!$D$14:$I$27,4,FALSE)*W89</f>
        <v>0</v>
      </c>
      <c r="AW89" s="59">
        <f>VLOOKUP($BR89,Tables!$D$14:$I$27,5,FALSE)*W89</f>
        <v>0</v>
      </c>
      <c r="AX89" s="52">
        <f>IF(ISERROR(VLOOKUP(V89,Tables!$A$2:$B$27,2,FALSE))=TRUE,0,VLOOKUP(V89,Tables!$A$2:$B$27,2,FALSE))*VLOOKUP(BR89,Tables!$D$14:$J$27,7,FALSE)</f>
        <v>0</v>
      </c>
      <c r="AY89" s="52">
        <f>IF(ISERROR(VLOOKUP(BS89,Tables!$A$2:$B$31,2,FALSE))=TRUE,0,VLOOKUP(BS89,Tables!$A$2:$B$31,2,FALSE))</f>
        <v>0</v>
      </c>
      <c r="AZ89" s="59">
        <f>VLOOKUP($BR89,Tables!$D$14:$K$27,8,FALSE)</f>
        <v>0</v>
      </c>
      <c r="BA89" s="59">
        <f>IF(OR(BR89="T150",BR89="HYBT150"),W89*Tables!$L$23,0)</f>
        <v>0</v>
      </c>
      <c r="BB89" s="59">
        <f>IF(OR(BR89="T200",BR89="HYBT200"),W89*Tables!$E$24,0)</f>
        <v>0</v>
      </c>
      <c r="BC89" s="61">
        <f t="shared" si="15"/>
        <v>480</v>
      </c>
      <c r="BD89" s="55" t="str">
        <f t="shared" si="25"/>
        <v/>
      </c>
      <c r="BE89" s="55" t="str">
        <f t="shared" si="25"/>
        <v/>
      </c>
      <c r="BF89" s="55" t="str">
        <f t="shared" si="25"/>
        <v/>
      </c>
      <c r="BG89" s="55" t="str">
        <f t="shared" si="25"/>
        <v/>
      </c>
      <c r="BH89" s="55" t="str">
        <f t="shared" si="25"/>
        <v/>
      </c>
      <c r="BI89" s="55" t="str">
        <f t="shared" si="25"/>
        <v/>
      </c>
      <c r="BJ89" s="55" t="str">
        <f t="shared" si="25"/>
        <v/>
      </c>
      <c r="BK89" s="55" t="str">
        <f t="shared" si="25"/>
        <v/>
      </c>
      <c r="BL89" s="55" t="str">
        <f t="shared" si="25"/>
        <v/>
      </c>
      <c r="BM89" s="55" t="str">
        <f t="shared" si="25"/>
        <v/>
      </c>
      <c r="BN89" s="55" t="str">
        <f t="shared" si="25"/>
        <v/>
      </c>
      <c r="BO89" s="55" t="str">
        <f t="shared" si="25"/>
        <v/>
      </c>
      <c r="BP89" s="55" t="str">
        <f t="shared" si="25"/>
        <v/>
      </c>
      <c r="BQ89" s="55" t="str">
        <f t="shared" si="25"/>
        <v/>
      </c>
      <c r="BR89" s="62" t="str">
        <f t="shared" si="16"/>
        <v>Base</v>
      </c>
      <c r="BS89" s="62" t="str">
        <f t="shared" si="17"/>
        <v/>
      </c>
      <c r="BT89" s="63">
        <f t="shared" si="18"/>
        <v>117</v>
      </c>
      <c r="BU89" s="64">
        <f t="shared" si="19"/>
        <v>6.02</v>
      </c>
      <c r="BV89" s="64">
        <f t="shared" si="20"/>
        <v>13.04</v>
      </c>
      <c r="BW89" s="64">
        <f t="shared" si="21"/>
        <v>97.44</v>
      </c>
      <c r="BX89" s="65">
        <f t="shared" si="22"/>
        <v>46257.02</v>
      </c>
      <c r="BY89" s="65">
        <f t="shared" si="23"/>
        <v>46264.04</v>
      </c>
      <c r="BZ89" s="65">
        <f t="shared" si="24"/>
        <v>46349.440000000002</v>
      </c>
    </row>
    <row r="90" spans="1:78" ht="15.5" x14ac:dyDescent="0.35">
      <c r="A90">
        <v>71195</v>
      </c>
      <c r="B90" t="s">
        <v>782</v>
      </c>
      <c r="C90" t="s">
        <v>3</v>
      </c>
      <c r="D90">
        <v>103</v>
      </c>
      <c r="E90">
        <v>3005</v>
      </c>
      <c r="F90" t="s">
        <v>6</v>
      </c>
      <c r="G90" t="s">
        <v>242</v>
      </c>
      <c r="H90" t="s">
        <v>3</v>
      </c>
      <c r="I90" s="13">
        <v>46251</v>
      </c>
      <c r="J90" s="13">
        <v>46367</v>
      </c>
      <c r="K90" s="13">
        <v>46309</v>
      </c>
      <c r="L90" t="s">
        <v>329</v>
      </c>
      <c r="M90" t="s">
        <v>193</v>
      </c>
      <c r="N90">
        <v>24</v>
      </c>
      <c r="O90">
        <v>0</v>
      </c>
      <c r="P90">
        <v>0</v>
      </c>
      <c r="Q90">
        <v>0</v>
      </c>
      <c r="R90">
        <v>0</v>
      </c>
      <c r="S90" t="s">
        <v>197</v>
      </c>
      <c r="T90" t="s">
        <v>197</v>
      </c>
      <c r="U90">
        <v>0</v>
      </c>
      <c r="V90"/>
      <c r="W90">
        <v>3</v>
      </c>
      <c r="X90" t="s">
        <v>19</v>
      </c>
      <c r="Y90"/>
      <c r="Z90"/>
      <c r="AA90"/>
      <c r="AB90"/>
      <c r="AC90" t="s">
        <v>207</v>
      </c>
      <c r="AD90" t="s">
        <v>330</v>
      </c>
      <c r="AE90" t="s">
        <v>496</v>
      </c>
      <c r="AF90" s="13">
        <v>46251</v>
      </c>
      <c r="AG90" s="13">
        <v>46367</v>
      </c>
      <c r="AH90"/>
      <c r="AI90"/>
      <c r="AJ90"/>
      <c r="AK90"/>
      <c r="AL90"/>
      <c r="AM90"/>
      <c r="AN90"/>
      <c r="AO90"/>
      <c r="AP90"/>
      <c r="AQ90"/>
      <c r="AR90"/>
      <c r="AS90"/>
      <c r="AT90" s="59">
        <f>VLOOKUP($BR90,Tables!$D$14:$I$27,2,FALSE)*W90</f>
        <v>480</v>
      </c>
      <c r="AU90" s="59">
        <f>VLOOKUP($BR90,Tables!$D$14:$I$27,3,FALSE)</f>
        <v>0</v>
      </c>
      <c r="AV90" s="59">
        <f>VLOOKUP($BR90,Tables!$D$14:$I$27,4,FALSE)*W90</f>
        <v>0</v>
      </c>
      <c r="AW90" s="59">
        <f>VLOOKUP($BR90,Tables!$D$14:$I$27,5,FALSE)*W90</f>
        <v>0</v>
      </c>
      <c r="AX90" s="52">
        <f>IF(ISERROR(VLOOKUP(V90,Tables!$A$2:$B$27,2,FALSE))=TRUE,0,VLOOKUP(V90,Tables!$A$2:$B$27,2,FALSE))*VLOOKUP(BR90,Tables!$D$14:$J$27,7,FALSE)</f>
        <v>0</v>
      </c>
      <c r="AY90" s="52">
        <f>IF(ISERROR(VLOOKUP(BS90,Tables!$A$2:$B$31,2,FALSE))=TRUE,0,VLOOKUP(BS90,Tables!$A$2:$B$31,2,FALSE))</f>
        <v>0</v>
      </c>
      <c r="AZ90" s="59">
        <f>VLOOKUP($BR90,Tables!$D$14:$K$27,8,FALSE)</f>
        <v>0</v>
      </c>
      <c r="BA90" s="59">
        <f>IF(OR(BR90="T150",BR90="HYBT150"),W90*Tables!$L$23,0)</f>
        <v>0</v>
      </c>
      <c r="BB90" s="59">
        <f>IF(OR(BR90="T200",BR90="HYBT200"),W90*Tables!$E$24,0)</f>
        <v>0</v>
      </c>
      <c r="BC90" s="61">
        <f t="shared" si="15"/>
        <v>480</v>
      </c>
      <c r="BD90" s="55" t="str">
        <f t="shared" si="25"/>
        <v/>
      </c>
      <c r="BE90" s="55" t="str">
        <f t="shared" si="25"/>
        <v/>
      </c>
      <c r="BF90" s="55" t="str">
        <f t="shared" si="25"/>
        <v/>
      </c>
      <c r="BG90" s="55" t="str">
        <f t="shared" si="25"/>
        <v/>
      </c>
      <c r="BH90" s="55" t="str">
        <f t="shared" si="25"/>
        <v/>
      </c>
      <c r="BI90" s="55" t="str">
        <f t="shared" si="25"/>
        <v/>
      </c>
      <c r="BJ90" s="55" t="str">
        <f t="shared" si="25"/>
        <v/>
      </c>
      <c r="BK90" s="55" t="str">
        <f t="shared" si="25"/>
        <v/>
      </c>
      <c r="BL90" s="55" t="str">
        <f t="shared" si="25"/>
        <v/>
      </c>
      <c r="BM90" s="55" t="str">
        <f t="shared" si="25"/>
        <v/>
      </c>
      <c r="BN90" s="55" t="str">
        <f t="shared" si="25"/>
        <v/>
      </c>
      <c r="BO90" s="55" t="str">
        <f t="shared" si="25"/>
        <v/>
      </c>
      <c r="BP90" s="55" t="str">
        <f t="shared" ref="BD90:BQ109" si="26">IF(ISERROR(SEARCHB(" "&amp;BP$1&amp;" "," "&amp;$L90&amp;" "))=TRUE,"",BP$1)</f>
        <v/>
      </c>
      <c r="BQ90" s="55" t="str">
        <f t="shared" si="26"/>
        <v/>
      </c>
      <c r="BR90" s="62" t="str">
        <f t="shared" si="16"/>
        <v>Base</v>
      </c>
      <c r="BS90" s="62" t="str">
        <f t="shared" si="17"/>
        <v/>
      </c>
      <c r="BT90" s="63">
        <f t="shared" si="18"/>
        <v>117</v>
      </c>
      <c r="BU90" s="64">
        <f t="shared" si="19"/>
        <v>6.02</v>
      </c>
      <c r="BV90" s="64">
        <f t="shared" si="20"/>
        <v>13.04</v>
      </c>
      <c r="BW90" s="64">
        <f t="shared" si="21"/>
        <v>97.44</v>
      </c>
      <c r="BX90" s="65">
        <f t="shared" si="22"/>
        <v>46257.02</v>
      </c>
      <c r="BY90" s="65">
        <f t="shared" si="23"/>
        <v>46264.04</v>
      </c>
      <c r="BZ90" s="65">
        <f t="shared" si="24"/>
        <v>46349.440000000002</v>
      </c>
    </row>
    <row r="91" spans="1:78" ht="15.5" x14ac:dyDescent="0.35">
      <c r="A91">
        <v>71752</v>
      </c>
      <c r="B91" t="s">
        <v>782</v>
      </c>
      <c r="C91" t="s">
        <v>3</v>
      </c>
      <c r="D91">
        <v>103</v>
      </c>
      <c r="E91">
        <v>3006</v>
      </c>
      <c r="F91" t="s">
        <v>6</v>
      </c>
      <c r="G91" t="s">
        <v>242</v>
      </c>
      <c r="H91" t="s">
        <v>3</v>
      </c>
      <c r="I91" s="13">
        <v>46252</v>
      </c>
      <c r="J91" s="13">
        <v>46367</v>
      </c>
      <c r="K91" s="13">
        <v>46309</v>
      </c>
      <c r="L91" t="s">
        <v>329</v>
      </c>
      <c r="M91" t="s">
        <v>193</v>
      </c>
      <c r="N91">
        <v>24</v>
      </c>
      <c r="O91">
        <v>0</v>
      </c>
      <c r="P91">
        <v>0</v>
      </c>
      <c r="Q91">
        <v>0</v>
      </c>
      <c r="R91">
        <v>0</v>
      </c>
      <c r="S91" t="s">
        <v>197</v>
      </c>
      <c r="T91" t="s">
        <v>197</v>
      </c>
      <c r="U91">
        <v>0</v>
      </c>
      <c r="V91"/>
      <c r="W91">
        <v>3</v>
      </c>
      <c r="X91" t="s">
        <v>19</v>
      </c>
      <c r="Y91"/>
      <c r="Z91"/>
      <c r="AA91"/>
      <c r="AB91"/>
      <c r="AC91" t="s">
        <v>8</v>
      </c>
      <c r="AD91" t="s">
        <v>220</v>
      </c>
      <c r="AE91" t="s">
        <v>496</v>
      </c>
      <c r="AF91" s="13">
        <v>46252</v>
      </c>
      <c r="AG91" s="13">
        <v>46367</v>
      </c>
      <c r="AH91"/>
      <c r="AI91"/>
      <c r="AJ91"/>
      <c r="AK91"/>
      <c r="AL91"/>
      <c r="AM91"/>
      <c r="AN91"/>
      <c r="AO91"/>
      <c r="AP91"/>
      <c r="AQ91"/>
      <c r="AR91"/>
      <c r="AS91"/>
      <c r="AT91" s="59">
        <f>VLOOKUP($BR91,Tables!$D$14:$I$27,2,FALSE)*W91</f>
        <v>480</v>
      </c>
      <c r="AU91" s="59">
        <f>VLOOKUP($BR91,Tables!$D$14:$I$27,3,FALSE)</f>
        <v>0</v>
      </c>
      <c r="AV91" s="59">
        <f>VLOOKUP($BR91,Tables!$D$14:$I$27,4,FALSE)*W91</f>
        <v>0</v>
      </c>
      <c r="AW91" s="59">
        <f>VLOOKUP($BR91,Tables!$D$14:$I$27,5,FALSE)*W91</f>
        <v>0</v>
      </c>
      <c r="AX91" s="52">
        <f>IF(ISERROR(VLOOKUP(V91,Tables!$A$2:$B$27,2,FALSE))=TRUE,0,VLOOKUP(V91,Tables!$A$2:$B$27,2,FALSE))*VLOOKUP(BR91,Tables!$D$14:$J$27,7,FALSE)</f>
        <v>0</v>
      </c>
      <c r="AY91" s="52">
        <f>IF(ISERROR(VLOOKUP(BS91,Tables!$A$2:$B$31,2,FALSE))=TRUE,0,VLOOKUP(BS91,Tables!$A$2:$B$31,2,FALSE))</f>
        <v>0</v>
      </c>
      <c r="AZ91" s="59">
        <f>VLOOKUP($BR91,Tables!$D$14:$K$27,8,FALSE)</f>
        <v>0</v>
      </c>
      <c r="BA91" s="59">
        <f>IF(OR(BR91="T150",BR91="HYBT150"),W91*Tables!$L$23,0)</f>
        <v>0</v>
      </c>
      <c r="BB91" s="59">
        <f>IF(OR(BR91="T200",BR91="HYBT200"),W91*Tables!$E$24,0)</f>
        <v>0</v>
      </c>
      <c r="BC91" s="61">
        <f t="shared" si="15"/>
        <v>480</v>
      </c>
      <c r="BD91" s="55" t="str">
        <f t="shared" si="26"/>
        <v/>
      </c>
      <c r="BE91" s="55" t="str">
        <f t="shared" si="26"/>
        <v/>
      </c>
      <c r="BF91" s="55" t="str">
        <f t="shared" si="26"/>
        <v/>
      </c>
      <c r="BG91" s="55" t="str">
        <f t="shared" si="26"/>
        <v/>
      </c>
      <c r="BH91" s="55" t="str">
        <f t="shared" si="26"/>
        <v/>
      </c>
      <c r="BI91" s="55" t="str">
        <f t="shared" si="26"/>
        <v/>
      </c>
      <c r="BJ91" s="55" t="str">
        <f t="shared" si="26"/>
        <v/>
      </c>
      <c r="BK91" s="55" t="str">
        <f t="shared" si="26"/>
        <v/>
      </c>
      <c r="BL91" s="55" t="str">
        <f t="shared" si="26"/>
        <v/>
      </c>
      <c r="BM91" s="55" t="str">
        <f t="shared" si="26"/>
        <v/>
      </c>
      <c r="BN91" s="55" t="str">
        <f t="shared" si="26"/>
        <v/>
      </c>
      <c r="BO91" s="55" t="str">
        <f t="shared" si="26"/>
        <v/>
      </c>
      <c r="BP91" s="55" t="str">
        <f t="shared" si="26"/>
        <v/>
      </c>
      <c r="BQ91" s="55" t="str">
        <f t="shared" si="26"/>
        <v/>
      </c>
      <c r="BR91" s="62" t="str">
        <f t="shared" si="16"/>
        <v>Base</v>
      </c>
      <c r="BS91" s="62" t="str">
        <f t="shared" si="17"/>
        <v/>
      </c>
      <c r="BT91" s="63">
        <f t="shared" si="18"/>
        <v>116</v>
      </c>
      <c r="BU91" s="64">
        <f t="shared" si="19"/>
        <v>5.96</v>
      </c>
      <c r="BV91" s="64">
        <f t="shared" si="20"/>
        <v>12.92</v>
      </c>
      <c r="BW91" s="64">
        <f t="shared" si="21"/>
        <v>96.6</v>
      </c>
      <c r="BX91" s="65">
        <f t="shared" si="22"/>
        <v>46257.96</v>
      </c>
      <c r="BY91" s="65">
        <f t="shared" si="23"/>
        <v>46264.92</v>
      </c>
      <c r="BZ91" s="65">
        <f t="shared" si="24"/>
        <v>46349.599999999999</v>
      </c>
    </row>
    <row r="92" spans="1:78" ht="15.5" x14ac:dyDescent="0.35">
      <c r="A92">
        <v>71925</v>
      </c>
      <c r="B92" t="s">
        <v>782</v>
      </c>
      <c r="C92" t="s">
        <v>3</v>
      </c>
      <c r="D92">
        <v>103</v>
      </c>
      <c r="E92">
        <v>3090</v>
      </c>
      <c r="F92" t="s">
        <v>6</v>
      </c>
      <c r="G92" t="s">
        <v>242</v>
      </c>
      <c r="H92" t="s">
        <v>3</v>
      </c>
      <c r="I92" s="13">
        <v>46254</v>
      </c>
      <c r="J92" s="13">
        <v>46395</v>
      </c>
      <c r="K92"/>
      <c r="L92" t="s">
        <v>329</v>
      </c>
      <c r="M92" t="s">
        <v>517</v>
      </c>
      <c r="N92">
        <v>56</v>
      </c>
      <c r="O92">
        <v>0</v>
      </c>
      <c r="P92">
        <v>0</v>
      </c>
      <c r="Q92">
        <v>0</v>
      </c>
      <c r="R92">
        <v>0</v>
      </c>
      <c r="S92" t="s">
        <v>197</v>
      </c>
      <c r="T92" t="s">
        <v>197</v>
      </c>
      <c r="U92">
        <v>0</v>
      </c>
      <c r="V92"/>
      <c r="W92">
        <v>3</v>
      </c>
      <c r="X92" t="s">
        <v>19</v>
      </c>
      <c r="Y92"/>
      <c r="Z92" t="s">
        <v>518</v>
      </c>
      <c r="AA92" t="s">
        <v>519</v>
      </c>
      <c r="AB92" t="s">
        <v>199</v>
      </c>
      <c r="AC92" t="s">
        <v>207</v>
      </c>
      <c r="AD92" t="s">
        <v>195</v>
      </c>
      <c r="AE92" t="s">
        <v>480</v>
      </c>
      <c r="AF92" s="13">
        <v>46254</v>
      </c>
      <c r="AG92" s="13">
        <v>46395</v>
      </c>
      <c r="AH92"/>
      <c r="AI92"/>
      <c r="AJ92"/>
      <c r="AK92"/>
      <c r="AL92"/>
      <c r="AM92"/>
      <c r="AN92"/>
      <c r="AO92"/>
      <c r="AP92"/>
      <c r="AQ92"/>
      <c r="AR92"/>
      <c r="AS92"/>
      <c r="AT92" s="59">
        <f>VLOOKUP($BR92,Tables!$D$14:$I$27,2,FALSE)*W92</f>
        <v>480</v>
      </c>
      <c r="AU92" s="59">
        <f>VLOOKUP($BR92,Tables!$D$14:$I$27,3,FALSE)</f>
        <v>0</v>
      </c>
      <c r="AV92" s="59">
        <f>VLOOKUP($BR92,Tables!$D$14:$I$27,4,FALSE)*W92</f>
        <v>0</v>
      </c>
      <c r="AW92" s="59">
        <f>VLOOKUP($BR92,Tables!$D$14:$I$27,5,FALSE)*W92</f>
        <v>0</v>
      </c>
      <c r="AX92" s="52">
        <f>IF(ISERROR(VLOOKUP(V92,Tables!$A$2:$B$27,2,FALSE))=TRUE,0,VLOOKUP(V92,Tables!$A$2:$B$27,2,FALSE))*VLOOKUP(BR92,Tables!$D$14:$J$27,7,FALSE)</f>
        <v>0</v>
      </c>
      <c r="AY92" s="52">
        <f>IF(ISERROR(VLOOKUP(BS92,Tables!$A$2:$B$31,2,FALSE))=TRUE,0,VLOOKUP(BS92,Tables!$A$2:$B$31,2,FALSE))</f>
        <v>0</v>
      </c>
      <c r="AZ92" s="59">
        <f>VLOOKUP($BR92,Tables!$D$14:$K$27,8,FALSE)</f>
        <v>0</v>
      </c>
      <c r="BA92" s="59">
        <f>IF(OR(BR92="T150",BR92="HYBT150"),W92*Tables!$L$23,0)</f>
        <v>0</v>
      </c>
      <c r="BB92" s="59">
        <f>IF(OR(BR92="T200",BR92="HYBT200"),W92*Tables!$E$24,0)</f>
        <v>0</v>
      </c>
      <c r="BC92" s="61">
        <f t="shared" si="15"/>
        <v>480</v>
      </c>
      <c r="BD92" s="55" t="str">
        <f t="shared" si="26"/>
        <v/>
      </c>
      <c r="BE92" s="55" t="str">
        <f t="shared" si="26"/>
        <v/>
      </c>
      <c r="BF92" s="55" t="str">
        <f t="shared" si="26"/>
        <v/>
      </c>
      <c r="BG92" s="55" t="str">
        <f t="shared" si="26"/>
        <v/>
      </c>
      <c r="BH92" s="55" t="str">
        <f t="shared" si="26"/>
        <v/>
      </c>
      <c r="BI92" s="55" t="str">
        <f t="shared" si="26"/>
        <v/>
      </c>
      <c r="BJ92" s="55" t="str">
        <f t="shared" si="26"/>
        <v/>
      </c>
      <c r="BK92" s="55" t="str">
        <f t="shared" si="26"/>
        <v/>
      </c>
      <c r="BL92" s="55" t="str">
        <f t="shared" si="26"/>
        <v/>
      </c>
      <c r="BM92" s="55" t="str">
        <f t="shared" si="26"/>
        <v/>
      </c>
      <c r="BN92" s="55" t="str">
        <f t="shared" si="26"/>
        <v/>
      </c>
      <c r="BO92" s="55" t="str">
        <f t="shared" si="26"/>
        <v/>
      </c>
      <c r="BP92" s="55" t="str">
        <f t="shared" si="26"/>
        <v/>
      </c>
      <c r="BQ92" s="55" t="str">
        <f t="shared" si="26"/>
        <v/>
      </c>
      <c r="BR92" s="62" t="str">
        <f t="shared" si="16"/>
        <v>Base</v>
      </c>
      <c r="BS92" s="62" t="str">
        <f t="shared" si="17"/>
        <v/>
      </c>
      <c r="BT92" s="63">
        <f t="shared" si="18"/>
        <v>142</v>
      </c>
      <c r="BU92" s="64">
        <f t="shared" si="19"/>
        <v>7.52</v>
      </c>
      <c r="BV92" s="64">
        <f t="shared" si="20"/>
        <v>16.04</v>
      </c>
      <c r="BW92" s="64">
        <f t="shared" si="21"/>
        <v>118.44</v>
      </c>
      <c r="BX92" s="65">
        <f t="shared" si="22"/>
        <v>46261.52</v>
      </c>
      <c r="BY92" s="65">
        <f t="shared" si="23"/>
        <v>46270.04</v>
      </c>
      <c r="BZ92" s="65">
        <f t="shared" si="24"/>
        <v>46372.44</v>
      </c>
    </row>
    <row r="93" spans="1:78" ht="15.5" x14ac:dyDescent="0.35">
      <c r="A93">
        <v>71196</v>
      </c>
      <c r="B93" t="s">
        <v>782</v>
      </c>
      <c r="C93" t="s">
        <v>3</v>
      </c>
      <c r="D93">
        <v>103</v>
      </c>
      <c r="E93" t="s">
        <v>520</v>
      </c>
      <c r="F93" t="s">
        <v>6</v>
      </c>
      <c r="G93" t="s">
        <v>242</v>
      </c>
      <c r="H93" t="s">
        <v>3</v>
      </c>
      <c r="I93" s="13">
        <v>46251</v>
      </c>
      <c r="J93" s="13">
        <v>46367</v>
      </c>
      <c r="K93" s="13">
        <v>46309</v>
      </c>
      <c r="L93" t="s">
        <v>329</v>
      </c>
      <c r="M93" t="s">
        <v>193</v>
      </c>
      <c r="N93">
        <v>18</v>
      </c>
      <c r="O93">
        <v>0</v>
      </c>
      <c r="P93">
        <v>0</v>
      </c>
      <c r="Q93">
        <v>0</v>
      </c>
      <c r="R93">
        <v>0</v>
      </c>
      <c r="S93" t="s">
        <v>197</v>
      </c>
      <c r="T93" t="s">
        <v>197</v>
      </c>
      <c r="U93">
        <v>0</v>
      </c>
      <c r="V93"/>
      <c r="W93">
        <v>3</v>
      </c>
      <c r="X93" t="s">
        <v>19</v>
      </c>
      <c r="Y93" t="s">
        <v>521</v>
      </c>
      <c r="Z93"/>
      <c r="AA93"/>
      <c r="AB93"/>
      <c r="AC93" t="s">
        <v>207</v>
      </c>
      <c r="AD93" t="s">
        <v>330</v>
      </c>
      <c r="AE93" t="s">
        <v>483</v>
      </c>
      <c r="AF93" s="13">
        <v>46251</v>
      </c>
      <c r="AG93" s="13">
        <v>46367</v>
      </c>
      <c r="AH93"/>
      <c r="AI93"/>
      <c r="AJ93"/>
      <c r="AK93"/>
      <c r="AL93"/>
      <c r="AM93"/>
      <c r="AN93"/>
      <c r="AO93"/>
      <c r="AP93"/>
      <c r="AQ93"/>
      <c r="AR93"/>
      <c r="AS93"/>
      <c r="AT93" s="59">
        <f>VLOOKUP($BR93,Tables!$D$14:$I$27,2,FALSE)*W93</f>
        <v>480</v>
      </c>
      <c r="AU93" s="59">
        <f>VLOOKUP($BR93,Tables!$D$14:$I$27,3,FALSE)</f>
        <v>0</v>
      </c>
      <c r="AV93" s="59">
        <f>VLOOKUP($BR93,Tables!$D$14:$I$27,4,FALSE)*W93</f>
        <v>0</v>
      </c>
      <c r="AW93" s="59">
        <f>VLOOKUP($BR93,Tables!$D$14:$I$27,5,FALSE)*W93</f>
        <v>0</v>
      </c>
      <c r="AX93" s="52">
        <f>IF(ISERROR(VLOOKUP(V93,Tables!$A$2:$B$27,2,FALSE))=TRUE,0,VLOOKUP(V93,Tables!$A$2:$B$27,2,FALSE))*VLOOKUP(BR93,Tables!$D$14:$J$27,7,FALSE)</f>
        <v>0</v>
      </c>
      <c r="AY93" s="52">
        <f>IF(ISERROR(VLOOKUP(BS93,Tables!$A$2:$B$31,2,FALSE))=TRUE,0,VLOOKUP(BS93,Tables!$A$2:$B$31,2,FALSE))</f>
        <v>0</v>
      </c>
      <c r="AZ93" s="59">
        <f>VLOOKUP($BR93,Tables!$D$14:$K$27,8,FALSE)</f>
        <v>0</v>
      </c>
      <c r="BA93" s="59">
        <f>IF(OR(BR93="T150",BR93="HYBT150"),W93*Tables!$L$23,0)</f>
        <v>0</v>
      </c>
      <c r="BB93" s="59">
        <f>IF(OR(BR93="T200",BR93="HYBT200"),W93*Tables!$E$24,0)</f>
        <v>0</v>
      </c>
      <c r="BC93" s="61">
        <f t="shared" si="15"/>
        <v>480</v>
      </c>
      <c r="BD93" s="55" t="str">
        <f t="shared" si="26"/>
        <v/>
      </c>
      <c r="BE93" s="55" t="str">
        <f t="shared" si="26"/>
        <v/>
      </c>
      <c r="BF93" s="55" t="str">
        <f t="shared" si="26"/>
        <v/>
      </c>
      <c r="BG93" s="55" t="str">
        <f t="shared" si="26"/>
        <v/>
      </c>
      <c r="BH93" s="55" t="str">
        <f t="shared" si="26"/>
        <v/>
      </c>
      <c r="BI93" s="55" t="str">
        <f t="shared" si="26"/>
        <v/>
      </c>
      <c r="BJ93" s="55" t="str">
        <f t="shared" si="26"/>
        <v/>
      </c>
      <c r="BK93" s="55" t="str">
        <f t="shared" si="26"/>
        <v/>
      </c>
      <c r="BL93" s="55" t="str">
        <f t="shared" si="26"/>
        <v/>
      </c>
      <c r="BM93" s="55" t="str">
        <f t="shared" si="26"/>
        <v/>
      </c>
      <c r="BN93" s="55" t="str">
        <f t="shared" si="26"/>
        <v/>
      </c>
      <c r="BO93" s="55" t="str">
        <f t="shared" si="26"/>
        <v/>
      </c>
      <c r="BP93" s="55" t="str">
        <f t="shared" si="26"/>
        <v/>
      </c>
      <c r="BQ93" s="55" t="str">
        <f t="shared" si="26"/>
        <v/>
      </c>
      <c r="BR93" s="62" t="str">
        <f t="shared" si="16"/>
        <v>Base</v>
      </c>
      <c r="BS93" s="62" t="str">
        <f t="shared" si="17"/>
        <v/>
      </c>
      <c r="BT93" s="63">
        <f t="shared" si="18"/>
        <v>117</v>
      </c>
      <c r="BU93" s="64">
        <f t="shared" si="19"/>
        <v>6.02</v>
      </c>
      <c r="BV93" s="64">
        <f t="shared" si="20"/>
        <v>13.04</v>
      </c>
      <c r="BW93" s="64">
        <f t="shared" si="21"/>
        <v>97.44</v>
      </c>
      <c r="BX93" s="65">
        <f t="shared" si="22"/>
        <v>46257.02</v>
      </c>
      <c r="BY93" s="65">
        <f t="shared" si="23"/>
        <v>46264.04</v>
      </c>
      <c r="BZ93" s="65">
        <f t="shared" si="24"/>
        <v>46349.440000000002</v>
      </c>
    </row>
    <row r="94" spans="1:78" ht="15.5" x14ac:dyDescent="0.35">
      <c r="A94">
        <v>71197</v>
      </c>
      <c r="B94" t="s">
        <v>782</v>
      </c>
      <c r="C94" t="s">
        <v>3</v>
      </c>
      <c r="D94">
        <v>103</v>
      </c>
      <c r="E94" t="s">
        <v>522</v>
      </c>
      <c r="F94" t="s">
        <v>6</v>
      </c>
      <c r="G94" t="s">
        <v>242</v>
      </c>
      <c r="H94" t="s">
        <v>3</v>
      </c>
      <c r="I94" s="13">
        <v>46251</v>
      </c>
      <c r="J94" s="13">
        <v>46367</v>
      </c>
      <c r="K94" s="13">
        <v>46309</v>
      </c>
      <c r="L94" t="s">
        <v>329</v>
      </c>
      <c r="M94" t="s">
        <v>161</v>
      </c>
      <c r="N94">
        <v>24</v>
      </c>
      <c r="O94">
        <v>0</v>
      </c>
      <c r="P94">
        <v>0</v>
      </c>
      <c r="Q94">
        <v>0</v>
      </c>
      <c r="R94">
        <v>0</v>
      </c>
      <c r="S94" t="s">
        <v>197</v>
      </c>
      <c r="T94" t="s">
        <v>197</v>
      </c>
      <c r="U94">
        <v>0</v>
      </c>
      <c r="V94"/>
      <c r="W94">
        <v>3</v>
      </c>
      <c r="X94" t="s">
        <v>19</v>
      </c>
      <c r="Y94"/>
      <c r="Z94" t="s">
        <v>277</v>
      </c>
      <c r="AA94"/>
      <c r="AB94"/>
      <c r="AC94"/>
      <c r="AD94"/>
      <c r="AE94"/>
      <c r="AF94" s="13">
        <v>46251</v>
      </c>
      <c r="AG94" s="13">
        <v>46367</v>
      </c>
      <c r="AH94"/>
      <c r="AI94"/>
      <c r="AJ94"/>
      <c r="AK94"/>
      <c r="AL94"/>
      <c r="AM94"/>
      <c r="AN94"/>
      <c r="AO94"/>
      <c r="AP94"/>
      <c r="AQ94"/>
      <c r="AR94"/>
      <c r="AS94"/>
      <c r="AT94" s="59">
        <f>VLOOKUP($BR94,Tables!$D$14:$I$27,2,FALSE)*W94</f>
        <v>480</v>
      </c>
      <c r="AU94" s="59">
        <f>VLOOKUP($BR94,Tables!$D$14:$I$27,3,FALSE)</f>
        <v>0</v>
      </c>
      <c r="AV94" s="59">
        <f>VLOOKUP($BR94,Tables!$D$14:$I$27,4,FALSE)*W94</f>
        <v>0</v>
      </c>
      <c r="AW94" s="59">
        <f>VLOOKUP($BR94,Tables!$D$14:$I$27,5,FALSE)*W94</f>
        <v>0</v>
      </c>
      <c r="AX94" s="52">
        <f>IF(ISERROR(VLOOKUP(V94,Tables!$A$2:$B$27,2,FALSE))=TRUE,0,VLOOKUP(V94,Tables!$A$2:$B$27,2,FALSE))*VLOOKUP(BR94,Tables!$D$14:$J$27,7,FALSE)</f>
        <v>0</v>
      </c>
      <c r="AY94" s="52">
        <f>IF(ISERROR(VLOOKUP(BS94,Tables!$A$2:$B$31,2,FALSE))=TRUE,0,VLOOKUP(BS94,Tables!$A$2:$B$31,2,FALSE))</f>
        <v>0</v>
      </c>
      <c r="AZ94" s="59">
        <f>VLOOKUP($BR94,Tables!$D$14:$K$27,8,FALSE)</f>
        <v>0</v>
      </c>
      <c r="BA94" s="59">
        <f>IF(OR(BR94="T150",BR94="HYBT150"),W94*Tables!$L$23,0)</f>
        <v>0</v>
      </c>
      <c r="BB94" s="59">
        <f>IF(OR(BR94="T200",BR94="HYBT200"),W94*Tables!$E$24,0)</f>
        <v>0</v>
      </c>
      <c r="BC94" s="61">
        <f t="shared" si="15"/>
        <v>480</v>
      </c>
      <c r="BD94" s="55" t="str">
        <f t="shared" si="26"/>
        <v/>
      </c>
      <c r="BE94" s="55" t="str">
        <f t="shared" si="26"/>
        <v/>
      </c>
      <c r="BF94" s="55" t="str">
        <f t="shared" si="26"/>
        <v/>
      </c>
      <c r="BG94" s="55" t="str">
        <f t="shared" si="26"/>
        <v/>
      </c>
      <c r="BH94" s="55" t="str">
        <f t="shared" si="26"/>
        <v/>
      </c>
      <c r="BI94" s="55" t="str">
        <f t="shared" si="26"/>
        <v/>
      </c>
      <c r="BJ94" s="55" t="str">
        <f t="shared" si="26"/>
        <v/>
      </c>
      <c r="BK94" s="55" t="str">
        <f t="shared" si="26"/>
        <v/>
      </c>
      <c r="BL94" s="55" t="str">
        <f t="shared" si="26"/>
        <v/>
      </c>
      <c r="BM94" s="55" t="str">
        <f t="shared" si="26"/>
        <v/>
      </c>
      <c r="BN94" s="55" t="str">
        <f t="shared" si="26"/>
        <v/>
      </c>
      <c r="BO94" s="55" t="str">
        <f t="shared" si="26"/>
        <v/>
      </c>
      <c r="BP94" s="55" t="str">
        <f t="shared" si="26"/>
        <v/>
      </c>
      <c r="BQ94" s="55" t="str">
        <f t="shared" si="26"/>
        <v/>
      </c>
      <c r="BR94" s="62" t="str">
        <f t="shared" si="16"/>
        <v>Base</v>
      </c>
      <c r="BS94" s="62" t="str">
        <f t="shared" si="17"/>
        <v/>
      </c>
      <c r="BT94" s="63">
        <f t="shared" si="18"/>
        <v>117</v>
      </c>
      <c r="BU94" s="64">
        <f t="shared" si="19"/>
        <v>6.02</v>
      </c>
      <c r="BV94" s="64">
        <f t="shared" si="20"/>
        <v>13.04</v>
      </c>
      <c r="BW94" s="64">
        <f t="shared" si="21"/>
        <v>97.44</v>
      </c>
      <c r="BX94" s="65">
        <f t="shared" si="22"/>
        <v>46257.02</v>
      </c>
      <c r="BY94" s="65">
        <f t="shared" si="23"/>
        <v>46264.04</v>
      </c>
      <c r="BZ94" s="65">
        <f t="shared" si="24"/>
        <v>46349.440000000002</v>
      </c>
    </row>
    <row r="95" spans="1:78" ht="15.5" x14ac:dyDescent="0.35">
      <c r="A95">
        <v>71198</v>
      </c>
      <c r="B95" t="s">
        <v>782</v>
      </c>
      <c r="C95" t="s">
        <v>3</v>
      </c>
      <c r="D95">
        <v>103</v>
      </c>
      <c r="E95" t="s">
        <v>523</v>
      </c>
      <c r="F95" t="s">
        <v>6</v>
      </c>
      <c r="G95" t="s">
        <v>242</v>
      </c>
      <c r="H95" t="s">
        <v>3</v>
      </c>
      <c r="I95" s="13">
        <v>46251</v>
      </c>
      <c r="J95" s="13">
        <v>46367</v>
      </c>
      <c r="K95" s="13">
        <v>46309</v>
      </c>
      <c r="L95" t="s">
        <v>329</v>
      </c>
      <c r="M95" t="s">
        <v>193</v>
      </c>
      <c r="N95">
        <v>6</v>
      </c>
      <c r="O95">
        <v>0</v>
      </c>
      <c r="P95">
        <v>0</v>
      </c>
      <c r="Q95">
        <v>0</v>
      </c>
      <c r="R95">
        <v>0</v>
      </c>
      <c r="S95" t="s">
        <v>197</v>
      </c>
      <c r="T95" t="s">
        <v>197</v>
      </c>
      <c r="U95">
        <v>0</v>
      </c>
      <c r="V95"/>
      <c r="W95">
        <v>3</v>
      </c>
      <c r="X95" t="s">
        <v>19</v>
      </c>
      <c r="Y95" t="s">
        <v>524</v>
      </c>
      <c r="Z95"/>
      <c r="AA95"/>
      <c r="AB95"/>
      <c r="AC95" t="s">
        <v>207</v>
      </c>
      <c r="AD95" t="s">
        <v>330</v>
      </c>
      <c r="AE95" t="s">
        <v>483</v>
      </c>
      <c r="AF95" s="13">
        <v>46251</v>
      </c>
      <c r="AG95" s="13">
        <v>46367</v>
      </c>
      <c r="AH95"/>
      <c r="AI95"/>
      <c r="AJ95"/>
      <c r="AK95"/>
      <c r="AL95"/>
      <c r="AM95"/>
      <c r="AN95"/>
      <c r="AO95"/>
      <c r="AP95"/>
      <c r="AQ95"/>
      <c r="AR95"/>
      <c r="AS95"/>
      <c r="AT95" s="59">
        <f>VLOOKUP($BR95,Tables!$D$14:$I$27,2,FALSE)*W95</f>
        <v>480</v>
      </c>
      <c r="AU95" s="59">
        <f>VLOOKUP($BR95,Tables!$D$14:$I$27,3,FALSE)</f>
        <v>0</v>
      </c>
      <c r="AV95" s="59">
        <f>VLOOKUP($BR95,Tables!$D$14:$I$27,4,FALSE)*W95</f>
        <v>0</v>
      </c>
      <c r="AW95" s="59">
        <f>VLOOKUP($BR95,Tables!$D$14:$I$27,5,FALSE)*W95</f>
        <v>0</v>
      </c>
      <c r="AX95" s="52">
        <f>IF(ISERROR(VLOOKUP(V95,Tables!$A$2:$B$27,2,FALSE))=TRUE,0,VLOOKUP(V95,Tables!$A$2:$B$27,2,FALSE))*VLOOKUP(BR95,Tables!$D$14:$J$27,7,FALSE)</f>
        <v>0</v>
      </c>
      <c r="AY95" s="52">
        <f>IF(ISERROR(VLOOKUP(BS95,Tables!$A$2:$B$31,2,FALSE))=TRUE,0,VLOOKUP(BS95,Tables!$A$2:$B$31,2,FALSE))</f>
        <v>0</v>
      </c>
      <c r="AZ95" s="59">
        <f>VLOOKUP($BR95,Tables!$D$14:$K$27,8,FALSE)</f>
        <v>0</v>
      </c>
      <c r="BA95" s="59">
        <f>IF(OR(BR95="T150",BR95="HYBT150"),W95*Tables!$L$23,0)</f>
        <v>0</v>
      </c>
      <c r="BB95" s="59">
        <f>IF(OR(BR95="T200",BR95="HYBT200"),W95*Tables!$E$24,0)</f>
        <v>0</v>
      </c>
      <c r="BC95" s="61">
        <f t="shared" si="15"/>
        <v>480</v>
      </c>
      <c r="BD95" s="55" t="str">
        <f t="shared" si="26"/>
        <v/>
      </c>
      <c r="BE95" s="55" t="str">
        <f t="shared" si="26"/>
        <v/>
      </c>
      <c r="BF95" s="55" t="str">
        <f t="shared" si="26"/>
        <v/>
      </c>
      <c r="BG95" s="55" t="str">
        <f t="shared" si="26"/>
        <v/>
      </c>
      <c r="BH95" s="55" t="str">
        <f t="shared" si="26"/>
        <v/>
      </c>
      <c r="BI95" s="55" t="str">
        <f t="shared" si="26"/>
        <v/>
      </c>
      <c r="BJ95" s="55" t="str">
        <f t="shared" si="26"/>
        <v/>
      </c>
      <c r="BK95" s="55" t="str">
        <f t="shared" si="26"/>
        <v/>
      </c>
      <c r="BL95" s="55" t="str">
        <f t="shared" si="26"/>
        <v/>
      </c>
      <c r="BM95" s="55" t="str">
        <f t="shared" si="26"/>
        <v/>
      </c>
      <c r="BN95" s="55" t="str">
        <f t="shared" si="26"/>
        <v/>
      </c>
      <c r="BO95" s="55" t="str">
        <f t="shared" si="26"/>
        <v/>
      </c>
      <c r="BP95" s="55" t="str">
        <f t="shared" si="26"/>
        <v/>
      </c>
      <c r="BQ95" s="55" t="str">
        <f t="shared" si="26"/>
        <v/>
      </c>
      <c r="BR95" s="62" t="str">
        <f t="shared" si="16"/>
        <v>Base</v>
      </c>
      <c r="BS95" s="62" t="str">
        <f t="shared" si="17"/>
        <v/>
      </c>
      <c r="BT95" s="63">
        <f t="shared" si="18"/>
        <v>117</v>
      </c>
      <c r="BU95" s="64">
        <f t="shared" si="19"/>
        <v>6.02</v>
      </c>
      <c r="BV95" s="64">
        <f t="shared" si="20"/>
        <v>13.04</v>
      </c>
      <c r="BW95" s="64">
        <f t="shared" si="21"/>
        <v>97.44</v>
      </c>
      <c r="BX95" s="65">
        <f t="shared" si="22"/>
        <v>46257.02</v>
      </c>
      <c r="BY95" s="65">
        <f t="shared" si="23"/>
        <v>46264.04</v>
      </c>
      <c r="BZ95" s="65">
        <f t="shared" si="24"/>
        <v>46349.440000000002</v>
      </c>
    </row>
    <row r="96" spans="1:78" ht="15.5" x14ac:dyDescent="0.35">
      <c r="A96">
        <v>71753</v>
      </c>
      <c r="B96" t="s">
        <v>782</v>
      </c>
      <c r="C96" t="s">
        <v>3</v>
      </c>
      <c r="D96">
        <v>105</v>
      </c>
      <c r="E96">
        <v>3001</v>
      </c>
      <c r="F96" t="s">
        <v>9</v>
      </c>
      <c r="G96" t="s">
        <v>242</v>
      </c>
      <c r="H96" t="s">
        <v>3</v>
      </c>
      <c r="I96" s="13">
        <v>46252</v>
      </c>
      <c r="J96" s="13">
        <v>46367</v>
      </c>
      <c r="K96" s="13">
        <v>46309</v>
      </c>
      <c r="L96" t="s">
        <v>329</v>
      </c>
      <c r="M96" t="s">
        <v>193</v>
      </c>
      <c r="N96">
        <v>12</v>
      </c>
      <c r="O96">
        <v>0</v>
      </c>
      <c r="P96">
        <v>0</v>
      </c>
      <c r="Q96">
        <v>0</v>
      </c>
      <c r="R96">
        <v>0</v>
      </c>
      <c r="S96" t="s">
        <v>197</v>
      </c>
      <c r="T96" t="s">
        <v>197</v>
      </c>
      <c r="U96">
        <v>0</v>
      </c>
      <c r="V96"/>
      <c r="W96">
        <v>1</v>
      </c>
      <c r="X96" t="s">
        <v>19</v>
      </c>
      <c r="Y96"/>
      <c r="Z96"/>
      <c r="AA96"/>
      <c r="AB96"/>
      <c r="AC96" t="s">
        <v>212</v>
      </c>
      <c r="AD96" t="s">
        <v>449</v>
      </c>
      <c r="AE96" t="s">
        <v>525</v>
      </c>
      <c r="AF96" s="13">
        <v>46252</v>
      </c>
      <c r="AG96" s="13">
        <v>46367</v>
      </c>
      <c r="AH96"/>
      <c r="AI96"/>
      <c r="AJ96"/>
      <c r="AK96"/>
      <c r="AL96"/>
      <c r="AM96"/>
      <c r="AN96"/>
      <c r="AO96"/>
      <c r="AP96"/>
      <c r="AQ96"/>
      <c r="AR96"/>
      <c r="AS96"/>
      <c r="AT96" s="59">
        <f>VLOOKUP($BR96,Tables!$D$14:$I$27,2,FALSE)*W96</f>
        <v>160</v>
      </c>
      <c r="AU96" s="59">
        <f>VLOOKUP($BR96,Tables!$D$14:$I$27,3,FALSE)</f>
        <v>0</v>
      </c>
      <c r="AV96" s="59">
        <f>VLOOKUP($BR96,Tables!$D$14:$I$27,4,FALSE)*W96</f>
        <v>0</v>
      </c>
      <c r="AW96" s="59">
        <f>VLOOKUP($BR96,Tables!$D$14:$I$27,5,FALSE)*W96</f>
        <v>0</v>
      </c>
      <c r="AX96" s="52">
        <f>IF(ISERROR(VLOOKUP(V96,Tables!$A$2:$B$27,2,FALSE))=TRUE,0,VLOOKUP(V96,Tables!$A$2:$B$27,2,FALSE))*VLOOKUP(BR96,Tables!$D$14:$J$27,7,FALSE)</f>
        <v>0</v>
      </c>
      <c r="AY96" s="52">
        <f>IF(ISERROR(VLOOKUP(BS96,Tables!$A$2:$B$31,2,FALSE))=TRUE,0,VLOOKUP(BS96,Tables!$A$2:$B$31,2,FALSE))</f>
        <v>0</v>
      </c>
      <c r="AZ96" s="59">
        <f>VLOOKUP($BR96,Tables!$D$14:$K$27,8,FALSE)</f>
        <v>0</v>
      </c>
      <c r="BA96" s="59">
        <f>IF(OR(BR96="T150",BR96="HYBT150"),W96*Tables!$L$23,0)</f>
        <v>0</v>
      </c>
      <c r="BB96" s="59">
        <f>IF(OR(BR96="T200",BR96="HYBT200"),W96*Tables!$E$24,0)</f>
        <v>0</v>
      </c>
      <c r="BC96" s="61">
        <f t="shared" si="15"/>
        <v>160</v>
      </c>
      <c r="BD96" s="55" t="str">
        <f t="shared" si="26"/>
        <v/>
      </c>
      <c r="BE96" s="55" t="str">
        <f t="shared" si="26"/>
        <v/>
      </c>
      <c r="BF96" s="55" t="str">
        <f t="shared" si="26"/>
        <v/>
      </c>
      <c r="BG96" s="55" t="str">
        <f t="shared" si="26"/>
        <v/>
      </c>
      <c r="BH96" s="55" t="str">
        <f t="shared" si="26"/>
        <v/>
      </c>
      <c r="BI96" s="55" t="str">
        <f t="shared" si="26"/>
        <v/>
      </c>
      <c r="BJ96" s="55" t="str">
        <f t="shared" si="26"/>
        <v/>
      </c>
      <c r="BK96" s="55" t="str">
        <f t="shared" si="26"/>
        <v/>
      </c>
      <c r="BL96" s="55" t="str">
        <f t="shared" si="26"/>
        <v/>
      </c>
      <c r="BM96" s="55" t="str">
        <f t="shared" si="26"/>
        <v/>
      </c>
      <c r="BN96" s="55" t="str">
        <f t="shared" si="26"/>
        <v/>
      </c>
      <c r="BO96" s="55" t="str">
        <f t="shared" si="26"/>
        <v/>
      </c>
      <c r="BP96" s="55" t="str">
        <f t="shared" si="26"/>
        <v/>
      </c>
      <c r="BQ96" s="55" t="str">
        <f t="shared" si="26"/>
        <v/>
      </c>
      <c r="BR96" s="62" t="str">
        <f t="shared" si="16"/>
        <v>Base</v>
      </c>
      <c r="BS96" s="62" t="str">
        <f t="shared" si="17"/>
        <v/>
      </c>
      <c r="BT96" s="63">
        <f t="shared" si="18"/>
        <v>116</v>
      </c>
      <c r="BU96" s="64">
        <f t="shared" si="19"/>
        <v>5.96</v>
      </c>
      <c r="BV96" s="64">
        <f t="shared" si="20"/>
        <v>12.92</v>
      </c>
      <c r="BW96" s="64">
        <f t="shared" si="21"/>
        <v>96.6</v>
      </c>
      <c r="BX96" s="65">
        <f t="shared" si="22"/>
        <v>46257.96</v>
      </c>
      <c r="BY96" s="65">
        <f t="shared" si="23"/>
        <v>46264.92</v>
      </c>
      <c r="BZ96" s="65">
        <f t="shared" si="24"/>
        <v>46349.599999999999</v>
      </c>
    </row>
    <row r="97" spans="1:78" ht="15.5" x14ac:dyDescent="0.35">
      <c r="A97">
        <v>71754</v>
      </c>
      <c r="B97" t="s">
        <v>782</v>
      </c>
      <c r="C97" t="s">
        <v>3</v>
      </c>
      <c r="D97">
        <v>105</v>
      </c>
      <c r="E97">
        <v>3002</v>
      </c>
      <c r="F97" t="s">
        <v>9</v>
      </c>
      <c r="G97" t="s">
        <v>242</v>
      </c>
      <c r="H97" t="s">
        <v>3</v>
      </c>
      <c r="I97" s="13">
        <v>46252</v>
      </c>
      <c r="J97" s="13">
        <v>46367</v>
      </c>
      <c r="K97" s="13">
        <v>46309</v>
      </c>
      <c r="L97" t="s">
        <v>329</v>
      </c>
      <c r="M97" t="s">
        <v>193</v>
      </c>
      <c r="N97">
        <v>24</v>
      </c>
      <c r="O97">
        <v>0</v>
      </c>
      <c r="P97">
        <v>0</v>
      </c>
      <c r="Q97">
        <v>0</v>
      </c>
      <c r="R97">
        <v>0</v>
      </c>
      <c r="S97" t="s">
        <v>197</v>
      </c>
      <c r="T97" t="s">
        <v>197</v>
      </c>
      <c r="U97">
        <v>0</v>
      </c>
      <c r="V97"/>
      <c r="W97">
        <v>1</v>
      </c>
      <c r="X97" t="s">
        <v>19</v>
      </c>
      <c r="Y97"/>
      <c r="Z97"/>
      <c r="AA97"/>
      <c r="AB97"/>
      <c r="AC97" t="s">
        <v>205</v>
      </c>
      <c r="AD97" t="s">
        <v>499</v>
      </c>
      <c r="AE97" t="s">
        <v>525</v>
      </c>
      <c r="AF97" s="13">
        <v>46252</v>
      </c>
      <c r="AG97" s="13">
        <v>46367</v>
      </c>
      <c r="AH97"/>
      <c r="AI97"/>
      <c r="AJ97"/>
      <c r="AK97"/>
      <c r="AL97"/>
      <c r="AM97"/>
      <c r="AN97"/>
      <c r="AO97"/>
      <c r="AP97"/>
      <c r="AQ97"/>
      <c r="AR97"/>
      <c r="AS97"/>
      <c r="AT97" s="59">
        <f>VLOOKUP($BR97,Tables!$D$14:$I$27,2,FALSE)*W97</f>
        <v>160</v>
      </c>
      <c r="AU97" s="59">
        <f>VLOOKUP($BR97,Tables!$D$14:$I$27,3,FALSE)</f>
        <v>0</v>
      </c>
      <c r="AV97" s="59">
        <f>VLOOKUP($BR97,Tables!$D$14:$I$27,4,FALSE)*W97</f>
        <v>0</v>
      </c>
      <c r="AW97" s="59">
        <f>VLOOKUP($BR97,Tables!$D$14:$I$27,5,FALSE)*W97</f>
        <v>0</v>
      </c>
      <c r="AX97" s="52">
        <f>IF(ISERROR(VLOOKUP(V97,Tables!$A$2:$B$27,2,FALSE))=TRUE,0,VLOOKUP(V97,Tables!$A$2:$B$27,2,FALSE))*VLOOKUP(BR97,Tables!$D$14:$J$27,7,FALSE)</f>
        <v>0</v>
      </c>
      <c r="AY97" s="52">
        <f>IF(ISERROR(VLOOKUP(BS97,Tables!$A$2:$B$31,2,FALSE))=TRUE,0,VLOOKUP(BS97,Tables!$A$2:$B$31,2,FALSE))</f>
        <v>0</v>
      </c>
      <c r="AZ97" s="59">
        <f>VLOOKUP($BR97,Tables!$D$14:$K$27,8,FALSE)</f>
        <v>0</v>
      </c>
      <c r="BA97" s="59">
        <f>IF(OR(BR97="T150",BR97="HYBT150"),W97*Tables!$L$23,0)</f>
        <v>0</v>
      </c>
      <c r="BB97" s="59">
        <f>IF(OR(BR97="T200",BR97="HYBT200"),W97*Tables!$E$24,0)</f>
        <v>0</v>
      </c>
      <c r="BC97" s="61">
        <f t="shared" si="15"/>
        <v>160</v>
      </c>
      <c r="BD97" s="55" t="str">
        <f t="shared" si="26"/>
        <v/>
      </c>
      <c r="BE97" s="55" t="str">
        <f t="shared" si="26"/>
        <v/>
      </c>
      <c r="BF97" s="55" t="str">
        <f t="shared" si="26"/>
        <v/>
      </c>
      <c r="BG97" s="55" t="str">
        <f t="shared" si="26"/>
        <v/>
      </c>
      <c r="BH97" s="55" t="str">
        <f t="shared" si="26"/>
        <v/>
      </c>
      <c r="BI97" s="55" t="str">
        <f t="shared" si="26"/>
        <v/>
      </c>
      <c r="BJ97" s="55" t="str">
        <f t="shared" si="26"/>
        <v/>
      </c>
      <c r="BK97" s="55" t="str">
        <f t="shared" si="26"/>
        <v/>
      </c>
      <c r="BL97" s="55" t="str">
        <f t="shared" si="26"/>
        <v/>
      </c>
      <c r="BM97" s="55" t="str">
        <f t="shared" si="26"/>
        <v/>
      </c>
      <c r="BN97" s="55" t="str">
        <f t="shared" si="26"/>
        <v/>
      </c>
      <c r="BO97" s="55" t="str">
        <f t="shared" si="26"/>
        <v/>
      </c>
      <c r="BP97" s="55" t="str">
        <f t="shared" si="26"/>
        <v/>
      </c>
      <c r="BQ97" s="55" t="str">
        <f t="shared" si="26"/>
        <v/>
      </c>
      <c r="BR97" s="62" t="str">
        <f t="shared" si="16"/>
        <v>Base</v>
      </c>
      <c r="BS97" s="62" t="str">
        <f t="shared" si="17"/>
        <v/>
      </c>
      <c r="BT97" s="63">
        <f t="shared" si="18"/>
        <v>116</v>
      </c>
      <c r="BU97" s="64">
        <f t="shared" si="19"/>
        <v>5.96</v>
      </c>
      <c r="BV97" s="64">
        <f t="shared" si="20"/>
        <v>12.92</v>
      </c>
      <c r="BW97" s="64">
        <f t="shared" si="21"/>
        <v>96.6</v>
      </c>
      <c r="BX97" s="65">
        <f t="shared" si="22"/>
        <v>46257.96</v>
      </c>
      <c r="BY97" s="65">
        <f t="shared" si="23"/>
        <v>46264.92</v>
      </c>
      <c r="BZ97" s="65">
        <f t="shared" si="24"/>
        <v>46349.599999999999</v>
      </c>
    </row>
    <row r="98" spans="1:78" ht="15.5" x14ac:dyDescent="0.35">
      <c r="A98">
        <v>71755</v>
      </c>
      <c r="B98" t="s">
        <v>782</v>
      </c>
      <c r="C98" t="s">
        <v>3</v>
      </c>
      <c r="D98">
        <v>105</v>
      </c>
      <c r="E98">
        <v>3003</v>
      </c>
      <c r="F98" t="s">
        <v>9</v>
      </c>
      <c r="G98" t="s">
        <v>242</v>
      </c>
      <c r="H98" t="s">
        <v>3</v>
      </c>
      <c r="I98" s="13">
        <v>46252</v>
      </c>
      <c r="J98" s="13">
        <v>46367</v>
      </c>
      <c r="K98" s="13">
        <v>46309</v>
      </c>
      <c r="L98" t="s">
        <v>329</v>
      </c>
      <c r="M98" t="s">
        <v>193</v>
      </c>
      <c r="N98">
        <v>24</v>
      </c>
      <c r="O98">
        <v>0</v>
      </c>
      <c r="P98">
        <v>0</v>
      </c>
      <c r="Q98">
        <v>0</v>
      </c>
      <c r="R98">
        <v>0</v>
      </c>
      <c r="S98" t="s">
        <v>197</v>
      </c>
      <c r="T98" t="s">
        <v>197</v>
      </c>
      <c r="U98">
        <v>0</v>
      </c>
      <c r="V98"/>
      <c r="W98">
        <v>1</v>
      </c>
      <c r="X98" t="s">
        <v>19</v>
      </c>
      <c r="Y98"/>
      <c r="Z98"/>
      <c r="AA98"/>
      <c r="AB98"/>
      <c r="AC98" t="s">
        <v>208</v>
      </c>
      <c r="AD98" t="s">
        <v>275</v>
      </c>
      <c r="AE98" t="s">
        <v>525</v>
      </c>
      <c r="AF98" s="13">
        <v>46252</v>
      </c>
      <c r="AG98" s="13">
        <v>46367</v>
      </c>
      <c r="AH98"/>
      <c r="AI98"/>
      <c r="AJ98"/>
      <c r="AK98"/>
      <c r="AL98"/>
      <c r="AM98"/>
      <c r="AN98"/>
      <c r="AO98"/>
      <c r="AP98"/>
      <c r="AQ98"/>
      <c r="AR98"/>
      <c r="AS98"/>
      <c r="AT98" s="59">
        <f>VLOOKUP($BR98,Tables!$D$14:$I$27,2,FALSE)*W98</f>
        <v>160</v>
      </c>
      <c r="AU98" s="59">
        <f>VLOOKUP($BR98,Tables!$D$14:$I$27,3,FALSE)</f>
        <v>0</v>
      </c>
      <c r="AV98" s="59">
        <f>VLOOKUP($BR98,Tables!$D$14:$I$27,4,FALSE)*W98</f>
        <v>0</v>
      </c>
      <c r="AW98" s="59">
        <f>VLOOKUP($BR98,Tables!$D$14:$I$27,5,FALSE)*W98</f>
        <v>0</v>
      </c>
      <c r="AX98" s="52">
        <f>IF(ISERROR(VLOOKUP(V98,Tables!$A$2:$B$27,2,FALSE))=TRUE,0,VLOOKUP(V98,Tables!$A$2:$B$27,2,FALSE))*VLOOKUP(BR98,Tables!$D$14:$J$27,7,FALSE)</f>
        <v>0</v>
      </c>
      <c r="AY98" s="52">
        <f>IF(ISERROR(VLOOKUP(BS98,Tables!$A$2:$B$31,2,FALSE))=TRUE,0,VLOOKUP(BS98,Tables!$A$2:$B$31,2,FALSE))</f>
        <v>0</v>
      </c>
      <c r="AZ98" s="59">
        <f>VLOOKUP($BR98,Tables!$D$14:$K$27,8,FALSE)</f>
        <v>0</v>
      </c>
      <c r="BA98" s="59">
        <f>IF(OR(BR98="T150",BR98="HYBT150"),W98*Tables!$L$23,0)</f>
        <v>0</v>
      </c>
      <c r="BB98" s="59">
        <f>IF(OR(BR98="T200",BR98="HYBT200"),W98*Tables!$E$24,0)</f>
        <v>0</v>
      </c>
      <c r="BC98" s="61">
        <f t="shared" si="15"/>
        <v>160</v>
      </c>
      <c r="BD98" s="55" t="str">
        <f t="shared" si="26"/>
        <v/>
      </c>
      <c r="BE98" s="55" t="str">
        <f t="shared" si="26"/>
        <v/>
      </c>
      <c r="BF98" s="55" t="str">
        <f t="shared" si="26"/>
        <v/>
      </c>
      <c r="BG98" s="55" t="str">
        <f t="shared" si="26"/>
        <v/>
      </c>
      <c r="BH98" s="55" t="str">
        <f t="shared" si="26"/>
        <v/>
      </c>
      <c r="BI98" s="55" t="str">
        <f t="shared" si="26"/>
        <v/>
      </c>
      <c r="BJ98" s="55" t="str">
        <f t="shared" si="26"/>
        <v/>
      </c>
      <c r="BK98" s="55" t="str">
        <f t="shared" si="26"/>
        <v/>
      </c>
      <c r="BL98" s="55" t="str">
        <f t="shared" si="26"/>
        <v/>
      </c>
      <c r="BM98" s="55" t="str">
        <f t="shared" si="26"/>
        <v/>
      </c>
      <c r="BN98" s="55" t="str">
        <f t="shared" si="26"/>
        <v/>
      </c>
      <c r="BO98" s="55" t="str">
        <f t="shared" si="26"/>
        <v/>
      </c>
      <c r="BP98" s="55" t="str">
        <f t="shared" si="26"/>
        <v/>
      </c>
      <c r="BQ98" s="55" t="str">
        <f t="shared" si="26"/>
        <v/>
      </c>
      <c r="BR98" s="62" t="str">
        <f t="shared" si="16"/>
        <v>Base</v>
      </c>
      <c r="BS98" s="62" t="str">
        <f t="shared" si="17"/>
        <v/>
      </c>
      <c r="BT98" s="63">
        <f t="shared" si="18"/>
        <v>116</v>
      </c>
      <c r="BU98" s="64">
        <f t="shared" si="19"/>
        <v>5.96</v>
      </c>
      <c r="BV98" s="64">
        <f t="shared" si="20"/>
        <v>12.92</v>
      </c>
      <c r="BW98" s="64">
        <f t="shared" si="21"/>
        <v>96.6</v>
      </c>
      <c r="BX98" s="65">
        <f t="shared" si="22"/>
        <v>46257.96</v>
      </c>
      <c r="BY98" s="65">
        <f t="shared" si="23"/>
        <v>46264.92</v>
      </c>
      <c r="BZ98" s="65">
        <f t="shared" si="24"/>
        <v>46349.599999999999</v>
      </c>
    </row>
    <row r="99" spans="1:78" ht="15.5" x14ac:dyDescent="0.35">
      <c r="A99">
        <v>71199</v>
      </c>
      <c r="B99" t="s">
        <v>782</v>
      </c>
      <c r="C99" t="s">
        <v>3</v>
      </c>
      <c r="D99">
        <v>105</v>
      </c>
      <c r="E99">
        <v>3004</v>
      </c>
      <c r="F99" t="s">
        <v>9</v>
      </c>
      <c r="G99" t="s">
        <v>242</v>
      </c>
      <c r="H99" t="s">
        <v>3</v>
      </c>
      <c r="I99" s="13">
        <v>46251</v>
      </c>
      <c r="J99" s="13">
        <v>46367</v>
      </c>
      <c r="K99" s="13">
        <v>46309</v>
      </c>
      <c r="L99" t="s">
        <v>329</v>
      </c>
      <c r="M99" t="s">
        <v>193</v>
      </c>
      <c r="N99">
        <v>24</v>
      </c>
      <c r="O99">
        <v>0</v>
      </c>
      <c r="P99">
        <v>0</v>
      </c>
      <c r="Q99">
        <v>0</v>
      </c>
      <c r="R99">
        <v>0</v>
      </c>
      <c r="S99" t="s">
        <v>197</v>
      </c>
      <c r="T99" t="s">
        <v>197</v>
      </c>
      <c r="U99">
        <v>0</v>
      </c>
      <c r="V99"/>
      <c r="W99">
        <v>1</v>
      </c>
      <c r="X99" t="s">
        <v>19</v>
      </c>
      <c r="Y99"/>
      <c r="Z99"/>
      <c r="AA99"/>
      <c r="AB99"/>
      <c r="AC99" t="s">
        <v>208</v>
      </c>
      <c r="AD99" t="s">
        <v>275</v>
      </c>
      <c r="AE99" t="s">
        <v>472</v>
      </c>
      <c r="AF99" s="13">
        <v>46251</v>
      </c>
      <c r="AG99" s="13">
        <v>46367</v>
      </c>
      <c r="AH99"/>
      <c r="AI99"/>
      <c r="AJ99"/>
      <c r="AK99"/>
      <c r="AL99"/>
      <c r="AM99"/>
      <c r="AN99"/>
      <c r="AO99"/>
      <c r="AP99"/>
      <c r="AQ99"/>
      <c r="AR99"/>
      <c r="AS99"/>
      <c r="AT99" s="59">
        <f>VLOOKUP($BR99,Tables!$D$14:$I$27,2,FALSE)*W99</f>
        <v>160</v>
      </c>
      <c r="AU99" s="59">
        <f>VLOOKUP($BR99,Tables!$D$14:$I$27,3,FALSE)</f>
        <v>0</v>
      </c>
      <c r="AV99" s="59">
        <f>VLOOKUP($BR99,Tables!$D$14:$I$27,4,FALSE)*W99</f>
        <v>0</v>
      </c>
      <c r="AW99" s="59">
        <f>VLOOKUP($BR99,Tables!$D$14:$I$27,5,FALSE)*W99</f>
        <v>0</v>
      </c>
      <c r="AX99" s="52">
        <f>IF(ISERROR(VLOOKUP(V99,Tables!$A$2:$B$27,2,FALSE))=TRUE,0,VLOOKUP(V99,Tables!$A$2:$B$27,2,FALSE))*VLOOKUP(BR99,Tables!$D$14:$J$27,7,FALSE)</f>
        <v>0</v>
      </c>
      <c r="AY99" s="52">
        <f>IF(ISERROR(VLOOKUP(BS99,Tables!$A$2:$B$31,2,FALSE))=TRUE,0,VLOOKUP(BS99,Tables!$A$2:$B$31,2,FALSE))</f>
        <v>0</v>
      </c>
      <c r="AZ99" s="59">
        <f>VLOOKUP($BR99,Tables!$D$14:$K$27,8,FALSE)</f>
        <v>0</v>
      </c>
      <c r="BA99" s="59">
        <f>IF(OR(BR99="T150",BR99="HYBT150"),W99*Tables!$L$23,0)</f>
        <v>0</v>
      </c>
      <c r="BB99" s="59">
        <f>IF(OR(BR99="T200",BR99="HYBT200"),W99*Tables!$E$24,0)</f>
        <v>0</v>
      </c>
      <c r="BC99" s="61">
        <f t="shared" si="15"/>
        <v>160</v>
      </c>
      <c r="BD99" s="55" t="str">
        <f t="shared" si="26"/>
        <v/>
      </c>
      <c r="BE99" s="55" t="str">
        <f t="shared" si="26"/>
        <v/>
      </c>
      <c r="BF99" s="55" t="str">
        <f t="shared" si="26"/>
        <v/>
      </c>
      <c r="BG99" s="55" t="str">
        <f t="shared" si="26"/>
        <v/>
      </c>
      <c r="BH99" s="55" t="str">
        <f t="shared" si="26"/>
        <v/>
      </c>
      <c r="BI99" s="55" t="str">
        <f t="shared" si="26"/>
        <v/>
      </c>
      <c r="BJ99" s="55" t="str">
        <f t="shared" si="26"/>
        <v/>
      </c>
      <c r="BK99" s="55" t="str">
        <f t="shared" si="26"/>
        <v/>
      </c>
      <c r="BL99" s="55" t="str">
        <f t="shared" si="26"/>
        <v/>
      </c>
      <c r="BM99" s="55" t="str">
        <f t="shared" si="26"/>
        <v/>
      </c>
      <c r="BN99" s="55" t="str">
        <f t="shared" si="26"/>
        <v/>
      </c>
      <c r="BO99" s="55" t="str">
        <f t="shared" si="26"/>
        <v/>
      </c>
      <c r="BP99" s="55" t="str">
        <f t="shared" si="26"/>
        <v/>
      </c>
      <c r="BQ99" s="55" t="str">
        <f t="shared" si="26"/>
        <v/>
      </c>
      <c r="BR99" s="62" t="str">
        <f t="shared" si="16"/>
        <v>Base</v>
      </c>
      <c r="BS99" s="62" t="str">
        <f t="shared" si="17"/>
        <v/>
      </c>
      <c r="BT99" s="63">
        <f t="shared" si="18"/>
        <v>117</v>
      </c>
      <c r="BU99" s="64">
        <f t="shared" si="19"/>
        <v>6.02</v>
      </c>
      <c r="BV99" s="64">
        <f t="shared" si="20"/>
        <v>13.04</v>
      </c>
      <c r="BW99" s="64">
        <f t="shared" si="21"/>
        <v>97.44</v>
      </c>
      <c r="BX99" s="65">
        <f t="shared" si="22"/>
        <v>46257.02</v>
      </c>
      <c r="BY99" s="65">
        <f t="shared" si="23"/>
        <v>46264.04</v>
      </c>
      <c r="BZ99" s="65">
        <f t="shared" si="24"/>
        <v>46349.440000000002</v>
      </c>
    </row>
    <row r="100" spans="1:78" ht="15.5" x14ac:dyDescent="0.35">
      <c r="A100">
        <v>71926</v>
      </c>
      <c r="B100" t="s">
        <v>782</v>
      </c>
      <c r="C100" t="s">
        <v>3</v>
      </c>
      <c r="D100">
        <v>105</v>
      </c>
      <c r="E100">
        <v>3090</v>
      </c>
      <c r="F100" t="s">
        <v>9</v>
      </c>
      <c r="G100" t="s">
        <v>242</v>
      </c>
      <c r="H100" t="s">
        <v>3</v>
      </c>
      <c r="I100" s="13">
        <v>46254</v>
      </c>
      <c r="J100" s="13">
        <v>46395</v>
      </c>
      <c r="K100"/>
      <c r="L100" t="s">
        <v>329</v>
      </c>
      <c r="M100" t="s">
        <v>517</v>
      </c>
      <c r="N100">
        <v>56</v>
      </c>
      <c r="O100">
        <v>0</v>
      </c>
      <c r="P100">
        <v>0</v>
      </c>
      <c r="Q100">
        <v>0</v>
      </c>
      <c r="R100">
        <v>0</v>
      </c>
      <c r="S100" t="s">
        <v>197</v>
      </c>
      <c r="T100" t="s">
        <v>197</v>
      </c>
      <c r="U100">
        <v>0</v>
      </c>
      <c r="V100"/>
      <c r="W100">
        <v>1</v>
      </c>
      <c r="X100" t="s">
        <v>19</v>
      </c>
      <c r="Y100"/>
      <c r="Z100" t="s">
        <v>518</v>
      </c>
      <c r="AA100" t="s">
        <v>519</v>
      </c>
      <c r="AB100" t="s">
        <v>199</v>
      </c>
      <c r="AC100" t="s">
        <v>195</v>
      </c>
      <c r="AD100" t="s">
        <v>205</v>
      </c>
      <c r="AE100" t="s">
        <v>480</v>
      </c>
      <c r="AF100" s="13">
        <v>46254</v>
      </c>
      <c r="AG100" s="13">
        <v>46395</v>
      </c>
      <c r="AH100"/>
      <c r="AI100"/>
      <c r="AJ100"/>
      <c r="AK100"/>
      <c r="AL100"/>
      <c r="AM100"/>
      <c r="AN100"/>
      <c r="AO100"/>
      <c r="AP100"/>
      <c r="AQ100"/>
      <c r="AR100"/>
      <c r="AS100"/>
      <c r="AT100" s="59">
        <f>VLOOKUP($BR100,Tables!$D$14:$I$27,2,FALSE)*W100</f>
        <v>160</v>
      </c>
      <c r="AU100" s="59">
        <f>VLOOKUP($BR100,Tables!$D$14:$I$27,3,FALSE)</f>
        <v>0</v>
      </c>
      <c r="AV100" s="59">
        <f>VLOOKUP($BR100,Tables!$D$14:$I$27,4,FALSE)*W100</f>
        <v>0</v>
      </c>
      <c r="AW100" s="59">
        <f>VLOOKUP($BR100,Tables!$D$14:$I$27,5,FALSE)*W100</f>
        <v>0</v>
      </c>
      <c r="AX100" s="52">
        <f>IF(ISERROR(VLOOKUP(V100,Tables!$A$2:$B$27,2,FALSE))=TRUE,0,VLOOKUP(V100,Tables!$A$2:$B$27,2,FALSE))*VLOOKUP(BR100,Tables!$D$14:$J$27,7,FALSE)</f>
        <v>0</v>
      </c>
      <c r="AY100" s="52">
        <f>IF(ISERROR(VLOOKUP(BS100,Tables!$A$2:$B$31,2,FALSE))=TRUE,0,VLOOKUP(BS100,Tables!$A$2:$B$31,2,FALSE))</f>
        <v>0</v>
      </c>
      <c r="AZ100" s="59">
        <f>VLOOKUP($BR100,Tables!$D$14:$K$27,8,FALSE)</f>
        <v>0</v>
      </c>
      <c r="BA100" s="59">
        <f>IF(OR(BR100="T150",BR100="HYBT150"),W100*Tables!$L$23,0)</f>
        <v>0</v>
      </c>
      <c r="BB100" s="59">
        <f>IF(OR(BR100="T200",BR100="HYBT200"),W100*Tables!$E$24,0)</f>
        <v>0</v>
      </c>
      <c r="BC100" s="61">
        <f t="shared" si="15"/>
        <v>160</v>
      </c>
      <c r="BD100" s="55" t="str">
        <f t="shared" si="26"/>
        <v/>
      </c>
      <c r="BE100" s="55" t="str">
        <f t="shared" si="26"/>
        <v/>
      </c>
      <c r="BF100" s="55" t="str">
        <f t="shared" si="26"/>
        <v/>
      </c>
      <c r="BG100" s="55" t="str">
        <f t="shared" si="26"/>
        <v/>
      </c>
      <c r="BH100" s="55" t="str">
        <f t="shared" si="26"/>
        <v/>
      </c>
      <c r="BI100" s="55" t="str">
        <f t="shared" si="26"/>
        <v/>
      </c>
      <c r="BJ100" s="55" t="str">
        <f t="shared" si="26"/>
        <v/>
      </c>
      <c r="BK100" s="55" t="str">
        <f t="shared" si="26"/>
        <v/>
      </c>
      <c r="BL100" s="55" t="str">
        <f t="shared" si="26"/>
        <v/>
      </c>
      <c r="BM100" s="55" t="str">
        <f t="shared" si="26"/>
        <v/>
      </c>
      <c r="BN100" s="55" t="str">
        <f t="shared" si="26"/>
        <v/>
      </c>
      <c r="BO100" s="55" t="str">
        <f t="shared" si="26"/>
        <v/>
      </c>
      <c r="BP100" s="55" t="str">
        <f t="shared" si="26"/>
        <v/>
      </c>
      <c r="BQ100" s="55" t="str">
        <f t="shared" si="26"/>
        <v/>
      </c>
      <c r="BR100" s="62" t="str">
        <f t="shared" si="16"/>
        <v>Base</v>
      </c>
      <c r="BS100" s="62" t="str">
        <f t="shared" si="17"/>
        <v/>
      </c>
      <c r="BT100" s="63">
        <f t="shared" si="18"/>
        <v>142</v>
      </c>
      <c r="BU100" s="64">
        <f t="shared" si="19"/>
        <v>7.52</v>
      </c>
      <c r="BV100" s="64">
        <f t="shared" si="20"/>
        <v>16.04</v>
      </c>
      <c r="BW100" s="64">
        <f t="shared" si="21"/>
        <v>118.44</v>
      </c>
      <c r="BX100" s="65">
        <f t="shared" si="22"/>
        <v>46261.52</v>
      </c>
      <c r="BY100" s="65">
        <f t="shared" si="23"/>
        <v>46270.04</v>
      </c>
      <c r="BZ100" s="65">
        <f t="shared" si="24"/>
        <v>46372.44</v>
      </c>
    </row>
    <row r="101" spans="1:78" ht="15.5" x14ac:dyDescent="0.35">
      <c r="A101">
        <v>70983</v>
      </c>
      <c r="B101" t="s">
        <v>782</v>
      </c>
      <c r="C101" t="s">
        <v>3</v>
      </c>
      <c r="D101">
        <v>105</v>
      </c>
      <c r="E101" t="s">
        <v>470</v>
      </c>
      <c r="F101" t="s">
        <v>9</v>
      </c>
      <c r="G101" t="s">
        <v>242</v>
      </c>
      <c r="H101" t="s">
        <v>3</v>
      </c>
      <c r="I101" s="13">
        <v>46308</v>
      </c>
      <c r="J101" s="13">
        <v>46367</v>
      </c>
      <c r="K101" s="13">
        <v>46337</v>
      </c>
      <c r="L101" t="s">
        <v>329</v>
      </c>
      <c r="M101" t="s">
        <v>193</v>
      </c>
      <c r="N101">
        <v>24</v>
      </c>
      <c r="O101">
        <v>0</v>
      </c>
      <c r="P101">
        <v>0</v>
      </c>
      <c r="Q101">
        <v>0</v>
      </c>
      <c r="R101">
        <v>0</v>
      </c>
      <c r="S101" t="s">
        <v>197</v>
      </c>
      <c r="T101" t="s">
        <v>197</v>
      </c>
      <c r="U101">
        <v>0</v>
      </c>
      <c r="V101"/>
      <c r="W101">
        <v>1</v>
      </c>
      <c r="X101" t="s">
        <v>19</v>
      </c>
      <c r="Y101"/>
      <c r="Z101"/>
      <c r="AA101"/>
      <c r="AB101"/>
      <c r="AC101" t="s">
        <v>207</v>
      </c>
      <c r="AD101" t="s">
        <v>334</v>
      </c>
      <c r="AE101" t="s">
        <v>496</v>
      </c>
      <c r="AF101" s="13">
        <v>46308</v>
      </c>
      <c r="AG101" s="13">
        <v>46367</v>
      </c>
      <c r="AH101"/>
      <c r="AI101"/>
      <c r="AJ101"/>
      <c r="AK101"/>
      <c r="AL101"/>
      <c r="AM101"/>
      <c r="AN101"/>
      <c r="AO101"/>
      <c r="AP101"/>
      <c r="AQ101"/>
      <c r="AR101"/>
      <c r="AS101"/>
      <c r="AT101" s="59">
        <f>VLOOKUP($BR101,Tables!$D$14:$I$27,2,FALSE)*W101</f>
        <v>160</v>
      </c>
      <c r="AU101" s="59">
        <f>VLOOKUP($BR101,Tables!$D$14:$I$27,3,FALSE)</f>
        <v>0</v>
      </c>
      <c r="AV101" s="59">
        <f>VLOOKUP($BR101,Tables!$D$14:$I$27,4,FALSE)*W101</f>
        <v>0</v>
      </c>
      <c r="AW101" s="59">
        <f>VLOOKUP($BR101,Tables!$D$14:$I$27,5,FALSE)*W101</f>
        <v>0</v>
      </c>
      <c r="AX101" s="52">
        <f>IF(ISERROR(VLOOKUP(V101,Tables!$A$2:$B$27,2,FALSE))=TRUE,0,VLOOKUP(V101,Tables!$A$2:$B$27,2,FALSE))*VLOOKUP(BR101,Tables!$D$14:$J$27,7,FALSE)</f>
        <v>0</v>
      </c>
      <c r="AY101" s="52">
        <f>IF(ISERROR(VLOOKUP(BS101,Tables!$A$2:$B$31,2,FALSE))=TRUE,0,VLOOKUP(BS101,Tables!$A$2:$B$31,2,FALSE))</f>
        <v>0</v>
      </c>
      <c r="AZ101" s="59">
        <f>VLOOKUP($BR101,Tables!$D$14:$K$27,8,FALSE)</f>
        <v>0</v>
      </c>
      <c r="BA101" s="59">
        <f>IF(OR(BR101="T150",BR101="HYBT150"),W101*Tables!$L$23,0)</f>
        <v>0</v>
      </c>
      <c r="BB101" s="59">
        <f>IF(OR(BR101="T200",BR101="HYBT200"),W101*Tables!$E$24,0)</f>
        <v>0</v>
      </c>
      <c r="BC101" s="61">
        <f t="shared" si="15"/>
        <v>160</v>
      </c>
      <c r="BD101" s="55" t="str">
        <f t="shared" si="26"/>
        <v/>
      </c>
      <c r="BE101" s="55" t="str">
        <f t="shared" si="26"/>
        <v/>
      </c>
      <c r="BF101" s="55" t="str">
        <f t="shared" si="26"/>
        <v/>
      </c>
      <c r="BG101" s="55" t="str">
        <f t="shared" si="26"/>
        <v/>
      </c>
      <c r="BH101" s="55" t="str">
        <f t="shared" si="26"/>
        <v/>
      </c>
      <c r="BI101" s="55" t="str">
        <f t="shared" si="26"/>
        <v/>
      </c>
      <c r="BJ101" s="55" t="str">
        <f t="shared" si="26"/>
        <v/>
      </c>
      <c r="BK101" s="55" t="str">
        <f t="shared" si="26"/>
        <v/>
      </c>
      <c r="BL101" s="55" t="str">
        <f t="shared" si="26"/>
        <v/>
      </c>
      <c r="BM101" s="55" t="str">
        <f t="shared" si="26"/>
        <v/>
      </c>
      <c r="BN101" s="55" t="str">
        <f t="shared" si="26"/>
        <v/>
      </c>
      <c r="BO101" s="55" t="str">
        <f t="shared" si="26"/>
        <v/>
      </c>
      <c r="BP101" s="55" t="str">
        <f t="shared" si="26"/>
        <v/>
      </c>
      <c r="BQ101" s="55" t="str">
        <f t="shared" si="26"/>
        <v/>
      </c>
      <c r="BR101" s="62" t="str">
        <f t="shared" si="16"/>
        <v>Base</v>
      </c>
      <c r="BS101" s="62" t="str">
        <f t="shared" si="17"/>
        <v/>
      </c>
      <c r="BT101" s="63">
        <f t="shared" si="18"/>
        <v>60</v>
      </c>
      <c r="BU101" s="64">
        <f t="shared" si="19"/>
        <v>2.5999999999999996</v>
      </c>
      <c r="BV101" s="64">
        <f t="shared" si="20"/>
        <v>6.1999999999999993</v>
      </c>
      <c r="BW101" s="64">
        <f t="shared" si="21"/>
        <v>49.559999999999995</v>
      </c>
      <c r="BX101" s="65">
        <f t="shared" si="22"/>
        <v>46310.6</v>
      </c>
      <c r="BY101" s="65">
        <f t="shared" si="23"/>
        <v>46314.2</v>
      </c>
      <c r="BZ101" s="65">
        <f t="shared" si="24"/>
        <v>46357.56</v>
      </c>
    </row>
    <row r="102" spans="1:78" ht="15.5" x14ac:dyDescent="0.35">
      <c r="A102">
        <v>71200</v>
      </c>
      <c r="B102" t="s">
        <v>782</v>
      </c>
      <c r="C102" t="s">
        <v>3</v>
      </c>
      <c r="D102">
        <v>105</v>
      </c>
      <c r="E102" t="s">
        <v>526</v>
      </c>
      <c r="F102" t="s">
        <v>9</v>
      </c>
      <c r="G102" t="s">
        <v>242</v>
      </c>
      <c r="H102" t="s">
        <v>3</v>
      </c>
      <c r="I102" s="13">
        <v>46251</v>
      </c>
      <c r="J102" s="13">
        <v>46367</v>
      </c>
      <c r="K102" s="13">
        <v>46309</v>
      </c>
      <c r="L102" t="s">
        <v>329</v>
      </c>
      <c r="M102" t="s">
        <v>161</v>
      </c>
      <c r="N102">
        <v>24</v>
      </c>
      <c r="O102">
        <v>0</v>
      </c>
      <c r="P102">
        <v>0</v>
      </c>
      <c r="Q102">
        <v>0</v>
      </c>
      <c r="R102">
        <v>0</v>
      </c>
      <c r="S102" t="s">
        <v>197</v>
      </c>
      <c r="T102" t="s">
        <v>197</v>
      </c>
      <c r="U102">
        <v>0</v>
      </c>
      <c r="V102"/>
      <c r="W102">
        <v>1</v>
      </c>
      <c r="X102" t="s">
        <v>19</v>
      </c>
      <c r="Y102"/>
      <c r="Z102" t="s">
        <v>277</v>
      </c>
      <c r="AA102"/>
      <c r="AB102"/>
      <c r="AC102"/>
      <c r="AD102"/>
      <c r="AE102"/>
      <c r="AF102" s="13">
        <v>46251</v>
      </c>
      <c r="AG102" s="13">
        <v>46367</v>
      </c>
      <c r="AH102"/>
      <c r="AI102"/>
      <c r="AJ102"/>
      <c r="AK102"/>
      <c r="AL102"/>
      <c r="AM102"/>
      <c r="AN102"/>
      <c r="AO102"/>
      <c r="AP102"/>
      <c r="AQ102"/>
      <c r="AR102"/>
      <c r="AS102"/>
      <c r="AT102" s="59">
        <f>VLOOKUP($BR102,Tables!$D$14:$I$27,2,FALSE)*W102</f>
        <v>160</v>
      </c>
      <c r="AU102" s="59">
        <f>VLOOKUP($BR102,Tables!$D$14:$I$27,3,FALSE)</f>
        <v>0</v>
      </c>
      <c r="AV102" s="59">
        <f>VLOOKUP($BR102,Tables!$D$14:$I$27,4,FALSE)*W102</f>
        <v>0</v>
      </c>
      <c r="AW102" s="59">
        <f>VLOOKUP($BR102,Tables!$D$14:$I$27,5,FALSE)*W102</f>
        <v>0</v>
      </c>
      <c r="AX102" s="52">
        <f>IF(ISERROR(VLOOKUP(V102,Tables!$A$2:$B$27,2,FALSE))=TRUE,0,VLOOKUP(V102,Tables!$A$2:$B$27,2,FALSE))*VLOOKUP(BR102,Tables!$D$14:$J$27,7,FALSE)</f>
        <v>0</v>
      </c>
      <c r="AY102" s="52">
        <f>IF(ISERROR(VLOOKUP(BS102,Tables!$A$2:$B$31,2,FALSE))=TRUE,0,VLOOKUP(BS102,Tables!$A$2:$B$31,2,FALSE))</f>
        <v>0</v>
      </c>
      <c r="AZ102" s="59">
        <f>VLOOKUP($BR102,Tables!$D$14:$K$27,8,FALSE)</f>
        <v>0</v>
      </c>
      <c r="BA102" s="59">
        <f>IF(OR(BR102="T150",BR102="HYBT150"),W102*Tables!$L$23,0)</f>
        <v>0</v>
      </c>
      <c r="BB102" s="59">
        <f>IF(OR(BR102="T200",BR102="HYBT200"),W102*Tables!$E$24,0)</f>
        <v>0</v>
      </c>
      <c r="BC102" s="61">
        <f t="shared" si="15"/>
        <v>160</v>
      </c>
      <c r="BD102" s="55" t="str">
        <f t="shared" si="26"/>
        <v/>
      </c>
      <c r="BE102" s="55" t="str">
        <f t="shared" si="26"/>
        <v/>
      </c>
      <c r="BF102" s="55" t="str">
        <f t="shared" si="26"/>
        <v/>
      </c>
      <c r="BG102" s="55" t="str">
        <f t="shared" si="26"/>
        <v/>
      </c>
      <c r="BH102" s="55" t="str">
        <f t="shared" si="26"/>
        <v/>
      </c>
      <c r="BI102" s="55" t="str">
        <f t="shared" si="26"/>
        <v/>
      </c>
      <c r="BJ102" s="55" t="str">
        <f t="shared" si="26"/>
        <v/>
      </c>
      <c r="BK102" s="55" t="str">
        <f t="shared" si="26"/>
        <v/>
      </c>
      <c r="BL102" s="55" t="str">
        <f t="shared" si="26"/>
        <v/>
      </c>
      <c r="BM102" s="55" t="str">
        <f t="shared" si="26"/>
        <v/>
      </c>
      <c r="BN102" s="55" t="str">
        <f t="shared" si="26"/>
        <v/>
      </c>
      <c r="BO102" s="55" t="str">
        <f t="shared" si="26"/>
        <v/>
      </c>
      <c r="BP102" s="55" t="str">
        <f t="shared" si="26"/>
        <v/>
      </c>
      <c r="BQ102" s="55" t="str">
        <f t="shared" si="26"/>
        <v/>
      </c>
      <c r="BR102" s="62" t="str">
        <f t="shared" si="16"/>
        <v>Base</v>
      </c>
      <c r="BS102" s="62" t="str">
        <f t="shared" si="17"/>
        <v/>
      </c>
      <c r="BT102" s="63">
        <f t="shared" si="18"/>
        <v>117</v>
      </c>
      <c r="BU102" s="64">
        <f t="shared" si="19"/>
        <v>6.02</v>
      </c>
      <c r="BV102" s="64">
        <f t="shared" si="20"/>
        <v>13.04</v>
      </c>
      <c r="BW102" s="64">
        <f t="shared" si="21"/>
        <v>97.44</v>
      </c>
      <c r="BX102" s="65">
        <f t="shared" si="22"/>
        <v>46257.02</v>
      </c>
      <c r="BY102" s="65">
        <f t="shared" si="23"/>
        <v>46264.04</v>
      </c>
      <c r="BZ102" s="65">
        <f t="shared" si="24"/>
        <v>46349.440000000002</v>
      </c>
    </row>
    <row r="103" spans="1:78" ht="15.5" x14ac:dyDescent="0.35">
      <c r="A103">
        <v>71201</v>
      </c>
      <c r="B103" t="s">
        <v>782</v>
      </c>
      <c r="C103" t="s">
        <v>3</v>
      </c>
      <c r="D103">
        <v>105</v>
      </c>
      <c r="E103" t="s">
        <v>520</v>
      </c>
      <c r="F103" t="s">
        <v>9</v>
      </c>
      <c r="G103" t="s">
        <v>242</v>
      </c>
      <c r="H103" t="s">
        <v>3</v>
      </c>
      <c r="I103" s="13">
        <v>46251</v>
      </c>
      <c r="J103" s="13">
        <v>46367</v>
      </c>
      <c r="K103" s="13">
        <v>46309</v>
      </c>
      <c r="L103" t="s">
        <v>329</v>
      </c>
      <c r="M103" t="s">
        <v>193</v>
      </c>
      <c r="N103">
        <v>18</v>
      </c>
      <c r="O103">
        <v>0</v>
      </c>
      <c r="P103">
        <v>0</v>
      </c>
      <c r="Q103">
        <v>0</v>
      </c>
      <c r="R103">
        <v>0</v>
      </c>
      <c r="S103" t="s">
        <v>197</v>
      </c>
      <c r="T103" t="s">
        <v>197</v>
      </c>
      <c r="U103">
        <v>0</v>
      </c>
      <c r="V103"/>
      <c r="W103">
        <v>1</v>
      </c>
      <c r="X103" t="s">
        <v>19</v>
      </c>
      <c r="Y103" t="s">
        <v>527</v>
      </c>
      <c r="Z103"/>
      <c r="AA103"/>
      <c r="AB103"/>
      <c r="AC103" t="s">
        <v>8</v>
      </c>
      <c r="AD103" t="s">
        <v>30</v>
      </c>
      <c r="AE103" t="s">
        <v>483</v>
      </c>
      <c r="AF103" s="13">
        <v>46251</v>
      </c>
      <c r="AG103" s="13">
        <v>46367</v>
      </c>
      <c r="AH103"/>
      <c r="AI103"/>
      <c r="AJ103"/>
      <c r="AK103"/>
      <c r="AL103"/>
      <c r="AM103"/>
      <c r="AN103"/>
      <c r="AO103"/>
      <c r="AP103"/>
      <c r="AQ103"/>
      <c r="AR103"/>
      <c r="AS103"/>
      <c r="AT103" s="59">
        <f>VLOOKUP($BR103,Tables!$D$14:$I$27,2,FALSE)*W103</f>
        <v>160</v>
      </c>
      <c r="AU103" s="59">
        <f>VLOOKUP($BR103,Tables!$D$14:$I$27,3,FALSE)</f>
        <v>0</v>
      </c>
      <c r="AV103" s="59">
        <f>VLOOKUP($BR103,Tables!$D$14:$I$27,4,FALSE)*W103</f>
        <v>0</v>
      </c>
      <c r="AW103" s="59">
        <f>VLOOKUP($BR103,Tables!$D$14:$I$27,5,FALSE)*W103</f>
        <v>0</v>
      </c>
      <c r="AX103" s="52">
        <f>IF(ISERROR(VLOOKUP(V103,Tables!$A$2:$B$27,2,FALSE))=TRUE,0,VLOOKUP(V103,Tables!$A$2:$B$27,2,FALSE))*VLOOKUP(BR103,Tables!$D$14:$J$27,7,FALSE)</f>
        <v>0</v>
      </c>
      <c r="AY103" s="52">
        <f>IF(ISERROR(VLOOKUP(BS103,Tables!$A$2:$B$31,2,FALSE))=TRUE,0,VLOOKUP(BS103,Tables!$A$2:$B$31,2,FALSE))</f>
        <v>0</v>
      </c>
      <c r="AZ103" s="59">
        <f>VLOOKUP($BR103,Tables!$D$14:$K$27,8,FALSE)</f>
        <v>0</v>
      </c>
      <c r="BA103" s="59">
        <f>IF(OR(BR103="T150",BR103="HYBT150"),W103*Tables!$L$23,0)</f>
        <v>0</v>
      </c>
      <c r="BB103" s="59">
        <f>IF(OR(BR103="T200",BR103="HYBT200"),W103*Tables!$E$24,0)</f>
        <v>0</v>
      </c>
      <c r="BC103" s="61">
        <f t="shared" si="15"/>
        <v>160</v>
      </c>
      <c r="BD103" s="55" t="str">
        <f t="shared" si="26"/>
        <v/>
      </c>
      <c r="BE103" s="55" t="str">
        <f t="shared" si="26"/>
        <v/>
      </c>
      <c r="BF103" s="55" t="str">
        <f t="shared" si="26"/>
        <v/>
      </c>
      <c r="BG103" s="55" t="str">
        <f t="shared" si="26"/>
        <v/>
      </c>
      <c r="BH103" s="55" t="str">
        <f t="shared" si="26"/>
        <v/>
      </c>
      <c r="BI103" s="55" t="str">
        <f t="shared" si="26"/>
        <v/>
      </c>
      <c r="BJ103" s="55" t="str">
        <f t="shared" si="26"/>
        <v/>
      </c>
      <c r="BK103" s="55" t="str">
        <f t="shared" si="26"/>
        <v/>
      </c>
      <c r="BL103" s="55" t="str">
        <f t="shared" si="26"/>
        <v/>
      </c>
      <c r="BM103" s="55" t="str">
        <f t="shared" si="26"/>
        <v/>
      </c>
      <c r="BN103" s="55" t="str">
        <f t="shared" si="26"/>
        <v/>
      </c>
      <c r="BO103" s="55" t="str">
        <f t="shared" si="26"/>
        <v/>
      </c>
      <c r="BP103" s="55" t="str">
        <f t="shared" si="26"/>
        <v/>
      </c>
      <c r="BQ103" s="55" t="str">
        <f t="shared" si="26"/>
        <v/>
      </c>
      <c r="BR103" s="62" t="str">
        <f t="shared" si="16"/>
        <v>Base</v>
      </c>
      <c r="BS103" s="62" t="str">
        <f t="shared" si="17"/>
        <v/>
      </c>
      <c r="BT103" s="63">
        <f t="shared" si="18"/>
        <v>117</v>
      </c>
      <c r="BU103" s="64">
        <f t="shared" si="19"/>
        <v>6.02</v>
      </c>
      <c r="BV103" s="64">
        <f t="shared" si="20"/>
        <v>13.04</v>
      </c>
      <c r="BW103" s="64">
        <f t="shared" si="21"/>
        <v>97.44</v>
      </c>
      <c r="BX103" s="65">
        <f t="shared" si="22"/>
        <v>46257.02</v>
      </c>
      <c r="BY103" s="65">
        <f t="shared" si="23"/>
        <v>46264.04</v>
      </c>
      <c r="BZ103" s="65">
        <f t="shared" si="24"/>
        <v>46349.440000000002</v>
      </c>
    </row>
    <row r="104" spans="1:78" ht="15.5" x14ac:dyDescent="0.35">
      <c r="A104">
        <v>71939</v>
      </c>
      <c r="B104" t="s">
        <v>782</v>
      </c>
      <c r="C104" t="s">
        <v>3</v>
      </c>
      <c r="D104">
        <v>105</v>
      </c>
      <c r="E104" t="s">
        <v>522</v>
      </c>
      <c r="F104" t="s">
        <v>9</v>
      </c>
      <c r="G104" t="s">
        <v>242</v>
      </c>
      <c r="H104" t="s">
        <v>3</v>
      </c>
      <c r="I104" s="13">
        <v>46254</v>
      </c>
      <c r="J104" s="13">
        <v>46367</v>
      </c>
      <c r="K104" s="13">
        <v>46310</v>
      </c>
      <c r="L104" t="s">
        <v>329</v>
      </c>
      <c r="M104" t="s">
        <v>193</v>
      </c>
      <c r="N104">
        <v>24</v>
      </c>
      <c r="O104">
        <v>0</v>
      </c>
      <c r="P104">
        <v>0</v>
      </c>
      <c r="Q104">
        <v>0</v>
      </c>
      <c r="R104">
        <v>0</v>
      </c>
      <c r="S104" t="s">
        <v>197</v>
      </c>
      <c r="T104" t="s">
        <v>197</v>
      </c>
      <c r="U104">
        <v>0</v>
      </c>
      <c r="V104"/>
      <c r="W104">
        <v>1</v>
      </c>
      <c r="X104" t="s">
        <v>19</v>
      </c>
      <c r="Y104"/>
      <c r="Z104"/>
      <c r="AA104"/>
      <c r="AB104"/>
      <c r="AC104" t="s">
        <v>208</v>
      </c>
      <c r="AD104" t="s">
        <v>275</v>
      </c>
      <c r="AE104" t="s">
        <v>475</v>
      </c>
      <c r="AF104" s="13">
        <v>46254</v>
      </c>
      <c r="AG104" s="13">
        <v>46367</v>
      </c>
      <c r="AH104"/>
      <c r="AI104"/>
      <c r="AJ104"/>
      <c r="AK104"/>
      <c r="AL104"/>
      <c r="AM104"/>
      <c r="AN104"/>
      <c r="AO104"/>
      <c r="AP104"/>
      <c r="AQ104"/>
      <c r="AR104"/>
      <c r="AS104"/>
      <c r="AT104" s="59">
        <f>VLOOKUP($BR104,Tables!$D$14:$I$27,2,FALSE)*W104</f>
        <v>160</v>
      </c>
      <c r="AU104" s="59">
        <f>VLOOKUP($BR104,Tables!$D$14:$I$27,3,FALSE)</f>
        <v>0</v>
      </c>
      <c r="AV104" s="59">
        <f>VLOOKUP($BR104,Tables!$D$14:$I$27,4,FALSE)*W104</f>
        <v>0</v>
      </c>
      <c r="AW104" s="59">
        <f>VLOOKUP($BR104,Tables!$D$14:$I$27,5,FALSE)*W104</f>
        <v>0</v>
      </c>
      <c r="AX104" s="52">
        <f>IF(ISERROR(VLOOKUP(V104,Tables!$A$2:$B$27,2,FALSE))=TRUE,0,VLOOKUP(V104,Tables!$A$2:$B$27,2,FALSE))*VLOOKUP(BR104,Tables!$D$14:$J$27,7,FALSE)</f>
        <v>0</v>
      </c>
      <c r="AY104" s="52">
        <f>IF(ISERROR(VLOOKUP(BS104,Tables!$A$2:$B$31,2,FALSE))=TRUE,0,VLOOKUP(BS104,Tables!$A$2:$B$31,2,FALSE))</f>
        <v>0</v>
      </c>
      <c r="AZ104" s="59">
        <f>VLOOKUP($BR104,Tables!$D$14:$K$27,8,FALSE)</f>
        <v>0</v>
      </c>
      <c r="BA104" s="59">
        <f>IF(OR(BR104="T150",BR104="HYBT150"),W104*Tables!$L$23,0)</f>
        <v>0</v>
      </c>
      <c r="BB104" s="59">
        <f>IF(OR(BR104="T200",BR104="HYBT200"),W104*Tables!$E$24,0)</f>
        <v>0</v>
      </c>
      <c r="BC104" s="61">
        <f t="shared" si="15"/>
        <v>160</v>
      </c>
      <c r="BD104" s="55" t="str">
        <f t="shared" si="26"/>
        <v/>
      </c>
      <c r="BE104" s="55" t="str">
        <f t="shared" si="26"/>
        <v/>
      </c>
      <c r="BF104" s="55" t="str">
        <f t="shared" si="26"/>
        <v/>
      </c>
      <c r="BG104" s="55" t="str">
        <f t="shared" si="26"/>
        <v/>
      </c>
      <c r="BH104" s="55" t="str">
        <f t="shared" si="26"/>
        <v/>
      </c>
      <c r="BI104" s="55" t="str">
        <f t="shared" si="26"/>
        <v/>
      </c>
      <c r="BJ104" s="55" t="str">
        <f t="shared" si="26"/>
        <v/>
      </c>
      <c r="BK104" s="55" t="str">
        <f t="shared" si="26"/>
        <v/>
      </c>
      <c r="BL104" s="55" t="str">
        <f t="shared" si="26"/>
        <v/>
      </c>
      <c r="BM104" s="55" t="str">
        <f t="shared" si="26"/>
        <v/>
      </c>
      <c r="BN104" s="55" t="str">
        <f t="shared" si="26"/>
        <v/>
      </c>
      <c r="BO104" s="55" t="str">
        <f t="shared" si="26"/>
        <v/>
      </c>
      <c r="BP104" s="55" t="str">
        <f t="shared" si="26"/>
        <v/>
      </c>
      <c r="BQ104" s="55" t="str">
        <f t="shared" si="26"/>
        <v/>
      </c>
      <c r="BR104" s="62" t="str">
        <f t="shared" si="16"/>
        <v>Base</v>
      </c>
      <c r="BS104" s="62" t="str">
        <f t="shared" si="17"/>
        <v/>
      </c>
      <c r="BT104" s="63">
        <f t="shared" si="18"/>
        <v>114</v>
      </c>
      <c r="BU104" s="64">
        <f t="shared" si="19"/>
        <v>5.84</v>
      </c>
      <c r="BV104" s="64">
        <f t="shared" si="20"/>
        <v>12.68</v>
      </c>
      <c r="BW104" s="64">
        <f t="shared" si="21"/>
        <v>94.92</v>
      </c>
      <c r="BX104" s="65">
        <f t="shared" si="22"/>
        <v>46259.839999999997</v>
      </c>
      <c r="BY104" s="65">
        <f t="shared" si="23"/>
        <v>46266.68</v>
      </c>
      <c r="BZ104" s="65">
        <f t="shared" si="24"/>
        <v>46349.919999999998</v>
      </c>
    </row>
    <row r="105" spans="1:78" ht="15.5" x14ac:dyDescent="0.35">
      <c r="A105">
        <v>71202</v>
      </c>
      <c r="B105" t="s">
        <v>782</v>
      </c>
      <c r="C105" t="s">
        <v>3</v>
      </c>
      <c r="D105">
        <v>105</v>
      </c>
      <c r="E105" t="s">
        <v>523</v>
      </c>
      <c r="F105" t="s">
        <v>9</v>
      </c>
      <c r="G105" t="s">
        <v>242</v>
      </c>
      <c r="H105" t="s">
        <v>3</v>
      </c>
      <c r="I105" s="13">
        <v>46251</v>
      </c>
      <c r="J105" s="13">
        <v>46367</v>
      </c>
      <c r="K105" s="13">
        <v>46309</v>
      </c>
      <c r="L105" t="s">
        <v>329</v>
      </c>
      <c r="M105" t="s">
        <v>193</v>
      </c>
      <c r="N105">
        <v>6</v>
      </c>
      <c r="O105">
        <v>0</v>
      </c>
      <c r="P105">
        <v>0</v>
      </c>
      <c r="Q105">
        <v>0</v>
      </c>
      <c r="R105">
        <v>0</v>
      </c>
      <c r="S105" t="s">
        <v>197</v>
      </c>
      <c r="T105" t="s">
        <v>197</v>
      </c>
      <c r="U105">
        <v>0</v>
      </c>
      <c r="V105"/>
      <c r="W105">
        <v>1</v>
      </c>
      <c r="X105" t="s">
        <v>19</v>
      </c>
      <c r="Y105" t="s">
        <v>528</v>
      </c>
      <c r="Z105"/>
      <c r="AA105"/>
      <c r="AB105"/>
      <c r="AC105" t="s">
        <v>8</v>
      </c>
      <c r="AD105" t="s">
        <v>30</v>
      </c>
      <c r="AE105" t="s">
        <v>483</v>
      </c>
      <c r="AF105" s="13">
        <v>46251</v>
      </c>
      <c r="AG105" s="13">
        <v>46367</v>
      </c>
      <c r="AH105"/>
      <c r="AI105"/>
      <c r="AJ105"/>
      <c r="AK105"/>
      <c r="AL105"/>
      <c r="AM105"/>
      <c r="AN105"/>
      <c r="AO105"/>
      <c r="AP105"/>
      <c r="AQ105"/>
      <c r="AR105"/>
      <c r="AS105"/>
      <c r="AT105" s="59">
        <f>VLOOKUP($BR105,Tables!$D$14:$I$27,2,FALSE)*W105</f>
        <v>160</v>
      </c>
      <c r="AU105" s="59">
        <f>VLOOKUP($BR105,Tables!$D$14:$I$27,3,FALSE)</f>
        <v>0</v>
      </c>
      <c r="AV105" s="59">
        <f>VLOOKUP($BR105,Tables!$D$14:$I$27,4,FALSE)*W105</f>
        <v>0</v>
      </c>
      <c r="AW105" s="59">
        <f>VLOOKUP($BR105,Tables!$D$14:$I$27,5,FALSE)*W105</f>
        <v>0</v>
      </c>
      <c r="AX105" s="52">
        <f>IF(ISERROR(VLOOKUP(V105,Tables!$A$2:$B$27,2,FALSE))=TRUE,0,VLOOKUP(V105,Tables!$A$2:$B$27,2,FALSE))*VLOOKUP(BR105,Tables!$D$14:$J$27,7,FALSE)</f>
        <v>0</v>
      </c>
      <c r="AY105" s="52">
        <f>IF(ISERROR(VLOOKUP(BS105,Tables!$A$2:$B$31,2,FALSE))=TRUE,0,VLOOKUP(BS105,Tables!$A$2:$B$31,2,FALSE))</f>
        <v>0</v>
      </c>
      <c r="AZ105" s="59">
        <f>VLOOKUP($BR105,Tables!$D$14:$K$27,8,FALSE)</f>
        <v>0</v>
      </c>
      <c r="BA105" s="59">
        <f>IF(OR(BR105="T150",BR105="HYBT150"),W105*Tables!$L$23,0)</f>
        <v>0</v>
      </c>
      <c r="BB105" s="59">
        <f>IF(OR(BR105="T200",BR105="HYBT200"),W105*Tables!$E$24,0)</f>
        <v>0</v>
      </c>
      <c r="BC105" s="61">
        <f t="shared" si="15"/>
        <v>160</v>
      </c>
      <c r="BD105" s="55" t="str">
        <f t="shared" si="26"/>
        <v/>
      </c>
      <c r="BE105" s="55" t="str">
        <f t="shared" si="26"/>
        <v/>
      </c>
      <c r="BF105" s="55" t="str">
        <f t="shared" si="26"/>
        <v/>
      </c>
      <c r="BG105" s="55" t="str">
        <f t="shared" si="26"/>
        <v/>
      </c>
      <c r="BH105" s="55" t="str">
        <f t="shared" si="26"/>
        <v/>
      </c>
      <c r="BI105" s="55" t="str">
        <f t="shared" si="26"/>
        <v/>
      </c>
      <c r="BJ105" s="55" t="str">
        <f t="shared" si="26"/>
        <v/>
      </c>
      <c r="BK105" s="55" t="str">
        <f t="shared" si="26"/>
        <v/>
      </c>
      <c r="BL105" s="55" t="str">
        <f t="shared" si="26"/>
        <v/>
      </c>
      <c r="BM105" s="55" t="str">
        <f t="shared" si="26"/>
        <v/>
      </c>
      <c r="BN105" s="55" t="str">
        <f t="shared" si="26"/>
        <v/>
      </c>
      <c r="BO105" s="55" t="str">
        <f t="shared" si="26"/>
        <v/>
      </c>
      <c r="BP105" s="55" t="str">
        <f t="shared" si="26"/>
        <v/>
      </c>
      <c r="BQ105" s="55" t="str">
        <f t="shared" si="26"/>
        <v/>
      </c>
      <c r="BR105" s="62" t="str">
        <f t="shared" si="16"/>
        <v>Base</v>
      </c>
      <c r="BS105" s="62" t="str">
        <f t="shared" si="17"/>
        <v/>
      </c>
      <c r="BT105" s="63">
        <f t="shared" si="18"/>
        <v>117</v>
      </c>
      <c r="BU105" s="64">
        <f t="shared" si="19"/>
        <v>6.02</v>
      </c>
      <c r="BV105" s="64">
        <f t="shared" si="20"/>
        <v>13.04</v>
      </c>
      <c r="BW105" s="64">
        <f t="shared" si="21"/>
        <v>97.44</v>
      </c>
      <c r="BX105" s="65">
        <f t="shared" si="22"/>
        <v>46257.02</v>
      </c>
      <c r="BY105" s="65">
        <f t="shared" si="23"/>
        <v>46264.04</v>
      </c>
      <c r="BZ105" s="65">
        <f t="shared" si="24"/>
        <v>46349.440000000002</v>
      </c>
    </row>
    <row r="106" spans="1:78" ht="15.5" x14ac:dyDescent="0.35">
      <c r="A106">
        <v>71756</v>
      </c>
      <c r="B106" t="s">
        <v>782</v>
      </c>
      <c r="C106" t="s">
        <v>3</v>
      </c>
      <c r="D106">
        <v>109</v>
      </c>
      <c r="E106">
        <v>3001</v>
      </c>
      <c r="F106" t="s">
        <v>335</v>
      </c>
      <c r="G106" t="s">
        <v>242</v>
      </c>
      <c r="H106" t="s">
        <v>3</v>
      </c>
      <c r="I106" s="13">
        <v>46252</v>
      </c>
      <c r="J106" s="13">
        <v>46367</v>
      </c>
      <c r="K106" s="13">
        <v>46309</v>
      </c>
      <c r="L106" t="s">
        <v>796</v>
      </c>
      <c r="M106" t="s">
        <v>193</v>
      </c>
      <c r="N106">
        <v>24</v>
      </c>
      <c r="O106">
        <v>18</v>
      </c>
      <c r="P106">
        <v>18</v>
      </c>
      <c r="Q106">
        <v>18</v>
      </c>
      <c r="R106">
        <v>0</v>
      </c>
      <c r="S106">
        <v>377120</v>
      </c>
      <c r="T106" t="s">
        <v>955</v>
      </c>
      <c r="U106">
        <v>0</v>
      </c>
      <c r="V106"/>
      <c r="W106">
        <v>3</v>
      </c>
      <c r="X106" t="s">
        <v>194</v>
      </c>
      <c r="Y106"/>
      <c r="Z106"/>
      <c r="AA106" t="s">
        <v>19</v>
      </c>
      <c r="AB106">
        <v>2215</v>
      </c>
      <c r="AC106" t="s">
        <v>195</v>
      </c>
      <c r="AD106" t="s">
        <v>313</v>
      </c>
      <c r="AE106" t="s">
        <v>496</v>
      </c>
      <c r="AF106" s="13">
        <v>46252</v>
      </c>
      <c r="AG106" s="13">
        <v>46367</v>
      </c>
      <c r="AH106"/>
      <c r="AI106"/>
      <c r="AJ106"/>
      <c r="AK106"/>
      <c r="AL106"/>
      <c r="AM106"/>
      <c r="AN106"/>
      <c r="AO106"/>
      <c r="AP106"/>
      <c r="AQ106"/>
      <c r="AR106"/>
      <c r="AS106"/>
      <c r="AT106" s="59">
        <f>VLOOKUP($BR106,Tables!$D$14:$I$27,2,FALSE)*W106</f>
        <v>480</v>
      </c>
      <c r="AU106" s="59">
        <f>VLOOKUP($BR106,Tables!$D$14:$I$27,3,FALSE)</f>
        <v>0</v>
      </c>
      <c r="AV106" s="59">
        <f>VLOOKUP($BR106,Tables!$D$14:$I$27,4,FALSE)*W106</f>
        <v>0</v>
      </c>
      <c r="AW106" s="59">
        <f>VLOOKUP($BR106,Tables!$D$14:$I$27,5,FALSE)*W106</f>
        <v>0</v>
      </c>
      <c r="AX106" s="52">
        <f>IF(ISERROR(VLOOKUP(V106,Tables!$A$2:$B$27,2,FALSE))=TRUE,0,VLOOKUP(V106,Tables!$A$2:$B$27,2,FALSE))*VLOOKUP(BR106,Tables!$D$14:$J$27,7,FALSE)</f>
        <v>0</v>
      </c>
      <c r="AY106" s="52">
        <f>IF(ISERROR(VLOOKUP(BS106,Tables!$A$2:$B$31,2,FALSE))=TRUE,0,VLOOKUP(BS106,Tables!$A$2:$B$31,2,FALSE))</f>
        <v>0</v>
      </c>
      <c r="AZ106" s="59">
        <f>VLOOKUP($BR106,Tables!$D$14:$K$27,8,FALSE)</f>
        <v>0</v>
      </c>
      <c r="BA106" s="59">
        <f>IF(OR(BR106="T150",BR106="HYBT150"),W106*Tables!$L$23,0)</f>
        <v>0</v>
      </c>
      <c r="BB106" s="59">
        <f>IF(OR(BR106="T200",BR106="HYBT200"),W106*Tables!$E$24,0)</f>
        <v>0</v>
      </c>
      <c r="BC106" s="61">
        <f t="shared" si="15"/>
        <v>480</v>
      </c>
      <c r="BD106" s="55" t="str">
        <f t="shared" si="26"/>
        <v/>
      </c>
      <c r="BE106" s="55" t="str">
        <f t="shared" si="26"/>
        <v/>
      </c>
      <c r="BF106" s="55" t="str">
        <f t="shared" si="26"/>
        <v/>
      </c>
      <c r="BG106" s="55" t="str">
        <f t="shared" si="26"/>
        <v/>
      </c>
      <c r="BH106" s="55" t="str">
        <f t="shared" si="26"/>
        <v/>
      </c>
      <c r="BI106" s="55" t="str">
        <f t="shared" si="26"/>
        <v/>
      </c>
      <c r="BJ106" s="55" t="str">
        <f t="shared" si="26"/>
        <v/>
      </c>
      <c r="BK106" s="55" t="str">
        <f t="shared" si="26"/>
        <v/>
      </c>
      <c r="BL106" s="55" t="str">
        <f t="shared" si="26"/>
        <v/>
      </c>
      <c r="BM106" s="55" t="str">
        <f t="shared" si="26"/>
        <v/>
      </c>
      <c r="BN106" s="55" t="str">
        <f t="shared" si="26"/>
        <v/>
      </c>
      <c r="BO106" s="55" t="str">
        <f t="shared" si="26"/>
        <v/>
      </c>
      <c r="BP106" s="55" t="str">
        <f t="shared" si="26"/>
        <v/>
      </c>
      <c r="BQ106" s="55" t="str">
        <f t="shared" si="26"/>
        <v/>
      </c>
      <c r="BR106" s="62" t="str">
        <f t="shared" si="16"/>
        <v>Base</v>
      </c>
      <c r="BS106" s="62" t="str">
        <f t="shared" si="17"/>
        <v/>
      </c>
      <c r="BT106" s="63">
        <f t="shared" si="18"/>
        <v>116</v>
      </c>
      <c r="BU106" s="64">
        <f t="shared" si="19"/>
        <v>5.96</v>
      </c>
      <c r="BV106" s="64">
        <f t="shared" si="20"/>
        <v>12.92</v>
      </c>
      <c r="BW106" s="64">
        <f t="shared" si="21"/>
        <v>96.6</v>
      </c>
      <c r="BX106" s="65">
        <f t="shared" si="22"/>
        <v>46257.96</v>
      </c>
      <c r="BY106" s="65">
        <f t="shared" si="23"/>
        <v>46264.92</v>
      </c>
      <c r="BZ106" s="65">
        <f t="shared" si="24"/>
        <v>46349.599999999999</v>
      </c>
    </row>
    <row r="107" spans="1:78" ht="15.5" x14ac:dyDescent="0.35">
      <c r="A107">
        <v>71203</v>
      </c>
      <c r="B107" t="s">
        <v>782</v>
      </c>
      <c r="C107" t="s">
        <v>3</v>
      </c>
      <c r="D107">
        <v>109</v>
      </c>
      <c r="E107">
        <v>3002</v>
      </c>
      <c r="F107" t="s">
        <v>335</v>
      </c>
      <c r="G107" t="s">
        <v>242</v>
      </c>
      <c r="H107" t="s">
        <v>3</v>
      </c>
      <c r="I107" s="13">
        <v>46251</v>
      </c>
      <c r="J107" s="13">
        <v>46367</v>
      </c>
      <c r="K107" s="13">
        <v>46309</v>
      </c>
      <c r="L107" t="s">
        <v>795</v>
      </c>
      <c r="M107" t="s">
        <v>161</v>
      </c>
      <c r="N107">
        <v>24</v>
      </c>
      <c r="O107">
        <v>24</v>
      </c>
      <c r="P107">
        <v>24</v>
      </c>
      <c r="Q107">
        <v>24</v>
      </c>
      <c r="R107">
        <v>1</v>
      </c>
      <c r="S107">
        <v>377120</v>
      </c>
      <c r="T107" t="s">
        <v>955</v>
      </c>
      <c r="U107">
        <v>0</v>
      </c>
      <c r="V107"/>
      <c r="W107">
        <v>3</v>
      </c>
      <c r="X107" t="s">
        <v>194</v>
      </c>
      <c r="Y107"/>
      <c r="Z107" t="s">
        <v>277</v>
      </c>
      <c r="AA107"/>
      <c r="AB107"/>
      <c r="AC107"/>
      <c r="AD107"/>
      <c r="AE107"/>
      <c r="AF107" s="13">
        <v>46251</v>
      </c>
      <c r="AG107" s="13">
        <v>46367</v>
      </c>
      <c r="AH107"/>
      <c r="AI107"/>
      <c r="AJ107"/>
      <c r="AK107"/>
      <c r="AL107"/>
      <c r="AM107"/>
      <c r="AN107"/>
      <c r="AO107"/>
      <c r="AP107"/>
      <c r="AQ107"/>
      <c r="AR107"/>
      <c r="AS107"/>
      <c r="AT107" s="59">
        <f>VLOOKUP($BR107,Tables!$D$14:$I$27,2,FALSE)*W107</f>
        <v>480</v>
      </c>
      <c r="AU107" s="59">
        <f>VLOOKUP($BR107,Tables!$D$14:$I$27,3,FALSE)</f>
        <v>0</v>
      </c>
      <c r="AV107" s="59">
        <f>VLOOKUP($BR107,Tables!$D$14:$I$27,4,FALSE)*W107</f>
        <v>0</v>
      </c>
      <c r="AW107" s="59">
        <f>VLOOKUP($BR107,Tables!$D$14:$I$27,5,FALSE)*W107</f>
        <v>0</v>
      </c>
      <c r="AX107" s="52">
        <f>IF(ISERROR(VLOOKUP(V107,Tables!$A$2:$B$27,2,FALSE))=TRUE,0,VLOOKUP(V107,Tables!$A$2:$B$27,2,FALSE))*VLOOKUP(BR107,Tables!$D$14:$J$27,7,FALSE)</f>
        <v>0</v>
      </c>
      <c r="AY107" s="52">
        <f>IF(ISERROR(VLOOKUP(BS107,Tables!$A$2:$B$31,2,FALSE))=TRUE,0,VLOOKUP(BS107,Tables!$A$2:$B$31,2,FALSE))</f>
        <v>0</v>
      </c>
      <c r="AZ107" s="59">
        <f>VLOOKUP($BR107,Tables!$D$14:$K$27,8,FALSE)</f>
        <v>0</v>
      </c>
      <c r="BA107" s="59">
        <f>IF(OR(BR107="T150",BR107="HYBT150"),W107*Tables!$L$23,0)</f>
        <v>0</v>
      </c>
      <c r="BB107" s="59">
        <f>IF(OR(BR107="T200",BR107="HYBT200"),W107*Tables!$E$24,0)</f>
        <v>0</v>
      </c>
      <c r="BC107" s="61">
        <f t="shared" si="15"/>
        <v>480</v>
      </c>
      <c r="BD107" s="55" t="str">
        <f t="shared" si="26"/>
        <v/>
      </c>
      <c r="BE107" s="55" t="str">
        <f t="shared" si="26"/>
        <v/>
      </c>
      <c r="BF107" s="55" t="str">
        <f t="shared" si="26"/>
        <v/>
      </c>
      <c r="BG107" s="55" t="str">
        <f t="shared" si="26"/>
        <v/>
      </c>
      <c r="BH107" s="55" t="str">
        <f t="shared" si="26"/>
        <v/>
      </c>
      <c r="BI107" s="55" t="str">
        <f t="shared" si="26"/>
        <v/>
      </c>
      <c r="BJ107" s="55" t="str">
        <f t="shared" si="26"/>
        <v/>
      </c>
      <c r="BK107" s="55" t="str">
        <f t="shared" si="26"/>
        <v/>
      </c>
      <c r="BL107" s="55" t="str">
        <f t="shared" si="26"/>
        <v/>
      </c>
      <c r="BM107" s="55" t="str">
        <f t="shared" si="26"/>
        <v/>
      </c>
      <c r="BN107" s="55" t="str">
        <f t="shared" si="26"/>
        <v/>
      </c>
      <c r="BO107" s="55" t="str">
        <f t="shared" si="26"/>
        <v/>
      </c>
      <c r="BP107" s="55" t="str">
        <f t="shared" si="26"/>
        <v/>
      </c>
      <c r="BQ107" s="55" t="str">
        <f t="shared" si="26"/>
        <v/>
      </c>
      <c r="BR107" s="62" t="str">
        <f t="shared" si="16"/>
        <v>Base</v>
      </c>
      <c r="BS107" s="62" t="str">
        <f t="shared" si="17"/>
        <v/>
      </c>
      <c r="BT107" s="63">
        <f t="shared" si="18"/>
        <v>117</v>
      </c>
      <c r="BU107" s="64">
        <f t="shared" si="19"/>
        <v>6.02</v>
      </c>
      <c r="BV107" s="64">
        <f t="shared" si="20"/>
        <v>13.04</v>
      </c>
      <c r="BW107" s="64">
        <f t="shared" si="21"/>
        <v>97.44</v>
      </c>
      <c r="BX107" s="65">
        <f t="shared" si="22"/>
        <v>46257.02</v>
      </c>
      <c r="BY107" s="65">
        <f t="shared" si="23"/>
        <v>46264.04</v>
      </c>
      <c r="BZ107" s="65">
        <f t="shared" si="24"/>
        <v>46349.440000000002</v>
      </c>
    </row>
    <row r="108" spans="1:78" ht="15.5" x14ac:dyDescent="0.35">
      <c r="A108">
        <v>71757</v>
      </c>
      <c r="B108" t="s">
        <v>782</v>
      </c>
      <c r="C108" t="s">
        <v>3</v>
      </c>
      <c r="D108">
        <v>110</v>
      </c>
      <c r="E108">
        <v>3001</v>
      </c>
      <c r="F108" t="s">
        <v>336</v>
      </c>
      <c r="G108" t="s">
        <v>242</v>
      </c>
      <c r="H108" t="s">
        <v>3</v>
      </c>
      <c r="I108" s="13">
        <v>46252</v>
      </c>
      <c r="J108" s="13">
        <v>46367</v>
      </c>
      <c r="K108" s="13">
        <v>46309</v>
      </c>
      <c r="L108" t="s">
        <v>796</v>
      </c>
      <c r="M108" t="s">
        <v>193</v>
      </c>
      <c r="N108">
        <v>24</v>
      </c>
      <c r="O108">
        <v>20</v>
      </c>
      <c r="P108">
        <v>20</v>
      </c>
      <c r="Q108">
        <v>20</v>
      </c>
      <c r="R108">
        <v>0</v>
      </c>
      <c r="S108">
        <v>377120</v>
      </c>
      <c r="T108" t="s">
        <v>955</v>
      </c>
      <c r="U108">
        <v>0</v>
      </c>
      <c r="V108"/>
      <c r="W108">
        <v>1</v>
      </c>
      <c r="X108" t="s">
        <v>194</v>
      </c>
      <c r="Y108"/>
      <c r="Z108"/>
      <c r="AA108" t="s">
        <v>19</v>
      </c>
      <c r="AB108">
        <v>2215</v>
      </c>
      <c r="AC108" t="s">
        <v>200</v>
      </c>
      <c r="AD108" t="s">
        <v>221</v>
      </c>
      <c r="AE108" t="s">
        <v>525</v>
      </c>
      <c r="AF108" s="13">
        <v>46252</v>
      </c>
      <c r="AG108" s="13">
        <v>46367</v>
      </c>
      <c r="AH108"/>
      <c r="AI108"/>
      <c r="AJ108"/>
      <c r="AK108"/>
      <c r="AL108"/>
      <c r="AM108"/>
      <c r="AN108"/>
      <c r="AO108"/>
      <c r="AP108"/>
      <c r="AQ108"/>
      <c r="AR108"/>
      <c r="AS108"/>
      <c r="AT108" s="59">
        <f>VLOOKUP($BR108,Tables!$D$14:$I$27,2,FALSE)*W108</f>
        <v>160</v>
      </c>
      <c r="AU108" s="59">
        <f>VLOOKUP($BR108,Tables!$D$14:$I$27,3,FALSE)</f>
        <v>0</v>
      </c>
      <c r="AV108" s="59">
        <f>VLOOKUP($BR108,Tables!$D$14:$I$27,4,FALSE)*W108</f>
        <v>0</v>
      </c>
      <c r="AW108" s="59">
        <f>VLOOKUP($BR108,Tables!$D$14:$I$27,5,FALSE)*W108</f>
        <v>0</v>
      </c>
      <c r="AX108" s="52">
        <f>IF(ISERROR(VLOOKUP(V108,Tables!$A$2:$B$27,2,FALSE))=TRUE,0,VLOOKUP(V108,Tables!$A$2:$B$27,2,FALSE))*VLOOKUP(BR108,Tables!$D$14:$J$27,7,FALSE)</f>
        <v>0</v>
      </c>
      <c r="AY108" s="52">
        <f>IF(ISERROR(VLOOKUP(BS108,Tables!$A$2:$B$31,2,FALSE))=TRUE,0,VLOOKUP(BS108,Tables!$A$2:$B$31,2,FALSE))</f>
        <v>0</v>
      </c>
      <c r="AZ108" s="59">
        <f>VLOOKUP($BR108,Tables!$D$14:$K$27,8,FALSE)</f>
        <v>0</v>
      </c>
      <c r="BA108" s="59">
        <f>IF(OR(BR108="T150",BR108="HYBT150"),W108*Tables!$L$23,0)</f>
        <v>0</v>
      </c>
      <c r="BB108" s="59">
        <f>IF(OR(BR108="T200",BR108="HYBT200"),W108*Tables!$E$24,0)</f>
        <v>0</v>
      </c>
      <c r="BC108" s="61">
        <f t="shared" si="15"/>
        <v>160</v>
      </c>
      <c r="BD108" s="55" t="str">
        <f t="shared" si="26"/>
        <v/>
      </c>
      <c r="BE108" s="55" t="str">
        <f t="shared" si="26"/>
        <v/>
      </c>
      <c r="BF108" s="55" t="str">
        <f t="shared" si="26"/>
        <v/>
      </c>
      <c r="BG108" s="55" t="str">
        <f t="shared" si="26"/>
        <v/>
      </c>
      <c r="BH108" s="55" t="str">
        <f t="shared" si="26"/>
        <v/>
      </c>
      <c r="BI108" s="55" t="str">
        <f t="shared" si="26"/>
        <v/>
      </c>
      <c r="BJ108" s="55" t="str">
        <f t="shared" si="26"/>
        <v/>
      </c>
      <c r="BK108" s="55" t="str">
        <f t="shared" si="26"/>
        <v/>
      </c>
      <c r="BL108" s="55" t="str">
        <f t="shared" si="26"/>
        <v/>
      </c>
      <c r="BM108" s="55" t="str">
        <f t="shared" si="26"/>
        <v/>
      </c>
      <c r="BN108" s="55" t="str">
        <f t="shared" si="26"/>
        <v/>
      </c>
      <c r="BO108" s="55" t="str">
        <f t="shared" si="26"/>
        <v/>
      </c>
      <c r="BP108" s="55" t="str">
        <f t="shared" si="26"/>
        <v/>
      </c>
      <c r="BQ108" s="55" t="str">
        <f t="shared" si="26"/>
        <v/>
      </c>
      <c r="BR108" s="62" t="str">
        <f t="shared" si="16"/>
        <v>Base</v>
      </c>
      <c r="BS108" s="62" t="str">
        <f t="shared" si="17"/>
        <v/>
      </c>
      <c r="BT108" s="63">
        <f t="shared" si="18"/>
        <v>116</v>
      </c>
      <c r="BU108" s="64">
        <f t="shared" si="19"/>
        <v>5.96</v>
      </c>
      <c r="BV108" s="64">
        <f t="shared" si="20"/>
        <v>12.92</v>
      </c>
      <c r="BW108" s="64">
        <f t="shared" si="21"/>
        <v>96.6</v>
      </c>
      <c r="BX108" s="65">
        <f t="shared" si="22"/>
        <v>46257.96</v>
      </c>
      <c r="BY108" s="65">
        <f t="shared" si="23"/>
        <v>46264.92</v>
      </c>
      <c r="BZ108" s="65">
        <f t="shared" si="24"/>
        <v>46349.599999999999</v>
      </c>
    </row>
    <row r="109" spans="1:78" ht="15.5" x14ac:dyDescent="0.35">
      <c r="A109">
        <v>71204</v>
      </c>
      <c r="B109" t="s">
        <v>782</v>
      </c>
      <c r="C109" t="s">
        <v>3</v>
      </c>
      <c r="D109">
        <v>111</v>
      </c>
      <c r="E109">
        <v>3001</v>
      </c>
      <c r="F109" t="s">
        <v>529</v>
      </c>
      <c r="G109" t="s">
        <v>242</v>
      </c>
      <c r="H109" t="s">
        <v>3</v>
      </c>
      <c r="I109" s="13">
        <v>46251</v>
      </c>
      <c r="J109" s="13">
        <v>46367</v>
      </c>
      <c r="K109" s="13">
        <v>46309</v>
      </c>
      <c r="L109" t="s">
        <v>796</v>
      </c>
      <c r="M109" t="s">
        <v>193</v>
      </c>
      <c r="N109">
        <v>20</v>
      </c>
      <c r="O109">
        <v>20</v>
      </c>
      <c r="P109">
        <v>20</v>
      </c>
      <c r="Q109">
        <v>20</v>
      </c>
      <c r="R109">
        <v>1</v>
      </c>
      <c r="S109">
        <v>108680</v>
      </c>
      <c r="T109" t="s">
        <v>274</v>
      </c>
      <c r="U109">
        <v>0</v>
      </c>
      <c r="V109"/>
      <c r="W109">
        <v>4</v>
      </c>
      <c r="X109" t="s">
        <v>194</v>
      </c>
      <c r="Y109" t="s">
        <v>530</v>
      </c>
      <c r="Z109"/>
      <c r="AA109" t="s">
        <v>19</v>
      </c>
      <c r="AB109">
        <v>2210</v>
      </c>
      <c r="AC109" t="s">
        <v>207</v>
      </c>
      <c r="AD109" t="s">
        <v>313</v>
      </c>
      <c r="AE109" t="s">
        <v>483</v>
      </c>
      <c r="AF109" s="13">
        <v>46251</v>
      </c>
      <c r="AG109" s="13">
        <v>46367</v>
      </c>
      <c r="AH109" t="s">
        <v>19</v>
      </c>
      <c r="AI109">
        <v>2218</v>
      </c>
      <c r="AJ109" t="s">
        <v>207</v>
      </c>
      <c r="AK109" t="s">
        <v>313</v>
      </c>
      <c r="AL109" t="s">
        <v>483</v>
      </c>
      <c r="AM109" s="13">
        <v>46251</v>
      </c>
      <c r="AN109" s="13">
        <v>46367</v>
      </c>
      <c r="AO109"/>
      <c r="AP109"/>
      <c r="AQ109"/>
      <c r="AR109"/>
      <c r="AS109"/>
      <c r="AT109" s="59">
        <f>VLOOKUP($BR109,Tables!$D$14:$I$27,2,FALSE)*W109</f>
        <v>640</v>
      </c>
      <c r="AU109" s="59">
        <f>VLOOKUP($BR109,Tables!$D$14:$I$27,3,FALSE)</f>
        <v>0</v>
      </c>
      <c r="AV109" s="59">
        <f>VLOOKUP($BR109,Tables!$D$14:$I$27,4,FALSE)*W109</f>
        <v>0</v>
      </c>
      <c r="AW109" s="59">
        <f>VLOOKUP($BR109,Tables!$D$14:$I$27,5,FALSE)*W109</f>
        <v>0</v>
      </c>
      <c r="AX109" s="52">
        <f>IF(ISERROR(VLOOKUP(V109,Tables!$A$2:$B$27,2,FALSE))=TRUE,0,VLOOKUP(V109,Tables!$A$2:$B$27,2,FALSE))*VLOOKUP(BR109,Tables!$D$14:$J$27,7,FALSE)</f>
        <v>0</v>
      </c>
      <c r="AY109" s="52">
        <f>IF(ISERROR(VLOOKUP(BS109,Tables!$A$2:$B$31,2,FALSE))=TRUE,0,VLOOKUP(BS109,Tables!$A$2:$B$31,2,FALSE))</f>
        <v>0</v>
      </c>
      <c r="AZ109" s="59">
        <f>VLOOKUP($BR109,Tables!$D$14:$K$27,8,FALSE)</f>
        <v>0</v>
      </c>
      <c r="BA109" s="59">
        <f>IF(OR(BR109="T150",BR109="HYBT150"),W109*Tables!$L$23,0)</f>
        <v>0</v>
      </c>
      <c r="BB109" s="59">
        <f>IF(OR(BR109="T200",BR109="HYBT200"),W109*Tables!$E$24,0)</f>
        <v>0</v>
      </c>
      <c r="BC109" s="61">
        <f t="shared" si="15"/>
        <v>640</v>
      </c>
      <c r="BD109" s="55" t="str">
        <f t="shared" si="26"/>
        <v/>
      </c>
      <c r="BE109" s="55" t="str">
        <f t="shared" ref="BD109:BQ127" si="27">IF(ISERROR(SEARCHB(" "&amp;BE$1&amp;" "," "&amp;$L109&amp;" "))=TRUE,"",BE$1)</f>
        <v/>
      </c>
      <c r="BF109" s="55" t="str">
        <f t="shared" si="27"/>
        <v/>
      </c>
      <c r="BG109" s="55" t="str">
        <f t="shared" si="27"/>
        <v/>
      </c>
      <c r="BH109" s="55" t="str">
        <f t="shared" si="27"/>
        <v/>
      </c>
      <c r="BI109" s="55" t="str">
        <f t="shared" si="27"/>
        <v/>
      </c>
      <c r="BJ109" s="55" t="str">
        <f t="shared" si="27"/>
        <v/>
      </c>
      <c r="BK109" s="55" t="str">
        <f t="shared" si="27"/>
        <v/>
      </c>
      <c r="BL109" s="55" t="str">
        <f t="shared" si="27"/>
        <v/>
      </c>
      <c r="BM109" s="55" t="str">
        <f t="shared" si="27"/>
        <v/>
      </c>
      <c r="BN109" s="55" t="str">
        <f t="shared" si="27"/>
        <v/>
      </c>
      <c r="BO109" s="55" t="str">
        <f t="shared" si="27"/>
        <v/>
      </c>
      <c r="BP109" s="55" t="str">
        <f t="shared" si="27"/>
        <v/>
      </c>
      <c r="BQ109" s="55" t="str">
        <f t="shared" si="27"/>
        <v/>
      </c>
      <c r="BR109" s="62" t="str">
        <f t="shared" si="16"/>
        <v>Base</v>
      </c>
      <c r="BS109" s="62" t="str">
        <f t="shared" si="17"/>
        <v/>
      </c>
      <c r="BT109" s="63">
        <f t="shared" si="18"/>
        <v>117</v>
      </c>
      <c r="BU109" s="64">
        <f t="shared" si="19"/>
        <v>6.02</v>
      </c>
      <c r="BV109" s="64">
        <f t="shared" si="20"/>
        <v>13.04</v>
      </c>
      <c r="BW109" s="64">
        <f t="shared" si="21"/>
        <v>97.44</v>
      </c>
      <c r="BX109" s="65">
        <f t="shared" si="22"/>
        <v>46257.02</v>
      </c>
      <c r="BY109" s="65">
        <f t="shared" si="23"/>
        <v>46264.04</v>
      </c>
      <c r="BZ109" s="65">
        <f t="shared" si="24"/>
        <v>46349.440000000002</v>
      </c>
    </row>
    <row r="110" spans="1:78" ht="15.5" x14ac:dyDescent="0.35">
      <c r="A110">
        <v>71205</v>
      </c>
      <c r="B110" t="s">
        <v>782</v>
      </c>
      <c r="C110" t="s">
        <v>3</v>
      </c>
      <c r="D110">
        <v>111</v>
      </c>
      <c r="E110">
        <v>3002</v>
      </c>
      <c r="F110" t="s">
        <v>529</v>
      </c>
      <c r="G110" t="s">
        <v>242</v>
      </c>
      <c r="H110" t="s">
        <v>3</v>
      </c>
      <c r="I110" s="13">
        <v>46251</v>
      </c>
      <c r="J110" s="13">
        <v>46367</v>
      </c>
      <c r="K110" s="13">
        <v>46309</v>
      </c>
      <c r="L110" t="s">
        <v>796</v>
      </c>
      <c r="M110" t="s">
        <v>193</v>
      </c>
      <c r="N110">
        <v>24</v>
      </c>
      <c r="O110">
        <v>24</v>
      </c>
      <c r="P110">
        <v>24</v>
      </c>
      <c r="Q110">
        <v>24</v>
      </c>
      <c r="R110">
        <v>2</v>
      </c>
      <c r="S110">
        <v>108680</v>
      </c>
      <c r="T110" t="s">
        <v>274</v>
      </c>
      <c r="U110">
        <v>0</v>
      </c>
      <c r="V110"/>
      <c r="W110">
        <v>4</v>
      </c>
      <c r="X110" t="s">
        <v>194</v>
      </c>
      <c r="Y110"/>
      <c r="Z110"/>
      <c r="AA110" t="s">
        <v>19</v>
      </c>
      <c r="AB110">
        <v>2210</v>
      </c>
      <c r="AC110" t="s">
        <v>200</v>
      </c>
      <c r="AD110" t="s">
        <v>376</v>
      </c>
      <c r="AE110" t="s">
        <v>483</v>
      </c>
      <c r="AF110" s="13">
        <v>46251</v>
      </c>
      <c r="AG110" s="13">
        <v>46367</v>
      </c>
      <c r="AH110" t="s">
        <v>19</v>
      </c>
      <c r="AI110">
        <v>2218</v>
      </c>
      <c r="AJ110" t="s">
        <v>200</v>
      </c>
      <c r="AK110" t="s">
        <v>376</v>
      </c>
      <c r="AL110" t="s">
        <v>483</v>
      </c>
      <c r="AM110" s="13">
        <v>46251</v>
      </c>
      <c r="AN110" s="13">
        <v>46367</v>
      </c>
      <c r="AO110"/>
      <c r="AP110"/>
      <c r="AQ110"/>
      <c r="AR110"/>
      <c r="AS110"/>
      <c r="AT110" s="59">
        <f>VLOOKUP($BR110,Tables!$D$14:$I$27,2,FALSE)*W110</f>
        <v>640</v>
      </c>
      <c r="AU110" s="59">
        <f>VLOOKUP($BR110,Tables!$D$14:$I$27,3,FALSE)</f>
        <v>0</v>
      </c>
      <c r="AV110" s="59">
        <f>VLOOKUP($BR110,Tables!$D$14:$I$27,4,FALSE)*W110</f>
        <v>0</v>
      </c>
      <c r="AW110" s="59">
        <f>VLOOKUP($BR110,Tables!$D$14:$I$27,5,FALSE)*W110</f>
        <v>0</v>
      </c>
      <c r="AX110" s="52">
        <f>IF(ISERROR(VLOOKUP(V110,Tables!$A$2:$B$27,2,FALSE))=TRUE,0,VLOOKUP(V110,Tables!$A$2:$B$27,2,FALSE))*VLOOKUP(BR110,Tables!$D$14:$J$27,7,FALSE)</f>
        <v>0</v>
      </c>
      <c r="AY110" s="52">
        <f>IF(ISERROR(VLOOKUP(BS110,Tables!$A$2:$B$31,2,FALSE))=TRUE,0,VLOOKUP(BS110,Tables!$A$2:$B$31,2,FALSE))</f>
        <v>0</v>
      </c>
      <c r="AZ110" s="59">
        <f>VLOOKUP($BR110,Tables!$D$14:$K$27,8,FALSE)</f>
        <v>0</v>
      </c>
      <c r="BA110" s="59">
        <f>IF(OR(BR110="T150",BR110="HYBT150"),W110*Tables!$L$23,0)</f>
        <v>0</v>
      </c>
      <c r="BB110" s="59">
        <f>IF(OR(BR110="T200",BR110="HYBT200"),W110*Tables!$E$24,0)</f>
        <v>0</v>
      </c>
      <c r="BC110" s="61">
        <f t="shared" si="15"/>
        <v>640</v>
      </c>
      <c r="BD110" s="55" t="str">
        <f t="shared" si="27"/>
        <v/>
      </c>
      <c r="BE110" s="55" t="str">
        <f t="shared" si="27"/>
        <v/>
      </c>
      <c r="BF110" s="55" t="str">
        <f t="shared" si="27"/>
        <v/>
      </c>
      <c r="BG110" s="55" t="str">
        <f t="shared" si="27"/>
        <v/>
      </c>
      <c r="BH110" s="55" t="str">
        <f t="shared" si="27"/>
        <v/>
      </c>
      <c r="BI110" s="55" t="str">
        <f t="shared" si="27"/>
        <v/>
      </c>
      <c r="BJ110" s="55" t="str">
        <f t="shared" si="27"/>
        <v/>
      </c>
      <c r="BK110" s="55" t="str">
        <f t="shared" si="27"/>
        <v/>
      </c>
      <c r="BL110" s="55" t="str">
        <f t="shared" si="27"/>
        <v/>
      </c>
      <c r="BM110" s="55" t="str">
        <f t="shared" si="27"/>
        <v/>
      </c>
      <c r="BN110" s="55" t="str">
        <f t="shared" si="27"/>
        <v/>
      </c>
      <c r="BO110" s="55" t="str">
        <f t="shared" si="27"/>
        <v/>
      </c>
      <c r="BP110" s="55" t="str">
        <f t="shared" si="27"/>
        <v/>
      </c>
      <c r="BQ110" s="55" t="str">
        <f t="shared" si="27"/>
        <v/>
      </c>
      <c r="BR110" s="62" t="str">
        <f t="shared" si="16"/>
        <v>Base</v>
      </c>
      <c r="BS110" s="62" t="str">
        <f t="shared" si="17"/>
        <v/>
      </c>
      <c r="BT110" s="63">
        <f t="shared" si="18"/>
        <v>117</v>
      </c>
      <c r="BU110" s="64">
        <f t="shared" si="19"/>
        <v>6.02</v>
      </c>
      <c r="BV110" s="64">
        <f t="shared" si="20"/>
        <v>13.04</v>
      </c>
      <c r="BW110" s="64">
        <f t="shared" si="21"/>
        <v>97.44</v>
      </c>
      <c r="BX110" s="65">
        <f t="shared" si="22"/>
        <v>46257.02</v>
      </c>
      <c r="BY110" s="65">
        <f t="shared" si="23"/>
        <v>46264.04</v>
      </c>
      <c r="BZ110" s="65">
        <f t="shared" si="24"/>
        <v>46349.440000000002</v>
      </c>
    </row>
    <row r="111" spans="1:78" ht="15.5" x14ac:dyDescent="0.35">
      <c r="A111">
        <v>71206</v>
      </c>
      <c r="B111" t="s">
        <v>782</v>
      </c>
      <c r="C111" t="s">
        <v>3</v>
      </c>
      <c r="D111">
        <v>111</v>
      </c>
      <c r="E111">
        <v>3003</v>
      </c>
      <c r="F111" t="s">
        <v>529</v>
      </c>
      <c r="G111" t="s">
        <v>242</v>
      </c>
      <c r="H111" t="s">
        <v>3</v>
      </c>
      <c r="I111" s="13">
        <v>46251</v>
      </c>
      <c r="J111" s="13">
        <v>46367</v>
      </c>
      <c r="K111" s="13">
        <v>46309</v>
      </c>
      <c r="L111" t="s">
        <v>796</v>
      </c>
      <c r="M111" t="s">
        <v>193</v>
      </c>
      <c r="N111">
        <v>24</v>
      </c>
      <c r="O111">
        <v>24</v>
      </c>
      <c r="P111">
        <v>24</v>
      </c>
      <c r="Q111">
        <v>24</v>
      </c>
      <c r="R111">
        <v>0</v>
      </c>
      <c r="S111">
        <v>108680</v>
      </c>
      <c r="T111" t="s">
        <v>274</v>
      </c>
      <c r="U111">
        <v>0</v>
      </c>
      <c r="V111"/>
      <c r="W111">
        <v>4</v>
      </c>
      <c r="X111" t="s">
        <v>194</v>
      </c>
      <c r="Y111"/>
      <c r="Z111"/>
      <c r="AA111" t="s">
        <v>19</v>
      </c>
      <c r="AB111">
        <v>2218</v>
      </c>
      <c r="AC111" t="s">
        <v>2</v>
      </c>
      <c r="AD111" t="s">
        <v>450</v>
      </c>
      <c r="AE111" t="s">
        <v>483</v>
      </c>
      <c r="AF111" s="13">
        <v>46251</v>
      </c>
      <c r="AG111" s="13">
        <v>46367</v>
      </c>
      <c r="AH111" t="s">
        <v>19</v>
      </c>
      <c r="AI111">
        <v>2210</v>
      </c>
      <c r="AJ111" t="s">
        <v>2</v>
      </c>
      <c r="AK111" t="s">
        <v>450</v>
      </c>
      <c r="AL111" t="s">
        <v>483</v>
      </c>
      <c r="AM111" s="13">
        <v>46251</v>
      </c>
      <c r="AN111" s="13">
        <v>46367</v>
      </c>
      <c r="AO111"/>
      <c r="AP111"/>
      <c r="AQ111"/>
      <c r="AR111"/>
      <c r="AS111"/>
      <c r="AT111" s="59">
        <f>VLOOKUP($BR111,Tables!$D$14:$I$27,2,FALSE)*W111</f>
        <v>640</v>
      </c>
      <c r="AU111" s="59">
        <f>VLOOKUP($BR111,Tables!$D$14:$I$27,3,FALSE)</f>
        <v>0</v>
      </c>
      <c r="AV111" s="59">
        <f>VLOOKUP($BR111,Tables!$D$14:$I$27,4,FALSE)*W111</f>
        <v>0</v>
      </c>
      <c r="AW111" s="59">
        <f>VLOOKUP($BR111,Tables!$D$14:$I$27,5,FALSE)*W111</f>
        <v>0</v>
      </c>
      <c r="AX111" s="52">
        <f>IF(ISERROR(VLOOKUP(V111,Tables!$A$2:$B$27,2,FALSE))=TRUE,0,VLOOKUP(V111,Tables!$A$2:$B$27,2,FALSE))*VLOOKUP(BR111,Tables!$D$14:$J$27,7,FALSE)</f>
        <v>0</v>
      </c>
      <c r="AY111" s="52">
        <f>IF(ISERROR(VLOOKUP(BS111,Tables!$A$2:$B$31,2,FALSE))=TRUE,0,VLOOKUP(BS111,Tables!$A$2:$B$31,2,FALSE))</f>
        <v>0</v>
      </c>
      <c r="AZ111" s="59">
        <f>VLOOKUP($BR111,Tables!$D$14:$K$27,8,FALSE)</f>
        <v>0</v>
      </c>
      <c r="BA111" s="59">
        <f>IF(OR(BR111="T150",BR111="HYBT150"),W111*Tables!$L$23,0)</f>
        <v>0</v>
      </c>
      <c r="BB111" s="59">
        <f>IF(OR(BR111="T200",BR111="HYBT200"),W111*Tables!$E$24,0)</f>
        <v>0</v>
      </c>
      <c r="BC111" s="61">
        <f t="shared" si="15"/>
        <v>640</v>
      </c>
      <c r="BD111" s="55" t="str">
        <f t="shared" si="27"/>
        <v/>
      </c>
      <c r="BE111" s="55" t="str">
        <f t="shared" si="27"/>
        <v/>
      </c>
      <c r="BF111" s="55" t="str">
        <f t="shared" si="27"/>
        <v/>
      </c>
      <c r="BG111" s="55" t="str">
        <f t="shared" si="27"/>
        <v/>
      </c>
      <c r="BH111" s="55" t="str">
        <f t="shared" si="27"/>
        <v/>
      </c>
      <c r="BI111" s="55" t="str">
        <f t="shared" si="27"/>
        <v/>
      </c>
      <c r="BJ111" s="55" t="str">
        <f t="shared" si="27"/>
        <v/>
      </c>
      <c r="BK111" s="55" t="str">
        <f t="shared" si="27"/>
        <v/>
      </c>
      <c r="BL111" s="55" t="str">
        <f t="shared" si="27"/>
        <v/>
      </c>
      <c r="BM111" s="55" t="str">
        <f t="shared" si="27"/>
        <v/>
      </c>
      <c r="BN111" s="55" t="str">
        <f t="shared" si="27"/>
        <v/>
      </c>
      <c r="BO111" s="55" t="str">
        <f t="shared" si="27"/>
        <v/>
      </c>
      <c r="BP111" s="55" t="str">
        <f t="shared" si="27"/>
        <v/>
      </c>
      <c r="BQ111" s="55" t="str">
        <f t="shared" si="27"/>
        <v/>
      </c>
      <c r="BR111" s="62" t="str">
        <f t="shared" si="16"/>
        <v>Base</v>
      </c>
      <c r="BS111" s="62" t="str">
        <f t="shared" si="17"/>
        <v/>
      </c>
      <c r="BT111" s="63">
        <f t="shared" si="18"/>
        <v>117</v>
      </c>
      <c r="BU111" s="64">
        <f t="shared" si="19"/>
        <v>6.02</v>
      </c>
      <c r="BV111" s="64">
        <f t="shared" si="20"/>
        <v>13.04</v>
      </c>
      <c r="BW111" s="64">
        <f t="shared" si="21"/>
        <v>97.44</v>
      </c>
      <c r="BX111" s="65">
        <f t="shared" si="22"/>
        <v>46257.02</v>
      </c>
      <c r="BY111" s="65">
        <f t="shared" si="23"/>
        <v>46264.04</v>
      </c>
      <c r="BZ111" s="65">
        <f t="shared" si="24"/>
        <v>46349.440000000002</v>
      </c>
    </row>
    <row r="112" spans="1:78" ht="15.5" x14ac:dyDescent="0.35">
      <c r="A112">
        <v>71758</v>
      </c>
      <c r="B112" t="s">
        <v>782</v>
      </c>
      <c r="C112" t="s">
        <v>3</v>
      </c>
      <c r="D112">
        <v>111</v>
      </c>
      <c r="E112">
        <v>3004</v>
      </c>
      <c r="F112" t="s">
        <v>529</v>
      </c>
      <c r="G112" t="s">
        <v>242</v>
      </c>
      <c r="H112" t="s">
        <v>3</v>
      </c>
      <c r="I112" s="13">
        <v>46252</v>
      </c>
      <c r="J112" s="13">
        <v>46367</v>
      </c>
      <c r="K112" s="13">
        <v>46309</v>
      </c>
      <c r="L112" t="s">
        <v>796</v>
      </c>
      <c r="M112" t="s">
        <v>193</v>
      </c>
      <c r="N112">
        <v>24</v>
      </c>
      <c r="O112">
        <v>24</v>
      </c>
      <c r="P112">
        <v>24</v>
      </c>
      <c r="Q112">
        <v>24</v>
      </c>
      <c r="R112">
        <v>2</v>
      </c>
      <c r="S112">
        <v>255575</v>
      </c>
      <c r="T112" t="s">
        <v>237</v>
      </c>
      <c r="U112">
        <v>0</v>
      </c>
      <c r="V112"/>
      <c r="W112">
        <v>4</v>
      </c>
      <c r="X112" t="s">
        <v>194</v>
      </c>
      <c r="Y112"/>
      <c r="Z112"/>
      <c r="AA112" t="s">
        <v>19</v>
      </c>
      <c r="AB112">
        <v>2210</v>
      </c>
      <c r="AC112" t="s">
        <v>8</v>
      </c>
      <c r="AD112" t="s">
        <v>484</v>
      </c>
      <c r="AE112" t="s">
        <v>496</v>
      </c>
      <c r="AF112" s="13">
        <v>46252</v>
      </c>
      <c r="AG112" s="13">
        <v>46367</v>
      </c>
      <c r="AH112" t="s">
        <v>19</v>
      </c>
      <c r="AI112">
        <v>2218</v>
      </c>
      <c r="AJ112" t="s">
        <v>8</v>
      </c>
      <c r="AK112" t="s">
        <v>484</v>
      </c>
      <c r="AL112" t="s">
        <v>496</v>
      </c>
      <c r="AM112" s="13">
        <v>46252</v>
      </c>
      <c r="AN112" s="13">
        <v>46367</v>
      </c>
      <c r="AO112"/>
      <c r="AP112"/>
      <c r="AQ112"/>
      <c r="AR112"/>
      <c r="AS112"/>
      <c r="AT112" s="59">
        <f>VLOOKUP($BR112,Tables!$D$14:$I$27,2,FALSE)*W112</f>
        <v>640</v>
      </c>
      <c r="AU112" s="59">
        <f>VLOOKUP($BR112,Tables!$D$14:$I$27,3,FALSE)</f>
        <v>0</v>
      </c>
      <c r="AV112" s="59">
        <f>VLOOKUP($BR112,Tables!$D$14:$I$27,4,FALSE)*W112</f>
        <v>0</v>
      </c>
      <c r="AW112" s="59">
        <f>VLOOKUP($BR112,Tables!$D$14:$I$27,5,FALSE)*W112</f>
        <v>0</v>
      </c>
      <c r="AX112" s="52">
        <f>IF(ISERROR(VLOOKUP(V112,Tables!$A$2:$B$27,2,FALSE))=TRUE,0,VLOOKUP(V112,Tables!$A$2:$B$27,2,FALSE))*VLOOKUP(BR112,Tables!$D$14:$J$27,7,FALSE)</f>
        <v>0</v>
      </c>
      <c r="AY112" s="52">
        <f>IF(ISERROR(VLOOKUP(BS112,Tables!$A$2:$B$31,2,FALSE))=TRUE,0,VLOOKUP(BS112,Tables!$A$2:$B$31,2,FALSE))</f>
        <v>0</v>
      </c>
      <c r="AZ112" s="59">
        <f>VLOOKUP($BR112,Tables!$D$14:$K$27,8,FALSE)</f>
        <v>0</v>
      </c>
      <c r="BA112" s="59">
        <f>IF(OR(BR112="T150",BR112="HYBT150"),W112*Tables!$L$23,0)</f>
        <v>0</v>
      </c>
      <c r="BB112" s="59">
        <f>IF(OR(BR112="T200",BR112="HYBT200"),W112*Tables!$E$24,0)</f>
        <v>0</v>
      </c>
      <c r="BC112" s="61">
        <f t="shared" si="15"/>
        <v>640</v>
      </c>
      <c r="BD112" s="55" t="str">
        <f t="shared" si="27"/>
        <v/>
      </c>
      <c r="BE112" s="55" t="str">
        <f t="shared" si="27"/>
        <v/>
      </c>
      <c r="BF112" s="55" t="str">
        <f t="shared" si="27"/>
        <v/>
      </c>
      <c r="BG112" s="55" t="str">
        <f t="shared" si="27"/>
        <v/>
      </c>
      <c r="BH112" s="55" t="str">
        <f t="shared" si="27"/>
        <v/>
      </c>
      <c r="BI112" s="55" t="str">
        <f t="shared" si="27"/>
        <v/>
      </c>
      <c r="BJ112" s="55" t="str">
        <f t="shared" si="27"/>
        <v/>
      </c>
      <c r="BK112" s="55" t="str">
        <f t="shared" si="27"/>
        <v/>
      </c>
      <c r="BL112" s="55" t="str">
        <f t="shared" si="27"/>
        <v/>
      </c>
      <c r="BM112" s="55" t="str">
        <f t="shared" si="27"/>
        <v/>
      </c>
      <c r="BN112" s="55" t="str">
        <f t="shared" si="27"/>
        <v/>
      </c>
      <c r="BO112" s="55" t="str">
        <f t="shared" si="27"/>
        <v/>
      </c>
      <c r="BP112" s="55" t="str">
        <f t="shared" si="27"/>
        <v/>
      </c>
      <c r="BQ112" s="55" t="str">
        <f t="shared" si="27"/>
        <v/>
      </c>
      <c r="BR112" s="62" t="str">
        <f t="shared" si="16"/>
        <v>Base</v>
      </c>
      <c r="BS112" s="62" t="str">
        <f t="shared" si="17"/>
        <v/>
      </c>
      <c r="BT112" s="63">
        <f t="shared" si="18"/>
        <v>116</v>
      </c>
      <c r="BU112" s="64">
        <f t="shared" si="19"/>
        <v>5.96</v>
      </c>
      <c r="BV112" s="64">
        <f t="shared" si="20"/>
        <v>12.92</v>
      </c>
      <c r="BW112" s="64">
        <f t="shared" si="21"/>
        <v>96.6</v>
      </c>
      <c r="BX112" s="65">
        <f t="shared" si="22"/>
        <v>46257.96</v>
      </c>
      <c r="BY112" s="65">
        <f t="shared" si="23"/>
        <v>46264.92</v>
      </c>
      <c r="BZ112" s="65">
        <f t="shared" si="24"/>
        <v>46349.599999999999</v>
      </c>
    </row>
    <row r="113" spans="1:78" ht="15.5" x14ac:dyDescent="0.35">
      <c r="A113">
        <v>71207</v>
      </c>
      <c r="B113" t="s">
        <v>782</v>
      </c>
      <c r="C113" t="s">
        <v>3</v>
      </c>
      <c r="D113">
        <v>111</v>
      </c>
      <c r="E113">
        <v>3005</v>
      </c>
      <c r="F113" t="s">
        <v>529</v>
      </c>
      <c r="G113" t="s">
        <v>242</v>
      </c>
      <c r="H113" t="s">
        <v>3</v>
      </c>
      <c r="I113" s="13">
        <v>46251</v>
      </c>
      <c r="J113" s="13">
        <v>46367</v>
      </c>
      <c r="K113" s="13">
        <v>46309</v>
      </c>
      <c r="L113" t="s">
        <v>797</v>
      </c>
      <c r="M113" t="s">
        <v>161</v>
      </c>
      <c r="N113">
        <v>24</v>
      </c>
      <c r="O113">
        <v>20</v>
      </c>
      <c r="P113">
        <v>20</v>
      </c>
      <c r="Q113">
        <v>20</v>
      </c>
      <c r="R113">
        <v>0</v>
      </c>
      <c r="S113">
        <v>255575</v>
      </c>
      <c r="T113" t="s">
        <v>237</v>
      </c>
      <c r="U113">
        <v>0</v>
      </c>
      <c r="V113"/>
      <c r="W113">
        <v>4</v>
      </c>
      <c r="X113" t="s">
        <v>194</v>
      </c>
      <c r="Y113"/>
      <c r="Z113" t="s">
        <v>531</v>
      </c>
      <c r="AA113" t="s">
        <v>160</v>
      </c>
      <c r="AB113" t="s">
        <v>198</v>
      </c>
      <c r="AC113"/>
      <c r="AD113"/>
      <c r="AE113"/>
      <c r="AF113" s="13">
        <v>46251</v>
      </c>
      <c r="AG113" s="13">
        <v>46367</v>
      </c>
      <c r="AH113" t="s">
        <v>19</v>
      </c>
      <c r="AI113">
        <v>2218</v>
      </c>
      <c r="AJ113" t="s">
        <v>208</v>
      </c>
      <c r="AK113" t="s">
        <v>275</v>
      </c>
      <c r="AL113" t="s">
        <v>525</v>
      </c>
      <c r="AM113" s="13">
        <v>46252</v>
      </c>
      <c r="AN113" s="13">
        <v>46367</v>
      </c>
      <c r="AO113"/>
      <c r="AP113"/>
      <c r="AQ113"/>
      <c r="AR113"/>
      <c r="AS113"/>
      <c r="AT113" s="59">
        <f>VLOOKUP($BR113,Tables!$D$14:$I$27,2,FALSE)*W113</f>
        <v>640</v>
      </c>
      <c r="AU113" s="59">
        <f>VLOOKUP($BR113,Tables!$D$14:$I$27,3,FALSE)</f>
        <v>0</v>
      </c>
      <c r="AV113" s="59">
        <f>VLOOKUP($BR113,Tables!$D$14:$I$27,4,FALSE)*W113</f>
        <v>0</v>
      </c>
      <c r="AW113" s="59">
        <f>VLOOKUP($BR113,Tables!$D$14:$I$27,5,FALSE)*W113</f>
        <v>0</v>
      </c>
      <c r="AX113" s="52">
        <f>IF(ISERROR(VLOOKUP(V113,Tables!$A$2:$B$27,2,FALSE))=TRUE,0,VLOOKUP(V113,Tables!$A$2:$B$27,2,FALSE))*VLOOKUP(BR113,Tables!$D$14:$J$27,7,FALSE)</f>
        <v>0</v>
      </c>
      <c r="AY113" s="52">
        <f>IF(ISERROR(VLOOKUP(BS113,Tables!$A$2:$B$31,2,FALSE))=TRUE,0,VLOOKUP(BS113,Tables!$A$2:$B$31,2,FALSE))</f>
        <v>0</v>
      </c>
      <c r="AZ113" s="59">
        <f>VLOOKUP($BR113,Tables!$D$14:$K$27,8,FALSE)</f>
        <v>0</v>
      </c>
      <c r="BA113" s="59">
        <f>IF(OR(BR113="T150",BR113="HYBT150"),W113*Tables!$L$23,0)</f>
        <v>0</v>
      </c>
      <c r="BB113" s="59">
        <f>IF(OR(BR113="T200",BR113="HYBT200"),W113*Tables!$E$24,0)</f>
        <v>0</v>
      </c>
      <c r="BC113" s="61">
        <f t="shared" si="15"/>
        <v>640</v>
      </c>
      <c r="BD113" s="55" t="str">
        <f t="shared" si="27"/>
        <v/>
      </c>
      <c r="BE113" s="55" t="str">
        <f t="shared" si="27"/>
        <v/>
      </c>
      <c r="BF113" s="55" t="str">
        <f t="shared" si="27"/>
        <v/>
      </c>
      <c r="BG113" s="55" t="str">
        <f t="shared" si="27"/>
        <v/>
      </c>
      <c r="BH113" s="55" t="str">
        <f t="shared" si="27"/>
        <v/>
      </c>
      <c r="BI113" s="55" t="str">
        <f t="shared" si="27"/>
        <v/>
      </c>
      <c r="BJ113" s="55" t="str">
        <f t="shared" si="27"/>
        <v/>
      </c>
      <c r="BK113" s="55" t="str">
        <f t="shared" si="27"/>
        <v>HYB</v>
      </c>
      <c r="BL113" s="55" t="str">
        <f t="shared" si="27"/>
        <v/>
      </c>
      <c r="BM113" s="55" t="str">
        <f t="shared" si="27"/>
        <v/>
      </c>
      <c r="BN113" s="55" t="str">
        <f t="shared" si="27"/>
        <v/>
      </c>
      <c r="BO113" s="55" t="str">
        <f t="shared" si="27"/>
        <v/>
      </c>
      <c r="BP113" s="55" t="str">
        <f t="shared" si="27"/>
        <v/>
      </c>
      <c r="BQ113" s="55" t="str">
        <f t="shared" si="27"/>
        <v/>
      </c>
      <c r="BR113" s="62" t="str">
        <f t="shared" si="16"/>
        <v>HYB</v>
      </c>
      <c r="BS113" s="62" t="str">
        <f t="shared" si="17"/>
        <v/>
      </c>
      <c r="BT113" s="63">
        <f t="shared" si="18"/>
        <v>117</v>
      </c>
      <c r="BU113" s="64">
        <f t="shared" si="19"/>
        <v>6.02</v>
      </c>
      <c r="BV113" s="64">
        <f t="shared" si="20"/>
        <v>13.04</v>
      </c>
      <c r="BW113" s="64">
        <f t="shared" si="21"/>
        <v>97.44</v>
      </c>
      <c r="BX113" s="65">
        <f t="shared" si="22"/>
        <v>46257.02</v>
      </c>
      <c r="BY113" s="65">
        <f t="shared" si="23"/>
        <v>46264.04</v>
      </c>
      <c r="BZ113" s="65">
        <f t="shared" si="24"/>
        <v>46349.440000000002</v>
      </c>
    </row>
    <row r="114" spans="1:78" ht="15.5" x14ac:dyDescent="0.35">
      <c r="A114">
        <v>71208</v>
      </c>
      <c r="B114" t="s">
        <v>782</v>
      </c>
      <c r="C114" t="s">
        <v>3</v>
      </c>
      <c r="D114">
        <v>111</v>
      </c>
      <c r="E114">
        <v>3006</v>
      </c>
      <c r="F114" t="s">
        <v>529</v>
      </c>
      <c r="G114" t="s">
        <v>242</v>
      </c>
      <c r="H114" t="s">
        <v>3</v>
      </c>
      <c r="I114" s="13">
        <v>46251</v>
      </c>
      <c r="J114" s="13">
        <v>46367</v>
      </c>
      <c r="K114" s="13">
        <v>46309</v>
      </c>
      <c r="L114" t="s">
        <v>797</v>
      </c>
      <c r="M114" t="s">
        <v>161</v>
      </c>
      <c r="N114">
        <v>24</v>
      </c>
      <c r="O114">
        <v>13</v>
      </c>
      <c r="P114">
        <v>13</v>
      </c>
      <c r="Q114">
        <v>13</v>
      </c>
      <c r="R114">
        <v>0</v>
      </c>
      <c r="S114">
        <v>255575</v>
      </c>
      <c r="T114" t="s">
        <v>237</v>
      </c>
      <c r="U114">
        <v>0</v>
      </c>
      <c r="V114"/>
      <c r="W114">
        <v>4</v>
      </c>
      <c r="X114" t="s">
        <v>194</v>
      </c>
      <c r="Y114"/>
      <c r="Z114" t="s">
        <v>531</v>
      </c>
      <c r="AA114" t="s">
        <v>160</v>
      </c>
      <c r="AB114" t="s">
        <v>198</v>
      </c>
      <c r="AC114"/>
      <c r="AD114"/>
      <c r="AE114"/>
      <c r="AF114" s="13">
        <v>46251</v>
      </c>
      <c r="AG114" s="13">
        <v>46367</v>
      </c>
      <c r="AH114" t="s">
        <v>19</v>
      </c>
      <c r="AI114">
        <v>2218</v>
      </c>
      <c r="AJ114" t="s">
        <v>208</v>
      </c>
      <c r="AK114" t="s">
        <v>275</v>
      </c>
      <c r="AL114" t="s">
        <v>475</v>
      </c>
      <c r="AM114" s="13">
        <v>46254</v>
      </c>
      <c r="AN114" s="13">
        <v>46367</v>
      </c>
      <c r="AO114"/>
      <c r="AP114"/>
      <c r="AQ114"/>
      <c r="AR114"/>
      <c r="AS114"/>
      <c r="AT114" s="59">
        <f>VLOOKUP($BR114,Tables!$D$14:$I$27,2,FALSE)*W114</f>
        <v>640</v>
      </c>
      <c r="AU114" s="59">
        <f>VLOOKUP($BR114,Tables!$D$14:$I$27,3,FALSE)</f>
        <v>0</v>
      </c>
      <c r="AV114" s="59">
        <f>VLOOKUP($BR114,Tables!$D$14:$I$27,4,FALSE)*W114</f>
        <v>0</v>
      </c>
      <c r="AW114" s="59">
        <f>VLOOKUP($BR114,Tables!$D$14:$I$27,5,FALSE)*W114</f>
        <v>0</v>
      </c>
      <c r="AX114" s="52">
        <f>IF(ISERROR(VLOOKUP(V114,Tables!$A$2:$B$27,2,FALSE))=TRUE,0,VLOOKUP(V114,Tables!$A$2:$B$27,2,FALSE))*VLOOKUP(BR114,Tables!$D$14:$J$27,7,FALSE)</f>
        <v>0</v>
      </c>
      <c r="AY114" s="52">
        <f>IF(ISERROR(VLOOKUP(BS114,Tables!$A$2:$B$31,2,FALSE))=TRUE,0,VLOOKUP(BS114,Tables!$A$2:$B$31,2,FALSE))</f>
        <v>0</v>
      </c>
      <c r="AZ114" s="59">
        <f>VLOOKUP($BR114,Tables!$D$14:$K$27,8,FALSE)</f>
        <v>0</v>
      </c>
      <c r="BA114" s="59">
        <f>IF(OR(BR114="T150",BR114="HYBT150"),W114*Tables!$L$23,0)</f>
        <v>0</v>
      </c>
      <c r="BB114" s="59">
        <f>IF(OR(BR114="T200",BR114="HYBT200"),W114*Tables!$E$24,0)</f>
        <v>0</v>
      </c>
      <c r="BC114" s="61">
        <f t="shared" si="15"/>
        <v>640</v>
      </c>
      <c r="BD114" s="55" t="str">
        <f t="shared" si="27"/>
        <v/>
      </c>
      <c r="BE114" s="55" t="str">
        <f t="shared" si="27"/>
        <v/>
      </c>
      <c r="BF114" s="55" t="str">
        <f t="shared" si="27"/>
        <v/>
      </c>
      <c r="BG114" s="55" t="str">
        <f t="shared" si="27"/>
        <v/>
      </c>
      <c r="BH114" s="55" t="str">
        <f t="shared" si="27"/>
        <v/>
      </c>
      <c r="BI114" s="55" t="str">
        <f t="shared" si="27"/>
        <v/>
      </c>
      <c r="BJ114" s="55" t="str">
        <f t="shared" si="27"/>
        <v/>
      </c>
      <c r="BK114" s="55" t="str">
        <f t="shared" si="27"/>
        <v>HYB</v>
      </c>
      <c r="BL114" s="55" t="str">
        <f t="shared" si="27"/>
        <v/>
      </c>
      <c r="BM114" s="55" t="str">
        <f t="shared" si="27"/>
        <v/>
      </c>
      <c r="BN114" s="55" t="str">
        <f t="shared" si="27"/>
        <v/>
      </c>
      <c r="BO114" s="55" t="str">
        <f t="shared" si="27"/>
        <v/>
      </c>
      <c r="BP114" s="55" t="str">
        <f t="shared" si="27"/>
        <v/>
      </c>
      <c r="BQ114" s="55" t="str">
        <f t="shared" si="27"/>
        <v/>
      </c>
      <c r="BR114" s="62" t="str">
        <f t="shared" si="16"/>
        <v>HYB</v>
      </c>
      <c r="BS114" s="62" t="str">
        <f t="shared" si="17"/>
        <v/>
      </c>
      <c r="BT114" s="63">
        <f t="shared" si="18"/>
        <v>117</v>
      </c>
      <c r="BU114" s="64">
        <f t="shared" si="19"/>
        <v>6.02</v>
      </c>
      <c r="BV114" s="64">
        <f t="shared" si="20"/>
        <v>13.04</v>
      </c>
      <c r="BW114" s="64">
        <f t="shared" si="21"/>
        <v>97.44</v>
      </c>
      <c r="BX114" s="65">
        <f t="shared" si="22"/>
        <v>46257.02</v>
      </c>
      <c r="BY114" s="65">
        <f t="shared" si="23"/>
        <v>46264.04</v>
      </c>
      <c r="BZ114" s="65">
        <f t="shared" si="24"/>
        <v>46349.440000000002</v>
      </c>
    </row>
    <row r="115" spans="1:78" ht="15.5" x14ac:dyDescent="0.35">
      <c r="A115">
        <v>71209</v>
      </c>
      <c r="B115" t="s">
        <v>782</v>
      </c>
      <c r="C115" t="s">
        <v>3</v>
      </c>
      <c r="D115">
        <v>111</v>
      </c>
      <c r="E115">
        <v>3007</v>
      </c>
      <c r="F115" t="s">
        <v>529</v>
      </c>
      <c r="G115" t="s">
        <v>242</v>
      </c>
      <c r="H115" t="s">
        <v>3</v>
      </c>
      <c r="I115" s="13">
        <v>46251</v>
      </c>
      <c r="J115" s="13">
        <v>46367</v>
      </c>
      <c r="K115" s="13">
        <v>46309</v>
      </c>
      <c r="L115" t="s">
        <v>795</v>
      </c>
      <c r="M115" t="s">
        <v>161</v>
      </c>
      <c r="N115">
        <v>24</v>
      </c>
      <c r="O115">
        <v>23</v>
      </c>
      <c r="P115">
        <v>23</v>
      </c>
      <c r="Q115">
        <v>23</v>
      </c>
      <c r="R115">
        <v>2</v>
      </c>
      <c r="S115">
        <v>255575</v>
      </c>
      <c r="T115" t="s">
        <v>237</v>
      </c>
      <c r="U115">
        <v>0</v>
      </c>
      <c r="V115"/>
      <c r="W115">
        <v>4</v>
      </c>
      <c r="X115" t="s">
        <v>194</v>
      </c>
      <c r="Y115"/>
      <c r="Z115" t="s">
        <v>277</v>
      </c>
      <c r="AA115"/>
      <c r="AB115"/>
      <c r="AC115"/>
      <c r="AD115"/>
      <c r="AE115"/>
      <c r="AF115" s="13">
        <v>46251</v>
      </c>
      <c r="AG115" s="13">
        <v>46367</v>
      </c>
      <c r="AH115"/>
      <c r="AI115"/>
      <c r="AJ115"/>
      <c r="AK115"/>
      <c r="AL115"/>
      <c r="AM115"/>
      <c r="AN115"/>
      <c r="AO115"/>
      <c r="AP115"/>
      <c r="AQ115"/>
      <c r="AR115"/>
      <c r="AS115"/>
      <c r="AT115" s="59">
        <f>VLOOKUP($BR115,Tables!$D$14:$I$27,2,FALSE)*W115</f>
        <v>640</v>
      </c>
      <c r="AU115" s="59">
        <f>VLOOKUP($BR115,Tables!$D$14:$I$27,3,FALSE)</f>
        <v>0</v>
      </c>
      <c r="AV115" s="59">
        <f>VLOOKUP($BR115,Tables!$D$14:$I$27,4,FALSE)*W115</f>
        <v>0</v>
      </c>
      <c r="AW115" s="59">
        <f>VLOOKUP($BR115,Tables!$D$14:$I$27,5,FALSE)*W115</f>
        <v>0</v>
      </c>
      <c r="AX115" s="52">
        <f>IF(ISERROR(VLOOKUP(V115,Tables!$A$2:$B$27,2,FALSE))=TRUE,0,VLOOKUP(V115,Tables!$A$2:$B$27,2,FALSE))*VLOOKUP(BR115,Tables!$D$14:$J$27,7,FALSE)</f>
        <v>0</v>
      </c>
      <c r="AY115" s="52">
        <f>IF(ISERROR(VLOOKUP(BS115,Tables!$A$2:$B$31,2,FALSE))=TRUE,0,VLOOKUP(BS115,Tables!$A$2:$B$31,2,FALSE))</f>
        <v>0</v>
      </c>
      <c r="AZ115" s="59">
        <f>VLOOKUP($BR115,Tables!$D$14:$K$27,8,FALSE)</f>
        <v>0</v>
      </c>
      <c r="BA115" s="59">
        <f>IF(OR(BR115="T150",BR115="HYBT150"),W115*Tables!$L$23,0)</f>
        <v>0</v>
      </c>
      <c r="BB115" s="59">
        <f>IF(OR(BR115="T200",BR115="HYBT200"),W115*Tables!$E$24,0)</f>
        <v>0</v>
      </c>
      <c r="BC115" s="61">
        <f t="shared" si="15"/>
        <v>640</v>
      </c>
      <c r="BD115" s="55" t="str">
        <f t="shared" si="27"/>
        <v/>
      </c>
      <c r="BE115" s="55" t="str">
        <f t="shared" si="27"/>
        <v/>
      </c>
      <c r="BF115" s="55" t="str">
        <f t="shared" si="27"/>
        <v/>
      </c>
      <c r="BG115" s="55" t="str">
        <f t="shared" si="27"/>
        <v/>
      </c>
      <c r="BH115" s="55" t="str">
        <f t="shared" si="27"/>
        <v/>
      </c>
      <c r="BI115" s="55" t="str">
        <f t="shared" si="27"/>
        <v/>
      </c>
      <c r="BJ115" s="55" t="str">
        <f t="shared" si="27"/>
        <v/>
      </c>
      <c r="BK115" s="55" t="str">
        <f t="shared" si="27"/>
        <v/>
      </c>
      <c r="BL115" s="55" t="str">
        <f t="shared" si="27"/>
        <v/>
      </c>
      <c r="BM115" s="55" t="str">
        <f t="shared" si="27"/>
        <v/>
      </c>
      <c r="BN115" s="55" t="str">
        <f t="shared" si="27"/>
        <v/>
      </c>
      <c r="BO115" s="55" t="str">
        <f t="shared" si="27"/>
        <v/>
      </c>
      <c r="BP115" s="55" t="str">
        <f t="shared" si="27"/>
        <v/>
      </c>
      <c r="BQ115" s="55" t="str">
        <f t="shared" si="27"/>
        <v/>
      </c>
      <c r="BR115" s="62" t="str">
        <f t="shared" si="16"/>
        <v>Base</v>
      </c>
      <c r="BS115" s="62" t="str">
        <f t="shared" si="17"/>
        <v/>
      </c>
      <c r="BT115" s="63">
        <f t="shared" si="18"/>
        <v>117</v>
      </c>
      <c r="BU115" s="64">
        <f t="shared" si="19"/>
        <v>6.02</v>
      </c>
      <c r="BV115" s="64">
        <f t="shared" si="20"/>
        <v>13.04</v>
      </c>
      <c r="BW115" s="64">
        <f t="shared" si="21"/>
        <v>97.44</v>
      </c>
      <c r="BX115" s="65">
        <f t="shared" si="22"/>
        <v>46257.02</v>
      </c>
      <c r="BY115" s="65">
        <f t="shared" si="23"/>
        <v>46264.04</v>
      </c>
      <c r="BZ115" s="65">
        <f t="shared" si="24"/>
        <v>46349.440000000002</v>
      </c>
    </row>
    <row r="116" spans="1:78" ht="15.5" x14ac:dyDescent="0.35">
      <c r="A116">
        <v>71759</v>
      </c>
      <c r="B116" t="s">
        <v>782</v>
      </c>
      <c r="C116" t="s">
        <v>3</v>
      </c>
      <c r="D116">
        <v>111</v>
      </c>
      <c r="E116">
        <v>3008</v>
      </c>
      <c r="F116" t="s">
        <v>529</v>
      </c>
      <c r="G116" t="s">
        <v>242</v>
      </c>
      <c r="H116" t="s">
        <v>3</v>
      </c>
      <c r="I116" s="13">
        <v>46252</v>
      </c>
      <c r="J116" s="13">
        <v>46367</v>
      </c>
      <c r="K116" s="13">
        <v>46309</v>
      </c>
      <c r="L116" t="s">
        <v>796</v>
      </c>
      <c r="M116" t="s">
        <v>193</v>
      </c>
      <c r="N116">
        <v>12</v>
      </c>
      <c r="O116">
        <v>0</v>
      </c>
      <c r="P116">
        <v>0</v>
      </c>
      <c r="Q116">
        <v>0</v>
      </c>
      <c r="R116">
        <v>0</v>
      </c>
      <c r="S116" t="s">
        <v>197</v>
      </c>
      <c r="T116" t="s">
        <v>197</v>
      </c>
      <c r="U116">
        <v>0</v>
      </c>
      <c r="V116"/>
      <c r="W116">
        <v>4</v>
      </c>
      <c r="X116" t="s">
        <v>293</v>
      </c>
      <c r="Y116"/>
      <c r="Z116"/>
      <c r="AA116"/>
      <c r="AB116"/>
      <c r="AC116" t="s">
        <v>208</v>
      </c>
      <c r="AD116" t="s">
        <v>209</v>
      </c>
      <c r="AE116" t="s">
        <v>496</v>
      </c>
      <c r="AF116" s="13">
        <v>46252</v>
      </c>
      <c r="AG116" s="13">
        <v>46367</v>
      </c>
      <c r="AH116"/>
      <c r="AI116"/>
      <c r="AJ116" t="s">
        <v>212</v>
      </c>
      <c r="AK116" t="s">
        <v>449</v>
      </c>
      <c r="AL116" t="s">
        <v>525</v>
      </c>
      <c r="AM116" s="13">
        <v>46252</v>
      </c>
      <c r="AN116" s="13">
        <v>46367</v>
      </c>
      <c r="AO116"/>
      <c r="AP116"/>
      <c r="AQ116"/>
      <c r="AR116"/>
      <c r="AS116"/>
      <c r="AT116" s="59">
        <f>VLOOKUP($BR116,Tables!$D$14:$I$27,2,FALSE)*W116</f>
        <v>640</v>
      </c>
      <c r="AU116" s="59">
        <f>VLOOKUP($BR116,Tables!$D$14:$I$27,3,FALSE)</f>
        <v>0</v>
      </c>
      <c r="AV116" s="59">
        <f>VLOOKUP($BR116,Tables!$D$14:$I$27,4,FALSE)*W116</f>
        <v>0</v>
      </c>
      <c r="AW116" s="59">
        <f>VLOOKUP($BR116,Tables!$D$14:$I$27,5,FALSE)*W116</f>
        <v>0</v>
      </c>
      <c r="AX116" s="52">
        <f>IF(ISERROR(VLOOKUP(V116,Tables!$A$2:$B$27,2,FALSE))=TRUE,0,VLOOKUP(V116,Tables!$A$2:$B$27,2,FALSE))*VLOOKUP(BR116,Tables!$D$14:$J$27,7,FALSE)</f>
        <v>0</v>
      </c>
      <c r="AY116" s="52">
        <f>IF(ISERROR(VLOOKUP(BS116,Tables!$A$2:$B$31,2,FALSE))=TRUE,0,VLOOKUP(BS116,Tables!$A$2:$B$31,2,FALSE))</f>
        <v>0</v>
      </c>
      <c r="AZ116" s="59">
        <f>VLOOKUP($BR116,Tables!$D$14:$K$27,8,FALSE)</f>
        <v>0</v>
      </c>
      <c r="BA116" s="59">
        <f>IF(OR(BR116="T150",BR116="HYBT150"),W116*Tables!$L$23,0)</f>
        <v>0</v>
      </c>
      <c r="BB116" s="59">
        <f>IF(OR(BR116="T200",BR116="HYBT200"),W116*Tables!$E$24,0)</f>
        <v>0</v>
      </c>
      <c r="BC116" s="61">
        <f t="shared" si="15"/>
        <v>640</v>
      </c>
      <c r="BD116" s="55" t="str">
        <f t="shared" si="27"/>
        <v/>
      </c>
      <c r="BE116" s="55" t="str">
        <f t="shared" si="27"/>
        <v/>
      </c>
      <c r="BF116" s="55" t="str">
        <f t="shared" si="27"/>
        <v/>
      </c>
      <c r="BG116" s="55" t="str">
        <f t="shared" si="27"/>
        <v/>
      </c>
      <c r="BH116" s="55" t="str">
        <f t="shared" si="27"/>
        <v/>
      </c>
      <c r="BI116" s="55" t="str">
        <f t="shared" si="27"/>
        <v/>
      </c>
      <c r="BJ116" s="55" t="str">
        <f t="shared" si="27"/>
        <v/>
      </c>
      <c r="BK116" s="55" t="str">
        <f t="shared" si="27"/>
        <v/>
      </c>
      <c r="BL116" s="55" t="str">
        <f t="shared" si="27"/>
        <v/>
      </c>
      <c r="BM116" s="55" t="str">
        <f t="shared" si="27"/>
        <v/>
      </c>
      <c r="BN116" s="55" t="str">
        <f t="shared" si="27"/>
        <v/>
      </c>
      <c r="BO116" s="55" t="str">
        <f t="shared" si="27"/>
        <v/>
      </c>
      <c r="BP116" s="55" t="str">
        <f t="shared" si="27"/>
        <v/>
      </c>
      <c r="BQ116" s="55" t="str">
        <f>IF(ISERROR(SEARCHB(" "&amp;BQ$1&amp;" "," "&amp;$L116&amp;" "))=TRUE,"",BQ$1)</f>
        <v/>
      </c>
      <c r="BR116" s="62" t="str">
        <f>IF(BD116&amp;BE116&amp;BF116&amp;BG116&amp;BH116&amp;BI116&amp;BJ116&amp;BK116&amp;BP116&amp;BQ116="","Base",BD116&amp;BE116&amp;BF116&amp;BG116&amp;BH116&amp;BI116&amp;BJ116&amp;BK116&amp;BP116&amp;BQ116)</f>
        <v>Base</v>
      </c>
      <c r="BS116" s="62" t="str">
        <f t="shared" si="17"/>
        <v/>
      </c>
      <c r="BT116" s="63">
        <f t="shared" si="18"/>
        <v>116</v>
      </c>
      <c r="BU116" s="64">
        <f t="shared" si="19"/>
        <v>5.96</v>
      </c>
      <c r="BV116" s="64">
        <f t="shared" si="20"/>
        <v>12.92</v>
      </c>
      <c r="BW116" s="64">
        <f t="shared" si="21"/>
        <v>96.6</v>
      </c>
      <c r="BX116" s="65">
        <f t="shared" si="22"/>
        <v>46257.96</v>
      </c>
      <c r="BY116" s="65">
        <f t="shared" si="23"/>
        <v>46264.92</v>
      </c>
      <c r="BZ116" s="65">
        <f t="shared" si="24"/>
        <v>46349.599999999999</v>
      </c>
    </row>
    <row r="117" spans="1:78" ht="15.5" x14ac:dyDescent="0.35">
      <c r="A117">
        <v>71210</v>
      </c>
      <c r="B117" t="s">
        <v>782</v>
      </c>
      <c r="C117" t="s">
        <v>3</v>
      </c>
      <c r="D117">
        <v>111</v>
      </c>
      <c r="E117">
        <v>3081</v>
      </c>
      <c r="F117" t="s">
        <v>529</v>
      </c>
      <c r="G117" t="s">
        <v>242</v>
      </c>
      <c r="H117" t="s">
        <v>3</v>
      </c>
      <c r="I117" s="13">
        <v>46251</v>
      </c>
      <c r="J117" s="13">
        <v>46367</v>
      </c>
      <c r="K117" s="13">
        <v>46309</v>
      </c>
      <c r="L117" t="s">
        <v>798</v>
      </c>
      <c r="M117" t="s">
        <v>193</v>
      </c>
      <c r="N117">
        <v>4</v>
      </c>
      <c r="O117">
        <v>4</v>
      </c>
      <c r="P117">
        <v>4</v>
      </c>
      <c r="Q117">
        <v>4</v>
      </c>
      <c r="R117">
        <v>0</v>
      </c>
      <c r="S117">
        <v>108680</v>
      </c>
      <c r="T117" t="s">
        <v>274</v>
      </c>
      <c r="U117">
        <v>0</v>
      </c>
      <c r="V117"/>
      <c r="W117">
        <v>4</v>
      </c>
      <c r="X117" t="s">
        <v>194</v>
      </c>
      <c r="Y117" t="s">
        <v>532</v>
      </c>
      <c r="Z117"/>
      <c r="AA117" t="s">
        <v>19</v>
      </c>
      <c r="AB117">
        <v>2210</v>
      </c>
      <c r="AC117" t="s">
        <v>207</v>
      </c>
      <c r="AD117" t="s">
        <v>313</v>
      </c>
      <c r="AE117" t="s">
        <v>483</v>
      </c>
      <c r="AF117" s="13">
        <v>46251</v>
      </c>
      <c r="AG117" s="13">
        <v>46367</v>
      </c>
      <c r="AH117" t="s">
        <v>19</v>
      </c>
      <c r="AI117">
        <v>2218</v>
      </c>
      <c r="AJ117" t="s">
        <v>207</v>
      </c>
      <c r="AK117" t="s">
        <v>313</v>
      </c>
      <c r="AL117" t="s">
        <v>483</v>
      </c>
      <c r="AM117" s="13">
        <v>46251</v>
      </c>
      <c r="AN117" s="13">
        <v>46367</v>
      </c>
      <c r="AO117"/>
      <c r="AP117"/>
      <c r="AQ117"/>
      <c r="AR117"/>
      <c r="AS117"/>
      <c r="AT117" s="59">
        <f>VLOOKUP($BR117,Tables!$D$14:$I$27,2,FALSE)*W117</f>
        <v>640</v>
      </c>
      <c r="AU117" s="59">
        <f>VLOOKUP($BR117,Tables!$D$14:$I$27,3,FALSE)</f>
        <v>0</v>
      </c>
      <c r="AV117" s="59">
        <f>VLOOKUP($BR117,Tables!$D$14:$I$27,4,FALSE)*W117</f>
        <v>0</v>
      </c>
      <c r="AW117" s="59">
        <f>VLOOKUP($BR117,Tables!$D$14:$I$27,5,FALSE)*W117</f>
        <v>0</v>
      </c>
      <c r="AX117" s="52">
        <f>IF(ISERROR(VLOOKUP(V117,Tables!$A$2:$B$27,2,FALSE))=TRUE,0,VLOOKUP(V117,Tables!$A$2:$B$27,2,FALSE))*VLOOKUP(BR117,Tables!$D$14:$J$27,7,FALSE)</f>
        <v>0</v>
      </c>
      <c r="AY117" s="52">
        <f>IF(ISERROR(VLOOKUP(BS117,Tables!$A$2:$B$31,2,FALSE))=TRUE,0,VLOOKUP(BS117,Tables!$A$2:$B$31,2,FALSE))</f>
        <v>0</v>
      </c>
      <c r="AZ117" s="59">
        <f>VLOOKUP($BR117,Tables!$D$14:$K$27,8,FALSE)</f>
        <v>0</v>
      </c>
      <c r="BA117" s="59">
        <f>IF(OR(BR117="T150",BR117="HYBT150"),W117*Tables!$L$23,0)</f>
        <v>0</v>
      </c>
      <c r="BB117" s="59">
        <f>IF(OR(BR117="T200",BR117="HYBT200"),W117*Tables!$E$24,0)</f>
        <v>0</v>
      </c>
      <c r="BC117" s="61">
        <f t="shared" si="15"/>
        <v>640</v>
      </c>
      <c r="BD117" s="55" t="str">
        <f t="shared" si="27"/>
        <v/>
      </c>
      <c r="BE117" s="55" t="str">
        <f t="shared" si="27"/>
        <v/>
      </c>
      <c r="BF117" s="55" t="str">
        <f t="shared" si="27"/>
        <v/>
      </c>
      <c r="BG117" s="55" t="str">
        <f t="shared" si="27"/>
        <v/>
      </c>
      <c r="BH117" s="55" t="str">
        <f t="shared" si="27"/>
        <v/>
      </c>
      <c r="BI117" s="55" t="str">
        <f t="shared" si="27"/>
        <v/>
      </c>
      <c r="BJ117" s="55" t="str">
        <f t="shared" si="27"/>
        <v/>
      </c>
      <c r="BK117" s="55" t="str">
        <f t="shared" si="27"/>
        <v/>
      </c>
      <c r="BL117" s="55" t="str">
        <f t="shared" si="27"/>
        <v/>
      </c>
      <c r="BM117" s="55" t="str">
        <f t="shared" si="27"/>
        <v/>
      </c>
      <c r="BN117" s="55" t="str">
        <f t="shared" si="27"/>
        <v/>
      </c>
      <c r="BO117" s="55" t="str">
        <f t="shared" si="27"/>
        <v/>
      </c>
      <c r="BP117" s="55" t="str">
        <f t="shared" si="27"/>
        <v/>
      </c>
      <c r="BQ117" s="55" t="str">
        <f t="shared" si="27"/>
        <v/>
      </c>
      <c r="BR117" s="62" t="str">
        <f t="shared" si="16"/>
        <v>Base</v>
      </c>
      <c r="BS117" s="62" t="str">
        <f t="shared" si="17"/>
        <v/>
      </c>
      <c r="BT117" s="63">
        <f t="shared" si="18"/>
        <v>117</v>
      </c>
      <c r="BU117" s="64">
        <f t="shared" si="19"/>
        <v>6.02</v>
      </c>
      <c r="BV117" s="64">
        <f t="shared" si="20"/>
        <v>13.04</v>
      </c>
      <c r="BW117" s="64">
        <f t="shared" si="21"/>
        <v>97.44</v>
      </c>
      <c r="BX117" s="65">
        <f t="shared" si="22"/>
        <v>46257.02</v>
      </c>
      <c r="BY117" s="65">
        <f t="shared" si="23"/>
        <v>46264.04</v>
      </c>
      <c r="BZ117" s="65">
        <f t="shared" si="24"/>
        <v>46349.440000000002</v>
      </c>
    </row>
    <row r="118" spans="1:78" ht="15.5" x14ac:dyDescent="0.35">
      <c r="A118">
        <v>71927</v>
      </c>
      <c r="B118" t="s">
        <v>782</v>
      </c>
      <c r="C118" t="s">
        <v>3</v>
      </c>
      <c r="D118">
        <v>111</v>
      </c>
      <c r="E118">
        <v>3090</v>
      </c>
      <c r="F118" t="s">
        <v>529</v>
      </c>
      <c r="G118" t="s">
        <v>242</v>
      </c>
      <c r="H118" t="s">
        <v>3</v>
      </c>
      <c r="I118" s="13">
        <v>46254</v>
      </c>
      <c r="J118" s="13">
        <v>46534</v>
      </c>
      <c r="K118" s="13">
        <v>46394</v>
      </c>
      <c r="L118" t="s">
        <v>956</v>
      </c>
      <c r="M118" t="s">
        <v>517</v>
      </c>
      <c r="N118">
        <v>24</v>
      </c>
      <c r="O118">
        <v>13</v>
      </c>
      <c r="P118">
        <v>13</v>
      </c>
      <c r="Q118">
        <v>13</v>
      </c>
      <c r="R118">
        <v>0</v>
      </c>
      <c r="S118">
        <v>60087</v>
      </c>
      <c r="T118" t="s">
        <v>957</v>
      </c>
      <c r="U118">
        <v>0</v>
      </c>
      <c r="V118"/>
      <c r="W118">
        <v>4</v>
      </c>
      <c r="X118" t="s">
        <v>194</v>
      </c>
      <c r="Y118"/>
      <c r="Z118" t="s">
        <v>518</v>
      </c>
      <c r="AA118" t="s">
        <v>519</v>
      </c>
      <c r="AB118" t="s">
        <v>199</v>
      </c>
      <c r="AC118" t="s">
        <v>207</v>
      </c>
      <c r="AD118" t="s">
        <v>195</v>
      </c>
      <c r="AE118" t="s">
        <v>480</v>
      </c>
      <c r="AF118" s="13">
        <v>46254</v>
      </c>
      <c r="AG118" s="13">
        <v>46534</v>
      </c>
      <c r="AH118"/>
      <c r="AI118"/>
      <c r="AJ118"/>
      <c r="AK118"/>
      <c r="AL118"/>
      <c r="AM118"/>
      <c r="AN118"/>
      <c r="AO118"/>
      <c r="AP118"/>
      <c r="AQ118"/>
      <c r="AR118"/>
      <c r="AS118"/>
      <c r="AT118" s="59">
        <f>VLOOKUP($BR118,Tables!$D$14:$I$27,2,FALSE)*W118</f>
        <v>640</v>
      </c>
      <c r="AU118" s="59">
        <f>VLOOKUP($BR118,Tables!$D$14:$I$27,3,FALSE)</f>
        <v>0</v>
      </c>
      <c r="AV118" s="59">
        <f>VLOOKUP($BR118,Tables!$D$14:$I$27,4,FALSE)*W118</f>
        <v>0</v>
      </c>
      <c r="AW118" s="59">
        <f>VLOOKUP($BR118,Tables!$D$14:$I$27,5,FALSE)*W118</f>
        <v>0</v>
      </c>
      <c r="AX118" s="52">
        <f>IF(ISERROR(VLOOKUP(V118,Tables!$A$2:$B$27,2,FALSE))=TRUE,0,VLOOKUP(V118,Tables!$A$2:$B$27,2,FALSE))*VLOOKUP(BR118,Tables!$D$14:$J$27,7,FALSE)</f>
        <v>0</v>
      </c>
      <c r="AY118" s="52">
        <f>IF(ISERROR(VLOOKUP(BS118,Tables!$A$2:$B$31,2,FALSE))=TRUE,0,VLOOKUP(BS118,Tables!$A$2:$B$31,2,FALSE))</f>
        <v>0</v>
      </c>
      <c r="AZ118" s="59">
        <f>VLOOKUP($BR118,Tables!$D$14:$K$27,8,FALSE)</f>
        <v>0</v>
      </c>
      <c r="BA118" s="59">
        <f>IF(OR(BR118="T150",BR118="HYBT150"),W118*Tables!$L$23,0)</f>
        <v>0</v>
      </c>
      <c r="BB118" s="59">
        <f>IF(OR(BR118="T200",BR118="HYBT200"),W118*Tables!$E$24,0)</f>
        <v>0</v>
      </c>
      <c r="BC118" s="61">
        <f t="shared" si="15"/>
        <v>640</v>
      </c>
      <c r="BD118" s="55" t="str">
        <f t="shared" si="27"/>
        <v/>
      </c>
      <c r="BE118" s="55" t="str">
        <f t="shared" si="27"/>
        <v/>
      </c>
      <c r="BF118" s="55" t="str">
        <f t="shared" si="27"/>
        <v/>
      </c>
      <c r="BG118" s="55" t="str">
        <f t="shared" si="27"/>
        <v/>
      </c>
      <c r="BH118" s="55" t="str">
        <f t="shared" si="27"/>
        <v/>
      </c>
      <c r="BI118" s="55" t="str">
        <f t="shared" si="27"/>
        <v/>
      </c>
      <c r="BJ118" s="55" t="str">
        <f t="shared" si="27"/>
        <v/>
      </c>
      <c r="BK118" s="55" t="str">
        <f t="shared" si="27"/>
        <v/>
      </c>
      <c r="BL118" s="55" t="str">
        <f t="shared" si="27"/>
        <v/>
      </c>
      <c r="BM118" s="55" t="str">
        <f t="shared" si="27"/>
        <v/>
      </c>
      <c r="BN118" s="55" t="str">
        <f t="shared" si="27"/>
        <v/>
      </c>
      <c r="BO118" s="55" t="str">
        <f t="shared" si="27"/>
        <v/>
      </c>
      <c r="BP118" s="55" t="str">
        <f t="shared" si="27"/>
        <v/>
      </c>
      <c r="BQ118" s="55" t="str">
        <f t="shared" si="27"/>
        <v/>
      </c>
      <c r="BR118" s="62" t="str">
        <f t="shared" si="16"/>
        <v>Base</v>
      </c>
      <c r="BS118" s="62" t="str">
        <f t="shared" si="17"/>
        <v/>
      </c>
      <c r="BT118" s="63">
        <f t="shared" si="18"/>
        <v>281</v>
      </c>
      <c r="BU118" s="64">
        <f t="shared" si="19"/>
        <v>15.86</v>
      </c>
      <c r="BV118" s="64">
        <f t="shared" si="20"/>
        <v>32.72</v>
      </c>
      <c r="BW118" s="64">
        <f t="shared" si="21"/>
        <v>235.2</v>
      </c>
      <c r="BX118" s="65">
        <f t="shared" si="22"/>
        <v>46269.86</v>
      </c>
      <c r="BY118" s="65">
        <f t="shared" si="23"/>
        <v>46286.720000000001</v>
      </c>
      <c r="BZ118" s="65">
        <f t="shared" si="24"/>
        <v>46489.2</v>
      </c>
    </row>
    <row r="119" spans="1:78" ht="15.5" x14ac:dyDescent="0.35">
      <c r="A119">
        <v>72195</v>
      </c>
      <c r="B119" t="s">
        <v>782</v>
      </c>
      <c r="C119" t="s">
        <v>3</v>
      </c>
      <c r="D119">
        <v>111</v>
      </c>
      <c r="E119">
        <v>3091</v>
      </c>
      <c r="F119" t="s">
        <v>529</v>
      </c>
      <c r="G119" t="s">
        <v>242</v>
      </c>
      <c r="H119" t="s">
        <v>3</v>
      </c>
      <c r="I119" s="13">
        <v>46246</v>
      </c>
      <c r="J119" s="13">
        <v>46741</v>
      </c>
      <c r="K119" s="13">
        <v>46493</v>
      </c>
      <c r="L119" t="s">
        <v>956</v>
      </c>
      <c r="M119" t="s">
        <v>476</v>
      </c>
      <c r="N119">
        <v>24</v>
      </c>
      <c r="O119">
        <v>0</v>
      </c>
      <c r="P119">
        <v>0</v>
      </c>
      <c r="Q119">
        <v>0</v>
      </c>
      <c r="R119">
        <v>0</v>
      </c>
      <c r="S119" t="s">
        <v>197</v>
      </c>
      <c r="T119" t="s">
        <v>197</v>
      </c>
      <c r="U119">
        <v>0</v>
      </c>
      <c r="V119"/>
      <c r="W119">
        <v>4</v>
      </c>
      <c r="X119" t="s">
        <v>194</v>
      </c>
      <c r="Y119"/>
      <c r="Z119" t="s">
        <v>477</v>
      </c>
      <c r="AA119" t="s">
        <v>478</v>
      </c>
      <c r="AB119" t="s">
        <v>199</v>
      </c>
      <c r="AC119" t="s">
        <v>305</v>
      </c>
      <c r="AD119" t="s">
        <v>479</v>
      </c>
      <c r="AE119" t="s">
        <v>480</v>
      </c>
      <c r="AF119" s="13">
        <v>46246</v>
      </c>
      <c r="AG119" s="13">
        <v>46741</v>
      </c>
      <c r="AH119"/>
      <c r="AI119"/>
      <c r="AJ119"/>
      <c r="AK119"/>
      <c r="AL119"/>
      <c r="AM119"/>
      <c r="AN119"/>
      <c r="AO119"/>
      <c r="AP119"/>
      <c r="AQ119"/>
      <c r="AR119"/>
      <c r="AS119"/>
      <c r="AT119" s="59">
        <f>VLOOKUP($BR119,Tables!$D$14:$I$27,2,FALSE)*W119</f>
        <v>640</v>
      </c>
      <c r="AU119" s="59">
        <f>VLOOKUP($BR119,Tables!$D$14:$I$27,3,FALSE)</f>
        <v>0</v>
      </c>
      <c r="AV119" s="59">
        <f>VLOOKUP($BR119,Tables!$D$14:$I$27,4,FALSE)*W119</f>
        <v>0</v>
      </c>
      <c r="AW119" s="59">
        <f>VLOOKUP($BR119,Tables!$D$14:$I$27,5,FALSE)*W119</f>
        <v>0</v>
      </c>
      <c r="AX119" s="52">
        <f>IF(ISERROR(VLOOKUP(V119,Tables!$A$2:$B$27,2,FALSE))=TRUE,0,VLOOKUP(V119,Tables!$A$2:$B$27,2,FALSE))*VLOOKUP(BR119,Tables!$D$14:$J$27,7,FALSE)</f>
        <v>0</v>
      </c>
      <c r="AY119" s="52">
        <f>IF(ISERROR(VLOOKUP(BS119,Tables!$A$2:$B$31,2,FALSE))=TRUE,0,VLOOKUP(BS119,Tables!$A$2:$B$31,2,FALSE))</f>
        <v>0</v>
      </c>
      <c r="AZ119" s="59">
        <f>VLOOKUP($BR119,Tables!$D$14:$K$27,8,FALSE)</f>
        <v>0</v>
      </c>
      <c r="BA119" s="59">
        <f>IF(OR(BR119="T150",BR119="HYBT150"),W119*Tables!$L$23,0)</f>
        <v>0</v>
      </c>
      <c r="BB119" s="59">
        <f>IF(OR(BR119="T200",BR119="HYBT200"),W119*Tables!$E$24,0)</f>
        <v>0</v>
      </c>
      <c r="BC119" s="61">
        <f t="shared" si="15"/>
        <v>640</v>
      </c>
      <c r="BD119" s="55" t="str">
        <f t="shared" si="27"/>
        <v/>
      </c>
      <c r="BE119" s="55" t="str">
        <f t="shared" si="27"/>
        <v/>
      </c>
      <c r="BF119" s="55" t="str">
        <f t="shared" si="27"/>
        <v/>
      </c>
      <c r="BG119" s="55" t="str">
        <f t="shared" si="27"/>
        <v/>
      </c>
      <c r="BH119" s="55" t="str">
        <f t="shared" si="27"/>
        <v/>
      </c>
      <c r="BI119" s="55" t="str">
        <f t="shared" si="27"/>
        <v/>
      </c>
      <c r="BJ119" s="55" t="str">
        <f t="shared" si="27"/>
        <v/>
      </c>
      <c r="BK119" s="55" t="str">
        <f t="shared" si="27"/>
        <v/>
      </c>
      <c r="BL119" s="55" t="str">
        <f t="shared" si="27"/>
        <v/>
      </c>
      <c r="BM119" s="55" t="str">
        <f t="shared" si="27"/>
        <v/>
      </c>
      <c r="BN119" s="55" t="str">
        <f t="shared" si="27"/>
        <v/>
      </c>
      <c r="BO119" s="55" t="str">
        <f t="shared" si="27"/>
        <v/>
      </c>
      <c r="BP119" s="55" t="str">
        <f t="shared" si="27"/>
        <v/>
      </c>
      <c r="BQ119" s="55" t="str">
        <f t="shared" si="27"/>
        <v/>
      </c>
      <c r="BR119" s="62" t="str">
        <f t="shared" si="16"/>
        <v>Base</v>
      </c>
      <c r="BS119" s="62" t="str">
        <f t="shared" si="17"/>
        <v/>
      </c>
      <c r="BT119" s="63">
        <f t="shared" si="18"/>
        <v>496</v>
      </c>
      <c r="BU119" s="64">
        <f t="shared" si="19"/>
        <v>28.759999999999998</v>
      </c>
      <c r="BV119" s="64">
        <f t="shared" si="20"/>
        <v>58.519999999999996</v>
      </c>
      <c r="BW119" s="64">
        <f t="shared" si="21"/>
        <v>415.8</v>
      </c>
      <c r="BX119" s="65">
        <f t="shared" si="22"/>
        <v>46274.76</v>
      </c>
      <c r="BY119" s="65">
        <f t="shared" si="23"/>
        <v>46304.52</v>
      </c>
      <c r="BZ119" s="65">
        <f t="shared" si="24"/>
        <v>46661.8</v>
      </c>
    </row>
    <row r="120" spans="1:78" ht="15.5" x14ac:dyDescent="0.35">
      <c r="A120">
        <v>71211</v>
      </c>
      <c r="B120" t="s">
        <v>782</v>
      </c>
      <c r="C120" t="s">
        <v>3</v>
      </c>
      <c r="D120">
        <v>201</v>
      </c>
      <c r="E120">
        <v>3001</v>
      </c>
      <c r="F120" t="s">
        <v>533</v>
      </c>
      <c r="G120" t="s">
        <v>242</v>
      </c>
      <c r="H120" t="s">
        <v>3</v>
      </c>
      <c r="I120" s="13">
        <v>46251</v>
      </c>
      <c r="J120" s="13">
        <v>46367</v>
      </c>
      <c r="K120" s="13">
        <v>46309</v>
      </c>
      <c r="L120" t="s">
        <v>799</v>
      </c>
      <c r="M120" t="s">
        <v>193</v>
      </c>
      <c r="N120">
        <v>22</v>
      </c>
      <c r="O120">
        <v>6</v>
      </c>
      <c r="P120">
        <v>6</v>
      </c>
      <c r="Q120">
        <v>6</v>
      </c>
      <c r="R120">
        <v>0</v>
      </c>
      <c r="S120">
        <v>407</v>
      </c>
      <c r="T120" t="s">
        <v>958</v>
      </c>
      <c r="U120">
        <v>0</v>
      </c>
      <c r="V120"/>
      <c r="W120">
        <v>4</v>
      </c>
      <c r="X120" t="s">
        <v>194</v>
      </c>
      <c r="Y120" t="s">
        <v>800</v>
      </c>
      <c r="Z120"/>
      <c r="AA120" t="s">
        <v>19</v>
      </c>
      <c r="AB120">
        <v>2261</v>
      </c>
      <c r="AC120" t="s">
        <v>207</v>
      </c>
      <c r="AD120" t="s">
        <v>215</v>
      </c>
      <c r="AE120" t="s">
        <v>483</v>
      </c>
      <c r="AF120" s="13">
        <v>46251</v>
      </c>
      <c r="AG120" s="13">
        <v>46367</v>
      </c>
      <c r="AH120"/>
      <c r="AI120"/>
      <c r="AJ120"/>
      <c r="AK120"/>
      <c r="AL120"/>
      <c r="AM120"/>
      <c r="AN120"/>
      <c r="AO120"/>
      <c r="AP120"/>
      <c r="AQ120"/>
      <c r="AR120"/>
      <c r="AS120"/>
      <c r="AT120" s="59">
        <f>VLOOKUP($BR120,Tables!$D$14:$I$27,2,FALSE)*W120</f>
        <v>640</v>
      </c>
      <c r="AU120" s="59">
        <f>VLOOKUP($BR120,Tables!$D$14:$I$27,3,FALSE)</f>
        <v>0</v>
      </c>
      <c r="AV120" s="59">
        <f>VLOOKUP($BR120,Tables!$D$14:$I$27,4,FALSE)*W120</f>
        <v>0</v>
      </c>
      <c r="AW120" s="59">
        <f>VLOOKUP($BR120,Tables!$D$14:$I$27,5,FALSE)*W120</f>
        <v>0</v>
      </c>
      <c r="AX120" s="52">
        <f>IF(ISERROR(VLOOKUP(V120,Tables!$A$2:$B$27,2,FALSE))=TRUE,0,VLOOKUP(V120,Tables!$A$2:$B$27,2,FALSE))*VLOOKUP(BR120,Tables!$D$14:$J$27,7,FALSE)</f>
        <v>0</v>
      </c>
      <c r="AY120" s="52">
        <f>IF(ISERROR(VLOOKUP(BS120,Tables!$A$2:$B$31,2,FALSE))=TRUE,0,VLOOKUP(BS120,Tables!$A$2:$B$31,2,FALSE))</f>
        <v>0</v>
      </c>
      <c r="AZ120" s="59">
        <f>VLOOKUP($BR120,Tables!$D$14:$K$27,8,FALSE)</f>
        <v>0</v>
      </c>
      <c r="BA120" s="59">
        <f>IF(OR(BR120="T150",BR120="HYBT150"),W120*Tables!$L$23,0)</f>
        <v>0</v>
      </c>
      <c r="BB120" s="59">
        <f>IF(OR(BR120="T200",BR120="HYBT200"),W120*Tables!$E$24,0)</f>
        <v>0</v>
      </c>
      <c r="BC120" s="61">
        <f t="shared" si="15"/>
        <v>640</v>
      </c>
      <c r="BD120" s="55" t="str">
        <f t="shared" si="27"/>
        <v/>
      </c>
      <c r="BE120" s="55" t="str">
        <f t="shared" si="27"/>
        <v/>
      </c>
      <c r="BF120" s="55" t="str">
        <f t="shared" si="27"/>
        <v/>
      </c>
      <c r="BG120" s="55" t="str">
        <f t="shared" si="27"/>
        <v/>
      </c>
      <c r="BH120" s="55" t="str">
        <f t="shared" si="27"/>
        <v/>
      </c>
      <c r="BI120" s="55" t="str">
        <f t="shared" si="27"/>
        <v/>
      </c>
      <c r="BJ120" s="55" t="str">
        <f t="shared" si="27"/>
        <v/>
      </c>
      <c r="BK120" s="55" t="str">
        <f t="shared" si="27"/>
        <v/>
      </c>
      <c r="BL120" s="55" t="str">
        <f t="shared" si="27"/>
        <v/>
      </c>
      <c r="BM120" s="55" t="str">
        <f t="shared" si="27"/>
        <v/>
      </c>
      <c r="BN120" s="55" t="str">
        <f t="shared" si="27"/>
        <v/>
      </c>
      <c r="BO120" s="55" t="str">
        <f t="shared" si="27"/>
        <v/>
      </c>
      <c r="BP120" s="55" t="str">
        <f t="shared" si="27"/>
        <v/>
      </c>
      <c r="BQ120" s="55" t="str">
        <f t="shared" si="27"/>
        <v/>
      </c>
      <c r="BR120" s="62" t="str">
        <f t="shared" si="16"/>
        <v>Base</v>
      </c>
      <c r="BS120" s="62" t="str">
        <f t="shared" si="17"/>
        <v/>
      </c>
      <c r="BT120" s="63">
        <f t="shared" si="18"/>
        <v>117</v>
      </c>
      <c r="BU120" s="64">
        <f t="shared" si="19"/>
        <v>6.02</v>
      </c>
      <c r="BV120" s="64">
        <f t="shared" si="20"/>
        <v>13.04</v>
      </c>
      <c r="BW120" s="64">
        <f t="shared" si="21"/>
        <v>97.44</v>
      </c>
      <c r="BX120" s="65">
        <f t="shared" si="22"/>
        <v>46257.02</v>
      </c>
      <c r="BY120" s="65">
        <f t="shared" si="23"/>
        <v>46264.04</v>
      </c>
      <c r="BZ120" s="65">
        <f t="shared" si="24"/>
        <v>46349.440000000002</v>
      </c>
    </row>
    <row r="121" spans="1:78" ht="15.5" x14ac:dyDescent="0.35">
      <c r="A121">
        <v>71760</v>
      </c>
      <c r="B121" t="s">
        <v>782</v>
      </c>
      <c r="C121" t="s">
        <v>3</v>
      </c>
      <c r="D121">
        <v>201</v>
      </c>
      <c r="E121">
        <v>3003</v>
      </c>
      <c r="F121" t="s">
        <v>533</v>
      </c>
      <c r="G121" t="s">
        <v>242</v>
      </c>
      <c r="H121" t="s">
        <v>3</v>
      </c>
      <c r="I121" s="13">
        <v>46252</v>
      </c>
      <c r="J121" s="13">
        <v>46367</v>
      </c>
      <c r="K121" s="13">
        <v>46309</v>
      </c>
      <c r="L121" t="s">
        <v>799</v>
      </c>
      <c r="M121" t="s">
        <v>193</v>
      </c>
      <c r="N121">
        <v>24</v>
      </c>
      <c r="O121">
        <v>7</v>
      </c>
      <c r="P121">
        <v>7</v>
      </c>
      <c r="Q121">
        <v>7</v>
      </c>
      <c r="R121">
        <v>0</v>
      </c>
      <c r="S121">
        <v>407</v>
      </c>
      <c r="T121" t="s">
        <v>958</v>
      </c>
      <c r="U121">
        <v>0</v>
      </c>
      <c r="V121"/>
      <c r="W121">
        <v>4</v>
      </c>
      <c r="X121" t="s">
        <v>194</v>
      </c>
      <c r="Y121"/>
      <c r="Z121"/>
      <c r="AA121"/>
      <c r="AB121"/>
      <c r="AC121" t="s">
        <v>200</v>
      </c>
      <c r="AD121" t="s">
        <v>214</v>
      </c>
      <c r="AE121" t="s">
        <v>496</v>
      </c>
      <c r="AF121" s="13">
        <v>46252</v>
      </c>
      <c r="AG121" s="13">
        <v>46367</v>
      </c>
      <c r="AH121"/>
      <c r="AI121"/>
      <c r="AJ121"/>
      <c r="AK121"/>
      <c r="AL121"/>
      <c r="AM121"/>
      <c r="AN121"/>
      <c r="AO121"/>
      <c r="AP121"/>
      <c r="AQ121"/>
      <c r="AR121"/>
      <c r="AS121"/>
      <c r="AT121" s="59">
        <f>VLOOKUP($BR121,Tables!$D$14:$I$27,2,FALSE)*W121</f>
        <v>640</v>
      </c>
      <c r="AU121" s="59">
        <f>VLOOKUP($BR121,Tables!$D$14:$I$27,3,FALSE)</f>
        <v>0</v>
      </c>
      <c r="AV121" s="59">
        <f>VLOOKUP($BR121,Tables!$D$14:$I$27,4,FALSE)*W121</f>
        <v>0</v>
      </c>
      <c r="AW121" s="59">
        <f>VLOOKUP($BR121,Tables!$D$14:$I$27,5,FALSE)*W121</f>
        <v>0</v>
      </c>
      <c r="AX121" s="52">
        <f>IF(ISERROR(VLOOKUP(V121,Tables!$A$2:$B$27,2,FALSE))=TRUE,0,VLOOKUP(V121,Tables!$A$2:$B$27,2,FALSE))*VLOOKUP(BR121,Tables!$D$14:$J$27,7,FALSE)</f>
        <v>0</v>
      </c>
      <c r="AY121" s="52">
        <f>IF(ISERROR(VLOOKUP(BS121,Tables!$A$2:$B$31,2,FALSE))=TRUE,0,VLOOKUP(BS121,Tables!$A$2:$B$31,2,FALSE))</f>
        <v>0</v>
      </c>
      <c r="AZ121" s="59">
        <f>VLOOKUP($BR121,Tables!$D$14:$K$27,8,FALSE)</f>
        <v>0</v>
      </c>
      <c r="BA121" s="59">
        <f>IF(OR(BR121="T150",BR121="HYBT150"),W121*Tables!$L$23,0)</f>
        <v>0</v>
      </c>
      <c r="BB121" s="59">
        <f>IF(OR(BR121="T200",BR121="HYBT200"),W121*Tables!$E$24,0)</f>
        <v>0</v>
      </c>
      <c r="BC121" s="61">
        <f t="shared" si="15"/>
        <v>640</v>
      </c>
      <c r="BD121" s="55" t="str">
        <f t="shared" si="27"/>
        <v/>
      </c>
      <c r="BE121" s="55" t="str">
        <f t="shared" si="27"/>
        <v/>
      </c>
      <c r="BF121" s="55" t="str">
        <f t="shared" si="27"/>
        <v/>
      </c>
      <c r="BG121" s="55" t="str">
        <f t="shared" si="27"/>
        <v/>
      </c>
      <c r="BH121" s="55" t="str">
        <f t="shared" si="27"/>
        <v/>
      </c>
      <c r="BI121" s="55" t="str">
        <f t="shared" si="27"/>
        <v/>
      </c>
      <c r="BJ121" s="55" t="str">
        <f t="shared" si="27"/>
        <v/>
      </c>
      <c r="BK121" s="55" t="str">
        <f t="shared" si="27"/>
        <v/>
      </c>
      <c r="BL121" s="55" t="str">
        <f t="shared" si="27"/>
        <v/>
      </c>
      <c r="BM121" s="55" t="str">
        <f t="shared" si="27"/>
        <v/>
      </c>
      <c r="BN121" s="55" t="str">
        <f t="shared" si="27"/>
        <v/>
      </c>
      <c r="BO121" s="55" t="str">
        <f t="shared" si="27"/>
        <v/>
      </c>
      <c r="BP121" s="55" t="str">
        <f t="shared" si="27"/>
        <v/>
      </c>
      <c r="BQ121" s="55" t="str">
        <f t="shared" si="27"/>
        <v/>
      </c>
      <c r="BR121" s="62" t="str">
        <f t="shared" si="16"/>
        <v>Base</v>
      </c>
      <c r="BS121" s="62" t="str">
        <f t="shared" si="17"/>
        <v/>
      </c>
      <c r="BT121" s="63">
        <f t="shared" si="18"/>
        <v>116</v>
      </c>
      <c r="BU121" s="64">
        <f t="shared" si="19"/>
        <v>5.96</v>
      </c>
      <c r="BV121" s="64">
        <f t="shared" si="20"/>
        <v>12.92</v>
      </c>
      <c r="BW121" s="64">
        <f t="shared" si="21"/>
        <v>96.6</v>
      </c>
      <c r="BX121" s="65">
        <f t="shared" si="22"/>
        <v>46257.96</v>
      </c>
      <c r="BY121" s="65">
        <f t="shared" si="23"/>
        <v>46264.92</v>
      </c>
      <c r="BZ121" s="65">
        <f t="shared" si="24"/>
        <v>46349.599999999999</v>
      </c>
    </row>
    <row r="122" spans="1:78" ht="15.5" x14ac:dyDescent="0.35">
      <c r="A122">
        <v>71212</v>
      </c>
      <c r="B122" t="s">
        <v>782</v>
      </c>
      <c r="C122" t="s">
        <v>3</v>
      </c>
      <c r="D122">
        <v>201</v>
      </c>
      <c r="E122">
        <v>3081</v>
      </c>
      <c r="F122" t="s">
        <v>533</v>
      </c>
      <c r="G122" t="s">
        <v>242</v>
      </c>
      <c r="H122" t="s">
        <v>3</v>
      </c>
      <c r="I122" s="13">
        <v>46251</v>
      </c>
      <c r="J122" s="13">
        <v>46367</v>
      </c>
      <c r="K122" s="13">
        <v>46309</v>
      </c>
      <c r="L122" t="s">
        <v>801</v>
      </c>
      <c r="M122" t="s">
        <v>193</v>
      </c>
      <c r="N122">
        <v>2</v>
      </c>
      <c r="O122">
        <v>2</v>
      </c>
      <c r="P122">
        <v>2</v>
      </c>
      <c r="Q122">
        <v>2</v>
      </c>
      <c r="R122">
        <v>0</v>
      </c>
      <c r="S122">
        <v>407</v>
      </c>
      <c r="T122" t="s">
        <v>958</v>
      </c>
      <c r="U122">
        <v>0</v>
      </c>
      <c r="V122"/>
      <c r="W122">
        <v>4</v>
      </c>
      <c r="X122" t="s">
        <v>194</v>
      </c>
      <c r="Y122" t="s">
        <v>534</v>
      </c>
      <c r="Z122"/>
      <c r="AA122" t="s">
        <v>19</v>
      </c>
      <c r="AB122">
        <v>2261</v>
      </c>
      <c r="AC122" t="s">
        <v>207</v>
      </c>
      <c r="AD122" t="s">
        <v>215</v>
      </c>
      <c r="AE122" t="s">
        <v>483</v>
      </c>
      <c r="AF122" s="13">
        <v>46251</v>
      </c>
      <c r="AG122" s="13">
        <v>46367</v>
      </c>
      <c r="AH122"/>
      <c r="AI122"/>
      <c r="AJ122"/>
      <c r="AK122"/>
      <c r="AL122"/>
      <c r="AM122"/>
      <c r="AN122"/>
      <c r="AO122"/>
      <c r="AP122"/>
      <c r="AQ122"/>
      <c r="AR122"/>
      <c r="AS122"/>
      <c r="AT122" s="59">
        <f>VLOOKUP($BR122,Tables!$D$14:$I$27,2,FALSE)*W122</f>
        <v>640</v>
      </c>
      <c r="AU122" s="59">
        <f>VLOOKUP($BR122,Tables!$D$14:$I$27,3,FALSE)</f>
        <v>0</v>
      </c>
      <c r="AV122" s="59">
        <f>VLOOKUP($BR122,Tables!$D$14:$I$27,4,FALSE)*W122</f>
        <v>0</v>
      </c>
      <c r="AW122" s="59">
        <f>VLOOKUP($BR122,Tables!$D$14:$I$27,5,FALSE)*W122</f>
        <v>0</v>
      </c>
      <c r="AX122" s="52">
        <f>IF(ISERROR(VLOOKUP(V122,Tables!$A$2:$B$27,2,FALSE))=TRUE,0,VLOOKUP(V122,Tables!$A$2:$B$27,2,FALSE))*VLOOKUP(BR122,Tables!$D$14:$J$27,7,FALSE)</f>
        <v>0</v>
      </c>
      <c r="AY122" s="52">
        <f>IF(ISERROR(VLOOKUP(BS122,Tables!$A$2:$B$31,2,FALSE))=TRUE,0,VLOOKUP(BS122,Tables!$A$2:$B$31,2,FALSE))</f>
        <v>0</v>
      </c>
      <c r="AZ122" s="59">
        <f>VLOOKUP($BR122,Tables!$D$14:$K$27,8,FALSE)</f>
        <v>0</v>
      </c>
      <c r="BA122" s="59">
        <f>IF(OR(BR122="T150",BR122="HYBT150"),W122*Tables!$L$23,0)</f>
        <v>0</v>
      </c>
      <c r="BB122" s="59">
        <f>IF(OR(BR122="T200",BR122="HYBT200"),W122*Tables!$E$24,0)</f>
        <v>0</v>
      </c>
      <c r="BC122" s="61">
        <f t="shared" si="15"/>
        <v>640</v>
      </c>
      <c r="BD122" s="55" t="str">
        <f t="shared" si="27"/>
        <v/>
      </c>
      <c r="BE122" s="55" t="str">
        <f t="shared" si="27"/>
        <v/>
      </c>
      <c r="BF122" s="55" t="str">
        <f t="shared" si="27"/>
        <v/>
      </c>
      <c r="BG122" s="55" t="str">
        <f t="shared" si="27"/>
        <v/>
      </c>
      <c r="BH122" s="55" t="str">
        <f t="shared" si="27"/>
        <v/>
      </c>
      <c r="BI122" s="55" t="str">
        <f t="shared" si="27"/>
        <v/>
      </c>
      <c r="BJ122" s="55" t="str">
        <f t="shared" si="27"/>
        <v/>
      </c>
      <c r="BK122" s="55" t="str">
        <f t="shared" si="27"/>
        <v/>
      </c>
      <c r="BL122" s="55" t="str">
        <f t="shared" si="27"/>
        <v/>
      </c>
      <c r="BM122" s="55" t="str">
        <f t="shared" si="27"/>
        <v/>
      </c>
      <c r="BN122" s="55" t="str">
        <f t="shared" si="27"/>
        <v/>
      </c>
      <c r="BO122" s="55" t="str">
        <f t="shared" si="27"/>
        <v/>
      </c>
      <c r="BP122" s="55" t="str">
        <f t="shared" si="27"/>
        <v/>
      </c>
      <c r="BQ122" s="55" t="str">
        <f t="shared" si="27"/>
        <v/>
      </c>
      <c r="BR122" s="62" t="str">
        <f t="shared" si="16"/>
        <v>Base</v>
      </c>
      <c r="BS122" s="62" t="str">
        <f t="shared" si="17"/>
        <v/>
      </c>
      <c r="BT122" s="63">
        <f t="shared" si="18"/>
        <v>117</v>
      </c>
      <c r="BU122" s="64">
        <f t="shared" si="19"/>
        <v>6.02</v>
      </c>
      <c r="BV122" s="64">
        <f t="shared" si="20"/>
        <v>13.04</v>
      </c>
      <c r="BW122" s="64">
        <f t="shared" si="21"/>
        <v>97.44</v>
      </c>
      <c r="BX122" s="65">
        <f t="shared" si="22"/>
        <v>46257.02</v>
      </c>
      <c r="BY122" s="65">
        <f t="shared" si="23"/>
        <v>46264.04</v>
      </c>
      <c r="BZ122" s="65">
        <f t="shared" si="24"/>
        <v>46349.440000000002</v>
      </c>
    </row>
    <row r="123" spans="1:78" ht="15.5" x14ac:dyDescent="0.35">
      <c r="A123">
        <v>71761</v>
      </c>
      <c r="B123" t="s">
        <v>782</v>
      </c>
      <c r="C123" t="s">
        <v>3</v>
      </c>
      <c r="D123">
        <v>213</v>
      </c>
      <c r="E123">
        <v>3001</v>
      </c>
      <c r="F123" t="s">
        <v>11</v>
      </c>
      <c r="G123" t="s">
        <v>242</v>
      </c>
      <c r="H123" t="s">
        <v>3</v>
      </c>
      <c r="I123" s="13">
        <v>46252</v>
      </c>
      <c r="J123" s="13">
        <v>46367</v>
      </c>
      <c r="K123" s="13">
        <v>46309</v>
      </c>
      <c r="L123" t="s">
        <v>282</v>
      </c>
      <c r="M123" t="s">
        <v>193</v>
      </c>
      <c r="N123">
        <v>24</v>
      </c>
      <c r="O123">
        <v>21</v>
      </c>
      <c r="P123">
        <v>21</v>
      </c>
      <c r="Q123">
        <v>21</v>
      </c>
      <c r="R123">
        <v>0</v>
      </c>
      <c r="S123">
        <v>407</v>
      </c>
      <c r="T123" t="s">
        <v>958</v>
      </c>
      <c r="U123">
        <v>0</v>
      </c>
      <c r="V123"/>
      <c r="W123">
        <v>4</v>
      </c>
      <c r="X123" t="s">
        <v>194</v>
      </c>
      <c r="Y123"/>
      <c r="Z123"/>
      <c r="AA123" t="s">
        <v>19</v>
      </c>
      <c r="AB123">
        <v>2265</v>
      </c>
      <c r="AC123" t="s">
        <v>207</v>
      </c>
      <c r="AD123" t="s">
        <v>215</v>
      </c>
      <c r="AE123" t="s">
        <v>496</v>
      </c>
      <c r="AF123" s="13">
        <v>46252</v>
      </c>
      <c r="AG123" s="13">
        <v>46367</v>
      </c>
      <c r="AH123"/>
      <c r="AI123"/>
      <c r="AJ123"/>
      <c r="AK123"/>
      <c r="AL123"/>
      <c r="AM123"/>
      <c r="AN123"/>
      <c r="AO123"/>
      <c r="AP123"/>
      <c r="AQ123"/>
      <c r="AR123"/>
      <c r="AS123"/>
      <c r="AT123" s="59">
        <f>VLOOKUP($BR123,Tables!$D$14:$I$27,2,FALSE)*W123</f>
        <v>640</v>
      </c>
      <c r="AU123" s="59">
        <f>VLOOKUP($BR123,Tables!$D$14:$I$27,3,FALSE)</f>
        <v>0</v>
      </c>
      <c r="AV123" s="59">
        <f>VLOOKUP($BR123,Tables!$D$14:$I$27,4,FALSE)*W123</f>
        <v>0</v>
      </c>
      <c r="AW123" s="59">
        <f>VLOOKUP($BR123,Tables!$D$14:$I$27,5,FALSE)*W123</f>
        <v>0</v>
      </c>
      <c r="AX123" s="52">
        <f>IF(ISERROR(VLOOKUP(V123,Tables!$A$2:$B$27,2,FALSE))=TRUE,0,VLOOKUP(V123,Tables!$A$2:$B$27,2,FALSE))*VLOOKUP(BR123,Tables!$D$14:$J$27,7,FALSE)</f>
        <v>0</v>
      </c>
      <c r="AY123" s="52">
        <f>IF(ISERROR(VLOOKUP(BS123,Tables!$A$2:$B$31,2,FALSE))=TRUE,0,VLOOKUP(BS123,Tables!$A$2:$B$31,2,FALSE))</f>
        <v>0</v>
      </c>
      <c r="AZ123" s="59">
        <f>VLOOKUP($BR123,Tables!$D$14:$K$27,8,FALSE)</f>
        <v>0</v>
      </c>
      <c r="BA123" s="59">
        <f>IF(OR(BR123="T150",BR123="HYBT150"),W123*Tables!$L$23,0)</f>
        <v>0</v>
      </c>
      <c r="BB123" s="59">
        <f>IF(OR(BR123="T200",BR123="HYBT200"),W123*Tables!$E$24,0)</f>
        <v>0</v>
      </c>
      <c r="BC123" s="61">
        <f t="shared" si="15"/>
        <v>640</v>
      </c>
      <c r="BD123" s="55" t="str">
        <f t="shared" si="27"/>
        <v/>
      </c>
      <c r="BE123" s="55" t="str">
        <f t="shared" si="27"/>
        <v/>
      </c>
      <c r="BF123" s="55" t="str">
        <f t="shared" si="27"/>
        <v/>
      </c>
      <c r="BG123" s="55" t="str">
        <f t="shared" si="27"/>
        <v/>
      </c>
      <c r="BH123" s="55" t="str">
        <f t="shared" si="27"/>
        <v/>
      </c>
      <c r="BI123" s="55" t="str">
        <f t="shared" si="27"/>
        <v/>
      </c>
      <c r="BJ123" s="55" t="str">
        <f t="shared" si="27"/>
        <v/>
      </c>
      <c r="BK123" s="55" t="str">
        <f t="shared" si="27"/>
        <v/>
      </c>
      <c r="BL123" s="55" t="str">
        <f t="shared" si="27"/>
        <v/>
      </c>
      <c r="BM123" s="55" t="str">
        <f t="shared" si="27"/>
        <v/>
      </c>
      <c r="BN123" s="55" t="str">
        <f t="shared" si="27"/>
        <v/>
      </c>
      <c r="BO123" s="55" t="str">
        <f t="shared" si="27"/>
        <v/>
      </c>
      <c r="BP123" s="55" t="str">
        <f t="shared" si="27"/>
        <v/>
      </c>
      <c r="BQ123" s="55" t="str">
        <f t="shared" si="27"/>
        <v/>
      </c>
      <c r="BR123" s="62" t="str">
        <f t="shared" si="16"/>
        <v>Base</v>
      </c>
      <c r="BS123" s="62" t="str">
        <f t="shared" si="17"/>
        <v/>
      </c>
      <c r="BT123" s="63">
        <f t="shared" si="18"/>
        <v>116</v>
      </c>
      <c r="BU123" s="64">
        <f t="shared" si="19"/>
        <v>5.96</v>
      </c>
      <c r="BV123" s="64">
        <f t="shared" si="20"/>
        <v>12.92</v>
      </c>
      <c r="BW123" s="64">
        <f t="shared" si="21"/>
        <v>96.6</v>
      </c>
      <c r="BX123" s="65">
        <f t="shared" si="22"/>
        <v>46257.96</v>
      </c>
      <c r="BY123" s="65">
        <f t="shared" si="23"/>
        <v>46264.92</v>
      </c>
      <c r="BZ123" s="65">
        <f t="shared" si="24"/>
        <v>46349.599999999999</v>
      </c>
    </row>
    <row r="124" spans="1:78" ht="15.5" x14ac:dyDescent="0.35">
      <c r="A124">
        <v>71213</v>
      </c>
      <c r="B124" t="s">
        <v>782</v>
      </c>
      <c r="C124" t="s">
        <v>3</v>
      </c>
      <c r="D124">
        <v>213</v>
      </c>
      <c r="E124">
        <v>3002</v>
      </c>
      <c r="F124" t="s">
        <v>11</v>
      </c>
      <c r="G124" t="s">
        <v>242</v>
      </c>
      <c r="H124" t="s">
        <v>3</v>
      </c>
      <c r="I124" s="13">
        <v>46251</v>
      </c>
      <c r="J124" s="13">
        <v>46367</v>
      </c>
      <c r="K124" s="13">
        <v>46309</v>
      </c>
      <c r="L124" t="s">
        <v>282</v>
      </c>
      <c r="M124" t="s">
        <v>193</v>
      </c>
      <c r="N124">
        <v>24</v>
      </c>
      <c r="O124">
        <v>20</v>
      </c>
      <c r="P124">
        <v>20</v>
      </c>
      <c r="Q124">
        <v>20</v>
      </c>
      <c r="R124">
        <v>0</v>
      </c>
      <c r="S124">
        <v>407</v>
      </c>
      <c r="T124" t="s">
        <v>958</v>
      </c>
      <c r="U124">
        <v>0</v>
      </c>
      <c r="V124"/>
      <c r="W124">
        <v>4</v>
      </c>
      <c r="X124" t="s">
        <v>194</v>
      </c>
      <c r="Y124"/>
      <c r="Z124"/>
      <c r="AA124"/>
      <c r="AB124"/>
      <c r="AC124" t="s">
        <v>200</v>
      </c>
      <c r="AD124" t="s">
        <v>214</v>
      </c>
      <c r="AE124" t="s">
        <v>483</v>
      </c>
      <c r="AF124" s="13">
        <v>46251</v>
      </c>
      <c r="AG124" s="13">
        <v>46367</v>
      </c>
      <c r="AH124"/>
      <c r="AI124"/>
      <c r="AJ124"/>
      <c r="AK124"/>
      <c r="AL124"/>
      <c r="AM124"/>
      <c r="AN124"/>
      <c r="AO124"/>
      <c r="AP124"/>
      <c r="AQ124"/>
      <c r="AR124"/>
      <c r="AS124"/>
      <c r="AT124" s="59">
        <f>VLOOKUP($BR124,Tables!$D$14:$I$27,2,FALSE)*W124</f>
        <v>640</v>
      </c>
      <c r="AU124" s="59">
        <f>VLOOKUP($BR124,Tables!$D$14:$I$27,3,FALSE)</f>
        <v>0</v>
      </c>
      <c r="AV124" s="59">
        <f>VLOOKUP($BR124,Tables!$D$14:$I$27,4,FALSE)*W124</f>
        <v>0</v>
      </c>
      <c r="AW124" s="59">
        <f>VLOOKUP($BR124,Tables!$D$14:$I$27,5,FALSE)*W124</f>
        <v>0</v>
      </c>
      <c r="AX124" s="52">
        <f>IF(ISERROR(VLOOKUP(V124,Tables!$A$2:$B$27,2,FALSE))=TRUE,0,VLOOKUP(V124,Tables!$A$2:$B$27,2,FALSE))*VLOOKUP(BR124,Tables!$D$14:$J$27,7,FALSE)</f>
        <v>0</v>
      </c>
      <c r="AY124" s="52">
        <f>IF(ISERROR(VLOOKUP(BS124,Tables!$A$2:$B$31,2,FALSE))=TRUE,0,VLOOKUP(BS124,Tables!$A$2:$B$31,2,FALSE))</f>
        <v>0</v>
      </c>
      <c r="AZ124" s="59">
        <f>VLOOKUP($BR124,Tables!$D$14:$K$27,8,FALSE)</f>
        <v>0</v>
      </c>
      <c r="BA124" s="59">
        <f>IF(OR(BR124="T150",BR124="HYBT150"),W124*Tables!$L$23,0)</f>
        <v>0</v>
      </c>
      <c r="BB124" s="59">
        <f>IF(OR(BR124="T200",BR124="HYBT200"),W124*Tables!$E$24,0)</f>
        <v>0</v>
      </c>
      <c r="BC124" s="61">
        <f t="shared" si="15"/>
        <v>640</v>
      </c>
      <c r="BD124" s="55" t="str">
        <f t="shared" si="27"/>
        <v/>
      </c>
      <c r="BE124" s="55" t="str">
        <f t="shared" si="27"/>
        <v/>
      </c>
      <c r="BF124" s="55" t="str">
        <f t="shared" si="27"/>
        <v/>
      </c>
      <c r="BG124" s="55" t="str">
        <f t="shared" si="27"/>
        <v/>
      </c>
      <c r="BH124" s="55" t="str">
        <f t="shared" si="27"/>
        <v/>
      </c>
      <c r="BI124" s="55" t="str">
        <f t="shared" si="27"/>
        <v/>
      </c>
      <c r="BJ124" s="55" t="str">
        <f t="shared" si="27"/>
        <v/>
      </c>
      <c r="BK124" s="55" t="str">
        <f t="shared" si="27"/>
        <v/>
      </c>
      <c r="BL124" s="55" t="str">
        <f t="shared" si="27"/>
        <v/>
      </c>
      <c r="BM124" s="55" t="str">
        <f t="shared" si="27"/>
        <v/>
      </c>
      <c r="BN124" s="55" t="str">
        <f t="shared" si="27"/>
        <v/>
      </c>
      <c r="BO124" s="55" t="str">
        <f t="shared" si="27"/>
        <v/>
      </c>
      <c r="BP124" s="55" t="str">
        <f t="shared" si="27"/>
        <v/>
      </c>
      <c r="BQ124" s="55" t="str">
        <f t="shared" si="27"/>
        <v/>
      </c>
      <c r="BR124" s="62" t="str">
        <f t="shared" si="16"/>
        <v>Base</v>
      </c>
      <c r="BS124" s="62" t="str">
        <f t="shared" si="17"/>
        <v/>
      </c>
      <c r="BT124" s="63">
        <f t="shared" si="18"/>
        <v>117</v>
      </c>
      <c r="BU124" s="64">
        <f t="shared" si="19"/>
        <v>6.02</v>
      </c>
      <c r="BV124" s="64">
        <f t="shared" si="20"/>
        <v>13.04</v>
      </c>
      <c r="BW124" s="64">
        <f t="shared" si="21"/>
        <v>97.44</v>
      </c>
      <c r="BX124" s="65">
        <f t="shared" si="22"/>
        <v>46257.02</v>
      </c>
      <c r="BY124" s="65">
        <f t="shared" si="23"/>
        <v>46264.04</v>
      </c>
      <c r="BZ124" s="65">
        <f t="shared" si="24"/>
        <v>46349.440000000002</v>
      </c>
    </row>
    <row r="125" spans="1:78" ht="15.5" x14ac:dyDescent="0.35">
      <c r="A125">
        <v>71214</v>
      </c>
      <c r="B125" t="s">
        <v>782</v>
      </c>
      <c r="C125" t="s">
        <v>3</v>
      </c>
      <c r="D125">
        <v>258</v>
      </c>
      <c r="E125">
        <v>3001</v>
      </c>
      <c r="F125" t="s">
        <v>12</v>
      </c>
      <c r="G125" t="s">
        <v>242</v>
      </c>
      <c r="H125" t="s">
        <v>3</v>
      </c>
      <c r="I125" s="13">
        <v>46251</v>
      </c>
      <c r="J125" s="13">
        <v>46367</v>
      </c>
      <c r="K125" s="13">
        <v>46309</v>
      </c>
      <c r="L125" t="s">
        <v>282</v>
      </c>
      <c r="M125" t="s">
        <v>193</v>
      </c>
      <c r="N125">
        <v>23</v>
      </c>
      <c r="O125">
        <v>23</v>
      </c>
      <c r="P125">
        <v>23</v>
      </c>
      <c r="Q125">
        <v>23</v>
      </c>
      <c r="R125">
        <v>10</v>
      </c>
      <c r="S125">
        <v>377121</v>
      </c>
      <c r="T125" t="s">
        <v>959</v>
      </c>
      <c r="U125">
        <v>0</v>
      </c>
      <c r="V125"/>
      <c r="W125">
        <v>4</v>
      </c>
      <c r="X125" t="s">
        <v>194</v>
      </c>
      <c r="Y125" t="s">
        <v>535</v>
      </c>
      <c r="Z125"/>
      <c r="AA125" t="s">
        <v>19</v>
      </c>
      <c r="AB125">
        <v>2215</v>
      </c>
      <c r="AC125" t="s">
        <v>207</v>
      </c>
      <c r="AD125" t="s">
        <v>215</v>
      </c>
      <c r="AE125" t="s">
        <v>483</v>
      </c>
      <c r="AF125" s="13">
        <v>46251</v>
      </c>
      <c r="AG125" s="13">
        <v>46367</v>
      </c>
      <c r="AH125"/>
      <c r="AI125"/>
      <c r="AJ125"/>
      <c r="AK125"/>
      <c r="AL125"/>
      <c r="AM125"/>
      <c r="AN125"/>
      <c r="AO125"/>
      <c r="AP125"/>
      <c r="AQ125"/>
      <c r="AR125"/>
      <c r="AS125"/>
      <c r="AT125" s="59">
        <f>VLOOKUP($BR125,Tables!$D$14:$I$27,2,FALSE)*W125</f>
        <v>640</v>
      </c>
      <c r="AU125" s="59">
        <f>VLOOKUP($BR125,Tables!$D$14:$I$27,3,FALSE)</f>
        <v>0</v>
      </c>
      <c r="AV125" s="59">
        <f>VLOOKUP($BR125,Tables!$D$14:$I$27,4,FALSE)*W125</f>
        <v>0</v>
      </c>
      <c r="AW125" s="59">
        <f>VLOOKUP($BR125,Tables!$D$14:$I$27,5,FALSE)*W125</f>
        <v>0</v>
      </c>
      <c r="AX125" s="52">
        <f>IF(ISERROR(VLOOKUP(V125,Tables!$A$2:$B$27,2,FALSE))=TRUE,0,VLOOKUP(V125,Tables!$A$2:$B$27,2,FALSE))*VLOOKUP(BR125,Tables!$D$14:$J$27,7,FALSE)</f>
        <v>0</v>
      </c>
      <c r="AY125" s="52">
        <f>IF(ISERROR(VLOOKUP(BS125,Tables!$A$2:$B$31,2,FALSE))=TRUE,0,VLOOKUP(BS125,Tables!$A$2:$B$31,2,FALSE))</f>
        <v>0</v>
      </c>
      <c r="AZ125" s="59">
        <f>VLOOKUP($BR125,Tables!$D$14:$K$27,8,FALSE)</f>
        <v>0</v>
      </c>
      <c r="BA125" s="59">
        <f>IF(OR(BR125="T150",BR125="HYBT150"),W125*Tables!$L$23,0)</f>
        <v>0</v>
      </c>
      <c r="BB125" s="59">
        <f>IF(OR(BR125="T200",BR125="HYBT200"),W125*Tables!$E$24,0)</f>
        <v>0</v>
      </c>
      <c r="BC125" s="61">
        <f t="shared" si="15"/>
        <v>640</v>
      </c>
      <c r="BD125" s="55" t="str">
        <f t="shared" si="27"/>
        <v/>
      </c>
      <c r="BE125" s="55" t="str">
        <f t="shared" si="27"/>
        <v/>
      </c>
      <c r="BF125" s="55" t="str">
        <f t="shared" si="27"/>
        <v/>
      </c>
      <c r="BG125" s="55" t="str">
        <f t="shared" si="27"/>
        <v/>
      </c>
      <c r="BH125" s="55" t="str">
        <f t="shared" si="27"/>
        <v/>
      </c>
      <c r="BI125" s="55" t="str">
        <f t="shared" si="27"/>
        <v/>
      </c>
      <c r="BJ125" s="55" t="str">
        <f t="shared" si="27"/>
        <v/>
      </c>
      <c r="BK125" s="55" t="str">
        <f t="shared" si="27"/>
        <v/>
      </c>
      <c r="BL125" s="55" t="str">
        <f t="shared" si="27"/>
        <v/>
      </c>
      <c r="BM125" s="55" t="str">
        <f t="shared" si="27"/>
        <v/>
      </c>
      <c r="BN125" s="55" t="str">
        <f t="shared" si="27"/>
        <v/>
      </c>
      <c r="BO125" s="55" t="str">
        <f t="shared" si="27"/>
        <v/>
      </c>
      <c r="BP125" s="55" t="str">
        <f t="shared" si="27"/>
        <v/>
      </c>
      <c r="BQ125" s="55" t="str">
        <f t="shared" si="27"/>
        <v/>
      </c>
      <c r="BR125" s="62" t="str">
        <f t="shared" si="16"/>
        <v>Base</v>
      </c>
      <c r="BS125" s="62" t="str">
        <f t="shared" si="17"/>
        <v/>
      </c>
      <c r="BT125" s="63">
        <f t="shared" si="18"/>
        <v>117</v>
      </c>
      <c r="BU125" s="64">
        <f t="shared" si="19"/>
        <v>6.02</v>
      </c>
      <c r="BV125" s="64">
        <f t="shared" si="20"/>
        <v>13.04</v>
      </c>
      <c r="BW125" s="64">
        <f t="shared" si="21"/>
        <v>97.44</v>
      </c>
      <c r="BX125" s="65">
        <f t="shared" si="22"/>
        <v>46257.02</v>
      </c>
      <c r="BY125" s="65">
        <f t="shared" si="23"/>
        <v>46264.04</v>
      </c>
      <c r="BZ125" s="65">
        <f t="shared" si="24"/>
        <v>46349.440000000002</v>
      </c>
    </row>
    <row r="126" spans="1:78" ht="15.5" x14ac:dyDescent="0.35">
      <c r="A126">
        <v>71215</v>
      </c>
      <c r="B126" t="s">
        <v>782</v>
      </c>
      <c r="C126" t="s">
        <v>3</v>
      </c>
      <c r="D126">
        <v>258</v>
      </c>
      <c r="E126">
        <v>3002</v>
      </c>
      <c r="F126" t="s">
        <v>12</v>
      </c>
      <c r="G126" t="s">
        <v>242</v>
      </c>
      <c r="H126" t="s">
        <v>3</v>
      </c>
      <c r="I126" s="13">
        <v>46251</v>
      </c>
      <c r="J126" s="13">
        <v>46367</v>
      </c>
      <c r="K126" s="13">
        <v>46309</v>
      </c>
      <c r="L126" t="s">
        <v>258</v>
      </c>
      <c r="M126" t="s">
        <v>161</v>
      </c>
      <c r="N126">
        <v>24</v>
      </c>
      <c r="O126">
        <v>23</v>
      </c>
      <c r="P126">
        <v>23</v>
      </c>
      <c r="Q126">
        <v>23</v>
      </c>
      <c r="R126">
        <v>4</v>
      </c>
      <c r="S126">
        <v>377121</v>
      </c>
      <c r="T126" t="s">
        <v>959</v>
      </c>
      <c r="U126">
        <v>0</v>
      </c>
      <c r="V126"/>
      <c r="W126">
        <v>4</v>
      </c>
      <c r="X126" t="s">
        <v>194</v>
      </c>
      <c r="Y126"/>
      <c r="Z126" t="s">
        <v>278</v>
      </c>
      <c r="AA126" t="s">
        <v>160</v>
      </c>
      <c r="AB126" t="s">
        <v>198</v>
      </c>
      <c r="AC126"/>
      <c r="AD126"/>
      <c r="AE126"/>
      <c r="AF126" s="13">
        <v>46251</v>
      </c>
      <c r="AG126" s="13">
        <v>46367</v>
      </c>
      <c r="AH126" t="s">
        <v>19</v>
      </c>
      <c r="AI126">
        <v>2215</v>
      </c>
      <c r="AJ126" t="s">
        <v>200</v>
      </c>
      <c r="AK126" t="s">
        <v>208</v>
      </c>
      <c r="AL126" t="s">
        <v>483</v>
      </c>
      <c r="AM126" s="13">
        <v>46251</v>
      </c>
      <c r="AN126" s="13">
        <v>46367</v>
      </c>
      <c r="AO126"/>
      <c r="AP126"/>
      <c r="AQ126"/>
      <c r="AR126"/>
      <c r="AS126"/>
      <c r="AT126" s="59">
        <f>VLOOKUP($BR126,Tables!$D$14:$I$27,2,FALSE)*W126</f>
        <v>640</v>
      </c>
      <c r="AU126" s="59">
        <f>VLOOKUP($BR126,Tables!$D$14:$I$27,3,FALSE)</f>
        <v>0</v>
      </c>
      <c r="AV126" s="59">
        <f>VLOOKUP($BR126,Tables!$D$14:$I$27,4,FALSE)*W126</f>
        <v>0</v>
      </c>
      <c r="AW126" s="59">
        <f>VLOOKUP($BR126,Tables!$D$14:$I$27,5,FALSE)*W126</f>
        <v>0</v>
      </c>
      <c r="AX126" s="52">
        <f>IF(ISERROR(VLOOKUP(V126,Tables!$A$2:$B$27,2,FALSE))=TRUE,0,VLOOKUP(V126,Tables!$A$2:$B$27,2,FALSE))*VLOOKUP(BR126,Tables!$D$14:$J$27,7,FALSE)</f>
        <v>0</v>
      </c>
      <c r="AY126" s="52">
        <f>IF(ISERROR(VLOOKUP(BS126,Tables!$A$2:$B$31,2,FALSE))=TRUE,0,VLOOKUP(BS126,Tables!$A$2:$B$31,2,FALSE))</f>
        <v>0</v>
      </c>
      <c r="AZ126" s="59">
        <f>VLOOKUP($BR126,Tables!$D$14:$K$27,8,FALSE)</f>
        <v>0</v>
      </c>
      <c r="BA126" s="59">
        <f>IF(OR(BR126="T150",BR126="HYBT150"),W126*Tables!$L$23,0)</f>
        <v>0</v>
      </c>
      <c r="BB126" s="59">
        <f>IF(OR(BR126="T200",BR126="HYBT200"),W126*Tables!$E$24,0)</f>
        <v>0</v>
      </c>
      <c r="BC126" s="61">
        <f t="shared" si="15"/>
        <v>640</v>
      </c>
      <c r="BD126" s="55" t="str">
        <f t="shared" si="27"/>
        <v/>
      </c>
      <c r="BE126" s="55" t="str">
        <f t="shared" si="27"/>
        <v/>
      </c>
      <c r="BF126" s="55" t="str">
        <f t="shared" si="27"/>
        <v/>
      </c>
      <c r="BG126" s="55" t="str">
        <f t="shared" si="27"/>
        <v/>
      </c>
      <c r="BH126" s="55" t="str">
        <f t="shared" si="27"/>
        <v/>
      </c>
      <c r="BI126" s="55" t="str">
        <f t="shared" si="27"/>
        <v/>
      </c>
      <c r="BJ126" s="55" t="str">
        <f t="shared" si="27"/>
        <v/>
      </c>
      <c r="BK126" s="55" t="str">
        <f t="shared" si="27"/>
        <v>HYB</v>
      </c>
      <c r="BL126" s="55" t="str">
        <f t="shared" si="27"/>
        <v/>
      </c>
      <c r="BM126" s="55" t="str">
        <f t="shared" si="27"/>
        <v/>
      </c>
      <c r="BN126" s="55" t="str">
        <f t="shared" si="27"/>
        <v/>
      </c>
      <c r="BO126" s="55" t="str">
        <f t="shared" si="27"/>
        <v/>
      </c>
      <c r="BP126" s="55" t="str">
        <f t="shared" si="27"/>
        <v/>
      </c>
      <c r="BQ126" s="55" t="str">
        <f t="shared" si="27"/>
        <v/>
      </c>
      <c r="BR126" s="62" t="str">
        <f t="shared" si="16"/>
        <v>HYB</v>
      </c>
      <c r="BS126" s="62" t="str">
        <f t="shared" si="17"/>
        <v/>
      </c>
      <c r="BT126" s="63">
        <f t="shared" si="18"/>
        <v>117</v>
      </c>
      <c r="BU126" s="64">
        <f t="shared" si="19"/>
        <v>6.02</v>
      </c>
      <c r="BV126" s="64">
        <f t="shared" si="20"/>
        <v>13.04</v>
      </c>
      <c r="BW126" s="64">
        <f t="shared" si="21"/>
        <v>97.44</v>
      </c>
      <c r="BX126" s="65">
        <f t="shared" si="22"/>
        <v>46257.02</v>
      </c>
      <c r="BY126" s="65">
        <f t="shared" si="23"/>
        <v>46264.04</v>
      </c>
      <c r="BZ126" s="65">
        <f t="shared" si="24"/>
        <v>46349.440000000002</v>
      </c>
    </row>
    <row r="127" spans="1:78" ht="15.5" x14ac:dyDescent="0.35">
      <c r="A127">
        <v>71216</v>
      </c>
      <c r="B127" t="s">
        <v>782</v>
      </c>
      <c r="C127" t="s">
        <v>3</v>
      </c>
      <c r="D127">
        <v>258</v>
      </c>
      <c r="E127">
        <v>3003</v>
      </c>
      <c r="F127" t="s">
        <v>12</v>
      </c>
      <c r="G127" t="s">
        <v>242</v>
      </c>
      <c r="H127" t="s">
        <v>3</v>
      </c>
      <c r="I127" s="13">
        <v>46251</v>
      </c>
      <c r="J127" s="13">
        <v>46367</v>
      </c>
      <c r="K127" s="13">
        <v>46309</v>
      </c>
      <c r="L127" t="s">
        <v>258</v>
      </c>
      <c r="M127" t="s">
        <v>161</v>
      </c>
      <c r="N127">
        <v>24</v>
      </c>
      <c r="O127">
        <v>24</v>
      </c>
      <c r="P127">
        <v>24</v>
      </c>
      <c r="Q127">
        <v>24</v>
      </c>
      <c r="R127">
        <v>8</v>
      </c>
      <c r="S127">
        <v>270024</v>
      </c>
      <c r="T127" t="s">
        <v>241</v>
      </c>
      <c r="U127">
        <v>0</v>
      </c>
      <c r="V127"/>
      <c r="W127">
        <v>4</v>
      </c>
      <c r="X127" t="s">
        <v>194</v>
      </c>
      <c r="Y127"/>
      <c r="Z127" t="s">
        <v>278</v>
      </c>
      <c r="AA127" t="s">
        <v>160</v>
      </c>
      <c r="AB127" t="s">
        <v>198</v>
      </c>
      <c r="AC127"/>
      <c r="AD127"/>
      <c r="AE127"/>
      <c r="AF127" s="13">
        <v>46251</v>
      </c>
      <c r="AG127" s="13">
        <v>46367</v>
      </c>
      <c r="AH127" t="s">
        <v>19</v>
      </c>
      <c r="AI127">
        <v>2215</v>
      </c>
      <c r="AJ127" t="s">
        <v>195</v>
      </c>
      <c r="AK127" t="s">
        <v>499</v>
      </c>
      <c r="AL127" t="s">
        <v>802</v>
      </c>
      <c r="AM127" s="13">
        <v>46255</v>
      </c>
      <c r="AN127" s="13">
        <v>46367</v>
      </c>
      <c r="AO127"/>
      <c r="AP127"/>
      <c r="AQ127"/>
      <c r="AR127"/>
      <c r="AS127"/>
      <c r="AT127" s="59">
        <f>VLOOKUP($BR127,Tables!$D$14:$I$27,2,FALSE)*W127</f>
        <v>640</v>
      </c>
      <c r="AU127" s="59">
        <f>VLOOKUP($BR127,Tables!$D$14:$I$27,3,FALSE)</f>
        <v>0</v>
      </c>
      <c r="AV127" s="59">
        <f>VLOOKUP($BR127,Tables!$D$14:$I$27,4,FALSE)*W127</f>
        <v>0</v>
      </c>
      <c r="AW127" s="59">
        <f>VLOOKUP($BR127,Tables!$D$14:$I$27,5,FALSE)*W127</f>
        <v>0</v>
      </c>
      <c r="AX127" s="52">
        <f>IF(ISERROR(VLOOKUP(V127,Tables!$A$2:$B$27,2,FALSE))=TRUE,0,VLOOKUP(V127,Tables!$A$2:$B$27,2,FALSE))*VLOOKUP(BR127,Tables!$D$14:$J$27,7,FALSE)</f>
        <v>0</v>
      </c>
      <c r="AY127" s="52">
        <f>IF(ISERROR(VLOOKUP(BS127,Tables!$A$2:$B$31,2,FALSE))=TRUE,0,VLOOKUP(BS127,Tables!$A$2:$B$31,2,FALSE))</f>
        <v>0</v>
      </c>
      <c r="AZ127" s="59">
        <f>VLOOKUP($BR127,Tables!$D$14:$K$27,8,FALSE)</f>
        <v>0</v>
      </c>
      <c r="BA127" s="59">
        <f>IF(OR(BR127="T150",BR127="HYBT150"),W127*Tables!$L$23,0)</f>
        <v>0</v>
      </c>
      <c r="BB127" s="59">
        <f>IF(OR(BR127="T200",BR127="HYBT200"),W127*Tables!$E$24,0)</f>
        <v>0</v>
      </c>
      <c r="BC127" s="61">
        <f t="shared" si="15"/>
        <v>640</v>
      </c>
      <c r="BD127" s="55" t="str">
        <f t="shared" si="27"/>
        <v/>
      </c>
      <c r="BE127" s="55" t="str">
        <f t="shared" si="27"/>
        <v/>
      </c>
      <c r="BF127" s="55" t="str">
        <f t="shared" si="27"/>
        <v/>
      </c>
      <c r="BG127" s="55" t="str">
        <f t="shared" si="27"/>
        <v/>
      </c>
      <c r="BH127" s="55" t="str">
        <f t="shared" ref="BD127:BQ145" si="28">IF(ISERROR(SEARCHB(" "&amp;BH$1&amp;" "," "&amp;$L127&amp;" "))=TRUE,"",BH$1)</f>
        <v/>
      </c>
      <c r="BI127" s="55" t="str">
        <f t="shared" si="28"/>
        <v/>
      </c>
      <c r="BJ127" s="55" t="str">
        <f t="shared" si="28"/>
        <v/>
      </c>
      <c r="BK127" s="55" t="str">
        <f t="shared" si="28"/>
        <v>HYB</v>
      </c>
      <c r="BL127" s="55" t="str">
        <f t="shared" si="28"/>
        <v/>
      </c>
      <c r="BM127" s="55" t="str">
        <f t="shared" si="28"/>
        <v/>
      </c>
      <c r="BN127" s="55" t="str">
        <f t="shared" si="28"/>
        <v/>
      </c>
      <c r="BO127" s="55" t="str">
        <f t="shared" si="28"/>
        <v/>
      </c>
      <c r="BP127" s="55" t="str">
        <f t="shared" si="28"/>
        <v/>
      </c>
      <c r="BQ127" s="55" t="str">
        <f t="shared" si="28"/>
        <v/>
      </c>
      <c r="BR127" s="62" t="str">
        <f t="shared" si="16"/>
        <v>HYB</v>
      </c>
      <c r="BS127" s="62" t="str">
        <f t="shared" si="17"/>
        <v/>
      </c>
      <c r="BT127" s="63">
        <f t="shared" si="18"/>
        <v>117</v>
      </c>
      <c r="BU127" s="64">
        <f t="shared" si="19"/>
        <v>6.02</v>
      </c>
      <c r="BV127" s="64">
        <f t="shared" si="20"/>
        <v>13.04</v>
      </c>
      <c r="BW127" s="64">
        <f t="shared" si="21"/>
        <v>97.44</v>
      </c>
      <c r="BX127" s="65">
        <f t="shared" si="22"/>
        <v>46257.02</v>
      </c>
      <c r="BY127" s="65">
        <f t="shared" si="23"/>
        <v>46264.04</v>
      </c>
      <c r="BZ127" s="65">
        <f t="shared" si="24"/>
        <v>46349.440000000002</v>
      </c>
    </row>
    <row r="128" spans="1:78" ht="15.5" x14ac:dyDescent="0.35">
      <c r="A128">
        <v>71217</v>
      </c>
      <c r="B128" t="s">
        <v>782</v>
      </c>
      <c r="C128" t="s">
        <v>3</v>
      </c>
      <c r="D128">
        <v>258</v>
      </c>
      <c r="E128">
        <v>3081</v>
      </c>
      <c r="F128" t="s">
        <v>12</v>
      </c>
      <c r="G128" t="s">
        <v>242</v>
      </c>
      <c r="H128" t="s">
        <v>3</v>
      </c>
      <c r="I128" s="13">
        <v>46251</v>
      </c>
      <c r="J128" s="13">
        <v>46367</v>
      </c>
      <c r="K128" s="13">
        <v>46309</v>
      </c>
      <c r="L128" t="s">
        <v>536</v>
      </c>
      <c r="M128" t="s">
        <v>193</v>
      </c>
      <c r="N128">
        <v>1</v>
      </c>
      <c r="O128">
        <v>1</v>
      </c>
      <c r="P128">
        <v>1</v>
      </c>
      <c r="Q128">
        <v>1</v>
      </c>
      <c r="R128">
        <v>0</v>
      </c>
      <c r="S128">
        <v>377121</v>
      </c>
      <c r="T128" t="s">
        <v>959</v>
      </c>
      <c r="U128">
        <v>0</v>
      </c>
      <c r="V128"/>
      <c r="W128">
        <v>4</v>
      </c>
      <c r="X128" t="s">
        <v>194</v>
      </c>
      <c r="Y128" t="s">
        <v>537</v>
      </c>
      <c r="Z128"/>
      <c r="AA128" t="s">
        <v>19</v>
      </c>
      <c r="AB128">
        <v>2215</v>
      </c>
      <c r="AC128" t="s">
        <v>207</v>
      </c>
      <c r="AD128" t="s">
        <v>215</v>
      </c>
      <c r="AE128" t="s">
        <v>483</v>
      </c>
      <c r="AF128" s="13">
        <v>46251</v>
      </c>
      <c r="AG128" s="13">
        <v>46367</v>
      </c>
      <c r="AH128"/>
      <c r="AI128"/>
      <c r="AJ128"/>
      <c r="AK128"/>
      <c r="AL128"/>
      <c r="AM128"/>
      <c r="AN128"/>
      <c r="AO128"/>
      <c r="AP128"/>
      <c r="AQ128"/>
      <c r="AR128"/>
      <c r="AS128"/>
      <c r="AT128" s="59">
        <f>VLOOKUP($BR128,Tables!$D$14:$I$27,2,FALSE)*W128</f>
        <v>640</v>
      </c>
      <c r="AU128" s="59">
        <f>VLOOKUP($BR128,Tables!$D$14:$I$27,3,FALSE)</f>
        <v>0</v>
      </c>
      <c r="AV128" s="59">
        <f>VLOOKUP($BR128,Tables!$D$14:$I$27,4,FALSE)*W128</f>
        <v>0</v>
      </c>
      <c r="AW128" s="59">
        <f>VLOOKUP($BR128,Tables!$D$14:$I$27,5,FALSE)*W128</f>
        <v>0</v>
      </c>
      <c r="AX128" s="52">
        <f>IF(ISERROR(VLOOKUP(V128,Tables!$A$2:$B$27,2,FALSE))=TRUE,0,VLOOKUP(V128,Tables!$A$2:$B$27,2,FALSE))*VLOOKUP(BR128,Tables!$D$14:$J$27,7,FALSE)</f>
        <v>0</v>
      </c>
      <c r="AY128" s="52">
        <f>IF(ISERROR(VLOOKUP(BS128,Tables!$A$2:$B$31,2,FALSE))=TRUE,0,VLOOKUP(BS128,Tables!$A$2:$B$31,2,FALSE))</f>
        <v>0</v>
      </c>
      <c r="AZ128" s="59">
        <f>VLOOKUP($BR128,Tables!$D$14:$K$27,8,FALSE)</f>
        <v>0</v>
      </c>
      <c r="BA128" s="59">
        <f>IF(OR(BR128="T150",BR128="HYBT150"),W128*Tables!$L$23,0)</f>
        <v>0</v>
      </c>
      <c r="BB128" s="59">
        <f>IF(OR(BR128="T200",BR128="HYBT200"),W128*Tables!$E$24,0)</f>
        <v>0</v>
      </c>
      <c r="BC128" s="61">
        <f t="shared" si="15"/>
        <v>640</v>
      </c>
      <c r="BD128" s="55" t="str">
        <f t="shared" si="28"/>
        <v/>
      </c>
      <c r="BE128" s="55" t="str">
        <f t="shared" si="28"/>
        <v/>
      </c>
      <c r="BF128" s="55" t="str">
        <f t="shared" si="28"/>
        <v/>
      </c>
      <c r="BG128" s="55" t="str">
        <f t="shared" si="28"/>
        <v/>
      </c>
      <c r="BH128" s="55" t="str">
        <f t="shared" si="28"/>
        <v/>
      </c>
      <c r="BI128" s="55" t="str">
        <f t="shared" si="28"/>
        <v/>
      </c>
      <c r="BJ128" s="55" t="str">
        <f t="shared" si="28"/>
        <v/>
      </c>
      <c r="BK128" s="55" t="str">
        <f t="shared" si="28"/>
        <v/>
      </c>
      <c r="BL128" s="55" t="str">
        <f t="shared" si="28"/>
        <v/>
      </c>
      <c r="BM128" s="55" t="str">
        <f t="shared" si="28"/>
        <v/>
      </c>
      <c r="BN128" s="55" t="str">
        <f t="shared" si="28"/>
        <v/>
      </c>
      <c r="BO128" s="55" t="str">
        <f t="shared" si="28"/>
        <v/>
      </c>
      <c r="BP128" s="55" t="str">
        <f t="shared" si="28"/>
        <v/>
      </c>
      <c r="BQ128" s="55" t="str">
        <f t="shared" si="28"/>
        <v/>
      </c>
      <c r="BR128" s="62" t="str">
        <f t="shared" si="16"/>
        <v>Base</v>
      </c>
      <c r="BS128" s="62" t="str">
        <f t="shared" si="17"/>
        <v/>
      </c>
      <c r="BT128" s="63">
        <f t="shared" si="18"/>
        <v>117</v>
      </c>
      <c r="BU128" s="64">
        <f t="shared" si="19"/>
        <v>6.02</v>
      </c>
      <c r="BV128" s="64">
        <f t="shared" si="20"/>
        <v>13.04</v>
      </c>
      <c r="BW128" s="64">
        <f t="shared" si="21"/>
        <v>97.44</v>
      </c>
      <c r="BX128" s="65">
        <f t="shared" si="22"/>
        <v>46257.02</v>
      </c>
      <c r="BY128" s="65">
        <f t="shared" si="23"/>
        <v>46264.04</v>
      </c>
      <c r="BZ128" s="65">
        <f t="shared" si="24"/>
        <v>46349.440000000002</v>
      </c>
    </row>
    <row r="129" spans="1:78" ht="15.5" x14ac:dyDescent="0.35">
      <c r="A129">
        <v>71218</v>
      </c>
      <c r="B129" t="s">
        <v>782</v>
      </c>
      <c r="C129" t="s">
        <v>3</v>
      </c>
      <c r="D129">
        <v>259</v>
      </c>
      <c r="E129">
        <v>3001</v>
      </c>
      <c r="F129" t="s">
        <v>13</v>
      </c>
      <c r="G129" t="s">
        <v>242</v>
      </c>
      <c r="H129" t="s">
        <v>3</v>
      </c>
      <c r="I129" s="13">
        <v>46251</v>
      </c>
      <c r="J129" s="13">
        <v>46367</v>
      </c>
      <c r="K129" s="13">
        <v>46309</v>
      </c>
      <c r="L129" t="s">
        <v>258</v>
      </c>
      <c r="M129" t="s">
        <v>161</v>
      </c>
      <c r="N129">
        <v>24</v>
      </c>
      <c r="O129">
        <v>23</v>
      </c>
      <c r="P129">
        <v>23</v>
      </c>
      <c r="Q129">
        <v>23</v>
      </c>
      <c r="R129">
        <v>0</v>
      </c>
      <c r="S129">
        <v>270024</v>
      </c>
      <c r="T129" t="s">
        <v>241</v>
      </c>
      <c r="U129">
        <v>0</v>
      </c>
      <c r="V129"/>
      <c r="W129">
        <v>4</v>
      </c>
      <c r="X129" t="s">
        <v>194</v>
      </c>
      <c r="Y129"/>
      <c r="Z129" t="s">
        <v>278</v>
      </c>
      <c r="AA129" t="s">
        <v>160</v>
      </c>
      <c r="AB129" t="s">
        <v>198</v>
      </c>
      <c r="AC129"/>
      <c r="AD129"/>
      <c r="AE129"/>
      <c r="AF129" s="13">
        <v>46251</v>
      </c>
      <c r="AG129" s="13">
        <v>46367</v>
      </c>
      <c r="AH129" t="s">
        <v>19</v>
      </c>
      <c r="AI129">
        <v>2217</v>
      </c>
      <c r="AJ129" t="s">
        <v>195</v>
      </c>
      <c r="AK129" t="s">
        <v>313</v>
      </c>
      <c r="AL129" t="s">
        <v>496</v>
      </c>
      <c r="AM129" s="13">
        <v>46252</v>
      </c>
      <c r="AN129" s="13">
        <v>46367</v>
      </c>
      <c r="AO129"/>
      <c r="AP129"/>
      <c r="AQ129"/>
      <c r="AR129"/>
      <c r="AS129"/>
      <c r="AT129" s="59">
        <f>VLOOKUP($BR129,Tables!$D$14:$I$27,2,FALSE)*W129</f>
        <v>640</v>
      </c>
      <c r="AU129" s="59">
        <f>VLOOKUP($BR129,Tables!$D$14:$I$27,3,FALSE)</f>
        <v>0</v>
      </c>
      <c r="AV129" s="59">
        <f>VLOOKUP($BR129,Tables!$D$14:$I$27,4,FALSE)*W129</f>
        <v>0</v>
      </c>
      <c r="AW129" s="59">
        <f>VLOOKUP($BR129,Tables!$D$14:$I$27,5,FALSE)*W129</f>
        <v>0</v>
      </c>
      <c r="AX129" s="52">
        <f>IF(ISERROR(VLOOKUP(V129,Tables!$A$2:$B$27,2,FALSE))=TRUE,0,VLOOKUP(V129,Tables!$A$2:$B$27,2,FALSE))*VLOOKUP(BR129,Tables!$D$14:$J$27,7,FALSE)</f>
        <v>0</v>
      </c>
      <c r="AY129" s="52">
        <f>IF(ISERROR(VLOOKUP(BS129,Tables!$A$2:$B$31,2,FALSE))=TRUE,0,VLOOKUP(BS129,Tables!$A$2:$B$31,2,FALSE))</f>
        <v>0</v>
      </c>
      <c r="AZ129" s="59">
        <f>VLOOKUP($BR129,Tables!$D$14:$K$27,8,FALSE)</f>
        <v>0</v>
      </c>
      <c r="BA129" s="59">
        <f>IF(OR(BR129="T150",BR129="HYBT150"),W129*Tables!$L$23,0)</f>
        <v>0</v>
      </c>
      <c r="BB129" s="59">
        <f>IF(OR(BR129="T200",BR129="HYBT200"),W129*Tables!$E$24,0)</f>
        <v>0</v>
      </c>
      <c r="BC129" s="61">
        <f t="shared" si="15"/>
        <v>640</v>
      </c>
      <c r="BD129" s="55" t="str">
        <f t="shared" si="28"/>
        <v/>
      </c>
      <c r="BE129" s="55" t="str">
        <f t="shared" si="28"/>
        <v/>
      </c>
      <c r="BF129" s="55" t="str">
        <f t="shared" si="28"/>
        <v/>
      </c>
      <c r="BG129" s="55" t="str">
        <f t="shared" si="28"/>
        <v/>
      </c>
      <c r="BH129" s="55" t="str">
        <f t="shared" si="28"/>
        <v/>
      </c>
      <c r="BI129" s="55" t="str">
        <f t="shared" si="28"/>
        <v/>
      </c>
      <c r="BJ129" s="55" t="str">
        <f t="shared" si="28"/>
        <v/>
      </c>
      <c r="BK129" s="55" t="str">
        <f t="shared" si="28"/>
        <v>HYB</v>
      </c>
      <c r="BL129" s="55" t="str">
        <f t="shared" si="28"/>
        <v/>
      </c>
      <c r="BM129" s="55" t="str">
        <f t="shared" si="28"/>
        <v/>
      </c>
      <c r="BN129" s="55" t="str">
        <f t="shared" si="28"/>
        <v/>
      </c>
      <c r="BO129" s="55" t="str">
        <f t="shared" si="28"/>
        <v/>
      </c>
      <c r="BP129" s="55" t="str">
        <f t="shared" si="28"/>
        <v/>
      </c>
      <c r="BQ129" s="55" t="str">
        <f t="shared" si="28"/>
        <v/>
      </c>
      <c r="BR129" s="62" t="str">
        <f t="shared" si="16"/>
        <v>HYB</v>
      </c>
      <c r="BS129" s="62" t="str">
        <f t="shared" si="17"/>
        <v/>
      </c>
      <c r="BT129" s="63">
        <f t="shared" si="18"/>
        <v>117</v>
      </c>
      <c r="BU129" s="64">
        <f t="shared" si="19"/>
        <v>6.02</v>
      </c>
      <c r="BV129" s="64">
        <f t="shared" si="20"/>
        <v>13.04</v>
      </c>
      <c r="BW129" s="64">
        <f t="shared" si="21"/>
        <v>97.44</v>
      </c>
      <c r="BX129" s="65">
        <f t="shared" si="22"/>
        <v>46257.02</v>
      </c>
      <c r="BY129" s="65">
        <f t="shared" si="23"/>
        <v>46264.04</v>
      </c>
      <c r="BZ129" s="65">
        <f t="shared" si="24"/>
        <v>46349.440000000002</v>
      </c>
    </row>
    <row r="130" spans="1:78" ht="15.5" x14ac:dyDescent="0.35">
      <c r="A130">
        <v>71219</v>
      </c>
      <c r="B130" t="s">
        <v>782</v>
      </c>
      <c r="C130" t="s">
        <v>3</v>
      </c>
      <c r="D130">
        <v>259</v>
      </c>
      <c r="E130">
        <v>3002</v>
      </c>
      <c r="F130" t="s">
        <v>13</v>
      </c>
      <c r="G130" t="s">
        <v>242</v>
      </c>
      <c r="H130" t="s">
        <v>3</v>
      </c>
      <c r="I130" s="13">
        <v>46251</v>
      </c>
      <c r="J130" s="13">
        <v>46367</v>
      </c>
      <c r="K130" s="13">
        <v>46309</v>
      </c>
      <c r="L130" t="s">
        <v>258</v>
      </c>
      <c r="M130" t="s">
        <v>161</v>
      </c>
      <c r="N130">
        <v>24</v>
      </c>
      <c r="O130">
        <v>23</v>
      </c>
      <c r="P130">
        <v>23</v>
      </c>
      <c r="Q130">
        <v>23</v>
      </c>
      <c r="R130">
        <v>1</v>
      </c>
      <c r="S130">
        <v>270024</v>
      </c>
      <c r="T130" t="s">
        <v>241</v>
      </c>
      <c r="U130">
        <v>0</v>
      </c>
      <c r="V130"/>
      <c r="W130">
        <v>4</v>
      </c>
      <c r="X130" t="s">
        <v>194</v>
      </c>
      <c r="Y130"/>
      <c r="Z130" t="s">
        <v>278</v>
      </c>
      <c r="AA130" t="s">
        <v>160</v>
      </c>
      <c r="AB130" t="s">
        <v>198</v>
      </c>
      <c r="AC130"/>
      <c r="AD130"/>
      <c r="AE130"/>
      <c r="AF130" s="13">
        <v>46251</v>
      </c>
      <c r="AG130" s="13">
        <v>46367</v>
      </c>
      <c r="AH130" t="s">
        <v>19</v>
      </c>
      <c r="AI130">
        <v>2217</v>
      </c>
      <c r="AJ130" t="s">
        <v>200</v>
      </c>
      <c r="AK130" t="s">
        <v>325</v>
      </c>
      <c r="AL130" t="s">
        <v>496</v>
      </c>
      <c r="AM130" s="13">
        <v>46252</v>
      </c>
      <c r="AN130" s="13">
        <v>46367</v>
      </c>
      <c r="AO130"/>
      <c r="AP130"/>
      <c r="AQ130"/>
      <c r="AR130"/>
      <c r="AS130"/>
      <c r="AT130" s="59">
        <f>VLOOKUP($BR130,Tables!$D$14:$I$27,2,FALSE)*W130</f>
        <v>640</v>
      </c>
      <c r="AU130" s="59">
        <f>VLOOKUP($BR130,Tables!$D$14:$I$27,3,FALSE)</f>
        <v>0</v>
      </c>
      <c r="AV130" s="59">
        <f>VLOOKUP($BR130,Tables!$D$14:$I$27,4,FALSE)*W130</f>
        <v>0</v>
      </c>
      <c r="AW130" s="59">
        <f>VLOOKUP($BR130,Tables!$D$14:$I$27,5,FALSE)*W130</f>
        <v>0</v>
      </c>
      <c r="AX130" s="52">
        <f>IF(ISERROR(VLOOKUP(V130,Tables!$A$2:$B$27,2,FALSE))=TRUE,0,VLOOKUP(V130,Tables!$A$2:$B$27,2,FALSE))*VLOOKUP(BR130,Tables!$D$14:$J$27,7,FALSE)</f>
        <v>0</v>
      </c>
      <c r="AY130" s="52">
        <f>IF(ISERROR(VLOOKUP(BS130,Tables!$A$2:$B$31,2,FALSE))=TRUE,0,VLOOKUP(BS130,Tables!$A$2:$B$31,2,FALSE))</f>
        <v>0</v>
      </c>
      <c r="AZ130" s="59">
        <f>VLOOKUP($BR130,Tables!$D$14:$K$27,8,FALSE)</f>
        <v>0</v>
      </c>
      <c r="BA130" s="59">
        <f>IF(OR(BR130="T150",BR130="HYBT150"),W130*Tables!$L$23,0)</f>
        <v>0</v>
      </c>
      <c r="BB130" s="59">
        <f>IF(OR(BR130="T200",BR130="HYBT200"),W130*Tables!$E$24,0)</f>
        <v>0</v>
      </c>
      <c r="BC130" s="61">
        <f t="shared" ref="BC130:BC190" si="29">SUM(AT130:BB130)</f>
        <v>640</v>
      </c>
      <c r="BD130" s="55" t="str">
        <f t="shared" si="28"/>
        <v/>
      </c>
      <c r="BE130" s="55" t="str">
        <f t="shared" si="28"/>
        <v/>
      </c>
      <c r="BF130" s="55" t="str">
        <f t="shared" si="28"/>
        <v/>
      </c>
      <c r="BG130" s="55" t="str">
        <f t="shared" si="28"/>
        <v/>
      </c>
      <c r="BH130" s="55" t="str">
        <f t="shared" si="28"/>
        <v/>
      </c>
      <c r="BI130" s="55" t="str">
        <f t="shared" si="28"/>
        <v/>
      </c>
      <c r="BJ130" s="55" t="str">
        <f t="shared" si="28"/>
        <v/>
      </c>
      <c r="BK130" s="55" t="str">
        <f t="shared" si="28"/>
        <v>HYB</v>
      </c>
      <c r="BL130" s="55" t="str">
        <f t="shared" si="28"/>
        <v/>
      </c>
      <c r="BM130" s="55" t="str">
        <f t="shared" si="28"/>
        <v/>
      </c>
      <c r="BN130" s="55" t="str">
        <f t="shared" si="28"/>
        <v/>
      </c>
      <c r="BO130" s="55" t="str">
        <f t="shared" si="28"/>
        <v/>
      </c>
      <c r="BP130" s="55" t="str">
        <f t="shared" si="28"/>
        <v/>
      </c>
      <c r="BQ130" s="55" t="str">
        <f t="shared" si="28"/>
        <v/>
      </c>
      <c r="BR130" s="62" t="str">
        <f t="shared" ref="BR130:BR190" si="30">IF(BD130&amp;BE130&amp;BF130&amp;BG130&amp;BH130&amp;BI130&amp;BJ130&amp;BK130&amp;BP130&amp;BQ130="","Base",BD130&amp;BE130&amp;BF130&amp;BG130&amp;BH130&amp;BI130&amp;BJ130&amp;BK130&amp;BP130&amp;BQ130)</f>
        <v>HYB</v>
      </c>
      <c r="BS130" s="62" t="str">
        <f t="shared" ref="BS130:BS190" si="31">IF(BL130&amp;BM130&amp;BN130&amp;BO130="","",BL130&amp;BM130&amp;BN130&amp;BO130)</f>
        <v/>
      </c>
      <c r="BT130" s="63">
        <f t="shared" ref="BT130:BT190" si="32">J130-I130+1</f>
        <v>117</v>
      </c>
      <c r="BU130" s="64">
        <f t="shared" ref="BU130:BU190" si="33">BT130*0.06-1</f>
        <v>6.02</v>
      </c>
      <c r="BV130" s="64">
        <f t="shared" ref="BV130:BV190" si="34">BT130*0.12-1</f>
        <v>13.04</v>
      </c>
      <c r="BW130" s="64">
        <f t="shared" ref="BW130:BW190" si="35">(BT130-1)*0.84</f>
        <v>97.44</v>
      </c>
      <c r="BX130" s="65">
        <f t="shared" ref="BX130:BX190" si="36">BU130+I130</f>
        <v>46257.02</v>
      </c>
      <c r="BY130" s="65">
        <f t="shared" ref="BY130:BY190" si="37">BV130+I130</f>
        <v>46264.04</v>
      </c>
      <c r="BZ130" s="65">
        <f t="shared" ref="BZ130:BZ190" si="38">IF(WEEKDAY(BW130+I130)=1,BW130+I130+1,IF(WEEKDAY(BW130+I130)=7,BW130+I130+2,BW130+I130))</f>
        <v>46349.440000000002</v>
      </c>
    </row>
    <row r="131" spans="1:78" ht="15.5" x14ac:dyDescent="0.35">
      <c r="A131">
        <v>71220</v>
      </c>
      <c r="B131" t="s">
        <v>782</v>
      </c>
      <c r="C131" t="s">
        <v>3</v>
      </c>
      <c r="D131">
        <v>259</v>
      </c>
      <c r="E131">
        <v>3003</v>
      </c>
      <c r="F131" t="s">
        <v>13</v>
      </c>
      <c r="G131" t="s">
        <v>242</v>
      </c>
      <c r="H131" t="s">
        <v>3</v>
      </c>
      <c r="I131" s="13">
        <v>46251</v>
      </c>
      <c r="J131" s="13">
        <v>46367</v>
      </c>
      <c r="K131" s="13">
        <v>46309</v>
      </c>
      <c r="L131" t="s">
        <v>258</v>
      </c>
      <c r="M131" t="s">
        <v>161</v>
      </c>
      <c r="N131">
        <v>24</v>
      </c>
      <c r="O131">
        <v>24</v>
      </c>
      <c r="P131">
        <v>24</v>
      </c>
      <c r="Q131">
        <v>24</v>
      </c>
      <c r="R131">
        <v>0</v>
      </c>
      <c r="S131">
        <v>377121</v>
      </c>
      <c r="T131" t="s">
        <v>959</v>
      </c>
      <c r="U131">
        <v>0</v>
      </c>
      <c r="V131"/>
      <c r="W131">
        <v>4</v>
      </c>
      <c r="X131" t="s">
        <v>194</v>
      </c>
      <c r="Y131"/>
      <c r="Z131" t="s">
        <v>278</v>
      </c>
      <c r="AA131" t="s">
        <v>160</v>
      </c>
      <c r="AB131" t="s">
        <v>198</v>
      </c>
      <c r="AC131"/>
      <c r="AD131"/>
      <c r="AE131"/>
      <c r="AF131" s="13">
        <v>46251</v>
      </c>
      <c r="AG131" s="13">
        <v>46367</v>
      </c>
      <c r="AH131" t="s">
        <v>19</v>
      </c>
      <c r="AI131">
        <v>2217</v>
      </c>
      <c r="AJ131" t="s">
        <v>207</v>
      </c>
      <c r="AK131" t="s">
        <v>215</v>
      </c>
      <c r="AL131" t="s">
        <v>802</v>
      </c>
      <c r="AM131" s="13">
        <v>46255</v>
      </c>
      <c r="AN131" s="13">
        <v>46367</v>
      </c>
      <c r="AO131"/>
      <c r="AP131"/>
      <c r="AQ131"/>
      <c r="AR131"/>
      <c r="AS131"/>
      <c r="AT131" s="66">
        <f>VLOOKUP($BR131,Tables!$D$14:$I$27,2,FALSE)*W131</f>
        <v>640</v>
      </c>
      <c r="AU131" s="66">
        <f>VLOOKUP($BR131,Tables!$D$14:$I$27,3,FALSE)</f>
        <v>0</v>
      </c>
      <c r="AV131" s="66">
        <f>VLOOKUP($BR131,Tables!$D$14:$I$27,4,FALSE)*W131</f>
        <v>0</v>
      </c>
      <c r="AW131" s="66">
        <f>VLOOKUP($BR131,Tables!$D$14:$I$27,5,FALSE)*W131</f>
        <v>0</v>
      </c>
      <c r="AX131" s="52">
        <f>IF(ISERROR(VLOOKUP(V131,Tables!$A$2:$B$27,2,FALSE))=TRUE,0,VLOOKUP(V131,Tables!$A$2:$B$27,2,FALSE))*VLOOKUP(BR131,Tables!$D$14:$J$27,7,FALSE)</f>
        <v>0</v>
      </c>
      <c r="AY131" s="52">
        <f>IF(ISERROR(VLOOKUP(BS131,Tables!$A$2:$B$31,2,FALSE))=TRUE,0,VLOOKUP(BS131,Tables!$A$2:$B$31,2,FALSE))</f>
        <v>0</v>
      </c>
      <c r="AZ131" s="66">
        <f>VLOOKUP($BR131,Tables!$D$14:$K$27,8,FALSE)</f>
        <v>0</v>
      </c>
      <c r="BA131" s="66">
        <f>IF(OR(BR131="T150",BR131="HYBT150"),W131*Tables!$L$23,0)</f>
        <v>0</v>
      </c>
      <c r="BB131" s="66">
        <f>IF(OR(BR131="T200",BR131="HYBT200"),W131*Tables!$E$24,0)</f>
        <v>0</v>
      </c>
      <c r="BC131" s="61">
        <f t="shared" si="29"/>
        <v>640</v>
      </c>
      <c r="BD131" s="55" t="str">
        <f t="shared" si="28"/>
        <v/>
      </c>
      <c r="BE131" s="55" t="str">
        <f t="shared" si="28"/>
        <v/>
      </c>
      <c r="BF131" s="55" t="str">
        <f t="shared" si="28"/>
        <v/>
      </c>
      <c r="BG131" s="55" t="str">
        <f t="shared" si="28"/>
        <v/>
      </c>
      <c r="BH131" s="55" t="str">
        <f t="shared" si="28"/>
        <v/>
      </c>
      <c r="BI131" s="55" t="str">
        <f t="shared" si="28"/>
        <v/>
      </c>
      <c r="BJ131" s="55" t="str">
        <f t="shared" si="28"/>
        <v/>
      </c>
      <c r="BK131" s="55" t="str">
        <f t="shared" si="28"/>
        <v>HYB</v>
      </c>
      <c r="BL131" s="55" t="str">
        <f t="shared" si="28"/>
        <v/>
      </c>
      <c r="BM131" s="55" t="str">
        <f t="shared" si="28"/>
        <v/>
      </c>
      <c r="BN131" s="55" t="str">
        <f t="shared" si="28"/>
        <v/>
      </c>
      <c r="BO131" s="55" t="str">
        <f t="shared" si="28"/>
        <v/>
      </c>
      <c r="BP131" s="55" t="str">
        <f t="shared" si="28"/>
        <v/>
      </c>
      <c r="BQ131" s="55" t="str">
        <f t="shared" si="28"/>
        <v/>
      </c>
      <c r="BR131" s="62" t="str">
        <f t="shared" si="30"/>
        <v>HYB</v>
      </c>
      <c r="BS131" s="62" t="str">
        <f t="shared" si="31"/>
        <v/>
      </c>
      <c r="BT131" s="67">
        <f t="shared" si="32"/>
        <v>117</v>
      </c>
      <c r="BU131" s="64">
        <f t="shared" si="33"/>
        <v>6.02</v>
      </c>
      <c r="BV131" s="64">
        <f t="shared" si="34"/>
        <v>13.04</v>
      </c>
      <c r="BW131" s="64">
        <f t="shared" si="35"/>
        <v>97.44</v>
      </c>
      <c r="BX131" s="65">
        <f t="shared" si="36"/>
        <v>46257.02</v>
      </c>
      <c r="BY131" s="65">
        <f t="shared" si="37"/>
        <v>46264.04</v>
      </c>
      <c r="BZ131" s="65">
        <f t="shared" si="38"/>
        <v>46349.440000000002</v>
      </c>
    </row>
    <row r="132" spans="1:78" ht="15.5" x14ac:dyDescent="0.35">
      <c r="A132">
        <v>71221</v>
      </c>
      <c r="B132" t="s">
        <v>782</v>
      </c>
      <c r="C132" t="s">
        <v>14</v>
      </c>
      <c r="D132">
        <v>101</v>
      </c>
      <c r="E132">
        <v>3001</v>
      </c>
      <c r="F132" t="s">
        <v>15</v>
      </c>
      <c r="G132" t="s">
        <v>270</v>
      </c>
      <c r="H132" t="s">
        <v>14</v>
      </c>
      <c r="I132" s="13">
        <v>46251</v>
      </c>
      <c r="J132" s="13">
        <v>46367</v>
      </c>
      <c r="K132" s="13">
        <v>46309</v>
      </c>
      <c r="L132" t="s">
        <v>256</v>
      </c>
      <c r="M132" t="s">
        <v>161</v>
      </c>
      <c r="N132">
        <v>24</v>
      </c>
      <c r="O132">
        <v>24</v>
      </c>
      <c r="P132">
        <v>24</v>
      </c>
      <c r="Q132">
        <v>24</v>
      </c>
      <c r="R132">
        <v>3</v>
      </c>
      <c r="S132">
        <v>541</v>
      </c>
      <c r="T132" t="s">
        <v>296</v>
      </c>
      <c r="U132">
        <v>0</v>
      </c>
      <c r="V132"/>
      <c r="W132">
        <v>3</v>
      </c>
      <c r="X132" t="s">
        <v>194</v>
      </c>
      <c r="Y132"/>
      <c r="Z132" t="s">
        <v>277</v>
      </c>
      <c r="AA132"/>
      <c r="AB132"/>
      <c r="AC132"/>
      <c r="AD132"/>
      <c r="AE132"/>
      <c r="AF132" s="13">
        <v>46251</v>
      </c>
      <c r="AG132" s="13">
        <v>46367</v>
      </c>
      <c r="AH132"/>
      <c r="AI132"/>
      <c r="AJ132"/>
      <c r="AK132"/>
      <c r="AL132"/>
      <c r="AM132"/>
      <c r="AN132"/>
      <c r="AO132"/>
      <c r="AP132"/>
      <c r="AQ132"/>
      <c r="AR132"/>
      <c r="AS132"/>
      <c r="AT132" s="59">
        <f>VLOOKUP($BR132,Tables!$D$14:$I$27,2,FALSE)*W132</f>
        <v>480</v>
      </c>
      <c r="AU132" s="59">
        <f>VLOOKUP($BR132,Tables!$D$14:$I$27,3,FALSE)</f>
        <v>0</v>
      </c>
      <c r="AV132" s="59">
        <f>VLOOKUP($BR132,Tables!$D$14:$I$27,4,FALSE)*W132</f>
        <v>0</v>
      </c>
      <c r="AW132" s="59">
        <f>VLOOKUP($BR132,Tables!$D$14:$I$27,5,FALSE)*W132</f>
        <v>0</v>
      </c>
      <c r="AX132" s="52">
        <f>IF(ISERROR(VLOOKUP(V132,Tables!$A$2:$B$27,2,FALSE))=TRUE,0,VLOOKUP(V132,Tables!$A$2:$B$27,2,FALSE))*VLOOKUP(BR132,Tables!$D$14:$J$27,7,FALSE)</f>
        <v>0</v>
      </c>
      <c r="AY132" s="52">
        <f>IF(ISERROR(VLOOKUP(BS132,Tables!$A$2:$B$31,2,FALSE))=TRUE,0,VLOOKUP(BS132,Tables!$A$2:$B$31,2,FALSE))</f>
        <v>0</v>
      </c>
      <c r="AZ132" s="59">
        <f>VLOOKUP($BR132,Tables!$D$14:$K$27,8,FALSE)</f>
        <v>0</v>
      </c>
      <c r="BA132" s="59">
        <f>IF(OR(BR132="T150",BR132="HYBT150"),W132*Tables!$L$23,0)</f>
        <v>0</v>
      </c>
      <c r="BB132" s="59">
        <f>IF(OR(BR132="T200",BR132="HYBT200"),W132*Tables!$E$24,0)</f>
        <v>0</v>
      </c>
      <c r="BC132" s="61">
        <f t="shared" si="29"/>
        <v>480</v>
      </c>
      <c r="BD132" s="55" t="str">
        <f t="shared" si="28"/>
        <v/>
      </c>
      <c r="BE132" s="55" t="str">
        <f t="shared" si="28"/>
        <v/>
      </c>
      <c r="BF132" s="55" t="str">
        <f t="shared" si="28"/>
        <v/>
      </c>
      <c r="BG132" s="55" t="str">
        <f t="shared" si="28"/>
        <v/>
      </c>
      <c r="BH132" s="55" t="str">
        <f t="shared" si="28"/>
        <v/>
      </c>
      <c r="BI132" s="55" t="str">
        <f t="shared" si="28"/>
        <v/>
      </c>
      <c r="BJ132" s="55" t="str">
        <f t="shared" si="28"/>
        <v/>
      </c>
      <c r="BK132" s="55" t="str">
        <f t="shared" si="28"/>
        <v/>
      </c>
      <c r="BL132" s="55" t="str">
        <f t="shared" si="28"/>
        <v/>
      </c>
      <c r="BM132" s="55" t="str">
        <f t="shared" si="28"/>
        <v/>
      </c>
      <c r="BN132" s="55" t="str">
        <f t="shared" si="28"/>
        <v/>
      </c>
      <c r="BO132" s="55" t="str">
        <f t="shared" si="28"/>
        <v/>
      </c>
      <c r="BP132" s="55" t="str">
        <f t="shared" si="28"/>
        <v/>
      </c>
      <c r="BQ132" s="55" t="str">
        <f t="shared" si="28"/>
        <v/>
      </c>
      <c r="BR132" s="62" t="str">
        <f t="shared" si="30"/>
        <v>Base</v>
      </c>
      <c r="BS132" s="62" t="str">
        <f t="shared" si="31"/>
        <v/>
      </c>
      <c r="BT132" s="63">
        <f t="shared" si="32"/>
        <v>117</v>
      </c>
      <c r="BU132" s="64">
        <f t="shared" si="33"/>
        <v>6.02</v>
      </c>
      <c r="BV132" s="64">
        <f t="shared" si="34"/>
        <v>13.04</v>
      </c>
      <c r="BW132" s="64">
        <f t="shared" si="35"/>
        <v>97.44</v>
      </c>
      <c r="BX132" s="65">
        <f t="shared" si="36"/>
        <v>46257.02</v>
      </c>
      <c r="BY132" s="65">
        <f t="shared" si="37"/>
        <v>46264.04</v>
      </c>
      <c r="BZ132" s="65">
        <f t="shared" si="38"/>
        <v>46349.440000000002</v>
      </c>
    </row>
    <row r="133" spans="1:78" ht="15.5" x14ac:dyDescent="0.35">
      <c r="A133">
        <v>71223</v>
      </c>
      <c r="B133" t="s">
        <v>782</v>
      </c>
      <c r="C133" t="s">
        <v>14</v>
      </c>
      <c r="D133">
        <v>101</v>
      </c>
      <c r="E133">
        <v>3003</v>
      </c>
      <c r="F133" t="s">
        <v>15</v>
      </c>
      <c r="G133" t="s">
        <v>270</v>
      </c>
      <c r="H133" t="s">
        <v>14</v>
      </c>
      <c r="I133" s="13">
        <v>46251</v>
      </c>
      <c r="J133" s="13">
        <v>46367</v>
      </c>
      <c r="K133"/>
      <c r="L133" t="s">
        <v>258</v>
      </c>
      <c r="M133" t="s">
        <v>161</v>
      </c>
      <c r="N133">
        <v>24</v>
      </c>
      <c r="O133">
        <v>4</v>
      </c>
      <c r="P133">
        <v>4</v>
      </c>
      <c r="Q133">
        <v>4</v>
      </c>
      <c r="R133">
        <v>0</v>
      </c>
      <c r="S133">
        <v>135958</v>
      </c>
      <c r="T133" t="s">
        <v>960</v>
      </c>
      <c r="U133">
        <v>0</v>
      </c>
      <c r="V133"/>
      <c r="W133">
        <v>3</v>
      </c>
      <c r="X133" t="s">
        <v>962</v>
      </c>
      <c r="Y133"/>
      <c r="Z133" t="s">
        <v>278</v>
      </c>
      <c r="AA133" t="s">
        <v>160</v>
      </c>
      <c r="AB133" t="s">
        <v>198</v>
      </c>
      <c r="AC133"/>
      <c r="AD133"/>
      <c r="AE133"/>
      <c r="AF133" s="13">
        <v>46251</v>
      </c>
      <c r="AG133" s="13">
        <v>46367</v>
      </c>
      <c r="AH133" t="s">
        <v>194</v>
      </c>
      <c r="AI133">
        <v>1362</v>
      </c>
      <c r="AJ133" t="s">
        <v>218</v>
      </c>
      <c r="AK133" t="s">
        <v>450</v>
      </c>
      <c r="AL133" t="s">
        <v>472</v>
      </c>
      <c r="AM133" s="13">
        <v>46251</v>
      </c>
      <c r="AN133" s="13">
        <v>46363</v>
      </c>
      <c r="AO133"/>
      <c r="AP133"/>
      <c r="AQ133"/>
      <c r="AR133"/>
      <c r="AS133"/>
      <c r="AT133" s="59">
        <f>VLOOKUP($BR133,Tables!$D$14:$I$27,2,FALSE)*W133</f>
        <v>480</v>
      </c>
      <c r="AU133" s="59">
        <f>VLOOKUP($BR133,Tables!$D$14:$I$27,3,FALSE)</f>
        <v>0</v>
      </c>
      <c r="AV133" s="59">
        <f>VLOOKUP($BR133,Tables!$D$14:$I$27,4,FALSE)*W133</f>
        <v>0</v>
      </c>
      <c r="AW133" s="59">
        <f>VLOOKUP($BR133,Tables!$D$14:$I$27,5,FALSE)*W133</f>
        <v>0</v>
      </c>
      <c r="AX133" s="52">
        <f>IF(ISERROR(VLOOKUP(V133,Tables!$A$2:$B$27,2,FALSE))=TRUE,0,VLOOKUP(V133,Tables!$A$2:$B$27,2,FALSE))*VLOOKUP(BR133,Tables!$D$14:$J$27,7,FALSE)</f>
        <v>0</v>
      </c>
      <c r="AY133" s="52">
        <f>IF(ISERROR(VLOOKUP(BS133,Tables!$A$2:$B$31,2,FALSE))=TRUE,0,VLOOKUP(BS133,Tables!$A$2:$B$31,2,FALSE))</f>
        <v>0</v>
      </c>
      <c r="AZ133" s="59">
        <f>VLOOKUP($BR133,Tables!$D$14:$K$27,8,FALSE)</f>
        <v>0</v>
      </c>
      <c r="BA133" s="59">
        <f>IF(OR(BR133="T150",BR133="HYBT150"),W133*Tables!$L$23,0)</f>
        <v>0</v>
      </c>
      <c r="BB133" s="59">
        <f>IF(OR(BR133="T200",BR133="HYBT200"),W133*Tables!$E$24,0)</f>
        <v>0</v>
      </c>
      <c r="BC133" s="61">
        <f t="shared" si="29"/>
        <v>480</v>
      </c>
      <c r="BD133" s="55" t="str">
        <f t="shared" si="28"/>
        <v/>
      </c>
      <c r="BE133" s="55" t="str">
        <f t="shared" si="28"/>
        <v/>
      </c>
      <c r="BF133" s="55" t="str">
        <f t="shared" si="28"/>
        <v/>
      </c>
      <c r="BG133" s="55" t="str">
        <f t="shared" si="28"/>
        <v/>
      </c>
      <c r="BH133" s="55" t="str">
        <f t="shared" si="28"/>
        <v/>
      </c>
      <c r="BI133" s="55" t="str">
        <f t="shared" si="28"/>
        <v/>
      </c>
      <c r="BJ133" s="55" t="str">
        <f t="shared" si="28"/>
        <v/>
      </c>
      <c r="BK133" s="55" t="str">
        <f t="shared" si="28"/>
        <v>HYB</v>
      </c>
      <c r="BL133" s="55" t="str">
        <f t="shared" si="28"/>
        <v/>
      </c>
      <c r="BM133" s="55" t="str">
        <f t="shared" si="28"/>
        <v/>
      </c>
      <c r="BN133" s="55" t="str">
        <f t="shared" si="28"/>
        <v/>
      </c>
      <c r="BO133" s="55" t="str">
        <f t="shared" si="28"/>
        <v/>
      </c>
      <c r="BP133" s="55" t="str">
        <f t="shared" si="28"/>
        <v/>
      </c>
      <c r="BQ133" s="55" t="str">
        <f t="shared" si="28"/>
        <v/>
      </c>
      <c r="BR133" s="62" t="str">
        <f t="shared" si="30"/>
        <v>HYB</v>
      </c>
      <c r="BS133" s="62" t="str">
        <f t="shared" si="31"/>
        <v/>
      </c>
      <c r="BT133" s="63">
        <f t="shared" si="32"/>
        <v>117</v>
      </c>
      <c r="BU133" s="64">
        <f t="shared" si="33"/>
        <v>6.02</v>
      </c>
      <c r="BV133" s="64">
        <f t="shared" si="34"/>
        <v>13.04</v>
      </c>
      <c r="BW133" s="64">
        <f t="shared" si="35"/>
        <v>97.44</v>
      </c>
      <c r="BX133" s="65">
        <f t="shared" si="36"/>
        <v>46257.02</v>
      </c>
      <c r="BY133" s="65">
        <f t="shared" si="37"/>
        <v>46264.04</v>
      </c>
      <c r="BZ133" s="65">
        <f t="shared" si="38"/>
        <v>46349.440000000002</v>
      </c>
    </row>
    <row r="134" spans="1:78" ht="15.5" x14ac:dyDescent="0.35">
      <c r="A134">
        <v>70901</v>
      </c>
      <c r="B134" t="s">
        <v>782</v>
      </c>
      <c r="C134" t="s">
        <v>14</v>
      </c>
      <c r="D134">
        <v>101</v>
      </c>
      <c r="E134" t="s">
        <v>538</v>
      </c>
      <c r="F134" t="s">
        <v>15</v>
      </c>
      <c r="G134" t="s">
        <v>270</v>
      </c>
      <c r="H134" t="s">
        <v>14</v>
      </c>
      <c r="I134" s="13">
        <v>46307</v>
      </c>
      <c r="J134" s="13">
        <v>46367</v>
      </c>
      <c r="K134" s="13">
        <v>46337</v>
      </c>
      <c r="L134" t="s">
        <v>19</v>
      </c>
      <c r="M134" t="s">
        <v>161</v>
      </c>
      <c r="N134">
        <v>24</v>
      </c>
      <c r="O134">
        <v>0</v>
      </c>
      <c r="P134">
        <v>0</v>
      </c>
      <c r="Q134">
        <v>0</v>
      </c>
      <c r="R134">
        <v>0</v>
      </c>
      <c r="S134" t="s">
        <v>197</v>
      </c>
      <c r="T134" t="s">
        <v>197</v>
      </c>
      <c r="U134">
        <v>0</v>
      </c>
      <c r="V134"/>
      <c r="W134">
        <v>3</v>
      </c>
      <c r="X134" t="s">
        <v>293</v>
      </c>
      <c r="Y134"/>
      <c r="Z134" t="s">
        <v>278</v>
      </c>
      <c r="AA134" t="s">
        <v>160</v>
      </c>
      <c r="AB134" t="s">
        <v>198</v>
      </c>
      <c r="AC134"/>
      <c r="AD134"/>
      <c r="AE134"/>
      <c r="AF134" s="13">
        <v>46307</v>
      </c>
      <c r="AG134" s="13">
        <v>46367</v>
      </c>
      <c r="AH134"/>
      <c r="AI134"/>
      <c r="AJ134" t="s">
        <v>200</v>
      </c>
      <c r="AK134" t="s">
        <v>325</v>
      </c>
      <c r="AL134" t="s">
        <v>525</v>
      </c>
      <c r="AM134" s="13">
        <v>46307</v>
      </c>
      <c r="AN134" s="13">
        <v>46367</v>
      </c>
      <c r="AO134"/>
      <c r="AP134"/>
      <c r="AQ134"/>
      <c r="AR134"/>
      <c r="AS134"/>
      <c r="AT134" s="59">
        <f>VLOOKUP($BR134,Tables!$D$14:$I$27,2,FALSE)*W134</f>
        <v>480</v>
      </c>
      <c r="AU134" s="59">
        <f>VLOOKUP($BR134,Tables!$D$14:$I$27,3,FALSE)</f>
        <v>0</v>
      </c>
      <c r="AV134" s="59">
        <f>VLOOKUP($BR134,Tables!$D$14:$I$27,4,FALSE)*W134</f>
        <v>0</v>
      </c>
      <c r="AW134" s="59">
        <f>VLOOKUP($BR134,Tables!$D$14:$I$27,5,FALSE)*W134</f>
        <v>0</v>
      </c>
      <c r="AX134" s="52">
        <f>IF(ISERROR(VLOOKUP(V134,Tables!$A$2:$B$27,2,FALSE))=TRUE,0,VLOOKUP(V134,Tables!$A$2:$B$27,2,FALSE))*VLOOKUP(BR134,Tables!$D$14:$J$27,7,FALSE)</f>
        <v>0</v>
      </c>
      <c r="AY134" s="52">
        <f>IF(ISERROR(VLOOKUP(BS134,Tables!$A$2:$B$31,2,FALSE))=TRUE,0,VLOOKUP(BS134,Tables!$A$2:$B$31,2,FALSE))</f>
        <v>0</v>
      </c>
      <c r="AZ134" s="59">
        <f>VLOOKUP($BR134,Tables!$D$14:$K$27,8,FALSE)</f>
        <v>0</v>
      </c>
      <c r="BA134" s="59">
        <f>IF(OR(BR134="T150",BR134="HYBT150"),W134*Tables!$L$23,0)</f>
        <v>0</v>
      </c>
      <c r="BB134" s="59">
        <f>IF(OR(BR134="T200",BR134="HYBT200"),W134*Tables!$E$24,0)</f>
        <v>0</v>
      </c>
      <c r="BC134" s="61">
        <f t="shared" si="29"/>
        <v>480</v>
      </c>
      <c r="BD134" s="55" t="str">
        <f t="shared" si="28"/>
        <v/>
      </c>
      <c r="BE134" s="55" t="str">
        <f t="shared" si="28"/>
        <v/>
      </c>
      <c r="BF134" s="55" t="str">
        <f t="shared" si="28"/>
        <v/>
      </c>
      <c r="BG134" s="55" t="str">
        <f t="shared" si="28"/>
        <v/>
      </c>
      <c r="BH134" s="55" t="str">
        <f t="shared" si="28"/>
        <v/>
      </c>
      <c r="BI134" s="55" t="str">
        <f t="shared" si="28"/>
        <v/>
      </c>
      <c r="BJ134" s="55" t="str">
        <f t="shared" si="28"/>
        <v/>
      </c>
      <c r="BK134" s="55" t="str">
        <f t="shared" si="28"/>
        <v/>
      </c>
      <c r="BL134" s="55" t="str">
        <f t="shared" si="28"/>
        <v/>
      </c>
      <c r="BM134" s="55" t="str">
        <f t="shared" si="28"/>
        <v/>
      </c>
      <c r="BN134" s="55" t="str">
        <f t="shared" si="28"/>
        <v/>
      </c>
      <c r="BO134" s="55" t="str">
        <f t="shared" si="28"/>
        <v/>
      </c>
      <c r="BP134" s="55" t="str">
        <f t="shared" si="28"/>
        <v/>
      </c>
      <c r="BQ134" s="55" t="str">
        <f t="shared" si="28"/>
        <v/>
      </c>
      <c r="BR134" s="62" t="str">
        <f t="shared" si="30"/>
        <v>Base</v>
      </c>
      <c r="BS134" s="62" t="str">
        <f t="shared" si="31"/>
        <v/>
      </c>
      <c r="BT134" s="63">
        <f t="shared" si="32"/>
        <v>61</v>
      </c>
      <c r="BU134" s="64">
        <f t="shared" si="33"/>
        <v>2.6599999999999997</v>
      </c>
      <c r="BV134" s="64">
        <f t="shared" si="34"/>
        <v>6.3199999999999994</v>
      </c>
      <c r="BW134" s="64">
        <f t="shared" si="35"/>
        <v>50.4</v>
      </c>
      <c r="BX134" s="65">
        <f t="shared" si="36"/>
        <v>46309.66</v>
      </c>
      <c r="BY134" s="65">
        <f t="shared" si="37"/>
        <v>46313.32</v>
      </c>
      <c r="BZ134" s="65">
        <f t="shared" si="38"/>
        <v>46357.4</v>
      </c>
    </row>
    <row r="135" spans="1:78" ht="15.5" x14ac:dyDescent="0.35">
      <c r="A135">
        <v>71897</v>
      </c>
      <c r="B135" t="s">
        <v>782</v>
      </c>
      <c r="C135" t="s">
        <v>14</v>
      </c>
      <c r="D135">
        <v>107</v>
      </c>
      <c r="E135">
        <v>3090</v>
      </c>
      <c r="F135" t="s">
        <v>539</v>
      </c>
      <c r="G135" t="s">
        <v>270</v>
      </c>
      <c r="H135" t="s">
        <v>14</v>
      </c>
      <c r="I135" s="13">
        <v>46253</v>
      </c>
      <c r="J135" s="13">
        <v>46533</v>
      </c>
      <c r="K135" s="13">
        <v>46393</v>
      </c>
      <c r="L135" t="s">
        <v>1012</v>
      </c>
      <c r="M135" t="s">
        <v>476</v>
      </c>
      <c r="N135">
        <v>16</v>
      </c>
      <c r="O135">
        <v>0</v>
      </c>
      <c r="P135">
        <v>0</v>
      </c>
      <c r="Q135">
        <v>0</v>
      </c>
      <c r="R135">
        <v>0</v>
      </c>
      <c r="S135">
        <v>1587</v>
      </c>
      <c r="T135" t="s">
        <v>1099</v>
      </c>
      <c r="U135">
        <v>0</v>
      </c>
      <c r="V135"/>
      <c r="W135">
        <v>3</v>
      </c>
      <c r="X135" t="s">
        <v>194</v>
      </c>
      <c r="Y135"/>
      <c r="Z135" t="s">
        <v>540</v>
      </c>
      <c r="AA135" t="s">
        <v>478</v>
      </c>
      <c r="AB135" t="s">
        <v>199</v>
      </c>
      <c r="AC135"/>
      <c r="AD135"/>
      <c r="AE135"/>
      <c r="AF135" s="13">
        <v>46253</v>
      </c>
      <c r="AG135" s="13">
        <v>46533</v>
      </c>
      <c r="AH135"/>
      <c r="AI135"/>
      <c r="AJ135"/>
      <c r="AK135"/>
      <c r="AL135"/>
      <c r="AM135"/>
      <c r="AN135"/>
      <c r="AO135"/>
      <c r="AP135"/>
      <c r="AQ135"/>
      <c r="AR135"/>
      <c r="AS135"/>
      <c r="AT135" s="59">
        <f>VLOOKUP($BR135,Tables!$D$14:$I$27,2,FALSE)*W135</f>
        <v>480</v>
      </c>
      <c r="AU135" s="59">
        <f>VLOOKUP($BR135,Tables!$D$14:$I$27,3,FALSE)</f>
        <v>0</v>
      </c>
      <c r="AV135" s="59">
        <f>VLOOKUP($BR135,Tables!$D$14:$I$27,4,FALSE)*W135</f>
        <v>0</v>
      </c>
      <c r="AW135" s="59">
        <f>VLOOKUP($BR135,Tables!$D$14:$I$27,5,FALSE)*W135</f>
        <v>0</v>
      </c>
      <c r="AX135" s="52">
        <f>IF(ISERROR(VLOOKUP(V135,Tables!$A$2:$B$27,2,FALSE))=TRUE,0,VLOOKUP(V135,Tables!$A$2:$B$27,2,FALSE))*VLOOKUP(BR135,Tables!$D$14:$J$27,7,FALSE)</f>
        <v>0</v>
      </c>
      <c r="AY135" s="52">
        <f>IF(ISERROR(VLOOKUP(BS135,Tables!$A$2:$B$31,2,FALSE))=TRUE,0,VLOOKUP(BS135,Tables!$A$2:$B$31,2,FALSE))</f>
        <v>0</v>
      </c>
      <c r="AZ135" s="59">
        <f>VLOOKUP($BR135,Tables!$D$14:$K$27,8,FALSE)</f>
        <v>0</v>
      </c>
      <c r="BA135" s="59">
        <f>IF(OR(BR135="T150",BR135="HYBT150"),W135*Tables!$L$23,0)</f>
        <v>0</v>
      </c>
      <c r="BB135" s="59">
        <f>IF(OR(BR135="T200",BR135="HYBT200"),W135*Tables!$E$24,0)</f>
        <v>0</v>
      </c>
      <c r="BC135" s="61">
        <f t="shared" si="29"/>
        <v>480</v>
      </c>
      <c r="BD135" s="55" t="str">
        <f t="shared" si="28"/>
        <v/>
      </c>
      <c r="BE135" s="55" t="str">
        <f t="shared" si="28"/>
        <v/>
      </c>
      <c r="BF135" s="55" t="str">
        <f t="shared" si="28"/>
        <v/>
      </c>
      <c r="BG135" s="55" t="str">
        <f t="shared" si="28"/>
        <v/>
      </c>
      <c r="BH135" s="55" t="str">
        <f t="shared" si="28"/>
        <v/>
      </c>
      <c r="BI135" s="55" t="str">
        <f t="shared" si="28"/>
        <v/>
      </c>
      <c r="BJ135" s="55" t="str">
        <f t="shared" si="28"/>
        <v/>
      </c>
      <c r="BK135" s="55" t="str">
        <f t="shared" si="28"/>
        <v/>
      </c>
      <c r="BL135" s="55" t="str">
        <f t="shared" si="28"/>
        <v/>
      </c>
      <c r="BM135" s="55" t="str">
        <f t="shared" si="28"/>
        <v/>
      </c>
      <c r="BN135" s="55" t="str">
        <f t="shared" si="28"/>
        <v/>
      </c>
      <c r="BO135" s="55" t="str">
        <f t="shared" si="28"/>
        <v/>
      </c>
      <c r="BP135" s="55" t="str">
        <f t="shared" si="28"/>
        <v/>
      </c>
      <c r="BQ135" s="55" t="str">
        <f t="shared" si="28"/>
        <v/>
      </c>
      <c r="BR135" s="62" t="str">
        <f t="shared" si="30"/>
        <v>Base</v>
      </c>
      <c r="BS135" s="62" t="str">
        <f t="shared" si="31"/>
        <v/>
      </c>
      <c r="BT135" s="63">
        <f t="shared" si="32"/>
        <v>281</v>
      </c>
      <c r="BU135" s="64">
        <f t="shared" si="33"/>
        <v>15.86</v>
      </c>
      <c r="BV135" s="64">
        <f t="shared" si="34"/>
        <v>32.72</v>
      </c>
      <c r="BW135" s="64">
        <f t="shared" si="35"/>
        <v>235.2</v>
      </c>
      <c r="BX135" s="65">
        <f t="shared" si="36"/>
        <v>46268.86</v>
      </c>
      <c r="BY135" s="65">
        <f t="shared" si="37"/>
        <v>46285.72</v>
      </c>
      <c r="BZ135" s="65">
        <f t="shared" si="38"/>
        <v>46489.2</v>
      </c>
    </row>
    <row r="136" spans="1:78" ht="15.5" x14ac:dyDescent="0.35">
      <c r="A136">
        <v>71898</v>
      </c>
      <c r="B136" t="s">
        <v>782</v>
      </c>
      <c r="C136" t="s">
        <v>14</v>
      </c>
      <c r="D136">
        <v>107</v>
      </c>
      <c r="E136">
        <v>3091</v>
      </c>
      <c r="F136" t="s">
        <v>539</v>
      </c>
      <c r="G136" t="s">
        <v>270</v>
      </c>
      <c r="H136" t="s">
        <v>14</v>
      </c>
      <c r="I136" s="13">
        <v>46253</v>
      </c>
      <c r="J136" s="13">
        <v>46533</v>
      </c>
      <c r="K136" s="13">
        <v>46393</v>
      </c>
      <c r="L136" t="s">
        <v>1012</v>
      </c>
      <c r="M136" t="s">
        <v>337</v>
      </c>
      <c r="N136">
        <v>16</v>
      </c>
      <c r="O136">
        <v>0</v>
      </c>
      <c r="P136">
        <v>0</v>
      </c>
      <c r="Q136">
        <v>0</v>
      </c>
      <c r="R136">
        <v>0</v>
      </c>
      <c r="S136">
        <v>1587</v>
      </c>
      <c r="T136" t="s">
        <v>1099</v>
      </c>
      <c r="U136">
        <v>0</v>
      </c>
      <c r="V136"/>
      <c r="W136">
        <v>3</v>
      </c>
      <c r="X136" t="s">
        <v>194</v>
      </c>
      <c r="Y136"/>
      <c r="Z136" t="s">
        <v>541</v>
      </c>
      <c r="AA136" t="s">
        <v>542</v>
      </c>
      <c r="AB136" t="s">
        <v>199</v>
      </c>
      <c r="AC136"/>
      <c r="AD136"/>
      <c r="AE136"/>
      <c r="AF136" s="13">
        <v>46253</v>
      </c>
      <c r="AG136" s="13">
        <v>46533</v>
      </c>
      <c r="AH136"/>
      <c r="AI136"/>
      <c r="AJ136"/>
      <c r="AK136"/>
      <c r="AL136"/>
      <c r="AM136"/>
      <c r="AN136"/>
      <c r="AO136"/>
      <c r="AP136"/>
      <c r="AQ136"/>
      <c r="AR136"/>
      <c r="AS136"/>
      <c r="AT136" s="59">
        <f>VLOOKUP($BR136,Tables!$D$14:$I$27,2,FALSE)*W136</f>
        <v>480</v>
      </c>
      <c r="AU136" s="59">
        <f>VLOOKUP($BR136,Tables!$D$14:$I$27,3,FALSE)</f>
        <v>0</v>
      </c>
      <c r="AV136" s="59">
        <f>VLOOKUP($BR136,Tables!$D$14:$I$27,4,FALSE)*W136</f>
        <v>0</v>
      </c>
      <c r="AW136" s="59">
        <f>VLOOKUP($BR136,Tables!$D$14:$I$27,5,FALSE)*W136</f>
        <v>0</v>
      </c>
      <c r="AX136" s="52">
        <f>IF(ISERROR(VLOOKUP(V136,Tables!$A$2:$B$27,2,FALSE))=TRUE,0,VLOOKUP(V136,Tables!$A$2:$B$27,2,FALSE))*VLOOKUP(BR136,Tables!$D$14:$J$27,7,FALSE)</f>
        <v>0</v>
      </c>
      <c r="AY136" s="52">
        <f>IF(ISERROR(VLOOKUP(BS136,Tables!$A$2:$B$31,2,FALSE))=TRUE,0,VLOOKUP(BS136,Tables!$A$2:$B$31,2,FALSE))</f>
        <v>0</v>
      </c>
      <c r="AZ136" s="59">
        <f>VLOOKUP($BR136,Tables!$D$14:$K$27,8,FALSE)</f>
        <v>0</v>
      </c>
      <c r="BA136" s="59">
        <f>IF(OR(BR136="T150",BR136="HYBT150"),W136*Tables!$L$23,0)</f>
        <v>0</v>
      </c>
      <c r="BB136" s="59">
        <f>IF(OR(BR136="T200",BR136="HYBT200"),W136*Tables!$E$24,0)</f>
        <v>0</v>
      </c>
      <c r="BC136" s="61">
        <f t="shared" si="29"/>
        <v>480</v>
      </c>
      <c r="BD136" s="55" t="str">
        <f t="shared" si="28"/>
        <v/>
      </c>
      <c r="BE136" s="55" t="str">
        <f t="shared" si="28"/>
        <v/>
      </c>
      <c r="BF136" s="55" t="str">
        <f t="shared" si="28"/>
        <v/>
      </c>
      <c r="BG136" s="55" t="str">
        <f t="shared" si="28"/>
        <v/>
      </c>
      <c r="BH136" s="55" t="str">
        <f t="shared" si="28"/>
        <v/>
      </c>
      <c r="BI136" s="55" t="str">
        <f t="shared" si="28"/>
        <v/>
      </c>
      <c r="BJ136" s="55" t="str">
        <f t="shared" si="28"/>
        <v/>
      </c>
      <c r="BK136" s="55" t="str">
        <f t="shared" si="28"/>
        <v/>
      </c>
      <c r="BL136" s="55" t="str">
        <f t="shared" si="28"/>
        <v/>
      </c>
      <c r="BM136" s="55" t="str">
        <f t="shared" si="28"/>
        <v/>
      </c>
      <c r="BN136" s="55" t="str">
        <f t="shared" si="28"/>
        <v/>
      </c>
      <c r="BO136" s="55" t="str">
        <f t="shared" si="28"/>
        <v/>
      </c>
      <c r="BP136" s="55" t="str">
        <f t="shared" si="28"/>
        <v/>
      </c>
      <c r="BQ136" s="55" t="str">
        <f t="shared" si="28"/>
        <v/>
      </c>
      <c r="BR136" s="62" t="str">
        <f t="shared" si="30"/>
        <v>Base</v>
      </c>
      <c r="BS136" s="62" t="str">
        <f t="shared" si="31"/>
        <v/>
      </c>
      <c r="BT136" s="63">
        <f t="shared" si="32"/>
        <v>281</v>
      </c>
      <c r="BU136" s="64">
        <f t="shared" si="33"/>
        <v>15.86</v>
      </c>
      <c r="BV136" s="64">
        <f t="shared" si="34"/>
        <v>32.72</v>
      </c>
      <c r="BW136" s="64">
        <f t="shared" si="35"/>
        <v>235.2</v>
      </c>
      <c r="BX136" s="65">
        <f t="shared" si="36"/>
        <v>46268.86</v>
      </c>
      <c r="BY136" s="65">
        <f t="shared" si="37"/>
        <v>46285.72</v>
      </c>
      <c r="BZ136" s="65">
        <f t="shared" si="38"/>
        <v>46489.2</v>
      </c>
    </row>
    <row r="137" spans="1:78" ht="15.5" x14ac:dyDescent="0.35">
      <c r="A137">
        <v>71899</v>
      </c>
      <c r="B137" t="s">
        <v>782</v>
      </c>
      <c r="C137" t="s">
        <v>14</v>
      </c>
      <c r="D137">
        <v>107</v>
      </c>
      <c r="E137">
        <v>3092</v>
      </c>
      <c r="F137" t="s">
        <v>539</v>
      </c>
      <c r="G137" t="s">
        <v>270</v>
      </c>
      <c r="H137" t="s">
        <v>14</v>
      </c>
      <c r="I137" s="13">
        <v>46253</v>
      </c>
      <c r="J137" s="13">
        <v>46533</v>
      </c>
      <c r="K137" s="13">
        <v>46393</v>
      </c>
      <c r="L137" t="s">
        <v>1012</v>
      </c>
      <c r="M137" t="s">
        <v>517</v>
      </c>
      <c r="N137">
        <v>16</v>
      </c>
      <c r="O137">
        <v>0</v>
      </c>
      <c r="P137">
        <v>0</v>
      </c>
      <c r="Q137">
        <v>0</v>
      </c>
      <c r="R137">
        <v>0</v>
      </c>
      <c r="S137">
        <v>1587</v>
      </c>
      <c r="T137" t="s">
        <v>1099</v>
      </c>
      <c r="U137">
        <v>0</v>
      </c>
      <c r="V137"/>
      <c r="W137">
        <v>3</v>
      </c>
      <c r="X137" t="s">
        <v>194</v>
      </c>
      <c r="Y137"/>
      <c r="Z137" t="s">
        <v>543</v>
      </c>
      <c r="AA137" t="s">
        <v>519</v>
      </c>
      <c r="AB137" t="s">
        <v>199</v>
      </c>
      <c r="AC137"/>
      <c r="AD137"/>
      <c r="AE137"/>
      <c r="AF137" s="13">
        <v>46253</v>
      </c>
      <c r="AG137" s="13">
        <v>46533</v>
      </c>
      <c r="AH137"/>
      <c r="AI137"/>
      <c r="AJ137"/>
      <c r="AK137"/>
      <c r="AL137"/>
      <c r="AM137"/>
      <c r="AN137"/>
      <c r="AO137"/>
      <c r="AP137"/>
      <c r="AQ137"/>
      <c r="AR137"/>
      <c r="AS137"/>
      <c r="AT137" s="59">
        <f>VLOOKUP($BR137,Tables!$D$14:$I$27,2,FALSE)*W137</f>
        <v>480</v>
      </c>
      <c r="AU137" s="59">
        <f>VLOOKUP($BR137,Tables!$D$14:$I$27,3,FALSE)</f>
        <v>0</v>
      </c>
      <c r="AV137" s="59">
        <f>VLOOKUP($BR137,Tables!$D$14:$I$27,4,FALSE)*W137</f>
        <v>0</v>
      </c>
      <c r="AW137" s="59">
        <f>VLOOKUP($BR137,Tables!$D$14:$I$27,5,FALSE)*W137</f>
        <v>0</v>
      </c>
      <c r="AX137" s="52">
        <f>IF(ISERROR(VLOOKUP(V137,Tables!$A$2:$B$27,2,FALSE))=TRUE,0,VLOOKUP(V137,Tables!$A$2:$B$27,2,FALSE))*VLOOKUP(BR137,Tables!$D$14:$J$27,7,FALSE)</f>
        <v>0</v>
      </c>
      <c r="AY137" s="52">
        <f>IF(ISERROR(VLOOKUP(BS137,Tables!$A$2:$B$31,2,FALSE))=TRUE,0,VLOOKUP(BS137,Tables!$A$2:$B$31,2,FALSE))</f>
        <v>0</v>
      </c>
      <c r="AZ137" s="59">
        <f>VLOOKUP($BR137,Tables!$D$14:$K$27,8,FALSE)</f>
        <v>0</v>
      </c>
      <c r="BA137" s="59">
        <f>IF(OR(BR137="T150",BR137="HYBT150"),W137*Tables!$L$23,0)</f>
        <v>0</v>
      </c>
      <c r="BB137" s="59">
        <f>IF(OR(BR137="T200",BR137="HYBT200"),W137*Tables!$E$24,0)</f>
        <v>0</v>
      </c>
      <c r="BC137" s="61">
        <f t="shared" si="29"/>
        <v>480</v>
      </c>
      <c r="BD137" s="55" t="str">
        <f t="shared" si="28"/>
        <v/>
      </c>
      <c r="BE137" s="55" t="str">
        <f t="shared" si="28"/>
        <v/>
      </c>
      <c r="BF137" s="55" t="str">
        <f t="shared" si="28"/>
        <v/>
      </c>
      <c r="BG137" s="55" t="str">
        <f t="shared" si="28"/>
        <v/>
      </c>
      <c r="BH137" s="55" t="str">
        <f t="shared" si="28"/>
        <v/>
      </c>
      <c r="BI137" s="55" t="str">
        <f t="shared" si="28"/>
        <v/>
      </c>
      <c r="BJ137" s="55" t="str">
        <f t="shared" si="28"/>
        <v/>
      </c>
      <c r="BK137" s="55" t="str">
        <f t="shared" si="28"/>
        <v/>
      </c>
      <c r="BL137" s="55" t="str">
        <f t="shared" si="28"/>
        <v/>
      </c>
      <c r="BM137" s="55" t="str">
        <f t="shared" si="28"/>
        <v/>
      </c>
      <c r="BN137" s="55" t="str">
        <f t="shared" si="28"/>
        <v/>
      </c>
      <c r="BO137" s="55" t="str">
        <f t="shared" si="28"/>
        <v/>
      </c>
      <c r="BP137" s="55" t="str">
        <f t="shared" si="28"/>
        <v/>
      </c>
      <c r="BQ137" s="55" t="str">
        <f t="shared" si="28"/>
        <v/>
      </c>
      <c r="BR137" s="62" t="str">
        <f t="shared" si="30"/>
        <v>Base</v>
      </c>
      <c r="BS137" s="62" t="str">
        <f t="shared" si="31"/>
        <v/>
      </c>
      <c r="BT137" s="63">
        <f t="shared" si="32"/>
        <v>281</v>
      </c>
      <c r="BU137" s="64">
        <f t="shared" si="33"/>
        <v>15.86</v>
      </c>
      <c r="BV137" s="64">
        <f t="shared" si="34"/>
        <v>32.72</v>
      </c>
      <c r="BW137" s="64">
        <f t="shared" si="35"/>
        <v>235.2</v>
      </c>
      <c r="BX137" s="65">
        <f t="shared" si="36"/>
        <v>46268.86</v>
      </c>
      <c r="BY137" s="65">
        <f t="shared" si="37"/>
        <v>46285.72</v>
      </c>
      <c r="BZ137" s="65">
        <f t="shared" si="38"/>
        <v>46489.2</v>
      </c>
    </row>
    <row r="138" spans="1:78" ht="15.5" x14ac:dyDescent="0.35">
      <c r="A138">
        <v>71900</v>
      </c>
      <c r="B138" t="s">
        <v>782</v>
      </c>
      <c r="C138" t="s">
        <v>14</v>
      </c>
      <c r="D138">
        <v>107</v>
      </c>
      <c r="E138">
        <v>3093</v>
      </c>
      <c r="F138" t="s">
        <v>539</v>
      </c>
      <c r="G138" t="s">
        <v>270</v>
      </c>
      <c r="H138" t="s">
        <v>14</v>
      </c>
      <c r="I138" s="13">
        <v>46253</v>
      </c>
      <c r="J138" s="13">
        <v>46533</v>
      </c>
      <c r="K138" s="13">
        <v>46393</v>
      </c>
      <c r="L138" t="s">
        <v>1012</v>
      </c>
      <c r="M138" t="s">
        <v>461</v>
      </c>
      <c r="N138">
        <v>16</v>
      </c>
      <c r="O138">
        <v>0</v>
      </c>
      <c r="P138">
        <v>0</v>
      </c>
      <c r="Q138">
        <v>0</v>
      </c>
      <c r="R138">
        <v>0</v>
      </c>
      <c r="S138">
        <v>1587</v>
      </c>
      <c r="T138" t="s">
        <v>1099</v>
      </c>
      <c r="U138">
        <v>0</v>
      </c>
      <c r="V138"/>
      <c r="W138">
        <v>3</v>
      </c>
      <c r="X138" t="s">
        <v>194</v>
      </c>
      <c r="Y138"/>
      <c r="Z138" t="s">
        <v>544</v>
      </c>
      <c r="AA138" t="s">
        <v>462</v>
      </c>
      <c r="AB138" t="s">
        <v>199</v>
      </c>
      <c r="AC138"/>
      <c r="AD138"/>
      <c r="AE138"/>
      <c r="AF138" s="13">
        <v>46253</v>
      </c>
      <c r="AG138" s="13">
        <v>46533</v>
      </c>
      <c r="AH138"/>
      <c r="AI138"/>
      <c r="AJ138"/>
      <c r="AK138"/>
      <c r="AL138"/>
      <c r="AM138"/>
      <c r="AN138"/>
      <c r="AO138"/>
      <c r="AP138"/>
      <c r="AQ138"/>
      <c r="AR138"/>
      <c r="AS138"/>
      <c r="AT138" s="59">
        <f>VLOOKUP($BR138,Tables!$D$14:$I$27,2,FALSE)*W138</f>
        <v>480</v>
      </c>
      <c r="AU138" s="59">
        <f>VLOOKUP($BR138,Tables!$D$14:$I$27,3,FALSE)</f>
        <v>0</v>
      </c>
      <c r="AV138" s="59">
        <f>VLOOKUP($BR138,Tables!$D$14:$I$27,4,FALSE)*W138</f>
        <v>0</v>
      </c>
      <c r="AW138" s="59">
        <f>VLOOKUP($BR138,Tables!$D$14:$I$27,5,FALSE)*W138</f>
        <v>0</v>
      </c>
      <c r="AX138" s="52">
        <f>IF(ISERROR(VLOOKUP(V138,Tables!$A$2:$B$27,2,FALSE))=TRUE,0,VLOOKUP(V138,Tables!$A$2:$B$27,2,FALSE))*VLOOKUP(BR138,Tables!$D$14:$J$27,7,FALSE)</f>
        <v>0</v>
      </c>
      <c r="AY138" s="52">
        <f>IF(ISERROR(VLOOKUP(BS138,Tables!$A$2:$B$31,2,FALSE))=TRUE,0,VLOOKUP(BS138,Tables!$A$2:$B$31,2,FALSE))</f>
        <v>0</v>
      </c>
      <c r="AZ138" s="59">
        <f>VLOOKUP($BR138,Tables!$D$14:$K$27,8,FALSE)</f>
        <v>0</v>
      </c>
      <c r="BA138" s="59">
        <f>IF(OR(BR138="T150",BR138="HYBT150"),W138*Tables!$L$23,0)</f>
        <v>0</v>
      </c>
      <c r="BB138" s="59">
        <f>IF(OR(BR138="T200",BR138="HYBT200"),W138*Tables!$E$24,0)</f>
        <v>0</v>
      </c>
      <c r="BC138" s="61">
        <f t="shared" si="29"/>
        <v>480</v>
      </c>
      <c r="BD138" s="55" t="str">
        <f t="shared" si="28"/>
        <v/>
      </c>
      <c r="BE138" s="55" t="str">
        <f t="shared" si="28"/>
        <v/>
      </c>
      <c r="BF138" s="55" t="str">
        <f t="shared" si="28"/>
        <v/>
      </c>
      <c r="BG138" s="55" t="str">
        <f t="shared" si="28"/>
        <v/>
      </c>
      <c r="BH138" s="55" t="str">
        <f t="shared" si="28"/>
        <v/>
      </c>
      <c r="BI138" s="55" t="str">
        <f t="shared" si="28"/>
        <v/>
      </c>
      <c r="BJ138" s="55" t="str">
        <f t="shared" si="28"/>
        <v/>
      </c>
      <c r="BK138" s="55" t="str">
        <f t="shared" si="28"/>
        <v/>
      </c>
      <c r="BL138" s="55" t="str">
        <f t="shared" si="28"/>
        <v/>
      </c>
      <c r="BM138" s="55" t="str">
        <f t="shared" si="28"/>
        <v/>
      </c>
      <c r="BN138" s="55" t="str">
        <f t="shared" si="28"/>
        <v/>
      </c>
      <c r="BO138" s="55" t="str">
        <f t="shared" si="28"/>
        <v/>
      </c>
      <c r="BP138" s="55" t="str">
        <f t="shared" si="28"/>
        <v/>
      </c>
      <c r="BQ138" s="55" t="str">
        <f t="shared" si="28"/>
        <v/>
      </c>
      <c r="BR138" s="62" t="str">
        <f t="shared" si="30"/>
        <v>Base</v>
      </c>
      <c r="BS138" s="62" t="str">
        <f t="shared" si="31"/>
        <v/>
      </c>
      <c r="BT138" s="63">
        <f t="shared" si="32"/>
        <v>281</v>
      </c>
      <c r="BU138" s="64">
        <f t="shared" si="33"/>
        <v>15.86</v>
      </c>
      <c r="BV138" s="64">
        <f t="shared" si="34"/>
        <v>32.72</v>
      </c>
      <c r="BW138" s="64">
        <f t="shared" si="35"/>
        <v>235.2</v>
      </c>
      <c r="BX138" s="65">
        <f t="shared" si="36"/>
        <v>46268.86</v>
      </c>
      <c r="BY138" s="65">
        <f t="shared" si="37"/>
        <v>46285.72</v>
      </c>
      <c r="BZ138" s="65">
        <f t="shared" si="38"/>
        <v>46489.2</v>
      </c>
    </row>
    <row r="139" spans="1:78" ht="15.5" x14ac:dyDescent="0.35">
      <c r="A139">
        <v>71901</v>
      </c>
      <c r="B139" t="s">
        <v>782</v>
      </c>
      <c r="C139" t="s">
        <v>14</v>
      </c>
      <c r="D139">
        <v>107</v>
      </c>
      <c r="E139">
        <v>3094</v>
      </c>
      <c r="F139" t="s">
        <v>539</v>
      </c>
      <c r="G139" t="s">
        <v>270</v>
      </c>
      <c r="H139" t="s">
        <v>14</v>
      </c>
      <c r="I139" s="13">
        <v>46253</v>
      </c>
      <c r="J139" s="13">
        <v>46533</v>
      </c>
      <c r="K139" s="13">
        <v>46393</v>
      </c>
      <c r="L139" t="s">
        <v>1012</v>
      </c>
      <c r="M139" t="s">
        <v>545</v>
      </c>
      <c r="N139">
        <v>16</v>
      </c>
      <c r="O139">
        <v>0</v>
      </c>
      <c r="P139">
        <v>0</v>
      </c>
      <c r="Q139">
        <v>0</v>
      </c>
      <c r="R139">
        <v>0</v>
      </c>
      <c r="S139">
        <v>1587</v>
      </c>
      <c r="T139" t="s">
        <v>1099</v>
      </c>
      <c r="U139">
        <v>0</v>
      </c>
      <c r="V139"/>
      <c r="W139">
        <v>3</v>
      </c>
      <c r="X139" t="s">
        <v>194</v>
      </c>
      <c r="Y139"/>
      <c r="Z139" t="s">
        <v>546</v>
      </c>
      <c r="AA139" t="s">
        <v>547</v>
      </c>
      <c r="AB139" t="s">
        <v>199</v>
      </c>
      <c r="AC139"/>
      <c r="AD139"/>
      <c r="AE139"/>
      <c r="AF139" s="13">
        <v>46253</v>
      </c>
      <c r="AG139" s="13">
        <v>46533</v>
      </c>
      <c r="AH139"/>
      <c r="AI139"/>
      <c r="AJ139"/>
      <c r="AK139"/>
      <c r="AL139"/>
      <c r="AM139"/>
      <c r="AN139"/>
      <c r="AO139"/>
      <c r="AP139"/>
      <c r="AQ139"/>
      <c r="AR139"/>
      <c r="AS139"/>
      <c r="AT139" s="59">
        <f>VLOOKUP($BR139,Tables!$D$14:$I$27,2,FALSE)*W139</f>
        <v>480</v>
      </c>
      <c r="AU139" s="59">
        <f>VLOOKUP($BR139,Tables!$D$14:$I$27,3,FALSE)</f>
        <v>0</v>
      </c>
      <c r="AV139" s="59">
        <f>VLOOKUP($BR139,Tables!$D$14:$I$27,4,FALSE)*W139</f>
        <v>0</v>
      </c>
      <c r="AW139" s="59">
        <f>VLOOKUP($BR139,Tables!$D$14:$I$27,5,FALSE)*W139</f>
        <v>0</v>
      </c>
      <c r="AX139" s="52">
        <f>IF(ISERROR(VLOOKUP(V139,Tables!$A$2:$B$27,2,FALSE))=TRUE,0,VLOOKUP(V139,Tables!$A$2:$B$27,2,FALSE))*VLOOKUP(BR139,Tables!$D$14:$J$27,7,FALSE)</f>
        <v>0</v>
      </c>
      <c r="AY139" s="52">
        <f>IF(ISERROR(VLOOKUP(BS139,Tables!$A$2:$B$31,2,FALSE))=TRUE,0,VLOOKUP(BS139,Tables!$A$2:$B$31,2,FALSE))</f>
        <v>0</v>
      </c>
      <c r="AZ139" s="59">
        <f>VLOOKUP($BR139,Tables!$D$14:$K$27,8,FALSE)</f>
        <v>0</v>
      </c>
      <c r="BA139" s="59">
        <f>IF(OR(BR139="T150",BR139="HYBT150"),W139*Tables!$L$23,0)</f>
        <v>0</v>
      </c>
      <c r="BB139" s="59">
        <f>IF(OR(BR139="T200",BR139="HYBT200"),W139*Tables!$E$24,0)</f>
        <v>0</v>
      </c>
      <c r="BC139" s="61">
        <f t="shared" si="29"/>
        <v>480</v>
      </c>
      <c r="BD139" s="55" t="str">
        <f t="shared" si="28"/>
        <v/>
      </c>
      <c r="BE139" s="55" t="str">
        <f t="shared" si="28"/>
        <v/>
      </c>
      <c r="BF139" s="55" t="str">
        <f t="shared" si="28"/>
        <v/>
      </c>
      <c r="BG139" s="55" t="str">
        <f t="shared" si="28"/>
        <v/>
      </c>
      <c r="BH139" s="55" t="str">
        <f t="shared" si="28"/>
        <v/>
      </c>
      <c r="BI139" s="55" t="str">
        <f t="shared" si="28"/>
        <v/>
      </c>
      <c r="BJ139" s="55" t="str">
        <f t="shared" si="28"/>
        <v/>
      </c>
      <c r="BK139" s="55" t="str">
        <f t="shared" si="28"/>
        <v/>
      </c>
      <c r="BL139" s="55" t="str">
        <f t="shared" si="28"/>
        <v/>
      </c>
      <c r="BM139" s="55" t="str">
        <f t="shared" si="28"/>
        <v/>
      </c>
      <c r="BN139" s="55" t="str">
        <f t="shared" si="28"/>
        <v/>
      </c>
      <c r="BO139" s="55" t="str">
        <f t="shared" si="28"/>
        <v/>
      </c>
      <c r="BP139" s="55" t="str">
        <f t="shared" si="28"/>
        <v/>
      </c>
      <c r="BQ139" s="55" t="str">
        <f t="shared" si="28"/>
        <v/>
      </c>
      <c r="BR139" s="62" t="str">
        <f t="shared" si="30"/>
        <v>Base</v>
      </c>
      <c r="BS139" s="62" t="str">
        <f t="shared" si="31"/>
        <v/>
      </c>
      <c r="BT139" s="63">
        <f t="shared" si="32"/>
        <v>281</v>
      </c>
      <c r="BU139" s="64">
        <f t="shared" si="33"/>
        <v>15.86</v>
      </c>
      <c r="BV139" s="64">
        <f t="shared" si="34"/>
        <v>32.72</v>
      </c>
      <c r="BW139" s="64">
        <f t="shared" si="35"/>
        <v>235.2</v>
      </c>
      <c r="BX139" s="65">
        <f t="shared" si="36"/>
        <v>46268.86</v>
      </c>
      <c r="BY139" s="65">
        <f t="shared" si="37"/>
        <v>46285.72</v>
      </c>
      <c r="BZ139" s="65">
        <f t="shared" si="38"/>
        <v>46489.2</v>
      </c>
    </row>
    <row r="140" spans="1:78" ht="15.5" x14ac:dyDescent="0.35">
      <c r="A140">
        <v>71224</v>
      </c>
      <c r="B140" t="s">
        <v>782</v>
      </c>
      <c r="C140" t="s">
        <v>14</v>
      </c>
      <c r="D140">
        <v>120</v>
      </c>
      <c r="E140">
        <v>3001</v>
      </c>
      <c r="F140" t="s">
        <v>548</v>
      </c>
      <c r="G140" t="s">
        <v>270</v>
      </c>
      <c r="H140" t="s">
        <v>14</v>
      </c>
      <c r="I140" s="13">
        <v>46251</v>
      </c>
      <c r="J140" s="13">
        <v>46367</v>
      </c>
      <c r="K140" s="13">
        <v>46309</v>
      </c>
      <c r="L140" t="s">
        <v>258</v>
      </c>
      <c r="M140" t="s">
        <v>161</v>
      </c>
      <c r="N140">
        <v>24</v>
      </c>
      <c r="O140">
        <v>8</v>
      </c>
      <c r="P140">
        <v>8</v>
      </c>
      <c r="Q140">
        <v>8</v>
      </c>
      <c r="R140">
        <v>0</v>
      </c>
      <c r="S140" t="s">
        <v>197</v>
      </c>
      <c r="T140" t="s">
        <v>197</v>
      </c>
      <c r="U140">
        <v>0</v>
      </c>
      <c r="V140"/>
      <c r="W140">
        <v>3</v>
      </c>
      <c r="X140" t="s">
        <v>194</v>
      </c>
      <c r="Y140"/>
      <c r="Z140" t="s">
        <v>278</v>
      </c>
      <c r="AA140" t="s">
        <v>160</v>
      </c>
      <c r="AB140" t="s">
        <v>198</v>
      </c>
      <c r="AC140"/>
      <c r="AD140"/>
      <c r="AE140"/>
      <c r="AF140" s="13">
        <v>46251</v>
      </c>
      <c r="AG140" s="13">
        <v>46367</v>
      </c>
      <c r="AH140" t="s">
        <v>194</v>
      </c>
      <c r="AI140">
        <v>1362</v>
      </c>
      <c r="AJ140" t="s">
        <v>200</v>
      </c>
      <c r="AK140" t="s">
        <v>325</v>
      </c>
      <c r="AL140" t="s">
        <v>516</v>
      </c>
      <c r="AM140" s="13">
        <v>46253</v>
      </c>
      <c r="AN140" s="13">
        <v>46365</v>
      </c>
      <c r="AO140"/>
      <c r="AP140"/>
      <c r="AQ140"/>
      <c r="AR140"/>
      <c r="AS140"/>
      <c r="AT140" s="59">
        <f>VLOOKUP($BR140,Tables!$D$14:$I$27,2,FALSE)*W140</f>
        <v>480</v>
      </c>
      <c r="AU140" s="59">
        <f>VLOOKUP($BR140,Tables!$D$14:$I$27,3,FALSE)</f>
        <v>0</v>
      </c>
      <c r="AV140" s="59">
        <f>VLOOKUP($BR140,Tables!$D$14:$I$27,4,FALSE)*W140</f>
        <v>0</v>
      </c>
      <c r="AW140" s="59">
        <f>VLOOKUP($BR140,Tables!$D$14:$I$27,5,FALSE)*W140</f>
        <v>0</v>
      </c>
      <c r="AX140" s="52">
        <f>IF(ISERROR(VLOOKUP(V140,Tables!$A$2:$B$27,2,FALSE))=TRUE,0,VLOOKUP(V140,Tables!$A$2:$B$27,2,FALSE))*VLOOKUP(BR140,Tables!$D$14:$J$27,7,FALSE)</f>
        <v>0</v>
      </c>
      <c r="AY140" s="52">
        <f>IF(ISERROR(VLOOKUP(BS140,Tables!$A$2:$B$31,2,FALSE))=TRUE,0,VLOOKUP(BS140,Tables!$A$2:$B$31,2,FALSE))</f>
        <v>0</v>
      </c>
      <c r="AZ140" s="59">
        <f>VLOOKUP($BR140,Tables!$D$14:$K$27,8,FALSE)</f>
        <v>0</v>
      </c>
      <c r="BA140" s="59">
        <f>IF(OR(BR140="T150",BR140="HYBT150"),W140*Tables!$L$23,0)</f>
        <v>0</v>
      </c>
      <c r="BB140" s="59">
        <f>IF(OR(BR140="T200",BR140="HYBT200"),W140*Tables!$E$24,0)</f>
        <v>0</v>
      </c>
      <c r="BC140" s="61">
        <f t="shared" si="29"/>
        <v>480</v>
      </c>
      <c r="BD140" s="55" t="str">
        <f t="shared" si="28"/>
        <v/>
      </c>
      <c r="BE140" s="55" t="str">
        <f t="shared" si="28"/>
        <v/>
      </c>
      <c r="BF140" s="55" t="str">
        <f t="shared" si="28"/>
        <v/>
      </c>
      <c r="BG140" s="55" t="str">
        <f t="shared" si="28"/>
        <v/>
      </c>
      <c r="BH140" s="55" t="str">
        <f t="shared" si="28"/>
        <v/>
      </c>
      <c r="BI140" s="55" t="str">
        <f t="shared" si="28"/>
        <v/>
      </c>
      <c r="BJ140" s="55" t="str">
        <f t="shared" si="28"/>
        <v/>
      </c>
      <c r="BK140" s="55" t="str">
        <f t="shared" si="28"/>
        <v>HYB</v>
      </c>
      <c r="BL140" s="55" t="str">
        <f t="shared" si="28"/>
        <v/>
      </c>
      <c r="BM140" s="55" t="str">
        <f t="shared" si="28"/>
        <v/>
      </c>
      <c r="BN140" s="55" t="str">
        <f t="shared" si="28"/>
        <v/>
      </c>
      <c r="BO140" s="55" t="str">
        <f t="shared" si="28"/>
        <v/>
      </c>
      <c r="BP140" s="55" t="str">
        <f t="shared" si="28"/>
        <v/>
      </c>
      <c r="BQ140" s="55" t="str">
        <f t="shared" si="28"/>
        <v/>
      </c>
      <c r="BR140" s="62" t="str">
        <f t="shared" si="30"/>
        <v>HYB</v>
      </c>
      <c r="BS140" s="62" t="str">
        <f t="shared" si="31"/>
        <v/>
      </c>
      <c r="BT140" s="63">
        <f t="shared" si="32"/>
        <v>117</v>
      </c>
      <c r="BU140" s="64">
        <f t="shared" si="33"/>
        <v>6.02</v>
      </c>
      <c r="BV140" s="64">
        <f t="shared" si="34"/>
        <v>13.04</v>
      </c>
      <c r="BW140" s="64">
        <f t="shared" si="35"/>
        <v>97.44</v>
      </c>
      <c r="BX140" s="65">
        <f t="shared" si="36"/>
        <v>46257.02</v>
      </c>
      <c r="BY140" s="65">
        <f t="shared" si="37"/>
        <v>46264.04</v>
      </c>
      <c r="BZ140" s="65">
        <f t="shared" si="38"/>
        <v>46349.440000000002</v>
      </c>
    </row>
    <row r="141" spans="1:78" ht="15.5" x14ac:dyDescent="0.35">
      <c r="A141">
        <v>71225</v>
      </c>
      <c r="B141" t="s">
        <v>782</v>
      </c>
      <c r="C141" t="s">
        <v>14</v>
      </c>
      <c r="D141">
        <v>130</v>
      </c>
      <c r="E141">
        <v>3001</v>
      </c>
      <c r="F141" t="s">
        <v>338</v>
      </c>
      <c r="G141" t="s">
        <v>270</v>
      </c>
      <c r="H141" t="s">
        <v>14</v>
      </c>
      <c r="I141" s="13">
        <v>46251</v>
      </c>
      <c r="J141" s="13">
        <v>46367</v>
      </c>
      <c r="K141" s="13">
        <v>46309</v>
      </c>
      <c r="L141" t="s">
        <v>19</v>
      </c>
      <c r="M141" t="s">
        <v>161</v>
      </c>
      <c r="N141">
        <v>24</v>
      </c>
      <c r="O141">
        <v>0</v>
      </c>
      <c r="P141">
        <v>0</v>
      </c>
      <c r="Q141">
        <v>0</v>
      </c>
      <c r="R141">
        <v>0</v>
      </c>
      <c r="S141" t="s">
        <v>197</v>
      </c>
      <c r="T141" t="s">
        <v>197</v>
      </c>
      <c r="U141">
        <v>0</v>
      </c>
      <c r="V141"/>
      <c r="W141">
        <v>3</v>
      </c>
      <c r="X141" t="s">
        <v>293</v>
      </c>
      <c r="Y141"/>
      <c r="Z141" t="s">
        <v>549</v>
      </c>
      <c r="AA141"/>
      <c r="AB141"/>
      <c r="AC141"/>
      <c r="AD141"/>
      <c r="AE141"/>
      <c r="AF141" s="13">
        <v>46251</v>
      </c>
      <c r="AG141" s="13">
        <v>46367</v>
      </c>
      <c r="AH141"/>
      <c r="AI141"/>
      <c r="AJ141"/>
      <c r="AK141"/>
      <c r="AL141"/>
      <c r="AM141"/>
      <c r="AN141"/>
      <c r="AO141"/>
      <c r="AP141"/>
      <c r="AQ141"/>
      <c r="AR141"/>
      <c r="AS141"/>
      <c r="AT141" s="59">
        <f>VLOOKUP($BR141,Tables!$D$14:$I$27,2,FALSE)*W141</f>
        <v>480</v>
      </c>
      <c r="AU141" s="59">
        <f>VLOOKUP($BR141,Tables!$D$14:$I$27,3,FALSE)</f>
        <v>0</v>
      </c>
      <c r="AV141" s="59">
        <f>VLOOKUP($BR141,Tables!$D$14:$I$27,4,FALSE)*W141</f>
        <v>0</v>
      </c>
      <c r="AW141" s="59">
        <f>VLOOKUP($BR141,Tables!$D$14:$I$27,5,FALSE)*W141</f>
        <v>0</v>
      </c>
      <c r="AX141" s="52">
        <f>IF(ISERROR(VLOOKUP(V141,Tables!$A$2:$B$27,2,FALSE))=TRUE,0,VLOOKUP(V141,Tables!$A$2:$B$27,2,FALSE))*VLOOKUP(BR141,Tables!$D$14:$J$27,7,FALSE)</f>
        <v>0</v>
      </c>
      <c r="AY141" s="52">
        <f>IF(ISERROR(VLOOKUP(BS141,Tables!$A$2:$B$31,2,FALSE))=TRUE,0,VLOOKUP(BS141,Tables!$A$2:$B$31,2,FALSE))</f>
        <v>0</v>
      </c>
      <c r="AZ141" s="59">
        <f>VLOOKUP($BR141,Tables!$D$14:$K$27,8,FALSE)</f>
        <v>0</v>
      </c>
      <c r="BA141" s="59">
        <f>IF(OR(BR141="T150",BR141="HYBT150"),W141*Tables!$L$23,0)</f>
        <v>0</v>
      </c>
      <c r="BB141" s="59">
        <f>IF(OR(BR141="T200",BR141="HYBT200"),W141*Tables!$E$24,0)</f>
        <v>0</v>
      </c>
      <c r="BC141" s="61">
        <f t="shared" si="29"/>
        <v>480</v>
      </c>
      <c r="BD141" s="55" t="str">
        <f t="shared" si="28"/>
        <v/>
      </c>
      <c r="BE141" s="55" t="str">
        <f t="shared" si="28"/>
        <v/>
      </c>
      <c r="BF141" s="55" t="str">
        <f t="shared" si="28"/>
        <v/>
      </c>
      <c r="BG141" s="55" t="str">
        <f t="shared" si="28"/>
        <v/>
      </c>
      <c r="BH141" s="55" t="str">
        <f t="shared" si="28"/>
        <v/>
      </c>
      <c r="BI141" s="55" t="str">
        <f t="shared" si="28"/>
        <v/>
      </c>
      <c r="BJ141" s="55" t="str">
        <f t="shared" si="28"/>
        <v/>
      </c>
      <c r="BK141" s="55" t="str">
        <f t="shared" si="28"/>
        <v/>
      </c>
      <c r="BL141" s="55" t="str">
        <f t="shared" si="28"/>
        <v/>
      </c>
      <c r="BM141" s="55" t="str">
        <f t="shared" si="28"/>
        <v/>
      </c>
      <c r="BN141" s="55" t="str">
        <f t="shared" si="28"/>
        <v/>
      </c>
      <c r="BO141" s="55" t="str">
        <f t="shared" si="28"/>
        <v/>
      </c>
      <c r="BP141" s="55" t="str">
        <f t="shared" si="28"/>
        <v/>
      </c>
      <c r="BQ141" s="55" t="str">
        <f t="shared" si="28"/>
        <v/>
      </c>
      <c r="BR141" s="62" t="str">
        <f t="shared" si="30"/>
        <v>Base</v>
      </c>
      <c r="BS141" s="62" t="str">
        <f t="shared" si="31"/>
        <v/>
      </c>
      <c r="BT141" s="63">
        <f t="shared" si="32"/>
        <v>117</v>
      </c>
      <c r="BU141" s="64">
        <f t="shared" si="33"/>
        <v>6.02</v>
      </c>
      <c r="BV141" s="64">
        <f t="shared" si="34"/>
        <v>13.04</v>
      </c>
      <c r="BW141" s="64">
        <f t="shared" si="35"/>
        <v>97.44</v>
      </c>
      <c r="BX141" s="65">
        <f t="shared" si="36"/>
        <v>46257.02</v>
      </c>
      <c r="BY141" s="65">
        <f t="shared" si="37"/>
        <v>46264.04</v>
      </c>
      <c r="BZ141" s="65">
        <f t="shared" si="38"/>
        <v>46349.440000000002</v>
      </c>
    </row>
    <row r="142" spans="1:78" ht="15.5" x14ac:dyDescent="0.35">
      <c r="A142">
        <v>72061</v>
      </c>
      <c r="B142" t="s">
        <v>782</v>
      </c>
      <c r="C142" t="s">
        <v>14</v>
      </c>
      <c r="D142">
        <v>130</v>
      </c>
      <c r="E142" t="s">
        <v>470</v>
      </c>
      <c r="F142" t="s">
        <v>338</v>
      </c>
      <c r="G142" t="s">
        <v>270</v>
      </c>
      <c r="H142" t="s">
        <v>14</v>
      </c>
      <c r="I142" s="13">
        <v>46307</v>
      </c>
      <c r="J142" s="13">
        <v>46367</v>
      </c>
      <c r="K142" s="13">
        <v>46337</v>
      </c>
      <c r="L142" t="s">
        <v>256</v>
      </c>
      <c r="M142" t="s">
        <v>161</v>
      </c>
      <c r="N142">
        <v>24</v>
      </c>
      <c r="O142">
        <v>11</v>
      </c>
      <c r="P142">
        <v>11</v>
      </c>
      <c r="Q142">
        <v>11</v>
      </c>
      <c r="R142">
        <v>0</v>
      </c>
      <c r="S142">
        <v>541</v>
      </c>
      <c r="T142" t="s">
        <v>296</v>
      </c>
      <c r="U142">
        <v>0</v>
      </c>
      <c r="V142"/>
      <c r="W142">
        <v>3</v>
      </c>
      <c r="X142" t="s">
        <v>194</v>
      </c>
      <c r="Y142"/>
      <c r="Z142" t="s">
        <v>277</v>
      </c>
      <c r="AA142"/>
      <c r="AB142"/>
      <c r="AC142"/>
      <c r="AD142"/>
      <c r="AE142"/>
      <c r="AF142" s="13">
        <v>46307</v>
      </c>
      <c r="AG142" s="13">
        <v>46367</v>
      </c>
      <c r="AH142"/>
      <c r="AI142"/>
      <c r="AJ142"/>
      <c r="AK142"/>
      <c r="AL142"/>
      <c r="AM142"/>
      <c r="AN142"/>
      <c r="AO142"/>
      <c r="AP142"/>
      <c r="AQ142"/>
      <c r="AR142"/>
      <c r="AS142"/>
      <c r="AT142" s="59">
        <f>VLOOKUP($BR142,Tables!$D$14:$I$27,2,FALSE)*W142</f>
        <v>480</v>
      </c>
      <c r="AU142" s="59">
        <f>VLOOKUP($BR142,Tables!$D$14:$I$27,3,FALSE)</f>
        <v>0</v>
      </c>
      <c r="AV142" s="59">
        <f>VLOOKUP($BR142,Tables!$D$14:$I$27,4,FALSE)*W142</f>
        <v>0</v>
      </c>
      <c r="AW142" s="59">
        <f>VLOOKUP($BR142,Tables!$D$14:$I$27,5,FALSE)*W142</f>
        <v>0</v>
      </c>
      <c r="AX142" s="52">
        <f>IF(ISERROR(VLOOKUP(V142,Tables!$A$2:$B$27,2,FALSE))=TRUE,0,VLOOKUP(V142,Tables!$A$2:$B$27,2,FALSE))*VLOOKUP(BR142,Tables!$D$14:$J$27,7,FALSE)</f>
        <v>0</v>
      </c>
      <c r="AY142" s="52">
        <f>IF(ISERROR(VLOOKUP(BS142,Tables!$A$2:$B$31,2,FALSE))=TRUE,0,VLOOKUP(BS142,Tables!$A$2:$B$31,2,FALSE))</f>
        <v>0</v>
      </c>
      <c r="AZ142" s="59">
        <f>VLOOKUP($BR142,Tables!$D$14:$K$27,8,FALSE)</f>
        <v>0</v>
      </c>
      <c r="BA142" s="59">
        <f>IF(OR(BR142="T150",BR142="HYBT150"),W142*Tables!$L$23,0)</f>
        <v>0</v>
      </c>
      <c r="BB142" s="59">
        <f>IF(OR(BR142="T200",BR142="HYBT200"),W142*Tables!$E$24,0)</f>
        <v>0</v>
      </c>
      <c r="BC142" s="61">
        <f t="shared" si="29"/>
        <v>480</v>
      </c>
      <c r="BD142" s="55" t="str">
        <f t="shared" si="28"/>
        <v/>
      </c>
      <c r="BE142" s="55" t="str">
        <f t="shared" si="28"/>
        <v/>
      </c>
      <c r="BF142" s="55" t="str">
        <f t="shared" si="28"/>
        <v/>
      </c>
      <c r="BG142" s="55" t="str">
        <f t="shared" si="28"/>
        <v/>
      </c>
      <c r="BH142" s="55" t="str">
        <f t="shared" si="28"/>
        <v/>
      </c>
      <c r="BI142" s="55" t="str">
        <f t="shared" si="28"/>
        <v/>
      </c>
      <c r="BJ142" s="55" t="str">
        <f t="shared" si="28"/>
        <v/>
      </c>
      <c r="BK142" s="55" t="str">
        <f t="shared" si="28"/>
        <v/>
      </c>
      <c r="BL142" s="55" t="str">
        <f t="shared" si="28"/>
        <v/>
      </c>
      <c r="BM142" s="55" t="str">
        <f t="shared" si="28"/>
        <v/>
      </c>
      <c r="BN142" s="55" t="str">
        <f t="shared" si="28"/>
        <v/>
      </c>
      <c r="BO142" s="55" t="str">
        <f t="shared" si="28"/>
        <v/>
      </c>
      <c r="BP142" s="55" t="str">
        <f t="shared" si="28"/>
        <v/>
      </c>
      <c r="BQ142" s="55" t="str">
        <f t="shared" si="28"/>
        <v/>
      </c>
      <c r="BR142" s="62" t="str">
        <f t="shared" si="30"/>
        <v>Base</v>
      </c>
      <c r="BS142" s="62" t="str">
        <f t="shared" si="31"/>
        <v/>
      </c>
      <c r="BT142" s="63">
        <f t="shared" si="32"/>
        <v>61</v>
      </c>
      <c r="BU142" s="64">
        <f t="shared" si="33"/>
        <v>2.6599999999999997</v>
      </c>
      <c r="BV142" s="64">
        <f t="shared" si="34"/>
        <v>6.3199999999999994</v>
      </c>
      <c r="BW142" s="64">
        <f t="shared" si="35"/>
        <v>50.4</v>
      </c>
      <c r="BX142" s="65">
        <f t="shared" si="36"/>
        <v>46309.66</v>
      </c>
      <c r="BY142" s="65">
        <f t="shared" si="37"/>
        <v>46313.32</v>
      </c>
      <c r="BZ142" s="65">
        <f t="shared" si="38"/>
        <v>46357.4</v>
      </c>
    </row>
    <row r="143" spans="1:78" ht="15.5" x14ac:dyDescent="0.35">
      <c r="A143">
        <v>71226</v>
      </c>
      <c r="B143" t="s">
        <v>782</v>
      </c>
      <c r="C143" t="s">
        <v>14</v>
      </c>
      <c r="D143">
        <v>256</v>
      </c>
      <c r="E143">
        <v>3001</v>
      </c>
      <c r="F143" t="s">
        <v>16</v>
      </c>
      <c r="G143" t="s">
        <v>270</v>
      </c>
      <c r="H143" t="s">
        <v>14</v>
      </c>
      <c r="I143" s="13">
        <v>46251</v>
      </c>
      <c r="J143" s="13">
        <v>46367</v>
      </c>
      <c r="K143" s="13">
        <v>46309</v>
      </c>
      <c r="L143" t="s">
        <v>256</v>
      </c>
      <c r="M143" t="s">
        <v>161</v>
      </c>
      <c r="N143">
        <v>24</v>
      </c>
      <c r="O143">
        <v>24</v>
      </c>
      <c r="P143">
        <v>24</v>
      </c>
      <c r="Q143">
        <v>24</v>
      </c>
      <c r="R143">
        <v>0</v>
      </c>
      <c r="S143" t="s">
        <v>197</v>
      </c>
      <c r="T143" t="s">
        <v>197</v>
      </c>
      <c r="U143">
        <v>0</v>
      </c>
      <c r="V143"/>
      <c r="W143">
        <v>3</v>
      </c>
      <c r="X143" t="s">
        <v>194</v>
      </c>
      <c r="Y143"/>
      <c r="Z143" t="s">
        <v>549</v>
      </c>
      <c r="AA143"/>
      <c r="AB143"/>
      <c r="AC143"/>
      <c r="AD143"/>
      <c r="AE143"/>
      <c r="AF143" s="13">
        <v>46251</v>
      </c>
      <c r="AG143" s="13">
        <v>46367</v>
      </c>
      <c r="AH143"/>
      <c r="AI143"/>
      <c r="AJ143"/>
      <c r="AK143"/>
      <c r="AL143"/>
      <c r="AM143"/>
      <c r="AN143"/>
      <c r="AO143"/>
      <c r="AP143"/>
      <c r="AQ143"/>
      <c r="AR143"/>
      <c r="AS143"/>
      <c r="AT143" s="59">
        <f>VLOOKUP($BR143,Tables!$D$14:$I$27,2,FALSE)*W143</f>
        <v>480</v>
      </c>
      <c r="AU143" s="59">
        <f>VLOOKUP($BR143,Tables!$D$14:$I$27,3,FALSE)</f>
        <v>0</v>
      </c>
      <c r="AV143" s="59">
        <f>VLOOKUP($BR143,Tables!$D$14:$I$27,4,FALSE)*W143</f>
        <v>0</v>
      </c>
      <c r="AW143" s="59">
        <f>VLOOKUP($BR143,Tables!$D$14:$I$27,5,FALSE)*W143</f>
        <v>0</v>
      </c>
      <c r="AX143" s="52">
        <f>IF(ISERROR(VLOOKUP(V143,Tables!$A$2:$B$27,2,FALSE))=TRUE,0,VLOOKUP(V143,Tables!$A$2:$B$27,2,FALSE))*VLOOKUP(BR143,Tables!$D$14:$J$27,7,FALSE)</f>
        <v>0</v>
      </c>
      <c r="AY143" s="52">
        <f>IF(ISERROR(VLOOKUP(BS143,Tables!$A$2:$B$31,2,FALSE))=TRUE,0,VLOOKUP(BS143,Tables!$A$2:$B$31,2,FALSE))</f>
        <v>0</v>
      </c>
      <c r="AZ143" s="59">
        <f>VLOOKUP($BR143,Tables!$D$14:$K$27,8,FALSE)</f>
        <v>0</v>
      </c>
      <c r="BA143" s="59">
        <f>IF(OR(BR143="T150",BR143="HYBT150"),W143*Tables!$L$23,0)</f>
        <v>0</v>
      </c>
      <c r="BB143" s="59">
        <f>IF(OR(BR143="T200",BR143="HYBT200"),W143*Tables!$E$24,0)</f>
        <v>0</v>
      </c>
      <c r="BC143" s="61">
        <f t="shared" si="29"/>
        <v>480</v>
      </c>
      <c r="BD143" s="55"/>
      <c r="BE143" s="55" t="str">
        <f t="shared" si="28"/>
        <v/>
      </c>
      <c r="BF143" s="55" t="str">
        <f t="shared" si="28"/>
        <v/>
      </c>
      <c r="BG143" s="55" t="str">
        <f t="shared" si="28"/>
        <v/>
      </c>
      <c r="BH143" s="55" t="str">
        <f t="shared" si="28"/>
        <v/>
      </c>
      <c r="BI143" s="55" t="str">
        <f t="shared" si="28"/>
        <v/>
      </c>
      <c r="BJ143" s="55" t="str">
        <f t="shared" si="28"/>
        <v/>
      </c>
      <c r="BK143" s="55" t="str">
        <f t="shared" si="28"/>
        <v/>
      </c>
      <c r="BL143" s="55" t="str">
        <f t="shared" si="28"/>
        <v/>
      </c>
      <c r="BM143" s="55" t="str">
        <f t="shared" si="28"/>
        <v/>
      </c>
      <c r="BN143" s="55" t="str">
        <f t="shared" si="28"/>
        <v/>
      </c>
      <c r="BO143" s="55" t="str">
        <f t="shared" si="28"/>
        <v/>
      </c>
      <c r="BP143" s="55" t="str">
        <f t="shared" si="28"/>
        <v/>
      </c>
      <c r="BQ143" s="55" t="str">
        <f t="shared" si="28"/>
        <v/>
      </c>
      <c r="BR143" s="62" t="str">
        <f t="shared" si="30"/>
        <v>Base</v>
      </c>
      <c r="BS143" s="62" t="str">
        <f t="shared" si="31"/>
        <v/>
      </c>
      <c r="BT143" s="63">
        <f t="shared" si="32"/>
        <v>117</v>
      </c>
      <c r="BU143" s="64">
        <f t="shared" si="33"/>
        <v>6.02</v>
      </c>
      <c r="BV143" s="64">
        <f t="shared" si="34"/>
        <v>13.04</v>
      </c>
      <c r="BW143" s="64">
        <f t="shared" si="35"/>
        <v>97.44</v>
      </c>
      <c r="BX143" s="65">
        <f t="shared" si="36"/>
        <v>46257.02</v>
      </c>
      <c r="BY143" s="65">
        <f t="shared" si="37"/>
        <v>46264.04</v>
      </c>
      <c r="BZ143" s="65">
        <f t="shared" si="38"/>
        <v>46349.440000000002</v>
      </c>
    </row>
    <row r="144" spans="1:78" ht="15.5" x14ac:dyDescent="0.35">
      <c r="A144">
        <v>71025</v>
      </c>
      <c r="B144" t="s">
        <v>782</v>
      </c>
      <c r="C144" t="s">
        <v>550</v>
      </c>
      <c r="D144">
        <v>141</v>
      </c>
      <c r="E144">
        <v>3090</v>
      </c>
      <c r="F144" t="s">
        <v>551</v>
      </c>
      <c r="G144" t="s">
        <v>270</v>
      </c>
      <c r="H144" t="s">
        <v>550</v>
      </c>
      <c r="I144" s="13">
        <v>46246</v>
      </c>
      <c r="J144" s="13">
        <v>46374</v>
      </c>
      <c r="K144"/>
      <c r="L144" t="s">
        <v>19</v>
      </c>
      <c r="M144" t="s">
        <v>476</v>
      </c>
      <c r="N144">
        <v>16</v>
      </c>
      <c r="O144">
        <v>0</v>
      </c>
      <c r="P144">
        <v>0</v>
      </c>
      <c r="Q144">
        <v>0</v>
      </c>
      <c r="R144">
        <v>0</v>
      </c>
      <c r="S144" t="s">
        <v>197</v>
      </c>
      <c r="T144" t="s">
        <v>197</v>
      </c>
      <c r="U144">
        <v>0</v>
      </c>
      <c r="V144"/>
      <c r="W144">
        <v>4</v>
      </c>
      <c r="X144" t="s">
        <v>940</v>
      </c>
      <c r="Y144"/>
      <c r="Z144" t="s">
        <v>477</v>
      </c>
      <c r="AA144" t="s">
        <v>478</v>
      </c>
      <c r="AB144" t="s">
        <v>199</v>
      </c>
      <c r="AC144" t="s">
        <v>552</v>
      </c>
      <c r="AD144" t="s">
        <v>553</v>
      </c>
      <c r="AE144" t="s">
        <v>480</v>
      </c>
      <c r="AF144" s="13">
        <v>46246</v>
      </c>
      <c r="AG144" s="13">
        <v>46374</v>
      </c>
      <c r="AH144"/>
      <c r="AI144"/>
      <c r="AJ144"/>
      <c r="AK144"/>
      <c r="AL144"/>
      <c r="AM144"/>
      <c r="AN144"/>
      <c r="AO144"/>
      <c r="AP144"/>
      <c r="AQ144"/>
      <c r="AR144"/>
      <c r="AS144"/>
      <c r="AT144" s="59">
        <f>VLOOKUP($BR144,Tables!$D$14:$I$27,2,FALSE)*W144</f>
        <v>640</v>
      </c>
      <c r="AU144" s="59">
        <f>VLOOKUP($BR144,Tables!$D$14:$I$27,3,FALSE)</f>
        <v>0</v>
      </c>
      <c r="AV144" s="59">
        <f>VLOOKUP($BR144,Tables!$D$14:$I$27,4,FALSE)*W144</f>
        <v>0</v>
      </c>
      <c r="AW144" s="59">
        <f>VLOOKUP($BR144,Tables!$D$14:$I$27,5,FALSE)*W144</f>
        <v>0</v>
      </c>
      <c r="AX144" s="52">
        <f>IF(ISERROR(VLOOKUP(V144,Tables!$A$2:$B$27,2,FALSE))=TRUE,0,VLOOKUP(V144,Tables!$A$2:$B$27,2,FALSE))*VLOOKUP(BR144,Tables!$D$14:$J$27,7,FALSE)</f>
        <v>0</v>
      </c>
      <c r="AY144" s="52">
        <f>IF(ISERROR(VLOOKUP(BS144,Tables!$A$2:$B$31,2,FALSE))=TRUE,0,VLOOKUP(BS144,Tables!$A$2:$B$31,2,FALSE))</f>
        <v>0</v>
      </c>
      <c r="AZ144" s="59">
        <f>VLOOKUP($BR144,Tables!$D$14:$K$27,8,FALSE)</f>
        <v>0</v>
      </c>
      <c r="BA144" s="59">
        <f>IF(OR(BR144="T150",BR144="HYBT150"),W144*Tables!$L$23,0)</f>
        <v>0</v>
      </c>
      <c r="BB144" s="59">
        <f>IF(OR(BR144="T200",BR144="HYBT200"),W144*Tables!$E$24,0)</f>
        <v>0</v>
      </c>
      <c r="BC144" s="61">
        <f t="shared" si="29"/>
        <v>640</v>
      </c>
      <c r="BD144" s="55" t="str">
        <f t="shared" si="28"/>
        <v/>
      </c>
      <c r="BE144" s="55" t="str">
        <f t="shared" si="28"/>
        <v/>
      </c>
      <c r="BF144" s="55" t="str">
        <f t="shared" si="28"/>
        <v/>
      </c>
      <c r="BG144" s="55" t="str">
        <f t="shared" si="28"/>
        <v/>
      </c>
      <c r="BH144" s="55" t="str">
        <f t="shared" si="28"/>
        <v/>
      </c>
      <c r="BI144" s="55" t="str">
        <f t="shared" si="28"/>
        <v/>
      </c>
      <c r="BJ144" s="55" t="str">
        <f t="shared" si="28"/>
        <v/>
      </c>
      <c r="BK144" s="55" t="str">
        <f t="shared" si="28"/>
        <v/>
      </c>
      <c r="BL144" s="55" t="str">
        <f t="shared" si="28"/>
        <v/>
      </c>
      <c r="BM144" s="55" t="str">
        <f t="shared" si="28"/>
        <v/>
      </c>
      <c r="BN144" s="55" t="str">
        <f t="shared" si="28"/>
        <v/>
      </c>
      <c r="BO144" s="55" t="str">
        <f t="shared" si="28"/>
        <v/>
      </c>
      <c r="BP144" s="55" t="str">
        <f t="shared" si="28"/>
        <v/>
      </c>
      <c r="BQ144" s="55" t="str">
        <f t="shared" si="28"/>
        <v/>
      </c>
      <c r="BR144" s="62" t="str">
        <f t="shared" si="30"/>
        <v>Base</v>
      </c>
      <c r="BS144" s="62" t="str">
        <f t="shared" si="31"/>
        <v/>
      </c>
      <c r="BT144" s="63">
        <f t="shared" si="32"/>
        <v>129</v>
      </c>
      <c r="BU144" s="64">
        <f t="shared" si="33"/>
        <v>6.7399999999999993</v>
      </c>
      <c r="BV144" s="64">
        <f t="shared" si="34"/>
        <v>14.479999999999999</v>
      </c>
      <c r="BW144" s="64">
        <f t="shared" si="35"/>
        <v>107.52</v>
      </c>
      <c r="BX144" s="65">
        <f t="shared" si="36"/>
        <v>46252.74</v>
      </c>
      <c r="BY144" s="65">
        <f t="shared" si="37"/>
        <v>46260.480000000003</v>
      </c>
      <c r="BZ144" s="65">
        <f t="shared" si="38"/>
        <v>46353.52</v>
      </c>
    </row>
    <row r="145" spans="1:78" ht="15.5" x14ac:dyDescent="0.35">
      <c r="A145">
        <v>71026</v>
      </c>
      <c r="B145" t="s">
        <v>782</v>
      </c>
      <c r="C145" t="s">
        <v>550</v>
      </c>
      <c r="D145">
        <v>141</v>
      </c>
      <c r="E145">
        <v>3091</v>
      </c>
      <c r="F145" t="s">
        <v>551</v>
      </c>
      <c r="G145" t="s">
        <v>270</v>
      </c>
      <c r="H145" t="s">
        <v>550</v>
      </c>
      <c r="I145" s="13">
        <v>46246</v>
      </c>
      <c r="J145" s="13">
        <v>46374</v>
      </c>
      <c r="K145" s="13">
        <v>46310</v>
      </c>
      <c r="L145" t="s">
        <v>979</v>
      </c>
      <c r="M145" t="s">
        <v>476</v>
      </c>
      <c r="N145">
        <v>16</v>
      </c>
      <c r="O145">
        <v>0</v>
      </c>
      <c r="P145">
        <v>0</v>
      </c>
      <c r="Q145">
        <v>0</v>
      </c>
      <c r="R145">
        <v>0</v>
      </c>
      <c r="S145">
        <v>130907</v>
      </c>
      <c r="T145" t="s">
        <v>1100</v>
      </c>
      <c r="U145">
        <v>0</v>
      </c>
      <c r="V145"/>
      <c r="W145">
        <v>4</v>
      </c>
      <c r="X145" t="s">
        <v>194</v>
      </c>
      <c r="Y145"/>
      <c r="Z145" t="s">
        <v>477</v>
      </c>
      <c r="AA145" t="s">
        <v>478</v>
      </c>
      <c r="AB145" t="s">
        <v>199</v>
      </c>
      <c r="AC145" t="s">
        <v>552</v>
      </c>
      <c r="AD145" t="s">
        <v>553</v>
      </c>
      <c r="AE145" t="s">
        <v>480</v>
      </c>
      <c r="AF145" s="13">
        <v>46246</v>
      </c>
      <c r="AG145" s="13">
        <v>46374</v>
      </c>
      <c r="AH145"/>
      <c r="AI145"/>
      <c r="AJ145"/>
      <c r="AK145"/>
      <c r="AL145"/>
      <c r="AM145"/>
      <c r="AN145"/>
      <c r="AO145"/>
      <c r="AP145"/>
      <c r="AQ145"/>
      <c r="AR145"/>
      <c r="AS145"/>
      <c r="AT145" s="59">
        <f>VLOOKUP($BR145,Tables!$D$14:$I$27,2,FALSE)*W145</f>
        <v>640</v>
      </c>
      <c r="AU145" s="59">
        <f>VLOOKUP($BR145,Tables!$D$14:$I$27,3,FALSE)</f>
        <v>0</v>
      </c>
      <c r="AV145" s="59">
        <f>VLOOKUP($BR145,Tables!$D$14:$I$27,4,FALSE)*W145</f>
        <v>0</v>
      </c>
      <c r="AW145" s="59">
        <f>VLOOKUP($BR145,Tables!$D$14:$I$27,5,FALSE)*W145</f>
        <v>0</v>
      </c>
      <c r="AX145" s="52">
        <f>IF(ISERROR(VLOOKUP(V145,Tables!$A$2:$B$27,2,FALSE))=TRUE,0,VLOOKUP(V145,Tables!$A$2:$B$27,2,FALSE))*VLOOKUP(BR145,Tables!$D$14:$J$27,7,FALSE)</f>
        <v>0</v>
      </c>
      <c r="AY145" s="52">
        <f>IF(ISERROR(VLOOKUP(BS145,Tables!$A$2:$B$31,2,FALSE))=TRUE,0,VLOOKUP(BS145,Tables!$A$2:$B$31,2,FALSE))</f>
        <v>0</v>
      </c>
      <c r="AZ145" s="59">
        <f>VLOOKUP($BR145,Tables!$D$14:$K$27,8,FALSE)</f>
        <v>0</v>
      </c>
      <c r="BA145" s="59">
        <f>IF(OR(BR145="T150",BR145="HYBT150"),W145*Tables!$L$23,0)</f>
        <v>0</v>
      </c>
      <c r="BB145" s="59">
        <f>IF(OR(BR145="T200",BR145="HYBT200"),W145*Tables!$E$24,0)</f>
        <v>0</v>
      </c>
      <c r="BC145" s="61">
        <f t="shared" si="29"/>
        <v>640</v>
      </c>
      <c r="BD145" s="55" t="str">
        <f t="shared" si="28"/>
        <v/>
      </c>
      <c r="BE145" s="55" t="str">
        <f t="shared" si="28"/>
        <v/>
      </c>
      <c r="BF145" s="55" t="str">
        <f t="shared" si="28"/>
        <v/>
      </c>
      <c r="BG145" s="55" t="str">
        <f t="shared" si="28"/>
        <v/>
      </c>
      <c r="BH145" s="55" t="str">
        <f t="shared" si="28"/>
        <v/>
      </c>
      <c r="BI145" s="55" t="str">
        <f t="shared" si="28"/>
        <v/>
      </c>
      <c r="BJ145" s="55" t="str">
        <f t="shared" si="28"/>
        <v/>
      </c>
      <c r="BK145" s="55" t="str">
        <f t="shared" ref="BD145:BQ160" si="39">IF(ISERROR(SEARCHB(" "&amp;BK$1&amp;" "," "&amp;$L145&amp;" "))=TRUE,"",BK$1)</f>
        <v/>
      </c>
      <c r="BL145" s="55" t="str">
        <f t="shared" si="39"/>
        <v/>
      </c>
      <c r="BM145" s="55" t="str">
        <f t="shared" si="39"/>
        <v/>
      </c>
      <c r="BN145" s="55" t="str">
        <f t="shared" si="39"/>
        <v/>
      </c>
      <c r="BO145" s="55" t="str">
        <f t="shared" si="39"/>
        <v/>
      </c>
      <c r="BP145" s="55" t="str">
        <f t="shared" si="39"/>
        <v/>
      </c>
      <c r="BQ145" s="55" t="str">
        <f t="shared" si="39"/>
        <v/>
      </c>
      <c r="BR145" s="62" t="str">
        <f t="shared" si="30"/>
        <v>Base</v>
      </c>
      <c r="BS145" s="62" t="str">
        <f t="shared" si="31"/>
        <v/>
      </c>
      <c r="BT145" s="63">
        <f t="shared" si="32"/>
        <v>129</v>
      </c>
      <c r="BU145" s="64">
        <f t="shared" si="33"/>
        <v>6.7399999999999993</v>
      </c>
      <c r="BV145" s="64">
        <f t="shared" si="34"/>
        <v>14.479999999999999</v>
      </c>
      <c r="BW145" s="64">
        <f t="shared" si="35"/>
        <v>107.52</v>
      </c>
      <c r="BX145" s="65">
        <f t="shared" si="36"/>
        <v>46252.74</v>
      </c>
      <c r="BY145" s="65">
        <f t="shared" si="37"/>
        <v>46260.480000000003</v>
      </c>
      <c r="BZ145" s="65">
        <f t="shared" si="38"/>
        <v>46353.52</v>
      </c>
    </row>
    <row r="146" spans="1:78" ht="15.5" x14ac:dyDescent="0.35">
      <c r="A146">
        <v>71027</v>
      </c>
      <c r="B146" t="s">
        <v>782</v>
      </c>
      <c r="C146" t="s">
        <v>550</v>
      </c>
      <c r="D146">
        <v>141</v>
      </c>
      <c r="E146">
        <v>3092</v>
      </c>
      <c r="F146" t="s">
        <v>551</v>
      </c>
      <c r="G146" t="s">
        <v>270</v>
      </c>
      <c r="H146" t="s">
        <v>550</v>
      </c>
      <c r="I146" s="13">
        <v>46246</v>
      </c>
      <c r="J146" s="13">
        <v>46374</v>
      </c>
      <c r="K146"/>
      <c r="L146" t="s">
        <v>19</v>
      </c>
      <c r="M146" t="s">
        <v>476</v>
      </c>
      <c r="N146">
        <v>16</v>
      </c>
      <c r="O146">
        <v>0</v>
      </c>
      <c r="P146">
        <v>0</v>
      </c>
      <c r="Q146">
        <v>0</v>
      </c>
      <c r="R146">
        <v>0</v>
      </c>
      <c r="S146" t="s">
        <v>197</v>
      </c>
      <c r="T146" t="s">
        <v>197</v>
      </c>
      <c r="U146">
        <v>0</v>
      </c>
      <c r="V146"/>
      <c r="W146">
        <v>4</v>
      </c>
      <c r="X146" t="s">
        <v>940</v>
      </c>
      <c r="Y146"/>
      <c r="Z146" t="s">
        <v>477</v>
      </c>
      <c r="AA146" t="s">
        <v>478</v>
      </c>
      <c r="AB146" t="s">
        <v>199</v>
      </c>
      <c r="AC146" t="s">
        <v>803</v>
      </c>
      <c r="AD146" t="s">
        <v>384</v>
      </c>
      <c r="AE146" t="s">
        <v>480</v>
      </c>
      <c r="AF146" s="13">
        <v>46246</v>
      </c>
      <c r="AG146" s="13">
        <v>46374</v>
      </c>
      <c r="AH146"/>
      <c r="AI146"/>
      <c r="AJ146"/>
      <c r="AK146"/>
      <c r="AL146"/>
      <c r="AM146"/>
      <c r="AN146"/>
      <c r="AO146"/>
      <c r="AP146"/>
      <c r="AQ146"/>
      <c r="AR146"/>
      <c r="AS146"/>
      <c r="AT146" s="59">
        <f>VLOOKUP($BR146,Tables!$D$14:$I$27,2,FALSE)*W146</f>
        <v>640</v>
      </c>
      <c r="AU146" s="59">
        <f>VLOOKUP($BR146,Tables!$D$14:$I$27,3,FALSE)</f>
        <v>0</v>
      </c>
      <c r="AV146" s="59">
        <f>VLOOKUP($BR146,Tables!$D$14:$I$27,4,FALSE)*W146</f>
        <v>0</v>
      </c>
      <c r="AW146" s="59">
        <f>VLOOKUP($BR146,Tables!$D$14:$I$27,5,FALSE)*W146</f>
        <v>0</v>
      </c>
      <c r="AX146" s="52">
        <f>IF(ISERROR(VLOOKUP(V146,Tables!$A$2:$B$27,2,FALSE))=TRUE,0,VLOOKUP(V146,Tables!$A$2:$B$27,2,FALSE))*VLOOKUP(BR146,Tables!$D$14:$J$27,7,FALSE)</f>
        <v>0</v>
      </c>
      <c r="AY146" s="52">
        <f>IF(ISERROR(VLOOKUP(BS146,Tables!$A$2:$B$31,2,FALSE))=TRUE,0,VLOOKUP(BS146,Tables!$A$2:$B$31,2,FALSE))</f>
        <v>0</v>
      </c>
      <c r="AZ146" s="59">
        <f>VLOOKUP($BR146,Tables!$D$14:$K$27,8,FALSE)</f>
        <v>0</v>
      </c>
      <c r="BA146" s="59">
        <f>IF(OR(BR146="T150",BR146="HYBT150"),W146*Tables!$L$23,0)</f>
        <v>0</v>
      </c>
      <c r="BB146" s="59">
        <f>IF(OR(BR146="T200",BR146="HYBT200"),W146*Tables!$E$24,0)</f>
        <v>0</v>
      </c>
      <c r="BC146" s="61">
        <f t="shared" si="29"/>
        <v>640</v>
      </c>
      <c r="BD146" s="55" t="str">
        <f t="shared" si="39"/>
        <v/>
      </c>
      <c r="BE146" s="55" t="str">
        <f t="shared" si="39"/>
        <v/>
      </c>
      <c r="BF146" s="55" t="str">
        <f t="shared" si="39"/>
        <v/>
      </c>
      <c r="BG146" s="55" t="str">
        <f t="shared" si="39"/>
        <v/>
      </c>
      <c r="BH146" s="55" t="str">
        <f t="shared" si="39"/>
        <v/>
      </c>
      <c r="BI146" s="55" t="str">
        <f t="shared" si="39"/>
        <v/>
      </c>
      <c r="BJ146" s="55" t="str">
        <f t="shared" si="39"/>
        <v/>
      </c>
      <c r="BK146" s="55" t="str">
        <f t="shared" si="39"/>
        <v/>
      </c>
      <c r="BL146" s="55" t="str">
        <f t="shared" si="39"/>
        <v/>
      </c>
      <c r="BM146" s="55" t="str">
        <f t="shared" si="39"/>
        <v/>
      </c>
      <c r="BN146" s="55" t="str">
        <f t="shared" si="39"/>
        <v/>
      </c>
      <c r="BO146" s="55" t="str">
        <f t="shared" si="39"/>
        <v/>
      </c>
      <c r="BP146" s="55" t="str">
        <f t="shared" si="39"/>
        <v/>
      </c>
      <c r="BQ146" s="55" t="str">
        <f t="shared" si="39"/>
        <v/>
      </c>
      <c r="BR146" s="62" t="str">
        <f t="shared" si="30"/>
        <v>Base</v>
      </c>
      <c r="BS146" s="62" t="str">
        <f t="shared" si="31"/>
        <v/>
      </c>
      <c r="BT146" s="63">
        <f t="shared" si="32"/>
        <v>129</v>
      </c>
      <c r="BU146" s="64">
        <f t="shared" si="33"/>
        <v>6.7399999999999993</v>
      </c>
      <c r="BV146" s="64">
        <f t="shared" si="34"/>
        <v>14.479999999999999</v>
      </c>
      <c r="BW146" s="64">
        <f t="shared" si="35"/>
        <v>107.52</v>
      </c>
      <c r="BX146" s="65">
        <f t="shared" si="36"/>
        <v>46252.74</v>
      </c>
      <c r="BY146" s="65">
        <f t="shared" si="37"/>
        <v>46260.480000000003</v>
      </c>
      <c r="BZ146" s="65">
        <f t="shared" si="38"/>
        <v>46353.52</v>
      </c>
    </row>
    <row r="147" spans="1:78" ht="15.5" x14ac:dyDescent="0.35">
      <c r="A147">
        <v>72104</v>
      </c>
      <c r="B147" t="s">
        <v>1101</v>
      </c>
      <c r="C147" t="s">
        <v>1102</v>
      </c>
      <c r="D147">
        <v>82</v>
      </c>
      <c r="E147">
        <v>3001</v>
      </c>
      <c r="F147" t="s">
        <v>1103</v>
      </c>
      <c r="G147" t="s">
        <v>1104</v>
      </c>
      <c r="H147" t="s">
        <v>1102</v>
      </c>
      <c r="I147" s="13">
        <v>46258</v>
      </c>
      <c r="J147" s="13">
        <v>46360</v>
      </c>
      <c r="K147"/>
      <c r="L147" t="s">
        <v>1105</v>
      </c>
      <c r="M147" t="s">
        <v>161</v>
      </c>
      <c r="N147">
        <v>10</v>
      </c>
      <c r="O147">
        <v>2</v>
      </c>
      <c r="P147">
        <v>2</v>
      </c>
      <c r="Q147">
        <v>2</v>
      </c>
      <c r="R147">
        <v>0</v>
      </c>
      <c r="S147">
        <v>213043</v>
      </c>
      <c r="T147" t="s">
        <v>1106</v>
      </c>
      <c r="U147">
        <v>0</v>
      </c>
      <c r="V147"/>
      <c r="W147">
        <v>4</v>
      </c>
      <c r="X147" t="s">
        <v>194</v>
      </c>
      <c r="Y147"/>
      <c r="Z147" t="s">
        <v>277</v>
      </c>
      <c r="AA147"/>
      <c r="AB147"/>
      <c r="AC147"/>
      <c r="AD147"/>
      <c r="AE147"/>
      <c r="AF147" s="13">
        <v>46258</v>
      </c>
      <c r="AG147" s="13">
        <v>46360</v>
      </c>
      <c r="AH147"/>
      <c r="AI147"/>
      <c r="AJ147"/>
      <c r="AK147"/>
      <c r="AL147"/>
      <c r="AM147"/>
      <c r="AN147"/>
      <c r="AO147"/>
      <c r="AP147"/>
      <c r="AQ147"/>
      <c r="AR147"/>
      <c r="AS147"/>
      <c r="AT147" s="59">
        <f>VLOOKUP($BR147,Tables!$D$14:$I$27,2,FALSE)*W147</f>
        <v>640</v>
      </c>
      <c r="AU147" s="59">
        <f>VLOOKUP($BR147,Tables!$D$14:$I$27,3,FALSE)</f>
        <v>0</v>
      </c>
      <c r="AV147" s="59">
        <f>VLOOKUP($BR147,Tables!$D$14:$I$27,4,FALSE)*W147</f>
        <v>0</v>
      </c>
      <c r="AW147" s="59">
        <f>VLOOKUP($BR147,Tables!$D$14:$I$27,5,FALSE)*W147</f>
        <v>0</v>
      </c>
      <c r="AX147" s="52">
        <f>IF(ISERROR(VLOOKUP(V147,Tables!$A$2:$B$27,2,FALSE))=TRUE,0,VLOOKUP(V147,Tables!$A$2:$B$27,2,FALSE))*VLOOKUP(BR147,Tables!$D$14:$J$27,7,FALSE)</f>
        <v>0</v>
      </c>
      <c r="AY147" s="52">
        <f>IF(ISERROR(VLOOKUP(BS147,Tables!$A$2:$B$31,2,FALSE))=TRUE,0,VLOOKUP(BS147,Tables!$A$2:$B$31,2,FALSE))</f>
        <v>0</v>
      </c>
      <c r="AZ147" s="59">
        <f>VLOOKUP($BR147,Tables!$D$14:$K$27,8,FALSE)</f>
        <v>0</v>
      </c>
      <c r="BA147" s="59">
        <f>IF(OR(BR147="T150",BR147="HYBT150"),W147*Tables!$L$23,0)</f>
        <v>0</v>
      </c>
      <c r="BB147" s="59">
        <f>IF(OR(BR147="T200",BR147="HYBT200"),W147*Tables!$E$24,0)</f>
        <v>0</v>
      </c>
      <c r="BC147" s="61">
        <f t="shared" si="29"/>
        <v>640</v>
      </c>
      <c r="BD147" s="55" t="str">
        <f t="shared" si="39"/>
        <v/>
      </c>
      <c r="BE147" s="55" t="str">
        <f t="shared" si="39"/>
        <v/>
      </c>
      <c r="BF147" s="55" t="str">
        <f t="shared" si="39"/>
        <v/>
      </c>
      <c r="BG147" s="55" t="str">
        <f t="shared" si="39"/>
        <v/>
      </c>
      <c r="BH147" s="55" t="str">
        <f t="shared" si="39"/>
        <v/>
      </c>
      <c r="BI147" s="55" t="str">
        <f t="shared" si="39"/>
        <v/>
      </c>
      <c r="BJ147" s="55" t="str">
        <f t="shared" si="39"/>
        <v/>
      </c>
      <c r="BK147" s="55" t="str">
        <f t="shared" si="39"/>
        <v/>
      </c>
      <c r="BL147" s="55" t="str">
        <f t="shared" si="39"/>
        <v/>
      </c>
      <c r="BM147" s="55" t="str">
        <f t="shared" si="39"/>
        <v/>
      </c>
      <c r="BN147" s="55" t="str">
        <f t="shared" si="39"/>
        <v/>
      </c>
      <c r="BO147" s="55" t="str">
        <f t="shared" si="39"/>
        <v/>
      </c>
      <c r="BP147" s="55" t="str">
        <f t="shared" si="39"/>
        <v/>
      </c>
      <c r="BQ147" s="55" t="str">
        <f t="shared" si="39"/>
        <v/>
      </c>
      <c r="BR147" s="62" t="str">
        <f t="shared" si="30"/>
        <v>Base</v>
      </c>
      <c r="BS147" s="62" t="str">
        <f t="shared" si="31"/>
        <v/>
      </c>
      <c r="BT147" s="63">
        <f t="shared" si="32"/>
        <v>103</v>
      </c>
      <c r="BU147" s="64">
        <f t="shared" si="33"/>
        <v>5.18</v>
      </c>
      <c r="BV147" s="64">
        <f t="shared" si="34"/>
        <v>11.36</v>
      </c>
      <c r="BW147" s="64">
        <f t="shared" si="35"/>
        <v>85.679999999999993</v>
      </c>
      <c r="BX147" s="65">
        <f t="shared" si="36"/>
        <v>46263.18</v>
      </c>
      <c r="BY147" s="65">
        <f t="shared" si="37"/>
        <v>46269.36</v>
      </c>
      <c r="BZ147" s="65">
        <f t="shared" si="38"/>
        <v>46343.68</v>
      </c>
    </row>
    <row r="148" spans="1:78" ht="15.5" x14ac:dyDescent="0.35">
      <c r="A148">
        <v>72105</v>
      </c>
      <c r="B148" t="s">
        <v>1101</v>
      </c>
      <c r="C148" t="s">
        <v>1102</v>
      </c>
      <c r="D148">
        <v>83</v>
      </c>
      <c r="E148">
        <v>3001</v>
      </c>
      <c r="F148" t="s">
        <v>1107</v>
      </c>
      <c r="G148" t="s">
        <v>1104</v>
      </c>
      <c r="H148" t="s">
        <v>1102</v>
      </c>
      <c r="I148" s="13">
        <v>46258</v>
      </c>
      <c r="J148" s="13">
        <v>46339</v>
      </c>
      <c r="K148"/>
      <c r="L148" t="s">
        <v>1105</v>
      </c>
      <c r="M148" t="s">
        <v>161</v>
      </c>
      <c r="N148">
        <v>6</v>
      </c>
      <c r="O148">
        <v>13</v>
      </c>
      <c r="P148">
        <v>13</v>
      </c>
      <c r="Q148">
        <v>13</v>
      </c>
      <c r="R148">
        <v>0</v>
      </c>
      <c r="S148">
        <v>169388</v>
      </c>
      <c r="T148" t="s">
        <v>1108</v>
      </c>
      <c r="U148">
        <v>0</v>
      </c>
      <c r="V148"/>
      <c r="W148">
        <v>5</v>
      </c>
      <c r="X148" t="s">
        <v>194</v>
      </c>
      <c r="Y148"/>
      <c r="Z148" t="s">
        <v>1109</v>
      </c>
      <c r="AA148"/>
      <c r="AB148"/>
      <c r="AC148"/>
      <c r="AD148"/>
      <c r="AE148"/>
      <c r="AF148" s="13">
        <v>46258</v>
      </c>
      <c r="AG148" s="13">
        <v>46339</v>
      </c>
      <c r="AH148"/>
      <c r="AI148"/>
      <c r="AJ148"/>
      <c r="AK148"/>
      <c r="AL148"/>
      <c r="AM148"/>
      <c r="AN148"/>
      <c r="AO148"/>
      <c r="AP148"/>
      <c r="AQ148"/>
      <c r="AR148"/>
      <c r="AS148"/>
      <c r="AT148" s="59">
        <f>VLOOKUP($BR148,Tables!$D$14:$I$27,2,FALSE)*W148</f>
        <v>800</v>
      </c>
      <c r="AU148" s="59">
        <f>VLOOKUP($BR148,Tables!$D$14:$I$27,3,FALSE)</f>
        <v>0</v>
      </c>
      <c r="AV148" s="59">
        <f>VLOOKUP($BR148,Tables!$D$14:$I$27,4,FALSE)*W148</f>
        <v>0</v>
      </c>
      <c r="AW148" s="59">
        <f>VLOOKUP($BR148,Tables!$D$14:$I$27,5,FALSE)*W148</f>
        <v>0</v>
      </c>
      <c r="AX148" s="52">
        <f>IF(ISERROR(VLOOKUP(V148,Tables!$A$2:$B$27,2,FALSE))=TRUE,0,VLOOKUP(V148,Tables!$A$2:$B$27,2,FALSE))*VLOOKUP(BR148,Tables!$D$14:$J$27,7,FALSE)</f>
        <v>0</v>
      </c>
      <c r="AY148" s="52">
        <f>IF(ISERROR(VLOOKUP(BS148,Tables!$A$2:$B$31,2,FALSE))=TRUE,0,VLOOKUP(BS148,Tables!$A$2:$B$31,2,FALSE))</f>
        <v>0</v>
      </c>
      <c r="AZ148" s="59">
        <f>VLOOKUP($BR148,Tables!$D$14:$K$27,8,FALSE)</f>
        <v>0</v>
      </c>
      <c r="BA148" s="59">
        <f>IF(OR(BR148="T150",BR148="HYBT150"),W148*Tables!$L$23,0)</f>
        <v>0</v>
      </c>
      <c r="BB148" s="59">
        <f>IF(OR(BR148="T200",BR148="HYBT200"),W148*Tables!$E$24,0)</f>
        <v>0</v>
      </c>
      <c r="BC148" s="61">
        <f t="shared" si="29"/>
        <v>800</v>
      </c>
      <c r="BD148" s="55" t="str">
        <f t="shared" si="39"/>
        <v/>
      </c>
      <c r="BE148" s="55" t="str">
        <f t="shared" si="39"/>
        <v/>
      </c>
      <c r="BF148" s="55" t="str">
        <f t="shared" si="39"/>
        <v/>
      </c>
      <c r="BG148" s="55" t="str">
        <f t="shared" si="39"/>
        <v/>
      </c>
      <c r="BH148" s="55" t="str">
        <f t="shared" si="39"/>
        <v/>
      </c>
      <c r="BI148" s="55" t="str">
        <f t="shared" si="39"/>
        <v/>
      </c>
      <c r="BJ148" s="55" t="str">
        <f t="shared" si="39"/>
        <v/>
      </c>
      <c r="BK148" s="55" t="str">
        <f t="shared" si="39"/>
        <v/>
      </c>
      <c r="BL148" s="55" t="str">
        <f t="shared" si="39"/>
        <v/>
      </c>
      <c r="BM148" s="55" t="str">
        <f t="shared" si="39"/>
        <v/>
      </c>
      <c r="BN148" s="55" t="str">
        <f t="shared" si="39"/>
        <v/>
      </c>
      <c r="BO148" s="55" t="str">
        <f t="shared" si="39"/>
        <v/>
      </c>
      <c r="BP148" s="55" t="str">
        <f t="shared" si="39"/>
        <v/>
      </c>
      <c r="BQ148" s="55" t="str">
        <f t="shared" si="39"/>
        <v/>
      </c>
      <c r="BR148" s="62" t="str">
        <f t="shared" si="30"/>
        <v>Base</v>
      </c>
      <c r="BS148" s="62" t="str">
        <f t="shared" si="31"/>
        <v/>
      </c>
      <c r="BT148" s="63">
        <f t="shared" si="32"/>
        <v>82</v>
      </c>
      <c r="BU148" s="64">
        <f t="shared" si="33"/>
        <v>3.92</v>
      </c>
      <c r="BV148" s="64">
        <f t="shared" si="34"/>
        <v>8.84</v>
      </c>
      <c r="BW148" s="64">
        <f t="shared" si="35"/>
        <v>68.039999999999992</v>
      </c>
      <c r="BX148" s="65">
        <f t="shared" si="36"/>
        <v>46261.919999999998</v>
      </c>
      <c r="BY148" s="65">
        <f t="shared" si="37"/>
        <v>46266.84</v>
      </c>
      <c r="BZ148" s="65">
        <f t="shared" si="38"/>
        <v>46328.04</v>
      </c>
    </row>
    <row r="149" spans="1:78" s="58" customFormat="1" ht="15.5" x14ac:dyDescent="0.35">
      <c r="A149">
        <v>72110</v>
      </c>
      <c r="B149" t="s">
        <v>1101</v>
      </c>
      <c r="C149" t="s">
        <v>1102</v>
      </c>
      <c r="D149">
        <v>84</v>
      </c>
      <c r="E149">
        <v>3001</v>
      </c>
      <c r="F149" t="s">
        <v>1110</v>
      </c>
      <c r="G149" t="s">
        <v>1104</v>
      </c>
      <c r="H149" t="s">
        <v>1102</v>
      </c>
      <c r="I149" s="13">
        <v>46224</v>
      </c>
      <c r="J149" s="13">
        <v>46374</v>
      </c>
      <c r="K149"/>
      <c r="L149" t="s">
        <v>1111</v>
      </c>
      <c r="M149" t="s">
        <v>161</v>
      </c>
      <c r="N149">
        <v>5</v>
      </c>
      <c r="O149">
        <v>5</v>
      </c>
      <c r="P149">
        <v>5</v>
      </c>
      <c r="Q149">
        <v>5</v>
      </c>
      <c r="R149">
        <v>0</v>
      </c>
      <c r="S149">
        <v>371370</v>
      </c>
      <c r="T149" t="s">
        <v>1112</v>
      </c>
      <c r="U149">
        <v>0</v>
      </c>
      <c r="V149"/>
      <c r="W149">
        <v>10</v>
      </c>
      <c r="X149" t="s">
        <v>194</v>
      </c>
      <c r="Y149"/>
      <c r="Z149" t="s">
        <v>1113</v>
      </c>
      <c r="AA149"/>
      <c r="AB149"/>
      <c r="AC149"/>
      <c r="AD149"/>
      <c r="AE149"/>
      <c r="AF149" s="13">
        <v>46224</v>
      </c>
      <c r="AG149" s="13">
        <v>46374</v>
      </c>
      <c r="AH149" t="s">
        <v>1114</v>
      </c>
      <c r="AI149">
        <v>100</v>
      </c>
      <c r="AJ149" t="s">
        <v>354</v>
      </c>
      <c r="AK149" t="s">
        <v>1115</v>
      </c>
      <c r="AL149" t="s">
        <v>496</v>
      </c>
      <c r="AM149" s="13">
        <v>46224</v>
      </c>
      <c r="AN149" s="13">
        <v>46374</v>
      </c>
      <c r="AO149"/>
      <c r="AP149"/>
      <c r="AQ149"/>
      <c r="AR149"/>
      <c r="AS149"/>
      <c r="AT149" s="59">
        <f>VLOOKUP($BR149,Tables!$D$14:$I$27,2,FALSE)*W149</f>
        <v>1600</v>
      </c>
      <c r="AU149" s="59">
        <f>VLOOKUP($BR149,Tables!$D$14:$I$27,3,FALSE)</f>
        <v>0</v>
      </c>
      <c r="AV149" s="59">
        <f>VLOOKUP($BR149,Tables!$D$14:$I$27,4,FALSE)*W149</f>
        <v>0</v>
      </c>
      <c r="AW149" s="59">
        <f>VLOOKUP($BR149,Tables!$D$14:$I$27,5,FALSE)*W149</f>
        <v>0</v>
      </c>
      <c r="AX149" s="52">
        <f>IF(ISERROR(VLOOKUP(V149,Tables!$A$2:$B$27,2,FALSE))=TRUE,0,VLOOKUP(V149,Tables!$A$2:$B$27,2,FALSE))*VLOOKUP(BR149,Tables!$D$14:$J$27,7,FALSE)</f>
        <v>0</v>
      </c>
      <c r="AY149" s="52">
        <f>IF(ISERROR(VLOOKUP(BS149,Tables!$A$2:$B$31,2,FALSE))=TRUE,0,VLOOKUP(BS149,Tables!$A$2:$B$31,2,FALSE))</f>
        <v>0</v>
      </c>
      <c r="AZ149" s="59">
        <f>VLOOKUP($BR149,Tables!$D$14:$K$27,8,FALSE)</f>
        <v>0</v>
      </c>
      <c r="BA149" s="59">
        <f>IF(OR(BR149="T150",BR149="HYBT150"),W149*Tables!$L$23,0)</f>
        <v>0</v>
      </c>
      <c r="BB149" s="59">
        <f>IF(OR(BR149="T200",BR149="HYBT200"),W149*Tables!$E$24,0)</f>
        <v>0</v>
      </c>
      <c r="BC149" s="61">
        <f t="shared" si="29"/>
        <v>1600</v>
      </c>
      <c r="BD149" s="55" t="str">
        <f t="shared" si="39"/>
        <v/>
      </c>
      <c r="BE149" s="55" t="str">
        <f t="shared" si="39"/>
        <v/>
      </c>
      <c r="BF149" s="55" t="str">
        <f t="shared" si="39"/>
        <v/>
      </c>
      <c r="BG149" s="55" t="str">
        <f t="shared" si="39"/>
        <v/>
      </c>
      <c r="BH149" s="55" t="str">
        <f t="shared" si="39"/>
        <v/>
      </c>
      <c r="BI149" s="55" t="str">
        <f t="shared" si="39"/>
        <v/>
      </c>
      <c r="BJ149" s="55" t="str">
        <f t="shared" si="39"/>
        <v/>
      </c>
      <c r="BK149" s="55" t="str">
        <f t="shared" si="39"/>
        <v/>
      </c>
      <c r="BL149" s="55" t="str">
        <f t="shared" si="39"/>
        <v/>
      </c>
      <c r="BM149" s="55" t="str">
        <f t="shared" si="39"/>
        <v/>
      </c>
      <c r="BN149" s="55" t="str">
        <f t="shared" si="39"/>
        <v/>
      </c>
      <c r="BO149" s="55" t="str">
        <f t="shared" si="39"/>
        <v/>
      </c>
      <c r="BP149" s="55" t="str">
        <f t="shared" si="39"/>
        <v/>
      </c>
      <c r="BQ149" s="55" t="str">
        <f t="shared" si="39"/>
        <v/>
      </c>
      <c r="BR149" s="62" t="str">
        <f t="shared" si="30"/>
        <v>Base</v>
      </c>
      <c r="BS149" s="62" t="str">
        <f t="shared" si="31"/>
        <v/>
      </c>
      <c r="BT149" s="63">
        <f t="shared" si="32"/>
        <v>151</v>
      </c>
      <c r="BU149" s="64">
        <f t="shared" si="33"/>
        <v>8.06</v>
      </c>
      <c r="BV149" s="64">
        <f t="shared" si="34"/>
        <v>17.12</v>
      </c>
      <c r="BW149" s="64">
        <f t="shared" si="35"/>
        <v>126</v>
      </c>
      <c r="BX149" s="65">
        <f t="shared" si="36"/>
        <v>46232.06</v>
      </c>
      <c r="BY149" s="65">
        <f t="shared" si="37"/>
        <v>46241.120000000003</v>
      </c>
      <c r="BZ149" s="65">
        <f t="shared" si="38"/>
        <v>46350</v>
      </c>
    </row>
    <row r="150" spans="1:78" s="58" customFormat="1" ht="15.5" x14ac:dyDescent="0.35">
      <c r="A150">
        <v>72106</v>
      </c>
      <c r="B150" t="s">
        <v>1101</v>
      </c>
      <c r="C150" t="s">
        <v>1102</v>
      </c>
      <c r="D150">
        <v>85</v>
      </c>
      <c r="E150">
        <v>3001</v>
      </c>
      <c r="F150" t="s">
        <v>1116</v>
      </c>
      <c r="G150" t="s">
        <v>1104</v>
      </c>
      <c r="H150" t="s">
        <v>1102</v>
      </c>
      <c r="I150" s="13">
        <v>46258</v>
      </c>
      <c r="J150" s="13">
        <v>46332</v>
      </c>
      <c r="K150"/>
      <c r="L150" t="s">
        <v>1117</v>
      </c>
      <c r="M150" t="s">
        <v>1118</v>
      </c>
      <c r="N150">
        <v>8</v>
      </c>
      <c r="O150">
        <v>3</v>
      </c>
      <c r="P150">
        <v>3</v>
      </c>
      <c r="Q150">
        <v>3</v>
      </c>
      <c r="R150">
        <v>0</v>
      </c>
      <c r="S150">
        <v>375554</v>
      </c>
      <c r="T150" t="s">
        <v>1119</v>
      </c>
      <c r="U150">
        <v>0</v>
      </c>
      <c r="V150"/>
      <c r="W150">
        <v>4.5</v>
      </c>
      <c r="X150" t="s">
        <v>194</v>
      </c>
      <c r="Y150"/>
      <c r="Z150" t="s">
        <v>1120</v>
      </c>
      <c r="AA150" t="s">
        <v>206</v>
      </c>
      <c r="AB150">
        <v>2301</v>
      </c>
      <c r="AC150" t="s">
        <v>354</v>
      </c>
      <c r="AD150" t="s">
        <v>818</v>
      </c>
      <c r="AE150" t="s">
        <v>483</v>
      </c>
      <c r="AF150" s="13">
        <v>46258</v>
      </c>
      <c r="AG150" s="13">
        <v>46332</v>
      </c>
      <c r="AH150"/>
      <c r="AI150"/>
      <c r="AJ150"/>
      <c r="AK150"/>
      <c r="AL150"/>
      <c r="AM150"/>
      <c r="AN150"/>
      <c r="AO150"/>
      <c r="AP150"/>
      <c r="AQ150"/>
      <c r="AR150"/>
      <c r="AS150"/>
      <c r="AT150" s="59">
        <f>VLOOKUP($BR150,Tables!$D$14:$I$27,2,FALSE)*W150</f>
        <v>720</v>
      </c>
      <c r="AU150" s="59">
        <f>VLOOKUP($BR150,Tables!$D$14:$I$27,3,FALSE)</f>
        <v>0</v>
      </c>
      <c r="AV150" s="59">
        <f>VLOOKUP($BR150,Tables!$D$14:$I$27,4,FALSE)*W150</f>
        <v>0</v>
      </c>
      <c r="AW150" s="59">
        <f>VLOOKUP($BR150,Tables!$D$14:$I$27,5,FALSE)*W150</f>
        <v>0</v>
      </c>
      <c r="AX150" s="52">
        <f>IF(ISERROR(VLOOKUP(V150,Tables!$A$2:$B$27,2,FALSE))=TRUE,0,VLOOKUP(V150,Tables!$A$2:$B$27,2,FALSE))*VLOOKUP(BR150,Tables!$D$14:$J$27,7,FALSE)</f>
        <v>0</v>
      </c>
      <c r="AY150" s="52">
        <f>IF(ISERROR(VLOOKUP(BS150,Tables!$A$2:$B$31,2,FALSE))=TRUE,0,VLOOKUP(BS150,Tables!$A$2:$B$31,2,FALSE))</f>
        <v>0</v>
      </c>
      <c r="AZ150" s="59">
        <f>VLOOKUP($BR150,Tables!$D$14:$K$27,8,FALSE)</f>
        <v>0</v>
      </c>
      <c r="BA150" s="59">
        <f>IF(OR(BR150="T150",BR150="HYBT150"),W150*Tables!$L$23,0)</f>
        <v>0</v>
      </c>
      <c r="BB150" s="59">
        <f>IF(OR(BR150="T200",BR150="HYBT200"),W150*Tables!$E$24,0)</f>
        <v>0</v>
      </c>
      <c r="BC150" s="61">
        <f t="shared" si="29"/>
        <v>720</v>
      </c>
      <c r="BD150" s="55" t="str">
        <f t="shared" si="39"/>
        <v/>
      </c>
      <c r="BE150" s="55" t="str">
        <f t="shared" si="39"/>
        <v/>
      </c>
      <c r="BF150" s="55" t="str">
        <f t="shared" si="39"/>
        <v/>
      </c>
      <c r="BG150" s="55" t="str">
        <f t="shared" si="39"/>
        <v/>
      </c>
      <c r="BH150" s="55" t="str">
        <f t="shared" si="39"/>
        <v/>
      </c>
      <c r="BI150" s="55" t="str">
        <f t="shared" si="39"/>
        <v/>
      </c>
      <c r="BJ150" s="55" t="str">
        <f t="shared" si="39"/>
        <v/>
      </c>
      <c r="BK150" s="55" t="str">
        <f t="shared" si="39"/>
        <v/>
      </c>
      <c r="BL150" s="55" t="str">
        <f t="shared" si="39"/>
        <v/>
      </c>
      <c r="BM150" s="55" t="str">
        <f t="shared" si="39"/>
        <v/>
      </c>
      <c r="BN150" s="55" t="str">
        <f t="shared" si="39"/>
        <v/>
      </c>
      <c r="BO150" s="55" t="str">
        <f t="shared" si="39"/>
        <v/>
      </c>
      <c r="BP150" s="55" t="str">
        <f t="shared" si="39"/>
        <v/>
      </c>
      <c r="BQ150" s="55" t="str">
        <f t="shared" si="39"/>
        <v/>
      </c>
      <c r="BR150" s="62" t="str">
        <f t="shared" si="30"/>
        <v>Base</v>
      </c>
      <c r="BS150" s="62" t="str">
        <f t="shared" si="31"/>
        <v/>
      </c>
      <c r="BT150" s="63">
        <f t="shared" si="32"/>
        <v>75</v>
      </c>
      <c r="BU150" s="64">
        <f t="shared" si="33"/>
        <v>3.5</v>
      </c>
      <c r="BV150" s="64">
        <f t="shared" si="34"/>
        <v>8</v>
      </c>
      <c r="BW150" s="64">
        <f t="shared" si="35"/>
        <v>62.16</v>
      </c>
      <c r="BX150" s="65">
        <f t="shared" si="36"/>
        <v>46261.5</v>
      </c>
      <c r="BY150" s="65">
        <f t="shared" si="37"/>
        <v>46266</v>
      </c>
      <c r="BZ150" s="65">
        <f t="shared" si="38"/>
        <v>46321.16</v>
      </c>
    </row>
    <row r="151" spans="1:78" s="58" customFormat="1" ht="15.5" x14ac:dyDescent="0.35">
      <c r="A151">
        <v>72109</v>
      </c>
      <c r="B151" t="s">
        <v>1101</v>
      </c>
      <c r="C151" t="s">
        <v>1102</v>
      </c>
      <c r="D151">
        <v>86</v>
      </c>
      <c r="E151">
        <v>3001</v>
      </c>
      <c r="F151" t="s">
        <v>1121</v>
      </c>
      <c r="G151" t="s">
        <v>1104</v>
      </c>
      <c r="H151" t="s">
        <v>1102</v>
      </c>
      <c r="I151" s="13">
        <v>46258</v>
      </c>
      <c r="J151" s="13">
        <v>46353</v>
      </c>
      <c r="K151"/>
      <c r="L151" t="s">
        <v>1105</v>
      </c>
      <c r="M151" t="s">
        <v>161</v>
      </c>
      <c r="N151">
        <v>14</v>
      </c>
      <c r="O151">
        <v>4</v>
      </c>
      <c r="P151">
        <v>4</v>
      </c>
      <c r="Q151">
        <v>4</v>
      </c>
      <c r="R151">
        <v>0</v>
      </c>
      <c r="S151">
        <v>372477</v>
      </c>
      <c r="T151" t="s">
        <v>1122</v>
      </c>
      <c r="U151">
        <v>0</v>
      </c>
      <c r="V151"/>
      <c r="W151">
        <v>5</v>
      </c>
      <c r="X151" t="s">
        <v>194</v>
      </c>
      <c r="Y151"/>
      <c r="Z151" t="s">
        <v>549</v>
      </c>
      <c r="AA151"/>
      <c r="AB151"/>
      <c r="AC151"/>
      <c r="AD151"/>
      <c r="AE151"/>
      <c r="AF151" s="13">
        <v>46258</v>
      </c>
      <c r="AG151" s="13">
        <v>46353</v>
      </c>
      <c r="AH151"/>
      <c r="AI151"/>
      <c r="AJ151"/>
      <c r="AK151"/>
      <c r="AL151"/>
      <c r="AM151"/>
      <c r="AN151"/>
      <c r="AO151"/>
      <c r="AP151"/>
      <c r="AQ151"/>
      <c r="AR151"/>
      <c r="AS151"/>
      <c r="AT151" s="59">
        <f>VLOOKUP($BR151,Tables!$D$14:$I$27,2,FALSE)*W151</f>
        <v>800</v>
      </c>
      <c r="AU151" s="59">
        <f>VLOOKUP($BR151,Tables!$D$14:$I$27,3,FALSE)</f>
        <v>0</v>
      </c>
      <c r="AV151" s="59">
        <f>VLOOKUP($BR151,Tables!$D$14:$I$27,4,FALSE)*W151</f>
        <v>0</v>
      </c>
      <c r="AW151" s="59">
        <f>VLOOKUP($BR151,Tables!$D$14:$I$27,5,FALSE)*W151</f>
        <v>0</v>
      </c>
      <c r="AX151" s="52">
        <f>IF(ISERROR(VLOOKUP(V151,Tables!$A$2:$B$27,2,FALSE))=TRUE,0,VLOOKUP(V151,Tables!$A$2:$B$27,2,FALSE))*VLOOKUP(BR151,Tables!$D$14:$J$27,7,FALSE)</f>
        <v>0</v>
      </c>
      <c r="AY151" s="52">
        <f>IF(ISERROR(VLOOKUP(BS151,Tables!$A$2:$B$31,2,FALSE))=TRUE,0,VLOOKUP(BS151,Tables!$A$2:$B$31,2,FALSE))</f>
        <v>0</v>
      </c>
      <c r="AZ151" s="59">
        <f>VLOOKUP($BR151,Tables!$D$14:$K$27,8,FALSE)</f>
        <v>0</v>
      </c>
      <c r="BA151" s="59">
        <f>IF(OR(BR151="T150",BR151="HYBT150"),W151*Tables!$L$23,0)</f>
        <v>0</v>
      </c>
      <c r="BB151" s="59">
        <f>IF(OR(BR151="T200",BR151="HYBT200"),W151*Tables!$E$24,0)</f>
        <v>0</v>
      </c>
      <c r="BC151" s="61">
        <f t="shared" si="29"/>
        <v>800</v>
      </c>
      <c r="BD151" s="55" t="str">
        <f t="shared" si="39"/>
        <v/>
      </c>
      <c r="BE151" s="55" t="str">
        <f t="shared" si="39"/>
        <v/>
      </c>
      <c r="BF151" s="55" t="str">
        <f t="shared" si="39"/>
        <v/>
      </c>
      <c r="BG151" s="55" t="str">
        <f t="shared" si="39"/>
        <v/>
      </c>
      <c r="BH151" s="55" t="str">
        <f t="shared" si="39"/>
        <v/>
      </c>
      <c r="BI151" s="55" t="str">
        <f t="shared" si="39"/>
        <v/>
      </c>
      <c r="BJ151" s="55" t="str">
        <f t="shared" si="39"/>
        <v/>
      </c>
      <c r="BK151" s="55" t="str">
        <f t="shared" si="39"/>
        <v/>
      </c>
      <c r="BL151" s="55" t="str">
        <f t="shared" si="39"/>
        <v/>
      </c>
      <c r="BM151" s="55" t="str">
        <f t="shared" si="39"/>
        <v/>
      </c>
      <c r="BN151" s="55" t="str">
        <f t="shared" si="39"/>
        <v/>
      </c>
      <c r="BO151" s="55" t="str">
        <f t="shared" si="39"/>
        <v/>
      </c>
      <c r="BP151" s="55" t="str">
        <f t="shared" si="39"/>
        <v/>
      </c>
      <c r="BQ151" s="55" t="str">
        <f t="shared" si="39"/>
        <v/>
      </c>
      <c r="BR151" s="62" t="str">
        <f t="shared" si="30"/>
        <v>Base</v>
      </c>
      <c r="BS151" s="62" t="str">
        <f t="shared" si="31"/>
        <v/>
      </c>
      <c r="BT151" s="63">
        <f t="shared" si="32"/>
        <v>96</v>
      </c>
      <c r="BU151" s="64">
        <f t="shared" si="33"/>
        <v>4.76</v>
      </c>
      <c r="BV151" s="64">
        <f t="shared" si="34"/>
        <v>10.52</v>
      </c>
      <c r="BW151" s="64">
        <f t="shared" si="35"/>
        <v>79.8</v>
      </c>
      <c r="BX151" s="65">
        <f t="shared" si="36"/>
        <v>46262.76</v>
      </c>
      <c r="BY151" s="65">
        <f t="shared" si="37"/>
        <v>46268.52</v>
      </c>
      <c r="BZ151" s="65">
        <f t="shared" si="38"/>
        <v>46337.8</v>
      </c>
    </row>
    <row r="152" spans="1:78" s="58" customFormat="1" ht="15.5" x14ac:dyDescent="0.35">
      <c r="A152">
        <v>72899</v>
      </c>
      <c r="B152" t="s">
        <v>782</v>
      </c>
      <c r="C152" t="s">
        <v>17</v>
      </c>
      <c r="D152">
        <v>99</v>
      </c>
      <c r="E152">
        <v>3001</v>
      </c>
      <c r="F152" t="s">
        <v>1123</v>
      </c>
      <c r="G152" t="s">
        <v>242</v>
      </c>
      <c r="H152" t="s">
        <v>17</v>
      </c>
      <c r="I152" s="13">
        <v>46254</v>
      </c>
      <c r="J152" s="13">
        <v>46367</v>
      </c>
      <c r="K152"/>
      <c r="L152" t="s">
        <v>282</v>
      </c>
      <c r="M152" t="s">
        <v>193</v>
      </c>
      <c r="N152">
        <v>24</v>
      </c>
      <c r="O152">
        <v>0</v>
      </c>
      <c r="P152">
        <v>0</v>
      </c>
      <c r="Q152">
        <v>0</v>
      </c>
      <c r="R152">
        <v>0</v>
      </c>
      <c r="S152">
        <v>234692</v>
      </c>
      <c r="T152" t="s">
        <v>233</v>
      </c>
      <c r="U152">
        <v>0</v>
      </c>
      <c r="V152"/>
      <c r="W152">
        <v>1</v>
      </c>
      <c r="X152" t="s">
        <v>194</v>
      </c>
      <c r="Y152"/>
      <c r="Z152"/>
      <c r="AA152" t="s">
        <v>19</v>
      </c>
      <c r="AB152">
        <v>1253</v>
      </c>
      <c r="AC152" t="s">
        <v>200</v>
      </c>
      <c r="AD152" t="s">
        <v>201</v>
      </c>
      <c r="AE152" t="s">
        <v>475</v>
      </c>
      <c r="AF152" s="13">
        <v>46254</v>
      </c>
      <c r="AG152" s="13">
        <v>46367</v>
      </c>
      <c r="AH152"/>
      <c r="AI152"/>
      <c r="AJ152"/>
      <c r="AK152"/>
      <c r="AL152"/>
      <c r="AM152"/>
      <c r="AN152"/>
      <c r="AO152"/>
      <c r="AP152"/>
      <c r="AQ152"/>
      <c r="AR152"/>
      <c r="AS152"/>
      <c r="AT152" s="59">
        <f>VLOOKUP($BR152,Tables!$D$14:$I$27,2,FALSE)*W152</f>
        <v>160</v>
      </c>
      <c r="AU152" s="59">
        <f>VLOOKUP($BR152,Tables!$D$14:$I$27,3,FALSE)</f>
        <v>0</v>
      </c>
      <c r="AV152" s="59">
        <f>VLOOKUP($BR152,Tables!$D$14:$I$27,4,FALSE)*W152</f>
        <v>0</v>
      </c>
      <c r="AW152" s="59">
        <f>VLOOKUP($BR152,Tables!$D$14:$I$27,5,FALSE)*W152</f>
        <v>0</v>
      </c>
      <c r="AX152" s="52">
        <f>IF(ISERROR(VLOOKUP(V152,Tables!$A$2:$B$27,2,FALSE))=TRUE,0,VLOOKUP(V152,Tables!$A$2:$B$27,2,FALSE))*VLOOKUP(BR152,Tables!$D$14:$J$27,7,FALSE)</f>
        <v>0</v>
      </c>
      <c r="AY152" s="52">
        <f>IF(ISERROR(VLOOKUP(BS152,Tables!$A$2:$B$31,2,FALSE))=TRUE,0,VLOOKUP(BS152,Tables!$A$2:$B$31,2,FALSE))</f>
        <v>0</v>
      </c>
      <c r="AZ152" s="59">
        <f>VLOOKUP($BR152,Tables!$D$14:$K$27,8,FALSE)</f>
        <v>0</v>
      </c>
      <c r="BA152" s="59">
        <f>IF(OR(BR152="T150",BR152="HYBT150"),W152*Tables!$L$23,0)</f>
        <v>0</v>
      </c>
      <c r="BB152" s="59">
        <f>IF(OR(BR152="T200",BR152="HYBT200"),W152*Tables!$E$24,0)</f>
        <v>0</v>
      </c>
      <c r="BC152" s="61">
        <f t="shared" si="29"/>
        <v>160</v>
      </c>
      <c r="BD152" s="55" t="str">
        <f t="shared" si="39"/>
        <v/>
      </c>
      <c r="BE152" s="55" t="str">
        <f t="shared" si="39"/>
        <v/>
      </c>
      <c r="BF152" s="55" t="str">
        <f t="shared" si="39"/>
        <v/>
      </c>
      <c r="BG152" s="55" t="str">
        <f t="shared" si="39"/>
        <v/>
      </c>
      <c r="BH152" s="55" t="str">
        <f t="shared" si="39"/>
        <v/>
      </c>
      <c r="BI152" s="55" t="str">
        <f t="shared" si="39"/>
        <v/>
      </c>
      <c r="BJ152" s="55" t="str">
        <f t="shared" si="39"/>
        <v/>
      </c>
      <c r="BK152" s="55" t="str">
        <f t="shared" si="39"/>
        <v/>
      </c>
      <c r="BL152" s="55" t="str">
        <f t="shared" si="39"/>
        <v/>
      </c>
      <c r="BM152" s="55" t="str">
        <f t="shared" si="39"/>
        <v/>
      </c>
      <c r="BN152" s="55" t="str">
        <f t="shared" si="39"/>
        <v/>
      </c>
      <c r="BO152" s="55" t="str">
        <f t="shared" si="39"/>
        <v/>
      </c>
      <c r="BP152" s="55" t="str">
        <f t="shared" si="39"/>
        <v/>
      </c>
      <c r="BQ152" s="55" t="str">
        <f t="shared" si="39"/>
        <v/>
      </c>
      <c r="BR152" s="62" t="str">
        <f t="shared" si="30"/>
        <v>Base</v>
      </c>
      <c r="BS152" s="62" t="str">
        <f t="shared" si="31"/>
        <v/>
      </c>
      <c r="BT152" s="63">
        <f t="shared" si="32"/>
        <v>114</v>
      </c>
      <c r="BU152" s="64">
        <f t="shared" si="33"/>
        <v>5.84</v>
      </c>
      <c r="BV152" s="64">
        <f t="shared" si="34"/>
        <v>12.68</v>
      </c>
      <c r="BW152" s="64">
        <f t="shared" si="35"/>
        <v>94.92</v>
      </c>
      <c r="BX152" s="65">
        <f t="shared" si="36"/>
        <v>46259.839999999997</v>
      </c>
      <c r="BY152" s="65">
        <f t="shared" si="37"/>
        <v>46266.68</v>
      </c>
      <c r="BZ152" s="65">
        <f t="shared" si="38"/>
        <v>46349.919999999998</v>
      </c>
    </row>
    <row r="153" spans="1:78" s="58" customFormat="1" ht="15.5" x14ac:dyDescent="0.35">
      <c r="A153">
        <v>71762</v>
      </c>
      <c r="B153" t="s">
        <v>782</v>
      </c>
      <c r="C153" t="s">
        <v>17</v>
      </c>
      <c r="D153">
        <v>110</v>
      </c>
      <c r="E153">
        <v>3001</v>
      </c>
      <c r="F153" t="s">
        <v>18</v>
      </c>
      <c r="G153" t="s">
        <v>242</v>
      </c>
      <c r="H153" t="s">
        <v>17</v>
      </c>
      <c r="I153" s="13">
        <v>46252</v>
      </c>
      <c r="J153" s="13">
        <v>46367</v>
      </c>
      <c r="K153" s="13">
        <v>46309</v>
      </c>
      <c r="L153" t="s">
        <v>796</v>
      </c>
      <c r="M153" t="s">
        <v>193</v>
      </c>
      <c r="N153">
        <v>24</v>
      </c>
      <c r="O153">
        <v>24</v>
      </c>
      <c r="P153">
        <v>24</v>
      </c>
      <c r="Q153">
        <v>24</v>
      </c>
      <c r="R153">
        <v>0</v>
      </c>
      <c r="S153">
        <v>234692</v>
      </c>
      <c r="T153" t="s">
        <v>233</v>
      </c>
      <c r="U153">
        <v>0</v>
      </c>
      <c r="V153"/>
      <c r="W153">
        <v>3</v>
      </c>
      <c r="X153" t="s">
        <v>194</v>
      </c>
      <c r="Y153"/>
      <c r="Z153"/>
      <c r="AA153" t="s">
        <v>19</v>
      </c>
      <c r="AB153">
        <v>1257</v>
      </c>
      <c r="AC153" t="s">
        <v>8</v>
      </c>
      <c r="AD153" t="s">
        <v>220</v>
      </c>
      <c r="AE153" t="s">
        <v>496</v>
      </c>
      <c r="AF153" s="13">
        <v>46252</v>
      </c>
      <c r="AG153" s="13">
        <v>46367</v>
      </c>
      <c r="AH153"/>
      <c r="AI153"/>
      <c r="AJ153"/>
      <c r="AK153"/>
      <c r="AL153"/>
      <c r="AM153"/>
      <c r="AN153"/>
      <c r="AO153"/>
      <c r="AP153"/>
      <c r="AQ153"/>
      <c r="AR153"/>
      <c r="AS153"/>
      <c r="AT153" s="59">
        <f>VLOOKUP($BR153,Tables!$D$14:$I$27,2,FALSE)*W153</f>
        <v>480</v>
      </c>
      <c r="AU153" s="59">
        <f>VLOOKUP($BR153,Tables!$D$14:$I$27,3,FALSE)</f>
        <v>0</v>
      </c>
      <c r="AV153" s="59">
        <f>VLOOKUP($BR153,Tables!$D$14:$I$27,4,FALSE)*W153</f>
        <v>0</v>
      </c>
      <c r="AW153" s="59">
        <f>VLOOKUP($BR153,Tables!$D$14:$I$27,5,FALSE)*W153</f>
        <v>0</v>
      </c>
      <c r="AX153" s="52">
        <f>IF(ISERROR(VLOOKUP(V153,Tables!$A$2:$B$27,2,FALSE))=TRUE,0,VLOOKUP(V153,Tables!$A$2:$B$27,2,FALSE))*VLOOKUP(BR153,Tables!$D$14:$J$27,7,FALSE)</f>
        <v>0</v>
      </c>
      <c r="AY153" s="52">
        <f>IF(ISERROR(VLOOKUP(BS153,Tables!$A$2:$B$31,2,FALSE))=TRUE,0,VLOOKUP(BS153,Tables!$A$2:$B$31,2,FALSE))</f>
        <v>0</v>
      </c>
      <c r="AZ153" s="59">
        <f>VLOOKUP($BR153,Tables!$D$14:$K$27,8,FALSE)</f>
        <v>0</v>
      </c>
      <c r="BA153" s="59">
        <f>IF(OR(BR153="T150",BR153="HYBT150"),W153*Tables!$L$23,0)</f>
        <v>0</v>
      </c>
      <c r="BB153" s="59">
        <f>IF(OR(BR153="T200",BR153="HYBT200"),W153*Tables!$E$24,0)</f>
        <v>0</v>
      </c>
      <c r="BC153" s="61">
        <f t="shared" si="29"/>
        <v>480</v>
      </c>
      <c r="BD153" s="55" t="str">
        <f t="shared" si="39"/>
        <v/>
      </c>
      <c r="BE153" s="55" t="str">
        <f t="shared" si="39"/>
        <v/>
      </c>
      <c r="BF153" s="55" t="str">
        <f t="shared" si="39"/>
        <v/>
      </c>
      <c r="BG153" s="55" t="str">
        <f t="shared" si="39"/>
        <v/>
      </c>
      <c r="BH153" s="55" t="str">
        <f t="shared" si="39"/>
        <v/>
      </c>
      <c r="BI153" s="55" t="str">
        <f t="shared" si="39"/>
        <v/>
      </c>
      <c r="BJ153" s="55" t="str">
        <f t="shared" si="39"/>
        <v/>
      </c>
      <c r="BK153" s="55" t="str">
        <f t="shared" si="39"/>
        <v/>
      </c>
      <c r="BL153" s="55" t="str">
        <f t="shared" si="39"/>
        <v/>
      </c>
      <c r="BM153" s="55" t="str">
        <f t="shared" si="39"/>
        <v/>
      </c>
      <c r="BN153" s="55" t="str">
        <f t="shared" si="39"/>
        <v/>
      </c>
      <c r="BO153" s="55" t="str">
        <f t="shared" si="39"/>
        <v/>
      </c>
      <c r="BP153" s="55" t="str">
        <f t="shared" si="39"/>
        <v/>
      </c>
      <c r="BQ153" s="55" t="str">
        <f t="shared" si="39"/>
        <v/>
      </c>
      <c r="BR153" s="62" t="str">
        <f t="shared" si="30"/>
        <v>Base</v>
      </c>
      <c r="BS153" s="62" t="str">
        <f t="shared" si="31"/>
        <v/>
      </c>
      <c r="BT153" s="63">
        <f t="shared" si="32"/>
        <v>116</v>
      </c>
      <c r="BU153" s="64">
        <f t="shared" si="33"/>
        <v>5.96</v>
      </c>
      <c r="BV153" s="64">
        <f t="shared" si="34"/>
        <v>12.92</v>
      </c>
      <c r="BW153" s="64">
        <f t="shared" si="35"/>
        <v>96.6</v>
      </c>
      <c r="BX153" s="65">
        <f t="shared" si="36"/>
        <v>46257.96</v>
      </c>
      <c r="BY153" s="65">
        <f t="shared" si="37"/>
        <v>46264.92</v>
      </c>
      <c r="BZ153" s="65">
        <f t="shared" si="38"/>
        <v>46349.599999999999</v>
      </c>
    </row>
    <row r="154" spans="1:78" s="58" customFormat="1" ht="15.5" x14ac:dyDescent="0.35">
      <c r="A154">
        <v>71227</v>
      </c>
      <c r="B154" t="s">
        <v>782</v>
      </c>
      <c r="C154" t="s">
        <v>17</v>
      </c>
      <c r="D154">
        <v>110</v>
      </c>
      <c r="E154">
        <v>3002</v>
      </c>
      <c r="F154" t="s">
        <v>18</v>
      </c>
      <c r="G154" t="s">
        <v>242</v>
      </c>
      <c r="H154" t="s">
        <v>17</v>
      </c>
      <c r="I154" s="13">
        <v>46251</v>
      </c>
      <c r="J154" s="13">
        <v>46367</v>
      </c>
      <c r="K154" s="13">
        <v>46309</v>
      </c>
      <c r="L154" t="s">
        <v>796</v>
      </c>
      <c r="M154" t="s">
        <v>193</v>
      </c>
      <c r="N154">
        <v>24</v>
      </c>
      <c r="O154">
        <v>20</v>
      </c>
      <c r="P154">
        <v>20</v>
      </c>
      <c r="Q154">
        <v>20</v>
      </c>
      <c r="R154">
        <v>0</v>
      </c>
      <c r="S154">
        <v>234692</v>
      </c>
      <c r="T154" t="s">
        <v>233</v>
      </c>
      <c r="U154">
        <v>0</v>
      </c>
      <c r="V154"/>
      <c r="W154">
        <v>3</v>
      </c>
      <c r="X154" t="s">
        <v>194</v>
      </c>
      <c r="Y154"/>
      <c r="Z154"/>
      <c r="AA154" t="s">
        <v>19</v>
      </c>
      <c r="AB154">
        <v>1258</v>
      </c>
      <c r="AC154" t="s">
        <v>8</v>
      </c>
      <c r="AD154" t="s">
        <v>220</v>
      </c>
      <c r="AE154" t="s">
        <v>483</v>
      </c>
      <c r="AF154" s="13">
        <v>46251</v>
      </c>
      <c r="AG154" s="13">
        <v>46367</v>
      </c>
      <c r="AH154"/>
      <c r="AI154"/>
      <c r="AJ154"/>
      <c r="AK154"/>
      <c r="AL154"/>
      <c r="AM154"/>
      <c r="AN154"/>
      <c r="AO154"/>
      <c r="AP154"/>
      <c r="AQ154"/>
      <c r="AR154"/>
      <c r="AS154"/>
      <c r="AT154" s="59">
        <f>VLOOKUP($BR154,Tables!$D$14:$I$27,2,FALSE)*W154</f>
        <v>480</v>
      </c>
      <c r="AU154" s="59">
        <f>VLOOKUP($BR154,Tables!$D$14:$I$27,3,FALSE)</f>
        <v>0</v>
      </c>
      <c r="AV154" s="59">
        <f>VLOOKUP($BR154,Tables!$D$14:$I$27,4,FALSE)*W154</f>
        <v>0</v>
      </c>
      <c r="AW154" s="59">
        <f>VLOOKUP($BR154,Tables!$D$14:$I$27,5,FALSE)*W154</f>
        <v>0</v>
      </c>
      <c r="AX154" s="52">
        <f>IF(ISERROR(VLOOKUP(V154,Tables!$A$2:$B$27,2,FALSE))=TRUE,0,VLOOKUP(V154,Tables!$A$2:$B$27,2,FALSE))*VLOOKUP(BR154,Tables!$D$14:$J$27,7,FALSE)</f>
        <v>0</v>
      </c>
      <c r="AY154" s="52">
        <f>IF(ISERROR(VLOOKUP(BS154,Tables!$A$2:$B$31,2,FALSE))=TRUE,0,VLOOKUP(BS154,Tables!$A$2:$B$31,2,FALSE))</f>
        <v>0</v>
      </c>
      <c r="AZ154" s="59">
        <f>VLOOKUP($BR154,Tables!$D$14:$K$27,8,FALSE)</f>
        <v>0</v>
      </c>
      <c r="BA154" s="59">
        <f>IF(OR(BR154="T150",BR154="HYBT150"),W154*Tables!$L$23,0)</f>
        <v>0</v>
      </c>
      <c r="BB154" s="59">
        <f>IF(OR(BR154="T200",BR154="HYBT200"),W154*Tables!$E$24,0)</f>
        <v>0</v>
      </c>
      <c r="BC154" s="61">
        <f t="shared" si="29"/>
        <v>480</v>
      </c>
      <c r="BD154" s="55" t="str">
        <f t="shared" si="39"/>
        <v/>
      </c>
      <c r="BE154" s="55" t="str">
        <f t="shared" si="39"/>
        <v/>
      </c>
      <c r="BF154" s="55" t="str">
        <f t="shared" si="39"/>
        <v/>
      </c>
      <c r="BG154" s="55" t="str">
        <f t="shared" si="39"/>
        <v/>
      </c>
      <c r="BH154" s="55" t="str">
        <f t="shared" si="39"/>
        <v/>
      </c>
      <c r="BI154" s="55" t="str">
        <f t="shared" si="39"/>
        <v/>
      </c>
      <c r="BJ154" s="55" t="str">
        <f t="shared" si="39"/>
        <v/>
      </c>
      <c r="BK154" s="55" t="str">
        <f t="shared" si="39"/>
        <v/>
      </c>
      <c r="BL154" s="55" t="str">
        <f t="shared" si="39"/>
        <v/>
      </c>
      <c r="BM154" s="55" t="str">
        <f t="shared" si="39"/>
        <v/>
      </c>
      <c r="BN154" s="55" t="str">
        <f t="shared" si="39"/>
        <v/>
      </c>
      <c r="BO154" s="55" t="str">
        <f t="shared" si="39"/>
        <v/>
      </c>
      <c r="BP154" s="55" t="str">
        <f t="shared" si="39"/>
        <v/>
      </c>
      <c r="BQ154" s="55" t="str">
        <f t="shared" si="39"/>
        <v/>
      </c>
      <c r="BR154" s="62" t="str">
        <f t="shared" si="30"/>
        <v>Base</v>
      </c>
      <c r="BS154" s="62" t="str">
        <f t="shared" si="31"/>
        <v/>
      </c>
      <c r="BT154" s="63">
        <f t="shared" si="32"/>
        <v>117</v>
      </c>
      <c r="BU154" s="64">
        <f t="shared" si="33"/>
        <v>6.02</v>
      </c>
      <c r="BV154" s="64">
        <f t="shared" si="34"/>
        <v>13.04</v>
      </c>
      <c r="BW154" s="64">
        <f t="shared" si="35"/>
        <v>97.44</v>
      </c>
      <c r="BX154" s="65">
        <f t="shared" si="36"/>
        <v>46257.02</v>
      </c>
      <c r="BY154" s="65">
        <f t="shared" si="37"/>
        <v>46264.04</v>
      </c>
      <c r="BZ154" s="65">
        <f t="shared" si="38"/>
        <v>46349.440000000002</v>
      </c>
    </row>
    <row r="155" spans="1:78" s="58" customFormat="1" ht="15.5" x14ac:dyDescent="0.35">
      <c r="A155">
        <v>71228</v>
      </c>
      <c r="B155" t="s">
        <v>782</v>
      </c>
      <c r="C155" t="s">
        <v>17</v>
      </c>
      <c r="D155">
        <v>110</v>
      </c>
      <c r="E155">
        <v>3003</v>
      </c>
      <c r="F155" t="s">
        <v>18</v>
      </c>
      <c r="G155" t="s">
        <v>242</v>
      </c>
      <c r="H155" t="s">
        <v>17</v>
      </c>
      <c r="I155" s="13">
        <v>46251</v>
      </c>
      <c r="J155" s="13">
        <v>46367</v>
      </c>
      <c r="K155" s="13">
        <v>46309</v>
      </c>
      <c r="L155" t="s">
        <v>795</v>
      </c>
      <c r="M155" t="s">
        <v>161</v>
      </c>
      <c r="N155">
        <v>24</v>
      </c>
      <c r="O155">
        <v>24</v>
      </c>
      <c r="P155">
        <v>24</v>
      </c>
      <c r="Q155">
        <v>24</v>
      </c>
      <c r="R155">
        <v>0</v>
      </c>
      <c r="S155">
        <v>176412</v>
      </c>
      <c r="T155" t="s">
        <v>222</v>
      </c>
      <c r="U155">
        <v>0</v>
      </c>
      <c r="V155"/>
      <c r="W155">
        <v>3</v>
      </c>
      <c r="X155" t="s">
        <v>194</v>
      </c>
      <c r="Y155"/>
      <c r="Z155" t="s">
        <v>277</v>
      </c>
      <c r="AA155"/>
      <c r="AB155"/>
      <c r="AC155"/>
      <c r="AD155"/>
      <c r="AE155"/>
      <c r="AF155" s="13">
        <v>46251</v>
      </c>
      <c r="AG155" s="13">
        <v>46367</v>
      </c>
      <c r="AH155"/>
      <c r="AI155"/>
      <c r="AJ155"/>
      <c r="AK155"/>
      <c r="AL155"/>
      <c r="AM155"/>
      <c r="AN155"/>
      <c r="AO155"/>
      <c r="AP155"/>
      <c r="AQ155"/>
      <c r="AR155"/>
      <c r="AS155"/>
      <c r="AT155" s="59">
        <f>VLOOKUP($BR155,Tables!$D$14:$I$27,2,FALSE)*W155</f>
        <v>480</v>
      </c>
      <c r="AU155" s="59">
        <f>VLOOKUP($BR155,Tables!$D$14:$I$27,3,FALSE)</f>
        <v>0</v>
      </c>
      <c r="AV155" s="59">
        <f>VLOOKUP($BR155,Tables!$D$14:$I$27,4,FALSE)*W155</f>
        <v>0</v>
      </c>
      <c r="AW155" s="59">
        <f>VLOOKUP($BR155,Tables!$D$14:$I$27,5,FALSE)*W155</f>
        <v>0</v>
      </c>
      <c r="AX155" s="52">
        <f>IF(ISERROR(VLOOKUP(V155,Tables!$A$2:$B$27,2,FALSE))=TRUE,0,VLOOKUP(V155,Tables!$A$2:$B$27,2,FALSE))*VLOOKUP(BR155,Tables!$D$14:$J$27,7,FALSE)</f>
        <v>0</v>
      </c>
      <c r="AY155" s="52">
        <f>IF(ISERROR(VLOOKUP(BS155,Tables!$A$2:$B$31,2,FALSE))=TRUE,0,VLOOKUP(BS155,Tables!$A$2:$B$31,2,FALSE))</f>
        <v>0</v>
      </c>
      <c r="AZ155" s="59">
        <f>VLOOKUP($BR155,Tables!$D$14:$K$27,8,FALSE)</f>
        <v>0</v>
      </c>
      <c r="BA155" s="59">
        <f>IF(OR(BR155="T150",BR155="HYBT150"),W155*Tables!$L$23,0)</f>
        <v>0</v>
      </c>
      <c r="BB155" s="59">
        <f>IF(OR(BR155="T200",BR155="HYBT200"),W155*Tables!$E$24,0)</f>
        <v>0</v>
      </c>
      <c r="BC155" s="61">
        <f t="shared" si="29"/>
        <v>480</v>
      </c>
      <c r="BD155" s="55" t="str">
        <f t="shared" si="39"/>
        <v/>
      </c>
      <c r="BE155" s="55" t="str">
        <f t="shared" si="39"/>
        <v/>
      </c>
      <c r="BF155" s="55" t="str">
        <f t="shared" si="39"/>
        <v/>
      </c>
      <c r="BG155" s="55" t="str">
        <f t="shared" si="39"/>
        <v/>
      </c>
      <c r="BH155" s="55" t="str">
        <f t="shared" si="39"/>
        <v/>
      </c>
      <c r="BI155" s="55" t="str">
        <f t="shared" si="39"/>
        <v/>
      </c>
      <c r="BJ155" s="55" t="str">
        <f t="shared" si="39"/>
        <v/>
      </c>
      <c r="BK155" s="55" t="str">
        <f t="shared" si="39"/>
        <v/>
      </c>
      <c r="BL155" s="55" t="str">
        <f t="shared" si="39"/>
        <v/>
      </c>
      <c r="BM155" s="55" t="str">
        <f t="shared" si="39"/>
        <v/>
      </c>
      <c r="BN155" s="55" t="str">
        <f t="shared" si="39"/>
        <v/>
      </c>
      <c r="BO155" s="55" t="str">
        <f t="shared" si="39"/>
        <v/>
      </c>
      <c r="BP155" s="55" t="str">
        <f t="shared" si="39"/>
        <v/>
      </c>
      <c r="BQ155" s="55" t="str">
        <f t="shared" si="39"/>
        <v/>
      </c>
      <c r="BR155" s="62" t="str">
        <f t="shared" si="30"/>
        <v>Base</v>
      </c>
      <c r="BS155" s="62" t="str">
        <f t="shared" si="31"/>
        <v/>
      </c>
      <c r="BT155" s="63">
        <f t="shared" si="32"/>
        <v>117</v>
      </c>
      <c r="BU155" s="64">
        <f t="shared" si="33"/>
        <v>6.02</v>
      </c>
      <c r="BV155" s="64">
        <f t="shared" si="34"/>
        <v>13.04</v>
      </c>
      <c r="BW155" s="64">
        <f t="shared" si="35"/>
        <v>97.44</v>
      </c>
      <c r="BX155" s="65">
        <f t="shared" si="36"/>
        <v>46257.02</v>
      </c>
      <c r="BY155" s="65">
        <f t="shared" si="37"/>
        <v>46264.04</v>
      </c>
      <c r="BZ155" s="65">
        <f t="shared" si="38"/>
        <v>46349.440000000002</v>
      </c>
    </row>
    <row r="156" spans="1:78" s="58" customFormat="1" ht="15.5" x14ac:dyDescent="0.35">
      <c r="A156">
        <v>71229</v>
      </c>
      <c r="B156" t="s">
        <v>782</v>
      </c>
      <c r="C156" t="s">
        <v>17</v>
      </c>
      <c r="D156">
        <v>110</v>
      </c>
      <c r="E156">
        <v>3004</v>
      </c>
      <c r="F156" t="s">
        <v>18</v>
      </c>
      <c r="G156" t="s">
        <v>242</v>
      </c>
      <c r="H156" t="s">
        <v>17</v>
      </c>
      <c r="I156" s="13">
        <v>46251</v>
      </c>
      <c r="J156" s="13">
        <v>46367</v>
      </c>
      <c r="K156" s="13">
        <v>46309</v>
      </c>
      <c r="L156" t="s">
        <v>795</v>
      </c>
      <c r="M156" t="s">
        <v>161</v>
      </c>
      <c r="N156">
        <v>24</v>
      </c>
      <c r="O156">
        <v>8</v>
      </c>
      <c r="P156">
        <v>8</v>
      </c>
      <c r="Q156">
        <v>8</v>
      </c>
      <c r="R156">
        <v>0</v>
      </c>
      <c r="S156">
        <v>176412</v>
      </c>
      <c r="T156" t="s">
        <v>222</v>
      </c>
      <c r="U156">
        <v>0</v>
      </c>
      <c r="V156"/>
      <c r="W156">
        <v>3</v>
      </c>
      <c r="X156" t="s">
        <v>194</v>
      </c>
      <c r="Y156"/>
      <c r="Z156" t="s">
        <v>277</v>
      </c>
      <c r="AA156"/>
      <c r="AB156"/>
      <c r="AC156"/>
      <c r="AD156"/>
      <c r="AE156"/>
      <c r="AF156" s="13">
        <v>46251</v>
      </c>
      <c r="AG156" s="13">
        <v>46367</v>
      </c>
      <c r="AH156"/>
      <c r="AI156"/>
      <c r="AJ156"/>
      <c r="AK156"/>
      <c r="AL156"/>
      <c r="AM156"/>
      <c r="AN156"/>
      <c r="AO156"/>
      <c r="AP156"/>
      <c r="AQ156"/>
      <c r="AR156"/>
      <c r="AS156"/>
      <c r="AT156" s="59">
        <f>VLOOKUP($BR156,Tables!$D$14:$I$27,2,FALSE)*W156</f>
        <v>480</v>
      </c>
      <c r="AU156" s="59">
        <f>VLOOKUP($BR156,Tables!$D$14:$I$27,3,FALSE)</f>
        <v>0</v>
      </c>
      <c r="AV156" s="59">
        <f>VLOOKUP($BR156,Tables!$D$14:$I$27,4,FALSE)*W156</f>
        <v>0</v>
      </c>
      <c r="AW156" s="59">
        <f>VLOOKUP($BR156,Tables!$D$14:$I$27,5,FALSE)*W156</f>
        <v>0</v>
      </c>
      <c r="AX156" s="52">
        <f>IF(ISERROR(VLOOKUP(V156,Tables!$A$2:$B$27,2,FALSE))=TRUE,0,VLOOKUP(V156,Tables!$A$2:$B$27,2,FALSE))*VLOOKUP(BR156,Tables!$D$14:$J$27,7,FALSE)</f>
        <v>0</v>
      </c>
      <c r="AY156" s="52">
        <f>IF(ISERROR(VLOOKUP(BS156,Tables!$A$2:$B$31,2,FALSE))=TRUE,0,VLOOKUP(BS156,Tables!$A$2:$B$31,2,FALSE))</f>
        <v>0</v>
      </c>
      <c r="AZ156" s="59">
        <f>VLOOKUP($BR156,Tables!$D$14:$K$27,8,FALSE)</f>
        <v>0</v>
      </c>
      <c r="BA156" s="59">
        <f>IF(OR(BR156="T150",BR156="HYBT150"),W156*Tables!$L$23,0)</f>
        <v>0</v>
      </c>
      <c r="BB156" s="59">
        <f>IF(OR(BR156="T200",BR156="HYBT200"),W156*Tables!$E$24,0)</f>
        <v>0</v>
      </c>
      <c r="BC156" s="61">
        <f t="shared" si="29"/>
        <v>480</v>
      </c>
      <c r="BD156" s="55" t="str">
        <f t="shared" si="39"/>
        <v/>
      </c>
      <c r="BE156" s="55" t="str">
        <f t="shared" si="39"/>
        <v/>
      </c>
      <c r="BF156" s="55" t="str">
        <f t="shared" si="39"/>
        <v/>
      </c>
      <c r="BG156" s="55" t="str">
        <f t="shared" si="39"/>
        <v/>
      </c>
      <c r="BH156" s="55" t="str">
        <f t="shared" si="39"/>
        <v/>
      </c>
      <c r="BI156" s="55" t="str">
        <f t="shared" si="39"/>
        <v/>
      </c>
      <c r="BJ156" s="55" t="str">
        <f t="shared" si="39"/>
        <v/>
      </c>
      <c r="BK156" s="55" t="str">
        <f t="shared" si="39"/>
        <v/>
      </c>
      <c r="BL156" s="55" t="str">
        <f t="shared" si="39"/>
        <v/>
      </c>
      <c r="BM156" s="55" t="str">
        <f t="shared" si="39"/>
        <v/>
      </c>
      <c r="BN156" s="55" t="str">
        <f t="shared" si="39"/>
        <v/>
      </c>
      <c r="BO156" s="55" t="str">
        <f t="shared" si="39"/>
        <v/>
      </c>
      <c r="BP156" s="55" t="str">
        <f t="shared" si="39"/>
        <v/>
      </c>
      <c r="BQ156" s="55" t="str">
        <f t="shared" si="39"/>
        <v/>
      </c>
      <c r="BR156" s="62" t="str">
        <f t="shared" si="30"/>
        <v>Base</v>
      </c>
      <c r="BS156" s="62" t="str">
        <f t="shared" si="31"/>
        <v/>
      </c>
      <c r="BT156" s="63">
        <f t="shared" si="32"/>
        <v>117</v>
      </c>
      <c r="BU156" s="64">
        <f t="shared" si="33"/>
        <v>6.02</v>
      </c>
      <c r="BV156" s="64">
        <f t="shared" si="34"/>
        <v>13.04</v>
      </c>
      <c r="BW156" s="64">
        <f t="shared" si="35"/>
        <v>97.44</v>
      </c>
      <c r="BX156" s="65">
        <f t="shared" si="36"/>
        <v>46257.02</v>
      </c>
      <c r="BY156" s="65">
        <f t="shared" si="37"/>
        <v>46264.04</v>
      </c>
      <c r="BZ156" s="65">
        <f t="shared" si="38"/>
        <v>46349.440000000002</v>
      </c>
    </row>
    <row r="157" spans="1:78" s="58" customFormat="1" ht="15.5" x14ac:dyDescent="0.35">
      <c r="A157">
        <v>71230</v>
      </c>
      <c r="B157" t="s">
        <v>782</v>
      </c>
      <c r="C157" t="s">
        <v>17</v>
      </c>
      <c r="D157">
        <v>110</v>
      </c>
      <c r="E157">
        <v>3005</v>
      </c>
      <c r="F157" t="s">
        <v>18</v>
      </c>
      <c r="G157" t="s">
        <v>242</v>
      </c>
      <c r="H157" t="s">
        <v>17</v>
      </c>
      <c r="I157" s="13">
        <v>46251</v>
      </c>
      <c r="J157" s="13">
        <v>46367</v>
      </c>
      <c r="K157" s="13">
        <v>46309</v>
      </c>
      <c r="L157" t="s">
        <v>795</v>
      </c>
      <c r="M157" t="s">
        <v>161</v>
      </c>
      <c r="N157">
        <v>24</v>
      </c>
      <c r="O157">
        <v>0</v>
      </c>
      <c r="P157">
        <v>0</v>
      </c>
      <c r="Q157">
        <v>0</v>
      </c>
      <c r="R157">
        <v>0</v>
      </c>
      <c r="S157" t="s">
        <v>197</v>
      </c>
      <c r="T157" t="s">
        <v>197</v>
      </c>
      <c r="U157">
        <v>0</v>
      </c>
      <c r="V157"/>
      <c r="W157">
        <v>3</v>
      </c>
      <c r="X157" t="s">
        <v>293</v>
      </c>
      <c r="Y157"/>
      <c r="Z157" t="s">
        <v>277</v>
      </c>
      <c r="AA157"/>
      <c r="AB157"/>
      <c r="AC157"/>
      <c r="AD157"/>
      <c r="AE157"/>
      <c r="AF157" s="13">
        <v>46251</v>
      </c>
      <c r="AG157" s="13">
        <v>46367</v>
      </c>
      <c r="AH157"/>
      <c r="AI157"/>
      <c r="AJ157"/>
      <c r="AK157"/>
      <c r="AL157"/>
      <c r="AM157"/>
      <c r="AN157"/>
      <c r="AO157"/>
      <c r="AP157"/>
      <c r="AQ157"/>
      <c r="AR157"/>
      <c r="AS157"/>
      <c r="AT157" s="59">
        <f>VLOOKUP($BR157,Tables!$D$14:$I$27,2,FALSE)*W157</f>
        <v>480</v>
      </c>
      <c r="AU157" s="59">
        <f>VLOOKUP($BR157,Tables!$D$14:$I$27,3,FALSE)</f>
        <v>0</v>
      </c>
      <c r="AV157" s="59">
        <f>VLOOKUP($BR157,Tables!$D$14:$I$27,4,FALSE)*W157</f>
        <v>0</v>
      </c>
      <c r="AW157" s="59">
        <f>VLOOKUP($BR157,Tables!$D$14:$I$27,5,FALSE)*W157</f>
        <v>0</v>
      </c>
      <c r="AX157" s="52">
        <f>IF(ISERROR(VLOOKUP(V157,Tables!$A$2:$B$27,2,FALSE))=TRUE,0,VLOOKUP(V157,Tables!$A$2:$B$27,2,FALSE))*VLOOKUP(BR157,Tables!$D$14:$J$27,7,FALSE)</f>
        <v>0</v>
      </c>
      <c r="AY157" s="52">
        <f>IF(ISERROR(VLOOKUP(BS157,Tables!$A$2:$B$31,2,FALSE))=TRUE,0,VLOOKUP(BS157,Tables!$A$2:$B$31,2,FALSE))</f>
        <v>0</v>
      </c>
      <c r="AZ157" s="59">
        <f>VLOOKUP($BR157,Tables!$D$14:$K$27,8,FALSE)</f>
        <v>0</v>
      </c>
      <c r="BA157" s="59">
        <f>IF(OR(BR157="T150",BR157="HYBT150"),W157*Tables!$L$23,0)</f>
        <v>0</v>
      </c>
      <c r="BB157" s="59">
        <f>IF(OR(BR157="T200",BR157="HYBT200"),W157*Tables!$E$24,0)</f>
        <v>0</v>
      </c>
      <c r="BC157" s="61">
        <f t="shared" si="29"/>
        <v>480</v>
      </c>
      <c r="BD157" s="55" t="str">
        <f t="shared" si="39"/>
        <v/>
      </c>
      <c r="BE157" s="55" t="str">
        <f t="shared" si="39"/>
        <v/>
      </c>
      <c r="BF157" s="55" t="str">
        <f t="shared" si="39"/>
        <v/>
      </c>
      <c r="BG157" s="55" t="str">
        <f t="shared" si="39"/>
        <v/>
      </c>
      <c r="BH157" s="55" t="str">
        <f t="shared" si="39"/>
        <v/>
      </c>
      <c r="BI157" s="55" t="str">
        <f t="shared" si="39"/>
        <v/>
      </c>
      <c r="BJ157" s="55" t="str">
        <f t="shared" si="39"/>
        <v/>
      </c>
      <c r="BK157" s="55" t="str">
        <f t="shared" si="39"/>
        <v/>
      </c>
      <c r="BL157" s="55" t="str">
        <f t="shared" si="39"/>
        <v/>
      </c>
      <c r="BM157" s="55" t="str">
        <f t="shared" si="39"/>
        <v/>
      </c>
      <c r="BN157" s="55" t="str">
        <f t="shared" si="39"/>
        <v/>
      </c>
      <c r="BO157" s="55" t="str">
        <f t="shared" si="39"/>
        <v/>
      </c>
      <c r="BP157" s="55" t="str">
        <f t="shared" si="39"/>
        <v/>
      </c>
      <c r="BQ157" s="55" t="str">
        <f t="shared" si="39"/>
        <v/>
      </c>
      <c r="BR157" s="62" t="str">
        <f t="shared" si="30"/>
        <v>Base</v>
      </c>
      <c r="BS157" s="62" t="str">
        <f t="shared" si="31"/>
        <v/>
      </c>
      <c r="BT157" s="63">
        <f t="shared" si="32"/>
        <v>117</v>
      </c>
      <c r="BU157" s="64">
        <f t="shared" si="33"/>
        <v>6.02</v>
      </c>
      <c r="BV157" s="64">
        <f t="shared" si="34"/>
        <v>13.04</v>
      </c>
      <c r="BW157" s="64">
        <f t="shared" si="35"/>
        <v>97.44</v>
      </c>
      <c r="BX157" s="65">
        <f t="shared" si="36"/>
        <v>46257.02</v>
      </c>
      <c r="BY157" s="65">
        <f t="shared" si="37"/>
        <v>46264.04</v>
      </c>
      <c r="BZ157" s="65">
        <f t="shared" si="38"/>
        <v>46349.440000000002</v>
      </c>
    </row>
    <row r="158" spans="1:78" s="58" customFormat="1" ht="15.5" x14ac:dyDescent="0.35">
      <c r="A158">
        <v>71028</v>
      </c>
      <c r="B158" t="s">
        <v>782</v>
      </c>
      <c r="C158" t="s">
        <v>17</v>
      </c>
      <c r="D158">
        <v>110</v>
      </c>
      <c r="E158">
        <v>3090</v>
      </c>
      <c r="F158" t="s">
        <v>18</v>
      </c>
      <c r="G158" t="s">
        <v>242</v>
      </c>
      <c r="H158" t="s">
        <v>17</v>
      </c>
      <c r="I158" s="13">
        <v>46253</v>
      </c>
      <c r="J158" s="13">
        <v>46378</v>
      </c>
      <c r="K158" s="13">
        <v>46315</v>
      </c>
      <c r="L158" t="s">
        <v>808</v>
      </c>
      <c r="M158" t="s">
        <v>331</v>
      </c>
      <c r="N158">
        <v>24</v>
      </c>
      <c r="O158">
        <v>6</v>
      </c>
      <c r="P158">
        <v>6</v>
      </c>
      <c r="Q158">
        <v>6</v>
      </c>
      <c r="R158">
        <v>0</v>
      </c>
      <c r="S158">
        <v>108884</v>
      </c>
      <c r="T158" t="s">
        <v>961</v>
      </c>
      <c r="U158">
        <v>0</v>
      </c>
      <c r="V158"/>
      <c r="W158">
        <v>3</v>
      </c>
      <c r="X158" t="s">
        <v>194</v>
      </c>
      <c r="Y158"/>
      <c r="Z158" t="s">
        <v>452</v>
      </c>
      <c r="AA158" t="s">
        <v>332</v>
      </c>
      <c r="AB158" t="s">
        <v>199</v>
      </c>
      <c r="AC158" t="s">
        <v>374</v>
      </c>
      <c r="AD158" t="s">
        <v>200</v>
      </c>
      <c r="AE158" t="s">
        <v>496</v>
      </c>
      <c r="AF158" s="13">
        <v>46253</v>
      </c>
      <c r="AG158" s="13">
        <v>46378</v>
      </c>
      <c r="AH158"/>
      <c r="AI158"/>
      <c r="AJ158"/>
      <c r="AK158"/>
      <c r="AL158"/>
      <c r="AM158"/>
      <c r="AN158"/>
      <c r="AO158"/>
      <c r="AP158"/>
      <c r="AQ158"/>
      <c r="AR158"/>
      <c r="AS158"/>
      <c r="AT158" s="59">
        <f>VLOOKUP($BR158,Tables!$D$14:$I$27,2,FALSE)*W158</f>
        <v>480</v>
      </c>
      <c r="AU158" s="59">
        <f>VLOOKUP($BR158,Tables!$D$14:$I$27,3,FALSE)</f>
        <v>0</v>
      </c>
      <c r="AV158" s="59">
        <f>VLOOKUP($BR158,Tables!$D$14:$I$27,4,FALSE)*W158</f>
        <v>0</v>
      </c>
      <c r="AW158" s="59">
        <f>VLOOKUP($BR158,Tables!$D$14:$I$27,5,FALSE)*W158</f>
        <v>0</v>
      </c>
      <c r="AX158" s="52">
        <f>IF(ISERROR(VLOOKUP(V158,Tables!$A$2:$B$27,2,FALSE))=TRUE,0,VLOOKUP(V158,Tables!$A$2:$B$27,2,FALSE))*VLOOKUP(BR158,Tables!$D$14:$J$27,7,FALSE)</f>
        <v>0</v>
      </c>
      <c r="AY158" s="52">
        <f>IF(ISERROR(VLOOKUP(BS158,Tables!$A$2:$B$31,2,FALSE))=TRUE,0,VLOOKUP(BS158,Tables!$A$2:$B$31,2,FALSE))</f>
        <v>0</v>
      </c>
      <c r="AZ158" s="59">
        <f>VLOOKUP($BR158,Tables!$D$14:$K$27,8,FALSE)</f>
        <v>0</v>
      </c>
      <c r="BA158" s="59">
        <f>IF(OR(BR158="T150",BR158="HYBT150"),W158*Tables!$L$23,0)</f>
        <v>0</v>
      </c>
      <c r="BB158" s="59">
        <f>IF(OR(BR158="T200",BR158="HYBT200"),W158*Tables!$E$24,0)</f>
        <v>0</v>
      </c>
      <c r="BC158" s="61">
        <f t="shared" si="29"/>
        <v>480</v>
      </c>
      <c r="BD158" s="55" t="str">
        <f t="shared" si="39"/>
        <v/>
      </c>
      <c r="BE158" s="55" t="str">
        <f t="shared" si="39"/>
        <v/>
      </c>
      <c r="BF158" s="55" t="str">
        <f t="shared" si="39"/>
        <v/>
      </c>
      <c r="BG158" s="55" t="str">
        <f t="shared" si="39"/>
        <v/>
      </c>
      <c r="BH158" s="55" t="str">
        <f t="shared" si="39"/>
        <v/>
      </c>
      <c r="BI158" s="55" t="str">
        <f t="shared" si="39"/>
        <v/>
      </c>
      <c r="BJ158" s="55" t="str">
        <f t="shared" si="39"/>
        <v/>
      </c>
      <c r="BK158" s="55" t="str">
        <f t="shared" si="39"/>
        <v/>
      </c>
      <c r="BL158" s="55" t="str">
        <f t="shared" si="39"/>
        <v/>
      </c>
      <c r="BM158" s="55" t="str">
        <f t="shared" si="39"/>
        <v/>
      </c>
      <c r="BN158" s="55" t="str">
        <f t="shared" si="39"/>
        <v/>
      </c>
      <c r="BO158" s="55" t="str">
        <f t="shared" si="39"/>
        <v/>
      </c>
      <c r="BP158" s="55" t="str">
        <f t="shared" si="39"/>
        <v/>
      </c>
      <c r="BQ158" s="55" t="str">
        <f t="shared" si="39"/>
        <v/>
      </c>
      <c r="BR158" s="62" t="str">
        <f t="shared" si="30"/>
        <v>Base</v>
      </c>
      <c r="BS158" s="62" t="str">
        <f t="shared" si="31"/>
        <v/>
      </c>
      <c r="BT158" s="63">
        <f t="shared" si="32"/>
        <v>126</v>
      </c>
      <c r="BU158" s="64">
        <f t="shared" si="33"/>
        <v>6.56</v>
      </c>
      <c r="BV158" s="64">
        <f t="shared" si="34"/>
        <v>14.12</v>
      </c>
      <c r="BW158" s="64">
        <f t="shared" si="35"/>
        <v>105</v>
      </c>
      <c r="BX158" s="65">
        <f t="shared" si="36"/>
        <v>46259.56</v>
      </c>
      <c r="BY158" s="65">
        <f t="shared" si="37"/>
        <v>46267.12</v>
      </c>
      <c r="BZ158" s="65">
        <f t="shared" si="38"/>
        <v>46358</v>
      </c>
    </row>
    <row r="159" spans="1:78" s="58" customFormat="1" ht="15.5" x14ac:dyDescent="0.35">
      <c r="A159">
        <v>71763</v>
      </c>
      <c r="B159" t="s">
        <v>782</v>
      </c>
      <c r="C159" t="s">
        <v>17</v>
      </c>
      <c r="D159">
        <v>111</v>
      </c>
      <c r="E159">
        <v>3001</v>
      </c>
      <c r="F159" t="s">
        <v>20</v>
      </c>
      <c r="G159" t="s">
        <v>242</v>
      </c>
      <c r="H159" t="s">
        <v>17</v>
      </c>
      <c r="I159" s="13">
        <v>46252</v>
      </c>
      <c r="J159" s="13">
        <v>46367</v>
      </c>
      <c r="K159" s="13">
        <v>46309</v>
      </c>
      <c r="L159" t="s">
        <v>796</v>
      </c>
      <c r="M159" t="s">
        <v>193</v>
      </c>
      <c r="N159">
        <v>24</v>
      </c>
      <c r="O159">
        <v>24</v>
      </c>
      <c r="P159">
        <v>24</v>
      </c>
      <c r="Q159">
        <v>24</v>
      </c>
      <c r="R159">
        <v>1</v>
      </c>
      <c r="S159">
        <v>234692</v>
      </c>
      <c r="T159" t="s">
        <v>233</v>
      </c>
      <c r="U159">
        <v>0</v>
      </c>
      <c r="V159"/>
      <c r="W159">
        <v>1</v>
      </c>
      <c r="X159" t="s">
        <v>194</v>
      </c>
      <c r="Y159"/>
      <c r="Z159"/>
      <c r="AA159" t="s">
        <v>19</v>
      </c>
      <c r="AB159">
        <v>2254</v>
      </c>
      <c r="AC159" t="s">
        <v>200</v>
      </c>
      <c r="AD159" t="s">
        <v>340</v>
      </c>
      <c r="AE159" t="s">
        <v>525</v>
      </c>
      <c r="AF159" s="13">
        <v>46252</v>
      </c>
      <c r="AG159" s="13">
        <v>46367</v>
      </c>
      <c r="AH159"/>
      <c r="AI159"/>
      <c r="AJ159"/>
      <c r="AK159"/>
      <c r="AL159"/>
      <c r="AM159"/>
      <c r="AN159"/>
      <c r="AO159"/>
      <c r="AP159"/>
      <c r="AQ159"/>
      <c r="AR159"/>
      <c r="AS159"/>
      <c r="AT159" s="59">
        <f>VLOOKUP($BR159,Tables!$D$14:$I$27,2,FALSE)*W159</f>
        <v>160</v>
      </c>
      <c r="AU159" s="59">
        <f>VLOOKUP($BR159,Tables!$D$14:$I$27,3,FALSE)</f>
        <v>0</v>
      </c>
      <c r="AV159" s="59">
        <f>VLOOKUP($BR159,Tables!$D$14:$I$27,4,FALSE)*W159</f>
        <v>0</v>
      </c>
      <c r="AW159" s="59">
        <f>VLOOKUP($BR159,Tables!$D$14:$I$27,5,FALSE)*W159</f>
        <v>0</v>
      </c>
      <c r="AX159" s="52">
        <f>IF(ISERROR(VLOOKUP(V159,Tables!$A$2:$B$27,2,FALSE))=TRUE,0,VLOOKUP(V159,Tables!$A$2:$B$27,2,FALSE))*VLOOKUP(BR159,Tables!$D$14:$J$27,7,FALSE)</f>
        <v>0</v>
      </c>
      <c r="AY159" s="52">
        <f>IF(ISERROR(VLOOKUP(BS159,Tables!$A$2:$B$31,2,FALSE))=TRUE,0,VLOOKUP(BS159,Tables!$A$2:$B$31,2,FALSE))</f>
        <v>0</v>
      </c>
      <c r="AZ159" s="59">
        <f>VLOOKUP($BR159,Tables!$D$14:$K$27,8,FALSE)</f>
        <v>0</v>
      </c>
      <c r="BA159" s="59">
        <f>IF(OR(BR159="T150",BR159="HYBT150"),W159*Tables!$L$23,0)</f>
        <v>0</v>
      </c>
      <c r="BB159" s="59">
        <f>IF(OR(BR159="T200",BR159="HYBT200"),W159*Tables!$E$24,0)</f>
        <v>0</v>
      </c>
      <c r="BC159" s="61">
        <f t="shared" si="29"/>
        <v>160</v>
      </c>
      <c r="BD159" s="55" t="str">
        <f t="shared" si="39"/>
        <v/>
      </c>
      <c r="BE159" s="55" t="str">
        <f t="shared" si="39"/>
        <v/>
      </c>
      <c r="BF159" s="55" t="str">
        <f t="shared" si="39"/>
        <v/>
      </c>
      <c r="BG159" s="55" t="str">
        <f t="shared" si="39"/>
        <v/>
      </c>
      <c r="BH159" s="55" t="str">
        <f t="shared" si="39"/>
        <v/>
      </c>
      <c r="BI159" s="55" t="str">
        <f t="shared" si="39"/>
        <v/>
      </c>
      <c r="BJ159" s="55" t="str">
        <f t="shared" si="39"/>
        <v/>
      </c>
      <c r="BK159" s="55" t="str">
        <f t="shared" si="39"/>
        <v/>
      </c>
      <c r="BL159" s="55" t="str">
        <f t="shared" si="39"/>
        <v/>
      </c>
      <c r="BM159" s="55" t="str">
        <f t="shared" si="39"/>
        <v/>
      </c>
      <c r="BN159" s="55" t="str">
        <f t="shared" si="39"/>
        <v/>
      </c>
      <c r="BO159" s="55" t="str">
        <f t="shared" si="39"/>
        <v/>
      </c>
      <c r="BP159" s="55" t="str">
        <f t="shared" si="39"/>
        <v/>
      </c>
      <c r="BQ159" s="55" t="str">
        <f t="shared" si="39"/>
        <v/>
      </c>
      <c r="BR159" s="62" t="str">
        <f t="shared" si="30"/>
        <v>Base</v>
      </c>
      <c r="BS159" s="62" t="str">
        <f t="shared" si="31"/>
        <v/>
      </c>
      <c r="BT159" s="63">
        <f t="shared" si="32"/>
        <v>116</v>
      </c>
      <c r="BU159" s="64">
        <f t="shared" si="33"/>
        <v>5.96</v>
      </c>
      <c r="BV159" s="64">
        <f t="shared" si="34"/>
        <v>12.92</v>
      </c>
      <c r="BW159" s="64">
        <f t="shared" si="35"/>
        <v>96.6</v>
      </c>
      <c r="BX159" s="65">
        <f t="shared" si="36"/>
        <v>46257.96</v>
      </c>
      <c r="BY159" s="65">
        <f t="shared" si="37"/>
        <v>46264.92</v>
      </c>
      <c r="BZ159" s="65">
        <f t="shared" si="38"/>
        <v>46349.599999999999</v>
      </c>
    </row>
    <row r="160" spans="1:78" ht="15.5" x14ac:dyDescent="0.35">
      <c r="A160">
        <v>71231</v>
      </c>
      <c r="B160" t="s">
        <v>782</v>
      </c>
      <c r="C160" t="s">
        <v>17</v>
      </c>
      <c r="D160">
        <v>111</v>
      </c>
      <c r="E160">
        <v>3002</v>
      </c>
      <c r="F160" t="s">
        <v>20</v>
      </c>
      <c r="G160" t="s">
        <v>242</v>
      </c>
      <c r="H160" t="s">
        <v>17</v>
      </c>
      <c r="I160" s="13">
        <v>46251</v>
      </c>
      <c r="J160" s="13">
        <v>46367</v>
      </c>
      <c r="K160" s="13">
        <v>46309</v>
      </c>
      <c r="L160" t="s">
        <v>795</v>
      </c>
      <c r="M160" t="s">
        <v>161</v>
      </c>
      <c r="N160">
        <v>24</v>
      </c>
      <c r="O160">
        <v>22</v>
      </c>
      <c r="P160">
        <v>22</v>
      </c>
      <c r="Q160">
        <v>22</v>
      </c>
      <c r="R160">
        <v>0</v>
      </c>
      <c r="S160">
        <v>176412</v>
      </c>
      <c r="T160" t="s">
        <v>222</v>
      </c>
      <c r="U160">
        <v>0</v>
      </c>
      <c r="V160"/>
      <c r="W160">
        <v>1</v>
      </c>
      <c r="X160" t="s">
        <v>194</v>
      </c>
      <c r="Y160"/>
      <c r="Z160" t="s">
        <v>277</v>
      </c>
      <c r="AA160"/>
      <c r="AB160"/>
      <c r="AC160"/>
      <c r="AD160"/>
      <c r="AE160"/>
      <c r="AF160" s="13">
        <v>46251</v>
      </c>
      <c r="AG160" s="13">
        <v>46367</v>
      </c>
      <c r="AH160"/>
      <c r="AI160"/>
      <c r="AJ160"/>
      <c r="AK160"/>
      <c r="AL160"/>
      <c r="AM160"/>
      <c r="AN160"/>
      <c r="AO160"/>
      <c r="AP160"/>
      <c r="AQ160"/>
      <c r="AR160"/>
      <c r="AS160"/>
      <c r="AT160" s="59">
        <f>VLOOKUP($BR160,Tables!$D$14:$I$27,2,FALSE)*W160</f>
        <v>160</v>
      </c>
      <c r="AU160" s="59">
        <f>VLOOKUP($BR160,Tables!$D$14:$I$27,3,FALSE)</f>
        <v>0</v>
      </c>
      <c r="AV160" s="59">
        <f>VLOOKUP($BR160,Tables!$D$14:$I$27,4,FALSE)*W160</f>
        <v>0</v>
      </c>
      <c r="AW160" s="59">
        <f>VLOOKUP($BR160,Tables!$D$14:$I$27,5,FALSE)*W160</f>
        <v>0</v>
      </c>
      <c r="AX160" s="52">
        <f>IF(ISERROR(VLOOKUP(V160,Tables!$A$2:$B$27,2,FALSE))=TRUE,0,VLOOKUP(V160,Tables!$A$2:$B$27,2,FALSE))*VLOOKUP(BR160,Tables!$D$14:$J$27,7,FALSE)</f>
        <v>0</v>
      </c>
      <c r="AY160" s="52">
        <f>IF(ISERROR(VLOOKUP(BS160,Tables!$A$2:$B$31,2,FALSE))=TRUE,0,VLOOKUP(BS160,Tables!$A$2:$B$31,2,FALSE))</f>
        <v>0</v>
      </c>
      <c r="AZ160" s="59">
        <f>VLOOKUP($BR160,Tables!$D$14:$K$27,8,FALSE)</f>
        <v>0</v>
      </c>
      <c r="BA160" s="59">
        <f>IF(OR(BR160="T150",BR160="HYBT150"),W160*Tables!$L$23,0)</f>
        <v>0</v>
      </c>
      <c r="BB160" s="59">
        <f>IF(OR(BR160="T200",BR160="HYBT200"),W160*Tables!$E$24,0)</f>
        <v>0</v>
      </c>
      <c r="BC160" s="61">
        <f t="shared" si="29"/>
        <v>160</v>
      </c>
      <c r="BD160" s="55" t="str">
        <f t="shared" si="39"/>
        <v/>
      </c>
      <c r="BE160" s="55" t="str">
        <f t="shared" si="39"/>
        <v/>
      </c>
      <c r="BF160" s="55" t="str">
        <f t="shared" si="39"/>
        <v/>
      </c>
      <c r="BG160" s="55" t="str">
        <f t="shared" si="39"/>
        <v/>
      </c>
      <c r="BH160" s="55" t="str">
        <f t="shared" si="39"/>
        <v/>
      </c>
      <c r="BI160" s="55" t="str">
        <f t="shared" si="39"/>
        <v/>
      </c>
      <c r="BJ160" s="55" t="str">
        <f t="shared" si="39"/>
        <v/>
      </c>
      <c r="BK160" s="55" t="str">
        <f t="shared" si="39"/>
        <v/>
      </c>
      <c r="BL160" s="55" t="str">
        <f t="shared" si="39"/>
        <v/>
      </c>
      <c r="BM160" s="55" t="str">
        <f t="shared" si="39"/>
        <v/>
      </c>
      <c r="BN160" s="55" t="str">
        <f t="shared" ref="BD160:BQ178" si="40">IF(ISERROR(SEARCHB(" "&amp;BN$1&amp;" "," "&amp;$L160&amp;" "))=TRUE,"",BN$1)</f>
        <v/>
      </c>
      <c r="BO160" s="55" t="str">
        <f t="shared" si="40"/>
        <v/>
      </c>
      <c r="BP160" s="55" t="str">
        <f t="shared" si="40"/>
        <v/>
      </c>
      <c r="BQ160" s="55" t="str">
        <f t="shared" si="40"/>
        <v/>
      </c>
      <c r="BR160" s="62" t="str">
        <f t="shared" si="30"/>
        <v>Base</v>
      </c>
      <c r="BS160" s="62" t="str">
        <f t="shared" si="31"/>
        <v/>
      </c>
      <c r="BT160" s="63">
        <f t="shared" si="32"/>
        <v>117</v>
      </c>
      <c r="BU160" s="64">
        <f t="shared" si="33"/>
        <v>6.02</v>
      </c>
      <c r="BV160" s="64">
        <f t="shared" si="34"/>
        <v>13.04</v>
      </c>
      <c r="BW160" s="64">
        <f t="shared" si="35"/>
        <v>97.44</v>
      </c>
      <c r="BX160" s="65">
        <f t="shared" si="36"/>
        <v>46257.02</v>
      </c>
      <c r="BY160" s="65">
        <f t="shared" si="37"/>
        <v>46264.04</v>
      </c>
      <c r="BZ160" s="65">
        <f t="shared" si="38"/>
        <v>46349.440000000002</v>
      </c>
    </row>
    <row r="161" spans="1:78" ht="15.5" x14ac:dyDescent="0.35">
      <c r="A161">
        <v>71940</v>
      </c>
      <c r="B161" t="s">
        <v>782</v>
      </c>
      <c r="C161" t="s">
        <v>17</v>
      </c>
      <c r="D161">
        <v>111</v>
      </c>
      <c r="E161">
        <v>3003</v>
      </c>
      <c r="F161" t="s">
        <v>20</v>
      </c>
      <c r="G161" t="s">
        <v>242</v>
      </c>
      <c r="H161" t="s">
        <v>17</v>
      </c>
      <c r="I161" s="13">
        <v>46254</v>
      </c>
      <c r="J161" s="13">
        <v>46367</v>
      </c>
      <c r="K161" s="13">
        <v>46310</v>
      </c>
      <c r="L161" t="s">
        <v>796</v>
      </c>
      <c r="M161" t="s">
        <v>193</v>
      </c>
      <c r="N161">
        <v>24</v>
      </c>
      <c r="O161">
        <v>6</v>
      </c>
      <c r="P161">
        <v>6</v>
      </c>
      <c r="Q161">
        <v>6</v>
      </c>
      <c r="R161">
        <v>0</v>
      </c>
      <c r="S161">
        <v>237991</v>
      </c>
      <c r="T161" t="s">
        <v>904</v>
      </c>
      <c r="U161">
        <v>0</v>
      </c>
      <c r="V161"/>
      <c r="W161">
        <v>1</v>
      </c>
      <c r="X161" t="s">
        <v>194</v>
      </c>
      <c r="Y161"/>
      <c r="Z161"/>
      <c r="AA161" t="s">
        <v>19</v>
      </c>
      <c r="AB161">
        <v>2254</v>
      </c>
      <c r="AC161" t="s">
        <v>203</v>
      </c>
      <c r="AD161" t="s">
        <v>498</v>
      </c>
      <c r="AE161" t="s">
        <v>475</v>
      </c>
      <c r="AF161" s="13">
        <v>46254</v>
      </c>
      <c r="AG161" s="13">
        <v>46367</v>
      </c>
      <c r="AH161"/>
      <c r="AI161"/>
      <c r="AJ161"/>
      <c r="AK161"/>
      <c r="AL161"/>
      <c r="AM161"/>
      <c r="AN161"/>
      <c r="AO161"/>
      <c r="AP161"/>
      <c r="AQ161"/>
      <c r="AR161"/>
      <c r="AS161"/>
      <c r="AT161" s="59">
        <f>VLOOKUP($BR161,Tables!$D$14:$I$27,2,FALSE)*W161</f>
        <v>160</v>
      </c>
      <c r="AU161" s="59">
        <f>VLOOKUP($BR161,Tables!$D$14:$I$27,3,FALSE)</f>
        <v>0</v>
      </c>
      <c r="AV161" s="59">
        <f>VLOOKUP($BR161,Tables!$D$14:$I$27,4,FALSE)*W161</f>
        <v>0</v>
      </c>
      <c r="AW161" s="59">
        <f>VLOOKUP($BR161,Tables!$D$14:$I$27,5,FALSE)*W161</f>
        <v>0</v>
      </c>
      <c r="AX161" s="52">
        <f>IF(ISERROR(VLOOKUP(V161,Tables!$A$2:$B$27,2,FALSE))=TRUE,0,VLOOKUP(V161,Tables!$A$2:$B$27,2,FALSE))*VLOOKUP(BR161,Tables!$D$14:$J$27,7,FALSE)</f>
        <v>0</v>
      </c>
      <c r="AY161" s="52">
        <f>IF(ISERROR(VLOOKUP(BS161,Tables!$A$2:$B$31,2,FALSE))=TRUE,0,VLOOKUP(BS161,Tables!$A$2:$B$31,2,FALSE))</f>
        <v>0</v>
      </c>
      <c r="AZ161" s="59">
        <f>VLOOKUP($BR161,Tables!$D$14:$K$27,8,FALSE)</f>
        <v>0</v>
      </c>
      <c r="BA161" s="59">
        <f>IF(OR(BR161="T150",BR161="HYBT150"),W161*Tables!$L$23,0)</f>
        <v>0</v>
      </c>
      <c r="BB161" s="59">
        <f>IF(OR(BR161="T200",BR161="HYBT200"),W161*Tables!$E$24,0)</f>
        <v>0</v>
      </c>
      <c r="BC161" s="61">
        <f t="shared" si="29"/>
        <v>160</v>
      </c>
      <c r="BD161" s="55" t="str">
        <f t="shared" si="40"/>
        <v/>
      </c>
      <c r="BE161" s="55" t="str">
        <f t="shared" si="40"/>
        <v/>
      </c>
      <c r="BF161" s="55" t="str">
        <f t="shared" si="40"/>
        <v/>
      </c>
      <c r="BG161" s="55" t="str">
        <f t="shared" si="40"/>
        <v/>
      </c>
      <c r="BH161" s="55" t="str">
        <f t="shared" si="40"/>
        <v/>
      </c>
      <c r="BI161" s="55" t="str">
        <f t="shared" si="40"/>
        <v/>
      </c>
      <c r="BJ161" s="55" t="str">
        <f t="shared" si="40"/>
        <v/>
      </c>
      <c r="BK161" s="55" t="str">
        <f t="shared" si="40"/>
        <v/>
      </c>
      <c r="BL161" s="55" t="str">
        <f t="shared" si="40"/>
        <v/>
      </c>
      <c r="BM161" s="55" t="str">
        <f t="shared" si="40"/>
        <v/>
      </c>
      <c r="BN161" s="55" t="str">
        <f t="shared" si="40"/>
        <v/>
      </c>
      <c r="BO161" s="55" t="str">
        <f t="shared" si="40"/>
        <v/>
      </c>
      <c r="BP161" s="55" t="str">
        <f t="shared" si="40"/>
        <v/>
      </c>
      <c r="BQ161" s="55" t="str">
        <f t="shared" si="40"/>
        <v/>
      </c>
      <c r="BR161" s="62" t="str">
        <f t="shared" si="30"/>
        <v>Base</v>
      </c>
      <c r="BS161" s="62" t="str">
        <f t="shared" si="31"/>
        <v/>
      </c>
      <c r="BT161" s="63">
        <f t="shared" si="32"/>
        <v>114</v>
      </c>
      <c r="BU161" s="64">
        <f t="shared" si="33"/>
        <v>5.84</v>
      </c>
      <c r="BV161" s="64">
        <f t="shared" si="34"/>
        <v>12.68</v>
      </c>
      <c r="BW161" s="64">
        <f t="shared" si="35"/>
        <v>94.92</v>
      </c>
      <c r="BX161" s="65">
        <f t="shared" si="36"/>
        <v>46259.839999999997</v>
      </c>
      <c r="BY161" s="65">
        <f t="shared" si="37"/>
        <v>46266.68</v>
      </c>
      <c r="BZ161" s="65">
        <f t="shared" si="38"/>
        <v>46349.919999999998</v>
      </c>
    </row>
    <row r="162" spans="1:78" ht="15.5" x14ac:dyDescent="0.35">
      <c r="A162">
        <v>71029</v>
      </c>
      <c r="B162" t="s">
        <v>782</v>
      </c>
      <c r="C162" t="s">
        <v>17</v>
      </c>
      <c r="D162">
        <v>111</v>
      </c>
      <c r="E162">
        <v>3090</v>
      </c>
      <c r="F162" t="s">
        <v>20</v>
      </c>
      <c r="G162" t="s">
        <v>242</v>
      </c>
      <c r="H162" t="s">
        <v>17</v>
      </c>
      <c r="I162" s="13">
        <v>46253</v>
      </c>
      <c r="J162" s="13">
        <v>46378</v>
      </c>
      <c r="K162" s="13">
        <v>46315</v>
      </c>
      <c r="L162" t="s">
        <v>808</v>
      </c>
      <c r="M162" t="s">
        <v>331</v>
      </c>
      <c r="N162">
        <v>24</v>
      </c>
      <c r="O162">
        <v>6</v>
      </c>
      <c r="P162">
        <v>6</v>
      </c>
      <c r="Q162">
        <v>6</v>
      </c>
      <c r="R162">
        <v>0</v>
      </c>
      <c r="S162">
        <v>108884</v>
      </c>
      <c r="T162" t="s">
        <v>961</v>
      </c>
      <c r="U162">
        <v>0</v>
      </c>
      <c r="V162"/>
      <c r="W162">
        <v>1</v>
      </c>
      <c r="X162" t="s">
        <v>194</v>
      </c>
      <c r="Y162"/>
      <c r="Z162" t="s">
        <v>452</v>
      </c>
      <c r="AA162" t="s">
        <v>332</v>
      </c>
      <c r="AB162" t="s">
        <v>199</v>
      </c>
      <c r="AC162" t="s">
        <v>374</v>
      </c>
      <c r="AD162" t="s">
        <v>200</v>
      </c>
      <c r="AE162" t="s">
        <v>496</v>
      </c>
      <c r="AF162" s="13">
        <v>46253</v>
      </c>
      <c r="AG162" s="13">
        <v>46378</v>
      </c>
      <c r="AH162"/>
      <c r="AI162"/>
      <c r="AJ162"/>
      <c r="AK162"/>
      <c r="AL162"/>
      <c r="AM162"/>
      <c r="AN162"/>
      <c r="AO162"/>
      <c r="AP162"/>
      <c r="AQ162"/>
      <c r="AR162"/>
      <c r="AS162"/>
      <c r="AT162" s="59">
        <f>VLOOKUP($BR162,Tables!$D$14:$I$27,2,FALSE)*W162</f>
        <v>160</v>
      </c>
      <c r="AU162" s="59">
        <f>VLOOKUP($BR162,Tables!$D$14:$I$27,3,FALSE)</f>
        <v>0</v>
      </c>
      <c r="AV162" s="59">
        <f>VLOOKUP($BR162,Tables!$D$14:$I$27,4,FALSE)*W162</f>
        <v>0</v>
      </c>
      <c r="AW162" s="59">
        <f>VLOOKUP($BR162,Tables!$D$14:$I$27,5,FALSE)*W162</f>
        <v>0</v>
      </c>
      <c r="AX162" s="52">
        <f>IF(ISERROR(VLOOKUP(V162,Tables!$A$2:$B$27,2,FALSE))=TRUE,0,VLOOKUP(V162,Tables!$A$2:$B$27,2,FALSE))*VLOOKUP(BR162,Tables!$D$14:$J$27,7,FALSE)</f>
        <v>0</v>
      </c>
      <c r="AY162" s="52">
        <f>IF(ISERROR(VLOOKUP(BS162,Tables!$A$2:$B$31,2,FALSE))=TRUE,0,VLOOKUP(BS162,Tables!$A$2:$B$31,2,FALSE))</f>
        <v>0</v>
      </c>
      <c r="AZ162" s="59">
        <f>VLOOKUP($BR162,Tables!$D$14:$K$27,8,FALSE)</f>
        <v>0</v>
      </c>
      <c r="BA162" s="59">
        <f>IF(OR(BR162="T150",BR162="HYBT150"),W162*Tables!$L$23,0)</f>
        <v>0</v>
      </c>
      <c r="BB162" s="59">
        <f>IF(OR(BR162="T200",BR162="HYBT200"),W162*Tables!$E$24,0)</f>
        <v>0</v>
      </c>
      <c r="BC162" s="61">
        <f t="shared" si="29"/>
        <v>160</v>
      </c>
      <c r="BD162" s="55" t="str">
        <f t="shared" si="40"/>
        <v/>
      </c>
      <c r="BE162" s="55" t="str">
        <f t="shared" si="40"/>
        <v/>
      </c>
      <c r="BF162" s="55" t="str">
        <f t="shared" si="40"/>
        <v/>
      </c>
      <c r="BG162" s="55" t="str">
        <f t="shared" si="40"/>
        <v/>
      </c>
      <c r="BH162" s="55" t="str">
        <f t="shared" si="40"/>
        <v/>
      </c>
      <c r="BI162" s="55" t="str">
        <f t="shared" si="40"/>
        <v/>
      </c>
      <c r="BJ162" s="55" t="str">
        <f t="shared" si="40"/>
        <v/>
      </c>
      <c r="BK162" s="55" t="str">
        <f t="shared" si="40"/>
        <v/>
      </c>
      <c r="BL162" s="55" t="str">
        <f t="shared" si="40"/>
        <v/>
      </c>
      <c r="BM162" s="55" t="str">
        <f t="shared" si="40"/>
        <v/>
      </c>
      <c r="BN162" s="55" t="str">
        <f t="shared" si="40"/>
        <v/>
      </c>
      <c r="BO162" s="55" t="str">
        <f t="shared" si="40"/>
        <v/>
      </c>
      <c r="BP162" s="55" t="str">
        <f t="shared" si="40"/>
        <v/>
      </c>
      <c r="BQ162" s="55" t="str">
        <f t="shared" si="40"/>
        <v/>
      </c>
      <c r="BR162" s="62" t="str">
        <f t="shared" si="30"/>
        <v>Base</v>
      </c>
      <c r="BS162" s="62" t="str">
        <f t="shared" si="31"/>
        <v/>
      </c>
      <c r="BT162" s="63">
        <f t="shared" si="32"/>
        <v>126</v>
      </c>
      <c r="BU162" s="64">
        <f t="shared" si="33"/>
        <v>6.56</v>
      </c>
      <c r="BV162" s="64">
        <f t="shared" si="34"/>
        <v>14.12</v>
      </c>
      <c r="BW162" s="64">
        <f t="shared" si="35"/>
        <v>105</v>
      </c>
      <c r="BX162" s="65">
        <f t="shared" si="36"/>
        <v>46259.56</v>
      </c>
      <c r="BY162" s="65">
        <f t="shared" si="37"/>
        <v>46267.12</v>
      </c>
      <c r="BZ162" s="65">
        <f t="shared" si="38"/>
        <v>46358</v>
      </c>
    </row>
    <row r="163" spans="1:78" ht="15.5" x14ac:dyDescent="0.35">
      <c r="A163">
        <v>71764</v>
      </c>
      <c r="B163" t="s">
        <v>782</v>
      </c>
      <c r="C163" t="s">
        <v>17</v>
      </c>
      <c r="D163">
        <v>210</v>
      </c>
      <c r="E163">
        <v>3001</v>
      </c>
      <c r="F163" t="s">
        <v>22</v>
      </c>
      <c r="G163" t="s">
        <v>242</v>
      </c>
      <c r="H163" t="s">
        <v>17</v>
      </c>
      <c r="I163" s="13">
        <v>46252</v>
      </c>
      <c r="J163" s="13">
        <v>46367</v>
      </c>
      <c r="K163" s="13">
        <v>46309</v>
      </c>
      <c r="L163" t="s">
        <v>796</v>
      </c>
      <c r="M163" t="s">
        <v>193</v>
      </c>
      <c r="N163">
        <v>14</v>
      </c>
      <c r="O163">
        <v>10</v>
      </c>
      <c r="P163">
        <v>10</v>
      </c>
      <c r="Q163">
        <v>10</v>
      </c>
      <c r="R163">
        <v>0</v>
      </c>
      <c r="S163">
        <v>176412</v>
      </c>
      <c r="T163" t="s">
        <v>222</v>
      </c>
      <c r="U163">
        <v>0</v>
      </c>
      <c r="V163"/>
      <c r="W163">
        <v>5</v>
      </c>
      <c r="X163" t="s">
        <v>194</v>
      </c>
      <c r="Y163" t="s">
        <v>804</v>
      </c>
      <c r="Z163"/>
      <c r="AA163" t="s">
        <v>19</v>
      </c>
      <c r="AB163">
        <v>1258</v>
      </c>
      <c r="AC163" t="s">
        <v>84</v>
      </c>
      <c r="AD163" t="s">
        <v>341</v>
      </c>
      <c r="AE163" t="s">
        <v>496</v>
      </c>
      <c r="AF163" s="13">
        <v>46252</v>
      </c>
      <c r="AG163" s="13">
        <v>46367</v>
      </c>
      <c r="AH163" t="s">
        <v>19</v>
      </c>
      <c r="AI163">
        <v>2254</v>
      </c>
      <c r="AJ163" t="s">
        <v>805</v>
      </c>
      <c r="AK163" t="s">
        <v>215</v>
      </c>
      <c r="AL163" t="s">
        <v>496</v>
      </c>
      <c r="AM163" s="13">
        <v>46252</v>
      </c>
      <c r="AN163" s="13">
        <v>46367</v>
      </c>
      <c r="AO163"/>
      <c r="AP163"/>
      <c r="AQ163"/>
      <c r="AR163"/>
      <c r="AS163"/>
      <c r="AT163" s="59">
        <f>VLOOKUP($BR163,Tables!$D$14:$I$27,2,FALSE)*W163</f>
        <v>800</v>
      </c>
      <c r="AU163" s="59">
        <f>VLOOKUP($BR163,Tables!$D$14:$I$27,3,FALSE)</f>
        <v>0</v>
      </c>
      <c r="AV163" s="59">
        <f>VLOOKUP($BR163,Tables!$D$14:$I$27,4,FALSE)*W163</f>
        <v>0</v>
      </c>
      <c r="AW163" s="59">
        <f>VLOOKUP($BR163,Tables!$D$14:$I$27,5,FALSE)*W163</f>
        <v>0</v>
      </c>
      <c r="AX163" s="52">
        <f>IF(ISERROR(VLOOKUP(V163,Tables!$A$2:$B$27,2,FALSE))=TRUE,0,VLOOKUP(V163,Tables!$A$2:$B$27,2,FALSE))*VLOOKUP(BR163,Tables!$D$14:$J$27,7,FALSE)</f>
        <v>0</v>
      </c>
      <c r="AY163" s="52">
        <f>IF(ISERROR(VLOOKUP(BS163,Tables!$A$2:$B$31,2,FALSE))=TRUE,0,VLOOKUP(BS163,Tables!$A$2:$B$31,2,FALSE))</f>
        <v>0</v>
      </c>
      <c r="AZ163" s="59">
        <f>VLOOKUP($BR163,Tables!$D$14:$K$27,8,FALSE)</f>
        <v>0</v>
      </c>
      <c r="BA163" s="59">
        <f>IF(OR(BR163="T150",BR163="HYBT150"),W163*Tables!$L$23,0)</f>
        <v>0</v>
      </c>
      <c r="BB163" s="59">
        <f>IF(OR(BR163="T200",BR163="HYBT200"),W163*Tables!$E$24,0)</f>
        <v>0</v>
      </c>
      <c r="BC163" s="61">
        <f t="shared" si="29"/>
        <v>800</v>
      </c>
      <c r="BD163" s="55" t="str">
        <f t="shared" si="40"/>
        <v/>
      </c>
      <c r="BE163" s="55" t="str">
        <f t="shared" si="40"/>
        <v/>
      </c>
      <c r="BF163" s="55" t="str">
        <f t="shared" si="40"/>
        <v/>
      </c>
      <c r="BG163" s="55" t="str">
        <f t="shared" si="40"/>
        <v/>
      </c>
      <c r="BH163" s="55" t="str">
        <f t="shared" si="40"/>
        <v/>
      </c>
      <c r="BI163" s="55" t="str">
        <f t="shared" si="40"/>
        <v/>
      </c>
      <c r="BJ163" s="55" t="str">
        <f t="shared" si="40"/>
        <v/>
      </c>
      <c r="BK163" s="55" t="str">
        <f t="shared" si="40"/>
        <v/>
      </c>
      <c r="BL163" s="55" t="str">
        <f t="shared" si="40"/>
        <v/>
      </c>
      <c r="BM163" s="55" t="str">
        <f t="shared" si="40"/>
        <v/>
      </c>
      <c r="BN163" s="55" t="str">
        <f t="shared" si="40"/>
        <v/>
      </c>
      <c r="BO163" s="55" t="str">
        <f t="shared" si="40"/>
        <v/>
      </c>
      <c r="BP163" s="55" t="str">
        <f t="shared" si="40"/>
        <v/>
      </c>
      <c r="BQ163" s="55" t="str">
        <f t="shared" si="40"/>
        <v/>
      </c>
      <c r="BR163" s="62" t="str">
        <f t="shared" si="30"/>
        <v>Base</v>
      </c>
      <c r="BS163" s="62" t="str">
        <f t="shared" si="31"/>
        <v/>
      </c>
      <c r="BT163" s="63">
        <f t="shared" si="32"/>
        <v>116</v>
      </c>
      <c r="BU163" s="64">
        <f t="shared" si="33"/>
        <v>5.96</v>
      </c>
      <c r="BV163" s="64">
        <f t="shared" si="34"/>
        <v>12.92</v>
      </c>
      <c r="BW163" s="64">
        <f t="shared" si="35"/>
        <v>96.6</v>
      </c>
      <c r="BX163" s="65">
        <f t="shared" si="36"/>
        <v>46257.96</v>
      </c>
      <c r="BY163" s="65">
        <f t="shared" si="37"/>
        <v>46264.92</v>
      </c>
      <c r="BZ163" s="65">
        <f t="shared" si="38"/>
        <v>46349.599999999999</v>
      </c>
    </row>
    <row r="164" spans="1:78" ht="15.5" x14ac:dyDescent="0.35">
      <c r="A164">
        <v>71766</v>
      </c>
      <c r="B164" t="s">
        <v>782</v>
      </c>
      <c r="C164" t="s">
        <v>17</v>
      </c>
      <c r="D164">
        <v>210</v>
      </c>
      <c r="E164">
        <v>3003</v>
      </c>
      <c r="F164" t="s">
        <v>22</v>
      </c>
      <c r="G164" t="s">
        <v>242</v>
      </c>
      <c r="H164" t="s">
        <v>17</v>
      </c>
      <c r="I164" s="13">
        <v>46252</v>
      </c>
      <c r="J164" s="13">
        <v>46367</v>
      </c>
      <c r="K164" s="13">
        <v>46309</v>
      </c>
      <c r="L164" t="s">
        <v>796</v>
      </c>
      <c r="M164" t="s">
        <v>193</v>
      </c>
      <c r="N164">
        <v>16</v>
      </c>
      <c r="O164">
        <v>10</v>
      </c>
      <c r="P164">
        <v>10</v>
      </c>
      <c r="Q164">
        <v>10</v>
      </c>
      <c r="R164">
        <v>0</v>
      </c>
      <c r="S164">
        <v>176412</v>
      </c>
      <c r="T164" t="s">
        <v>222</v>
      </c>
      <c r="U164">
        <v>0</v>
      </c>
      <c r="V164"/>
      <c r="W164">
        <v>5</v>
      </c>
      <c r="X164" t="s">
        <v>194</v>
      </c>
      <c r="Y164"/>
      <c r="Z164"/>
      <c r="AA164" t="s">
        <v>19</v>
      </c>
      <c r="AB164">
        <v>1258</v>
      </c>
      <c r="AC164" t="s">
        <v>200</v>
      </c>
      <c r="AD164" t="s">
        <v>221</v>
      </c>
      <c r="AE164" t="s">
        <v>496</v>
      </c>
      <c r="AF164" s="13">
        <v>46252</v>
      </c>
      <c r="AG164" s="13">
        <v>46367</v>
      </c>
      <c r="AH164" t="s">
        <v>19</v>
      </c>
      <c r="AI164">
        <v>2258</v>
      </c>
      <c r="AJ164" t="s">
        <v>333</v>
      </c>
      <c r="AK164" t="s">
        <v>275</v>
      </c>
      <c r="AL164" t="s">
        <v>496</v>
      </c>
      <c r="AM164" s="13">
        <v>46252</v>
      </c>
      <c r="AN164" s="13">
        <v>46367</v>
      </c>
      <c r="AO164"/>
      <c r="AP164"/>
      <c r="AQ164"/>
      <c r="AR164"/>
      <c r="AS164"/>
      <c r="AT164" s="59">
        <f>VLOOKUP($BR164,Tables!$D$14:$I$27,2,FALSE)*W164</f>
        <v>800</v>
      </c>
      <c r="AU164" s="59">
        <f>VLOOKUP($BR164,Tables!$D$14:$I$27,3,FALSE)</f>
        <v>0</v>
      </c>
      <c r="AV164" s="59">
        <f>VLOOKUP($BR164,Tables!$D$14:$I$27,4,FALSE)*W164</f>
        <v>0</v>
      </c>
      <c r="AW164" s="59">
        <f>VLOOKUP($BR164,Tables!$D$14:$I$27,5,FALSE)*W164</f>
        <v>0</v>
      </c>
      <c r="AX164" s="52">
        <f>IF(ISERROR(VLOOKUP(V164,Tables!$A$2:$B$27,2,FALSE))=TRUE,0,VLOOKUP(V164,Tables!$A$2:$B$27,2,FALSE))*VLOOKUP(BR164,Tables!$D$14:$J$27,7,FALSE)</f>
        <v>0</v>
      </c>
      <c r="AY164" s="52">
        <f>IF(ISERROR(VLOOKUP(BS164,Tables!$A$2:$B$31,2,FALSE))=TRUE,0,VLOOKUP(BS164,Tables!$A$2:$B$31,2,FALSE))</f>
        <v>0</v>
      </c>
      <c r="AZ164" s="59">
        <f>VLOOKUP($BR164,Tables!$D$14:$K$27,8,FALSE)</f>
        <v>0</v>
      </c>
      <c r="BA164" s="59">
        <f>IF(OR(BR164="T150",BR164="HYBT150"),W164*Tables!$L$23,0)</f>
        <v>0</v>
      </c>
      <c r="BB164" s="59">
        <f>IF(OR(BR164="T200",BR164="HYBT200"),W164*Tables!$E$24,0)</f>
        <v>0</v>
      </c>
      <c r="BC164" s="61">
        <f t="shared" si="29"/>
        <v>800</v>
      </c>
      <c r="BD164" s="55" t="str">
        <f t="shared" si="40"/>
        <v/>
      </c>
      <c r="BE164" s="55" t="str">
        <f t="shared" si="40"/>
        <v/>
      </c>
      <c r="BF164" s="55" t="str">
        <f t="shared" si="40"/>
        <v/>
      </c>
      <c r="BG164" s="55" t="str">
        <f t="shared" si="40"/>
        <v/>
      </c>
      <c r="BH164" s="55" t="str">
        <f t="shared" si="40"/>
        <v/>
      </c>
      <c r="BI164" s="55" t="str">
        <f t="shared" si="40"/>
        <v/>
      </c>
      <c r="BJ164" s="55" t="str">
        <f t="shared" si="40"/>
        <v/>
      </c>
      <c r="BK164" s="55" t="str">
        <f t="shared" si="40"/>
        <v/>
      </c>
      <c r="BL164" s="55" t="str">
        <f t="shared" si="40"/>
        <v/>
      </c>
      <c r="BM164" s="55" t="str">
        <f t="shared" si="40"/>
        <v/>
      </c>
      <c r="BN164" s="55" t="str">
        <f t="shared" si="40"/>
        <v/>
      </c>
      <c r="BO164" s="55" t="str">
        <f t="shared" si="40"/>
        <v/>
      </c>
      <c r="BP164" s="55" t="str">
        <f t="shared" si="40"/>
        <v/>
      </c>
      <c r="BQ164" s="55" t="str">
        <f t="shared" si="40"/>
        <v/>
      </c>
      <c r="BR164" s="62" t="str">
        <f t="shared" si="30"/>
        <v>Base</v>
      </c>
      <c r="BS164" s="62" t="str">
        <f t="shared" si="31"/>
        <v/>
      </c>
      <c r="BT164" s="63">
        <f t="shared" si="32"/>
        <v>116</v>
      </c>
      <c r="BU164" s="64">
        <f t="shared" si="33"/>
        <v>5.96</v>
      </c>
      <c r="BV164" s="64">
        <f t="shared" si="34"/>
        <v>12.92</v>
      </c>
      <c r="BW164" s="64">
        <f t="shared" si="35"/>
        <v>96.6</v>
      </c>
      <c r="BX164" s="65">
        <f t="shared" si="36"/>
        <v>46257.96</v>
      </c>
      <c r="BY164" s="65">
        <f t="shared" si="37"/>
        <v>46264.92</v>
      </c>
      <c r="BZ164" s="65">
        <f t="shared" si="38"/>
        <v>46349.599999999999</v>
      </c>
    </row>
    <row r="165" spans="1:78" ht="15.5" x14ac:dyDescent="0.35">
      <c r="A165">
        <v>71232</v>
      </c>
      <c r="B165" t="s">
        <v>782</v>
      </c>
      <c r="C165" t="s">
        <v>17</v>
      </c>
      <c r="D165">
        <v>210</v>
      </c>
      <c r="E165">
        <v>3004</v>
      </c>
      <c r="F165" t="s">
        <v>22</v>
      </c>
      <c r="G165" t="s">
        <v>242</v>
      </c>
      <c r="H165" t="s">
        <v>17</v>
      </c>
      <c r="I165" s="13">
        <v>46251</v>
      </c>
      <c r="J165" s="13">
        <v>46367</v>
      </c>
      <c r="K165" s="13">
        <v>46309</v>
      </c>
      <c r="L165" t="s">
        <v>796</v>
      </c>
      <c r="M165" t="s">
        <v>193</v>
      </c>
      <c r="N165">
        <v>24</v>
      </c>
      <c r="O165">
        <v>17</v>
      </c>
      <c r="P165">
        <v>17</v>
      </c>
      <c r="Q165">
        <v>17</v>
      </c>
      <c r="R165">
        <v>0</v>
      </c>
      <c r="S165">
        <v>234692</v>
      </c>
      <c r="T165" t="s">
        <v>233</v>
      </c>
      <c r="U165">
        <v>0</v>
      </c>
      <c r="V165"/>
      <c r="W165">
        <v>5</v>
      </c>
      <c r="X165" t="s">
        <v>194</v>
      </c>
      <c r="Y165"/>
      <c r="Z165"/>
      <c r="AA165" t="s">
        <v>19</v>
      </c>
      <c r="AB165">
        <v>1258</v>
      </c>
      <c r="AC165" t="s">
        <v>200</v>
      </c>
      <c r="AD165" t="s">
        <v>221</v>
      </c>
      <c r="AE165" t="s">
        <v>483</v>
      </c>
      <c r="AF165" s="13">
        <v>46251</v>
      </c>
      <c r="AG165" s="13">
        <v>46367</v>
      </c>
      <c r="AH165" t="s">
        <v>19</v>
      </c>
      <c r="AI165">
        <v>2254</v>
      </c>
      <c r="AJ165" t="s">
        <v>333</v>
      </c>
      <c r="AK165" t="s">
        <v>275</v>
      </c>
      <c r="AL165" t="s">
        <v>483</v>
      </c>
      <c r="AM165" s="13">
        <v>46251</v>
      </c>
      <c r="AN165" s="13">
        <v>46367</v>
      </c>
      <c r="AO165"/>
      <c r="AP165"/>
      <c r="AQ165"/>
      <c r="AR165"/>
      <c r="AS165"/>
      <c r="AT165" s="59">
        <f>VLOOKUP($BR165,Tables!$D$14:$I$27,2,FALSE)*W165</f>
        <v>800</v>
      </c>
      <c r="AU165" s="59">
        <f>VLOOKUP($BR165,Tables!$D$14:$I$27,3,FALSE)</f>
        <v>0</v>
      </c>
      <c r="AV165" s="59">
        <f>VLOOKUP($BR165,Tables!$D$14:$I$27,4,FALSE)*W165</f>
        <v>0</v>
      </c>
      <c r="AW165" s="59">
        <f>VLOOKUP($BR165,Tables!$D$14:$I$27,5,FALSE)*W165</f>
        <v>0</v>
      </c>
      <c r="AX165" s="52">
        <f>IF(ISERROR(VLOOKUP(V165,Tables!$A$2:$B$27,2,FALSE))=TRUE,0,VLOOKUP(V165,Tables!$A$2:$B$27,2,FALSE))*VLOOKUP(BR165,Tables!$D$14:$J$27,7,FALSE)</f>
        <v>0</v>
      </c>
      <c r="AY165" s="52">
        <f>IF(ISERROR(VLOOKUP(BS165,Tables!$A$2:$B$31,2,FALSE))=TRUE,0,VLOOKUP(BS165,Tables!$A$2:$B$31,2,FALSE))</f>
        <v>0</v>
      </c>
      <c r="AZ165" s="59">
        <f>VLOOKUP($BR165,Tables!$D$14:$K$27,8,FALSE)</f>
        <v>0</v>
      </c>
      <c r="BA165" s="59">
        <f>IF(OR(BR165="T150",BR165="HYBT150"),W165*Tables!$L$23,0)</f>
        <v>0</v>
      </c>
      <c r="BB165" s="59">
        <f>IF(OR(BR165="T200",BR165="HYBT200"),W165*Tables!$E$24,0)</f>
        <v>0</v>
      </c>
      <c r="BC165" s="61">
        <f t="shared" si="29"/>
        <v>800</v>
      </c>
      <c r="BD165" s="55" t="str">
        <f t="shared" si="40"/>
        <v/>
      </c>
      <c r="BE165" s="55" t="str">
        <f t="shared" si="40"/>
        <v/>
      </c>
      <c r="BF165" s="55" t="str">
        <f t="shared" si="40"/>
        <v/>
      </c>
      <c r="BG165" s="55" t="str">
        <f t="shared" si="40"/>
        <v/>
      </c>
      <c r="BH165" s="55" t="str">
        <f t="shared" si="40"/>
        <v/>
      </c>
      <c r="BI165" s="55" t="str">
        <f t="shared" si="40"/>
        <v/>
      </c>
      <c r="BJ165" s="55" t="str">
        <f t="shared" si="40"/>
        <v/>
      </c>
      <c r="BK165" s="55" t="str">
        <f t="shared" si="40"/>
        <v/>
      </c>
      <c r="BL165" s="55" t="str">
        <f t="shared" si="40"/>
        <v/>
      </c>
      <c r="BM165" s="55" t="str">
        <f t="shared" si="40"/>
        <v/>
      </c>
      <c r="BN165" s="55" t="str">
        <f t="shared" si="40"/>
        <v/>
      </c>
      <c r="BO165" s="55" t="str">
        <f t="shared" si="40"/>
        <v/>
      </c>
      <c r="BP165" s="55" t="str">
        <f t="shared" si="40"/>
        <v/>
      </c>
      <c r="BQ165" s="55" t="str">
        <f t="shared" si="40"/>
        <v/>
      </c>
      <c r="BR165" s="62" t="str">
        <f t="shared" si="30"/>
        <v>Base</v>
      </c>
      <c r="BS165" s="62" t="str">
        <f t="shared" si="31"/>
        <v/>
      </c>
      <c r="BT165" s="63">
        <f t="shared" si="32"/>
        <v>117</v>
      </c>
      <c r="BU165" s="64">
        <f t="shared" si="33"/>
        <v>6.02</v>
      </c>
      <c r="BV165" s="64">
        <f t="shared" si="34"/>
        <v>13.04</v>
      </c>
      <c r="BW165" s="64">
        <f t="shared" si="35"/>
        <v>97.44</v>
      </c>
      <c r="BX165" s="65">
        <f t="shared" si="36"/>
        <v>46257.02</v>
      </c>
      <c r="BY165" s="65">
        <f t="shared" si="37"/>
        <v>46264.04</v>
      </c>
      <c r="BZ165" s="65">
        <f t="shared" si="38"/>
        <v>46349.440000000002</v>
      </c>
    </row>
    <row r="166" spans="1:78" ht="15.5" x14ac:dyDescent="0.35">
      <c r="A166">
        <v>71765</v>
      </c>
      <c r="B166" t="s">
        <v>782</v>
      </c>
      <c r="C166" t="s">
        <v>17</v>
      </c>
      <c r="D166">
        <v>210</v>
      </c>
      <c r="E166">
        <v>3081</v>
      </c>
      <c r="F166" t="s">
        <v>22</v>
      </c>
      <c r="G166" t="s">
        <v>242</v>
      </c>
      <c r="H166" t="s">
        <v>17</v>
      </c>
      <c r="I166" s="13">
        <v>46252</v>
      </c>
      <c r="J166" s="13">
        <v>46367</v>
      </c>
      <c r="K166" s="13">
        <v>46309</v>
      </c>
      <c r="L166" t="s">
        <v>806</v>
      </c>
      <c r="M166" t="s">
        <v>193</v>
      </c>
      <c r="N166">
        <v>2</v>
      </c>
      <c r="O166">
        <v>2</v>
      </c>
      <c r="P166">
        <v>2</v>
      </c>
      <c r="Q166">
        <v>2</v>
      </c>
      <c r="R166">
        <v>0</v>
      </c>
      <c r="S166">
        <v>176412</v>
      </c>
      <c r="T166" t="s">
        <v>222</v>
      </c>
      <c r="U166">
        <v>0</v>
      </c>
      <c r="V166"/>
      <c r="W166">
        <v>5</v>
      </c>
      <c r="X166" t="s">
        <v>194</v>
      </c>
      <c r="Y166" t="s">
        <v>554</v>
      </c>
      <c r="Z166"/>
      <c r="AA166" t="s">
        <v>19</v>
      </c>
      <c r="AB166">
        <v>1258</v>
      </c>
      <c r="AC166" t="s">
        <v>84</v>
      </c>
      <c r="AD166" t="s">
        <v>341</v>
      </c>
      <c r="AE166" t="s">
        <v>496</v>
      </c>
      <c r="AF166" s="13">
        <v>46252</v>
      </c>
      <c r="AG166" s="13">
        <v>46367</v>
      </c>
      <c r="AH166" t="s">
        <v>19</v>
      </c>
      <c r="AI166">
        <v>2258</v>
      </c>
      <c r="AJ166" t="s">
        <v>805</v>
      </c>
      <c r="AK166" t="s">
        <v>215</v>
      </c>
      <c r="AL166" t="s">
        <v>496</v>
      </c>
      <c r="AM166" s="13">
        <v>46252</v>
      </c>
      <c r="AN166" s="13">
        <v>46367</v>
      </c>
      <c r="AO166"/>
      <c r="AP166"/>
      <c r="AQ166"/>
      <c r="AR166"/>
      <c r="AS166"/>
      <c r="AT166" s="59">
        <f>VLOOKUP($BR166,Tables!$D$14:$I$27,2,FALSE)*W166</f>
        <v>800</v>
      </c>
      <c r="AU166" s="59">
        <f>VLOOKUP($BR166,Tables!$D$14:$I$27,3,FALSE)</f>
        <v>0</v>
      </c>
      <c r="AV166" s="59">
        <f>VLOOKUP($BR166,Tables!$D$14:$I$27,4,FALSE)*W166</f>
        <v>0</v>
      </c>
      <c r="AW166" s="59">
        <f>VLOOKUP($BR166,Tables!$D$14:$I$27,5,FALSE)*W166</f>
        <v>0</v>
      </c>
      <c r="AX166" s="52">
        <f>IF(ISERROR(VLOOKUP(V166,Tables!$A$2:$B$27,2,FALSE))=TRUE,0,VLOOKUP(V166,Tables!$A$2:$B$27,2,FALSE))*VLOOKUP(BR166,Tables!$D$14:$J$27,7,FALSE)</f>
        <v>0</v>
      </c>
      <c r="AY166" s="52">
        <f>IF(ISERROR(VLOOKUP(BS166,Tables!$A$2:$B$31,2,FALSE))=TRUE,0,VLOOKUP(BS166,Tables!$A$2:$B$31,2,FALSE))</f>
        <v>0</v>
      </c>
      <c r="AZ166" s="59">
        <f>VLOOKUP($BR166,Tables!$D$14:$K$27,8,FALSE)</f>
        <v>0</v>
      </c>
      <c r="BA166" s="59">
        <f>IF(OR(BR166="T150",BR166="HYBT150"),W166*Tables!$L$23,0)</f>
        <v>0</v>
      </c>
      <c r="BB166" s="59">
        <f>IF(OR(BR166="T200",BR166="HYBT200"),W166*Tables!$E$24,0)</f>
        <v>0</v>
      </c>
      <c r="BC166" s="61">
        <f t="shared" si="29"/>
        <v>800</v>
      </c>
      <c r="BD166" s="55" t="str">
        <f t="shared" si="40"/>
        <v/>
      </c>
      <c r="BE166" s="55" t="str">
        <f t="shared" si="40"/>
        <v/>
      </c>
      <c r="BF166" s="55" t="str">
        <f t="shared" si="40"/>
        <v/>
      </c>
      <c r="BG166" s="55" t="str">
        <f t="shared" si="40"/>
        <v/>
      </c>
      <c r="BH166" s="55" t="str">
        <f t="shared" si="40"/>
        <v/>
      </c>
      <c r="BI166" s="55" t="str">
        <f t="shared" si="40"/>
        <v/>
      </c>
      <c r="BJ166" s="55" t="str">
        <f t="shared" si="40"/>
        <v/>
      </c>
      <c r="BK166" s="55" t="str">
        <f t="shared" si="40"/>
        <v/>
      </c>
      <c r="BL166" s="55" t="str">
        <f t="shared" si="40"/>
        <v/>
      </c>
      <c r="BM166" s="55" t="str">
        <f t="shared" si="40"/>
        <v/>
      </c>
      <c r="BN166" s="55" t="str">
        <f t="shared" si="40"/>
        <v/>
      </c>
      <c r="BO166" s="55" t="str">
        <f t="shared" si="40"/>
        <v/>
      </c>
      <c r="BP166" s="55" t="str">
        <f t="shared" si="40"/>
        <v/>
      </c>
      <c r="BQ166" s="55" t="str">
        <f t="shared" si="40"/>
        <v/>
      </c>
      <c r="BR166" s="62" t="str">
        <f t="shared" si="30"/>
        <v>Base</v>
      </c>
      <c r="BS166" s="62" t="str">
        <f t="shared" si="31"/>
        <v/>
      </c>
      <c r="BT166" s="63">
        <f t="shared" si="32"/>
        <v>116</v>
      </c>
      <c r="BU166" s="64">
        <f t="shared" si="33"/>
        <v>5.96</v>
      </c>
      <c r="BV166" s="64">
        <f t="shared" si="34"/>
        <v>12.92</v>
      </c>
      <c r="BW166" s="64">
        <f t="shared" si="35"/>
        <v>96.6</v>
      </c>
      <c r="BX166" s="65">
        <f t="shared" si="36"/>
        <v>46257.96</v>
      </c>
      <c r="BY166" s="65">
        <f t="shared" si="37"/>
        <v>46264.92</v>
      </c>
      <c r="BZ166" s="65">
        <f t="shared" si="38"/>
        <v>46349.599999999999</v>
      </c>
    </row>
    <row r="167" spans="1:78" ht="15.5" x14ac:dyDescent="0.35">
      <c r="A167">
        <v>71233</v>
      </c>
      <c r="B167" t="s">
        <v>782</v>
      </c>
      <c r="C167" t="s">
        <v>17</v>
      </c>
      <c r="D167">
        <v>270</v>
      </c>
      <c r="E167">
        <v>3001</v>
      </c>
      <c r="F167" t="s">
        <v>555</v>
      </c>
      <c r="G167" t="s">
        <v>242</v>
      </c>
      <c r="H167" t="s">
        <v>17</v>
      </c>
      <c r="I167" s="13">
        <v>46252</v>
      </c>
      <c r="J167" s="13">
        <v>46367</v>
      </c>
      <c r="K167" s="13">
        <v>46309</v>
      </c>
      <c r="L167" t="s">
        <v>785</v>
      </c>
      <c r="M167" t="s">
        <v>193</v>
      </c>
      <c r="N167">
        <v>16</v>
      </c>
      <c r="O167">
        <v>0</v>
      </c>
      <c r="P167">
        <v>0</v>
      </c>
      <c r="Q167">
        <v>0</v>
      </c>
      <c r="R167">
        <v>0</v>
      </c>
      <c r="S167" t="s">
        <v>197</v>
      </c>
      <c r="T167" t="s">
        <v>197</v>
      </c>
      <c r="U167">
        <v>0</v>
      </c>
      <c r="V167"/>
      <c r="W167">
        <v>3</v>
      </c>
      <c r="X167" t="s">
        <v>19</v>
      </c>
      <c r="Y167"/>
      <c r="Z167"/>
      <c r="AA167" t="s">
        <v>19</v>
      </c>
      <c r="AB167">
        <v>1258</v>
      </c>
      <c r="AC167" t="s">
        <v>2</v>
      </c>
      <c r="AD167" t="s">
        <v>323</v>
      </c>
      <c r="AE167" t="s">
        <v>496</v>
      </c>
      <c r="AF167" s="13">
        <v>46252</v>
      </c>
      <c r="AG167" s="13">
        <v>46367</v>
      </c>
      <c r="AH167"/>
      <c r="AI167"/>
      <c r="AJ167"/>
      <c r="AK167"/>
      <c r="AL167"/>
      <c r="AM167"/>
      <c r="AN167"/>
      <c r="AO167"/>
      <c r="AP167"/>
      <c r="AQ167"/>
      <c r="AR167"/>
      <c r="AS167"/>
      <c r="AT167" s="59">
        <f>VLOOKUP($BR167,Tables!$D$14:$I$27,2,FALSE)*W167</f>
        <v>480</v>
      </c>
      <c r="AU167" s="59">
        <f>VLOOKUP($BR167,Tables!$D$14:$I$27,3,FALSE)</f>
        <v>0</v>
      </c>
      <c r="AV167" s="59">
        <f>VLOOKUP($BR167,Tables!$D$14:$I$27,4,FALSE)*W167</f>
        <v>0</v>
      </c>
      <c r="AW167" s="59">
        <f>VLOOKUP($BR167,Tables!$D$14:$I$27,5,FALSE)*W167</f>
        <v>0</v>
      </c>
      <c r="AX167" s="52">
        <f>IF(ISERROR(VLOOKUP(V167,Tables!$A$2:$B$27,2,FALSE))=TRUE,0,VLOOKUP(V167,Tables!$A$2:$B$27,2,FALSE))*VLOOKUP(BR167,Tables!$D$14:$J$27,7,FALSE)</f>
        <v>0</v>
      </c>
      <c r="AY167" s="52">
        <f>IF(ISERROR(VLOOKUP(BS167,Tables!$A$2:$B$31,2,FALSE))=TRUE,0,VLOOKUP(BS167,Tables!$A$2:$B$31,2,FALSE))</f>
        <v>0</v>
      </c>
      <c r="AZ167" s="59">
        <f>VLOOKUP($BR167,Tables!$D$14:$K$27,8,FALSE)</f>
        <v>0</v>
      </c>
      <c r="BA167" s="59">
        <f>IF(OR(BR167="T150",BR167="HYBT150"),W167*Tables!$L$23,0)</f>
        <v>0</v>
      </c>
      <c r="BB167" s="59">
        <f>IF(OR(BR167="T200",BR167="HYBT200"),W167*Tables!$E$24,0)</f>
        <v>0</v>
      </c>
      <c r="BC167" s="61">
        <f t="shared" si="29"/>
        <v>480</v>
      </c>
      <c r="BD167" s="55" t="str">
        <f t="shared" si="40"/>
        <v/>
      </c>
      <c r="BE167" s="55" t="str">
        <f t="shared" si="40"/>
        <v/>
      </c>
      <c r="BF167" s="55" t="str">
        <f t="shared" si="40"/>
        <v/>
      </c>
      <c r="BG167" s="55" t="str">
        <f t="shared" si="40"/>
        <v/>
      </c>
      <c r="BH167" s="55" t="str">
        <f t="shared" si="40"/>
        <v/>
      </c>
      <c r="BI167" s="55" t="str">
        <f t="shared" si="40"/>
        <v/>
      </c>
      <c r="BJ167" s="55" t="str">
        <f t="shared" si="40"/>
        <v/>
      </c>
      <c r="BK167" s="55" t="str">
        <f t="shared" si="40"/>
        <v/>
      </c>
      <c r="BL167" s="55" t="str">
        <f t="shared" si="40"/>
        <v/>
      </c>
      <c r="BM167" s="55" t="str">
        <f t="shared" si="40"/>
        <v/>
      </c>
      <c r="BN167" s="55" t="str">
        <f t="shared" si="40"/>
        <v/>
      </c>
      <c r="BO167" s="55" t="str">
        <f t="shared" si="40"/>
        <v/>
      </c>
      <c r="BP167" s="55" t="str">
        <f t="shared" si="40"/>
        <v/>
      </c>
      <c r="BQ167" s="55" t="str">
        <f t="shared" si="40"/>
        <v/>
      </c>
      <c r="BR167" s="62" t="str">
        <f t="shared" si="30"/>
        <v>Base</v>
      </c>
      <c r="BS167" s="62" t="str">
        <f t="shared" si="31"/>
        <v/>
      </c>
      <c r="BT167" s="63">
        <f t="shared" si="32"/>
        <v>116</v>
      </c>
      <c r="BU167" s="64">
        <f t="shared" si="33"/>
        <v>5.96</v>
      </c>
      <c r="BV167" s="64">
        <f t="shared" si="34"/>
        <v>12.92</v>
      </c>
      <c r="BW167" s="64">
        <f t="shared" si="35"/>
        <v>96.6</v>
      </c>
      <c r="BX167" s="65">
        <f t="shared" si="36"/>
        <v>46257.96</v>
      </c>
      <c r="BY167" s="65">
        <f t="shared" si="37"/>
        <v>46264.92</v>
      </c>
      <c r="BZ167" s="65">
        <f t="shared" si="38"/>
        <v>46349.599999999999</v>
      </c>
    </row>
    <row r="168" spans="1:78" ht="15.5" x14ac:dyDescent="0.35">
      <c r="A168">
        <v>71234</v>
      </c>
      <c r="B168" t="s">
        <v>782</v>
      </c>
      <c r="C168" t="s">
        <v>17</v>
      </c>
      <c r="D168">
        <v>272</v>
      </c>
      <c r="E168">
        <v>3001</v>
      </c>
      <c r="F168" t="s">
        <v>556</v>
      </c>
      <c r="G168" t="s">
        <v>242</v>
      </c>
      <c r="H168" t="s">
        <v>17</v>
      </c>
      <c r="I168" s="13">
        <v>46251</v>
      </c>
      <c r="J168" s="13">
        <v>46367</v>
      </c>
      <c r="K168" s="13">
        <v>46309</v>
      </c>
      <c r="L168" t="s">
        <v>785</v>
      </c>
      <c r="M168" t="s">
        <v>193</v>
      </c>
      <c r="N168">
        <v>16</v>
      </c>
      <c r="O168">
        <v>0</v>
      </c>
      <c r="P168">
        <v>0</v>
      </c>
      <c r="Q168">
        <v>0</v>
      </c>
      <c r="R168">
        <v>0</v>
      </c>
      <c r="S168" t="s">
        <v>197</v>
      </c>
      <c r="T168" t="s">
        <v>197</v>
      </c>
      <c r="U168">
        <v>0</v>
      </c>
      <c r="V168"/>
      <c r="W168">
        <v>2</v>
      </c>
      <c r="X168" t="s">
        <v>293</v>
      </c>
      <c r="Y168"/>
      <c r="Z168"/>
      <c r="AA168"/>
      <c r="AB168"/>
      <c r="AC168" t="s">
        <v>2</v>
      </c>
      <c r="AD168" t="s">
        <v>7</v>
      </c>
      <c r="AE168" t="s">
        <v>483</v>
      </c>
      <c r="AF168" s="13">
        <v>46251</v>
      </c>
      <c r="AG168" s="13">
        <v>46367</v>
      </c>
      <c r="AH168"/>
      <c r="AI168"/>
      <c r="AJ168"/>
      <c r="AK168"/>
      <c r="AL168"/>
      <c r="AM168"/>
      <c r="AN168"/>
      <c r="AO168"/>
      <c r="AP168"/>
      <c r="AQ168"/>
      <c r="AR168"/>
      <c r="AS168"/>
      <c r="AT168" s="59">
        <f>VLOOKUP($BR168,Tables!$D$14:$I$27,2,FALSE)*W168</f>
        <v>320</v>
      </c>
      <c r="AU168" s="59">
        <f>VLOOKUP($BR168,Tables!$D$14:$I$27,3,FALSE)</f>
        <v>0</v>
      </c>
      <c r="AV168" s="59">
        <f>VLOOKUP($BR168,Tables!$D$14:$I$27,4,FALSE)*W168</f>
        <v>0</v>
      </c>
      <c r="AW168" s="59">
        <f>VLOOKUP($BR168,Tables!$D$14:$I$27,5,FALSE)*W168</f>
        <v>0</v>
      </c>
      <c r="AX168" s="52">
        <f>IF(ISERROR(VLOOKUP(V168,Tables!$A$2:$B$27,2,FALSE))=TRUE,0,VLOOKUP(V168,Tables!$A$2:$B$27,2,FALSE))*VLOOKUP(BR168,Tables!$D$14:$J$27,7,FALSE)</f>
        <v>0</v>
      </c>
      <c r="AY168" s="52">
        <f>IF(ISERROR(VLOOKUP(BS168,Tables!$A$2:$B$31,2,FALSE))=TRUE,0,VLOOKUP(BS168,Tables!$A$2:$B$31,2,FALSE))</f>
        <v>0</v>
      </c>
      <c r="AZ168" s="59">
        <f>VLOOKUP($BR168,Tables!$D$14:$K$27,8,FALSE)</f>
        <v>0</v>
      </c>
      <c r="BA168" s="59">
        <f>IF(OR(BR168="T150",BR168="HYBT150"),W168*Tables!$L$23,0)</f>
        <v>0</v>
      </c>
      <c r="BB168" s="59">
        <f>IF(OR(BR168="T200",BR168="HYBT200"),W168*Tables!$E$24,0)</f>
        <v>0</v>
      </c>
      <c r="BC168" s="61">
        <f t="shared" si="29"/>
        <v>320</v>
      </c>
      <c r="BD168" s="55" t="str">
        <f t="shared" si="40"/>
        <v/>
      </c>
      <c r="BE168" s="55" t="str">
        <f t="shared" si="40"/>
        <v/>
      </c>
      <c r="BF168" s="55" t="str">
        <f t="shared" si="40"/>
        <v/>
      </c>
      <c r="BG168" s="55" t="str">
        <f t="shared" si="40"/>
        <v/>
      </c>
      <c r="BH168" s="55" t="str">
        <f t="shared" si="40"/>
        <v/>
      </c>
      <c r="BI168" s="55" t="str">
        <f t="shared" si="40"/>
        <v/>
      </c>
      <c r="BJ168" s="55" t="str">
        <f t="shared" si="40"/>
        <v/>
      </c>
      <c r="BK168" s="55" t="str">
        <f t="shared" si="40"/>
        <v/>
      </c>
      <c r="BL168" s="55" t="str">
        <f t="shared" si="40"/>
        <v/>
      </c>
      <c r="BM168" s="55" t="str">
        <f t="shared" si="40"/>
        <v/>
      </c>
      <c r="BN168" s="55" t="str">
        <f t="shared" si="40"/>
        <v/>
      </c>
      <c r="BO168" s="55" t="str">
        <f t="shared" si="40"/>
        <v/>
      </c>
      <c r="BP168" s="55" t="str">
        <f t="shared" si="40"/>
        <v/>
      </c>
      <c r="BQ168" s="55" t="str">
        <f t="shared" si="40"/>
        <v/>
      </c>
      <c r="BR168" s="62" t="str">
        <f t="shared" si="30"/>
        <v>Base</v>
      </c>
      <c r="BS168" s="62" t="str">
        <f t="shared" si="31"/>
        <v/>
      </c>
      <c r="BT168" s="63">
        <f t="shared" si="32"/>
        <v>117</v>
      </c>
      <c r="BU168" s="64">
        <f t="shared" si="33"/>
        <v>6.02</v>
      </c>
      <c r="BV168" s="64">
        <f t="shared" si="34"/>
        <v>13.04</v>
      </c>
      <c r="BW168" s="64">
        <f t="shared" si="35"/>
        <v>97.44</v>
      </c>
      <c r="BX168" s="65">
        <f t="shared" si="36"/>
        <v>46257.02</v>
      </c>
      <c r="BY168" s="65">
        <f t="shared" si="37"/>
        <v>46264.04</v>
      </c>
      <c r="BZ168" s="65">
        <f t="shared" si="38"/>
        <v>46349.440000000002</v>
      </c>
    </row>
    <row r="169" spans="1:78" ht="15.5" x14ac:dyDescent="0.35">
      <c r="A169">
        <v>71235</v>
      </c>
      <c r="B169" t="s">
        <v>782</v>
      </c>
      <c r="C169" t="s">
        <v>23</v>
      </c>
      <c r="D169">
        <v>101</v>
      </c>
      <c r="E169">
        <v>3001</v>
      </c>
      <c r="F169" t="s">
        <v>24</v>
      </c>
      <c r="G169" t="s">
        <v>270</v>
      </c>
      <c r="H169" t="s">
        <v>23</v>
      </c>
      <c r="I169" s="13">
        <v>46251</v>
      </c>
      <c r="J169" s="13">
        <v>46367</v>
      </c>
      <c r="K169" s="13">
        <v>46309</v>
      </c>
      <c r="L169" t="s">
        <v>258</v>
      </c>
      <c r="M169" t="s">
        <v>161</v>
      </c>
      <c r="N169">
        <v>10</v>
      </c>
      <c r="O169">
        <v>4</v>
      </c>
      <c r="P169">
        <v>4</v>
      </c>
      <c r="Q169">
        <v>4</v>
      </c>
      <c r="R169">
        <v>0</v>
      </c>
      <c r="S169">
        <v>105302</v>
      </c>
      <c r="T169" t="s">
        <v>290</v>
      </c>
      <c r="U169">
        <v>0</v>
      </c>
      <c r="V169"/>
      <c r="W169">
        <v>3</v>
      </c>
      <c r="X169" t="s">
        <v>194</v>
      </c>
      <c r="Y169" t="s">
        <v>557</v>
      </c>
      <c r="Z169" t="s">
        <v>278</v>
      </c>
      <c r="AA169" t="s">
        <v>160</v>
      </c>
      <c r="AB169" t="s">
        <v>198</v>
      </c>
      <c r="AC169"/>
      <c r="AD169"/>
      <c r="AE169"/>
      <c r="AF169" s="13">
        <v>46251</v>
      </c>
      <c r="AG169" s="13">
        <v>46367</v>
      </c>
      <c r="AH169" t="s">
        <v>194</v>
      </c>
      <c r="AI169">
        <v>1364</v>
      </c>
      <c r="AJ169" t="s">
        <v>357</v>
      </c>
      <c r="AK169" t="s">
        <v>807</v>
      </c>
      <c r="AL169" t="s">
        <v>475</v>
      </c>
      <c r="AM169" s="13">
        <v>46254</v>
      </c>
      <c r="AN169" s="13">
        <v>46366</v>
      </c>
      <c r="AO169"/>
      <c r="AP169"/>
      <c r="AQ169"/>
      <c r="AR169"/>
      <c r="AS169"/>
      <c r="AT169" s="59">
        <f>VLOOKUP($BR169,Tables!$D$14:$I$27,2,FALSE)*W169</f>
        <v>480</v>
      </c>
      <c r="AU169" s="59">
        <f>VLOOKUP($BR169,Tables!$D$14:$I$27,3,FALSE)</f>
        <v>0</v>
      </c>
      <c r="AV169" s="59">
        <f>VLOOKUP($BR169,Tables!$D$14:$I$27,4,FALSE)*W169</f>
        <v>0</v>
      </c>
      <c r="AW169" s="59">
        <f>VLOOKUP($BR169,Tables!$D$14:$I$27,5,FALSE)*W169</f>
        <v>0</v>
      </c>
      <c r="AX169" s="52">
        <f>IF(ISERROR(VLOOKUP(V169,Tables!$A$2:$B$27,2,FALSE))=TRUE,0,VLOOKUP(V169,Tables!$A$2:$B$27,2,FALSE))*VLOOKUP(BR169,Tables!$D$14:$J$27,7,FALSE)</f>
        <v>0</v>
      </c>
      <c r="AY169" s="52">
        <f>IF(ISERROR(VLOOKUP(BS169,Tables!$A$2:$B$31,2,FALSE))=TRUE,0,VLOOKUP(BS169,Tables!$A$2:$B$31,2,FALSE))</f>
        <v>0</v>
      </c>
      <c r="AZ169" s="59">
        <f>VLOOKUP($BR169,Tables!$D$14:$K$27,8,FALSE)</f>
        <v>0</v>
      </c>
      <c r="BA169" s="59">
        <f>IF(OR(BR169="T150",BR169="HYBT150"),W169*Tables!$L$23,0)</f>
        <v>0</v>
      </c>
      <c r="BB169" s="59">
        <f>IF(OR(BR169="T200",BR169="HYBT200"),W169*Tables!$E$24,0)</f>
        <v>0</v>
      </c>
      <c r="BC169" s="61">
        <f t="shared" si="29"/>
        <v>480</v>
      </c>
      <c r="BD169" s="55" t="str">
        <f t="shared" si="40"/>
        <v/>
      </c>
      <c r="BE169" s="55" t="str">
        <f t="shared" si="40"/>
        <v/>
      </c>
      <c r="BF169" s="55" t="str">
        <f t="shared" si="40"/>
        <v/>
      </c>
      <c r="BG169" s="55" t="str">
        <f t="shared" si="40"/>
        <v/>
      </c>
      <c r="BH169" s="55" t="str">
        <f t="shared" si="40"/>
        <v/>
      </c>
      <c r="BI169" s="55" t="str">
        <f t="shared" si="40"/>
        <v/>
      </c>
      <c r="BJ169" s="55" t="str">
        <f t="shared" si="40"/>
        <v/>
      </c>
      <c r="BK169" s="55" t="str">
        <f t="shared" si="40"/>
        <v>HYB</v>
      </c>
      <c r="BL169" s="55" t="str">
        <f t="shared" si="40"/>
        <v/>
      </c>
      <c r="BM169" s="55" t="str">
        <f t="shared" si="40"/>
        <v/>
      </c>
      <c r="BN169" s="55" t="str">
        <f t="shared" si="40"/>
        <v/>
      </c>
      <c r="BO169" s="55" t="str">
        <f t="shared" si="40"/>
        <v/>
      </c>
      <c r="BP169" s="55" t="str">
        <f t="shared" si="40"/>
        <v/>
      </c>
      <c r="BQ169" s="55" t="str">
        <f t="shared" si="40"/>
        <v/>
      </c>
      <c r="BR169" s="62" t="str">
        <f t="shared" si="30"/>
        <v>HYB</v>
      </c>
      <c r="BS169" s="62" t="str">
        <f t="shared" si="31"/>
        <v/>
      </c>
      <c r="BT169" s="63">
        <f t="shared" si="32"/>
        <v>117</v>
      </c>
      <c r="BU169" s="64">
        <f t="shared" si="33"/>
        <v>6.02</v>
      </c>
      <c r="BV169" s="64">
        <f t="shared" si="34"/>
        <v>13.04</v>
      </c>
      <c r="BW169" s="64">
        <f t="shared" si="35"/>
        <v>97.44</v>
      </c>
      <c r="BX169" s="65">
        <f t="shared" si="36"/>
        <v>46257.02</v>
      </c>
      <c r="BY169" s="65">
        <f t="shared" si="37"/>
        <v>46264.04</v>
      </c>
      <c r="BZ169" s="65">
        <f t="shared" si="38"/>
        <v>46349.440000000002</v>
      </c>
    </row>
    <row r="170" spans="1:78" ht="15.5" x14ac:dyDescent="0.35">
      <c r="A170">
        <v>71236</v>
      </c>
      <c r="B170" t="s">
        <v>782</v>
      </c>
      <c r="C170" t="s">
        <v>23</v>
      </c>
      <c r="D170">
        <v>101</v>
      </c>
      <c r="E170">
        <v>3002</v>
      </c>
      <c r="F170" t="s">
        <v>24</v>
      </c>
      <c r="G170" t="s">
        <v>270</v>
      </c>
      <c r="H170" t="s">
        <v>23</v>
      </c>
      <c r="I170" s="13">
        <v>46251</v>
      </c>
      <c r="J170" s="13">
        <v>46367</v>
      </c>
      <c r="K170" s="13">
        <v>46309</v>
      </c>
      <c r="L170" t="s">
        <v>256</v>
      </c>
      <c r="M170" t="s">
        <v>161</v>
      </c>
      <c r="N170">
        <v>10</v>
      </c>
      <c r="O170">
        <v>9</v>
      </c>
      <c r="P170">
        <v>9</v>
      </c>
      <c r="Q170">
        <v>9</v>
      </c>
      <c r="R170">
        <v>0</v>
      </c>
      <c r="S170">
        <v>105302</v>
      </c>
      <c r="T170" t="s">
        <v>290</v>
      </c>
      <c r="U170">
        <v>0</v>
      </c>
      <c r="V170"/>
      <c r="W170">
        <v>3</v>
      </c>
      <c r="X170" t="s">
        <v>194</v>
      </c>
      <c r="Y170" t="s">
        <v>558</v>
      </c>
      <c r="Z170" t="s">
        <v>277</v>
      </c>
      <c r="AA170"/>
      <c r="AB170"/>
      <c r="AC170"/>
      <c r="AD170"/>
      <c r="AE170"/>
      <c r="AF170" s="13">
        <v>46251</v>
      </c>
      <c r="AG170" s="13">
        <v>46367</v>
      </c>
      <c r="AH170"/>
      <c r="AI170"/>
      <c r="AJ170"/>
      <c r="AK170"/>
      <c r="AL170"/>
      <c r="AM170"/>
      <c r="AN170"/>
      <c r="AO170"/>
      <c r="AP170"/>
      <c r="AQ170"/>
      <c r="AR170"/>
      <c r="AS170"/>
      <c r="AT170" s="59">
        <f>VLOOKUP($BR170,Tables!$D$14:$I$27,2,FALSE)*W170</f>
        <v>480</v>
      </c>
      <c r="AU170" s="59">
        <f>VLOOKUP($BR170,Tables!$D$14:$I$27,3,FALSE)</f>
        <v>0</v>
      </c>
      <c r="AV170" s="59">
        <f>VLOOKUP($BR170,Tables!$D$14:$I$27,4,FALSE)*W170</f>
        <v>0</v>
      </c>
      <c r="AW170" s="59">
        <f>VLOOKUP($BR170,Tables!$D$14:$I$27,5,FALSE)*W170</f>
        <v>0</v>
      </c>
      <c r="AX170" s="52">
        <f>IF(ISERROR(VLOOKUP(V170,Tables!$A$2:$B$27,2,FALSE))=TRUE,0,VLOOKUP(V170,Tables!$A$2:$B$27,2,FALSE))*VLOOKUP(BR170,Tables!$D$14:$J$27,7,FALSE)</f>
        <v>0</v>
      </c>
      <c r="AY170" s="52">
        <f>IF(ISERROR(VLOOKUP(BS170,Tables!$A$2:$B$31,2,FALSE))=TRUE,0,VLOOKUP(BS170,Tables!$A$2:$B$31,2,FALSE))</f>
        <v>0</v>
      </c>
      <c r="AZ170" s="59">
        <f>VLOOKUP($BR170,Tables!$D$14:$K$27,8,FALSE)</f>
        <v>0</v>
      </c>
      <c r="BA170" s="59">
        <f>IF(OR(BR170="T150",BR170="HYBT150"),W170*Tables!$L$23,0)</f>
        <v>0</v>
      </c>
      <c r="BB170" s="59">
        <f>IF(OR(BR170="T200",BR170="HYBT200"),W170*Tables!$E$24,0)</f>
        <v>0</v>
      </c>
      <c r="BC170" s="61">
        <f t="shared" si="29"/>
        <v>480</v>
      </c>
      <c r="BD170" s="55" t="str">
        <f t="shared" si="40"/>
        <v/>
      </c>
      <c r="BE170" s="55" t="str">
        <f t="shared" si="40"/>
        <v/>
      </c>
      <c r="BF170" s="55" t="str">
        <f t="shared" si="40"/>
        <v/>
      </c>
      <c r="BG170" s="55" t="str">
        <f t="shared" si="40"/>
        <v/>
      </c>
      <c r="BH170" s="55" t="str">
        <f t="shared" si="40"/>
        <v/>
      </c>
      <c r="BI170" s="55" t="str">
        <f t="shared" si="40"/>
        <v/>
      </c>
      <c r="BJ170" s="55" t="str">
        <f t="shared" si="40"/>
        <v/>
      </c>
      <c r="BK170" s="55" t="str">
        <f t="shared" si="40"/>
        <v/>
      </c>
      <c r="BL170" s="55" t="str">
        <f t="shared" si="40"/>
        <v/>
      </c>
      <c r="BM170" s="55" t="str">
        <f t="shared" si="40"/>
        <v/>
      </c>
      <c r="BN170" s="55" t="str">
        <f t="shared" si="40"/>
        <v/>
      </c>
      <c r="BO170" s="55" t="str">
        <f t="shared" si="40"/>
        <v/>
      </c>
      <c r="BP170" s="55" t="str">
        <f t="shared" si="40"/>
        <v/>
      </c>
      <c r="BQ170" s="55" t="str">
        <f t="shared" si="40"/>
        <v/>
      </c>
      <c r="BR170" s="62" t="str">
        <f t="shared" si="30"/>
        <v>Base</v>
      </c>
      <c r="BS170" s="62" t="str">
        <f t="shared" si="31"/>
        <v/>
      </c>
      <c r="BT170" s="63">
        <f t="shared" si="32"/>
        <v>117</v>
      </c>
      <c r="BU170" s="64">
        <f t="shared" si="33"/>
        <v>6.02</v>
      </c>
      <c r="BV170" s="64">
        <f t="shared" si="34"/>
        <v>13.04</v>
      </c>
      <c r="BW170" s="64">
        <f t="shared" si="35"/>
        <v>97.44</v>
      </c>
      <c r="BX170" s="65">
        <f t="shared" si="36"/>
        <v>46257.02</v>
      </c>
      <c r="BY170" s="65">
        <f t="shared" si="37"/>
        <v>46264.04</v>
      </c>
      <c r="BZ170" s="65">
        <f t="shared" si="38"/>
        <v>46349.440000000002</v>
      </c>
    </row>
    <row r="171" spans="1:78" ht="15.5" x14ac:dyDescent="0.35">
      <c r="A171">
        <v>72202</v>
      </c>
      <c r="B171" t="s">
        <v>782</v>
      </c>
      <c r="C171" t="s">
        <v>23</v>
      </c>
      <c r="D171">
        <v>101</v>
      </c>
      <c r="E171">
        <v>3090</v>
      </c>
      <c r="F171" t="s">
        <v>24</v>
      </c>
      <c r="G171" t="s">
        <v>270</v>
      </c>
      <c r="H171" t="s">
        <v>23</v>
      </c>
      <c r="I171" s="13">
        <v>46253</v>
      </c>
      <c r="J171" s="13">
        <v>46374</v>
      </c>
      <c r="K171" s="13">
        <v>46313</v>
      </c>
      <c r="L171" t="s">
        <v>1012</v>
      </c>
      <c r="M171" t="s">
        <v>512</v>
      </c>
      <c r="N171">
        <v>24</v>
      </c>
      <c r="O171">
        <v>0</v>
      </c>
      <c r="P171">
        <v>0</v>
      </c>
      <c r="Q171">
        <v>0</v>
      </c>
      <c r="R171">
        <v>0</v>
      </c>
      <c r="S171">
        <v>377893</v>
      </c>
      <c r="T171" t="s">
        <v>1124</v>
      </c>
      <c r="U171">
        <v>0</v>
      </c>
      <c r="V171"/>
      <c r="W171">
        <v>3</v>
      </c>
      <c r="X171" t="s">
        <v>194</v>
      </c>
      <c r="Y171"/>
      <c r="Z171" t="s">
        <v>153</v>
      </c>
      <c r="AA171" t="s">
        <v>153</v>
      </c>
      <c r="AB171" t="s">
        <v>199</v>
      </c>
      <c r="AC171" t="s">
        <v>314</v>
      </c>
      <c r="AD171" t="s">
        <v>305</v>
      </c>
      <c r="AE171" t="s">
        <v>480</v>
      </c>
      <c r="AF171" s="13">
        <v>46253</v>
      </c>
      <c r="AG171" s="13">
        <v>46374</v>
      </c>
      <c r="AH171"/>
      <c r="AI171"/>
      <c r="AJ171"/>
      <c r="AK171"/>
      <c r="AL171"/>
      <c r="AM171"/>
      <c r="AN171"/>
      <c r="AO171"/>
      <c r="AP171"/>
      <c r="AQ171"/>
      <c r="AR171"/>
      <c r="AS171"/>
      <c r="AT171" s="59">
        <f>VLOOKUP($BR171,Tables!$D$14:$I$27,2,FALSE)*W171</f>
        <v>480</v>
      </c>
      <c r="AU171" s="59">
        <f>VLOOKUP($BR171,Tables!$D$14:$I$27,3,FALSE)</f>
        <v>0</v>
      </c>
      <c r="AV171" s="59">
        <f>VLOOKUP($BR171,Tables!$D$14:$I$27,4,FALSE)*W171</f>
        <v>0</v>
      </c>
      <c r="AW171" s="59">
        <f>VLOOKUP($BR171,Tables!$D$14:$I$27,5,FALSE)*W171</f>
        <v>0</v>
      </c>
      <c r="AX171" s="52">
        <f>IF(ISERROR(VLOOKUP(V171,Tables!$A$2:$B$27,2,FALSE))=TRUE,0,VLOOKUP(V171,Tables!$A$2:$B$27,2,FALSE))*VLOOKUP(BR171,Tables!$D$14:$J$27,7,FALSE)</f>
        <v>0</v>
      </c>
      <c r="AY171" s="52">
        <f>IF(ISERROR(VLOOKUP(BS171,Tables!$A$2:$B$31,2,FALSE))=TRUE,0,VLOOKUP(BS171,Tables!$A$2:$B$31,2,FALSE))</f>
        <v>0</v>
      </c>
      <c r="AZ171" s="59">
        <f>VLOOKUP($BR171,Tables!$D$14:$K$27,8,FALSE)</f>
        <v>0</v>
      </c>
      <c r="BA171" s="59">
        <f>IF(OR(BR171="T150",BR171="HYBT150"),W171*Tables!$L$23,0)</f>
        <v>0</v>
      </c>
      <c r="BB171" s="59">
        <f>IF(OR(BR171="T200",BR171="HYBT200"),W171*Tables!$E$24,0)</f>
        <v>0</v>
      </c>
      <c r="BC171" s="61">
        <f t="shared" si="29"/>
        <v>480</v>
      </c>
      <c r="BD171" s="55" t="str">
        <f t="shared" si="40"/>
        <v/>
      </c>
      <c r="BE171" s="55" t="str">
        <f t="shared" si="40"/>
        <v/>
      </c>
      <c r="BF171" s="55" t="str">
        <f t="shared" si="40"/>
        <v/>
      </c>
      <c r="BG171" s="55" t="str">
        <f t="shared" si="40"/>
        <v/>
      </c>
      <c r="BH171" s="55" t="str">
        <f t="shared" si="40"/>
        <v/>
      </c>
      <c r="BI171" s="55" t="str">
        <f t="shared" si="40"/>
        <v/>
      </c>
      <c r="BJ171" s="55" t="str">
        <f t="shared" si="40"/>
        <v/>
      </c>
      <c r="BK171" s="55" t="str">
        <f t="shared" si="40"/>
        <v/>
      </c>
      <c r="BL171" s="55" t="str">
        <f t="shared" si="40"/>
        <v/>
      </c>
      <c r="BM171" s="55" t="str">
        <f t="shared" si="40"/>
        <v/>
      </c>
      <c r="BN171" s="55" t="str">
        <f t="shared" si="40"/>
        <v/>
      </c>
      <c r="BO171" s="55" t="str">
        <f t="shared" si="40"/>
        <v/>
      </c>
      <c r="BP171" s="55" t="str">
        <f t="shared" si="40"/>
        <v/>
      </c>
      <c r="BQ171" s="55" t="str">
        <f t="shared" si="40"/>
        <v/>
      </c>
      <c r="BR171" s="62" t="str">
        <f t="shared" si="30"/>
        <v>Base</v>
      </c>
      <c r="BS171" s="62" t="str">
        <f t="shared" si="31"/>
        <v/>
      </c>
      <c r="BT171" s="63">
        <f t="shared" si="32"/>
        <v>122</v>
      </c>
      <c r="BU171" s="64">
        <f t="shared" si="33"/>
        <v>6.3199999999999994</v>
      </c>
      <c r="BV171" s="64">
        <f t="shared" si="34"/>
        <v>13.639999999999999</v>
      </c>
      <c r="BW171" s="64">
        <f t="shared" si="35"/>
        <v>101.64</v>
      </c>
      <c r="BX171" s="65">
        <f t="shared" si="36"/>
        <v>46259.32</v>
      </c>
      <c r="BY171" s="65">
        <f t="shared" si="37"/>
        <v>46266.64</v>
      </c>
      <c r="BZ171" s="65">
        <f t="shared" si="38"/>
        <v>46356.639999999999</v>
      </c>
    </row>
    <row r="172" spans="1:78" ht="15.5" x14ac:dyDescent="0.35">
      <c r="A172">
        <v>71237</v>
      </c>
      <c r="B172" t="s">
        <v>782</v>
      </c>
      <c r="C172" t="s">
        <v>23</v>
      </c>
      <c r="D172">
        <v>111</v>
      </c>
      <c r="E172">
        <v>3001</v>
      </c>
      <c r="F172" t="s">
        <v>559</v>
      </c>
      <c r="G172" t="s">
        <v>270</v>
      </c>
      <c r="H172" t="s">
        <v>23</v>
      </c>
      <c r="I172" s="13">
        <v>46251</v>
      </c>
      <c r="J172" s="13">
        <v>46367</v>
      </c>
      <c r="K172" s="13">
        <v>46309</v>
      </c>
      <c r="L172" t="s">
        <v>269</v>
      </c>
      <c r="M172" t="s">
        <v>161</v>
      </c>
      <c r="N172">
        <v>12</v>
      </c>
      <c r="O172">
        <v>12</v>
      </c>
      <c r="P172">
        <v>12</v>
      </c>
      <c r="Q172">
        <v>12</v>
      </c>
      <c r="R172">
        <v>6</v>
      </c>
      <c r="S172" t="s">
        <v>197</v>
      </c>
      <c r="T172" t="s">
        <v>197</v>
      </c>
      <c r="U172">
        <v>0</v>
      </c>
      <c r="V172"/>
      <c r="W172">
        <v>3</v>
      </c>
      <c r="X172" t="s">
        <v>194</v>
      </c>
      <c r="Y172"/>
      <c r="Z172" t="s">
        <v>474</v>
      </c>
      <c r="AA172" t="s">
        <v>268</v>
      </c>
      <c r="AB172" t="s">
        <v>198</v>
      </c>
      <c r="AC172" t="s">
        <v>204</v>
      </c>
      <c r="AD172" t="s">
        <v>342</v>
      </c>
      <c r="AE172" t="s">
        <v>525</v>
      </c>
      <c r="AF172" s="13">
        <v>46251</v>
      </c>
      <c r="AG172" s="13">
        <v>46367</v>
      </c>
      <c r="AH172"/>
      <c r="AI172"/>
      <c r="AJ172"/>
      <c r="AK172"/>
      <c r="AL172"/>
      <c r="AM172"/>
      <c r="AN172"/>
      <c r="AO172"/>
      <c r="AP172"/>
      <c r="AQ172"/>
      <c r="AR172"/>
      <c r="AS172"/>
      <c r="AT172" s="59">
        <f>VLOOKUP($BR172,Tables!$D$14:$I$27,2,FALSE)*W172</f>
        <v>480</v>
      </c>
      <c r="AU172" s="59">
        <f>VLOOKUP($BR172,Tables!$D$14:$I$27,3,FALSE)</f>
        <v>0</v>
      </c>
      <c r="AV172" s="59">
        <f>VLOOKUP($BR172,Tables!$D$14:$I$27,4,FALSE)*W172</f>
        <v>0</v>
      </c>
      <c r="AW172" s="59">
        <f>VLOOKUP($BR172,Tables!$D$14:$I$27,5,FALSE)*W172</f>
        <v>0</v>
      </c>
      <c r="AX172" s="52">
        <f>IF(ISERROR(VLOOKUP(V172,Tables!$A$2:$B$27,2,FALSE))=TRUE,0,VLOOKUP(V172,Tables!$A$2:$B$27,2,FALSE))*VLOOKUP(BR172,Tables!$D$14:$J$27,7,FALSE)</f>
        <v>0</v>
      </c>
      <c r="AY172" s="52">
        <f>IF(ISERROR(VLOOKUP(BS172,Tables!$A$2:$B$31,2,FALSE))=TRUE,0,VLOOKUP(BS172,Tables!$A$2:$B$31,2,FALSE))</f>
        <v>0</v>
      </c>
      <c r="AZ172" s="59">
        <f>VLOOKUP($BR172,Tables!$D$14:$K$27,8,FALSE)</f>
        <v>0</v>
      </c>
      <c r="BA172" s="59">
        <f>IF(OR(BR172="T150",BR172="HYBT150"),W172*Tables!$L$23,0)</f>
        <v>0</v>
      </c>
      <c r="BB172" s="59">
        <f>IF(OR(BR172="T200",BR172="HYBT200"),W172*Tables!$E$24,0)</f>
        <v>0</v>
      </c>
      <c r="BC172" s="61">
        <f t="shared" si="29"/>
        <v>480</v>
      </c>
      <c r="BD172" s="55" t="str">
        <f t="shared" si="40"/>
        <v/>
      </c>
      <c r="BE172" s="55" t="str">
        <f t="shared" si="40"/>
        <v/>
      </c>
      <c r="BF172" s="55" t="str">
        <f t="shared" si="40"/>
        <v/>
      </c>
      <c r="BG172" s="55" t="str">
        <f t="shared" si="40"/>
        <v/>
      </c>
      <c r="BH172" s="55" t="str">
        <f t="shared" si="40"/>
        <v/>
      </c>
      <c r="BI172" s="55" t="str">
        <f t="shared" si="40"/>
        <v/>
      </c>
      <c r="BJ172" s="55" t="str">
        <f t="shared" si="40"/>
        <v/>
      </c>
      <c r="BK172" s="55" t="str">
        <f t="shared" si="40"/>
        <v/>
      </c>
      <c r="BL172" s="55" t="str">
        <f t="shared" si="40"/>
        <v/>
      </c>
      <c r="BM172" s="55" t="str">
        <f t="shared" si="40"/>
        <v/>
      </c>
      <c r="BN172" s="55" t="str">
        <f t="shared" si="40"/>
        <v/>
      </c>
      <c r="BO172" s="55" t="str">
        <f t="shared" si="40"/>
        <v/>
      </c>
      <c r="BP172" s="55" t="str">
        <f t="shared" si="40"/>
        <v/>
      </c>
      <c r="BQ172" s="55" t="str">
        <f t="shared" si="40"/>
        <v/>
      </c>
      <c r="BR172" s="62" t="str">
        <f t="shared" si="30"/>
        <v>Base</v>
      </c>
      <c r="BS172" s="62" t="str">
        <f t="shared" si="31"/>
        <v/>
      </c>
      <c r="BT172" s="63">
        <f t="shared" si="32"/>
        <v>117</v>
      </c>
      <c r="BU172" s="64">
        <f t="shared" si="33"/>
        <v>6.02</v>
      </c>
      <c r="BV172" s="64">
        <f t="shared" si="34"/>
        <v>13.04</v>
      </c>
      <c r="BW172" s="64">
        <f t="shared" si="35"/>
        <v>97.44</v>
      </c>
      <c r="BX172" s="65">
        <f t="shared" si="36"/>
        <v>46257.02</v>
      </c>
      <c r="BY172" s="65">
        <f t="shared" si="37"/>
        <v>46264.04</v>
      </c>
      <c r="BZ172" s="65">
        <f t="shared" si="38"/>
        <v>46349.440000000002</v>
      </c>
    </row>
    <row r="173" spans="1:78" ht="15.5" x14ac:dyDescent="0.35">
      <c r="A173">
        <v>71854</v>
      </c>
      <c r="B173" t="s">
        <v>782</v>
      </c>
      <c r="C173" t="s">
        <v>23</v>
      </c>
      <c r="D173">
        <v>111</v>
      </c>
      <c r="E173">
        <v>3090</v>
      </c>
      <c r="F173" t="s">
        <v>559</v>
      </c>
      <c r="G173" t="s">
        <v>270</v>
      </c>
      <c r="H173" t="s">
        <v>23</v>
      </c>
      <c r="I173" s="13">
        <v>46252</v>
      </c>
      <c r="J173" s="13">
        <v>46373</v>
      </c>
      <c r="K173"/>
      <c r="L173" t="s">
        <v>19</v>
      </c>
      <c r="M173" t="s">
        <v>193</v>
      </c>
      <c r="N173">
        <v>24</v>
      </c>
      <c r="O173">
        <v>0</v>
      </c>
      <c r="P173">
        <v>0</v>
      </c>
      <c r="Q173">
        <v>0</v>
      </c>
      <c r="R173">
        <v>0</v>
      </c>
      <c r="S173" t="s">
        <v>197</v>
      </c>
      <c r="T173" t="s">
        <v>197</v>
      </c>
      <c r="U173">
        <v>0</v>
      </c>
      <c r="V173"/>
      <c r="W173">
        <v>3</v>
      </c>
      <c r="X173" t="s">
        <v>940</v>
      </c>
      <c r="Y173"/>
      <c r="Z173" t="s">
        <v>153</v>
      </c>
      <c r="AA173" t="s">
        <v>153</v>
      </c>
      <c r="AB173" t="s">
        <v>199</v>
      </c>
      <c r="AC173" t="s">
        <v>314</v>
      </c>
      <c r="AD173" t="s">
        <v>305</v>
      </c>
      <c r="AE173" t="s">
        <v>480</v>
      </c>
      <c r="AF173" s="13">
        <v>46252</v>
      </c>
      <c r="AG173" s="13">
        <v>46373</v>
      </c>
      <c r="AH173"/>
      <c r="AI173"/>
      <c r="AJ173"/>
      <c r="AK173"/>
      <c r="AL173"/>
      <c r="AM173"/>
      <c r="AN173"/>
      <c r="AO173"/>
      <c r="AP173"/>
      <c r="AQ173"/>
      <c r="AR173"/>
      <c r="AS173"/>
      <c r="AT173" s="59">
        <f>VLOOKUP($BR173,Tables!$D$14:$I$27,2,FALSE)*W173</f>
        <v>480</v>
      </c>
      <c r="AU173" s="59">
        <f>VLOOKUP($BR173,Tables!$D$14:$I$27,3,FALSE)</f>
        <v>0</v>
      </c>
      <c r="AV173" s="59">
        <f>VLOOKUP($BR173,Tables!$D$14:$I$27,4,FALSE)*W173</f>
        <v>0</v>
      </c>
      <c r="AW173" s="59">
        <f>VLOOKUP($BR173,Tables!$D$14:$I$27,5,FALSE)*W173</f>
        <v>0</v>
      </c>
      <c r="AX173" s="52">
        <f>IF(ISERROR(VLOOKUP(V173,Tables!$A$2:$B$27,2,FALSE))=TRUE,0,VLOOKUP(V173,Tables!$A$2:$B$27,2,FALSE))*VLOOKUP(BR173,Tables!$D$14:$J$27,7,FALSE)</f>
        <v>0</v>
      </c>
      <c r="AY173" s="52">
        <f>IF(ISERROR(VLOOKUP(BS173,Tables!$A$2:$B$31,2,FALSE))=TRUE,0,VLOOKUP(BS173,Tables!$A$2:$B$31,2,FALSE))</f>
        <v>0</v>
      </c>
      <c r="AZ173" s="59">
        <f>VLOOKUP($BR173,Tables!$D$14:$K$27,8,FALSE)</f>
        <v>0</v>
      </c>
      <c r="BA173" s="59">
        <f>IF(OR(BR173="T150",BR173="HYBT150"),W173*Tables!$L$23,0)</f>
        <v>0</v>
      </c>
      <c r="BB173" s="59">
        <f>IF(OR(BR173="T200",BR173="HYBT200"),W173*Tables!$E$24,0)</f>
        <v>0</v>
      </c>
      <c r="BC173" s="61">
        <f t="shared" si="29"/>
        <v>480</v>
      </c>
      <c r="BD173" s="55" t="str">
        <f t="shared" si="40"/>
        <v/>
      </c>
      <c r="BE173" s="55" t="str">
        <f t="shared" si="40"/>
        <v/>
      </c>
      <c r="BF173" s="55" t="str">
        <f t="shared" si="40"/>
        <v/>
      </c>
      <c r="BG173" s="55" t="str">
        <f t="shared" si="40"/>
        <v/>
      </c>
      <c r="BH173" s="55" t="str">
        <f t="shared" si="40"/>
        <v/>
      </c>
      <c r="BI173" s="55" t="str">
        <f t="shared" si="40"/>
        <v/>
      </c>
      <c r="BJ173" s="55" t="str">
        <f t="shared" si="40"/>
        <v/>
      </c>
      <c r="BK173" s="55" t="str">
        <f t="shared" si="40"/>
        <v/>
      </c>
      <c r="BL173" s="55" t="str">
        <f t="shared" si="40"/>
        <v/>
      </c>
      <c r="BM173" s="55" t="str">
        <f t="shared" si="40"/>
        <v/>
      </c>
      <c r="BN173" s="55" t="str">
        <f t="shared" si="40"/>
        <v/>
      </c>
      <c r="BO173" s="55" t="str">
        <f t="shared" si="40"/>
        <v/>
      </c>
      <c r="BP173" s="55" t="str">
        <f t="shared" si="40"/>
        <v/>
      </c>
      <c r="BQ173" s="55" t="str">
        <f t="shared" si="40"/>
        <v/>
      </c>
      <c r="BR173" s="62" t="str">
        <f t="shared" si="30"/>
        <v>Base</v>
      </c>
      <c r="BS173" s="62" t="str">
        <f t="shared" si="31"/>
        <v/>
      </c>
      <c r="BT173" s="63">
        <f t="shared" si="32"/>
        <v>122</v>
      </c>
      <c r="BU173" s="64">
        <f t="shared" si="33"/>
        <v>6.3199999999999994</v>
      </c>
      <c r="BV173" s="64">
        <f t="shared" si="34"/>
        <v>13.639999999999999</v>
      </c>
      <c r="BW173" s="64">
        <f t="shared" si="35"/>
        <v>101.64</v>
      </c>
      <c r="BX173" s="65">
        <f t="shared" si="36"/>
        <v>46258.32</v>
      </c>
      <c r="BY173" s="65">
        <f t="shared" si="37"/>
        <v>46265.64</v>
      </c>
      <c r="BZ173" s="65">
        <f t="shared" si="38"/>
        <v>46353.64</v>
      </c>
    </row>
    <row r="174" spans="1:78" ht="15.5" x14ac:dyDescent="0.35">
      <c r="A174">
        <v>71238</v>
      </c>
      <c r="B174" t="s">
        <v>782</v>
      </c>
      <c r="C174" t="s">
        <v>23</v>
      </c>
      <c r="D174">
        <v>118</v>
      </c>
      <c r="E174">
        <v>3001</v>
      </c>
      <c r="F174" t="s">
        <v>560</v>
      </c>
      <c r="G174" t="s">
        <v>270</v>
      </c>
      <c r="H174" t="s">
        <v>23</v>
      </c>
      <c r="I174" s="13">
        <v>46251</v>
      </c>
      <c r="J174" s="13">
        <v>46367</v>
      </c>
      <c r="K174" s="13">
        <v>46309</v>
      </c>
      <c r="L174" t="s">
        <v>256</v>
      </c>
      <c r="M174" t="s">
        <v>161</v>
      </c>
      <c r="N174">
        <v>24</v>
      </c>
      <c r="O174">
        <v>10</v>
      </c>
      <c r="P174">
        <v>10</v>
      </c>
      <c r="Q174">
        <v>10</v>
      </c>
      <c r="R174">
        <v>0</v>
      </c>
      <c r="S174" t="s">
        <v>197</v>
      </c>
      <c r="T174" t="s">
        <v>197</v>
      </c>
      <c r="U174">
        <v>0</v>
      </c>
      <c r="V174"/>
      <c r="W174">
        <v>3</v>
      </c>
      <c r="X174" t="s">
        <v>194</v>
      </c>
      <c r="Y174"/>
      <c r="Z174" t="s">
        <v>277</v>
      </c>
      <c r="AA174"/>
      <c r="AB174"/>
      <c r="AC174"/>
      <c r="AD174"/>
      <c r="AE174"/>
      <c r="AF174" s="13">
        <v>46251</v>
      </c>
      <c r="AG174" s="13">
        <v>46367</v>
      </c>
      <c r="AH174"/>
      <c r="AI174"/>
      <c r="AJ174"/>
      <c r="AK174"/>
      <c r="AL174"/>
      <c r="AM174"/>
      <c r="AN174"/>
      <c r="AO174"/>
      <c r="AP174"/>
      <c r="AQ174"/>
      <c r="AR174"/>
      <c r="AS174"/>
      <c r="AT174" s="59">
        <f>VLOOKUP($BR174,Tables!$D$14:$I$27,2,FALSE)*W174</f>
        <v>480</v>
      </c>
      <c r="AU174" s="59">
        <f>VLOOKUP($BR174,Tables!$D$14:$I$27,3,FALSE)</f>
        <v>0</v>
      </c>
      <c r="AV174" s="59">
        <f>VLOOKUP($BR174,Tables!$D$14:$I$27,4,FALSE)*W174</f>
        <v>0</v>
      </c>
      <c r="AW174" s="59">
        <f>VLOOKUP($BR174,Tables!$D$14:$I$27,5,FALSE)*W174</f>
        <v>0</v>
      </c>
      <c r="AX174" s="52">
        <f>IF(ISERROR(VLOOKUP(V174,Tables!$A$2:$B$27,2,FALSE))=TRUE,0,VLOOKUP(V174,Tables!$A$2:$B$27,2,FALSE))*VLOOKUP(BR174,Tables!$D$14:$J$27,7,FALSE)</f>
        <v>0</v>
      </c>
      <c r="AY174" s="52">
        <f>IF(ISERROR(VLOOKUP(BS174,Tables!$A$2:$B$31,2,FALSE))=TRUE,0,VLOOKUP(BS174,Tables!$A$2:$B$31,2,FALSE))</f>
        <v>0</v>
      </c>
      <c r="AZ174" s="59">
        <f>VLOOKUP($BR174,Tables!$D$14:$K$27,8,FALSE)</f>
        <v>0</v>
      </c>
      <c r="BA174" s="59">
        <f>IF(OR(BR174="T150",BR174="HYBT150"),W174*Tables!$L$23,0)</f>
        <v>0</v>
      </c>
      <c r="BB174" s="59">
        <f>IF(OR(BR174="T200",BR174="HYBT200"),W174*Tables!$E$24,0)</f>
        <v>0</v>
      </c>
      <c r="BC174" s="61">
        <f t="shared" si="29"/>
        <v>480</v>
      </c>
      <c r="BD174" s="55" t="str">
        <f t="shared" si="40"/>
        <v/>
      </c>
      <c r="BE174" s="55" t="str">
        <f t="shared" si="40"/>
        <v/>
      </c>
      <c r="BF174" s="55" t="str">
        <f t="shared" si="40"/>
        <v/>
      </c>
      <c r="BG174" s="55" t="str">
        <f t="shared" si="40"/>
        <v/>
      </c>
      <c r="BH174" s="55" t="str">
        <f t="shared" si="40"/>
        <v/>
      </c>
      <c r="BI174" s="55" t="str">
        <f t="shared" si="40"/>
        <v/>
      </c>
      <c r="BJ174" s="55" t="str">
        <f t="shared" si="40"/>
        <v/>
      </c>
      <c r="BK174" s="55" t="str">
        <f t="shared" si="40"/>
        <v/>
      </c>
      <c r="BL174" s="55" t="str">
        <f t="shared" si="40"/>
        <v/>
      </c>
      <c r="BM174" s="55" t="str">
        <f t="shared" si="40"/>
        <v/>
      </c>
      <c r="BN174" s="55" t="str">
        <f t="shared" si="40"/>
        <v/>
      </c>
      <c r="BO174" s="55" t="str">
        <f t="shared" si="40"/>
        <v/>
      </c>
      <c r="BP174" s="55" t="str">
        <f t="shared" si="40"/>
        <v/>
      </c>
      <c r="BQ174" s="55" t="str">
        <f t="shared" si="40"/>
        <v/>
      </c>
      <c r="BR174" s="62" t="str">
        <f t="shared" si="30"/>
        <v>Base</v>
      </c>
      <c r="BS174" s="62" t="str">
        <f t="shared" si="31"/>
        <v/>
      </c>
      <c r="BT174" s="63">
        <f t="shared" si="32"/>
        <v>117</v>
      </c>
      <c r="BU174" s="64">
        <f t="shared" si="33"/>
        <v>6.02</v>
      </c>
      <c r="BV174" s="64">
        <f t="shared" si="34"/>
        <v>13.04</v>
      </c>
      <c r="BW174" s="64">
        <f t="shared" si="35"/>
        <v>97.44</v>
      </c>
      <c r="BX174" s="65">
        <f t="shared" si="36"/>
        <v>46257.02</v>
      </c>
      <c r="BY174" s="65">
        <f t="shared" si="37"/>
        <v>46264.04</v>
      </c>
      <c r="BZ174" s="65">
        <f t="shared" si="38"/>
        <v>46349.440000000002</v>
      </c>
    </row>
    <row r="175" spans="1:78" ht="15.5" x14ac:dyDescent="0.35">
      <c r="A175">
        <v>71239</v>
      </c>
      <c r="B175" t="s">
        <v>782</v>
      </c>
      <c r="C175" t="s">
        <v>23</v>
      </c>
      <c r="D175">
        <v>123</v>
      </c>
      <c r="E175">
        <v>3001</v>
      </c>
      <c r="F175" t="s">
        <v>343</v>
      </c>
      <c r="G175" t="s">
        <v>270</v>
      </c>
      <c r="H175" t="s">
        <v>23</v>
      </c>
      <c r="I175" s="13">
        <v>46251</v>
      </c>
      <c r="J175" s="13">
        <v>46367</v>
      </c>
      <c r="K175" s="13">
        <v>46309</v>
      </c>
      <c r="L175" t="s">
        <v>781</v>
      </c>
      <c r="M175" t="s">
        <v>161</v>
      </c>
      <c r="N175">
        <v>10</v>
      </c>
      <c r="O175">
        <v>10</v>
      </c>
      <c r="P175">
        <v>10</v>
      </c>
      <c r="Q175">
        <v>10</v>
      </c>
      <c r="R175">
        <v>3</v>
      </c>
      <c r="S175">
        <v>292315</v>
      </c>
      <c r="T175" t="s">
        <v>344</v>
      </c>
      <c r="U175">
        <v>0</v>
      </c>
      <c r="V175"/>
      <c r="W175">
        <v>3</v>
      </c>
      <c r="X175" t="s">
        <v>194</v>
      </c>
      <c r="Y175"/>
      <c r="Z175" t="s">
        <v>277</v>
      </c>
      <c r="AA175"/>
      <c r="AB175"/>
      <c r="AC175"/>
      <c r="AD175"/>
      <c r="AE175"/>
      <c r="AF175" s="13">
        <v>46251</v>
      </c>
      <c r="AG175" s="13">
        <v>46367</v>
      </c>
      <c r="AH175"/>
      <c r="AI175"/>
      <c r="AJ175"/>
      <c r="AK175"/>
      <c r="AL175"/>
      <c r="AM175"/>
      <c r="AN175"/>
      <c r="AO175"/>
      <c r="AP175"/>
      <c r="AQ175"/>
      <c r="AR175"/>
      <c r="AS175"/>
      <c r="AT175" s="59">
        <f>VLOOKUP($BR175,Tables!$D$14:$I$27,2,FALSE)*W175</f>
        <v>480</v>
      </c>
      <c r="AU175" s="59">
        <f>VLOOKUP($BR175,Tables!$D$14:$I$27,3,FALSE)</f>
        <v>0</v>
      </c>
      <c r="AV175" s="59">
        <f>VLOOKUP($BR175,Tables!$D$14:$I$27,4,FALSE)*W175</f>
        <v>0</v>
      </c>
      <c r="AW175" s="59">
        <f>VLOOKUP($BR175,Tables!$D$14:$I$27,5,FALSE)*W175</f>
        <v>0</v>
      </c>
      <c r="AX175" s="52">
        <f>IF(ISERROR(VLOOKUP(V175,Tables!$A$2:$B$27,2,FALSE))=TRUE,0,VLOOKUP(V175,Tables!$A$2:$B$27,2,FALSE))*VLOOKUP(BR175,Tables!$D$14:$J$27,7,FALSE)</f>
        <v>0</v>
      </c>
      <c r="AY175" s="52">
        <f>IF(ISERROR(VLOOKUP(BS175,Tables!$A$2:$B$31,2,FALSE))=TRUE,0,VLOOKUP(BS175,Tables!$A$2:$B$31,2,FALSE))</f>
        <v>0</v>
      </c>
      <c r="AZ175" s="59">
        <f>VLOOKUP($BR175,Tables!$D$14:$K$27,8,FALSE)</f>
        <v>0</v>
      </c>
      <c r="BA175" s="59">
        <f>IF(OR(BR175="T150",BR175="HYBT150"),W175*Tables!$L$23,0)</f>
        <v>0</v>
      </c>
      <c r="BB175" s="59">
        <f>IF(OR(BR175="T200",BR175="HYBT200"),W175*Tables!$E$24,0)</f>
        <v>0</v>
      </c>
      <c r="BC175" s="61">
        <f t="shared" si="29"/>
        <v>480</v>
      </c>
      <c r="BD175" s="55"/>
      <c r="BE175" s="55" t="str">
        <f t="shared" si="40"/>
        <v/>
      </c>
      <c r="BF175" s="55" t="str">
        <f t="shared" si="40"/>
        <v/>
      </c>
      <c r="BG175" s="55" t="str">
        <f t="shared" si="40"/>
        <v/>
      </c>
      <c r="BH175" s="55" t="str">
        <f t="shared" si="40"/>
        <v/>
      </c>
      <c r="BI175" s="55" t="str">
        <f t="shared" si="40"/>
        <v/>
      </c>
      <c r="BJ175" s="55" t="str">
        <f t="shared" si="40"/>
        <v/>
      </c>
      <c r="BK175" s="55" t="str">
        <f t="shared" si="40"/>
        <v/>
      </c>
      <c r="BL175" s="55" t="str">
        <f t="shared" si="40"/>
        <v/>
      </c>
      <c r="BM175" s="55" t="str">
        <f t="shared" si="40"/>
        <v/>
      </c>
      <c r="BN175" s="55" t="str">
        <f t="shared" si="40"/>
        <v/>
      </c>
      <c r="BO175" s="55" t="str">
        <f t="shared" si="40"/>
        <v/>
      </c>
      <c r="BP175" s="55" t="str">
        <f t="shared" si="40"/>
        <v/>
      </c>
      <c r="BQ175" s="55" t="str">
        <f t="shared" si="40"/>
        <v/>
      </c>
      <c r="BR175" s="62" t="str">
        <f t="shared" si="30"/>
        <v>Base</v>
      </c>
      <c r="BS175" s="62" t="str">
        <f t="shared" si="31"/>
        <v/>
      </c>
      <c r="BT175" s="63">
        <f t="shared" si="32"/>
        <v>117</v>
      </c>
      <c r="BU175" s="64">
        <f t="shared" si="33"/>
        <v>6.02</v>
      </c>
      <c r="BV175" s="64">
        <f t="shared" si="34"/>
        <v>13.04</v>
      </c>
      <c r="BW175" s="64">
        <f t="shared" si="35"/>
        <v>97.44</v>
      </c>
      <c r="BX175" s="65">
        <f t="shared" si="36"/>
        <v>46257.02</v>
      </c>
      <c r="BY175" s="65">
        <f t="shared" si="37"/>
        <v>46264.04</v>
      </c>
      <c r="BZ175" s="65">
        <f t="shared" si="38"/>
        <v>46349.440000000002</v>
      </c>
    </row>
    <row r="176" spans="1:78" ht="15.5" x14ac:dyDescent="0.35">
      <c r="A176">
        <v>71240</v>
      </c>
      <c r="B176" t="s">
        <v>782</v>
      </c>
      <c r="C176" t="s">
        <v>23</v>
      </c>
      <c r="D176">
        <v>123</v>
      </c>
      <c r="E176">
        <v>3002</v>
      </c>
      <c r="F176" t="s">
        <v>343</v>
      </c>
      <c r="G176" t="s">
        <v>270</v>
      </c>
      <c r="H176" t="s">
        <v>23</v>
      </c>
      <c r="I176" s="13">
        <v>46251</v>
      </c>
      <c r="J176" s="13">
        <v>46367</v>
      </c>
      <c r="K176" s="13">
        <v>46309</v>
      </c>
      <c r="L176" t="s">
        <v>786</v>
      </c>
      <c r="M176" t="s">
        <v>161</v>
      </c>
      <c r="N176">
        <v>10</v>
      </c>
      <c r="O176">
        <v>10</v>
      </c>
      <c r="P176">
        <v>10</v>
      </c>
      <c r="Q176">
        <v>10</v>
      </c>
      <c r="R176">
        <v>2</v>
      </c>
      <c r="S176">
        <v>292315</v>
      </c>
      <c r="T176" t="s">
        <v>344</v>
      </c>
      <c r="U176">
        <v>0</v>
      </c>
      <c r="V176"/>
      <c r="W176">
        <v>3</v>
      </c>
      <c r="X176" t="s">
        <v>194</v>
      </c>
      <c r="Y176"/>
      <c r="Z176" t="s">
        <v>278</v>
      </c>
      <c r="AA176" t="s">
        <v>160</v>
      </c>
      <c r="AB176" t="s">
        <v>198</v>
      </c>
      <c r="AC176"/>
      <c r="AD176"/>
      <c r="AE176"/>
      <c r="AF176" s="13">
        <v>46251</v>
      </c>
      <c r="AG176" s="13">
        <v>46367</v>
      </c>
      <c r="AH176" t="s">
        <v>194</v>
      </c>
      <c r="AI176">
        <v>1372</v>
      </c>
      <c r="AJ176" t="s">
        <v>208</v>
      </c>
      <c r="AK176" t="s">
        <v>209</v>
      </c>
      <c r="AL176" t="s">
        <v>483</v>
      </c>
      <c r="AM176" s="13">
        <v>46251</v>
      </c>
      <c r="AN176" s="13">
        <v>46367</v>
      </c>
      <c r="AO176"/>
      <c r="AP176"/>
      <c r="AQ176"/>
      <c r="AR176"/>
      <c r="AS176"/>
      <c r="AT176" s="59">
        <f>VLOOKUP($BR176,Tables!$D$14:$I$27,2,FALSE)*W176</f>
        <v>480</v>
      </c>
      <c r="AU176" s="59">
        <f>VLOOKUP($BR176,Tables!$D$14:$I$27,3,FALSE)</f>
        <v>0</v>
      </c>
      <c r="AV176" s="59">
        <f>VLOOKUP($BR176,Tables!$D$14:$I$27,4,FALSE)*W176</f>
        <v>0</v>
      </c>
      <c r="AW176" s="59">
        <f>VLOOKUP($BR176,Tables!$D$14:$I$27,5,FALSE)*W176</f>
        <v>0</v>
      </c>
      <c r="AX176" s="52">
        <f>IF(ISERROR(VLOOKUP(V176,Tables!$A$2:$B$27,2,FALSE))=TRUE,0,VLOOKUP(V176,Tables!$A$2:$B$27,2,FALSE))*VLOOKUP(BR176,Tables!$D$14:$J$27,7,FALSE)</f>
        <v>0</v>
      </c>
      <c r="AY176" s="52">
        <f>IF(ISERROR(VLOOKUP(BS176,Tables!$A$2:$B$31,2,FALSE))=TRUE,0,VLOOKUP(BS176,Tables!$A$2:$B$31,2,FALSE))</f>
        <v>0</v>
      </c>
      <c r="AZ176" s="59">
        <f>VLOOKUP($BR176,Tables!$D$14:$K$27,8,FALSE)</f>
        <v>0</v>
      </c>
      <c r="BA176" s="59">
        <f>IF(OR(BR176="T150",BR176="HYBT150"),W176*Tables!$L$23,0)</f>
        <v>0</v>
      </c>
      <c r="BB176" s="59">
        <f>IF(OR(BR176="T200",BR176="HYBT200"),W176*Tables!$E$24,0)</f>
        <v>0</v>
      </c>
      <c r="BC176" s="61">
        <f t="shared" si="29"/>
        <v>480</v>
      </c>
      <c r="BD176" s="55"/>
      <c r="BE176" s="55" t="str">
        <f t="shared" si="40"/>
        <v/>
      </c>
      <c r="BF176" s="55" t="str">
        <f t="shared" si="40"/>
        <v/>
      </c>
      <c r="BG176" s="55" t="str">
        <f t="shared" si="40"/>
        <v/>
      </c>
      <c r="BH176" s="55" t="str">
        <f t="shared" si="40"/>
        <v/>
      </c>
      <c r="BI176" s="55" t="str">
        <f t="shared" si="40"/>
        <v/>
      </c>
      <c r="BJ176" s="55" t="str">
        <f t="shared" si="40"/>
        <v/>
      </c>
      <c r="BK176" s="55" t="str">
        <f t="shared" si="40"/>
        <v>HYB</v>
      </c>
      <c r="BL176" s="55" t="str">
        <f t="shared" si="40"/>
        <v/>
      </c>
      <c r="BM176" s="55" t="str">
        <f t="shared" si="40"/>
        <v/>
      </c>
      <c r="BN176" s="55" t="str">
        <f t="shared" si="40"/>
        <v/>
      </c>
      <c r="BO176" s="55" t="str">
        <f t="shared" si="40"/>
        <v/>
      </c>
      <c r="BP176" s="55" t="str">
        <f t="shared" si="40"/>
        <v/>
      </c>
      <c r="BQ176" s="55" t="str">
        <f t="shared" si="40"/>
        <v/>
      </c>
      <c r="BR176" s="62" t="str">
        <f t="shared" si="30"/>
        <v>HYB</v>
      </c>
      <c r="BS176" s="62" t="str">
        <f t="shared" si="31"/>
        <v/>
      </c>
      <c r="BT176" s="63">
        <f t="shared" si="32"/>
        <v>117</v>
      </c>
      <c r="BU176" s="64">
        <f t="shared" si="33"/>
        <v>6.02</v>
      </c>
      <c r="BV176" s="64">
        <f t="shared" si="34"/>
        <v>13.04</v>
      </c>
      <c r="BW176" s="64">
        <f t="shared" si="35"/>
        <v>97.44</v>
      </c>
      <c r="BX176" s="65">
        <f t="shared" si="36"/>
        <v>46257.02</v>
      </c>
      <c r="BY176" s="65">
        <f t="shared" si="37"/>
        <v>46264.04</v>
      </c>
      <c r="BZ176" s="65">
        <f t="shared" si="38"/>
        <v>46349.440000000002</v>
      </c>
    </row>
    <row r="177" spans="1:78" ht="15.5" x14ac:dyDescent="0.35">
      <c r="A177">
        <v>71241</v>
      </c>
      <c r="B177" t="s">
        <v>782</v>
      </c>
      <c r="C177" t="s">
        <v>23</v>
      </c>
      <c r="D177">
        <v>123</v>
      </c>
      <c r="E177">
        <v>3003</v>
      </c>
      <c r="F177" t="s">
        <v>343</v>
      </c>
      <c r="G177" t="s">
        <v>270</v>
      </c>
      <c r="H177" t="s">
        <v>23</v>
      </c>
      <c r="I177" s="13">
        <v>46251</v>
      </c>
      <c r="J177" s="13">
        <v>46367</v>
      </c>
      <c r="K177" s="13">
        <v>46309</v>
      </c>
      <c r="L177" t="s">
        <v>1070</v>
      </c>
      <c r="M177" t="s">
        <v>161</v>
      </c>
      <c r="N177">
        <v>24</v>
      </c>
      <c r="O177">
        <v>12</v>
      </c>
      <c r="P177">
        <v>12</v>
      </c>
      <c r="Q177">
        <v>12</v>
      </c>
      <c r="R177">
        <v>0</v>
      </c>
      <c r="S177">
        <v>292315</v>
      </c>
      <c r="T177" t="s">
        <v>344</v>
      </c>
      <c r="U177">
        <v>0</v>
      </c>
      <c r="V177"/>
      <c r="W177">
        <v>3</v>
      </c>
      <c r="X177" t="s">
        <v>194</v>
      </c>
      <c r="Y177"/>
      <c r="Z177" t="s">
        <v>277</v>
      </c>
      <c r="AA177"/>
      <c r="AB177"/>
      <c r="AC177"/>
      <c r="AD177"/>
      <c r="AE177"/>
      <c r="AF177" s="13">
        <v>46251</v>
      </c>
      <c r="AG177" s="13">
        <v>46367</v>
      </c>
      <c r="AH177"/>
      <c r="AI177"/>
      <c r="AJ177"/>
      <c r="AK177"/>
      <c r="AL177"/>
      <c r="AM177"/>
      <c r="AN177"/>
      <c r="AO177"/>
      <c r="AP177"/>
      <c r="AQ177"/>
      <c r="AR177"/>
      <c r="AS177"/>
      <c r="AT177" s="59">
        <f>VLOOKUP($BR177,Tables!$D$14:$I$27,2,FALSE)*W177</f>
        <v>480</v>
      </c>
      <c r="AU177" s="59">
        <f>VLOOKUP($BR177,Tables!$D$14:$I$27,3,FALSE)</f>
        <v>0</v>
      </c>
      <c r="AV177" s="59">
        <f>VLOOKUP($BR177,Tables!$D$14:$I$27,4,FALSE)*W177</f>
        <v>0</v>
      </c>
      <c r="AW177" s="59">
        <f>VLOOKUP($BR177,Tables!$D$14:$I$27,5,FALSE)*W177</f>
        <v>0</v>
      </c>
      <c r="AX177" s="52">
        <f>IF(ISERROR(VLOOKUP(V177,Tables!$A$2:$B$27,2,FALSE))=TRUE,0,VLOOKUP(V177,Tables!$A$2:$B$27,2,FALSE))*VLOOKUP(BR177,Tables!$D$14:$J$27,7,FALSE)</f>
        <v>0</v>
      </c>
      <c r="AY177" s="52">
        <f>IF(ISERROR(VLOOKUP(BS177,Tables!$A$2:$B$31,2,FALSE))=TRUE,0,VLOOKUP(BS177,Tables!$A$2:$B$31,2,FALSE))</f>
        <v>0</v>
      </c>
      <c r="AZ177" s="59">
        <f>VLOOKUP($BR177,Tables!$D$14:$K$27,8,FALSE)</f>
        <v>0</v>
      </c>
      <c r="BA177" s="59">
        <f>IF(OR(BR177="T150",BR177="HYBT150"),W177*Tables!$L$23,0)</f>
        <v>0</v>
      </c>
      <c r="BB177" s="59">
        <f>IF(OR(BR177="T200",BR177="HYBT200"),W177*Tables!$E$24,0)</f>
        <v>0</v>
      </c>
      <c r="BC177" s="61">
        <f t="shared" si="29"/>
        <v>480</v>
      </c>
      <c r="BD177" s="55"/>
      <c r="BE177" s="55" t="str">
        <f t="shared" si="40"/>
        <v/>
      </c>
      <c r="BF177" s="55" t="str">
        <f t="shared" si="40"/>
        <v/>
      </c>
      <c r="BG177" s="55" t="str">
        <f t="shared" si="40"/>
        <v/>
      </c>
      <c r="BH177" s="55" t="str">
        <f t="shared" si="40"/>
        <v/>
      </c>
      <c r="BI177" s="55" t="str">
        <f t="shared" si="40"/>
        <v/>
      </c>
      <c r="BJ177" s="55" t="str">
        <f t="shared" si="40"/>
        <v/>
      </c>
      <c r="BK177" s="55" t="str">
        <f t="shared" si="40"/>
        <v/>
      </c>
      <c r="BL177" s="55" t="str">
        <f t="shared" si="40"/>
        <v/>
      </c>
      <c r="BM177" s="55" t="str">
        <f t="shared" si="40"/>
        <v/>
      </c>
      <c r="BN177" s="55" t="str">
        <f t="shared" si="40"/>
        <v/>
      </c>
      <c r="BO177" s="55" t="str">
        <f t="shared" si="40"/>
        <v/>
      </c>
      <c r="BP177" s="55" t="str">
        <f t="shared" si="40"/>
        <v/>
      </c>
      <c r="BQ177" s="55" t="str">
        <f t="shared" si="40"/>
        <v/>
      </c>
      <c r="BR177" s="62" t="str">
        <f t="shared" si="30"/>
        <v>Base</v>
      </c>
      <c r="BS177" s="62" t="str">
        <f t="shared" si="31"/>
        <v/>
      </c>
      <c r="BT177" s="63">
        <f t="shared" si="32"/>
        <v>117</v>
      </c>
      <c r="BU177" s="64">
        <f t="shared" si="33"/>
        <v>6.02</v>
      </c>
      <c r="BV177" s="64">
        <f t="shared" si="34"/>
        <v>13.04</v>
      </c>
      <c r="BW177" s="64">
        <f t="shared" si="35"/>
        <v>97.44</v>
      </c>
      <c r="BX177" s="65">
        <f t="shared" si="36"/>
        <v>46257.02</v>
      </c>
      <c r="BY177" s="65">
        <f t="shared" si="37"/>
        <v>46264.04</v>
      </c>
      <c r="BZ177" s="65">
        <f t="shared" si="38"/>
        <v>46349.440000000002</v>
      </c>
    </row>
    <row r="178" spans="1:78" ht="15.5" x14ac:dyDescent="0.35">
      <c r="A178">
        <v>71242</v>
      </c>
      <c r="B178" t="s">
        <v>782</v>
      </c>
      <c r="C178" t="s">
        <v>23</v>
      </c>
      <c r="D178">
        <v>140</v>
      </c>
      <c r="E178">
        <v>3001</v>
      </c>
      <c r="F178" t="s">
        <v>345</v>
      </c>
      <c r="G178" t="s">
        <v>270</v>
      </c>
      <c r="H178" t="s">
        <v>23</v>
      </c>
      <c r="I178" s="13">
        <v>46251</v>
      </c>
      <c r="J178" s="13">
        <v>46367</v>
      </c>
      <c r="K178" s="13">
        <v>46309</v>
      </c>
      <c r="L178" t="s">
        <v>256</v>
      </c>
      <c r="M178" t="s">
        <v>161</v>
      </c>
      <c r="N178">
        <v>10</v>
      </c>
      <c r="O178">
        <v>6</v>
      </c>
      <c r="P178">
        <v>6</v>
      </c>
      <c r="Q178">
        <v>6</v>
      </c>
      <c r="R178">
        <v>0</v>
      </c>
      <c r="S178">
        <v>292315</v>
      </c>
      <c r="T178" t="s">
        <v>344</v>
      </c>
      <c r="U178">
        <v>0</v>
      </c>
      <c r="V178"/>
      <c r="W178">
        <v>4</v>
      </c>
      <c r="X178" t="s">
        <v>194</v>
      </c>
      <c r="Y178" t="s">
        <v>561</v>
      </c>
      <c r="Z178" t="s">
        <v>277</v>
      </c>
      <c r="AA178"/>
      <c r="AB178"/>
      <c r="AC178"/>
      <c r="AD178"/>
      <c r="AE178"/>
      <c r="AF178" s="13">
        <v>46251</v>
      </c>
      <c r="AG178" s="13">
        <v>46367</v>
      </c>
      <c r="AH178"/>
      <c r="AI178"/>
      <c r="AJ178"/>
      <c r="AK178"/>
      <c r="AL178"/>
      <c r="AM178"/>
      <c r="AN178"/>
      <c r="AO178"/>
      <c r="AP178"/>
      <c r="AQ178"/>
      <c r="AR178"/>
      <c r="AS178"/>
      <c r="AT178" s="59">
        <f>VLOOKUP($BR178,Tables!$D$14:$I$27,2,FALSE)*W178</f>
        <v>640</v>
      </c>
      <c r="AU178" s="59">
        <f>VLOOKUP($BR178,Tables!$D$14:$I$27,3,FALSE)</f>
        <v>0</v>
      </c>
      <c r="AV178" s="59">
        <f>VLOOKUP($BR178,Tables!$D$14:$I$27,4,FALSE)*W178</f>
        <v>0</v>
      </c>
      <c r="AW178" s="59">
        <f>VLOOKUP($BR178,Tables!$D$14:$I$27,5,FALSE)*W178</f>
        <v>0</v>
      </c>
      <c r="AX178" s="52">
        <f>IF(ISERROR(VLOOKUP(V178,Tables!$A$2:$B$27,2,FALSE))=TRUE,0,VLOOKUP(V178,Tables!$A$2:$B$27,2,FALSE))*VLOOKUP(BR178,Tables!$D$14:$J$27,7,FALSE)</f>
        <v>0</v>
      </c>
      <c r="AY178" s="52">
        <f>IF(ISERROR(VLOOKUP(BS178,Tables!$A$2:$B$31,2,FALSE))=TRUE,0,VLOOKUP(BS178,Tables!$A$2:$B$31,2,FALSE))</f>
        <v>0</v>
      </c>
      <c r="AZ178" s="59">
        <f>VLOOKUP($BR178,Tables!$D$14:$K$27,8,FALSE)</f>
        <v>0</v>
      </c>
      <c r="BA178" s="59">
        <f>IF(OR(BR178="T150",BR178="HYBT150"),W178*Tables!$L$23,0)</f>
        <v>0</v>
      </c>
      <c r="BB178" s="59">
        <f>IF(OR(BR178="T200",BR178="HYBT200"),W178*Tables!$E$24,0)</f>
        <v>0</v>
      </c>
      <c r="BC178" s="61">
        <f t="shared" si="29"/>
        <v>640</v>
      </c>
      <c r="BD178" s="55" t="str">
        <f t="shared" si="40"/>
        <v/>
      </c>
      <c r="BE178" s="55" t="str">
        <f t="shared" si="40"/>
        <v/>
      </c>
      <c r="BF178" s="55" t="str">
        <f t="shared" si="40"/>
        <v/>
      </c>
      <c r="BG178" s="55" t="str">
        <f t="shared" si="40"/>
        <v/>
      </c>
      <c r="BH178" s="55" t="str">
        <f t="shared" si="40"/>
        <v/>
      </c>
      <c r="BI178" s="55" t="str">
        <f t="shared" si="40"/>
        <v/>
      </c>
      <c r="BJ178" s="55" t="str">
        <f t="shared" si="40"/>
        <v/>
      </c>
      <c r="BK178" s="55" t="str">
        <f t="shared" si="40"/>
        <v/>
      </c>
      <c r="BL178" s="55" t="str">
        <f t="shared" si="40"/>
        <v/>
      </c>
      <c r="BM178" s="55" t="str">
        <f t="shared" si="40"/>
        <v/>
      </c>
      <c r="BN178" s="55" t="str">
        <f t="shared" si="40"/>
        <v/>
      </c>
      <c r="BO178" s="55" t="str">
        <f t="shared" si="40"/>
        <v/>
      </c>
      <c r="BP178" s="55" t="str">
        <f t="shared" si="40"/>
        <v/>
      </c>
      <c r="BQ178" s="55" t="str">
        <f t="shared" ref="BD178:BQ196" si="41">IF(ISERROR(SEARCHB(" "&amp;BQ$1&amp;" "," "&amp;$L178&amp;" "))=TRUE,"",BQ$1)</f>
        <v/>
      </c>
      <c r="BR178" s="62" t="str">
        <f t="shared" si="30"/>
        <v>Base</v>
      </c>
      <c r="BS178" s="62" t="str">
        <f t="shared" si="31"/>
        <v/>
      </c>
      <c r="BT178" s="63">
        <f t="shared" si="32"/>
        <v>117</v>
      </c>
      <c r="BU178" s="64">
        <f t="shared" si="33"/>
        <v>6.02</v>
      </c>
      <c r="BV178" s="64">
        <f t="shared" si="34"/>
        <v>13.04</v>
      </c>
      <c r="BW178" s="64">
        <f t="shared" si="35"/>
        <v>97.44</v>
      </c>
      <c r="BX178" s="65">
        <f t="shared" si="36"/>
        <v>46257.02</v>
      </c>
      <c r="BY178" s="65">
        <f t="shared" si="37"/>
        <v>46264.04</v>
      </c>
      <c r="BZ178" s="65">
        <f t="shared" si="38"/>
        <v>46349.440000000002</v>
      </c>
    </row>
    <row r="179" spans="1:78" ht="15.5" x14ac:dyDescent="0.35">
      <c r="A179">
        <v>71243</v>
      </c>
      <c r="B179" t="s">
        <v>782</v>
      </c>
      <c r="C179" t="s">
        <v>23</v>
      </c>
      <c r="D179">
        <v>140</v>
      </c>
      <c r="E179">
        <v>3002</v>
      </c>
      <c r="F179" t="s">
        <v>345</v>
      </c>
      <c r="G179" t="s">
        <v>270</v>
      </c>
      <c r="H179" t="s">
        <v>23</v>
      </c>
      <c r="I179" s="13">
        <v>46251</v>
      </c>
      <c r="J179" s="13">
        <v>46367</v>
      </c>
      <c r="K179" s="13">
        <v>46309</v>
      </c>
      <c r="L179" t="s">
        <v>258</v>
      </c>
      <c r="M179" t="s">
        <v>161</v>
      </c>
      <c r="N179">
        <v>10</v>
      </c>
      <c r="O179">
        <v>2</v>
      </c>
      <c r="P179">
        <v>2</v>
      </c>
      <c r="Q179">
        <v>2</v>
      </c>
      <c r="R179">
        <v>0</v>
      </c>
      <c r="S179">
        <v>292315</v>
      </c>
      <c r="T179" t="s">
        <v>344</v>
      </c>
      <c r="U179">
        <v>0</v>
      </c>
      <c r="V179"/>
      <c r="W179">
        <v>4</v>
      </c>
      <c r="X179" t="s">
        <v>194</v>
      </c>
      <c r="Y179" t="s">
        <v>562</v>
      </c>
      <c r="Z179" t="s">
        <v>278</v>
      </c>
      <c r="AA179" t="s">
        <v>194</v>
      </c>
      <c r="AB179">
        <v>1364</v>
      </c>
      <c r="AC179" t="s">
        <v>2</v>
      </c>
      <c r="AD179" t="s">
        <v>292</v>
      </c>
      <c r="AE179" t="s">
        <v>483</v>
      </c>
      <c r="AF179" s="13">
        <v>46251</v>
      </c>
      <c r="AG179" s="13">
        <v>46367</v>
      </c>
      <c r="AH179"/>
      <c r="AI179"/>
      <c r="AJ179"/>
      <c r="AK179"/>
      <c r="AL179"/>
      <c r="AM179"/>
      <c r="AN179"/>
      <c r="AO179"/>
      <c r="AP179"/>
      <c r="AQ179"/>
      <c r="AR179"/>
      <c r="AS179"/>
      <c r="AT179" s="59">
        <f>VLOOKUP($BR179,Tables!$D$14:$I$27,2,FALSE)*W179</f>
        <v>640</v>
      </c>
      <c r="AU179" s="59">
        <f>VLOOKUP($BR179,Tables!$D$14:$I$27,3,FALSE)</f>
        <v>0</v>
      </c>
      <c r="AV179" s="59">
        <f>VLOOKUP($BR179,Tables!$D$14:$I$27,4,FALSE)*W179</f>
        <v>0</v>
      </c>
      <c r="AW179" s="59">
        <f>VLOOKUP($BR179,Tables!$D$14:$I$27,5,FALSE)*W179</f>
        <v>0</v>
      </c>
      <c r="AX179" s="52">
        <f>IF(ISERROR(VLOOKUP(V179,Tables!$A$2:$B$27,2,FALSE))=TRUE,0,VLOOKUP(V179,Tables!$A$2:$B$27,2,FALSE))*VLOOKUP(BR179,Tables!$D$14:$J$27,7,FALSE)</f>
        <v>0</v>
      </c>
      <c r="AY179" s="52">
        <f>IF(ISERROR(VLOOKUP(BS179,Tables!$A$2:$B$31,2,FALSE))=TRUE,0,VLOOKUP(BS179,Tables!$A$2:$B$31,2,FALSE))</f>
        <v>0</v>
      </c>
      <c r="AZ179" s="59">
        <f>VLOOKUP($BR179,Tables!$D$14:$K$27,8,FALSE)</f>
        <v>0</v>
      </c>
      <c r="BA179" s="59">
        <f>IF(OR(BR179="T150",BR179="HYBT150"),W179*Tables!$L$23,0)</f>
        <v>0</v>
      </c>
      <c r="BB179" s="59">
        <f>IF(OR(BR179="T200",BR179="HYBT200"),W179*Tables!$E$24,0)</f>
        <v>0</v>
      </c>
      <c r="BC179" s="61">
        <f t="shared" si="29"/>
        <v>640</v>
      </c>
      <c r="BD179" s="55" t="str">
        <f t="shared" si="41"/>
        <v/>
      </c>
      <c r="BE179" s="55" t="str">
        <f t="shared" si="41"/>
        <v/>
      </c>
      <c r="BF179" s="55" t="str">
        <f t="shared" si="41"/>
        <v/>
      </c>
      <c r="BG179" s="55" t="str">
        <f t="shared" si="41"/>
        <v/>
      </c>
      <c r="BH179" s="55" t="str">
        <f t="shared" si="41"/>
        <v/>
      </c>
      <c r="BI179" s="55" t="str">
        <f t="shared" si="41"/>
        <v/>
      </c>
      <c r="BJ179" s="55" t="str">
        <f t="shared" si="41"/>
        <v/>
      </c>
      <c r="BK179" s="55" t="str">
        <f t="shared" si="41"/>
        <v>HYB</v>
      </c>
      <c r="BL179" s="55" t="str">
        <f t="shared" si="41"/>
        <v/>
      </c>
      <c r="BM179" s="55" t="str">
        <f t="shared" si="41"/>
        <v/>
      </c>
      <c r="BN179" s="55" t="str">
        <f t="shared" si="41"/>
        <v/>
      </c>
      <c r="BO179" s="55" t="str">
        <f t="shared" si="41"/>
        <v/>
      </c>
      <c r="BP179" s="55" t="str">
        <f t="shared" si="41"/>
        <v/>
      </c>
      <c r="BQ179" s="55" t="str">
        <f t="shared" si="41"/>
        <v/>
      </c>
      <c r="BR179" s="62" t="str">
        <f t="shared" si="30"/>
        <v>HYB</v>
      </c>
      <c r="BS179" s="62" t="str">
        <f t="shared" si="31"/>
        <v/>
      </c>
      <c r="BT179" s="63">
        <f t="shared" si="32"/>
        <v>117</v>
      </c>
      <c r="BU179" s="64">
        <f t="shared" si="33"/>
        <v>6.02</v>
      </c>
      <c r="BV179" s="64">
        <f t="shared" si="34"/>
        <v>13.04</v>
      </c>
      <c r="BW179" s="64">
        <f t="shared" si="35"/>
        <v>97.44</v>
      </c>
      <c r="BX179" s="65">
        <f t="shared" si="36"/>
        <v>46257.02</v>
      </c>
      <c r="BY179" s="65">
        <f t="shared" si="37"/>
        <v>46264.04</v>
      </c>
      <c r="BZ179" s="65">
        <f t="shared" si="38"/>
        <v>46349.440000000002</v>
      </c>
    </row>
    <row r="180" spans="1:78" ht="15.5" x14ac:dyDescent="0.35">
      <c r="A180">
        <v>71244</v>
      </c>
      <c r="B180" t="s">
        <v>782</v>
      </c>
      <c r="C180" t="s">
        <v>23</v>
      </c>
      <c r="D180">
        <v>150</v>
      </c>
      <c r="E180">
        <v>3001</v>
      </c>
      <c r="F180" t="s">
        <v>346</v>
      </c>
      <c r="G180" t="s">
        <v>270</v>
      </c>
      <c r="H180" t="s">
        <v>23</v>
      </c>
      <c r="I180" s="13">
        <v>46251</v>
      </c>
      <c r="J180" s="13">
        <v>46367</v>
      </c>
      <c r="K180" s="13">
        <v>46309</v>
      </c>
      <c r="L180" t="s">
        <v>781</v>
      </c>
      <c r="M180" t="s">
        <v>161</v>
      </c>
      <c r="N180">
        <v>24</v>
      </c>
      <c r="O180">
        <v>16</v>
      </c>
      <c r="P180">
        <v>16</v>
      </c>
      <c r="Q180">
        <v>16</v>
      </c>
      <c r="R180">
        <v>0</v>
      </c>
      <c r="S180">
        <v>367494</v>
      </c>
      <c r="T180" t="s">
        <v>963</v>
      </c>
      <c r="U180">
        <v>0</v>
      </c>
      <c r="V180"/>
      <c r="W180">
        <v>3</v>
      </c>
      <c r="X180" t="s">
        <v>194</v>
      </c>
      <c r="Y180"/>
      <c r="Z180" t="s">
        <v>277</v>
      </c>
      <c r="AA180"/>
      <c r="AB180"/>
      <c r="AC180"/>
      <c r="AD180"/>
      <c r="AE180"/>
      <c r="AF180" s="13">
        <v>46251</v>
      </c>
      <c r="AG180" s="13">
        <v>46367</v>
      </c>
      <c r="AH180"/>
      <c r="AI180"/>
      <c r="AJ180"/>
      <c r="AK180"/>
      <c r="AL180"/>
      <c r="AM180"/>
      <c r="AN180"/>
      <c r="AO180"/>
      <c r="AP180"/>
      <c r="AQ180"/>
      <c r="AR180"/>
      <c r="AS180"/>
      <c r="AT180" s="59">
        <f>VLOOKUP($BR180,Tables!$D$14:$I$27,2,FALSE)*W180</f>
        <v>480</v>
      </c>
      <c r="AU180" s="59">
        <f>VLOOKUP($BR180,Tables!$D$14:$I$27,3,FALSE)</f>
        <v>0</v>
      </c>
      <c r="AV180" s="59">
        <f>VLOOKUP($BR180,Tables!$D$14:$I$27,4,FALSE)*W180</f>
        <v>0</v>
      </c>
      <c r="AW180" s="59">
        <f>VLOOKUP($BR180,Tables!$D$14:$I$27,5,FALSE)*W180</f>
        <v>0</v>
      </c>
      <c r="AX180" s="52">
        <f>IF(ISERROR(VLOOKUP(V180,Tables!$A$2:$B$27,2,FALSE))=TRUE,0,VLOOKUP(V180,Tables!$A$2:$B$27,2,FALSE))*VLOOKUP(BR180,Tables!$D$14:$J$27,7,FALSE)</f>
        <v>0</v>
      </c>
      <c r="AY180" s="52">
        <f>IF(ISERROR(VLOOKUP(BS180,Tables!$A$2:$B$31,2,FALSE))=TRUE,0,VLOOKUP(BS180,Tables!$A$2:$B$31,2,FALSE))</f>
        <v>0</v>
      </c>
      <c r="AZ180" s="59">
        <f>VLOOKUP($BR180,Tables!$D$14:$K$27,8,FALSE)</f>
        <v>0</v>
      </c>
      <c r="BA180" s="59">
        <f>IF(OR(BR180="T150",BR180="HYBT150"),W180*Tables!$L$23,0)</f>
        <v>0</v>
      </c>
      <c r="BB180" s="59">
        <f>IF(OR(BR180="T200",BR180="HYBT200"),W180*Tables!$E$24,0)</f>
        <v>0</v>
      </c>
      <c r="BC180" s="61">
        <f t="shared" si="29"/>
        <v>480</v>
      </c>
      <c r="BD180" s="55" t="str">
        <f t="shared" si="41"/>
        <v/>
      </c>
      <c r="BE180" s="55" t="str">
        <f t="shared" si="41"/>
        <v/>
      </c>
      <c r="BF180" s="55" t="str">
        <f t="shared" si="41"/>
        <v/>
      </c>
      <c r="BG180" s="55" t="str">
        <f t="shared" si="41"/>
        <v/>
      </c>
      <c r="BH180" s="55" t="str">
        <f t="shared" si="41"/>
        <v/>
      </c>
      <c r="BI180" s="55" t="str">
        <f t="shared" si="41"/>
        <v/>
      </c>
      <c r="BJ180" s="55" t="str">
        <f t="shared" si="41"/>
        <v/>
      </c>
      <c r="BK180" s="55" t="str">
        <f t="shared" si="41"/>
        <v/>
      </c>
      <c r="BL180" s="55" t="str">
        <f t="shared" si="41"/>
        <v/>
      </c>
      <c r="BM180" s="55" t="str">
        <f t="shared" si="41"/>
        <v/>
      </c>
      <c r="BN180" s="55" t="str">
        <f t="shared" si="41"/>
        <v/>
      </c>
      <c r="BO180" s="55" t="str">
        <f t="shared" si="41"/>
        <v/>
      </c>
      <c r="BP180" s="55" t="str">
        <f t="shared" si="41"/>
        <v/>
      </c>
      <c r="BQ180" s="55" t="str">
        <f t="shared" si="41"/>
        <v/>
      </c>
      <c r="BR180" s="62" t="str">
        <f t="shared" si="30"/>
        <v>Base</v>
      </c>
      <c r="BS180" s="62" t="str">
        <f t="shared" si="31"/>
        <v/>
      </c>
      <c r="BT180" s="63">
        <f t="shared" si="32"/>
        <v>117</v>
      </c>
      <c r="BU180" s="64">
        <f t="shared" si="33"/>
        <v>6.02</v>
      </c>
      <c r="BV180" s="64">
        <f t="shared" si="34"/>
        <v>13.04</v>
      </c>
      <c r="BW180" s="64">
        <f t="shared" si="35"/>
        <v>97.44</v>
      </c>
      <c r="BX180" s="65">
        <f t="shared" si="36"/>
        <v>46257.02</v>
      </c>
      <c r="BY180" s="65">
        <f t="shared" si="37"/>
        <v>46264.04</v>
      </c>
      <c r="BZ180" s="65">
        <f t="shared" si="38"/>
        <v>46349.440000000002</v>
      </c>
    </row>
    <row r="181" spans="1:78" ht="15.5" x14ac:dyDescent="0.35">
      <c r="A181">
        <v>71245</v>
      </c>
      <c r="B181" t="s">
        <v>782</v>
      </c>
      <c r="C181" t="s">
        <v>23</v>
      </c>
      <c r="D181">
        <v>150</v>
      </c>
      <c r="E181">
        <v>3002</v>
      </c>
      <c r="F181" t="s">
        <v>346</v>
      </c>
      <c r="G181" t="s">
        <v>270</v>
      </c>
      <c r="H181" t="s">
        <v>23</v>
      </c>
      <c r="I181" s="13">
        <v>46251</v>
      </c>
      <c r="J181" s="13">
        <v>46367</v>
      </c>
      <c r="K181"/>
      <c r="L181" t="s">
        <v>781</v>
      </c>
      <c r="M181" t="s">
        <v>161</v>
      </c>
      <c r="N181">
        <v>24</v>
      </c>
      <c r="O181">
        <v>15</v>
      </c>
      <c r="P181">
        <v>15</v>
      </c>
      <c r="Q181">
        <v>15</v>
      </c>
      <c r="R181">
        <v>0</v>
      </c>
      <c r="S181">
        <v>367494</v>
      </c>
      <c r="T181" t="s">
        <v>963</v>
      </c>
      <c r="U181">
        <v>0</v>
      </c>
      <c r="V181"/>
      <c r="W181">
        <v>3</v>
      </c>
      <c r="X181" t="s">
        <v>194</v>
      </c>
      <c r="Y181"/>
      <c r="Z181" t="s">
        <v>277</v>
      </c>
      <c r="AA181"/>
      <c r="AB181"/>
      <c r="AC181"/>
      <c r="AD181"/>
      <c r="AE181"/>
      <c r="AF181" s="13">
        <v>46251</v>
      </c>
      <c r="AG181" s="13">
        <v>46367</v>
      </c>
      <c r="AH181"/>
      <c r="AI181"/>
      <c r="AJ181"/>
      <c r="AK181"/>
      <c r="AL181"/>
      <c r="AM181"/>
      <c r="AN181"/>
      <c r="AO181"/>
      <c r="AP181"/>
      <c r="AQ181"/>
      <c r="AR181"/>
      <c r="AS181"/>
      <c r="AT181" s="59">
        <f>VLOOKUP($BR181,Tables!$D$14:$I$27,2,FALSE)*W181</f>
        <v>480</v>
      </c>
      <c r="AU181" s="59">
        <f>VLOOKUP($BR181,Tables!$D$14:$I$27,3,FALSE)</f>
        <v>0</v>
      </c>
      <c r="AV181" s="59">
        <f>VLOOKUP($BR181,Tables!$D$14:$I$27,4,FALSE)*W181</f>
        <v>0</v>
      </c>
      <c r="AW181" s="59">
        <f>VLOOKUP($BR181,Tables!$D$14:$I$27,5,FALSE)*W181</f>
        <v>0</v>
      </c>
      <c r="AX181" s="52">
        <f>IF(ISERROR(VLOOKUP(V181,Tables!$A$2:$B$27,2,FALSE))=TRUE,0,VLOOKUP(V181,Tables!$A$2:$B$27,2,FALSE))*VLOOKUP(BR181,Tables!$D$14:$J$27,7,FALSE)</f>
        <v>0</v>
      </c>
      <c r="AY181" s="52">
        <f>IF(ISERROR(VLOOKUP(BS181,Tables!$A$2:$B$31,2,FALSE))=TRUE,0,VLOOKUP(BS181,Tables!$A$2:$B$31,2,FALSE))</f>
        <v>0</v>
      </c>
      <c r="AZ181" s="59">
        <f>VLOOKUP($BR181,Tables!$D$14:$K$27,8,FALSE)</f>
        <v>0</v>
      </c>
      <c r="BA181" s="59">
        <f>IF(OR(BR181="T150",BR181="HYBT150"),W181*Tables!$L$23,0)</f>
        <v>0</v>
      </c>
      <c r="BB181" s="59">
        <f>IF(OR(BR181="T200",BR181="HYBT200"),W181*Tables!$E$24,0)</f>
        <v>0</v>
      </c>
      <c r="BC181" s="61">
        <f t="shared" si="29"/>
        <v>480</v>
      </c>
      <c r="BD181" s="55" t="str">
        <f t="shared" si="41"/>
        <v/>
      </c>
      <c r="BE181" s="55" t="str">
        <f t="shared" si="41"/>
        <v/>
      </c>
      <c r="BF181" s="55" t="str">
        <f t="shared" si="41"/>
        <v/>
      </c>
      <c r="BG181" s="55" t="str">
        <f t="shared" si="41"/>
        <v/>
      </c>
      <c r="BH181" s="55" t="str">
        <f t="shared" si="41"/>
        <v/>
      </c>
      <c r="BI181" s="55" t="str">
        <f t="shared" si="41"/>
        <v/>
      </c>
      <c r="BJ181" s="55" t="str">
        <f t="shared" si="41"/>
        <v/>
      </c>
      <c r="BK181" s="55" t="str">
        <f t="shared" si="41"/>
        <v/>
      </c>
      <c r="BL181" s="55" t="str">
        <f t="shared" si="41"/>
        <v/>
      </c>
      <c r="BM181" s="55" t="str">
        <f t="shared" si="41"/>
        <v/>
      </c>
      <c r="BN181" s="55" t="str">
        <f t="shared" si="41"/>
        <v/>
      </c>
      <c r="BO181" s="55" t="str">
        <f t="shared" si="41"/>
        <v/>
      </c>
      <c r="BP181" s="55" t="str">
        <f t="shared" si="41"/>
        <v/>
      </c>
      <c r="BQ181" s="55" t="str">
        <f t="shared" si="41"/>
        <v/>
      </c>
      <c r="BR181" s="62" t="str">
        <f t="shared" si="30"/>
        <v>Base</v>
      </c>
      <c r="BS181" s="62" t="str">
        <f t="shared" si="31"/>
        <v/>
      </c>
      <c r="BT181" s="63">
        <f t="shared" si="32"/>
        <v>117</v>
      </c>
      <c r="BU181" s="64">
        <f t="shared" si="33"/>
        <v>6.02</v>
      </c>
      <c r="BV181" s="64">
        <f t="shared" si="34"/>
        <v>13.04</v>
      </c>
      <c r="BW181" s="64">
        <f t="shared" si="35"/>
        <v>97.44</v>
      </c>
      <c r="BX181" s="65">
        <f t="shared" si="36"/>
        <v>46257.02</v>
      </c>
      <c r="BY181" s="65">
        <f t="shared" si="37"/>
        <v>46264.04</v>
      </c>
      <c r="BZ181" s="65">
        <f t="shared" si="38"/>
        <v>46349.440000000002</v>
      </c>
    </row>
    <row r="182" spans="1:78" ht="15.5" x14ac:dyDescent="0.35">
      <c r="A182">
        <v>71246</v>
      </c>
      <c r="B182" t="s">
        <v>782</v>
      </c>
      <c r="C182" t="s">
        <v>23</v>
      </c>
      <c r="D182">
        <v>160</v>
      </c>
      <c r="E182">
        <v>3001</v>
      </c>
      <c r="F182" t="s">
        <v>563</v>
      </c>
      <c r="G182" t="s">
        <v>270</v>
      </c>
      <c r="H182" t="s">
        <v>23</v>
      </c>
      <c r="I182" s="13">
        <v>46251</v>
      </c>
      <c r="J182" s="13">
        <v>46367</v>
      </c>
      <c r="K182"/>
      <c r="L182" t="s">
        <v>784</v>
      </c>
      <c r="M182" t="s">
        <v>161</v>
      </c>
      <c r="N182">
        <v>24</v>
      </c>
      <c r="O182">
        <v>3</v>
      </c>
      <c r="P182">
        <v>3</v>
      </c>
      <c r="Q182">
        <v>3</v>
      </c>
      <c r="R182">
        <v>0</v>
      </c>
      <c r="S182" t="s">
        <v>197</v>
      </c>
      <c r="T182" t="s">
        <v>197</v>
      </c>
      <c r="U182">
        <v>0</v>
      </c>
      <c r="V182"/>
      <c r="W182">
        <v>3</v>
      </c>
      <c r="X182" t="s">
        <v>962</v>
      </c>
      <c r="Y182"/>
      <c r="Z182" t="s">
        <v>302</v>
      </c>
      <c r="AA182" t="s">
        <v>268</v>
      </c>
      <c r="AB182" t="s">
        <v>198</v>
      </c>
      <c r="AC182" t="s">
        <v>204</v>
      </c>
      <c r="AD182" t="s">
        <v>342</v>
      </c>
      <c r="AE182" t="s">
        <v>475</v>
      </c>
      <c r="AF182" s="13">
        <v>46251</v>
      </c>
      <c r="AG182" s="13">
        <v>46367</v>
      </c>
      <c r="AH182"/>
      <c r="AI182"/>
      <c r="AJ182"/>
      <c r="AK182"/>
      <c r="AL182"/>
      <c r="AM182"/>
      <c r="AN182"/>
      <c r="AO182"/>
      <c r="AP182"/>
      <c r="AQ182"/>
      <c r="AR182"/>
      <c r="AS182"/>
      <c r="AT182" s="59">
        <f>VLOOKUP($BR182,Tables!$D$14:$I$27,2,FALSE)*W182</f>
        <v>480</v>
      </c>
      <c r="AU182" s="59">
        <f>VLOOKUP($BR182,Tables!$D$14:$I$27,3,FALSE)</f>
        <v>0</v>
      </c>
      <c r="AV182" s="59">
        <f>VLOOKUP($BR182,Tables!$D$14:$I$27,4,FALSE)*W182</f>
        <v>0</v>
      </c>
      <c r="AW182" s="59">
        <f>VLOOKUP($BR182,Tables!$D$14:$I$27,5,FALSE)*W182</f>
        <v>0</v>
      </c>
      <c r="AX182" s="52">
        <f>IF(ISERROR(VLOOKUP(V182,Tables!$A$2:$B$27,2,FALSE))=TRUE,0,VLOOKUP(V182,Tables!$A$2:$B$27,2,FALSE))*VLOOKUP(BR182,Tables!$D$14:$J$27,7,FALSE)</f>
        <v>0</v>
      </c>
      <c r="AY182" s="52">
        <f>IF(ISERROR(VLOOKUP(BS182,Tables!$A$2:$B$31,2,FALSE))=TRUE,0,VLOOKUP(BS182,Tables!$A$2:$B$31,2,FALSE))</f>
        <v>0</v>
      </c>
      <c r="AZ182" s="59">
        <f>VLOOKUP($BR182,Tables!$D$14:$K$27,8,FALSE)</f>
        <v>0</v>
      </c>
      <c r="BA182" s="59">
        <f>IF(OR(BR182="T150",BR182="HYBT150"),W182*Tables!$L$23,0)</f>
        <v>0</v>
      </c>
      <c r="BB182" s="59">
        <f>IF(OR(BR182="T200",BR182="HYBT200"),W182*Tables!$E$24,0)</f>
        <v>0</v>
      </c>
      <c r="BC182" s="61">
        <f t="shared" si="29"/>
        <v>480</v>
      </c>
      <c r="BD182" s="55" t="str">
        <f t="shared" si="41"/>
        <v/>
      </c>
      <c r="BE182" s="55" t="str">
        <f t="shared" si="41"/>
        <v/>
      </c>
      <c r="BF182" s="55" t="str">
        <f t="shared" si="41"/>
        <v/>
      </c>
      <c r="BG182" s="55" t="str">
        <f t="shared" si="41"/>
        <v/>
      </c>
      <c r="BH182" s="55" t="str">
        <f t="shared" si="41"/>
        <v/>
      </c>
      <c r="BI182" s="55" t="str">
        <f t="shared" si="41"/>
        <v/>
      </c>
      <c r="BJ182" s="55" t="str">
        <f t="shared" si="41"/>
        <v/>
      </c>
      <c r="BK182" s="55" t="str">
        <f t="shared" si="41"/>
        <v/>
      </c>
      <c r="BL182" s="55" t="str">
        <f t="shared" si="41"/>
        <v/>
      </c>
      <c r="BM182" s="55" t="str">
        <f t="shared" si="41"/>
        <v/>
      </c>
      <c r="BN182" s="55" t="str">
        <f t="shared" si="41"/>
        <v/>
      </c>
      <c r="BO182" s="55" t="str">
        <f t="shared" si="41"/>
        <v/>
      </c>
      <c r="BP182" s="55" t="str">
        <f t="shared" si="41"/>
        <v/>
      </c>
      <c r="BQ182" s="55" t="str">
        <f t="shared" si="41"/>
        <v/>
      </c>
      <c r="BR182" s="62" t="str">
        <f t="shared" si="30"/>
        <v>Base</v>
      </c>
      <c r="BS182" s="62" t="str">
        <f t="shared" si="31"/>
        <v/>
      </c>
      <c r="BT182" s="63">
        <f t="shared" si="32"/>
        <v>117</v>
      </c>
      <c r="BU182" s="64">
        <f t="shared" si="33"/>
        <v>6.02</v>
      </c>
      <c r="BV182" s="64">
        <f t="shared" si="34"/>
        <v>13.04</v>
      </c>
      <c r="BW182" s="64">
        <f t="shared" si="35"/>
        <v>97.44</v>
      </c>
      <c r="BX182" s="65">
        <f t="shared" si="36"/>
        <v>46257.02</v>
      </c>
      <c r="BY182" s="65">
        <f t="shared" si="37"/>
        <v>46264.04</v>
      </c>
      <c r="BZ182" s="65">
        <f t="shared" si="38"/>
        <v>46349.440000000002</v>
      </c>
    </row>
    <row r="183" spans="1:78" ht="15.5" x14ac:dyDescent="0.35">
      <c r="A183">
        <v>71247</v>
      </c>
      <c r="B183" t="s">
        <v>782</v>
      </c>
      <c r="C183" t="s">
        <v>23</v>
      </c>
      <c r="D183">
        <v>182</v>
      </c>
      <c r="E183">
        <v>3001</v>
      </c>
      <c r="F183" t="s">
        <v>564</v>
      </c>
      <c r="G183" t="s">
        <v>270</v>
      </c>
      <c r="H183" t="s">
        <v>23</v>
      </c>
      <c r="I183" s="13">
        <v>46251</v>
      </c>
      <c r="J183" s="13">
        <v>46367</v>
      </c>
      <c r="K183" s="13">
        <v>46309</v>
      </c>
      <c r="L183" t="s">
        <v>256</v>
      </c>
      <c r="M183" t="s">
        <v>161</v>
      </c>
      <c r="N183">
        <v>10</v>
      </c>
      <c r="O183">
        <v>7</v>
      </c>
      <c r="P183">
        <v>7</v>
      </c>
      <c r="Q183">
        <v>7</v>
      </c>
      <c r="R183">
        <v>0</v>
      </c>
      <c r="S183">
        <v>292315</v>
      </c>
      <c r="T183" t="s">
        <v>344</v>
      </c>
      <c r="U183">
        <v>0</v>
      </c>
      <c r="V183"/>
      <c r="W183">
        <v>3</v>
      </c>
      <c r="X183" t="s">
        <v>194</v>
      </c>
      <c r="Y183" t="s">
        <v>565</v>
      </c>
      <c r="Z183" t="s">
        <v>277</v>
      </c>
      <c r="AA183"/>
      <c r="AB183"/>
      <c r="AC183"/>
      <c r="AD183"/>
      <c r="AE183"/>
      <c r="AF183" s="13">
        <v>46251</v>
      </c>
      <c r="AG183" s="13">
        <v>46367</v>
      </c>
      <c r="AH183"/>
      <c r="AI183"/>
      <c r="AJ183"/>
      <c r="AK183"/>
      <c r="AL183"/>
      <c r="AM183"/>
      <c r="AN183"/>
      <c r="AO183"/>
      <c r="AP183"/>
      <c r="AQ183"/>
      <c r="AR183"/>
      <c r="AS183"/>
      <c r="AT183" s="59">
        <f>VLOOKUP($BR183,Tables!$D$14:$I$27,2,FALSE)*W183</f>
        <v>480</v>
      </c>
      <c r="AU183" s="59">
        <f>VLOOKUP($BR183,Tables!$D$14:$I$27,3,FALSE)</f>
        <v>0</v>
      </c>
      <c r="AV183" s="59">
        <f>VLOOKUP($BR183,Tables!$D$14:$I$27,4,FALSE)*W183</f>
        <v>0</v>
      </c>
      <c r="AW183" s="59">
        <f>VLOOKUP($BR183,Tables!$D$14:$I$27,5,FALSE)*W183</f>
        <v>0</v>
      </c>
      <c r="AX183" s="52">
        <f>IF(ISERROR(VLOOKUP(V183,Tables!$A$2:$B$27,2,FALSE))=TRUE,0,VLOOKUP(V183,Tables!$A$2:$B$27,2,FALSE))*VLOOKUP(BR183,Tables!$D$14:$J$27,7,FALSE)</f>
        <v>0</v>
      </c>
      <c r="AY183" s="52">
        <f>IF(ISERROR(VLOOKUP(BS183,Tables!$A$2:$B$31,2,FALSE))=TRUE,0,VLOOKUP(BS183,Tables!$A$2:$B$31,2,FALSE))</f>
        <v>0</v>
      </c>
      <c r="AZ183" s="59">
        <f>VLOOKUP($BR183,Tables!$D$14:$K$27,8,FALSE)</f>
        <v>0</v>
      </c>
      <c r="BA183" s="59">
        <f>IF(OR(BR183="T150",BR183="HYBT150"),W183*Tables!$L$23,0)</f>
        <v>0</v>
      </c>
      <c r="BB183" s="59">
        <f>IF(OR(BR183="T200",BR183="HYBT200"),W183*Tables!$E$24,0)</f>
        <v>0</v>
      </c>
      <c r="BC183" s="61">
        <f t="shared" si="29"/>
        <v>480</v>
      </c>
      <c r="BD183" s="55" t="str">
        <f t="shared" si="41"/>
        <v/>
      </c>
      <c r="BE183" s="55" t="str">
        <f t="shared" si="41"/>
        <v/>
      </c>
      <c r="BF183" s="55" t="str">
        <f t="shared" si="41"/>
        <v/>
      </c>
      <c r="BG183" s="55" t="str">
        <f t="shared" si="41"/>
        <v/>
      </c>
      <c r="BH183" s="55" t="str">
        <f t="shared" si="41"/>
        <v/>
      </c>
      <c r="BI183" s="55" t="str">
        <f t="shared" si="41"/>
        <v/>
      </c>
      <c r="BJ183" s="55" t="str">
        <f t="shared" si="41"/>
        <v/>
      </c>
      <c r="BK183" s="55" t="str">
        <f t="shared" si="41"/>
        <v/>
      </c>
      <c r="BL183" s="55" t="str">
        <f t="shared" si="41"/>
        <v/>
      </c>
      <c r="BM183" s="55" t="str">
        <f t="shared" si="41"/>
        <v/>
      </c>
      <c r="BN183" s="55" t="str">
        <f t="shared" si="41"/>
        <v/>
      </c>
      <c r="BO183" s="55" t="str">
        <f t="shared" si="41"/>
        <v/>
      </c>
      <c r="BP183" s="55" t="str">
        <f t="shared" si="41"/>
        <v/>
      </c>
      <c r="BQ183" s="55" t="str">
        <f t="shared" si="41"/>
        <v/>
      </c>
      <c r="BR183" s="62" t="str">
        <f t="shared" si="30"/>
        <v>Base</v>
      </c>
      <c r="BS183" s="62" t="str">
        <f t="shared" si="31"/>
        <v/>
      </c>
      <c r="BT183" s="63">
        <f t="shared" si="32"/>
        <v>117</v>
      </c>
      <c r="BU183" s="64">
        <f t="shared" si="33"/>
        <v>6.02</v>
      </c>
      <c r="BV183" s="64">
        <f t="shared" si="34"/>
        <v>13.04</v>
      </c>
      <c r="BW183" s="64">
        <f t="shared" si="35"/>
        <v>97.44</v>
      </c>
      <c r="BX183" s="65">
        <f t="shared" si="36"/>
        <v>46257.02</v>
      </c>
      <c r="BY183" s="65">
        <f t="shared" si="37"/>
        <v>46264.04</v>
      </c>
      <c r="BZ183" s="65">
        <f t="shared" si="38"/>
        <v>46349.440000000002</v>
      </c>
    </row>
    <row r="184" spans="1:78" ht="15.5" x14ac:dyDescent="0.35">
      <c r="A184">
        <v>71248</v>
      </c>
      <c r="B184" t="s">
        <v>782</v>
      </c>
      <c r="C184" t="s">
        <v>23</v>
      </c>
      <c r="D184">
        <v>182</v>
      </c>
      <c r="E184">
        <v>3002</v>
      </c>
      <c r="F184" t="s">
        <v>564</v>
      </c>
      <c r="G184" t="s">
        <v>270</v>
      </c>
      <c r="H184" t="s">
        <v>23</v>
      </c>
      <c r="I184" s="13">
        <v>46251</v>
      </c>
      <c r="J184" s="13">
        <v>46367</v>
      </c>
      <c r="K184" s="13">
        <v>46309</v>
      </c>
      <c r="L184" t="s">
        <v>258</v>
      </c>
      <c r="M184" t="s">
        <v>161</v>
      </c>
      <c r="N184">
        <v>10</v>
      </c>
      <c r="O184">
        <v>2</v>
      </c>
      <c r="P184">
        <v>2</v>
      </c>
      <c r="Q184">
        <v>2</v>
      </c>
      <c r="R184">
        <v>0</v>
      </c>
      <c r="S184">
        <v>292315</v>
      </c>
      <c r="T184" t="s">
        <v>344</v>
      </c>
      <c r="U184">
        <v>0</v>
      </c>
      <c r="V184"/>
      <c r="W184">
        <v>3</v>
      </c>
      <c r="X184" t="s">
        <v>194</v>
      </c>
      <c r="Y184" t="s">
        <v>566</v>
      </c>
      <c r="Z184" t="s">
        <v>278</v>
      </c>
      <c r="AA184" t="s">
        <v>160</v>
      </c>
      <c r="AB184" t="s">
        <v>198</v>
      </c>
      <c r="AC184"/>
      <c r="AD184"/>
      <c r="AE184"/>
      <c r="AF184" s="13">
        <v>46251</v>
      </c>
      <c r="AG184" s="13">
        <v>46367</v>
      </c>
      <c r="AH184" t="s">
        <v>194</v>
      </c>
      <c r="AI184">
        <v>1364</v>
      </c>
      <c r="AJ184" t="s">
        <v>200</v>
      </c>
      <c r="AK184" t="s">
        <v>325</v>
      </c>
      <c r="AL184" t="s">
        <v>483</v>
      </c>
      <c r="AM184" s="13">
        <v>46251</v>
      </c>
      <c r="AN184" s="13">
        <v>46365</v>
      </c>
      <c r="AO184"/>
      <c r="AP184"/>
      <c r="AQ184"/>
      <c r="AR184"/>
      <c r="AS184"/>
      <c r="AT184" s="59">
        <f>VLOOKUP($BR184,Tables!$D$14:$I$27,2,FALSE)*W184</f>
        <v>480</v>
      </c>
      <c r="AU184" s="59">
        <f>VLOOKUP($BR184,Tables!$D$14:$I$27,3,FALSE)</f>
        <v>0</v>
      </c>
      <c r="AV184" s="59">
        <f>VLOOKUP($BR184,Tables!$D$14:$I$27,4,FALSE)*W184</f>
        <v>0</v>
      </c>
      <c r="AW184" s="59">
        <f>VLOOKUP($BR184,Tables!$D$14:$I$27,5,FALSE)*W184</f>
        <v>0</v>
      </c>
      <c r="AX184" s="52">
        <f>IF(ISERROR(VLOOKUP(V184,Tables!$A$2:$B$27,2,FALSE))=TRUE,0,VLOOKUP(V184,Tables!$A$2:$B$27,2,FALSE))*VLOOKUP(BR184,Tables!$D$14:$J$27,7,FALSE)</f>
        <v>0</v>
      </c>
      <c r="AY184" s="52">
        <f>IF(ISERROR(VLOOKUP(BS184,Tables!$A$2:$B$31,2,FALSE))=TRUE,0,VLOOKUP(BS184,Tables!$A$2:$B$31,2,FALSE))</f>
        <v>0</v>
      </c>
      <c r="AZ184" s="59">
        <f>VLOOKUP($BR184,Tables!$D$14:$K$27,8,FALSE)</f>
        <v>0</v>
      </c>
      <c r="BA184" s="59">
        <f>IF(OR(BR184="T150",BR184="HYBT150"),W184*Tables!$L$23,0)</f>
        <v>0</v>
      </c>
      <c r="BB184" s="59">
        <f>IF(OR(BR184="T200",BR184="HYBT200"),W184*Tables!$E$24,0)</f>
        <v>0</v>
      </c>
      <c r="BC184" s="61">
        <f t="shared" si="29"/>
        <v>480</v>
      </c>
      <c r="BD184" s="55" t="str">
        <f t="shared" si="41"/>
        <v/>
      </c>
      <c r="BE184" s="55" t="str">
        <f t="shared" si="41"/>
        <v/>
      </c>
      <c r="BF184" s="55" t="str">
        <f t="shared" si="41"/>
        <v/>
      </c>
      <c r="BG184" s="55" t="str">
        <f t="shared" si="41"/>
        <v/>
      </c>
      <c r="BH184" s="55" t="str">
        <f t="shared" si="41"/>
        <v/>
      </c>
      <c r="BI184" s="55" t="str">
        <f t="shared" si="41"/>
        <v/>
      </c>
      <c r="BJ184" s="55" t="str">
        <f t="shared" si="41"/>
        <v/>
      </c>
      <c r="BK184" s="55" t="str">
        <f t="shared" si="41"/>
        <v>HYB</v>
      </c>
      <c r="BL184" s="55" t="str">
        <f t="shared" si="41"/>
        <v/>
      </c>
      <c r="BM184" s="55" t="str">
        <f t="shared" si="41"/>
        <v/>
      </c>
      <c r="BN184" s="55" t="str">
        <f t="shared" si="41"/>
        <v/>
      </c>
      <c r="BO184" s="55" t="str">
        <f t="shared" si="41"/>
        <v/>
      </c>
      <c r="BP184" s="55" t="str">
        <f t="shared" si="41"/>
        <v/>
      </c>
      <c r="BQ184" s="55" t="str">
        <f t="shared" si="41"/>
        <v/>
      </c>
      <c r="BR184" s="62" t="str">
        <f t="shared" si="30"/>
        <v>HYB</v>
      </c>
      <c r="BS184" s="62" t="str">
        <f t="shared" si="31"/>
        <v/>
      </c>
      <c r="BT184" s="63">
        <f t="shared" si="32"/>
        <v>117</v>
      </c>
      <c r="BU184" s="64">
        <f t="shared" si="33"/>
        <v>6.02</v>
      </c>
      <c r="BV184" s="64">
        <f t="shared" si="34"/>
        <v>13.04</v>
      </c>
      <c r="BW184" s="64">
        <f t="shared" si="35"/>
        <v>97.44</v>
      </c>
      <c r="BX184" s="65">
        <f t="shared" si="36"/>
        <v>46257.02</v>
      </c>
      <c r="BY184" s="65">
        <f t="shared" si="37"/>
        <v>46264.04</v>
      </c>
      <c r="BZ184" s="65">
        <f t="shared" si="38"/>
        <v>46349.440000000002</v>
      </c>
    </row>
    <row r="185" spans="1:78" ht="15.5" x14ac:dyDescent="0.35">
      <c r="A185">
        <v>71249</v>
      </c>
      <c r="B185" t="s">
        <v>782</v>
      </c>
      <c r="C185" t="s">
        <v>23</v>
      </c>
      <c r="D185">
        <v>190</v>
      </c>
      <c r="E185">
        <v>3001</v>
      </c>
      <c r="F185" t="s">
        <v>347</v>
      </c>
      <c r="G185" t="s">
        <v>270</v>
      </c>
      <c r="H185" t="s">
        <v>23</v>
      </c>
      <c r="I185" s="13">
        <v>46251</v>
      </c>
      <c r="J185" s="13">
        <v>46367</v>
      </c>
      <c r="K185" s="13">
        <v>46309</v>
      </c>
      <c r="L185" t="s">
        <v>256</v>
      </c>
      <c r="M185" t="s">
        <v>161</v>
      </c>
      <c r="N185">
        <v>24</v>
      </c>
      <c r="O185">
        <v>7</v>
      </c>
      <c r="P185">
        <v>7</v>
      </c>
      <c r="Q185">
        <v>7</v>
      </c>
      <c r="R185">
        <v>0</v>
      </c>
      <c r="S185">
        <v>292315</v>
      </c>
      <c r="T185" t="s">
        <v>344</v>
      </c>
      <c r="U185">
        <v>0</v>
      </c>
      <c r="V185"/>
      <c r="W185">
        <v>6</v>
      </c>
      <c r="X185" t="s">
        <v>194</v>
      </c>
      <c r="Y185"/>
      <c r="Z185" t="s">
        <v>277</v>
      </c>
      <c r="AA185"/>
      <c r="AB185"/>
      <c r="AC185"/>
      <c r="AD185"/>
      <c r="AE185"/>
      <c r="AF185" s="13">
        <v>46251</v>
      </c>
      <c r="AG185" s="13">
        <v>46367</v>
      </c>
      <c r="AH185"/>
      <c r="AI185"/>
      <c r="AJ185"/>
      <c r="AK185"/>
      <c r="AL185"/>
      <c r="AM185"/>
      <c r="AN185"/>
      <c r="AO185"/>
      <c r="AP185"/>
      <c r="AQ185"/>
      <c r="AR185"/>
      <c r="AS185"/>
      <c r="AT185" s="59">
        <f>VLOOKUP($BR185,Tables!$D$14:$I$27,2,FALSE)*W185</f>
        <v>960</v>
      </c>
      <c r="AU185" s="59">
        <f>VLOOKUP($BR185,Tables!$D$14:$I$27,3,FALSE)</f>
        <v>0</v>
      </c>
      <c r="AV185" s="59">
        <f>VLOOKUP($BR185,Tables!$D$14:$I$27,4,FALSE)*W185</f>
        <v>0</v>
      </c>
      <c r="AW185" s="59">
        <f>VLOOKUP($BR185,Tables!$D$14:$I$27,5,FALSE)*W185</f>
        <v>0</v>
      </c>
      <c r="AX185" s="52">
        <f>IF(ISERROR(VLOOKUP(V185,Tables!$A$2:$B$27,2,FALSE))=TRUE,0,VLOOKUP(V185,Tables!$A$2:$B$27,2,FALSE))*VLOOKUP(BR185,Tables!$D$14:$J$27,7,FALSE)</f>
        <v>0</v>
      </c>
      <c r="AY185" s="52">
        <f>IF(ISERROR(VLOOKUP(BS185,Tables!$A$2:$B$31,2,FALSE))=TRUE,0,VLOOKUP(BS185,Tables!$A$2:$B$31,2,FALSE))</f>
        <v>0</v>
      </c>
      <c r="AZ185" s="59">
        <f>VLOOKUP($BR185,Tables!$D$14:$K$27,8,FALSE)</f>
        <v>0</v>
      </c>
      <c r="BA185" s="59">
        <f>IF(OR(BR185="T150",BR185="HYBT150"),W185*Tables!$L$23,0)</f>
        <v>0</v>
      </c>
      <c r="BB185" s="59">
        <f>IF(OR(BR185="T200",BR185="HYBT200"),W185*Tables!$E$24,0)</f>
        <v>0</v>
      </c>
      <c r="BC185" s="61">
        <f t="shared" si="29"/>
        <v>960</v>
      </c>
      <c r="BD185" s="55" t="str">
        <f t="shared" si="41"/>
        <v/>
      </c>
      <c r="BE185" s="55" t="str">
        <f t="shared" si="41"/>
        <v/>
      </c>
      <c r="BF185" s="55" t="str">
        <f t="shared" si="41"/>
        <v/>
      </c>
      <c r="BG185" s="55" t="str">
        <f t="shared" si="41"/>
        <v/>
      </c>
      <c r="BH185" s="55" t="str">
        <f t="shared" si="41"/>
        <v/>
      </c>
      <c r="BI185" s="55" t="str">
        <f t="shared" si="41"/>
        <v/>
      </c>
      <c r="BJ185" s="55" t="str">
        <f t="shared" si="41"/>
        <v/>
      </c>
      <c r="BK185" s="55" t="str">
        <f t="shared" si="41"/>
        <v/>
      </c>
      <c r="BL185" s="55" t="str">
        <f t="shared" si="41"/>
        <v/>
      </c>
      <c r="BM185" s="55" t="str">
        <f t="shared" si="41"/>
        <v/>
      </c>
      <c r="BN185" s="55" t="str">
        <f t="shared" si="41"/>
        <v/>
      </c>
      <c r="BO185" s="55" t="str">
        <f t="shared" si="41"/>
        <v/>
      </c>
      <c r="BP185" s="55" t="str">
        <f t="shared" si="41"/>
        <v/>
      </c>
      <c r="BQ185" s="55" t="str">
        <f t="shared" si="41"/>
        <v/>
      </c>
      <c r="BR185" s="62" t="str">
        <f t="shared" si="30"/>
        <v>Base</v>
      </c>
      <c r="BS185" s="62" t="str">
        <f t="shared" si="31"/>
        <v/>
      </c>
      <c r="BT185" s="63">
        <f t="shared" si="32"/>
        <v>117</v>
      </c>
      <c r="BU185" s="64">
        <f t="shared" si="33"/>
        <v>6.02</v>
      </c>
      <c r="BV185" s="64">
        <f t="shared" si="34"/>
        <v>13.04</v>
      </c>
      <c r="BW185" s="64">
        <f t="shared" si="35"/>
        <v>97.44</v>
      </c>
      <c r="BX185" s="65">
        <f t="shared" si="36"/>
        <v>46257.02</v>
      </c>
      <c r="BY185" s="65">
        <f t="shared" si="37"/>
        <v>46264.04</v>
      </c>
      <c r="BZ185" s="65">
        <f t="shared" si="38"/>
        <v>46349.440000000002</v>
      </c>
    </row>
    <row r="186" spans="1:78" ht="15.5" x14ac:dyDescent="0.35">
      <c r="A186">
        <v>71250</v>
      </c>
      <c r="B186" t="s">
        <v>782</v>
      </c>
      <c r="C186" t="s">
        <v>23</v>
      </c>
      <c r="D186">
        <v>236</v>
      </c>
      <c r="E186">
        <v>3001</v>
      </c>
      <c r="F186" t="s">
        <v>440</v>
      </c>
      <c r="G186" t="s">
        <v>270</v>
      </c>
      <c r="H186" t="s">
        <v>23</v>
      </c>
      <c r="I186" s="13">
        <v>46251</v>
      </c>
      <c r="J186" s="13">
        <v>46367</v>
      </c>
      <c r="K186" s="13">
        <v>46309</v>
      </c>
      <c r="L186" t="s">
        <v>256</v>
      </c>
      <c r="M186" t="s">
        <v>161</v>
      </c>
      <c r="N186">
        <v>5</v>
      </c>
      <c r="O186">
        <v>0</v>
      </c>
      <c r="P186">
        <v>0</v>
      </c>
      <c r="Q186">
        <v>0</v>
      </c>
      <c r="R186">
        <v>0</v>
      </c>
      <c r="S186">
        <v>292315</v>
      </c>
      <c r="T186" t="s">
        <v>344</v>
      </c>
      <c r="U186">
        <v>0</v>
      </c>
      <c r="V186"/>
      <c r="W186">
        <v>3</v>
      </c>
      <c r="X186" t="s">
        <v>194</v>
      </c>
      <c r="Y186"/>
      <c r="Z186" t="s">
        <v>567</v>
      </c>
      <c r="AA186"/>
      <c r="AB186"/>
      <c r="AC186"/>
      <c r="AD186"/>
      <c r="AE186"/>
      <c r="AF186" s="13">
        <v>46251</v>
      </c>
      <c r="AG186" s="13">
        <v>46367</v>
      </c>
      <c r="AH186"/>
      <c r="AI186"/>
      <c r="AJ186"/>
      <c r="AK186"/>
      <c r="AL186"/>
      <c r="AM186"/>
      <c r="AN186"/>
      <c r="AO186"/>
      <c r="AP186"/>
      <c r="AQ186"/>
      <c r="AR186"/>
      <c r="AS186"/>
      <c r="AT186" s="59">
        <f>VLOOKUP($BR186,Tables!$D$14:$I$27,2,FALSE)*W186</f>
        <v>480</v>
      </c>
      <c r="AU186" s="59">
        <f>VLOOKUP($BR186,Tables!$D$14:$I$27,3,FALSE)</f>
        <v>0</v>
      </c>
      <c r="AV186" s="59">
        <f>VLOOKUP($BR186,Tables!$D$14:$I$27,4,FALSE)*W186</f>
        <v>0</v>
      </c>
      <c r="AW186" s="59">
        <f>VLOOKUP($BR186,Tables!$D$14:$I$27,5,FALSE)*W186</f>
        <v>0</v>
      </c>
      <c r="AX186" s="52">
        <f>IF(ISERROR(VLOOKUP(V186,Tables!$A$2:$B$27,2,FALSE))=TRUE,0,VLOOKUP(V186,Tables!$A$2:$B$27,2,FALSE))*VLOOKUP(BR186,Tables!$D$14:$J$27,7,FALSE)</f>
        <v>0</v>
      </c>
      <c r="AY186" s="52">
        <f>IF(ISERROR(VLOOKUP(BS186,Tables!$A$2:$B$31,2,FALSE))=TRUE,0,VLOOKUP(BS186,Tables!$A$2:$B$31,2,FALSE))</f>
        <v>0</v>
      </c>
      <c r="AZ186" s="59">
        <f>VLOOKUP($BR186,Tables!$D$14:$K$27,8,FALSE)</f>
        <v>0</v>
      </c>
      <c r="BA186" s="59">
        <f>IF(OR(BR186="T150",BR186="HYBT150"),W186*Tables!$L$23,0)</f>
        <v>0</v>
      </c>
      <c r="BB186" s="59">
        <f>IF(OR(BR186="T200",BR186="HYBT200"),W186*Tables!$E$24,0)</f>
        <v>0</v>
      </c>
      <c r="BC186" s="61">
        <f t="shared" si="29"/>
        <v>480</v>
      </c>
      <c r="BD186" s="55" t="str">
        <f t="shared" si="41"/>
        <v/>
      </c>
      <c r="BE186" s="55" t="str">
        <f t="shared" si="41"/>
        <v/>
      </c>
      <c r="BF186" s="55" t="str">
        <f t="shared" si="41"/>
        <v/>
      </c>
      <c r="BG186" s="55" t="str">
        <f t="shared" si="41"/>
        <v/>
      </c>
      <c r="BH186" s="55" t="str">
        <f t="shared" si="41"/>
        <v/>
      </c>
      <c r="BI186" s="55" t="str">
        <f t="shared" si="41"/>
        <v/>
      </c>
      <c r="BJ186" s="55" t="str">
        <f t="shared" si="41"/>
        <v/>
      </c>
      <c r="BK186" s="55" t="str">
        <f t="shared" si="41"/>
        <v/>
      </c>
      <c r="BL186" s="55" t="str">
        <f t="shared" si="41"/>
        <v/>
      </c>
      <c r="BM186" s="55" t="str">
        <f t="shared" si="41"/>
        <v/>
      </c>
      <c r="BN186" s="55" t="str">
        <f t="shared" si="41"/>
        <v/>
      </c>
      <c r="BO186" s="55" t="str">
        <f t="shared" si="41"/>
        <v/>
      </c>
      <c r="BP186" s="55" t="str">
        <f t="shared" si="41"/>
        <v/>
      </c>
      <c r="BQ186" s="55" t="str">
        <f t="shared" si="41"/>
        <v/>
      </c>
      <c r="BR186" s="62" t="str">
        <f t="shared" si="30"/>
        <v>Base</v>
      </c>
      <c r="BS186" s="62" t="str">
        <f t="shared" si="31"/>
        <v/>
      </c>
      <c r="BT186" s="63">
        <f t="shared" si="32"/>
        <v>117</v>
      </c>
      <c r="BU186" s="64">
        <f t="shared" si="33"/>
        <v>6.02</v>
      </c>
      <c r="BV186" s="64">
        <f t="shared" si="34"/>
        <v>13.04</v>
      </c>
      <c r="BW186" s="64">
        <f t="shared" si="35"/>
        <v>97.44</v>
      </c>
      <c r="BX186" s="65">
        <f t="shared" si="36"/>
        <v>46257.02</v>
      </c>
      <c r="BY186" s="65">
        <f t="shared" si="37"/>
        <v>46264.04</v>
      </c>
      <c r="BZ186" s="65">
        <f t="shared" si="38"/>
        <v>46349.440000000002</v>
      </c>
    </row>
    <row r="187" spans="1:78" ht="15.5" x14ac:dyDescent="0.35">
      <c r="A187">
        <v>71251</v>
      </c>
      <c r="B187" t="s">
        <v>782</v>
      </c>
      <c r="C187" t="s">
        <v>23</v>
      </c>
      <c r="D187">
        <v>285</v>
      </c>
      <c r="E187">
        <v>3001</v>
      </c>
      <c r="F187" t="s">
        <v>568</v>
      </c>
      <c r="G187" t="s">
        <v>270</v>
      </c>
      <c r="H187" t="s">
        <v>23</v>
      </c>
      <c r="I187" s="13">
        <v>46251</v>
      </c>
      <c r="J187" s="13">
        <v>46367</v>
      </c>
      <c r="K187"/>
      <c r="L187" t="s">
        <v>282</v>
      </c>
      <c r="M187" t="s">
        <v>193</v>
      </c>
      <c r="N187">
        <v>10</v>
      </c>
      <c r="O187">
        <v>4</v>
      </c>
      <c r="P187">
        <v>4</v>
      </c>
      <c r="Q187">
        <v>4</v>
      </c>
      <c r="R187">
        <v>0</v>
      </c>
      <c r="S187">
        <v>292315</v>
      </c>
      <c r="T187" t="s">
        <v>344</v>
      </c>
      <c r="U187">
        <v>0</v>
      </c>
      <c r="V187"/>
      <c r="W187">
        <v>3</v>
      </c>
      <c r="X187" t="s">
        <v>962</v>
      </c>
      <c r="Y187"/>
      <c r="Z187"/>
      <c r="AA187" t="s">
        <v>194</v>
      </c>
      <c r="AB187">
        <v>1364</v>
      </c>
      <c r="AC187" t="s">
        <v>8</v>
      </c>
      <c r="AD187" t="s">
        <v>220</v>
      </c>
      <c r="AE187" t="s">
        <v>483</v>
      </c>
      <c r="AF187" s="13">
        <v>46251</v>
      </c>
      <c r="AG187" s="13">
        <v>46367</v>
      </c>
      <c r="AH187"/>
      <c r="AI187"/>
      <c r="AJ187"/>
      <c r="AK187"/>
      <c r="AL187"/>
      <c r="AM187"/>
      <c r="AN187"/>
      <c r="AO187"/>
      <c r="AP187"/>
      <c r="AQ187"/>
      <c r="AR187"/>
      <c r="AS187"/>
      <c r="AT187" s="59">
        <f>VLOOKUP($BR187,Tables!$D$14:$I$27,2,FALSE)*W187</f>
        <v>480</v>
      </c>
      <c r="AU187" s="59">
        <f>VLOOKUP($BR187,Tables!$D$14:$I$27,3,FALSE)</f>
        <v>0</v>
      </c>
      <c r="AV187" s="59">
        <f>VLOOKUP($BR187,Tables!$D$14:$I$27,4,FALSE)*W187</f>
        <v>0</v>
      </c>
      <c r="AW187" s="59">
        <f>VLOOKUP($BR187,Tables!$D$14:$I$27,5,FALSE)*W187</f>
        <v>0</v>
      </c>
      <c r="AX187" s="52">
        <f>IF(ISERROR(VLOOKUP(V187,Tables!$A$2:$B$27,2,FALSE))=TRUE,0,VLOOKUP(V187,Tables!$A$2:$B$27,2,FALSE))*VLOOKUP(BR187,Tables!$D$14:$J$27,7,FALSE)</f>
        <v>0</v>
      </c>
      <c r="AY187" s="52">
        <f>IF(ISERROR(VLOOKUP(BS187,Tables!$A$2:$B$31,2,FALSE))=TRUE,0,VLOOKUP(BS187,Tables!$A$2:$B$31,2,FALSE))</f>
        <v>0</v>
      </c>
      <c r="AZ187" s="59">
        <f>VLOOKUP($BR187,Tables!$D$14:$K$27,8,FALSE)</f>
        <v>0</v>
      </c>
      <c r="BA187" s="59">
        <f>IF(OR(BR187="T150",BR187="HYBT150"),W187*Tables!$L$23,0)</f>
        <v>0</v>
      </c>
      <c r="BB187" s="59">
        <f>IF(OR(BR187="T200",BR187="HYBT200"),W187*Tables!$E$24,0)</f>
        <v>0</v>
      </c>
      <c r="BC187" s="61">
        <f t="shared" si="29"/>
        <v>480</v>
      </c>
      <c r="BD187" s="55" t="str">
        <f t="shared" si="41"/>
        <v/>
      </c>
      <c r="BE187" s="55" t="str">
        <f t="shared" si="41"/>
        <v/>
      </c>
      <c r="BF187" s="55" t="str">
        <f t="shared" si="41"/>
        <v/>
      </c>
      <c r="BG187" s="55" t="str">
        <f t="shared" si="41"/>
        <v/>
      </c>
      <c r="BH187" s="55" t="str">
        <f t="shared" si="41"/>
        <v/>
      </c>
      <c r="BI187" s="55" t="str">
        <f t="shared" si="41"/>
        <v/>
      </c>
      <c r="BJ187" s="55" t="str">
        <f t="shared" si="41"/>
        <v/>
      </c>
      <c r="BK187" s="55" t="str">
        <f t="shared" si="41"/>
        <v/>
      </c>
      <c r="BL187" s="55" t="str">
        <f t="shared" si="41"/>
        <v/>
      </c>
      <c r="BM187" s="55" t="str">
        <f t="shared" si="41"/>
        <v/>
      </c>
      <c r="BN187" s="55" t="str">
        <f t="shared" si="41"/>
        <v/>
      </c>
      <c r="BO187" s="55" t="str">
        <f t="shared" si="41"/>
        <v/>
      </c>
      <c r="BP187" s="55" t="str">
        <f t="shared" si="41"/>
        <v/>
      </c>
      <c r="BQ187" s="55" t="str">
        <f t="shared" si="41"/>
        <v/>
      </c>
      <c r="BR187" s="62" t="str">
        <f t="shared" si="30"/>
        <v>Base</v>
      </c>
      <c r="BS187" s="62" t="str">
        <f t="shared" si="31"/>
        <v/>
      </c>
      <c r="BT187" s="63">
        <f t="shared" si="32"/>
        <v>117</v>
      </c>
      <c r="BU187" s="64">
        <f t="shared" si="33"/>
        <v>6.02</v>
      </c>
      <c r="BV187" s="64">
        <f t="shared" si="34"/>
        <v>13.04</v>
      </c>
      <c r="BW187" s="64">
        <f t="shared" si="35"/>
        <v>97.44</v>
      </c>
      <c r="BX187" s="65">
        <f t="shared" si="36"/>
        <v>46257.02</v>
      </c>
      <c r="BY187" s="65">
        <f t="shared" si="37"/>
        <v>46264.04</v>
      </c>
      <c r="BZ187" s="65">
        <f t="shared" si="38"/>
        <v>46349.440000000002</v>
      </c>
    </row>
    <row r="188" spans="1:78" ht="15.5" x14ac:dyDescent="0.35">
      <c r="A188">
        <v>71252</v>
      </c>
      <c r="B188" t="s">
        <v>782</v>
      </c>
      <c r="C188" t="s">
        <v>23</v>
      </c>
      <c r="D188">
        <v>296</v>
      </c>
      <c r="E188">
        <v>3001</v>
      </c>
      <c r="F188" t="s">
        <v>348</v>
      </c>
      <c r="G188" t="s">
        <v>270</v>
      </c>
      <c r="H188" t="s">
        <v>23</v>
      </c>
      <c r="I188" s="13">
        <v>46251</v>
      </c>
      <c r="J188" s="13">
        <v>46367</v>
      </c>
      <c r="K188" s="13">
        <v>46309</v>
      </c>
      <c r="L188" t="s">
        <v>256</v>
      </c>
      <c r="M188" t="s">
        <v>161</v>
      </c>
      <c r="N188">
        <v>5</v>
      </c>
      <c r="O188">
        <v>0</v>
      </c>
      <c r="P188">
        <v>0</v>
      </c>
      <c r="Q188">
        <v>0</v>
      </c>
      <c r="R188">
        <v>0</v>
      </c>
      <c r="S188">
        <v>292315</v>
      </c>
      <c r="T188" t="s">
        <v>344</v>
      </c>
      <c r="U188">
        <v>0</v>
      </c>
      <c r="V188"/>
      <c r="W188">
        <v>3</v>
      </c>
      <c r="X188" t="s">
        <v>194</v>
      </c>
      <c r="Y188"/>
      <c r="Z188" t="s">
        <v>277</v>
      </c>
      <c r="AA188"/>
      <c r="AB188"/>
      <c r="AC188"/>
      <c r="AD188"/>
      <c r="AE188"/>
      <c r="AF188" s="13">
        <v>46251</v>
      </c>
      <c r="AG188" s="13">
        <v>46367</v>
      </c>
      <c r="AH188"/>
      <c r="AI188"/>
      <c r="AJ188"/>
      <c r="AK188"/>
      <c r="AL188"/>
      <c r="AM188"/>
      <c r="AN188"/>
      <c r="AO188"/>
      <c r="AP188"/>
      <c r="AQ188"/>
      <c r="AR188"/>
      <c r="AS188"/>
      <c r="AT188" s="59">
        <f>VLOOKUP($BR188,Tables!$D$14:$I$27,2,FALSE)*W188</f>
        <v>480</v>
      </c>
      <c r="AU188" s="59">
        <f>VLOOKUP($BR188,Tables!$D$14:$I$27,3,FALSE)</f>
        <v>0</v>
      </c>
      <c r="AV188" s="59">
        <f>VLOOKUP($BR188,Tables!$D$14:$I$27,4,FALSE)*W188</f>
        <v>0</v>
      </c>
      <c r="AW188" s="59">
        <f>VLOOKUP($BR188,Tables!$D$14:$I$27,5,FALSE)*W188</f>
        <v>0</v>
      </c>
      <c r="AX188" s="52">
        <f>IF(ISERROR(VLOOKUP(V188,Tables!$A$2:$B$27,2,FALSE))=TRUE,0,VLOOKUP(V188,Tables!$A$2:$B$27,2,FALSE))*VLOOKUP(BR188,Tables!$D$14:$J$27,7,FALSE)</f>
        <v>0</v>
      </c>
      <c r="AY188" s="52">
        <f>IF(ISERROR(VLOOKUP(BS188,Tables!$A$2:$B$31,2,FALSE))=TRUE,0,VLOOKUP(BS188,Tables!$A$2:$B$31,2,FALSE))</f>
        <v>0</v>
      </c>
      <c r="AZ188" s="59">
        <f>VLOOKUP($BR188,Tables!$D$14:$K$27,8,FALSE)</f>
        <v>0</v>
      </c>
      <c r="BA188" s="59">
        <f>IF(OR(BR188="T150",BR188="HYBT150"),W188*Tables!$L$23,0)</f>
        <v>0</v>
      </c>
      <c r="BB188" s="59">
        <f>IF(OR(BR188="T200",BR188="HYBT200"),W188*Tables!$E$24,0)</f>
        <v>0</v>
      </c>
      <c r="BC188" s="61">
        <f t="shared" si="29"/>
        <v>480</v>
      </c>
      <c r="BD188" s="55" t="str">
        <f t="shared" si="41"/>
        <v/>
      </c>
      <c r="BE188" s="55" t="str">
        <f t="shared" si="41"/>
        <v/>
      </c>
      <c r="BF188" s="55" t="str">
        <f t="shared" si="41"/>
        <v/>
      </c>
      <c r="BG188" s="55" t="str">
        <f t="shared" si="41"/>
        <v/>
      </c>
      <c r="BH188" s="55" t="str">
        <f t="shared" si="41"/>
        <v/>
      </c>
      <c r="BI188" s="55" t="str">
        <f t="shared" si="41"/>
        <v/>
      </c>
      <c r="BJ188" s="55" t="str">
        <f t="shared" si="41"/>
        <v/>
      </c>
      <c r="BK188" s="55" t="str">
        <f t="shared" si="41"/>
        <v/>
      </c>
      <c r="BL188" s="55" t="str">
        <f t="shared" si="41"/>
        <v/>
      </c>
      <c r="BM188" s="55" t="str">
        <f t="shared" si="41"/>
        <v/>
      </c>
      <c r="BN188" s="55" t="str">
        <f t="shared" si="41"/>
        <v/>
      </c>
      <c r="BO188" s="55" t="str">
        <f t="shared" si="41"/>
        <v/>
      </c>
      <c r="BP188" s="55" t="str">
        <f t="shared" si="41"/>
        <v/>
      </c>
      <c r="BQ188" s="55" t="str">
        <f t="shared" si="41"/>
        <v/>
      </c>
      <c r="BR188" s="62" t="str">
        <f t="shared" si="30"/>
        <v>Base</v>
      </c>
      <c r="BS188" s="62" t="str">
        <f t="shared" si="31"/>
        <v/>
      </c>
      <c r="BT188" s="63">
        <f t="shared" si="32"/>
        <v>117</v>
      </c>
      <c r="BU188" s="64">
        <f t="shared" si="33"/>
        <v>6.02</v>
      </c>
      <c r="BV188" s="64">
        <f t="shared" si="34"/>
        <v>13.04</v>
      </c>
      <c r="BW188" s="64">
        <f t="shared" si="35"/>
        <v>97.44</v>
      </c>
      <c r="BX188" s="65">
        <f t="shared" si="36"/>
        <v>46257.02</v>
      </c>
      <c r="BY188" s="65">
        <f t="shared" si="37"/>
        <v>46264.04</v>
      </c>
      <c r="BZ188" s="65">
        <f t="shared" si="38"/>
        <v>46349.440000000002</v>
      </c>
    </row>
    <row r="189" spans="1:78" ht="15.5" x14ac:dyDescent="0.35">
      <c r="A189">
        <v>71767</v>
      </c>
      <c r="B189" t="s">
        <v>782</v>
      </c>
      <c r="C189" t="s">
        <v>230</v>
      </c>
      <c r="D189">
        <v>100</v>
      </c>
      <c r="E189">
        <v>3001</v>
      </c>
      <c r="F189" t="s">
        <v>238</v>
      </c>
      <c r="G189" t="s">
        <v>216</v>
      </c>
      <c r="H189" t="s">
        <v>230</v>
      </c>
      <c r="I189" s="13">
        <v>46252</v>
      </c>
      <c r="J189" s="13">
        <v>46367</v>
      </c>
      <c r="K189" s="13">
        <v>46309</v>
      </c>
      <c r="L189" t="s">
        <v>796</v>
      </c>
      <c r="M189" t="s">
        <v>193</v>
      </c>
      <c r="N189">
        <v>24</v>
      </c>
      <c r="O189">
        <v>13</v>
      </c>
      <c r="P189">
        <v>13</v>
      </c>
      <c r="Q189">
        <v>13</v>
      </c>
      <c r="R189">
        <v>0</v>
      </c>
      <c r="S189">
        <v>274888</v>
      </c>
      <c r="T189" t="s">
        <v>569</v>
      </c>
      <c r="U189">
        <v>0</v>
      </c>
      <c r="V189"/>
      <c r="W189">
        <v>3</v>
      </c>
      <c r="X189" t="s">
        <v>194</v>
      </c>
      <c r="Y189"/>
      <c r="Z189"/>
      <c r="AA189" t="s">
        <v>19</v>
      </c>
      <c r="AB189">
        <v>1251</v>
      </c>
      <c r="AC189" t="s">
        <v>207</v>
      </c>
      <c r="AD189" t="s">
        <v>330</v>
      </c>
      <c r="AE189" t="s">
        <v>496</v>
      </c>
      <c r="AF189" s="13">
        <v>46252</v>
      </c>
      <c r="AG189" s="13">
        <v>46367</v>
      </c>
      <c r="AH189"/>
      <c r="AI189"/>
      <c r="AJ189"/>
      <c r="AK189"/>
      <c r="AL189"/>
      <c r="AM189"/>
      <c r="AN189"/>
      <c r="AO189"/>
      <c r="AP189"/>
      <c r="AQ189"/>
      <c r="AR189"/>
      <c r="AS189"/>
      <c r="AT189" s="59">
        <f>VLOOKUP($BR189,Tables!$D$14:$I$27,2,FALSE)*W189</f>
        <v>480</v>
      </c>
      <c r="AU189" s="59">
        <f>VLOOKUP($BR189,Tables!$D$14:$I$27,3,FALSE)</f>
        <v>0</v>
      </c>
      <c r="AV189" s="59">
        <f>VLOOKUP($BR189,Tables!$D$14:$I$27,4,FALSE)*W189</f>
        <v>0</v>
      </c>
      <c r="AW189" s="59">
        <f>VLOOKUP($BR189,Tables!$D$14:$I$27,5,FALSE)*W189</f>
        <v>0</v>
      </c>
      <c r="AX189" s="52">
        <f>IF(ISERROR(VLOOKUP(V189,Tables!$A$2:$B$27,2,FALSE))=TRUE,0,VLOOKUP(V189,Tables!$A$2:$B$27,2,FALSE))*VLOOKUP(BR189,Tables!$D$14:$J$27,7,FALSE)</f>
        <v>0</v>
      </c>
      <c r="AY189" s="52">
        <f>IF(ISERROR(VLOOKUP(BS189,Tables!$A$2:$B$31,2,FALSE))=TRUE,0,VLOOKUP(BS189,Tables!$A$2:$B$31,2,FALSE))</f>
        <v>0</v>
      </c>
      <c r="AZ189" s="59">
        <f>VLOOKUP($BR189,Tables!$D$14:$K$27,8,FALSE)</f>
        <v>0</v>
      </c>
      <c r="BA189" s="59">
        <f>IF(OR(BR189="T150",BR189="HYBT150"),W189*Tables!$L$23,0)</f>
        <v>0</v>
      </c>
      <c r="BB189" s="59">
        <f>IF(OR(BR189="T200",BR189="HYBT200"),W189*Tables!$E$24,0)</f>
        <v>0</v>
      </c>
      <c r="BC189" s="61">
        <f t="shared" si="29"/>
        <v>480</v>
      </c>
      <c r="BD189" s="55" t="str">
        <f t="shared" si="41"/>
        <v/>
      </c>
      <c r="BE189" s="55" t="str">
        <f t="shared" si="41"/>
        <v/>
      </c>
      <c r="BF189" s="55" t="str">
        <f t="shared" si="41"/>
        <v/>
      </c>
      <c r="BG189" s="55" t="str">
        <f t="shared" si="41"/>
        <v/>
      </c>
      <c r="BH189" s="55" t="str">
        <f t="shared" si="41"/>
        <v/>
      </c>
      <c r="BI189" s="55" t="str">
        <f t="shared" si="41"/>
        <v/>
      </c>
      <c r="BJ189" s="55" t="str">
        <f t="shared" si="41"/>
        <v/>
      </c>
      <c r="BK189" s="55" t="str">
        <f t="shared" si="41"/>
        <v/>
      </c>
      <c r="BL189" s="55" t="str">
        <f t="shared" si="41"/>
        <v/>
      </c>
      <c r="BM189" s="55" t="str">
        <f t="shared" si="41"/>
        <v/>
      </c>
      <c r="BN189" s="55" t="str">
        <f t="shared" si="41"/>
        <v/>
      </c>
      <c r="BO189" s="55" t="str">
        <f t="shared" si="41"/>
        <v/>
      </c>
      <c r="BP189" s="55" t="str">
        <f t="shared" si="41"/>
        <v/>
      </c>
      <c r="BQ189" s="55" t="str">
        <f t="shared" si="41"/>
        <v/>
      </c>
      <c r="BR189" s="62" t="str">
        <f t="shared" si="30"/>
        <v>Base</v>
      </c>
      <c r="BS189" s="62" t="str">
        <f t="shared" si="31"/>
        <v/>
      </c>
      <c r="BT189" s="63">
        <f t="shared" si="32"/>
        <v>116</v>
      </c>
      <c r="BU189" s="64">
        <f t="shared" si="33"/>
        <v>5.96</v>
      </c>
      <c r="BV189" s="64">
        <f t="shared" si="34"/>
        <v>12.92</v>
      </c>
      <c r="BW189" s="64">
        <f t="shared" si="35"/>
        <v>96.6</v>
      </c>
      <c r="BX189" s="65">
        <f t="shared" si="36"/>
        <v>46257.96</v>
      </c>
      <c r="BY189" s="65">
        <f t="shared" si="37"/>
        <v>46264.92</v>
      </c>
      <c r="BZ189" s="65">
        <f t="shared" si="38"/>
        <v>46349.599999999999</v>
      </c>
    </row>
    <row r="190" spans="1:78" ht="15.5" x14ac:dyDescent="0.35">
      <c r="A190">
        <v>71768</v>
      </c>
      <c r="B190" t="s">
        <v>782</v>
      </c>
      <c r="C190" t="s">
        <v>230</v>
      </c>
      <c r="D190">
        <v>100</v>
      </c>
      <c r="E190">
        <v>3002</v>
      </c>
      <c r="F190" t="s">
        <v>238</v>
      </c>
      <c r="G190" t="s">
        <v>216</v>
      </c>
      <c r="H190" t="s">
        <v>230</v>
      </c>
      <c r="I190" s="13">
        <v>46252</v>
      </c>
      <c r="J190" s="13">
        <v>46367</v>
      </c>
      <c r="K190" s="13">
        <v>46309</v>
      </c>
      <c r="L190" t="s">
        <v>796</v>
      </c>
      <c r="M190" t="s">
        <v>193</v>
      </c>
      <c r="N190">
        <v>24</v>
      </c>
      <c r="O190">
        <v>23</v>
      </c>
      <c r="P190">
        <v>23</v>
      </c>
      <c r="Q190">
        <v>23</v>
      </c>
      <c r="R190">
        <v>0</v>
      </c>
      <c r="S190">
        <v>274888</v>
      </c>
      <c r="T190" t="s">
        <v>569</v>
      </c>
      <c r="U190">
        <v>0</v>
      </c>
      <c r="V190"/>
      <c r="W190">
        <v>3</v>
      </c>
      <c r="X190" t="s">
        <v>194</v>
      </c>
      <c r="Y190"/>
      <c r="Z190"/>
      <c r="AA190" t="s">
        <v>19</v>
      </c>
      <c r="AB190">
        <v>1251</v>
      </c>
      <c r="AC190" t="s">
        <v>8</v>
      </c>
      <c r="AD190" t="s">
        <v>220</v>
      </c>
      <c r="AE190" t="s">
        <v>496</v>
      </c>
      <c r="AF190" s="13">
        <v>46252</v>
      </c>
      <c r="AG190" s="13">
        <v>46367</v>
      </c>
      <c r="AH190"/>
      <c r="AI190"/>
      <c r="AJ190"/>
      <c r="AK190"/>
      <c r="AL190"/>
      <c r="AM190"/>
      <c r="AN190"/>
      <c r="AO190"/>
      <c r="AP190"/>
      <c r="AQ190"/>
      <c r="AR190"/>
      <c r="AS190"/>
      <c r="AT190" s="59">
        <f>VLOOKUP($BR190,Tables!$D$14:$I$27,2,FALSE)*W190</f>
        <v>480</v>
      </c>
      <c r="AU190" s="59">
        <f>VLOOKUP($BR190,Tables!$D$14:$I$27,3,FALSE)</f>
        <v>0</v>
      </c>
      <c r="AV190" s="59">
        <f>VLOOKUP($BR190,Tables!$D$14:$I$27,4,FALSE)*W190</f>
        <v>0</v>
      </c>
      <c r="AW190" s="59">
        <f>VLOOKUP($BR190,Tables!$D$14:$I$27,5,FALSE)*W190</f>
        <v>0</v>
      </c>
      <c r="AX190" s="52">
        <f>IF(ISERROR(VLOOKUP(V190,Tables!$A$2:$B$27,2,FALSE))=TRUE,0,VLOOKUP(V190,Tables!$A$2:$B$27,2,FALSE))*VLOOKUP(BR190,Tables!$D$14:$J$27,7,FALSE)</f>
        <v>0</v>
      </c>
      <c r="AY190" s="52">
        <f>IF(ISERROR(VLOOKUP(BS190,Tables!$A$2:$B$31,2,FALSE))=TRUE,0,VLOOKUP(BS190,Tables!$A$2:$B$31,2,FALSE))</f>
        <v>0</v>
      </c>
      <c r="AZ190" s="59">
        <f>VLOOKUP($BR190,Tables!$D$14:$K$27,8,FALSE)</f>
        <v>0</v>
      </c>
      <c r="BA190" s="59">
        <f>IF(OR(BR190="T150",BR190="HYBT150"),W190*Tables!$L$23,0)</f>
        <v>0</v>
      </c>
      <c r="BB190" s="59">
        <f>IF(OR(BR190="T200",BR190="HYBT200"),W190*Tables!$E$24,0)</f>
        <v>0</v>
      </c>
      <c r="BC190" s="61">
        <f t="shared" si="29"/>
        <v>480</v>
      </c>
      <c r="BD190" s="55" t="str">
        <f t="shared" si="41"/>
        <v/>
      </c>
      <c r="BE190" s="55" t="str">
        <f t="shared" si="41"/>
        <v/>
      </c>
      <c r="BF190" s="55" t="str">
        <f t="shared" si="41"/>
        <v/>
      </c>
      <c r="BG190" s="55" t="str">
        <f t="shared" si="41"/>
        <v/>
      </c>
      <c r="BH190" s="55" t="str">
        <f t="shared" si="41"/>
        <v/>
      </c>
      <c r="BI190" s="55" t="str">
        <f t="shared" si="41"/>
        <v/>
      </c>
      <c r="BJ190" s="55" t="str">
        <f t="shared" si="41"/>
        <v/>
      </c>
      <c r="BK190" s="55" t="str">
        <f t="shared" si="41"/>
        <v/>
      </c>
      <c r="BL190" s="55" t="str">
        <f t="shared" si="41"/>
        <v/>
      </c>
      <c r="BM190" s="55" t="str">
        <f t="shared" si="41"/>
        <v/>
      </c>
      <c r="BN190" s="55" t="str">
        <f t="shared" si="41"/>
        <v/>
      </c>
      <c r="BO190" s="55" t="str">
        <f t="shared" si="41"/>
        <v/>
      </c>
      <c r="BP190" s="55" t="str">
        <f t="shared" si="41"/>
        <v/>
      </c>
      <c r="BQ190" s="55" t="str">
        <f t="shared" si="41"/>
        <v/>
      </c>
      <c r="BR190" s="62" t="str">
        <f t="shared" si="30"/>
        <v>Base</v>
      </c>
      <c r="BS190" s="62" t="str">
        <f t="shared" si="31"/>
        <v/>
      </c>
      <c r="BT190" s="63">
        <f t="shared" si="32"/>
        <v>116</v>
      </c>
      <c r="BU190" s="64">
        <f t="shared" si="33"/>
        <v>5.96</v>
      </c>
      <c r="BV190" s="64">
        <f t="shared" si="34"/>
        <v>12.92</v>
      </c>
      <c r="BW190" s="64">
        <f t="shared" si="35"/>
        <v>96.6</v>
      </c>
      <c r="BX190" s="65">
        <f t="shared" si="36"/>
        <v>46257.96</v>
      </c>
      <c r="BY190" s="65">
        <f t="shared" si="37"/>
        <v>46264.92</v>
      </c>
      <c r="BZ190" s="65">
        <f t="shared" si="38"/>
        <v>46349.599999999999</v>
      </c>
    </row>
    <row r="191" spans="1:78" ht="15.5" x14ac:dyDescent="0.35">
      <c r="A191">
        <v>71253</v>
      </c>
      <c r="B191" t="s">
        <v>782</v>
      </c>
      <c r="C191" t="s">
        <v>230</v>
      </c>
      <c r="D191">
        <v>100</v>
      </c>
      <c r="E191">
        <v>3003</v>
      </c>
      <c r="F191" t="s">
        <v>238</v>
      </c>
      <c r="G191" t="s">
        <v>216</v>
      </c>
      <c r="H191" t="s">
        <v>230</v>
      </c>
      <c r="I191" s="13">
        <v>46251</v>
      </c>
      <c r="J191" s="13">
        <v>46367</v>
      </c>
      <c r="K191" s="13">
        <v>46309</v>
      </c>
      <c r="L191" t="s">
        <v>796</v>
      </c>
      <c r="M191" t="s">
        <v>193</v>
      </c>
      <c r="N191">
        <v>24</v>
      </c>
      <c r="O191">
        <v>23</v>
      </c>
      <c r="P191">
        <v>23</v>
      </c>
      <c r="Q191">
        <v>23</v>
      </c>
      <c r="R191">
        <v>0</v>
      </c>
      <c r="S191">
        <v>274315</v>
      </c>
      <c r="T191" t="s">
        <v>467</v>
      </c>
      <c r="U191">
        <v>0</v>
      </c>
      <c r="V191"/>
      <c r="W191">
        <v>3</v>
      </c>
      <c r="X191" t="s">
        <v>194</v>
      </c>
      <c r="Y191"/>
      <c r="Z191"/>
      <c r="AA191"/>
      <c r="AB191"/>
      <c r="AC191" t="s">
        <v>8</v>
      </c>
      <c r="AD191" t="s">
        <v>220</v>
      </c>
      <c r="AE191" t="s">
        <v>483</v>
      </c>
      <c r="AF191" s="13">
        <v>46251</v>
      </c>
      <c r="AG191" s="13">
        <v>46367</v>
      </c>
      <c r="AH191"/>
      <c r="AI191"/>
      <c r="AJ191"/>
      <c r="AK191"/>
      <c r="AL191"/>
      <c r="AM191"/>
      <c r="AN191"/>
      <c r="AO191"/>
      <c r="AP191"/>
      <c r="AQ191"/>
      <c r="AR191"/>
      <c r="AS191"/>
      <c r="AT191" s="59">
        <f>VLOOKUP($BR191,Tables!$D$14:$I$27,2,FALSE)*W191</f>
        <v>480</v>
      </c>
      <c r="AU191" s="59">
        <f>VLOOKUP($BR191,Tables!$D$14:$I$27,3,FALSE)</f>
        <v>0</v>
      </c>
      <c r="AV191" s="59">
        <f>VLOOKUP($BR191,Tables!$D$14:$I$27,4,FALSE)*W191</f>
        <v>0</v>
      </c>
      <c r="AW191" s="59">
        <f>VLOOKUP($BR191,Tables!$D$14:$I$27,5,FALSE)*W191</f>
        <v>0</v>
      </c>
      <c r="AX191" s="52">
        <f>IF(ISERROR(VLOOKUP(V191,Tables!$A$2:$B$27,2,FALSE))=TRUE,0,VLOOKUP(V191,Tables!$A$2:$B$27,2,FALSE))*VLOOKUP(BR191,Tables!$D$14:$J$27,7,FALSE)</f>
        <v>0</v>
      </c>
      <c r="AY191" s="52">
        <f>IF(ISERROR(VLOOKUP(BS191,Tables!$A$2:$B$31,2,FALSE))=TRUE,0,VLOOKUP(BS191,Tables!$A$2:$B$31,2,FALSE))</f>
        <v>0</v>
      </c>
      <c r="AZ191" s="59">
        <f>VLOOKUP($BR191,Tables!$D$14:$K$27,8,FALSE)</f>
        <v>0</v>
      </c>
      <c r="BA191" s="59">
        <f>IF(OR(BR191="T150",BR191="HYBT150"),W191*Tables!$L$23,0)</f>
        <v>0</v>
      </c>
      <c r="BB191" s="59">
        <f>IF(OR(BR191="T200",BR191="HYBT200"),W191*Tables!$E$24,0)</f>
        <v>0</v>
      </c>
      <c r="BC191" s="61">
        <f t="shared" ref="BC191:BC253" si="42">SUM(AT191:BB191)</f>
        <v>480</v>
      </c>
      <c r="BD191" s="55" t="str">
        <f t="shared" si="41"/>
        <v/>
      </c>
      <c r="BE191" s="55" t="str">
        <f t="shared" si="41"/>
        <v/>
      </c>
      <c r="BF191" s="55" t="str">
        <f t="shared" si="41"/>
        <v/>
      </c>
      <c r="BG191" s="55" t="str">
        <f t="shared" si="41"/>
        <v/>
      </c>
      <c r="BH191" s="55" t="str">
        <f t="shared" si="41"/>
        <v/>
      </c>
      <c r="BI191" s="55" t="str">
        <f t="shared" si="41"/>
        <v/>
      </c>
      <c r="BJ191" s="55" t="str">
        <f t="shared" si="41"/>
        <v/>
      </c>
      <c r="BK191" s="55" t="str">
        <f t="shared" si="41"/>
        <v/>
      </c>
      <c r="BL191" s="55" t="str">
        <f t="shared" si="41"/>
        <v/>
      </c>
      <c r="BM191" s="55" t="str">
        <f t="shared" si="41"/>
        <v/>
      </c>
      <c r="BN191" s="55" t="str">
        <f t="shared" si="41"/>
        <v/>
      </c>
      <c r="BO191" s="55" t="str">
        <f t="shared" si="41"/>
        <v/>
      </c>
      <c r="BP191" s="55" t="str">
        <f t="shared" si="41"/>
        <v/>
      </c>
      <c r="BQ191" s="55" t="str">
        <f t="shared" si="41"/>
        <v/>
      </c>
      <c r="BR191" s="62" t="str">
        <f t="shared" ref="BR191:BR253" si="43">IF(BD191&amp;BE191&amp;BF191&amp;BG191&amp;BH191&amp;BI191&amp;BJ191&amp;BK191&amp;BP191&amp;BQ191="","Base",BD191&amp;BE191&amp;BF191&amp;BG191&amp;BH191&amp;BI191&amp;BJ191&amp;BK191&amp;BP191&amp;BQ191)</f>
        <v>Base</v>
      </c>
      <c r="BS191" s="62" t="str">
        <f t="shared" ref="BS191:BS253" si="44">IF(BL191&amp;BM191&amp;BN191&amp;BO191="","",BL191&amp;BM191&amp;BN191&amp;BO191)</f>
        <v/>
      </c>
      <c r="BT191" s="63">
        <f t="shared" ref="BT191:BT253" si="45">J191-I191+1</f>
        <v>117</v>
      </c>
      <c r="BU191" s="64">
        <f t="shared" ref="BU191:BU253" si="46">BT191*0.06-1</f>
        <v>6.02</v>
      </c>
      <c r="BV191" s="64">
        <f t="shared" ref="BV191:BV253" si="47">BT191*0.12-1</f>
        <v>13.04</v>
      </c>
      <c r="BW191" s="64">
        <f t="shared" ref="BW191:BW253" si="48">(BT191-1)*0.84</f>
        <v>97.44</v>
      </c>
      <c r="BX191" s="65">
        <f t="shared" ref="BX191:BX253" si="49">BU191+I191</f>
        <v>46257.02</v>
      </c>
      <c r="BY191" s="65">
        <f t="shared" ref="BY191:BY253" si="50">BV191+I191</f>
        <v>46264.04</v>
      </c>
      <c r="BZ191" s="65">
        <f t="shared" ref="BZ191:BZ253" si="51">IF(WEEKDAY(BW191+I191)=1,BW191+I191+1,IF(WEEKDAY(BW191+I191)=7,BW191+I191+2,BW191+I191))</f>
        <v>46349.440000000002</v>
      </c>
    </row>
    <row r="192" spans="1:78" ht="15.5" x14ac:dyDescent="0.35">
      <c r="A192">
        <v>71254</v>
      </c>
      <c r="B192" t="s">
        <v>782</v>
      </c>
      <c r="C192" t="s">
        <v>230</v>
      </c>
      <c r="D192">
        <v>100</v>
      </c>
      <c r="E192">
        <v>3004</v>
      </c>
      <c r="F192" t="s">
        <v>238</v>
      </c>
      <c r="G192" t="s">
        <v>216</v>
      </c>
      <c r="H192" t="s">
        <v>230</v>
      </c>
      <c r="I192" s="13">
        <v>46251</v>
      </c>
      <c r="J192" s="13">
        <v>46367</v>
      </c>
      <c r="K192" s="13">
        <v>46309</v>
      </c>
      <c r="L192" t="s">
        <v>796</v>
      </c>
      <c r="M192" t="s">
        <v>193</v>
      </c>
      <c r="N192">
        <v>24</v>
      </c>
      <c r="O192">
        <v>24</v>
      </c>
      <c r="P192">
        <v>24</v>
      </c>
      <c r="Q192">
        <v>24</v>
      </c>
      <c r="R192">
        <v>0</v>
      </c>
      <c r="S192">
        <v>274315</v>
      </c>
      <c r="T192" t="s">
        <v>467</v>
      </c>
      <c r="U192">
        <v>0</v>
      </c>
      <c r="V192"/>
      <c r="W192">
        <v>3</v>
      </c>
      <c r="X192" t="s">
        <v>194</v>
      </c>
      <c r="Y192"/>
      <c r="Z192"/>
      <c r="AA192" t="s">
        <v>19</v>
      </c>
      <c r="AB192">
        <v>1253</v>
      </c>
      <c r="AC192" t="s">
        <v>200</v>
      </c>
      <c r="AD192" t="s">
        <v>325</v>
      </c>
      <c r="AE192" t="s">
        <v>483</v>
      </c>
      <c r="AF192" s="13">
        <v>46251</v>
      </c>
      <c r="AG192" s="13">
        <v>46367</v>
      </c>
      <c r="AH192"/>
      <c r="AI192"/>
      <c r="AJ192"/>
      <c r="AK192"/>
      <c r="AL192"/>
      <c r="AM192"/>
      <c r="AN192"/>
      <c r="AO192"/>
      <c r="AP192"/>
      <c r="AQ192"/>
      <c r="AR192"/>
      <c r="AS192"/>
      <c r="AT192" s="59">
        <f>VLOOKUP($BR192,Tables!$D$14:$I$27,2,FALSE)*W192</f>
        <v>480</v>
      </c>
      <c r="AU192" s="59">
        <f>VLOOKUP($BR192,Tables!$D$14:$I$27,3,FALSE)</f>
        <v>0</v>
      </c>
      <c r="AV192" s="59">
        <f>VLOOKUP($BR192,Tables!$D$14:$I$27,4,FALSE)*W192</f>
        <v>0</v>
      </c>
      <c r="AW192" s="59">
        <f>VLOOKUP($BR192,Tables!$D$14:$I$27,5,FALSE)*W192</f>
        <v>0</v>
      </c>
      <c r="AX192" s="52">
        <f>IF(ISERROR(VLOOKUP(V192,Tables!$A$2:$B$27,2,FALSE))=TRUE,0,VLOOKUP(V192,Tables!$A$2:$B$27,2,FALSE))*VLOOKUP(BR192,Tables!$D$14:$J$27,7,FALSE)</f>
        <v>0</v>
      </c>
      <c r="AY192" s="52">
        <f>IF(ISERROR(VLOOKUP(BS192,Tables!$A$2:$B$31,2,FALSE))=TRUE,0,VLOOKUP(BS192,Tables!$A$2:$B$31,2,FALSE))</f>
        <v>0</v>
      </c>
      <c r="AZ192" s="59">
        <f>VLOOKUP($BR192,Tables!$D$14:$K$27,8,FALSE)</f>
        <v>0</v>
      </c>
      <c r="BA192" s="59">
        <f>IF(OR(BR192="T150",BR192="HYBT150"),W192*Tables!$L$23,0)</f>
        <v>0</v>
      </c>
      <c r="BB192" s="59">
        <f>IF(OR(BR192="T200",BR192="HYBT200"),W192*Tables!$E$24,0)</f>
        <v>0</v>
      </c>
      <c r="BC192" s="61">
        <f t="shared" si="42"/>
        <v>480</v>
      </c>
      <c r="BD192" s="55" t="str">
        <f t="shared" si="41"/>
        <v/>
      </c>
      <c r="BE192" s="55" t="str">
        <f t="shared" si="41"/>
        <v/>
      </c>
      <c r="BF192" s="55" t="str">
        <f t="shared" si="41"/>
        <v/>
      </c>
      <c r="BG192" s="55" t="str">
        <f t="shared" si="41"/>
        <v/>
      </c>
      <c r="BH192" s="55" t="str">
        <f t="shared" si="41"/>
        <v/>
      </c>
      <c r="BI192" s="55" t="str">
        <f t="shared" si="41"/>
        <v/>
      </c>
      <c r="BJ192" s="55" t="str">
        <f t="shared" si="41"/>
        <v/>
      </c>
      <c r="BK192" s="55" t="str">
        <f t="shared" si="41"/>
        <v/>
      </c>
      <c r="BL192" s="55" t="str">
        <f t="shared" si="41"/>
        <v/>
      </c>
      <c r="BM192" s="55" t="str">
        <f t="shared" si="41"/>
        <v/>
      </c>
      <c r="BN192" s="55" t="str">
        <f t="shared" si="41"/>
        <v/>
      </c>
      <c r="BO192" s="55" t="str">
        <f t="shared" si="41"/>
        <v/>
      </c>
      <c r="BP192" s="55" t="str">
        <f t="shared" si="41"/>
        <v/>
      </c>
      <c r="BQ192" s="55" t="str">
        <f t="shared" si="41"/>
        <v/>
      </c>
      <c r="BR192" s="62" t="str">
        <f t="shared" si="43"/>
        <v>Base</v>
      </c>
      <c r="BS192" s="62" t="str">
        <f t="shared" si="44"/>
        <v/>
      </c>
      <c r="BT192" s="63">
        <f t="shared" si="45"/>
        <v>117</v>
      </c>
      <c r="BU192" s="64">
        <f t="shared" si="46"/>
        <v>6.02</v>
      </c>
      <c r="BV192" s="64">
        <f t="shared" si="47"/>
        <v>13.04</v>
      </c>
      <c r="BW192" s="64">
        <f t="shared" si="48"/>
        <v>97.44</v>
      </c>
      <c r="BX192" s="65">
        <f t="shared" si="49"/>
        <v>46257.02</v>
      </c>
      <c r="BY192" s="65">
        <f t="shared" si="50"/>
        <v>46264.04</v>
      </c>
      <c r="BZ192" s="65">
        <f t="shared" si="51"/>
        <v>46349.440000000002</v>
      </c>
    </row>
    <row r="193" spans="1:78" ht="15.5" x14ac:dyDescent="0.35">
      <c r="A193">
        <v>71769</v>
      </c>
      <c r="B193" t="s">
        <v>782</v>
      </c>
      <c r="C193" t="s">
        <v>230</v>
      </c>
      <c r="D193">
        <v>100</v>
      </c>
      <c r="E193">
        <v>3005</v>
      </c>
      <c r="F193" t="s">
        <v>238</v>
      </c>
      <c r="G193" t="s">
        <v>216</v>
      </c>
      <c r="H193" t="s">
        <v>230</v>
      </c>
      <c r="I193" s="13">
        <v>46252</v>
      </c>
      <c r="J193" s="13">
        <v>46367</v>
      </c>
      <c r="K193" s="13">
        <v>46309</v>
      </c>
      <c r="L193" t="s">
        <v>796</v>
      </c>
      <c r="M193" t="s">
        <v>193</v>
      </c>
      <c r="N193">
        <v>24</v>
      </c>
      <c r="O193">
        <v>18</v>
      </c>
      <c r="P193">
        <v>18</v>
      </c>
      <c r="Q193">
        <v>18</v>
      </c>
      <c r="R193">
        <v>0</v>
      </c>
      <c r="S193">
        <v>274888</v>
      </c>
      <c r="T193" t="s">
        <v>569</v>
      </c>
      <c r="U193">
        <v>0</v>
      </c>
      <c r="V193"/>
      <c r="W193">
        <v>3</v>
      </c>
      <c r="X193" t="s">
        <v>194</v>
      </c>
      <c r="Y193"/>
      <c r="Z193"/>
      <c r="AA193" t="s">
        <v>19</v>
      </c>
      <c r="AB193">
        <v>1251</v>
      </c>
      <c r="AC193" t="s">
        <v>208</v>
      </c>
      <c r="AD193" t="s">
        <v>209</v>
      </c>
      <c r="AE193" t="s">
        <v>496</v>
      </c>
      <c r="AF193" s="13">
        <v>46252</v>
      </c>
      <c r="AG193" s="13">
        <v>46367</v>
      </c>
      <c r="AH193"/>
      <c r="AI193"/>
      <c r="AJ193"/>
      <c r="AK193"/>
      <c r="AL193"/>
      <c r="AM193"/>
      <c r="AN193"/>
      <c r="AO193"/>
      <c r="AP193"/>
      <c r="AQ193"/>
      <c r="AR193"/>
      <c r="AS193"/>
      <c r="AT193" s="59">
        <f>VLOOKUP($BR193,Tables!$D$14:$I$27,2,FALSE)*W193</f>
        <v>480</v>
      </c>
      <c r="AU193" s="59">
        <f>VLOOKUP($BR193,Tables!$D$14:$I$27,3,FALSE)</f>
        <v>0</v>
      </c>
      <c r="AV193" s="59">
        <f>VLOOKUP($BR193,Tables!$D$14:$I$27,4,FALSE)*W193</f>
        <v>0</v>
      </c>
      <c r="AW193" s="59">
        <f>VLOOKUP($BR193,Tables!$D$14:$I$27,5,FALSE)*W193</f>
        <v>0</v>
      </c>
      <c r="AX193" s="52">
        <f>IF(ISERROR(VLOOKUP(V193,Tables!$A$2:$B$27,2,FALSE))=TRUE,0,VLOOKUP(V193,Tables!$A$2:$B$27,2,FALSE))*VLOOKUP(BR193,Tables!$D$14:$J$27,7,FALSE)</f>
        <v>0</v>
      </c>
      <c r="AY193" s="52">
        <f>IF(ISERROR(VLOOKUP(BS193,Tables!$A$2:$B$31,2,FALSE))=TRUE,0,VLOOKUP(BS193,Tables!$A$2:$B$31,2,FALSE))</f>
        <v>0</v>
      </c>
      <c r="AZ193" s="59">
        <f>VLOOKUP($BR193,Tables!$D$14:$K$27,8,FALSE)</f>
        <v>0</v>
      </c>
      <c r="BA193" s="59">
        <f>IF(OR(BR193="T150",BR193="HYBT150"),W193*Tables!$L$23,0)</f>
        <v>0</v>
      </c>
      <c r="BB193" s="59">
        <f>IF(OR(BR193="T200",BR193="HYBT200"),W193*Tables!$E$24,0)</f>
        <v>0</v>
      </c>
      <c r="BC193" s="61">
        <f t="shared" si="42"/>
        <v>480</v>
      </c>
      <c r="BD193" s="55" t="str">
        <f t="shared" si="41"/>
        <v/>
      </c>
      <c r="BE193" s="55" t="str">
        <f t="shared" si="41"/>
        <v/>
      </c>
      <c r="BF193" s="55" t="str">
        <f t="shared" si="41"/>
        <v/>
      </c>
      <c r="BG193" s="55" t="str">
        <f t="shared" si="41"/>
        <v/>
      </c>
      <c r="BH193" s="55" t="str">
        <f t="shared" si="41"/>
        <v/>
      </c>
      <c r="BI193" s="55" t="str">
        <f t="shared" si="41"/>
        <v/>
      </c>
      <c r="BJ193" s="55" t="str">
        <f t="shared" si="41"/>
        <v/>
      </c>
      <c r="BK193" s="55" t="str">
        <f t="shared" si="41"/>
        <v/>
      </c>
      <c r="BL193" s="55" t="str">
        <f t="shared" si="41"/>
        <v/>
      </c>
      <c r="BM193" s="55" t="str">
        <f t="shared" si="41"/>
        <v/>
      </c>
      <c r="BN193" s="55" t="str">
        <f t="shared" si="41"/>
        <v/>
      </c>
      <c r="BO193" s="55" t="str">
        <f t="shared" si="41"/>
        <v/>
      </c>
      <c r="BP193" s="55" t="str">
        <f t="shared" si="41"/>
        <v/>
      </c>
      <c r="BQ193" s="55" t="str">
        <f t="shared" si="41"/>
        <v/>
      </c>
      <c r="BR193" s="62" t="str">
        <f t="shared" si="43"/>
        <v>Base</v>
      </c>
      <c r="BS193" s="62" t="str">
        <f t="shared" si="44"/>
        <v/>
      </c>
      <c r="BT193" s="63">
        <f t="shared" si="45"/>
        <v>116</v>
      </c>
      <c r="BU193" s="64">
        <f t="shared" si="46"/>
        <v>5.96</v>
      </c>
      <c r="BV193" s="64">
        <f t="shared" si="47"/>
        <v>12.92</v>
      </c>
      <c r="BW193" s="64">
        <f t="shared" si="48"/>
        <v>96.6</v>
      </c>
      <c r="BX193" s="65">
        <f t="shared" si="49"/>
        <v>46257.96</v>
      </c>
      <c r="BY193" s="65">
        <f t="shared" si="50"/>
        <v>46264.92</v>
      </c>
      <c r="BZ193" s="65">
        <f t="shared" si="51"/>
        <v>46349.599999999999</v>
      </c>
    </row>
    <row r="194" spans="1:78" ht="15.5" x14ac:dyDescent="0.35">
      <c r="A194">
        <v>71255</v>
      </c>
      <c r="B194" t="s">
        <v>782</v>
      </c>
      <c r="C194" t="s">
        <v>230</v>
      </c>
      <c r="D194">
        <v>100</v>
      </c>
      <c r="E194">
        <v>3006</v>
      </c>
      <c r="F194" t="s">
        <v>238</v>
      </c>
      <c r="G194" t="s">
        <v>216</v>
      </c>
      <c r="H194" t="s">
        <v>230</v>
      </c>
      <c r="I194" s="13">
        <v>46251</v>
      </c>
      <c r="J194" s="13">
        <v>46367</v>
      </c>
      <c r="K194" s="13">
        <v>46309</v>
      </c>
      <c r="L194" t="s">
        <v>329</v>
      </c>
      <c r="M194" t="s">
        <v>193</v>
      </c>
      <c r="N194">
        <v>24</v>
      </c>
      <c r="O194">
        <v>0</v>
      </c>
      <c r="P194">
        <v>0</v>
      </c>
      <c r="Q194">
        <v>0</v>
      </c>
      <c r="R194">
        <v>0</v>
      </c>
      <c r="S194" t="s">
        <v>197</v>
      </c>
      <c r="T194" t="s">
        <v>197</v>
      </c>
      <c r="U194">
        <v>0</v>
      </c>
      <c r="V194"/>
      <c r="W194">
        <v>3</v>
      </c>
      <c r="X194" t="s">
        <v>293</v>
      </c>
      <c r="Y194"/>
      <c r="Z194"/>
      <c r="AA194" t="s">
        <v>19</v>
      </c>
      <c r="AB194">
        <v>1254</v>
      </c>
      <c r="AC194" t="s">
        <v>208</v>
      </c>
      <c r="AD194" t="s">
        <v>209</v>
      </c>
      <c r="AE194" t="s">
        <v>483</v>
      </c>
      <c r="AF194" s="13">
        <v>46251</v>
      </c>
      <c r="AG194" s="13">
        <v>46367</v>
      </c>
      <c r="AH194"/>
      <c r="AI194"/>
      <c r="AJ194"/>
      <c r="AK194"/>
      <c r="AL194"/>
      <c r="AM194"/>
      <c r="AN194"/>
      <c r="AO194"/>
      <c r="AP194"/>
      <c r="AQ194"/>
      <c r="AR194"/>
      <c r="AS194"/>
      <c r="AT194" s="59">
        <f>VLOOKUP($BR194,Tables!$D$14:$I$27,2,FALSE)*W194</f>
        <v>480</v>
      </c>
      <c r="AU194" s="59">
        <f>VLOOKUP($BR194,Tables!$D$14:$I$27,3,FALSE)</f>
        <v>0</v>
      </c>
      <c r="AV194" s="59">
        <f>VLOOKUP($BR194,Tables!$D$14:$I$27,4,FALSE)*W194</f>
        <v>0</v>
      </c>
      <c r="AW194" s="59">
        <f>VLOOKUP($BR194,Tables!$D$14:$I$27,5,FALSE)*W194</f>
        <v>0</v>
      </c>
      <c r="AX194" s="52">
        <f>IF(ISERROR(VLOOKUP(V194,Tables!$A$2:$B$27,2,FALSE))=TRUE,0,VLOOKUP(V194,Tables!$A$2:$B$27,2,FALSE))*VLOOKUP(BR194,Tables!$D$14:$J$27,7,FALSE)</f>
        <v>0</v>
      </c>
      <c r="AY194" s="52">
        <f>IF(ISERROR(VLOOKUP(BS194,Tables!$A$2:$B$31,2,FALSE))=TRUE,0,VLOOKUP(BS194,Tables!$A$2:$B$31,2,FALSE))</f>
        <v>0</v>
      </c>
      <c r="AZ194" s="59">
        <f>VLOOKUP($BR194,Tables!$D$14:$K$27,8,FALSE)</f>
        <v>0</v>
      </c>
      <c r="BA194" s="59">
        <f>IF(OR(BR194="T150",BR194="HYBT150"),W194*Tables!$L$23,0)</f>
        <v>0</v>
      </c>
      <c r="BB194" s="59">
        <f>IF(OR(BR194="T200",BR194="HYBT200"),W194*Tables!$E$24,0)</f>
        <v>0</v>
      </c>
      <c r="BC194" s="61">
        <f t="shared" si="42"/>
        <v>480</v>
      </c>
      <c r="BD194" s="55" t="str">
        <f t="shared" si="41"/>
        <v/>
      </c>
      <c r="BE194" s="55" t="str">
        <f t="shared" si="41"/>
        <v/>
      </c>
      <c r="BF194" s="55" t="str">
        <f t="shared" si="41"/>
        <v/>
      </c>
      <c r="BG194" s="55" t="str">
        <f t="shared" si="41"/>
        <v/>
      </c>
      <c r="BH194" s="55" t="str">
        <f t="shared" si="41"/>
        <v/>
      </c>
      <c r="BI194" s="55" t="str">
        <f t="shared" si="41"/>
        <v/>
      </c>
      <c r="BJ194" s="55" t="str">
        <f t="shared" si="41"/>
        <v/>
      </c>
      <c r="BK194" s="55" t="str">
        <f t="shared" si="41"/>
        <v/>
      </c>
      <c r="BL194" s="55" t="str">
        <f t="shared" si="41"/>
        <v/>
      </c>
      <c r="BM194" s="55" t="str">
        <f t="shared" si="41"/>
        <v/>
      </c>
      <c r="BN194" s="55" t="str">
        <f t="shared" si="41"/>
        <v/>
      </c>
      <c r="BO194" s="55" t="str">
        <f t="shared" si="41"/>
        <v/>
      </c>
      <c r="BP194" s="55" t="str">
        <f t="shared" si="41"/>
        <v/>
      </c>
      <c r="BQ194" s="55" t="str">
        <f t="shared" si="41"/>
        <v/>
      </c>
      <c r="BR194" s="62" t="str">
        <f t="shared" si="43"/>
        <v>Base</v>
      </c>
      <c r="BS194" s="62" t="str">
        <f t="shared" si="44"/>
        <v/>
      </c>
      <c r="BT194" s="63">
        <f t="shared" si="45"/>
        <v>117</v>
      </c>
      <c r="BU194" s="64">
        <f t="shared" si="46"/>
        <v>6.02</v>
      </c>
      <c r="BV194" s="64">
        <f t="shared" si="47"/>
        <v>13.04</v>
      </c>
      <c r="BW194" s="64">
        <f t="shared" si="48"/>
        <v>97.44</v>
      </c>
      <c r="BX194" s="65">
        <f t="shared" si="49"/>
        <v>46257.02</v>
      </c>
      <c r="BY194" s="65">
        <f t="shared" si="50"/>
        <v>46264.04</v>
      </c>
      <c r="BZ194" s="65">
        <f t="shared" si="51"/>
        <v>46349.440000000002</v>
      </c>
    </row>
    <row r="195" spans="1:78" ht="15.5" x14ac:dyDescent="0.35">
      <c r="A195">
        <v>71256</v>
      </c>
      <c r="B195" t="s">
        <v>782</v>
      </c>
      <c r="C195" t="s">
        <v>230</v>
      </c>
      <c r="D195">
        <v>100</v>
      </c>
      <c r="E195">
        <v>3007</v>
      </c>
      <c r="F195" t="s">
        <v>238</v>
      </c>
      <c r="G195" t="s">
        <v>216</v>
      </c>
      <c r="H195" t="s">
        <v>230</v>
      </c>
      <c r="I195" s="13">
        <v>46251</v>
      </c>
      <c r="J195" s="13">
        <v>46367</v>
      </c>
      <c r="K195" s="13">
        <v>46309</v>
      </c>
      <c r="L195" t="s">
        <v>795</v>
      </c>
      <c r="M195" t="s">
        <v>161</v>
      </c>
      <c r="N195">
        <v>24</v>
      </c>
      <c r="O195">
        <v>24</v>
      </c>
      <c r="P195">
        <v>24</v>
      </c>
      <c r="Q195">
        <v>24</v>
      </c>
      <c r="R195">
        <v>1</v>
      </c>
      <c r="S195">
        <v>274315</v>
      </c>
      <c r="T195" t="s">
        <v>467</v>
      </c>
      <c r="U195">
        <v>0</v>
      </c>
      <c r="V195"/>
      <c r="W195">
        <v>3</v>
      </c>
      <c r="X195" t="s">
        <v>194</v>
      </c>
      <c r="Y195"/>
      <c r="Z195" t="s">
        <v>570</v>
      </c>
      <c r="AA195"/>
      <c r="AB195"/>
      <c r="AC195"/>
      <c r="AD195"/>
      <c r="AE195"/>
      <c r="AF195" s="13">
        <v>46251</v>
      </c>
      <c r="AG195" s="13">
        <v>46367</v>
      </c>
      <c r="AH195"/>
      <c r="AI195"/>
      <c r="AJ195"/>
      <c r="AK195"/>
      <c r="AL195"/>
      <c r="AM195"/>
      <c r="AN195"/>
      <c r="AO195"/>
      <c r="AP195"/>
      <c r="AQ195"/>
      <c r="AR195"/>
      <c r="AS195"/>
      <c r="AT195" s="59">
        <f>VLOOKUP($BR195,Tables!$D$14:$I$27,2,FALSE)*W195</f>
        <v>480</v>
      </c>
      <c r="AU195" s="59">
        <f>VLOOKUP($BR195,Tables!$D$14:$I$27,3,FALSE)</f>
        <v>0</v>
      </c>
      <c r="AV195" s="59">
        <f>VLOOKUP($BR195,Tables!$D$14:$I$27,4,FALSE)*W195</f>
        <v>0</v>
      </c>
      <c r="AW195" s="59">
        <f>VLOOKUP($BR195,Tables!$D$14:$I$27,5,FALSE)*W195</f>
        <v>0</v>
      </c>
      <c r="AX195" s="52">
        <f>IF(ISERROR(VLOOKUP(V195,Tables!$A$2:$B$27,2,FALSE))=TRUE,0,VLOOKUP(V195,Tables!$A$2:$B$27,2,FALSE))*VLOOKUP(BR195,Tables!$D$14:$J$27,7,FALSE)</f>
        <v>0</v>
      </c>
      <c r="AY195" s="52">
        <f>IF(ISERROR(VLOOKUP(BS195,Tables!$A$2:$B$31,2,FALSE))=TRUE,0,VLOOKUP(BS195,Tables!$A$2:$B$31,2,FALSE))</f>
        <v>0</v>
      </c>
      <c r="AZ195" s="59">
        <f>VLOOKUP($BR195,Tables!$D$14:$K$27,8,FALSE)</f>
        <v>0</v>
      </c>
      <c r="BA195" s="59">
        <f>IF(OR(BR195="T150",BR195="HYBT150"),W195*Tables!$L$23,0)</f>
        <v>0</v>
      </c>
      <c r="BB195" s="59">
        <f>IF(OR(BR195="T200",BR195="HYBT200"),W195*Tables!$E$24,0)</f>
        <v>0</v>
      </c>
      <c r="BC195" s="61">
        <f t="shared" si="42"/>
        <v>480</v>
      </c>
      <c r="BD195" s="55" t="str">
        <f t="shared" si="41"/>
        <v/>
      </c>
      <c r="BE195" s="55" t="str">
        <f t="shared" si="41"/>
        <v/>
      </c>
      <c r="BF195" s="55" t="str">
        <f t="shared" si="41"/>
        <v/>
      </c>
      <c r="BG195" s="55" t="str">
        <f t="shared" si="41"/>
        <v/>
      </c>
      <c r="BH195" s="55" t="str">
        <f t="shared" si="41"/>
        <v/>
      </c>
      <c r="BI195" s="55" t="str">
        <f t="shared" si="41"/>
        <v/>
      </c>
      <c r="BJ195" s="55" t="str">
        <f t="shared" si="41"/>
        <v/>
      </c>
      <c r="BK195" s="55" t="str">
        <f t="shared" si="41"/>
        <v/>
      </c>
      <c r="BL195" s="55" t="str">
        <f t="shared" si="41"/>
        <v/>
      </c>
      <c r="BM195" s="55" t="str">
        <f t="shared" si="41"/>
        <v/>
      </c>
      <c r="BN195" s="55" t="str">
        <f t="shared" si="41"/>
        <v/>
      </c>
      <c r="BO195" s="55" t="str">
        <f t="shared" si="41"/>
        <v/>
      </c>
      <c r="BP195" s="55" t="str">
        <f t="shared" si="41"/>
        <v/>
      </c>
      <c r="BQ195" s="55" t="str">
        <f t="shared" si="41"/>
        <v/>
      </c>
      <c r="BR195" s="62" t="str">
        <f t="shared" si="43"/>
        <v>Base</v>
      </c>
      <c r="BS195" s="62" t="str">
        <f t="shared" si="44"/>
        <v/>
      </c>
      <c r="BT195" s="63">
        <f t="shared" si="45"/>
        <v>117</v>
      </c>
      <c r="BU195" s="64">
        <f t="shared" si="46"/>
        <v>6.02</v>
      </c>
      <c r="BV195" s="64">
        <f t="shared" si="47"/>
        <v>13.04</v>
      </c>
      <c r="BW195" s="64">
        <f t="shared" si="48"/>
        <v>97.44</v>
      </c>
      <c r="BX195" s="65">
        <f t="shared" si="49"/>
        <v>46257.02</v>
      </c>
      <c r="BY195" s="65">
        <f t="shared" si="50"/>
        <v>46264.04</v>
      </c>
      <c r="BZ195" s="65">
        <f t="shared" si="51"/>
        <v>46349.440000000002</v>
      </c>
    </row>
    <row r="196" spans="1:78" ht="15.5" x14ac:dyDescent="0.35">
      <c r="A196">
        <v>71257</v>
      </c>
      <c r="B196" t="s">
        <v>782</v>
      </c>
      <c r="C196" t="s">
        <v>230</v>
      </c>
      <c r="D196">
        <v>100</v>
      </c>
      <c r="E196">
        <v>3008</v>
      </c>
      <c r="F196" t="s">
        <v>238</v>
      </c>
      <c r="G196" t="s">
        <v>216</v>
      </c>
      <c r="H196" t="s">
        <v>230</v>
      </c>
      <c r="I196" s="13">
        <v>46251</v>
      </c>
      <c r="J196" s="13">
        <v>46367</v>
      </c>
      <c r="K196" s="13">
        <v>46309</v>
      </c>
      <c r="L196" t="s">
        <v>795</v>
      </c>
      <c r="M196" t="s">
        <v>161</v>
      </c>
      <c r="N196">
        <v>24</v>
      </c>
      <c r="O196">
        <v>24</v>
      </c>
      <c r="P196">
        <v>24</v>
      </c>
      <c r="Q196">
        <v>24</v>
      </c>
      <c r="R196">
        <v>0</v>
      </c>
      <c r="S196">
        <v>274315</v>
      </c>
      <c r="T196" t="s">
        <v>467</v>
      </c>
      <c r="U196">
        <v>0</v>
      </c>
      <c r="V196"/>
      <c r="W196">
        <v>3</v>
      </c>
      <c r="X196" t="s">
        <v>194</v>
      </c>
      <c r="Y196"/>
      <c r="Z196" t="s">
        <v>570</v>
      </c>
      <c r="AA196"/>
      <c r="AB196"/>
      <c r="AC196"/>
      <c r="AD196"/>
      <c r="AE196"/>
      <c r="AF196" s="13">
        <v>46251</v>
      </c>
      <c r="AG196" s="13">
        <v>46367</v>
      </c>
      <c r="AH196"/>
      <c r="AI196"/>
      <c r="AJ196"/>
      <c r="AK196"/>
      <c r="AL196"/>
      <c r="AM196"/>
      <c r="AN196"/>
      <c r="AO196"/>
      <c r="AP196"/>
      <c r="AQ196"/>
      <c r="AR196"/>
      <c r="AS196"/>
      <c r="AT196" s="59">
        <f>VLOOKUP($BR196,Tables!$D$14:$I$27,2,FALSE)*W196</f>
        <v>480</v>
      </c>
      <c r="AU196" s="59">
        <f>VLOOKUP($BR196,Tables!$D$14:$I$27,3,FALSE)</f>
        <v>0</v>
      </c>
      <c r="AV196" s="59">
        <f>VLOOKUP($BR196,Tables!$D$14:$I$27,4,FALSE)*W196</f>
        <v>0</v>
      </c>
      <c r="AW196" s="59">
        <f>VLOOKUP($BR196,Tables!$D$14:$I$27,5,FALSE)*W196</f>
        <v>0</v>
      </c>
      <c r="AX196" s="52">
        <f>IF(ISERROR(VLOOKUP(V196,Tables!$A$2:$B$27,2,FALSE))=TRUE,0,VLOOKUP(V196,Tables!$A$2:$B$27,2,FALSE))*VLOOKUP(BR196,Tables!$D$14:$J$27,7,FALSE)</f>
        <v>0</v>
      </c>
      <c r="AY196" s="52">
        <f>IF(ISERROR(VLOOKUP(BS196,Tables!$A$2:$B$31,2,FALSE))=TRUE,0,VLOOKUP(BS196,Tables!$A$2:$B$31,2,FALSE))</f>
        <v>0</v>
      </c>
      <c r="AZ196" s="59">
        <f>VLOOKUP($BR196,Tables!$D$14:$K$27,8,FALSE)</f>
        <v>0</v>
      </c>
      <c r="BA196" s="59">
        <f>IF(OR(BR196="T150",BR196="HYBT150"),W196*Tables!$L$23,0)</f>
        <v>0</v>
      </c>
      <c r="BB196" s="59">
        <f>IF(OR(BR196="T200",BR196="HYBT200"),W196*Tables!$E$24,0)</f>
        <v>0</v>
      </c>
      <c r="BC196" s="61">
        <f t="shared" si="42"/>
        <v>480</v>
      </c>
      <c r="BD196" s="55" t="str">
        <f t="shared" si="41"/>
        <v/>
      </c>
      <c r="BE196" s="55" t="str">
        <f t="shared" si="41"/>
        <v/>
      </c>
      <c r="BF196" s="55" t="str">
        <f t="shared" ref="BD196:BQ214" si="52">IF(ISERROR(SEARCHB(" "&amp;BF$1&amp;" "," "&amp;$L196&amp;" "))=TRUE,"",BF$1)</f>
        <v/>
      </c>
      <c r="BG196" s="55" t="str">
        <f t="shared" si="52"/>
        <v/>
      </c>
      <c r="BH196" s="55" t="str">
        <f t="shared" si="52"/>
        <v/>
      </c>
      <c r="BI196" s="55" t="str">
        <f t="shared" si="52"/>
        <v/>
      </c>
      <c r="BJ196" s="55" t="str">
        <f t="shared" si="52"/>
        <v/>
      </c>
      <c r="BK196" s="55" t="str">
        <f t="shared" si="52"/>
        <v/>
      </c>
      <c r="BL196" s="55" t="str">
        <f t="shared" si="52"/>
        <v/>
      </c>
      <c r="BM196" s="55" t="str">
        <f t="shared" si="52"/>
        <v/>
      </c>
      <c r="BN196" s="55" t="str">
        <f t="shared" si="52"/>
        <v/>
      </c>
      <c r="BO196" s="55" t="str">
        <f t="shared" si="52"/>
        <v/>
      </c>
      <c r="BP196" s="55" t="str">
        <f t="shared" si="52"/>
        <v/>
      </c>
      <c r="BQ196" s="55" t="str">
        <f t="shared" si="52"/>
        <v/>
      </c>
      <c r="BR196" s="62" t="str">
        <f t="shared" si="43"/>
        <v>Base</v>
      </c>
      <c r="BS196" s="62" t="str">
        <f t="shared" si="44"/>
        <v/>
      </c>
      <c r="BT196" s="63">
        <f t="shared" si="45"/>
        <v>117</v>
      </c>
      <c r="BU196" s="64">
        <f t="shared" si="46"/>
        <v>6.02</v>
      </c>
      <c r="BV196" s="64">
        <f t="shared" si="47"/>
        <v>13.04</v>
      </c>
      <c r="BW196" s="64">
        <f t="shared" si="48"/>
        <v>97.44</v>
      </c>
      <c r="BX196" s="65">
        <f t="shared" si="49"/>
        <v>46257.02</v>
      </c>
      <c r="BY196" s="65">
        <f t="shared" si="50"/>
        <v>46264.04</v>
      </c>
      <c r="BZ196" s="65">
        <f t="shared" si="51"/>
        <v>46349.440000000002</v>
      </c>
    </row>
    <row r="197" spans="1:78" ht="15.5" x14ac:dyDescent="0.35">
      <c r="A197">
        <v>71258</v>
      </c>
      <c r="B197" t="s">
        <v>782</v>
      </c>
      <c r="C197" t="s">
        <v>230</v>
      </c>
      <c r="D197">
        <v>100</v>
      </c>
      <c r="E197">
        <v>3009</v>
      </c>
      <c r="F197" t="s">
        <v>238</v>
      </c>
      <c r="G197" t="s">
        <v>216</v>
      </c>
      <c r="H197" t="s">
        <v>230</v>
      </c>
      <c r="I197" s="13">
        <v>46251</v>
      </c>
      <c r="J197" s="13">
        <v>46367</v>
      </c>
      <c r="K197" s="13">
        <v>46309</v>
      </c>
      <c r="L197" t="s">
        <v>797</v>
      </c>
      <c r="M197" t="s">
        <v>161</v>
      </c>
      <c r="N197">
        <v>24</v>
      </c>
      <c r="O197">
        <v>14</v>
      </c>
      <c r="P197">
        <v>14</v>
      </c>
      <c r="Q197">
        <v>14</v>
      </c>
      <c r="R197">
        <v>0</v>
      </c>
      <c r="S197">
        <v>239751</v>
      </c>
      <c r="T197" t="s">
        <v>964</v>
      </c>
      <c r="U197">
        <v>0</v>
      </c>
      <c r="V197"/>
      <c r="W197">
        <v>3</v>
      </c>
      <c r="X197" t="s">
        <v>194</v>
      </c>
      <c r="Y197"/>
      <c r="Z197" t="s">
        <v>278</v>
      </c>
      <c r="AA197" t="s">
        <v>160</v>
      </c>
      <c r="AB197" t="s">
        <v>198</v>
      </c>
      <c r="AC197"/>
      <c r="AD197"/>
      <c r="AE197"/>
      <c r="AF197" s="13">
        <v>46251</v>
      </c>
      <c r="AG197" s="13">
        <v>46367</v>
      </c>
      <c r="AH197" t="s">
        <v>206</v>
      </c>
      <c r="AI197">
        <v>2306</v>
      </c>
      <c r="AJ197" t="s">
        <v>208</v>
      </c>
      <c r="AK197" t="s">
        <v>218</v>
      </c>
      <c r="AL197" t="s">
        <v>516</v>
      </c>
      <c r="AM197" s="13">
        <v>46253</v>
      </c>
      <c r="AN197" s="13">
        <v>46367</v>
      </c>
      <c r="AO197"/>
      <c r="AP197"/>
      <c r="AQ197"/>
      <c r="AR197"/>
      <c r="AS197"/>
      <c r="AT197" s="59">
        <f>VLOOKUP($BR197,Tables!$D$14:$I$27,2,FALSE)*W197</f>
        <v>480</v>
      </c>
      <c r="AU197" s="59">
        <f>VLOOKUP($BR197,Tables!$D$14:$I$27,3,FALSE)</f>
        <v>0</v>
      </c>
      <c r="AV197" s="59">
        <f>VLOOKUP($BR197,Tables!$D$14:$I$27,4,FALSE)*W197</f>
        <v>0</v>
      </c>
      <c r="AW197" s="59">
        <f>VLOOKUP($BR197,Tables!$D$14:$I$27,5,FALSE)*W197</f>
        <v>0</v>
      </c>
      <c r="AX197" s="52">
        <f>IF(ISERROR(VLOOKUP(V197,Tables!$A$2:$B$27,2,FALSE))=TRUE,0,VLOOKUP(V197,Tables!$A$2:$B$27,2,FALSE))*VLOOKUP(BR197,Tables!$D$14:$J$27,7,FALSE)</f>
        <v>0</v>
      </c>
      <c r="AY197" s="52">
        <f>IF(ISERROR(VLOOKUP(BS197,Tables!$A$2:$B$31,2,FALSE))=TRUE,0,VLOOKUP(BS197,Tables!$A$2:$B$31,2,FALSE))</f>
        <v>0</v>
      </c>
      <c r="AZ197" s="59">
        <f>VLOOKUP($BR197,Tables!$D$14:$K$27,8,FALSE)</f>
        <v>0</v>
      </c>
      <c r="BA197" s="59">
        <f>IF(OR(BR197="T150",BR197="HYBT150"),W197*Tables!$L$23,0)</f>
        <v>0</v>
      </c>
      <c r="BB197" s="59">
        <f>IF(OR(BR197="T200",BR197="HYBT200"),W197*Tables!$E$24,0)</f>
        <v>0</v>
      </c>
      <c r="BC197" s="61">
        <f t="shared" si="42"/>
        <v>480</v>
      </c>
      <c r="BD197" s="55" t="str">
        <f t="shared" si="52"/>
        <v/>
      </c>
      <c r="BE197" s="55" t="str">
        <f t="shared" si="52"/>
        <v/>
      </c>
      <c r="BF197" s="55" t="str">
        <f t="shared" si="52"/>
        <v/>
      </c>
      <c r="BG197" s="55" t="str">
        <f t="shared" si="52"/>
        <v/>
      </c>
      <c r="BH197" s="55" t="str">
        <f t="shared" si="52"/>
        <v/>
      </c>
      <c r="BI197" s="55" t="str">
        <f t="shared" si="52"/>
        <v/>
      </c>
      <c r="BJ197" s="55" t="str">
        <f t="shared" si="52"/>
        <v/>
      </c>
      <c r="BK197" s="55" t="str">
        <f t="shared" si="52"/>
        <v>HYB</v>
      </c>
      <c r="BL197" s="55" t="str">
        <f t="shared" si="52"/>
        <v/>
      </c>
      <c r="BM197" s="55" t="str">
        <f t="shared" si="52"/>
        <v/>
      </c>
      <c r="BN197" s="55" t="str">
        <f t="shared" si="52"/>
        <v/>
      </c>
      <c r="BO197" s="55" t="str">
        <f t="shared" si="52"/>
        <v/>
      </c>
      <c r="BP197" s="55" t="str">
        <f t="shared" si="52"/>
        <v/>
      </c>
      <c r="BQ197" s="55" t="str">
        <f t="shared" si="52"/>
        <v/>
      </c>
      <c r="BR197" s="62" t="str">
        <f t="shared" si="43"/>
        <v>HYB</v>
      </c>
      <c r="BS197" s="62" t="str">
        <f t="shared" si="44"/>
        <v/>
      </c>
      <c r="BT197" s="63">
        <f t="shared" si="45"/>
        <v>117</v>
      </c>
      <c r="BU197" s="64">
        <f t="shared" si="46"/>
        <v>6.02</v>
      </c>
      <c r="BV197" s="64">
        <f t="shared" si="47"/>
        <v>13.04</v>
      </c>
      <c r="BW197" s="64">
        <f t="shared" si="48"/>
        <v>97.44</v>
      </c>
      <c r="BX197" s="65">
        <f t="shared" si="49"/>
        <v>46257.02</v>
      </c>
      <c r="BY197" s="65">
        <f t="shared" si="50"/>
        <v>46264.04</v>
      </c>
      <c r="BZ197" s="65">
        <f t="shared" si="51"/>
        <v>46349.440000000002</v>
      </c>
    </row>
    <row r="198" spans="1:78" ht="15.5" x14ac:dyDescent="0.35">
      <c r="A198">
        <v>71259</v>
      </c>
      <c r="B198" t="s">
        <v>782</v>
      </c>
      <c r="C198" t="s">
        <v>230</v>
      </c>
      <c r="D198">
        <v>100</v>
      </c>
      <c r="E198">
        <v>3010</v>
      </c>
      <c r="F198" t="s">
        <v>238</v>
      </c>
      <c r="G198" t="s">
        <v>216</v>
      </c>
      <c r="H198" t="s">
        <v>230</v>
      </c>
      <c r="I198" s="13">
        <v>46251</v>
      </c>
      <c r="J198" s="13">
        <v>46367</v>
      </c>
      <c r="K198" s="13">
        <v>46309</v>
      </c>
      <c r="L198" t="s">
        <v>795</v>
      </c>
      <c r="M198" t="s">
        <v>161</v>
      </c>
      <c r="N198">
        <v>24</v>
      </c>
      <c r="O198">
        <v>6</v>
      </c>
      <c r="P198">
        <v>6</v>
      </c>
      <c r="Q198">
        <v>6</v>
      </c>
      <c r="R198">
        <v>0</v>
      </c>
      <c r="S198">
        <v>324908</v>
      </c>
      <c r="T198" t="s">
        <v>965</v>
      </c>
      <c r="U198">
        <v>0</v>
      </c>
      <c r="V198"/>
      <c r="W198">
        <v>3</v>
      </c>
      <c r="X198" t="s">
        <v>194</v>
      </c>
      <c r="Y198"/>
      <c r="Z198" t="s">
        <v>570</v>
      </c>
      <c r="AA198"/>
      <c r="AB198"/>
      <c r="AC198"/>
      <c r="AD198"/>
      <c r="AE198"/>
      <c r="AF198" s="13">
        <v>46251</v>
      </c>
      <c r="AG198" s="13">
        <v>46367</v>
      </c>
      <c r="AH198"/>
      <c r="AI198"/>
      <c r="AJ198"/>
      <c r="AK198"/>
      <c r="AL198"/>
      <c r="AM198"/>
      <c r="AN198"/>
      <c r="AO198"/>
      <c r="AP198"/>
      <c r="AQ198"/>
      <c r="AR198"/>
      <c r="AS198"/>
      <c r="AT198" s="59">
        <f>VLOOKUP($BR198,Tables!$D$14:$I$27,2,FALSE)*W198</f>
        <v>480</v>
      </c>
      <c r="AU198" s="59">
        <f>VLOOKUP($BR198,Tables!$D$14:$I$27,3,FALSE)</f>
        <v>0</v>
      </c>
      <c r="AV198" s="59">
        <f>VLOOKUP($BR198,Tables!$D$14:$I$27,4,FALSE)*W198</f>
        <v>0</v>
      </c>
      <c r="AW198" s="59">
        <f>VLOOKUP($BR198,Tables!$D$14:$I$27,5,FALSE)*W198</f>
        <v>0</v>
      </c>
      <c r="AX198" s="52">
        <f>IF(ISERROR(VLOOKUP(V198,Tables!$A$2:$B$27,2,FALSE))=TRUE,0,VLOOKUP(V198,Tables!$A$2:$B$27,2,FALSE))*VLOOKUP(BR198,Tables!$D$14:$J$27,7,FALSE)</f>
        <v>0</v>
      </c>
      <c r="AY198" s="52">
        <f>IF(ISERROR(VLOOKUP(BS198,Tables!$A$2:$B$31,2,FALSE))=TRUE,0,VLOOKUP(BS198,Tables!$A$2:$B$31,2,FALSE))</f>
        <v>0</v>
      </c>
      <c r="AZ198" s="59">
        <f>VLOOKUP($BR198,Tables!$D$14:$K$27,8,FALSE)</f>
        <v>0</v>
      </c>
      <c r="BA198" s="59">
        <f>IF(OR(BR198="T150",BR198="HYBT150"),W198*Tables!$L$23,0)</f>
        <v>0</v>
      </c>
      <c r="BB198" s="59">
        <f>IF(OR(BR198="T200",BR198="HYBT200"),W198*Tables!$E$24,0)</f>
        <v>0</v>
      </c>
      <c r="BC198" s="61">
        <f t="shared" si="42"/>
        <v>480</v>
      </c>
      <c r="BD198" s="55" t="str">
        <f t="shared" si="52"/>
        <v/>
      </c>
      <c r="BE198" s="55" t="str">
        <f t="shared" si="52"/>
        <v/>
      </c>
      <c r="BF198" s="55" t="str">
        <f t="shared" si="52"/>
        <v/>
      </c>
      <c r="BG198" s="55" t="str">
        <f t="shared" si="52"/>
        <v/>
      </c>
      <c r="BH198" s="55" t="str">
        <f t="shared" si="52"/>
        <v/>
      </c>
      <c r="BI198" s="55" t="str">
        <f t="shared" si="52"/>
        <v/>
      </c>
      <c r="BJ198" s="55" t="str">
        <f t="shared" si="52"/>
        <v/>
      </c>
      <c r="BK198" s="55" t="str">
        <f t="shared" si="52"/>
        <v/>
      </c>
      <c r="BL198" s="55" t="str">
        <f t="shared" si="52"/>
        <v/>
      </c>
      <c r="BM198" s="55" t="str">
        <f t="shared" si="52"/>
        <v/>
      </c>
      <c r="BN198" s="55" t="str">
        <f t="shared" si="52"/>
        <v/>
      </c>
      <c r="BO198" s="55" t="str">
        <f t="shared" si="52"/>
        <v/>
      </c>
      <c r="BP198" s="55" t="str">
        <f t="shared" si="52"/>
        <v/>
      </c>
      <c r="BQ198" s="55" t="str">
        <f t="shared" si="52"/>
        <v/>
      </c>
      <c r="BR198" s="62" t="str">
        <f t="shared" si="43"/>
        <v>Base</v>
      </c>
      <c r="BS198" s="62" t="str">
        <f t="shared" si="44"/>
        <v/>
      </c>
      <c r="BT198" s="63">
        <f t="shared" si="45"/>
        <v>117</v>
      </c>
      <c r="BU198" s="64">
        <f t="shared" si="46"/>
        <v>6.02</v>
      </c>
      <c r="BV198" s="64">
        <f t="shared" si="47"/>
        <v>13.04</v>
      </c>
      <c r="BW198" s="64">
        <f t="shared" si="48"/>
        <v>97.44</v>
      </c>
      <c r="BX198" s="65">
        <f t="shared" si="49"/>
        <v>46257.02</v>
      </c>
      <c r="BY198" s="65">
        <f t="shared" si="50"/>
        <v>46264.04</v>
      </c>
      <c r="BZ198" s="65">
        <f t="shared" si="51"/>
        <v>46349.440000000002</v>
      </c>
    </row>
    <row r="199" spans="1:78" ht="15.5" x14ac:dyDescent="0.35">
      <c r="A199">
        <v>71260</v>
      </c>
      <c r="B199" t="s">
        <v>782</v>
      </c>
      <c r="C199" t="s">
        <v>230</v>
      </c>
      <c r="D199">
        <v>100</v>
      </c>
      <c r="E199">
        <v>3011</v>
      </c>
      <c r="F199" t="s">
        <v>238</v>
      </c>
      <c r="G199" t="s">
        <v>216</v>
      </c>
      <c r="H199" t="s">
        <v>230</v>
      </c>
      <c r="I199" s="13">
        <v>46251</v>
      </c>
      <c r="J199" s="13">
        <v>46367</v>
      </c>
      <c r="K199" s="13">
        <v>46309</v>
      </c>
      <c r="L199" t="s">
        <v>797</v>
      </c>
      <c r="M199" t="s">
        <v>161</v>
      </c>
      <c r="N199">
        <v>22</v>
      </c>
      <c r="O199">
        <v>0</v>
      </c>
      <c r="P199">
        <v>0</v>
      </c>
      <c r="Q199">
        <v>0</v>
      </c>
      <c r="R199">
        <v>0</v>
      </c>
      <c r="S199" t="s">
        <v>197</v>
      </c>
      <c r="T199" t="s">
        <v>197</v>
      </c>
      <c r="U199">
        <v>0</v>
      </c>
      <c r="V199"/>
      <c r="W199">
        <v>3</v>
      </c>
      <c r="X199" t="s">
        <v>293</v>
      </c>
      <c r="Y199" t="s">
        <v>571</v>
      </c>
      <c r="Z199" t="s">
        <v>572</v>
      </c>
      <c r="AA199"/>
      <c r="AB199"/>
      <c r="AC199"/>
      <c r="AD199"/>
      <c r="AE199"/>
      <c r="AF199" s="13">
        <v>46251</v>
      </c>
      <c r="AG199" s="13">
        <v>46367</v>
      </c>
      <c r="AH199" t="s">
        <v>19</v>
      </c>
      <c r="AI199">
        <v>1258</v>
      </c>
      <c r="AJ199" t="s">
        <v>8</v>
      </c>
      <c r="AK199" t="s">
        <v>220</v>
      </c>
      <c r="AL199" t="s">
        <v>802</v>
      </c>
      <c r="AM199" s="13">
        <v>46251</v>
      </c>
      <c r="AN199" s="13">
        <v>46367</v>
      </c>
      <c r="AO199"/>
      <c r="AP199"/>
      <c r="AQ199"/>
      <c r="AR199"/>
      <c r="AS199"/>
      <c r="AT199" s="59">
        <f>VLOOKUP($BR199,Tables!$D$14:$I$27,2,FALSE)*W199</f>
        <v>480</v>
      </c>
      <c r="AU199" s="59">
        <f>VLOOKUP($BR199,Tables!$D$14:$I$27,3,FALSE)</f>
        <v>0</v>
      </c>
      <c r="AV199" s="59">
        <f>VLOOKUP($BR199,Tables!$D$14:$I$27,4,FALSE)*W199</f>
        <v>0</v>
      </c>
      <c r="AW199" s="59">
        <f>VLOOKUP($BR199,Tables!$D$14:$I$27,5,FALSE)*W199</f>
        <v>0</v>
      </c>
      <c r="AX199" s="52">
        <f>IF(ISERROR(VLOOKUP(V199,Tables!$A$2:$B$27,2,FALSE))=TRUE,0,VLOOKUP(V199,Tables!$A$2:$B$27,2,FALSE))*VLOOKUP(BR199,Tables!$D$14:$J$27,7,FALSE)</f>
        <v>0</v>
      </c>
      <c r="AY199" s="52">
        <f>IF(ISERROR(VLOOKUP(BS199,Tables!$A$2:$B$31,2,FALSE))=TRUE,0,VLOOKUP(BS199,Tables!$A$2:$B$31,2,FALSE))</f>
        <v>0</v>
      </c>
      <c r="AZ199" s="59">
        <f>VLOOKUP($BR199,Tables!$D$14:$K$27,8,FALSE)</f>
        <v>0</v>
      </c>
      <c r="BA199" s="59">
        <f>IF(OR(BR199="T150",BR199="HYBT150"),W199*Tables!$L$23,0)</f>
        <v>0</v>
      </c>
      <c r="BB199" s="59">
        <f>IF(OR(BR199="T200",BR199="HYBT200"),W199*Tables!$E$24,0)</f>
        <v>0</v>
      </c>
      <c r="BC199" s="61">
        <f t="shared" si="42"/>
        <v>480</v>
      </c>
      <c r="BD199" s="55" t="str">
        <f t="shared" si="52"/>
        <v/>
      </c>
      <c r="BE199" s="55" t="str">
        <f t="shared" si="52"/>
        <v/>
      </c>
      <c r="BF199" s="55" t="str">
        <f t="shared" si="52"/>
        <v/>
      </c>
      <c r="BG199" s="55" t="str">
        <f t="shared" si="52"/>
        <v/>
      </c>
      <c r="BH199" s="55" t="str">
        <f t="shared" si="52"/>
        <v/>
      </c>
      <c r="BI199" s="55" t="str">
        <f t="shared" si="52"/>
        <v/>
      </c>
      <c r="BJ199" s="55" t="str">
        <f t="shared" si="52"/>
        <v/>
      </c>
      <c r="BK199" s="55" t="str">
        <f t="shared" si="52"/>
        <v>HYB</v>
      </c>
      <c r="BL199" s="55" t="str">
        <f t="shared" si="52"/>
        <v/>
      </c>
      <c r="BM199" s="55" t="str">
        <f t="shared" si="52"/>
        <v/>
      </c>
      <c r="BN199" s="55" t="str">
        <f t="shared" si="52"/>
        <v/>
      </c>
      <c r="BO199" s="55" t="str">
        <f t="shared" si="52"/>
        <v/>
      </c>
      <c r="BP199" s="55" t="str">
        <f t="shared" si="52"/>
        <v/>
      </c>
      <c r="BQ199" s="55" t="str">
        <f t="shared" si="52"/>
        <v/>
      </c>
      <c r="BR199" s="62" t="str">
        <f t="shared" si="43"/>
        <v>HYB</v>
      </c>
      <c r="BS199" s="62" t="str">
        <f t="shared" si="44"/>
        <v/>
      </c>
      <c r="BT199" s="63">
        <f t="shared" si="45"/>
        <v>117</v>
      </c>
      <c r="BU199" s="64">
        <f t="shared" si="46"/>
        <v>6.02</v>
      </c>
      <c r="BV199" s="64">
        <f t="shared" si="47"/>
        <v>13.04</v>
      </c>
      <c r="BW199" s="64">
        <f t="shared" si="48"/>
        <v>97.44</v>
      </c>
      <c r="BX199" s="65">
        <f t="shared" si="49"/>
        <v>46257.02</v>
      </c>
      <c r="BY199" s="65">
        <f t="shared" si="50"/>
        <v>46264.04</v>
      </c>
      <c r="BZ199" s="65">
        <f t="shared" si="51"/>
        <v>46349.440000000002</v>
      </c>
    </row>
    <row r="200" spans="1:78" ht="15.5" x14ac:dyDescent="0.35">
      <c r="A200">
        <v>71975</v>
      </c>
      <c r="B200" t="s">
        <v>782</v>
      </c>
      <c r="C200" t="s">
        <v>230</v>
      </c>
      <c r="D200">
        <v>100</v>
      </c>
      <c r="E200">
        <v>3012</v>
      </c>
      <c r="F200" t="s">
        <v>238</v>
      </c>
      <c r="G200" t="s">
        <v>216</v>
      </c>
      <c r="H200" t="s">
        <v>230</v>
      </c>
      <c r="I200" s="13">
        <v>46251</v>
      </c>
      <c r="J200" s="13">
        <v>46367</v>
      </c>
      <c r="K200" s="13">
        <v>46309</v>
      </c>
      <c r="L200" t="s">
        <v>329</v>
      </c>
      <c r="M200" t="s">
        <v>193</v>
      </c>
      <c r="N200">
        <v>24</v>
      </c>
      <c r="O200">
        <v>0</v>
      </c>
      <c r="P200">
        <v>0</v>
      </c>
      <c r="Q200">
        <v>0</v>
      </c>
      <c r="R200">
        <v>0</v>
      </c>
      <c r="S200" t="s">
        <v>197</v>
      </c>
      <c r="T200" t="s">
        <v>197</v>
      </c>
      <c r="U200">
        <v>0</v>
      </c>
      <c r="V200"/>
      <c r="W200">
        <v>3</v>
      </c>
      <c r="X200" t="s">
        <v>293</v>
      </c>
      <c r="Y200"/>
      <c r="Z200" t="s">
        <v>468</v>
      </c>
      <c r="AA200" t="s">
        <v>19</v>
      </c>
      <c r="AB200">
        <v>1207</v>
      </c>
      <c r="AC200" t="s">
        <v>2</v>
      </c>
      <c r="AD200" t="s">
        <v>323</v>
      </c>
      <c r="AE200" t="s">
        <v>496</v>
      </c>
      <c r="AF200" s="13">
        <v>46251</v>
      </c>
      <c r="AG200" s="13">
        <v>46367</v>
      </c>
      <c r="AH200"/>
      <c r="AI200"/>
      <c r="AJ200"/>
      <c r="AK200"/>
      <c r="AL200"/>
      <c r="AM200"/>
      <c r="AN200"/>
      <c r="AO200"/>
      <c r="AP200"/>
      <c r="AQ200"/>
      <c r="AR200"/>
      <c r="AS200"/>
      <c r="AT200" s="59">
        <f>VLOOKUP($BR200,Tables!$D$14:$I$27,2,FALSE)*W200</f>
        <v>480</v>
      </c>
      <c r="AU200" s="59">
        <f>VLOOKUP($BR200,Tables!$D$14:$I$27,3,FALSE)</f>
        <v>0</v>
      </c>
      <c r="AV200" s="59">
        <f>VLOOKUP($BR200,Tables!$D$14:$I$27,4,FALSE)*W200</f>
        <v>0</v>
      </c>
      <c r="AW200" s="59">
        <f>VLOOKUP($BR200,Tables!$D$14:$I$27,5,FALSE)*W200</f>
        <v>0</v>
      </c>
      <c r="AX200" s="52">
        <f>IF(ISERROR(VLOOKUP(V200,Tables!$A$2:$B$27,2,FALSE))=TRUE,0,VLOOKUP(V200,Tables!$A$2:$B$27,2,FALSE))*VLOOKUP(BR200,Tables!$D$14:$J$27,7,FALSE)</f>
        <v>0</v>
      </c>
      <c r="AY200" s="52">
        <f>IF(ISERROR(VLOOKUP(BS200,Tables!$A$2:$B$31,2,FALSE))=TRUE,0,VLOOKUP(BS200,Tables!$A$2:$B$31,2,FALSE))</f>
        <v>0</v>
      </c>
      <c r="AZ200" s="59">
        <f>VLOOKUP($BR200,Tables!$D$14:$K$27,8,FALSE)</f>
        <v>0</v>
      </c>
      <c r="BA200" s="59">
        <f>IF(OR(BR200="T150",BR200="HYBT150"),W200*Tables!$L$23,0)</f>
        <v>0</v>
      </c>
      <c r="BB200" s="59">
        <f>IF(OR(BR200="T200",BR200="HYBT200"),W200*Tables!$E$24,0)</f>
        <v>0</v>
      </c>
      <c r="BC200" s="61">
        <f t="shared" si="42"/>
        <v>480</v>
      </c>
      <c r="BD200" s="55" t="str">
        <f t="shared" si="52"/>
        <v/>
      </c>
      <c r="BE200" s="55" t="str">
        <f t="shared" si="52"/>
        <v/>
      </c>
      <c r="BF200" s="55" t="str">
        <f t="shared" si="52"/>
        <v/>
      </c>
      <c r="BG200" s="55" t="str">
        <f t="shared" si="52"/>
        <v/>
      </c>
      <c r="BH200" s="55" t="str">
        <f t="shared" si="52"/>
        <v/>
      </c>
      <c r="BI200" s="55" t="str">
        <f t="shared" si="52"/>
        <v/>
      </c>
      <c r="BJ200" s="55" t="str">
        <f t="shared" si="52"/>
        <v/>
      </c>
      <c r="BK200" s="55" t="str">
        <f t="shared" si="52"/>
        <v/>
      </c>
      <c r="BL200" s="55" t="str">
        <f t="shared" si="52"/>
        <v/>
      </c>
      <c r="BM200" s="55" t="str">
        <f t="shared" si="52"/>
        <v/>
      </c>
      <c r="BN200" s="55" t="str">
        <f t="shared" si="52"/>
        <v/>
      </c>
      <c r="BO200" s="55" t="str">
        <f t="shared" si="52"/>
        <v/>
      </c>
      <c r="BP200" s="55" t="str">
        <f t="shared" si="52"/>
        <v/>
      </c>
      <c r="BQ200" s="55" t="str">
        <f t="shared" si="52"/>
        <v/>
      </c>
      <c r="BR200" s="62" t="str">
        <f t="shared" si="43"/>
        <v>Base</v>
      </c>
      <c r="BS200" s="62" t="str">
        <f t="shared" si="44"/>
        <v/>
      </c>
      <c r="BT200" s="63">
        <f t="shared" si="45"/>
        <v>117</v>
      </c>
      <c r="BU200" s="64">
        <f t="shared" si="46"/>
        <v>6.02</v>
      </c>
      <c r="BV200" s="64">
        <f t="shared" si="47"/>
        <v>13.04</v>
      </c>
      <c r="BW200" s="64">
        <f t="shared" si="48"/>
        <v>97.44</v>
      </c>
      <c r="BX200" s="65">
        <f t="shared" si="49"/>
        <v>46257.02</v>
      </c>
      <c r="BY200" s="65">
        <f t="shared" si="50"/>
        <v>46264.04</v>
      </c>
      <c r="BZ200" s="65">
        <f t="shared" si="51"/>
        <v>46349.440000000002</v>
      </c>
    </row>
    <row r="201" spans="1:78" ht="15.5" x14ac:dyDescent="0.35">
      <c r="A201">
        <v>71261</v>
      </c>
      <c r="B201" t="s">
        <v>782</v>
      </c>
      <c r="C201" t="s">
        <v>230</v>
      </c>
      <c r="D201">
        <v>100</v>
      </c>
      <c r="E201">
        <v>3081</v>
      </c>
      <c r="F201" t="s">
        <v>238</v>
      </c>
      <c r="G201" t="s">
        <v>216</v>
      </c>
      <c r="H201" t="s">
        <v>230</v>
      </c>
      <c r="I201" s="13">
        <v>46251</v>
      </c>
      <c r="J201" s="13">
        <v>46367</v>
      </c>
      <c r="K201" s="13">
        <v>46309</v>
      </c>
      <c r="L201" t="s">
        <v>795</v>
      </c>
      <c r="M201" t="s">
        <v>161</v>
      </c>
      <c r="N201">
        <v>2</v>
      </c>
      <c r="O201">
        <v>0</v>
      </c>
      <c r="P201">
        <v>0</v>
      </c>
      <c r="Q201">
        <v>0</v>
      </c>
      <c r="R201">
        <v>0</v>
      </c>
      <c r="S201" t="s">
        <v>197</v>
      </c>
      <c r="T201" t="s">
        <v>197</v>
      </c>
      <c r="U201">
        <v>0</v>
      </c>
      <c r="V201"/>
      <c r="W201">
        <v>3</v>
      </c>
      <c r="X201" t="s">
        <v>293</v>
      </c>
      <c r="Y201" t="s">
        <v>573</v>
      </c>
      <c r="Z201" t="s">
        <v>278</v>
      </c>
      <c r="AA201"/>
      <c r="AB201"/>
      <c r="AC201"/>
      <c r="AD201"/>
      <c r="AE201"/>
      <c r="AF201" s="13">
        <v>46251</v>
      </c>
      <c r="AG201" s="13">
        <v>46367</v>
      </c>
      <c r="AH201" t="s">
        <v>19</v>
      </c>
      <c r="AI201">
        <v>1258</v>
      </c>
      <c r="AJ201" t="s">
        <v>8</v>
      </c>
      <c r="AK201" t="s">
        <v>220</v>
      </c>
      <c r="AL201" t="s">
        <v>802</v>
      </c>
      <c r="AM201" s="13">
        <v>46251</v>
      </c>
      <c r="AN201" s="13">
        <v>46367</v>
      </c>
      <c r="AO201"/>
      <c r="AP201"/>
      <c r="AQ201"/>
      <c r="AR201"/>
      <c r="AS201"/>
      <c r="AT201" s="59">
        <f>VLOOKUP($BR201,Tables!$D$14:$I$27,2,FALSE)*W201</f>
        <v>480</v>
      </c>
      <c r="AU201" s="59">
        <f>VLOOKUP($BR201,Tables!$D$14:$I$27,3,FALSE)</f>
        <v>0</v>
      </c>
      <c r="AV201" s="59">
        <f>VLOOKUP($BR201,Tables!$D$14:$I$27,4,FALSE)*W201</f>
        <v>0</v>
      </c>
      <c r="AW201" s="59">
        <f>VLOOKUP($BR201,Tables!$D$14:$I$27,5,FALSE)*W201</f>
        <v>0</v>
      </c>
      <c r="AX201" s="52">
        <f>IF(ISERROR(VLOOKUP(V201,Tables!$A$2:$B$27,2,FALSE))=TRUE,0,VLOOKUP(V201,Tables!$A$2:$B$27,2,FALSE))*VLOOKUP(BR201,Tables!$D$14:$J$27,7,FALSE)</f>
        <v>0</v>
      </c>
      <c r="AY201" s="52">
        <f>IF(ISERROR(VLOOKUP(BS201,Tables!$A$2:$B$31,2,FALSE))=TRUE,0,VLOOKUP(BS201,Tables!$A$2:$B$31,2,FALSE))</f>
        <v>0</v>
      </c>
      <c r="AZ201" s="59">
        <f>VLOOKUP($BR201,Tables!$D$14:$K$27,8,FALSE)</f>
        <v>0</v>
      </c>
      <c r="BA201" s="59">
        <f>IF(OR(BR201="T150",BR201="HYBT150"),W201*Tables!$L$23,0)</f>
        <v>0</v>
      </c>
      <c r="BB201" s="59">
        <f>IF(OR(BR201="T200",BR201="HYBT200"),W201*Tables!$E$24,0)</f>
        <v>0</v>
      </c>
      <c r="BC201" s="61">
        <f t="shared" si="42"/>
        <v>480</v>
      </c>
      <c r="BD201" s="55" t="str">
        <f t="shared" si="52"/>
        <v/>
      </c>
      <c r="BE201" s="55" t="str">
        <f t="shared" si="52"/>
        <v/>
      </c>
      <c r="BF201" s="55" t="str">
        <f t="shared" si="52"/>
        <v/>
      </c>
      <c r="BG201" s="55" t="str">
        <f t="shared" si="52"/>
        <v/>
      </c>
      <c r="BH201" s="55" t="str">
        <f t="shared" si="52"/>
        <v/>
      </c>
      <c r="BI201" s="55" t="str">
        <f t="shared" si="52"/>
        <v/>
      </c>
      <c r="BJ201" s="55" t="str">
        <f t="shared" si="52"/>
        <v/>
      </c>
      <c r="BK201" s="55" t="str">
        <f t="shared" si="52"/>
        <v/>
      </c>
      <c r="BL201" s="55" t="str">
        <f t="shared" si="52"/>
        <v/>
      </c>
      <c r="BM201" s="55" t="str">
        <f t="shared" si="52"/>
        <v/>
      </c>
      <c r="BN201" s="55" t="str">
        <f t="shared" si="52"/>
        <v/>
      </c>
      <c r="BO201" s="55" t="str">
        <f t="shared" si="52"/>
        <v/>
      </c>
      <c r="BP201" s="55" t="str">
        <f t="shared" si="52"/>
        <v/>
      </c>
      <c r="BQ201" s="55" t="str">
        <f t="shared" si="52"/>
        <v/>
      </c>
      <c r="BR201" s="62" t="str">
        <f t="shared" si="43"/>
        <v>Base</v>
      </c>
      <c r="BS201" s="62" t="str">
        <f t="shared" si="44"/>
        <v/>
      </c>
      <c r="BT201" s="63">
        <f t="shared" si="45"/>
        <v>117</v>
      </c>
      <c r="BU201" s="64">
        <f t="shared" si="46"/>
        <v>6.02</v>
      </c>
      <c r="BV201" s="64">
        <f t="shared" si="47"/>
        <v>13.04</v>
      </c>
      <c r="BW201" s="64">
        <f t="shared" si="48"/>
        <v>97.44</v>
      </c>
      <c r="BX201" s="65">
        <f t="shared" si="49"/>
        <v>46257.02</v>
      </c>
      <c r="BY201" s="65">
        <f t="shared" si="50"/>
        <v>46264.04</v>
      </c>
      <c r="BZ201" s="65">
        <f t="shared" si="51"/>
        <v>46349.440000000002</v>
      </c>
    </row>
    <row r="202" spans="1:78" ht="15.5" x14ac:dyDescent="0.35">
      <c r="A202">
        <v>71030</v>
      </c>
      <c r="B202" t="s">
        <v>782</v>
      </c>
      <c r="C202" t="s">
        <v>230</v>
      </c>
      <c r="D202">
        <v>100</v>
      </c>
      <c r="E202">
        <v>3090</v>
      </c>
      <c r="F202" t="s">
        <v>238</v>
      </c>
      <c r="G202" t="s">
        <v>216</v>
      </c>
      <c r="H202" t="s">
        <v>230</v>
      </c>
      <c r="I202" s="13">
        <v>46246</v>
      </c>
      <c r="J202" s="13">
        <v>46374</v>
      </c>
      <c r="K202" s="13">
        <v>46310</v>
      </c>
      <c r="L202" t="s">
        <v>808</v>
      </c>
      <c r="M202" t="s">
        <v>337</v>
      </c>
      <c r="N202">
        <v>24</v>
      </c>
      <c r="O202">
        <v>0</v>
      </c>
      <c r="P202">
        <v>0</v>
      </c>
      <c r="Q202">
        <v>0</v>
      </c>
      <c r="R202">
        <v>0</v>
      </c>
      <c r="S202">
        <v>292705</v>
      </c>
      <c r="T202" t="s">
        <v>966</v>
      </c>
      <c r="U202">
        <v>0</v>
      </c>
      <c r="V202"/>
      <c r="W202">
        <v>3</v>
      </c>
      <c r="X202" t="s">
        <v>194</v>
      </c>
      <c r="Y202"/>
      <c r="Z202" t="s">
        <v>574</v>
      </c>
      <c r="AA202" t="s">
        <v>542</v>
      </c>
      <c r="AB202" t="s">
        <v>199</v>
      </c>
      <c r="AC202" t="s">
        <v>827</v>
      </c>
      <c r="AD202" t="s">
        <v>828</v>
      </c>
      <c r="AE202" t="s">
        <v>480</v>
      </c>
      <c r="AF202" s="13">
        <v>46246</v>
      </c>
      <c r="AG202" s="13">
        <v>46374</v>
      </c>
      <c r="AH202"/>
      <c r="AI202"/>
      <c r="AJ202"/>
      <c r="AK202"/>
      <c r="AL202"/>
      <c r="AM202"/>
      <c r="AN202"/>
      <c r="AO202"/>
      <c r="AP202"/>
      <c r="AQ202"/>
      <c r="AR202"/>
      <c r="AS202"/>
      <c r="AT202" s="59">
        <f>VLOOKUP($BR202,Tables!$D$14:$I$27,2,FALSE)*W202</f>
        <v>480</v>
      </c>
      <c r="AU202" s="59">
        <f>VLOOKUP($BR202,Tables!$D$14:$I$27,3,FALSE)</f>
        <v>0</v>
      </c>
      <c r="AV202" s="59">
        <f>VLOOKUP($BR202,Tables!$D$14:$I$27,4,FALSE)*W202</f>
        <v>0</v>
      </c>
      <c r="AW202" s="59">
        <f>VLOOKUP($BR202,Tables!$D$14:$I$27,5,FALSE)*W202</f>
        <v>0</v>
      </c>
      <c r="AX202" s="52">
        <f>IF(ISERROR(VLOOKUP(V202,Tables!$A$2:$B$27,2,FALSE))=TRUE,0,VLOOKUP(V202,Tables!$A$2:$B$27,2,FALSE))*VLOOKUP(BR202,Tables!$D$14:$J$27,7,FALSE)</f>
        <v>0</v>
      </c>
      <c r="AY202" s="52">
        <f>IF(ISERROR(VLOOKUP(BS202,Tables!$A$2:$B$31,2,FALSE))=TRUE,0,VLOOKUP(BS202,Tables!$A$2:$B$31,2,FALSE))</f>
        <v>0</v>
      </c>
      <c r="AZ202" s="59">
        <f>VLOOKUP($BR202,Tables!$D$14:$K$27,8,FALSE)</f>
        <v>0</v>
      </c>
      <c r="BA202" s="59">
        <f>IF(OR(BR202="T150",BR202="HYBT150"),W202*Tables!$L$23,0)</f>
        <v>0</v>
      </c>
      <c r="BB202" s="59">
        <f>IF(OR(BR202="T200",BR202="HYBT200"),W202*Tables!$E$24,0)</f>
        <v>0</v>
      </c>
      <c r="BC202" s="61">
        <f t="shared" si="42"/>
        <v>480</v>
      </c>
      <c r="BD202" s="55"/>
      <c r="BE202" s="55" t="str">
        <f t="shared" si="52"/>
        <v/>
      </c>
      <c r="BF202" s="55" t="str">
        <f t="shared" si="52"/>
        <v/>
      </c>
      <c r="BG202" s="55" t="str">
        <f t="shared" si="52"/>
        <v/>
      </c>
      <c r="BH202" s="55" t="str">
        <f t="shared" si="52"/>
        <v/>
      </c>
      <c r="BI202" s="55" t="str">
        <f t="shared" si="52"/>
        <v/>
      </c>
      <c r="BJ202" s="55" t="str">
        <f t="shared" si="52"/>
        <v/>
      </c>
      <c r="BK202" s="55" t="str">
        <f t="shared" si="52"/>
        <v/>
      </c>
      <c r="BL202" s="55" t="str">
        <f t="shared" si="52"/>
        <v/>
      </c>
      <c r="BM202" s="55" t="str">
        <f t="shared" si="52"/>
        <v/>
      </c>
      <c r="BN202" s="55" t="str">
        <f t="shared" si="52"/>
        <v/>
      </c>
      <c r="BO202" s="55" t="str">
        <f t="shared" si="52"/>
        <v/>
      </c>
      <c r="BP202" s="55" t="str">
        <f t="shared" si="52"/>
        <v/>
      </c>
      <c r="BQ202" s="55" t="str">
        <f t="shared" si="52"/>
        <v/>
      </c>
      <c r="BR202" s="62" t="str">
        <f t="shared" si="43"/>
        <v>Base</v>
      </c>
      <c r="BS202" s="62" t="str">
        <f t="shared" si="44"/>
        <v/>
      </c>
      <c r="BT202" s="63">
        <f t="shared" si="45"/>
        <v>129</v>
      </c>
      <c r="BU202" s="64">
        <f t="shared" si="46"/>
        <v>6.7399999999999993</v>
      </c>
      <c r="BV202" s="64">
        <f t="shared" si="47"/>
        <v>14.479999999999999</v>
      </c>
      <c r="BW202" s="64">
        <f t="shared" si="48"/>
        <v>107.52</v>
      </c>
      <c r="BX202" s="65">
        <f t="shared" si="49"/>
        <v>46252.74</v>
      </c>
      <c r="BY202" s="65">
        <f t="shared" si="50"/>
        <v>46260.480000000003</v>
      </c>
      <c r="BZ202" s="65">
        <f t="shared" si="51"/>
        <v>46353.52</v>
      </c>
    </row>
    <row r="203" spans="1:78" ht="15.5" x14ac:dyDescent="0.35">
      <c r="A203">
        <v>71031</v>
      </c>
      <c r="B203" t="s">
        <v>782</v>
      </c>
      <c r="C203" t="s">
        <v>230</v>
      </c>
      <c r="D203">
        <v>100</v>
      </c>
      <c r="E203">
        <v>3091</v>
      </c>
      <c r="F203" t="s">
        <v>238</v>
      </c>
      <c r="G203" t="s">
        <v>216</v>
      </c>
      <c r="H203" t="s">
        <v>230</v>
      </c>
      <c r="I203" s="13">
        <v>46246</v>
      </c>
      <c r="J203" s="13">
        <v>46374</v>
      </c>
      <c r="K203" s="13">
        <v>46310</v>
      </c>
      <c r="L203" t="s">
        <v>808</v>
      </c>
      <c r="M203" t="s">
        <v>337</v>
      </c>
      <c r="N203">
        <v>24</v>
      </c>
      <c r="O203">
        <v>0</v>
      </c>
      <c r="P203">
        <v>0</v>
      </c>
      <c r="Q203">
        <v>0</v>
      </c>
      <c r="R203">
        <v>0</v>
      </c>
      <c r="S203">
        <v>292705</v>
      </c>
      <c r="T203" t="s">
        <v>966</v>
      </c>
      <c r="U203">
        <v>0</v>
      </c>
      <c r="V203"/>
      <c r="W203">
        <v>3</v>
      </c>
      <c r="X203" t="s">
        <v>194</v>
      </c>
      <c r="Y203"/>
      <c r="Z203" t="s">
        <v>574</v>
      </c>
      <c r="AA203" t="s">
        <v>542</v>
      </c>
      <c r="AB203" t="s">
        <v>199</v>
      </c>
      <c r="AC203" t="s">
        <v>575</v>
      </c>
      <c r="AD203" t="s">
        <v>576</v>
      </c>
      <c r="AE203" t="s">
        <v>480</v>
      </c>
      <c r="AF203" s="13">
        <v>46246</v>
      </c>
      <c r="AG203" s="13">
        <v>46374</v>
      </c>
      <c r="AH203"/>
      <c r="AI203"/>
      <c r="AJ203"/>
      <c r="AK203"/>
      <c r="AL203"/>
      <c r="AM203"/>
      <c r="AN203"/>
      <c r="AO203"/>
      <c r="AP203"/>
      <c r="AQ203"/>
      <c r="AR203"/>
      <c r="AS203"/>
      <c r="AT203" s="59">
        <f>VLOOKUP($BR203,Tables!$D$14:$I$27,2,FALSE)*W203</f>
        <v>480</v>
      </c>
      <c r="AU203" s="59">
        <f>VLOOKUP($BR203,Tables!$D$14:$I$27,3,FALSE)</f>
        <v>0</v>
      </c>
      <c r="AV203" s="59">
        <f>VLOOKUP($BR203,Tables!$D$14:$I$27,4,FALSE)*W203</f>
        <v>0</v>
      </c>
      <c r="AW203" s="59">
        <f>VLOOKUP($BR203,Tables!$D$14:$I$27,5,FALSE)*W203</f>
        <v>0</v>
      </c>
      <c r="AX203" s="52">
        <f>IF(ISERROR(VLOOKUP(V203,Tables!$A$2:$B$27,2,FALSE))=TRUE,0,VLOOKUP(V203,Tables!$A$2:$B$27,2,FALSE))*VLOOKUP(BR203,Tables!$D$14:$J$27,7,FALSE)</f>
        <v>0</v>
      </c>
      <c r="AY203" s="52">
        <f>IF(ISERROR(VLOOKUP(BS203,Tables!$A$2:$B$31,2,FALSE))=TRUE,0,VLOOKUP(BS203,Tables!$A$2:$B$31,2,FALSE))</f>
        <v>0</v>
      </c>
      <c r="AZ203" s="59">
        <f>VLOOKUP($BR203,Tables!$D$14:$K$27,8,FALSE)</f>
        <v>0</v>
      </c>
      <c r="BA203" s="59">
        <f>IF(OR(BR203="T150",BR203="HYBT150"),W203*Tables!$L$23,0)</f>
        <v>0</v>
      </c>
      <c r="BB203" s="59">
        <f>IF(OR(BR203="T200",BR203="HYBT200"),W203*Tables!$E$24,0)</f>
        <v>0</v>
      </c>
      <c r="BC203" s="61">
        <f t="shared" si="42"/>
        <v>480</v>
      </c>
      <c r="BD203" s="55"/>
      <c r="BE203" s="55" t="str">
        <f t="shared" si="52"/>
        <v/>
      </c>
      <c r="BF203" s="55" t="str">
        <f t="shared" si="52"/>
        <v/>
      </c>
      <c r="BG203" s="55" t="str">
        <f t="shared" si="52"/>
        <v/>
      </c>
      <c r="BH203" s="55" t="str">
        <f t="shared" si="52"/>
        <v/>
      </c>
      <c r="BI203" s="55" t="str">
        <f t="shared" si="52"/>
        <v/>
      </c>
      <c r="BJ203" s="55" t="str">
        <f t="shared" si="52"/>
        <v/>
      </c>
      <c r="BK203" s="55" t="str">
        <f t="shared" si="52"/>
        <v/>
      </c>
      <c r="BL203" s="55" t="str">
        <f t="shared" si="52"/>
        <v/>
      </c>
      <c r="BM203" s="55" t="str">
        <f t="shared" si="52"/>
        <v/>
      </c>
      <c r="BN203" s="55" t="str">
        <f t="shared" si="52"/>
        <v/>
      </c>
      <c r="BO203" s="55" t="str">
        <f t="shared" si="52"/>
        <v/>
      </c>
      <c r="BP203" s="55" t="str">
        <f t="shared" si="52"/>
        <v/>
      </c>
      <c r="BQ203" s="55" t="str">
        <f t="shared" si="52"/>
        <v/>
      </c>
      <c r="BR203" s="62" t="str">
        <f t="shared" si="43"/>
        <v>Base</v>
      </c>
      <c r="BS203" s="62" t="str">
        <f t="shared" si="44"/>
        <v/>
      </c>
      <c r="BT203" s="63">
        <f t="shared" si="45"/>
        <v>129</v>
      </c>
      <c r="BU203" s="64">
        <f t="shared" si="46"/>
        <v>6.7399999999999993</v>
      </c>
      <c r="BV203" s="64">
        <f t="shared" si="47"/>
        <v>14.479999999999999</v>
      </c>
      <c r="BW203" s="64">
        <f t="shared" si="48"/>
        <v>107.52</v>
      </c>
      <c r="BX203" s="65">
        <f t="shared" si="49"/>
        <v>46252.74</v>
      </c>
      <c r="BY203" s="65">
        <f t="shared" si="50"/>
        <v>46260.480000000003</v>
      </c>
      <c r="BZ203" s="65">
        <f t="shared" si="51"/>
        <v>46353.52</v>
      </c>
    </row>
    <row r="204" spans="1:78" ht="15.5" x14ac:dyDescent="0.35">
      <c r="A204">
        <v>71032</v>
      </c>
      <c r="B204" t="s">
        <v>782</v>
      </c>
      <c r="C204" t="s">
        <v>230</v>
      </c>
      <c r="D204">
        <v>100</v>
      </c>
      <c r="E204">
        <v>3092</v>
      </c>
      <c r="F204" t="s">
        <v>238</v>
      </c>
      <c r="G204" t="s">
        <v>216</v>
      </c>
      <c r="H204" t="s">
        <v>230</v>
      </c>
      <c r="I204" s="13">
        <v>46246</v>
      </c>
      <c r="J204" s="13">
        <v>46374</v>
      </c>
      <c r="K204" s="13">
        <v>46310</v>
      </c>
      <c r="L204" t="s">
        <v>808</v>
      </c>
      <c r="M204" t="s">
        <v>337</v>
      </c>
      <c r="N204">
        <v>25</v>
      </c>
      <c r="O204">
        <v>0</v>
      </c>
      <c r="P204">
        <v>0</v>
      </c>
      <c r="Q204">
        <v>0</v>
      </c>
      <c r="R204">
        <v>0</v>
      </c>
      <c r="S204">
        <v>292705</v>
      </c>
      <c r="T204" t="s">
        <v>966</v>
      </c>
      <c r="U204">
        <v>0</v>
      </c>
      <c r="V204"/>
      <c r="W204">
        <v>3</v>
      </c>
      <c r="X204" t="s">
        <v>194</v>
      </c>
      <c r="Y204"/>
      <c r="Z204" t="s">
        <v>574</v>
      </c>
      <c r="AA204" t="s">
        <v>542</v>
      </c>
      <c r="AB204" t="s">
        <v>199</v>
      </c>
      <c r="AC204" t="s">
        <v>658</v>
      </c>
      <c r="AD204" t="s">
        <v>30</v>
      </c>
      <c r="AE204" t="s">
        <v>480</v>
      </c>
      <c r="AF204" s="13">
        <v>46246</v>
      </c>
      <c r="AG204" s="13">
        <v>46374</v>
      </c>
      <c r="AH204"/>
      <c r="AI204"/>
      <c r="AJ204"/>
      <c r="AK204"/>
      <c r="AL204"/>
      <c r="AM204"/>
      <c r="AN204"/>
      <c r="AO204"/>
      <c r="AP204"/>
      <c r="AQ204"/>
      <c r="AR204"/>
      <c r="AS204"/>
      <c r="AT204" s="59">
        <f>VLOOKUP($BR204,Tables!$D$14:$I$27,2,FALSE)*W204</f>
        <v>480</v>
      </c>
      <c r="AU204" s="59">
        <f>VLOOKUP($BR204,Tables!$D$14:$I$27,3,FALSE)</f>
        <v>0</v>
      </c>
      <c r="AV204" s="59">
        <f>VLOOKUP($BR204,Tables!$D$14:$I$27,4,FALSE)*W204</f>
        <v>0</v>
      </c>
      <c r="AW204" s="59">
        <f>VLOOKUP($BR204,Tables!$D$14:$I$27,5,FALSE)*W204</f>
        <v>0</v>
      </c>
      <c r="AX204" s="52">
        <f>IF(ISERROR(VLOOKUP(V204,Tables!$A$2:$B$27,2,FALSE))=TRUE,0,VLOOKUP(V204,Tables!$A$2:$B$27,2,FALSE))*VLOOKUP(BR204,Tables!$D$14:$J$27,7,FALSE)</f>
        <v>0</v>
      </c>
      <c r="AY204" s="52">
        <f>IF(ISERROR(VLOOKUP(BS204,Tables!$A$2:$B$31,2,FALSE))=TRUE,0,VLOOKUP(BS204,Tables!$A$2:$B$31,2,FALSE))</f>
        <v>0</v>
      </c>
      <c r="AZ204" s="59">
        <f>VLOOKUP($BR204,Tables!$D$14:$K$27,8,FALSE)</f>
        <v>0</v>
      </c>
      <c r="BA204" s="59">
        <f>IF(OR(BR204="T150",BR204="HYBT150"),W204*Tables!$L$23,0)</f>
        <v>0</v>
      </c>
      <c r="BB204" s="59">
        <f>IF(OR(BR204="T200",BR204="HYBT200"),W204*Tables!$E$24,0)</f>
        <v>0</v>
      </c>
      <c r="BC204" s="61">
        <f t="shared" si="42"/>
        <v>480</v>
      </c>
      <c r="BD204" s="55"/>
      <c r="BE204" s="55" t="str">
        <f t="shared" si="52"/>
        <v/>
      </c>
      <c r="BF204" s="55" t="str">
        <f t="shared" si="52"/>
        <v/>
      </c>
      <c r="BG204" s="55" t="str">
        <f t="shared" si="52"/>
        <v/>
      </c>
      <c r="BH204" s="55" t="str">
        <f t="shared" si="52"/>
        <v/>
      </c>
      <c r="BI204" s="55" t="str">
        <f t="shared" si="52"/>
        <v/>
      </c>
      <c r="BJ204" s="55" t="str">
        <f t="shared" si="52"/>
        <v/>
      </c>
      <c r="BK204" s="55" t="str">
        <f t="shared" si="52"/>
        <v/>
      </c>
      <c r="BL204" s="55" t="str">
        <f t="shared" si="52"/>
        <v/>
      </c>
      <c r="BM204" s="55" t="str">
        <f t="shared" si="52"/>
        <v/>
      </c>
      <c r="BN204" s="55" t="str">
        <f t="shared" si="52"/>
        <v/>
      </c>
      <c r="BO204" s="55" t="str">
        <f t="shared" si="52"/>
        <v/>
      </c>
      <c r="BP204" s="55" t="str">
        <f t="shared" si="52"/>
        <v/>
      </c>
      <c r="BQ204" s="55" t="str">
        <f t="shared" si="52"/>
        <v/>
      </c>
      <c r="BR204" s="62" t="str">
        <f t="shared" si="43"/>
        <v>Base</v>
      </c>
      <c r="BS204" s="62" t="str">
        <f t="shared" si="44"/>
        <v/>
      </c>
      <c r="BT204" s="63">
        <f t="shared" si="45"/>
        <v>129</v>
      </c>
      <c r="BU204" s="64">
        <f t="shared" si="46"/>
        <v>6.7399999999999993</v>
      </c>
      <c r="BV204" s="64">
        <f t="shared" si="47"/>
        <v>14.479999999999999</v>
      </c>
      <c r="BW204" s="64">
        <f t="shared" si="48"/>
        <v>107.52</v>
      </c>
      <c r="BX204" s="65">
        <f t="shared" si="49"/>
        <v>46252.74</v>
      </c>
      <c r="BY204" s="65">
        <f t="shared" si="50"/>
        <v>46260.480000000003</v>
      </c>
      <c r="BZ204" s="65">
        <f t="shared" si="51"/>
        <v>46353.52</v>
      </c>
    </row>
    <row r="205" spans="1:78" ht="15.5" x14ac:dyDescent="0.35">
      <c r="A205">
        <v>71033</v>
      </c>
      <c r="B205" t="s">
        <v>782</v>
      </c>
      <c r="C205" t="s">
        <v>230</v>
      </c>
      <c r="D205">
        <v>100</v>
      </c>
      <c r="E205">
        <v>3093</v>
      </c>
      <c r="F205" t="s">
        <v>238</v>
      </c>
      <c r="G205" t="s">
        <v>216</v>
      </c>
      <c r="H205" t="s">
        <v>230</v>
      </c>
      <c r="I205" s="13">
        <v>46246</v>
      </c>
      <c r="J205" s="13">
        <v>46374</v>
      </c>
      <c r="K205" s="13">
        <v>46310</v>
      </c>
      <c r="L205" t="s">
        <v>808</v>
      </c>
      <c r="M205" t="s">
        <v>337</v>
      </c>
      <c r="N205">
        <v>25</v>
      </c>
      <c r="O205">
        <v>0</v>
      </c>
      <c r="P205">
        <v>0</v>
      </c>
      <c r="Q205">
        <v>0</v>
      </c>
      <c r="R205">
        <v>0</v>
      </c>
      <c r="S205">
        <v>292705</v>
      </c>
      <c r="T205" t="s">
        <v>966</v>
      </c>
      <c r="U205">
        <v>0</v>
      </c>
      <c r="V205"/>
      <c r="W205">
        <v>3</v>
      </c>
      <c r="X205" t="s">
        <v>194</v>
      </c>
      <c r="Y205"/>
      <c r="Z205" t="s">
        <v>574</v>
      </c>
      <c r="AA205" t="s">
        <v>542</v>
      </c>
      <c r="AB205" t="s">
        <v>199</v>
      </c>
      <c r="AC205" t="s">
        <v>577</v>
      </c>
      <c r="AD205" t="s">
        <v>578</v>
      </c>
      <c r="AE205" t="s">
        <v>480</v>
      </c>
      <c r="AF205" s="13">
        <v>46246</v>
      </c>
      <c r="AG205" s="13">
        <v>46374</v>
      </c>
      <c r="AH205"/>
      <c r="AI205"/>
      <c r="AJ205"/>
      <c r="AK205"/>
      <c r="AL205"/>
      <c r="AM205"/>
      <c r="AN205"/>
      <c r="AO205"/>
      <c r="AP205"/>
      <c r="AQ205"/>
      <c r="AR205"/>
      <c r="AS205"/>
      <c r="AT205" s="59">
        <f>VLOOKUP($BR205,Tables!$D$14:$I$27,2,FALSE)*W205</f>
        <v>480</v>
      </c>
      <c r="AU205" s="59">
        <f>VLOOKUP($BR205,Tables!$D$14:$I$27,3,FALSE)</f>
        <v>0</v>
      </c>
      <c r="AV205" s="59">
        <f>VLOOKUP($BR205,Tables!$D$14:$I$27,4,FALSE)*W205</f>
        <v>0</v>
      </c>
      <c r="AW205" s="59">
        <f>VLOOKUP($BR205,Tables!$D$14:$I$27,5,FALSE)*W205</f>
        <v>0</v>
      </c>
      <c r="AX205" s="52">
        <f>IF(ISERROR(VLOOKUP(V205,Tables!$A$2:$B$27,2,FALSE))=TRUE,0,VLOOKUP(V205,Tables!$A$2:$B$27,2,FALSE))*VLOOKUP(BR205,Tables!$D$14:$J$27,7,FALSE)</f>
        <v>0</v>
      </c>
      <c r="AY205" s="52">
        <f>IF(ISERROR(VLOOKUP(BS205,Tables!$A$2:$B$31,2,FALSE))=TRUE,0,VLOOKUP(BS205,Tables!$A$2:$B$31,2,FALSE))</f>
        <v>0</v>
      </c>
      <c r="AZ205" s="59">
        <f>VLOOKUP($BR205,Tables!$D$14:$K$27,8,FALSE)</f>
        <v>0</v>
      </c>
      <c r="BA205" s="59">
        <f>IF(OR(BR205="T150",BR205="HYBT150"),W205*Tables!$L$23,0)</f>
        <v>0</v>
      </c>
      <c r="BB205" s="59">
        <f>IF(OR(BR205="T200",BR205="HYBT200"),W205*Tables!$E$24,0)</f>
        <v>0</v>
      </c>
      <c r="BC205" s="61">
        <f t="shared" si="42"/>
        <v>480</v>
      </c>
      <c r="BD205" s="55"/>
      <c r="BE205" s="55" t="str">
        <f t="shared" si="52"/>
        <v/>
      </c>
      <c r="BF205" s="55" t="str">
        <f t="shared" si="52"/>
        <v/>
      </c>
      <c r="BG205" s="55" t="str">
        <f t="shared" si="52"/>
        <v/>
      </c>
      <c r="BH205" s="55" t="str">
        <f t="shared" si="52"/>
        <v/>
      </c>
      <c r="BI205" s="55" t="str">
        <f t="shared" si="52"/>
        <v/>
      </c>
      <c r="BJ205" s="55" t="str">
        <f t="shared" si="52"/>
        <v/>
      </c>
      <c r="BK205" s="55" t="str">
        <f t="shared" si="52"/>
        <v/>
      </c>
      <c r="BL205" s="55" t="str">
        <f t="shared" si="52"/>
        <v/>
      </c>
      <c r="BM205" s="55" t="str">
        <f t="shared" si="52"/>
        <v/>
      </c>
      <c r="BN205" s="55" t="str">
        <f t="shared" si="52"/>
        <v/>
      </c>
      <c r="BO205" s="55" t="str">
        <f t="shared" si="52"/>
        <v/>
      </c>
      <c r="BP205" s="55" t="str">
        <f t="shared" si="52"/>
        <v/>
      </c>
      <c r="BQ205" s="55" t="str">
        <f t="shared" si="52"/>
        <v/>
      </c>
      <c r="BR205" s="62" t="str">
        <f t="shared" si="43"/>
        <v>Base</v>
      </c>
      <c r="BS205" s="62" t="str">
        <f t="shared" si="44"/>
        <v/>
      </c>
      <c r="BT205" s="63">
        <f t="shared" si="45"/>
        <v>129</v>
      </c>
      <c r="BU205" s="64">
        <f t="shared" si="46"/>
        <v>6.7399999999999993</v>
      </c>
      <c r="BV205" s="64">
        <f t="shared" si="47"/>
        <v>14.479999999999999</v>
      </c>
      <c r="BW205" s="64">
        <f t="shared" si="48"/>
        <v>107.52</v>
      </c>
      <c r="BX205" s="65">
        <f t="shared" si="49"/>
        <v>46252.74</v>
      </c>
      <c r="BY205" s="65">
        <f t="shared" si="50"/>
        <v>46260.480000000003</v>
      </c>
      <c r="BZ205" s="65">
        <f t="shared" si="51"/>
        <v>46353.52</v>
      </c>
    </row>
    <row r="206" spans="1:78" ht="15.5" x14ac:dyDescent="0.35">
      <c r="A206">
        <v>71034</v>
      </c>
      <c r="B206" t="s">
        <v>782</v>
      </c>
      <c r="C206" t="s">
        <v>230</v>
      </c>
      <c r="D206">
        <v>100</v>
      </c>
      <c r="E206">
        <v>3094</v>
      </c>
      <c r="F206" t="s">
        <v>238</v>
      </c>
      <c r="G206" t="s">
        <v>216</v>
      </c>
      <c r="H206" t="s">
        <v>230</v>
      </c>
      <c r="I206" s="13">
        <v>46246</v>
      </c>
      <c r="J206" s="13">
        <v>46374</v>
      </c>
      <c r="K206" s="13">
        <v>46310</v>
      </c>
      <c r="L206" t="s">
        <v>956</v>
      </c>
      <c r="M206" t="s">
        <v>476</v>
      </c>
      <c r="N206">
        <v>25</v>
      </c>
      <c r="O206">
        <v>0</v>
      </c>
      <c r="P206">
        <v>0</v>
      </c>
      <c r="Q206">
        <v>0</v>
      </c>
      <c r="R206">
        <v>0</v>
      </c>
      <c r="S206">
        <v>373274</v>
      </c>
      <c r="T206" t="s">
        <v>1125</v>
      </c>
      <c r="U206">
        <v>0</v>
      </c>
      <c r="V206"/>
      <c r="W206">
        <v>3</v>
      </c>
      <c r="X206" t="s">
        <v>194</v>
      </c>
      <c r="Y206"/>
      <c r="Z206" t="s">
        <v>477</v>
      </c>
      <c r="AA206" t="s">
        <v>478</v>
      </c>
      <c r="AB206" t="s">
        <v>199</v>
      </c>
      <c r="AC206" t="s">
        <v>552</v>
      </c>
      <c r="AD206" t="s">
        <v>553</v>
      </c>
      <c r="AE206" t="s">
        <v>480</v>
      </c>
      <c r="AF206" s="13">
        <v>46246</v>
      </c>
      <c r="AG206" s="13">
        <v>46374</v>
      </c>
      <c r="AH206"/>
      <c r="AI206"/>
      <c r="AJ206"/>
      <c r="AK206"/>
      <c r="AL206"/>
      <c r="AM206"/>
      <c r="AN206"/>
      <c r="AO206"/>
      <c r="AP206"/>
      <c r="AQ206"/>
      <c r="AR206"/>
      <c r="AS206"/>
      <c r="AT206" s="59">
        <f>VLOOKUP($BR206,Tables!$D$14:$I$27,2,FALSE)*W206</f>
        <v>480</v>
      </c>
      <c r="AU206" s="59">
        <f>VLOOKUP($BR206,Tables!$D$14:$I$27,3,FALSE)</f>
        <v>0</v>
      </c>
      <c r="AV206" s="59">
        <f>VLOOKUP($BR206,Tables!$D$14:$I$27,4,FALSE)*W206</f>
        <v>0</v>
      </c>
      <c r="AW206" s="59">
        <f>VLOOKUP($BR206,Tables!$D$14:$I$27,5,FALSE)*W206</f>
        <v>0</v>
      </c>
      <c r="AX206" s="52">
        <f>IF(ISERROR(VLOOKUP(V206,Tables!$A$2:$B$27,2,FALSE))=TRUE,0,VLOOKUP(V206,Tables!$A$2:$B$27,2,FALSE))*VLOOKUP(BR206,Tables!$D$14:$J$27,7,FALSE)</f>
        <v>0</v>
      </c>
      <c r="AY206" s="52">
        <f>IF(ISERROR(VLOOKUP(BS206,Tables!$A$2:$B$31,2,FALSE))=TRUE,0,VLOOKUP(BS206,Tables!$A$2:$B$31,2,FALSE))</f>
        <v>0</v>
      </c>
      <c r="AZ206" s="59">
        <f>VLOOKUP($BR206,Tables!$D$14:$K$27,8,FALSE)</f>
        <v>0</v>
      </c>
      <c r="BA206" s="59">
        <f>IF(OR(BR206="T150",BR206="HYBT150"),W206*Tables!$L$23,0)</f>
        <v>0</v>
      </c>
      <c r="BB206" s="59">
        <f>IF(OR(BR206="T200",BR206="HYBT200"),W206*Tables!$E$24,0)</f>
        <v>0</v>
      </c>
      <c r="BC206" s="61">
        <f t="shared" si="42"/>
        <v>480</v>
      </c>
      <c r="BD206" s="55"/>
      <c r="BE206" s="55" t="str">
        <f t="shared" si="52"/>
        <v/>
      </c>
      <c r="BF206" s="55" t="str">
        <f t="shared" si="52"/>
        <v/>
      </c>
      <c r="BG206" s="55" t="str">
        <f t="shared" si="52"/>
        <v/>
      </c>
      <c r="BH206" s="55" t="str">
        <f t="shared" si="52"/>
        <v/>
      </c>
      <c r="BI206" s="55" t="str">
        <f t="shared" si="52"/>
        <v/>
      </c>
      <c r="BJ206" s="55" t="str">
        <f t="shared" si="52"/>
        <v/>
      </c>
      <c r="BK206" s="55" t="str">
        <f t="shared" si="52"/>
        <v/>
      </c>
      <c r="BL206" s="55" t="str">
        <f t="shared" si="52"/>
        <v/>
      </c>
      <c r="BM206" s="55" t="str">
        <f t="shared" si="52"/>
        <v/>
      </c>
      <c r="BN206" s="55" t="str">
        <f t="shared" si="52"/>
        <v/>
      </c>
      <c r="BO206" s="55" t="str">
        <f t="shared" si="52"/>
        <v/>
      </c>
      <c r="BP206" s="55" t="str">
        <f t="shared" si="52"/>
        <v/>
      </c>
      <c r="BQ206" s="55" t="str">
        <f t="shared" si="52"/>
        <v/>
      </c>
      <c r="BR206" s="62" t="str">
        <f t="shared" si="43"/>
        <v>Base</v>
      </c>
      <c r="BS206" s="62" t="str">
        <f t="shared" si="44"/>
        <v/>
      </c>
      <c r="BT206" s="63">
        <f t="shared" si="45"/>
        <v>129</v>
      </c>
      <c r="BU206" s="64">
        <f t="shared" si="46"/>
        <v>6.7399999999999993</v>
      </c>
      <c r="BV206" s="64">
        <f t="shared" si="47"/>
        <v>14.479999999999999</v>
      </c>
      <c r="BW206" s="64">
        <f t="shared" si="48"/>
        <v>107.52</v>
      </c>
      <c r="BX206" s="65">
        <f t="shared" si="49"/>
        <v>46252.74</v>
      </c>
      <c r="BY206" s="65">
        <f t="shared" si="50"/>
        <v>46260.480000000003</v>
      </c>
      <c r="BZ206" s="65">
        <f t="shared" si="51"/>
        <v>46353.52</v>
      </c>
    </row>
    <row r="207" spans="1:78" ht="15.5" x14ac:dyDescent="0.35">
      <c r="A207">
        <v>72196</v>
      </c>
      <c r="B207" t="s">
        <v>782</v>
      </c>
      <c r="C207" t="s">
        <v>230</v>
      </c>
      <c r="D207">
        <v>100</v>
      </c>
      <c r="E207">
        <v>3095</v>
      </c>
      <c r="F207" t="s">
        <v>238</v>
      </c>
      <c r="G207" t="s">
        <v>216</v>
      </c>
      <c r="H207" t="s">
        <v>230</v>
      </c>
      <c r="I207" s="13">
        <v>46246</v>
      </c>
      <c r="J207" s="13">
        <v>46374</v>
      </c>
      <c r="K207" s="13">
        <v>46310</v>
      </c>
      <c r="L207" t="s">
        <v>956</v>
      </c>
      <c r="M207" t="s">
        <v>476</v>
      </c>
      <c r="N207">
        <v>25</v>
      </c>
      <c r="O207">
        <v>0</v>
      </c>
      <c r="P207">
        <v>0</v>
      </c>
      <c r="Q207">
        <v>0</v>
      </c>
      <c r="R207">
        <v>0</v>
      </c>
      <c r="S207">
        <v>373274</v>
      </c>
      <c r="T207" t="s">
        <v>1125</v>
      </c>
      <c r="U207">
        <v>0</v>
      </c>
      <c r="V207"/>
      <c r="W207">
        <v>3</v>
      </c>
      <c r="X207" t="s">
        <v>194</v>
      </c>
      <c r="Y207"/>
      <c r="Z207" t="s">
        <v>477</v>
      </c>
      <c r="AA207" t="s">
        <v>478</v>
      </c>
      <c r="AB207" t="s">
        <v>199</v>
      </c>
      <c r="AC207" t="s">
        <v>595</v>
      </c>
      <c r="AD207" t="s">
        <v>376</v>
      </c>
      <c r="AE207" t="s">
        <v>480</v>
      </c>
      <c r="AF207" s="13">
        <v>46246</v>
      </c>
      <c r="AG207" s="13">
        <v>46374</v>
      </c>
      <c r="AH207"/>
      <c r="AI207"/>
      <c r="AJ207"/>
      <c r="AK207"/>
      <c r="AL207"/>
      <c r="AM207"/>
      <c r="AN207"/>
      <c r="AO207"/>
      <c r="AP207"/>
      <c r="AQ207"/>
      <c r="AR207"/>
      <c r="AS207"/>
      <c r="AT207" s="59">
        <f>VLOOKUP($BR207,Tables!$D$14:$I$27,2,FALSE)*W207</f>
        <v>480</v>
      </c>
      <c r="AU207" s="59">
        <f>VLOOKUP($BR207,Tables!$D$14:$I$27,3,FALSE)</f>
        <v>0</v>
      </c>
      <c r="AV207" s="59">
        <f>VLOOKUP($BR207,Tables!$D$14:$I$27,4,FALSE)*W207</f>
        <v>0</v>
      </c>
      <c r="AW207" s="59">
        <f>VLOOKUP($BR207,Tables!$D$14:$I$27,5,FALSE)*W207</f>
        <v>0</v>
      </c>
      <c r="AX207" s="52">
        <f>IF(ISERROR(VLOOKUP(V207,Tables!$A$2:$B$27,2,FALSE))=TRUE,0,VLOOKUP(V207,Tables!$A$2:$B$27,2,FALSE))*VLOOKUP(BR207,Tables!$D$14:$J$27,7,FALSE)</f>
        <v>0</v>
      </c>
      <c r="AY207" s="52">
        <f>IF(ISERROR(VLOOKUP(BS207,Tables!$A$2:$B$31,2,FALSE))=TRUE,0,VLOOKUP(BS207,Tables!$A$2:$B$31,2,FALSE))</f>
        <v>0</v>
      </c>
      <c r="AZ207" s="59">
        <f>VLOOKUP($BR207,Tables!$D$14:$K$27,8,FALSE)</f>
        <v>0</v>
      </c>
      <c r="BA207" s="59">
        <f>IF(OR(BR207="T150",BR207="HYBT150"),W207*Tables!$L$23,0)</f>
        <v>0</v>
      </c>
      <c r="BB207" s="59">
        <f>IF(OR(BR207="T200",BR207="HYBT200"),W207*Tables!$E$24,0)</f>
        <v>0</v>
      </c>
      <c r="BC207" s="61">
        <f t="shared" si="42"/>
        <v>480</v>
      </c>
      <c r="BD207" s="55" t="str">
        <f t="shared" si="52"/>
        <v/>
      </c>
      <c r="BE207" s="55" t="str">
        <f t="shared" si="52"/>
        <v/>
      </c>
      <c r="BF207" s="55" t="str">
        <f t="shared" si="52"/>
        <v/>
      </c>
      <c r="BG207" s="55" t="str">
        <f t="shared" si="52"/>
        <v/>
      </c>
      <c r="BH207" s="55" t="str">
        <f t="shared" si="52"/>
        <v/>
      </c>
      <c r="BI207" s="55" t="str">
        <f t="shared" si="52"/>
        <v/>
      </c>
      <c r="BJ207" s="55" t="str">
        <f t="shared" si="52"/>
        <v/>
      </c>
      <c r="BK207" s="55" t="str">
        <f t="shared" si="52"/>
        <v/>
      </c>
      <c r="BL207" s="55" t="str">
        <f t="shared" si="52"/>
        <v/>
      </c>
      <c r="BM207" s="55" t="str">
        <f t="shared" si="52"/>
        <v/>
      </c>
      <c r="BN207" s="55" t="str">
        <f t="shared" si="52"/>
        <v/>
      </c>
      <c r="BO207" s="55" t="str">
        <f t="shared" si="52"/>
        <v/>
      </c>
      <c r="BP207" s="55" t="str">
        <f t="shared" si="52"/>
        <v/>
      </c>
      <c r="BQ207" s="55" t="str">
        <f t="shared" si="52"/>
        <v/>
      </c>
      <c r="BR207" s="62" t="str">
        <f t="shared" si="43"/>
        <v>Base</v>
      </c>
      <c r="BS207" s="62" t="str">
        <f t="shared" si="44"/>
        <v/>
      </c>
      <c r="BT207" s="63">
        <f t="shared" si="45"/>
        <v>129</v>
      </c>
      <c r="BU207" s="64">
        <f t="shared" si="46"/>
        <v>6.7399999999999993</v>
      </c>
      <c r="BV207" s="64">
        <f t="shared" si="47"/>
        <v>14.479999999999999</v>
      </c>
      <c r="BW207" s="64">
        <f t="shared" si="48"/>
        <v>107.52</v>
      </c>
      <c r="BX207" s="65">
        <f t="shared" si="49"/>
        <v>46252.74</v>
      </c>
      <c r="BY207" s="65">
        <f t="shared" si="50"/>
        <v>46260.480000000003</v>
      </c>
      <c r="BZ207" s="65">
        <f t="shared" si="51"/>
        <v>46353.52</v>
      </c>
    </row>
    <row r="208" spans="1:78" ht="15.5" x14ac:dyDescent="0.35">
      <c r="A208">
        <v>70902</v>
      </c>
      <c r="B208" t="s">
        <v>782</v>
      </c>
      <c r="C208" t="s">
        <v>230</v>
      </c>
      <c r="D208">
        <v>100</v>
      </c>
      <c r="E208" t="s">
        <v>470</v>
      </c>
      <c r="F208" t="s">
        <v>238</v>
      </c>
      <c r="G208" t="s">
        <v>216</v>
      </c>
      <c r="H208" t="s">
        <v>230</v>
      </c>
      <c r="I208" s="13">
        <v>46307</v>
      </c>
      <c r="J208" s="13">
        <v>46367</v>
      </c>
      <c r="K208" s="13">
        <v>46337</v>
      </c>
      <c r="L208" t="s">
        <v>795</v>
      </c>
      <c r="M208" t="s">
        <v>161</v>
      </c>
      <c r="N208">
        <v>24</v>
      </c>
      <c r="O208">
        <v>5</v>
      </c>
      <c r="P208">
        <v>5</v>
      </c>
      <c r="Q208">
        <v>5</v>
      </c>
      <c r="R208">
        <v>0</v>
      </c>
      <c r="S208">
        <v>239751</v>
      </c>
      <c r="T208" t="s">
        <v>964</v>
      </c>
      <c r="U208">
        <v>0</v>
      </c>
      <c r="V208"/>
      <c r="W208">
        <v>3</v>
      </c>
      <c r="X208" t="s">
        <v>194</v>
      </c>
      <c r="Y208"/>
      <c r="Z208" t="s">
        <v>570</v>
      </c>
      <c r="AA208"/>
      <c r="AB208"/>
      <c r="AC208"/>
      <c r="AD208"/>
      <c r="AE208"/>
      <c r="AF208" s="13">
        <v>46307</v>
      </c>
      <c r="AG208" s="13">
        <v>46367</v>
      </c>
      <c r="AH208"/>
      <c r="AI208"/>
      <c r="AJ208"/>
      <c r="AK208"/>
      <c r="AL208"/>
      <c r="AM208"/>
      <c r="AN208"/>
      <c r="AO208"/>
      <c r="AP208"/>
      <c r="AQ208"/>
      <c r="AR208"/>
      <c r="AS208"/>
      <c r="AT208" s="59">
        <f>VLOOKUP($BR208,Tables!$D$14:$I$27,2,FALSE)*W208</f>
        <v>480</v>
      </c>
      <c r="AU208" s="59">
        <f>VLOOKUP($BR208,Tables!$D$14:$I$27,3,FALSE)</f>
        <v>0</v>
      </c>
      <c r="AV208" s="59">
        <f>VLOOKUP($BR208,Tables!$D$14:$I$27,4,FALSE)*W208</f>
        <v>0</v>
      </c>
      <c r="AW208" s="59">
        <f>VLOOKUP($BR208,Tables!$D$14:$I$27,5,FALSE)*W208</f>
        <v>0</v>
      </c>
      <c r="AX208" s="52">
        <f>IF(ISERROR(VLOOKUP(V208,Tables!$A$2:$B$27,2,FALSE))=TRUE,0,VLOOKUP(V208,Tables!$A$2:$B$27,2,FALSE))*VLOOKUP(BR208,Tables!$D$14:$J$27,7,FALSE)</f>
        <v>0</v>
      </c>
      <c r="AY208" s="52">
        <f>IF(ISERROR(VLOOKUP(BS208,Tables!$A$2:$B$31,2,FALSE))=TRUE,0,VLOOKUP(BS208,Tables!$A$2:$B$31,2,FALSE))</f>
        <v>0</v>
      </c>
      <c r="AZ208" s="59">
        <f>VLOOKUP($BR208,Tables!$D$14:$K$27,8,FALSE)</f>
        <v>0</v>
      </c>
      <c r="BA208" s="59">
        <f>IF(OR(BR208="T150",BR208="HYBT150"),W208*Tables!$L$23,0)</f>
        <v>0</v>
      </c>
      <c r="BB208" s="59">
        <f>IF(OR(BR208="T200",BR208="HYBT200"),W208*Tables!$E$24,0)</f>
        <v>0</v>
      </c>
      <c r="BC208" s="61">
        <f t="shared" si="42"/>
        <v>480</v>
      </c>
      <c r="BD208" s="55" t="str">
        <f t="shared" si="52"/>
        <v/>
      </c>
      <c r="BE208" s="55" t="str">
        <f t="shared" si="52"/>
        <v/>
      </c>
      <c r="BF208" s="55" t="str">
        <f t="shared" si="52"/>
        <v/>
      </c>
      <c r="BG208" s="55" t="str">
        <f t="shared" si="52"/>
        <v/>
      </c>
      <c r="BH208" s="55" t="str">
        <f t="shared" si="52"/>
        <v/>
      </c>
      <c r="BI208" s="55" t="str">
        <f t="shared" si="52"/>
        <v/>
      </c>
      <c r="BJ208" s="55" t="str">
        <f t="shared" si="52"/>
        <v/>
      </c>
      <c r="BK208" s="55" t="str">
        <f t="shared" si="52"/>
        <v/>
      </c>
      <c r="BL208" s="55" t="str">
        <f t="shared" si="52"/>
        <v/>
      </c>
      <c r="BM208" s="55" t="str">
        <f t="shared" si="52"/>
        <v/>
      </c>
      <c r="BN208" s="55" t="str">
        <f t="shared" si="52"/>
        <v/>
      </c>
      <c r="BO208" s="55" t="str">
        <f t="shared" si="52"/>
        <v/>
      </c>
      <c r="BP208" s="55" t="str">
        <f t="shared" si="52"/>
        <v/>
      </c>
      <c r="BQ208" s="55" t="str">
        <f t="shared" si="52"/>
        <v/>
      </c>
      <c r="BR208" s="62" t="str">
        <f t="shared" si="43"/>
        <v>Base</v>
      </c>
      <c r="BS208" s="62" t="str">
        <f t="shared" si="44"/>
        <v/>
      </c>
      <c r="BT208" s="63">
        <f t="shared" si="45"/>
        <v>61</v>
      </c>
      <c r="BU208" s="64">
        <f t="shared" si="46"/>
        <v>2.6599999999999997</v>
      </c>
      <c r="BV208" s="64">
        <f t="shared" si="47"/>
        <v>6.3199999999999994</v>
      </c>
      <c r="BW208" s="64">
        <f t="shared" si="48"/>
        <v>50.4</v>
      </c>
      <c r="BX208" s="65">
        <f t="shared" si="49"/>
        <v>46309.66</v>
      </c>
      <c r="BY208" s="65">
        <f t="shared" si="50"/>
        <v>46313.32</v>
      </c>
      <c r="BZ208" s="65">
        <f t="shared" si="51"/>
        <v>46357.4</v>
      </c>
    </row>
    <row r="209" spans="1:78" ht="15.5" x14ac:dyDescent="0.35">
      <c r="A209">
        <v>70903</v>
      </c>
      <c r="B209" t="s">
        <v>782</v>
      </c>
      <c r="C209" t="s">
        <v>230</v>
      </c>
      <c r="D209">
        <v>100</v>
      </c>
      <c r="E209" t="s">
        <v>500</v>
      </c>
      <c r="F209" t="s">
        <v>238</v>
      </c>
      <c r="G209" t="s">
        <v>216</v>
      </c>
      <c r="H209" t="s">
        <v>230</v>
      </c>
      <c r="I209" s="13">
        <v>46307</v>
      </c>
      <c r="J209" s="13">
        <v>46367</v>
      </c>
      <c r="K209" s="13">
        <v>46337</v>
      </c>
      <c r="L209" t="s">
        <v>329</v>
      </c>
      <c r="M209" t="s">
        <v>161</v>
      </c>
      <c r="N209">
        <v>24</v>
      </c>
      <c r="O209">
        <v>0</v>
      </c>
      <c r="P209">
        <v>0</v>
      </c>
      <c r="Q209">
        <v>0</v>
      </c>
      <c r="R209">
        <v>0</v>
      </c>
      <c r="S209" t="s">
        <v>197</v>
      </c>
      <c r="T209" t="s">
        <v>197</v>
      </c>
      <c r="U209">
        <v>0</v>
      </c>
      <c r="V209"/>
      <c r="W209">
        <v>3</v>
      </c>
      <c r="X209" t="s">
        <v>293</v>
      </c>
      <c r="Y209"/>
      <c r="Z209" t="s">
        <v>277</v>
      </c>
      <c r="AA209"/>
      <c r="AB209"/>
      <c r="AC209"/>
      <c r="AD209"/>
      <c r="AE209"/>
      <c r="AF209" s="13">
        <v>46307</v>
      </c>
      <c r="AG209" s="13">
        <v>46367</v>
      </c>
      <c r="AH209"/>
      <c r="AI209"/>
      <c r="AJ209"/>
      <c r="AK209"/>
      <c r="AL209"/>
      <c r="AM209"/>
      <c r="AN209"/>
      <c r="AO209"/>
      <c r="AP209"/>
      <c r="AQ209"/>
      <c r="AR209"/>
      <c r="AS209"/>
      <c r="AT209" s="59">
        <f>VLOOKUP($BR209,Tables!$D$14:$I$27,2,FALSE)*W209</f>
        <v>480</v>
      </c>
      <c r="AU209" s="59">
        <f>VLOOKUP($BR209,Tables!$D$14:$I$27,3,FALSE)</f>
        <v>0</v>
      </c>
      <c r="AV209" s="59">
        <f>VLOOKUP($BR209,Tables!$D$14:$I$27,4,FALSE)*W209</f>
        <v>0</v>
      </c>
      <c r="AW209" s="59">
        <f>VLOOKUP($BR209,Tables!$D$14:$I$27,5,FALSE)*W209</f>
        <v>0</v>
      </c>
      <c r="AX209" s="52">
        <f>IF(ISERROR(VLOOKUP(V209,Tables!$A$2:$B$27,2,FALSE))=TRUE,0,VLOOKUP(V209,Tables!$A$2:$B$27,2,FALSE))*VLOOKUP(BR209,Tables!$D$14:$J$27,7,FALSE)</f>
        <v>0</v>
      </c>
      <c r="AY209" s="52">
        <f>IF(ISERROR(VLOOKUP(BS209,Tables!$A$2:$B$31,2,FALSE))=TRUE,0,VLOOKUP(BS209,Tables!$A$2:$B$31,2,FALSE))</f>
        <v>0</v>
      </c>
      <c r="AZ209" s="59">
        <f>VLOOKUP($BR209,Tables!$D$14:$K$27,8,FALSE)</f>
        <v>0</v>
      </c>
      <c r="BA209" s="59">
        <f>IF(OR(BR209="T150",BR209="HYBT150"),W209*Tables!$L$23,0)</f>
        <v>0</v>
      </c>
      <c r="BB209" s="59">
        <f>IF(OR(BR209="T200",BR209="HYBT200"),W209*Tables!$E$24,0)</f>
        <v>0</v>
      </c>
      <c r="BC209" s="61">
        <f t="shared" si="42"/>
        <v>480</v>
      </c>
      <c r="BD209" s="55" t="str">
        <f t="shared" si="52"/>
        <v/>
      </c>
      <c r="BE209" s="55" t="str">
        <f t="shared" si="52"/>
        <v/>
      </c>
      <c r="BF209" s="55" t="str">
        <f t="shared" si="52"/>
        <v/>
      </c>
      <c r="BG209" s="55" t="str">
        <f t="shared" si="52"/>
        <v/>
      </c>
      <c r="BH209" s="55" t="str">
        <f t="shared" si="52"/>
        <v/>
      </c>
      <c r="BI209" s="55" t="str">
        <f t="shared" si="52"/>
        <v/>
      </c>
      <c r="BJ209" s="55" t="str">
        <f t="shared" si="52"/>
        <v/>
      </c>
      <c r="BK209" s="55" t="str">
        <f t="shared" si="52"/>
        <v/>
      </c>
      <c r="BL209" s="55" t="str">
        <f t="shared" si="52"/>
        <v/>
      </c>
      <c r="BM209" s="55" t="str">
        <f t="shared" si="52"/>
        <v/>
      </c>
      <c r="BN209" s="55" t="str">
        <f t="shared" si="52"/>
        <v/>
      </c>
      <c r="BO209" s="55" t="str">
        <f t="shared" si="52"/>
        <v/>
      </c>
      <c r="BP209" s="55" t="str">
        <f t="shared" si="52"/>
        <v/>
      </c>
      <c r="BQ209" s="55" t="str">
        <f t="shared" si="52"/>
        <v/>
      </c>
      <c r="BR209" s="62" t="str">
        <f t="shared" si="43"/>
        <v>Base</v>
      </c>
      <c r="BS209" s="62" t="str">
        <f t="shared" si="44"/>
        <v/>
      </c>
      <c r="BT209" s="63">
        <f t="shared" si="45"/>
        <v>61</v>
      </c>
      <c r="BU209" s="64">
        <f t="shared" si="46"/>
        <v>2.6599999999999997</v>
      </c>
      <c r="BV209" s="64">
        <f t="shared" si="47"/>
        <v>6.3199999999999994</v>
      </c>
      <c r="BW209" s="64">
        <f t="shared" si="48"/>
        <v>50.4</v>
      </c>
      <c r="BX209" s="65">
        <f t="shared" si="49"/>
        <v>46309.66</v>
      </c>
      <c r="BY209" s="65">
        <f t="shared" si="50"/>
        <v>46313.32</v>
      </c>
      <c r="BZ209" s="65">
        <f t="shared" si="51"/>
        <v>46357.4</v>
      </c>
    </row>
    <row r="210" spans="1:78" ht="15.5" x14ac:dyDescent="0.35">
      <c r="A210">
        <v>71262</v>
      </c>
      <c r="B210" t="s">
        <v>782</v>
      </c>
      <c r="C210" t="s">
        <v>230</v>
      </c>
      <c r="D210">
        <v>108</v>
      </c>
      <c r="E210">
        <v>3001</v>
      </c>
      <c r="F210" t="s">
        <v>349</v>
      </c>
      <c r="G210" t="s">
        <v>216</v>
      </c>
      <c r="H210" t="s">
        <v>230</v>
      </c>
      <c r="I210" s="13">
        <v>46251</v>
      </c>
      <c r="J210" s="13">
        <v>46367</v>
      </c>
      <c r="K210" s="13">
        <v>46309</v>
      </c>
      <c r="L210" t="s">
        <v>256</v>
      </c>
      <c r="M210" t="s">
        <v>161</v>
      </c>
      <c r="N210">
        <v>24</v>
      </c>
      <c r="O210">
        <v>24</v>
      </c>
      <c r="P210">
        <v>24</v>
      </c>
      <c r="Q210">
        <v>24</v>
      </c>
      <c r="R210">
        <v>0</v>
      </c>
      <c r="S210">
        <v>274315</v>
      </c>
      <c r="T210" t="s">
        <v>467</v>
      </c>
      <c r="U210">
        <v>0</v>
      </c>
      <c r="V210"/>
      <c r="W210">
        <v>3</v>
      </c>
      <c r="X210" t="s">
        <v>194</v>
      </c>
      <c r="Y210"/>
      <c r="Z210" t="s">
        <v>277</v>
      </c>
      <c r="AA210"/>
      <c r="AB210"/>
      <c r="AC210"/>
      <c r="AD210"/>
      <c r="AE210"/>
      <c r="AF210" s="13">
        <v>46251</v>
      </c>
      <c r="AG210" s="13">
        <v>46367</v>
      </c>
      <c r="AH210"/>
      <c r="AI210"/>
      <c r="AJ210"/>
      <c r="AK210"/>
      <c r="AL210"/>
      <c r="AM210"/>
      <c r="AN210"/>
      <c r="AO210"/>
      <c r="AP210"/>
      <c r="AQ210"/>
      <c r="AR210"/>
      <c r="AS210"/>
      <c r="AT210" s="59">
        <f>VLOOKUP($BR210,Tables!$D$14:$I$27,2,FALSE)*W210</f>
        <v>480</v>
      </c>
      <c r="AU210" s="59">
        <f>VLOOKUP($BR210,Tables!$D$14:$I$27,3,FALSE)</f>
        <v>0</v>
      </c>
      <c r="AV210" s="59">
        <f>VLOOKUP($BR210,Tables!$D$14:$I$27,4,FALSE)*W210</f>
        <v>0</v>
      </c>
      <c r="AW210" s="59">
        <f>VLOOKUP($BR210,Tables!$D$14:$I$27,5,FALSE)*W210</f>
        <v>0</v>
      </c>
      <c r="AX210" s="52">
        <f>IF(ISERROR(VLOOKUP(V210,Tables!$A$2:$B$27,2,FALSE))=TRUE,0,VLOOKUP(V210,Tables!$A$2:$B$27,2,FALSE))*VLOOKUP(BR210,Tables!$D$14:$J$27,7,FALSE)</f>
        <v>0</v>
      </c>
      <c r="AY210" s="52">
        <f>IF(ISERROR(VLOOKUP(BS210,Tables!$A$2:$B$31,2,FALSE))=TRUE,0,VLOOKUP(BS210,Tables!$A$2:$B$31,2,FALSE))</f>
        <v>0</v>
      </c>
      <c r="AZ210" s="59">
        <f>VLOOKUP($BR210,Tables!$D$14:$K$27,8,FALSE)</f>
        <v>0</v>
      </c>
      <c r="BA210" s="59">
        <f>IF(OR(BR210="T150",BR210="HYBT150"),W210*Tables!$L$23,0)</f>
        <v>0</v>
      </c>
      <c r="BB210" s="59">
        <f>IF(OR(BR210="T200",BR210="HYBT200"),W210*Tables!$E$24,0)</f>
        <v>0</v>
      </c>
      <c r="BC210" s="61">
        <f t="shared" si="42"/>
        <v>480</v>
      </c>
      <c r="BD210" s="55" t="str">
        <f t="shared" si="52"/>
        <v/>
      </c>
      <c r="BE210" s="55" t="str">
        <f t="shared" si="52"/>
        <v/>
      </c>
      <c r="BF210" s="55" t="str">
        <f t="shared" si="52"/>
        <v/>
      </c>
      <c r="BG210" s="55" t="str">
        <f t="shared" si="52"/>
        <v/>
      </c>
      <c r="BH210" s="55" t="str">
        <f t="shared" si="52"/>
        <v/>
      </c>
      <c r="BI210" s="55" t="str">
        <f t="shared" si="52"/>
        <v/>
      </c>
      <c r="BJ210" s="55" t="str">
        <f t="shared" si="52"/>
        <v/>
      </c>
      <c r="BK210" s="55" t="str">
        <f t="shared" si="52"/>
        <v/>
      </c>
      <c r="BL210" s="55" t="str">
        <f t="shared" si="52"/>
        <v/>
      </c>
      <c r="BM210" s="55" t="str">
        <f t="shared" si="52"/>
        <v/>
      </c>
      <c r="BN210" s="55" t="str">
        <f t="shared" si="52"/>
        <v/>
      </c>
      <c r="BO210" s="55" t="str">
        <f t="shared" si="52"/>
        <v/>
      </c>
      <c r="BP210" s="55" t="str">
        <f t="shared" si="52"/>
        <v/>
      </c>
      <c r="BQ210" s="55" t="str">
        <f t="shared" si="52"/>
        <v/>
      </c>
      <c r="BR210" s="62" t="str">
        <f t="shared" si="43"/>
        <v>Base</v>
      </c>
      <c r="BS210" s="62" t="str">
        <f t="shared" si="44"/>
        <v/>
      </c>
      <c r="BT210" s="63">
        <f t="shared" si="45"/>
        <v>117</v>
      </c>
      <c r="BU210" s="64">
        <f t="shared" si="46"/>
        <v>6.02</v>
      </c>
      <c r="BV210" s="64">
        <f t="shared" si="47"/>
        <v>13.04</v>
      </c>
      <c r="BW210" s="64">
        <f t="shared" si="48"/>
        <v>97.44</v>
      </c>
      <c r="BX210" s="65">
        <f t="shared" si="49"/>
        <v>46257.02</v>
      </c>
      <c r="BY210" s="65">
        <f t="shared" si="50"/>
        <v>46264.04</v>
      </c>
      <c r="BZ210" s="65">
        <f t="shared" si="51"/>
        <v>46349.440000000002</v>
      </c>
    </row>
    <row r="211" spans="1:78" ht="15.5" x14ac:dyDescent="0.35">
      <c r="A211">
        <v>71263</v>
      </c>
      <c r="B211" t="s">
        <v>782</v>
      </c>
      <c r="C211" t="s">
        <v>230</v>
      </c>
      <c r="D211">
        <v>108</v>
      </c>
      <c r="E211">
        <v>3002</v>
      </c>
      <c r="F211" t="s">
        <v>349</v>
      </c>
      <c r="G211" t="s">
        <v>216</v>
      </c>
      <c r="H211" t="s">
        <v>230</v>
      </c>
      <c r="I211" s="13">
        <v>46251</v>
      </c>
      <c r="J211" s="13">
        <v>46367</v>
      </c>
      <c r="K211" s="13">
        <v>46309</v>
      </c>
      <c r="L211" t="s">
        <v>19</v>
      </c>
      <c r="M211" t="s">
        <v>161</v>
      </c>
      <c r="N211">
        <v>24</v>
      </c>
      <c r="O211">
        <v>0</v>
      </c>
      <c r="P211">
        <v>0</v>
      </c>
      <c r="Q211">
        <v>0</v>
      </c>
      <c r="R211">
        <v>0</v>
      </c>
      <c r="S211" t="s">
        <v>197</v>
      </c>
      <c r="T211" t="s">
        <v>197</v>
      </c>
      <c r="U211">
        <v>0</v>
      </c>
      <c r="V211"/>
      <c r="W211">
        <v>3</v>
      </c>
      <c r="X211" t="s">
        <v>293</v>
      </c>
      <c r="Y211"/>
      <c r="Z211" t="s">
        <v>277</v>
      </c>
      <c r="AA211"/>
      <c r="AB211"/>
      <c r="AC211"/>
      <c r="AD211"/>
      <c r="AE211"/>
      <c r="AF211" s="13">
        <v>46251</v>
      </c>
      <c r="AG211" s="13">
        <v>46367</v>
      </c>
      <c r="AH211"/>
      <c r="AI211"/>
      <c r="AJ211"/>
      <c r="AK211"/>
      <c r="AL211"/>
      <c r="AM211"/>
      <c r="AN211"/>
      <c r="AO211"/>
      <c r="AP211"/>
      <c r="AQ211"/>
      <c r="AR211"/>
      <c r="AS211"/>
      <c r="AT211" s="59">
        <f>VLOOKUP($BR211,Tables!$D$14:$I$27,2,FALSE)*W211</f>
        <v>480</v>
      </c>
      <c r="AU211" s="59">
        <f>VLOOKUP($BR211,Tables!$D$14:$I$27,3,FALSE)</f>
        <v>0</v>
      </c>
      <c r="AV211" s="59">
        <f>VLOOKUP($BR211,Tables!$D$14:$I$27,4,FALSE)*W211</f>
        <v>0</v>
      </c>
      <c r="AW211" s="59">
        <f>VLOOKUP($BR211,Tables!$D$14:$I$27,5,FALSE)*W211</f>
        <v>0</v>
      </c>
      <c r="AX211" s="52">
        <f>IF(ISERROR(VLOOKUP(V211,Tables!$A$2:$B$27,2,FALSE))=TRUE,0,VLOOKUP(V211,Tables!$A$2:$B$27,2,FALSE))*VLOOKUP(BR211,Tables!$D$14:$J$27,7,FALSE)</f>
        <v>0</v>
      </c>
      <c r="AY211" s="52">
        <f>IF(ISERROR(VLOOKUP(BS211,Tables!$A$2:$B$31,2,FALSE))=TRUE,0,VLOOKUP(BS211,Tables!$A$2:$B$31,2,FALSE))</f>
        <v>0</v>
      </c>
      <c r="AZ211" s="59">
        <f>VLOOKUP($BR211,Tables!$D$14:$K$27,8,FALSE)</f>
        <v>0</v>
      </c>
      <c r="BA211" s="59">
        <f>IF(OR(BR211="T150",BR211="HYBT150"),W211*Tables!$L$23,0)</f>
        <v>0</v>
      </c>
      <c r="BB211" s="59">
        <f>IF(OR(BR211="T200",BR211="HYBT200"),W211*Tables!$E$24,0)</f>
        <v>0</v>
      </c>
      <c r="BC211" s="61">
        <f t="shared" si="42"/>
        <v>480</v>
      </c>
      <c r="BD211" s="55" t="str">
        <f t="shared" si="52"/>
        <v/>
      </c>
      <c r="BE211" s="55" t="str">
        <f t="shared" si="52"/>
        <v/>
      </c>
      <c r="BF211" s="55" t="str">
        <f t="shared" si="52"/>
        <v/>
      </c>
      <c r="BG211" s="55" t="str">
        <f t="shared" si="52"/>
        <v/>
      </c>
      <c r="BH211" s="55" t="str">
        <f t="shared" si="52"/>
        <v/>
      </c>
      <c r="BI211" s="55" t="str">
        <f t="shared" si="52"/>
        <v/>
      </c>
      <c r="BJ211" s="55" t="str">
        <f t="shared" si="52"/>
        <v/>
      </c>
      <c r="BK211" s="55" t="str">
        <f t="shared" si="52"/>
        <v/>
      </c>
      <c r="BL211" s="55" t="str">
        <f t="shared" si="52"/>
        <v/>
      </c>
      <c r="BM211" s="55" t="str">
        <f t="shared" si="52"/>
        <v/>
      </c>
      <c r="BN211" s="55" t="str">
        <f t="shared" si="52"/>
        <v/>
      </c>
      <c r="BO211" s="55" t="str">
        <f t="shared" si="52"/>
        <v/>
      </c>
      <c r="BP211" s="55" t="str">
        <f t="shared" si="52"/>
        <v/>
      </c>
      <c r="BQ211" s="55" t="str">
        <f t="shared" si="52"/>
        <v/>
      </c>
      <c r="BR211" s="62" t="str">
        <f t="shared" si="43"/>
        <v>Base</v>
      </c>
      <c r="BS211" s="62" t="str">
        <f t="shared" si="44"/>
        <v/>
      </c>
      <c r="BT211" s="63">
        <f t="shared" si="45"/>
        <v>117</v>
      </c>
      <c r="BU211" s="64">
        <f t="shared" si="46"/>
        <v>6.02</v>
      </c>
      <c r="BV211" s="64">
        <f t="shared" si="47"/>
        <v>13.04</v>
      </c>
      <c r="BW211" s="64">
        <f t="shared" si="48"/>
        <v>97.44</v>
      </c>
      <c r="BX211" s="65">
        <f t="shared" si="49"/>
        <v>46257.02</v>
      </c>
      <c r="BY211" s="65">
        <f t="shared" si="50"/>
        <v>46264.04</v>
      </c>
      <c r="BZ211" s="65">
        <f t="shared" si="51"/>
        <v>46349.440000000002</v>
      </c>
    </row>
    <row r="212" spans="1:78" ht="15.5" x14ac:dyDescent="0.35">
      <c r="A212">
        <v>71264</v>
      </c>
      <c r="B212" t="s">
        <v>782</v>
      </c>
      <c r="C212" t="s">
        <v>230</v>
      </c>
      <c r="D212">
        <v>150</v>
      </c>
      <c r="E212">
        <v>3001</v>
      </c>
      <c r="F212" t="s">
        <v>809</v>
      </c>
      <c r="G212" t="s">
        <v>216</v>
      </c>
      <c r="H212" t="s">
        <v>230</v>
      </c>
      <c r="I212" s="13">
        <v>46251</v>
      </c>
      <c r="J212" s="13">
        <v>46367</v>
      </c>
      <c r="K212" s="13">
        <v>46309</v>
      </c>
      <c r="L212" t="s">
        <v>781</v>
      </c>
      <c r="M212" t="s">
        <v>161</v>
      </c>
      <c r="N212">
        <v>24</v>
      </c>
      <c r="O212">
        <v>2</v>
      </c>
      <c r="P212">
        <v>2</v>
      </c>
      <c r="Q212">
        <v>2</v>
      </c>
      <c r="R212">
        <v>0</v>
      </c>
      <c r="S212">
        <v>239751</v>
      </c>
      <c r="T212" t="s">
        <v>964</v>
      </c>
      <c r="U212">
        <v>0</v>
      </c>
      <c r="V212"/>
      <c r="W212">
        <v>3</v>
      </c>
      <c r="X212" t="s">
        <v>962</v>
      </c>
      <c r="Y212"/>
      <c r="Z212" t="s">
        <v>277</v>
      </c>
      <c r="AA212"/>
      <c r="AB212"/>
      <c r="AC212"/>
      <c r="AD212"/>
      <c r="AE212"/>
      <c r="AF212" s="13">
        <v>46251</v>
      </c>
      <c r="AG212" s="13">
        <v>46367</v>
      </c>
      <c r="AH212"/>
      <c r="AI212"/>
      <c r="AJ212"/>
      <c r="AK212"/>
      <c r="AL212"/>
      <c r="AM212"/>
      <c r="AN212"/>
      <c r="AO212"/>
      <c r="AP212"/>
      <c r="AQ212"/>
      <c r="AR212"/>
      <c r="AS212"/>
      <c r="AT212" s="59">
        <f>VLOOKUP($BR212,Tables!$D$14:$I$27,2,FALSE)*W212</f>
        <v>480</v>
      </c>
      <c r="AU212" s="59">
        <f>VLOOKUP($BR212,Tables!$D$14:$I$27,3,FALSE)</f>
        <v>0</v>
      </c>
      <c r="AV212" s="59">
        <f>VLOOKUP($BR212,Tables!$D$14:$I$27,4,FALSE)*W212</f>
        <v>0</v>
      </c>
      <c r="AW212" s="59">
        <f>VLOOKUP($BR212,Tables!$D$14:$I$27,5,FALSE)*W212</f>
        <v>0</v>
      </c>
      <c r="AX212" s="52">
        <f>IF(ISERROR(VLOOKUP(V212,Tables!$A$2:$B$27,2,FALSE))=TRUE,0,VLOOKUP(V212,Tables!$A$2:$B$27,2,FALSE))*VLOOKUP(BR212,Tables!$D$14:$J$27,7,FALSE)</f>
        <v>0</v>
      </c>
      <c r="AY212" s="52">
        <f>IF(ISERROR(VLOOKUP(BS212,Tables!$A$2:$B$31,2,FALSE))=TRUE,0,VLOOKUP(BS212,Tables!$A$2:$B$31,2,FALSE))</f>
        <v>0</v>
      </c>
      <c r="AZ212" s="59">
        <f>VLOOKUP($BR212,Tables!$D$14:$K$27,8,FALSE)</f>
        <v>0</v>
      </c>
      <c r="BA212" s="59">
        <f>IF(OR(BR212="T150",BR212="HYBT150"),W212*Tables!$L$23,0)</f>
        <v>0</v>
      </c>
      <c r="BB212" s="59">
        <f>IF(OR(BR212="T200",BR212="HYBT200"),W212*Tables!$E$24,0)</f>
        <v>0</v>
      </c>
      <c r="BC212" s="61">
        <f t="shared" si="42"/>
        <v>480</v>
      </c>
      <c r="BD212" s="55" t="str">
        <f t="shared" si="52"/>
        <v/>
      </c>
      <c r="BE212" s="55" t="str">
        <f t="shared" si="52"/>
        <v/>
      </c>
      <c r="BF212" s="55" t="str">
        <f t="shared" si="52"/>
        <v/>
      </c>
      <c r="BG212" s="55" t="str">
        <f t="shared" si="52"/>
        <v/>
      </c>
      <c r="BH212" s="55" t="str">
        <f t="shared" si="52"/>
        <v/>
      </c>
      <c r="BI212" s="55" t="str">
        <f t="shared" si="52"/>
        <v/>
      </c>
      <c r="BJ212" s="55" t="str">
        <f t="shared" si="52"/>
        <v/>
      </c>
      <c r="BK212" s="55" t="str">
        <f t="shared" si="52"/>
        <v/>
      </c>
      <c r="BL212" s="55" t="str">
        <f t="shared" si="52"/>
        <v/>
      </c>
      <c r="BM212" s="55" t="str">
        <f t="shared" si="52"/>
        <v/>
      </c>
      <c r="BN212" s="55" t="str">
        <f t="shared" si="52"/>
        <v/>
      </c>
      <c r="BO212" s="55" t="str">
        <f t="shared" si="52"/>
        <v/>
      </c>
      <c r="BP212" s="55" t="str">
        <f t="shared" si="52"/>
        <v/>
      </c>
      <c r="BQ212" s="55" t="str">
        <f t="shared" si="52"/>
        <v/>
      </c>
      <c r="BR212" s="62" t="str">
        <f t="shared" si="43"/>
        <v>Base</v>
      </c>
      <c r="BS212" s="62" t="str">
        <f t="shared" si="44"/>
        <v/>
      </c>
      <c r="BT212" s="63">
        <f t="shared" si="45"/>
        <v>117</v>
      </c>
      <c r="BU212" s="64">
        <f t="shared" si="46"/>
        <v>6.02</v>
      </c>
      <c r="BV212" s="64">
        <f t="shared" si="47"/>
        <v>13.04</v>
      </c>
      <c r="BW212" s="64">
        <f t="shared" si="48"/>
        <v>97.44</v>
      </c>
      <c r="BX212" s="65">
        <f t="shared" si="49"/>
        <v>46257.02</v>
      </c>
      <c r="BY212" s="65">
        <f t="shared" si="50"/>
        <v>46264.04</v>
      </c>
      <c r="BZ212" s="65">
        <f t="shared" si="51"/>
        <v>46349.440000000002</v>
      </c>
    </row>
    <row r="213" spans="1:78" ht="15.5" x14ac:dyDescent="0.35">
      <c r="A213">
        <v>71265</v>
      </c>
      <c r="B213" t="s">
        <v>782</v>
      </c>
      <c r="C213" t="s">
        <v>230</v>
      </c>
      <c r="D213">
        <v>298</v>
      </c>
      <c r="E213">
        <v>3001</v>
      </c>
      <c r="F213" t="s">
        <v>810</v>
      </c>
      <c r="G213" t="s">
        <v>216</v>
      </c>
      <c r="H213" t="s">
        <v>230</v>
      </c>
      <c r="I213" s="13">
        <v>46251</v>
      </c>
      <c r="J213" s="13">
        <v>46367</v>
      </c>
      <c r="K213" s="13">
        <v>46309</v>
      </c>
      <c r="L213" t="s">
        <v>19</v>
      </c>
      <c r="M213" t="s">
        <v>161</v>
      </c>
      <c r="N213">
        <v>24</v>
      </c>
      <c r="O213">
        <v>0</v>
      </c>
      <c r="P213">
        <v>0</v>
      </c>
      <c r="Q213">
        <v>0</v>
      </c>
      <c r="R213">
        <v>0</v>
      </c>
      <c r="S213" t="s">
        <v>197</v>
      </c>
      <c r="T213" t="s">
        <v>197</v>
      </c>
      <c r="U213">
        <v>0</v>
      </c>
      <c r="V213"/>
      <c r="W213">
        <v>1</v>
      </c>
      <c r="X213" t="s">
        <v>19</v>
      </c>
      <c r="Y213"/>
      <c r="Z213" t="s">
        <v>811</v>
      </c>
      <c r="AA213"/>
      <c r="AB213"/>
      <c r="AC213"/>
      <c r="AD213"/>
      <c r="AE213"/>
      <c r="AF213" s="13">
        <v>46251</v>
      </c>
      <c r="AG213" s="13">
        <v>46367</v>
      </c>
      <c r="AH213" t="s">
        <v>206</v>
      </c>
      <c r="AI213">
        <v>2305</v>
      </c>
      <c r="AJ213" t="s">
        <v>2</v>
      </c>
      <c r="AK213" t="s">
        <v>323</v>
      </c>
      <c r="AL213" t="s">
        <v>525</v>
      </c>
      <c r="AM213" s="13">
        <v>46251</v>
      </c>
      <c r="AN213" s="13">
        <v>46367</v>
      </c>
      <c r="AO213"/>
      <c r="AP213"/>
      <c r="AQ213"/>
      <c r="AR213"/>
      <c r="AS213"/>
      <c r="AT213" s="59">
        <f>VLOOKUP($BR213,Tables!$D$14:$I$27,2,FALSE)*W213</f>
        <v>160</v>
      </c>
      <c r="AU213" s="59">
        <f>VLOOKUP($BR213,Tables!$D$14:$I$27,3,FALSE)</f>
        <v>0</v>
      </c>
      <c r="AV213" s="59">
        <f>VLOOKUP($BR213,Tables!$D$14:$I$27,4,FALSE)*W213</f>
        <v>0</v>
      </c>
      <c r="AW213" s="59">
        <f>VLOOKUP($BR213,Tables!$D$14:$I$27,5,FALSE)*W213</f>
        <v>0</v>
      </c>
      <c r="AX213" s="52">
        <f>IF(ISERROR(VLOOKUP(V213,Tables!$A$2:$B$27,2,FALSE))=TRUE,0,VLOOKUP(V213,Tables!$A$2:$B$27,2,FALSE))*VLOOKUP(BR213,Tables!$D$14:$J$27,7,FALSE)</f>
        <v>0</v>
      </c>
      <c r="AY213" s="52">
        <f>IF(ISERROR(VLOOKUP(BS213,Tables!$A$2:$B$31,2,FALSE))=TRUE,0,VLOOKUP(BS213,Tables!$A$2:$B$31,2,FALSE))</f>
        <v>0</v>
      </c>
      <c r="AZ213" s="59">
        <f>VLOOKUP($BR213,Tables!$D$14:$K$27,8,FALSE)</f>
        <v>0</v>
      </c>
      <c r="BA213" s="59">
        <f>IF(OR(BR213="T150",BR213="HYBT150"),W213*Tables!$L$23,0)</f>
        <v>0</v>
      </c>
      <c r="BB213" s="59">
        <f>IF(OR(BR213="T200",BR213="HYBT200"),W213*Tables!$E$24,0)</f>
        <v>0</v>
      </c>
      <c r="BC213" s="61">
        <f t="shared" si="42"/>
        <v>160</v>
      </c>
      <c r="BD213" s="55" t="str">
        <f t="shared" si="52"/>
        <v/>
      </c>
      <c r="BE213" s="55" t="str">
        <f t="shared" si="52"/>
        <v/>
      </c>
      <c r="BF213" s="55" t="str">
        <f t="shared" si="52"/>
        <v/>
      </c>
      <c r="BG213" s="55" t="str">
        <f t="shared" si="52"/>
        <v/>
      </c>
      <c r="BH213" s="55" t="str">
        <f t="shared" si="52"/>
        <v/>
      </c>
      <c r="BI213" s="55" t="str">
        <f t="shared" si="52"/>
        <v/>
      </c>
      <c r="BJ213" s="55" t="str">
        <f t="shared" si="52"/>
        <v/>
      </c>
      <c r="BK213" s="55" t="str">
        <f t="shared" si="52"/>
        <v/>
      </c>
      <c r="BL213" s="55" t="str">
        <f t="shared" si="52"/>
        <v/>
      </c>
      <c r="BM213" s="55" t="str">
        <f t="shared" si="52"/>
        <v/>
      </c>
      <c r="BN213" s="55" t="str">
        <f t="shared" si="52"/>
        <v/>
      </c>
      <c r="BO213" s="55" t="str">
        <f t="shared" si="52"/>
        <v/>
      </c>
      <c r="BP213" s="55" t="str">
        <f t="shared" si="52"/>
        <v/>
      </c>
      <c r="BQ213" s="55" t="str">
        <f t="shared" si="52"/>
        <v/>
      </c>
      <c r="BR213" s="62" t="str">
        <f t="shared" si="43"/>
        <v>Base</v>
      </c>
      <c r="BS213" s="62" t="str">
        <f t="shared" si="44"/>
        <v/>
      </c>
      <c r="BT213" s="63">
        <f t="shared" si="45"/>
        <v>117</v>
      </c>
      <c r="BU213" s="64">
        <f t="shared" si="46"/>
        <v>6.02</v>
      </c>
      <c r="BV213" s="64">
        <f t="shared" si="47"/>
        <v>13.04</v>
      </c>
      <c r="BW213" s="64">
        <f t="shared" si="48"/>
        <v>97.44</v>
      </c>
      <c r="BX213" s="65">
        <f t="shared" si="49"/>
        <v>46257.02</v>
      </c>
      <c r="BY213" s="65">
        <f t="shared" si="50"/>
        <v>46264.04</v>
      </c>
      <c r="BZ213" s="65">
        <f t="shared" si="51"/>
        <v>46349.440000000002</v>
      </c>
    </row>
    <row r="214" spans="1:78" ht="15.5" x14ac:dyDescent="0.35">
      <c r="A214">
        <v>71123</v>
      </c>
      <c r="B214" t="s">
        <v>782</v>
      </c>
      <c r="C214" t="s">
        <v>26</v>
      </c>
      <c r="D214">
        <v>101</v>
      </c>
      <c r="E214" t="s">
        <v>488</v>
      </c>
      <c r="F214" t="s">
        <v>27</v>
      </c>
      <c r="G214" t="s">
        <v>270</v>
      </c>
      <c r="H214" t="s">
        <v>26</v>
      </c>
      <c r="I214" s="13">
        <v>46251</v>
      </c>
      <c r="J214" s="13">
        <v>46304</v>
      </c>
      <c r="K214" s="13">
        <v>46277</v>
      </c>
      <c r="L214" t="s">
        <v>781</v>
      </c>
      <c r="M214" t="s">
        <v>161</v>
      </c>
      <c r="N214">
        <v>24</v>
      </c>
      <c r="O214">
        <v>24</v>
      </c>
      <c r="P214">
        <v>24</v>
      </c>
      <c r="Q214">
        <v>24</v>
      </c>
      <c r="R214">
        <v>3</v>
      </c>
      <c r="S214">
        <v>125766</v>
      </c>
      <c r="T214" t="s">
        <v>291</v>
      </c>
      <c r="U214">
        <v>0</v>
      </c>
      <c r="V214"/>
      <c r="W214">
        <v>3</v>
      </c>
      <c r="X214" t="s">
        <v>194</v>
      </c>
      <c r="Y214"/>
      <c r="Z214" t="s">
        <v>277</v>
      </c>
      <c r="AA214"/>
      <c r="AB214"/>
      <c r="AC214"/>
      <c r="AD214"/>
      <c r="AE214"/>
      <c r="AF214" s="13">
        <v>46251</v>
      </c>
      <c r="AG214" s="13">
        <v>46304</v>
      </c>
      <c r="AH214"/>
      <c r="AI214"/>
      <c r="AJ214"/>
      <c r="AK214"/>
      <c r="AL214"/>
      <c r="AM214"/>
      <c r="AN214"/>
      <c r="AO214"/>
      <c r="AP214"/>
      <c r="AQ214"/>
      <c r="AR214"/>
      <c r="AS214"/>
      <c r="AT214" s="59">
        <f>VLOOKUP($BR214,Tables!$D$14:$I$27,2,FALSE)*W214</f>
        <v>480</v>
      </c>
      <c r="AU214" s="59">
        <f>VLOOKUP($BR214,Tables!$D$14:$I$27,3,FALSE)</f>
        <v>0</v>
      </c>
      <c r="AV214" s="59">
        <f>VLOOKUP($BR214,Tables!$D$14:$I$27,4,FALSE)*W214</f>
        <v>0</v>
      </c>
      <c r="AW214" s="59">
        <f>VLOOKUP($BR214,Tables!$D$14:$I$27,5,FALSE)*W214</f>
        <v>0</v>
      </c>
      <c r="AX214" s="52">
        <f>IF(ISERROR(VLOOKUP(V214,Tables!$A$2:$B$27,2,FALSE))=TRUE,0,VLOOKUP(V214,Tables!$A$2:$B$27,2,FALSE))*VLOOKUP(BR214,Tables!$D$14:$J$27,7,FALSE)</f>
        <v>0</v>
      </c>
      <c r="AY214" s="52">
        <f>IF(ISERROR(VLOOKUP(BS214,Tables!$A$2:$B$31,2,FALSE))=TRUE,0,VLOOKUP(BS214,Tables!$A$2:$B$31,2,FALSE))</f>
        <v>0</v>
      </c>
      <c r="AZ214" s="59">
        <f>VLOOKUP($BR214,Tables!$D$14:$K$27,8,FALSE)</f>
        <v>0</v>
      </c>
      <c r="BA214" s="59">
        <f>IF(OR(BR214="T150",BR214="HYBT150"),W214*Tables!$L$23,0)</f>
        <v>0</v>
      </c>
      <c r="BB214" s="59">
        <f>IF(OR(BR214="T200",BR214="HYBT200"),W214*Tables!$E$24,0)</f>
        <v>0</v>
      </c>
      <c r="BC214" s="61">
        <f t="shared" si="42"/>
        <v>480</v>
      </c>
      <c r="BD214" s="55" t="str">
        <f t="shared" si="52"/>
        <v/>
      </c>
      <c r="BE214" s="55" t="str">
        <f t="shared" si="52"/>
        <v/>
      </c>
      <c r="BF214" s="55" t="str">
        <f t="shared" si="52"/>
        <v/>
      </c>
      <c r="BG214" s="55" t="str">
        <f t="shared" si="52"/>
        <v/>
      </c>
      <c r="BH214" s="55" t="str">
        <f t="shared" si="52"/>
        <v/>
      </c>
      <c r="BI214" s="55" t="str">
        <f t="shared" ref="BD214:BQ232" si="53">IF(ISERROR(SEARCHB(" "&amp;BI$1&amp;" "," "&amp;$L214&amp;" "))=TRUE,"",BI$1)</f>
        <v/>
      </c>
      <c r="BJ214" s="55" t="str">
        <f t="shared" si="53"/>
        <v/>
      </c>
      <c r="BK214" s="55" t="str">
        <f t="shared" si="53"/>
        <v/>
      </c>
      <c r="BL214" s="55" t="str">
        <f t="shared" si="53"/>
        <v/>
      </c>
      <c r="BM214" s="55" t="str">
        <f t="shared" si="53"/>
        <v/>
      </c>
      <c r="BN214" s="55" t="str">
        <f t="shared" si="53"/>
        <v/>
      </c>
      <c r="BO214" s="55" t="str">
        <f t="shared" si="53"/>
        <v/>
      </c>
      <c r="BP214" s="55" t="str">
        <f t="shared" si="53"/>
        <v/>
      </c>
      <c r="BQ214" s="55" t="str">
        <f t="shared" si="53"/>
        <v/>
      </c>
      <c r="BR214" s="62" t="str">
        <f t="shared" si="43"/>
        <v>Base</v>
      </c>
      <c r="BS214" s="62" t="str">
        <f t="shared" si="44"/>
        <v/>
      </c>
      <c r="BT214" s="63">
        <f t="shared" si="45"/>
        <v>54</v>
      </c>
      <c r="BU214" s="64">
        <f t="shared" si="46"/>
        <v>2.2399999999999998</v>
      </c>
      <c r="BV214" s="64">
        <f t="shared" si="47"/>
        <v>5.4799999999999995</v>
      </c>
      <c r="BW214" s="64">
        <f t="shared" si="48"/>
        <v>44.519999999999996</v>
      </c>
      <c r="BX214" s="65">
        <f t="shared" si="49"/>
        <v>46253.24</v>
      </c>
      <c r="BY214" s="65">
        <f t="shared" si="50"/>
        <v>46256.480000000003</v>
      </c>
      <c r="BZ214" s="65">
        <f t="shared" si="51"/>
        <v>46295.519999999997</v>
      </c>
    </row>
    <row r="215" spans="1:78" ht="15.5" x14ac:dyDescent="0.35">
      <c r="A215">
        <v>71124</v>
      </c>
      <c r="B215" t="s">
        <v>782</v>
      </c>
      <c r="C215" t="s">
        <v>26</v>
      </c>
      <c r="D215">
        <v>107</v>
      </c>
      <c r="E215" t="s">
        <v>488</v>
      </c>
      <c r="F215" t="s">
        <v>579</v>
      </c>
      <c r="G215" t="s">
        <v>270</v>
      </c>
      <c r="H215" t="s">
        <v>26</v>
      </c>
      <c r="I215" s="13">
        <v>46251</v>
      </c>
      <c r="J215" s="13">
        <v>46304</v>
      </c>
      <c r="K215" s="13">
        <v>46277</v>
      </c>
      <c r="L215" t="s">
        <v>256</v>
      </c>
      <c r="M215" t="s">
        <v>161</v>
      </c>
      <c r="N215">
        <v>24</v>
      </c>
      <c r="O215">
        <v>20</v>
      </c>
      <c r="P215">
        <v>20</v>
      </c>
      <c r="Q215">
        <v>20</v>
      </c>
      <c r="R215">
        <v>0</v>
      </c>
      <c r="S215">
        <v>125766</v>
      </c>
      <c r="T215" t="s">
        <v>291</v>
      </c>
      <c r="U215">
        <v>0</v>
      </c>
      <c r="V215"/>
      <c r="W215">
        <v>3</v>
      </c>
      <c r="X215" t="s">
        <v>194</v>
      </c>
      <c r="Y215"/>
      <c r="Z215" t="s">
        <v>277</v>
      </c>
      <c r="AA215"/>
      <c r="AB215"/>
      <c r="AC215"/>
      <c r="AD215"/>
      <c r="AE215"/>
      <c r="AF215" s="13">
        <v>46251</v>
      </c>
      <c r="AG215" s="13">
        <v>46304</v>
      </c>
      <c r="AH215"/>
      <c r="AI215"/>
      <c r="AJ215"/>
      <c r="AK215"/>
      <c r="AL215"/>
      <c r="AM215"/>
      <c r="AN215"/>
      <c r="AO215"/>
      <c r="AP215"/>
      <c r="AQ215"/>
      <c r="AR215"/>
      <c r="AS215"/>
      <c r="AT215" s="59">
        <f>VLOOKUP($BR215,Tables!$D$14:$I$27,2,FALSE)*W215</f>
        <v>480</v>
      </c>
      <c r="AU215" s="59">
        <f>VLOOKUP($BR215,Tables!$D$14:$I$27,3,FALSE)</f>
        <v>0</v>
      </c>
      <c r="AV215" s="59">
        <f>VLOOKUP($BR215,Tables!$D$14:$I$27,4,FALSE)*W215</f>
        <v>0</v>
      </c>
      <c r="AW215" s="59">
        <f>VLOOKUP($BR215,Tables!$D$14:$I$27,5,FALSE)*W215</f>
        <v>0</v>
      </c>
      <c r="AX215" s="52">
        <f>IF(ISERROR(VLOOKUP(V215,Tables!$A$2:$B$27,2,FALSE))=TRUE,0,VLOOKUP(V215,Tables!$A$2:$B$27,2,FALSE))*VLOOKUP(BR215,Tables!$D$14:$J$27,7,FALSE)</f>
        <v>0</v>
      </c>
      <c r="AY215" s="52">
        <f>IF(ISERROR(VLOOKUP(BS215,Tables!$A$2:$B$31,2,FALSE))=TRUE,0,VLOOKUP(BS215,Tables!$A$2:$B$31,2,FALSE))</f>
        <v>0</v>
      </c>
      <c r="AZ215" s="59">
        <f>VLOOKUP($BR215,Tables!$D$14:$K$27,8,FALSE)</f>
        <v>0</v>
      </c>
      <c r="BA215" s="59">
        <f>IF(OR(BR215="T150",BR215="HYBT150"),W215*Tables!$L$23,0)</f>
        <v>0</v>
      </c>
      <c r="BB215" s="59">
        <f>IF(OR(BR215="T200",BR215="HYBT200"),W215*Tables!$E$24,0)</f>
        <v>0</v>
      </c>
      <c r="BC215" s="61">
        <f t="shared" si="42"/>
        <v>480</v>
      </c>
      <c r="BD215" s="55" t="str">
        <f t="shared" si="53"/>
        <v/>
      </c>
      <c r="BE215" s="55" t="str">
        <f t="shared" si="53"/>
        <v/>
      </c>
      <c r="BF215" s="55" t="str">
        <f t="shared" si="53"/>
        <v/>
      </c>
      <c r="BG215" s="55" t="str">
        <f t="shared" si="53"/>
        <v/>
      </c>
      <c r="BH215" s="55" t="str">
        <f t="shared" si="53"/>
        <v/>
      </c>
      <c r="BI215" s="55" t="str">
        <f t="shared" si="53"/>
        <v/>
      </c>
      <c r="BJ215" s="55" t="str">
        <f t="shared" si="53"/>
        <v/>
      </c>
      <c r="BK215" s="55" t="str">
        <f t="shared" si="53"/>
        <v/>
      </c>
      <c r="BL215" s="55" t="str">
        <f t="shared" si="53"/>
        <v/>
      </c>
      <c r="BM215" s="55" t="str">
        <f t="shared" si="53"/>
        <v/>
      </c>
      <c r="BN215" s="55" t="str">
        <f t="shared" si="53"/>
        <v/>
      </c>
      <c r="BO215" s="55" t="str">
        <f t="shared" si="53"/>
        <v/>
      </c>
      <c r="BP215" s="55" t="str">
        <f t="shared" si="53"/>
        <v/>
      </c>
      <c r="BQ215" s="55" t="str">
        <f t="shared" si="53"/>
        <v/>
      </c>
      <c r="BR215" s="62" t="str">
        <f t="shared" si="43"/>
        <v>Base</v>
      </c>
      <c r="BS215" s="62" t="str">
        <f t="shared" si="44"/>
        <v/>
      </c>
      <c r="BT215" s="63">
        <f t="shared" si="45"/>
        <v>54</v>
      </c>
      <c r="BU215" s="64">
        <f t="shared" si="46"/>
        <v>2.2399999999999998</v>
      </c>
      <c r="BV215" s="64">
        <f t="shared" si="47"/>
        <v>5.4799999999999995</v>
      </c>
      <c r="BW215" s="64">
        <f t="shared" si="48"/>
        <v>44.519999999999996</v>
      </c>
      <c r="BX215" s="65">
        <f t="shared" si="49"/>
        <v>46253.24</v>
      </c>
      <c r="BY215" s="65">
        <f t="shared" si="50"/>
        <v>46256.480000000003</v>
      </c>
      <c r="BZ215" s="65">
        <f t="shared" si="51"/>
        <v>46295.519999999997</v>
      </c>
    </row>
    <row r="216" spans="1:78" ht="15.5" x14ac:dyDescent="0.35">
      <c r="A216">
        <v>70904</v>
      </c>
      <c r="B216" t="s">
        <v>782</v>
      </c>
      <c r="C216" t="s">
        <v>26</v>
      </c>
      <c r="D216">
        <v>109</v>
      </c>
      <c r="E216" t="s">
        <v>470</v>
      </c>
      <c r="F216" t="s">
        <v>580</v>
      </c>
      <c r="G216" t="s">
        <v>270</v>
      </c>
      <c r="H216" t="s">
        <v>26</v>
      </c>
      <c r="I216" s="13">
        <v>46307</v>
      </c>
      <c r="J216" s="13">
        <v>46367</v>
      </c>
      <c r="K216" s="13">
        <v>46337</v>
      </c>
      <c r="L216" t="s">
        <v>256</v>
      </c>
      <c r="M216" t="s">
        <v>161</v>
      </c>
      <c r="N216">
        <v>24</v>
      </c>
      <c r="O216">
        <v>11</v>
      </c>
      <c r="P216">
        <v>11</v>
      </c>
      <c r="Q216">
        <v>11</v>
      </c>
      <c r="R216">
        <v>0</v>
      </c>
      <c r="S216" t="s">
        <v>197</v>
      </c>
      <c r="T216" t="s">
        <v>197</v>
      </c>
      <c r="U216">
        <v>0</v>
      </c>
      <c r="V216"/>
      <c r="W216">
        <v>3</v>
      </c>
      <c r="X216" t="s">
        <v>194</v>
      </c>
      <c r="Y216"/>
      <c r="Z216" t="s">
        <v>277</v>
      </c>
      <c r="AA216"/>
      <c r="AB216"/>
      <c r="AC216"/>
      <c r="AD216"/>
      <c r="AE216"/>
      <c r="AF216" s="13">
        <v>46307</v>
      </c>
      <c r="AG216" s="13">
        <v>46367</v>
      </c>
      <c r="AH216"/>
      <c r="AI216"/>
      <c r="AJ216"/>
      <c r="AK216"/>
      <c r="AL216"/>
      <c r="AM216"/>
      <c r="AN216"/>
      <c r="AO216"/>
      <c r="AP216"/>
      <c r="AQ216"/>
      <c r="AR216"/>
      <c r="AS216"/>
      <c r="AT216" s="59">
        <f>VLOOKUP($BR216,Tables!$D$14:$I$27,2,FALSE)*W216</f>
        <v>480</v>
      </c>
      <c r="AU216" s="59">
        <f>VLOOKUP($BR216,Tables!$D$14:$I$27,3,FALSE)</f>
        <v>0</v>
      </c>
      <c r="AV216" s="59">
        <f>VLOOKUP($BR216,Tables!$D$14:$I$27,4,FALSE)*W216</f>
        <v>0</v>
      </c>
      <c r="AW216" s="59">
        <f>VLOOKUP($BR216,Tables!$D$14:$I$27,5,FALSE)*W216</f>
        <v>0</v>
      </c>
      <c r="AX216" s="52">
        <f>IF(ISERROR(VLOOKUP(V216,Tables!$A$2:$B$27,2,FALSE))=TRUE,0,VLOOKUP(V216,Tables!$A$2:$B$27,2,FALSE))*VLOOKUP(BR216,Tables!$D$14:$J$27,7,FALSE)</f>
        <v>0</v>
      </c>
      <c r="AY216" s="52">
        <f>IF(ISERROR(VLOOKUP(BS216,Tables!$A$2:$B$31,2,FALSE))=TRUE,0,VLOOKUP(BS216,Tables!$A$2:$B$31,2,FALSE))</f>
        <v>0</v>
      </c>
      <c r="AZ216" s="59">
        <f>VLOOKUP($BR216,Tables!$D$14:$K$27,8,FALSE)</f>
        <v>0</v>
      </c>
      <c r="BA216" s="59">
        <f>IF(OR(BR216="T150",BR216="HYBT150"),W216*Tables!$L$23,0)</f>
        <v>0</v>
      </c>
      <c r="BB216" s="59">
        <f>IF(OR(BR216="T200",BR216="HYBT200"),W216*Tables!$E$24,0)</f>
        <v>0</v>
      </c>
      <c r="BC216" s="61">
        <f t="shared" si="42"/>
        <v>480</v>
      </c>
      <c r="BD216" s="55" t="str">
        <f t="shared" si="53"/>
        <v/>
      </c>
      <c r="BE216" s="55" t="str">
        <f t="shared" si="53"/>
        <v/>
      </c>
      <c r="BF216" s="55" t="str">
        <f t="shared" si="53"/>
        <v/>
      </c>
      <c r="BG216" s="55" t="str">
        <f t="shared" si="53"/>
        <v/>
      </c>
      <c r="BH216" s="55" t="str">
        <f t="shared" si="53"/>
        <v/>
      </c>
      <c r="BI216" s="55" t="str">
        <f t="shared" si="53"/>
        <v/>
      </c>
      <c r="BJ216" s="55" t="str">
        <f t="shared" si="53"/>
        <v/>
      </c>
      <c r="BK216" s="55" t="str">
        <f t="shared" si="53"/>
        <v/>
      </c>
      <c r="BL216" s="55" t="str">
        <f t="shared" si="53"/>
        <v/>
      </c>
      <c r="BM216" s="55" t="str">
        <f t="shared" si="53"/>
        <v/>
      </c>
      <c r="BN216" s="55" t="str">
        <f t="shared" si="53"/>
        <v/>
      </c>
      <c r="BO216" s="55" t="str">
        <f t="shared" si="53"/>
        <v/>
      </c>
      <c r="BP216" s="55" t="str">
        <f t="shared" si="53"/>
        <v/>
      </c>
      <c r="BQ216" s="55" t="str">
        <f t="shared" si="53"/>
        <v/>
      </c>
      <c r="BR216" s="62" t="str">
        <f t="shared" si="43"/>
        <v>Base</v>
      </c>
      <c r="BS216" s="62" t="str">
        <f t="shared" si="44"/>
        <v/>
      </c>
      <c r="BT216" s="63">
        <f t="shared" si="45"/>
        <v>61</v>
      </c>
      <c r="BU216" s="64">
        <f t="shared" si="46"/>
        <v>2.6599999999999997</v>
      </c>
      <c r="BV216" s="64">
        <f t="shared" si="47"/>
        <v>6.3199999999999994</v>
      </c>
      <c r="BW216" s="64">
        <f t="shared" si="48"/>
        <v>50.4</v>
      </c>
      <c r="BX216" s="65">
        <f t="shared" si="49"/>
        <v>46309.66</v>
      </c>
      <c r="BY216" s="65">
        <f t="shared" si="50"/>
        <v>46313.32</v>
      </c>
      <c r="BZ216" s="65">
        <f t="shared" si="51"/>
        <v>46357.4</v>
      </c>
    </row>
    <row r="217" spans="1:78" ht="15.5" x14ac:dyDescent="0.35">
      <c r="A217">
        <v>71855</v>
      </c>
      <c r="B217" t="s">
        <v>782</v>
      </c>
      <c r="C217" t="s">
        <v>26</v>
      </c>
      <c r="D217">
        <v>152</v>
      </c>
      <c r="E217">
        <v>3090</v>
      </c>
      <c r="F217" t="s">
        <v>581</v>
      </c>
      <c r="G217" t="s">
        <v>270</v>
      </c>
      <c r="H217" t="s">
        <v>26</v>
      </c>
      <c r="I217" s="13">
        <v>46252</v>
      </c>
      <c r="J217" s="13">
        <v>46373</v>
      </c>
      <c r="K217"/>
      <c r="L217" t="s">
        <v>19</v>
      </c>
      <c r="M217" t="s">
        <v>512</v>
      </c>
      <c r="N217">
        <v>24</v>
      </c>
      <c r="O217">
        <v>0</v>
      </c>
      <c r="P217">
        <v>0</v>
      </c>
      <c r="Q217">
        <v>0</v>
      </c>
      <c r="R217">
        <v>0</v>
      </c>
      <c r="S217" t="s">
        <v>197</v>
      </c>
      <c r="T217" t="s">
        <v>197</v>
      </c>
      <c r="U217">
        <v>0</v>
      </c>
      <c r="V217"/>
      <c r="W217">
        <v>3</v>
      </c>
      <c r="X217" t="s">
        <v>940</v>
      </c>
      <c r="Y217"/>
      <c r="Z217" t="s">
        <v>153</v>
      </c>
      <c r="AA217" t="s">
        <v>153</v>
      </c>
      <c r="AB217" t="s">
        <v>199</v>
      </c>
      <c r="AC217" t="s">
        <v>486</v>
      </c>
      <c r="AD217" t="s">
        <v>487</v>
      </c>
      <c r="AE217" t="s">
        <v>480</v>
      </c>
      <c r="AF217" s="13">
        <v>46252</v>
      </c>
      <c r="AG217" s="13">
        <v>46373</v>
      </c>
      <c r="AH217"/>
      <c r="AI217"/>
      <c r="AJ217"/>
      <c r="AK217"/>
      <c r="AL217"/>
      <c r="AM217"/>
      <c r="AN217"/>
      <c r="AO217"/>
      <c r="AP217"/>
      <c r="AQ217"/>
      <c r="AR217"/>
      <c r="AS217"/>
      <c r="AT217" s="59">
        <f>VLOOKUP($BR217,Tables!$D$14:$I$27,2,FALSE)*W217</f>
        <v>480</v>
      </c>
      <c r="AU217" s="59">
        <f>VLOOKUP($BR217,Tables!$D$14:$I$27,3,FALSE)</f>
        <v>0</v>
      </c>
      <c r="AV217" s="59">
        <f>VLOOKUP($BR217,Tables!$D$14:$I$27,4,FALSE)*W217</f>
        <v>0</v>
      </c>
      <c r="AW217" s="59">
        <f>VLOOKUP($BR217,Tables!$D$14:$I$27,5,FALSE)*W217</f>
        <v>0</v>
      </c>
      <c r="AX217" s="52">
        <f>IF(ISERROR(VLOOKUP(V217,Tables!$A$2:$B$27,2,FALSE))=TRUE,0,VLOOKUP(V217,Tables!$A$2:$B$27,2,FALSE))*VLOOKUP(BR217,Tables!$D$14:$J$27,7,FALSE)</f>
        <v>0</v>
      </c>
      <c r="AY217" s="52">
        <f>IF(ISERROR(VLOOKUP(BS217,Tables!$A$2:$B$31,2,FALSE))=TRUE,0,VLOOKUP(BS217,Tables!$A$2:$B$31,2,FALSE))</f>
        <v>0</v>
      </c>
      <c r="AZ217" s="59">
        <f>VLOOKUP($BR217,Tables!$D$14:$K$27,8,FALSE)</f>
        <v>0</v>
      </c>
      <c r="BA217" s="59">
        <f>IF(OR(BR217="T150",BR217="HYBT150"),W217*Tables!$L$23,0)</f>
        <v>0</v>
      </c>
      <c r="BB217" s="59">
        <f>IF(OR(BR217="T200",BR217="HYBT200"),W217*Tables!$E$24,0)</f>
        <v>0</v>
      </c>
      <c r="BC217" s="61">
        <f t="shared" si="42"/>
        <v>480</v>
      </c>
      <c r="BD217" s="55" t="str">
        <f t="shared" si="53"/>
        <v/>
      </c>
      <c r="BE217" s="55" t="str">
        <f t="shared" si="53"/>
        <v/>
      </c>
      <c r="BF217" s="55" t="str">
        <f t="shared" si="53"/>
        <v/>
      </c>
      <c r="BG217" s="55" t="str">
        <f t="shared" si="53"/>
        <v/>
      </c>
      <c r="BH217" s="55" t="str">
        <f t="shared" si="53"/>
        <v/>
      </c>
      <c r="BI217" s="55" t="str">
        <f t="shared" si="53"/>
        <v/>
      </c>
      <c r="BJ217" s="55" t="str">
        <f t="shared" si="53"/>
        <v/>
      </c>
      <c r="BK217" s="55" t="str">
        <f t="shared" si="53"/>
        <v/>
      </c>
      <c r="BL217" s="55" t="str">
        <f t="shared" si="53"/>
        <v/>
      </c>
      <c r="BM217" s="55" t="str">
        <f t="shared" si="53"/>
        <v/>
      </c>
      <c r="BN217" s="55" t="str">
        <f t="shared" si="53"/>
        <v/>
      </c>
      <c r="BO217" s="55" t="str">
        <f t="shared" si="53"/>
        <v/>
      </c>
      <c r="BP217" s="55" t="str">
        <f t="shared" si="53"/>
        <v/>
      </c>
      <c r="BQ217" s="55" t="str">
        <f t="shared" si="53"/>
        <v/>
      </c>
      <c r="BR217" s="62" t="str">
        <f t="shared" si="43"/>
        <v>Base</v>
      </c>
      <c r="BS217" s="62" t="str">
        <f t="shared" si="44"/>
        <v/>
      </c>
      <c r="BT217" s="63">
        <f t="shared" si="45"/>
        <v>122</v>
      </c>
      <c r="BU217" s="64">
        <f t="shared" si="46"/>
        <v>6.3199999999999994</v>
      </c>
      <c r="BV217" s="64">
        <f t="shared" si="47"/>
        <v>13.639999999999999</v>
      </c>
      <c r="BW217" s="64">
        <f t="shared" si="48"/>
        <v>101.64</v>
      </c>
      <c r="BX217" s="65">
        <f t="shared" si="49"/>
        <v>46258.32</v>
      </c>
      <c r="BY217" s="65">
        <f t="shared" si="50"/>
        <v>46265.64</v>
      </c>
      <c r="BZ217" s="65">
        <f t="shared" si="51"/>
        <v>46353.64</v>
      </c>
    </row>
    <row r="218" spans="1:78" ht="15.5" x14ac:dyDescent="0.35">
      <c r="A218">
        <v>71856</v>
      </c>
      <c r="B218" t="s">
        <v>782</v>
      </c>
      <c r="C218" t="s">
        <v>26</v>
      </c>
      <c r="D218">
        <v>152</v>
      </c>
      <c r="E218">
        <v>3091</v>
      </c>
      <c r="F218" t="s">
        <v>581</v>
      </c>
      <c r="G218" t="s">
        <v>270</v>
      </c>
      <c r="H218" t="s">
        <v>26</v>
      </c>
      <c r="I218" s="13">
        <v>46252</v>
      </c>
      <c r="J218" s="13">
        <v>46373</v>
      </c>
      <c r="K218"/>
      <c r="L218" t="s">
        <v>19</v>
      </c>
      <c r="M218" t="s">
        <v>512</v>
      </c>
      <c r="N218">
        <v>24</v>
      </c>
      <c r="O218">
        <v>0</v>
      </c>
      <c r="P218">
        <v>0</v>
      </c>
      <c r="Q218">
        <v>0</v>
      </c>
      <c r="R218">
        <v>0</v>
      </c>
      <c r="S218" t="s">
        <v>197</v>
      </c>
      <c r="T218" t="s">
        <v>197</v>
      </c>
      <c r="U218">
        <v>0</v>
      </c>
      <c r="V218"/>
      <c r="W218">
        <v>3</v>
      </c>
      <c r="X218" t="s">
        <v>940</v>
      </c>
      <c r="Y218"/>
      <c r="Z218" t="s">
        <v>153</v>
      </c>
      <c r="AA218" t="s">
        <v>153</v>
      </c>
      <c r="AB218" t="s">
        <v>199</v>
      </c>
      <c r="AC218" t="s">
        <v>215</v>
      </c>
      <c r="AD218" t="s">
        <v>603</v>
      </c>
      <c r="AE218" t="s">
        <v>480</v>
      </c>
      <c r="AF218" s="13">
        <v>46252</v>
      </c>
      <c r="AG218" s="13">
        <v>46373</v>
      </c>
      <c r="AH218"/>
      <c r="AI218"/>
      <c r="AJ218"/>
      <c r="AK218"/>
      <c r="AL218"/>
      <c r="AM218"/>
      <c r="AN218"/>
      <c r="AO218"/>
      <c r="AP218"/>
      <c r="AQ218"/>
      <c r="AR218"/>
      <c r="AS218"/>
      <c r="AT218" s="59">
        <f>VLOOKUP($BR218,Tables!$D$14:$I$27,2,FALSE)*W218</f>
        <v>480</v>
      </c>
      <c r="AU218" s="59">
        <f>VLOOKUP($BR218,Tables!$D$14:$I$27,3,FALSE)</f>
        <v>0</v>
      </c>
      <c r="AV218" s="59">
        <f>VLOOKUP($BR218,Tables!$D$14:$I$27,4,FALSE)*W218</f>
        <v>0</v>
      </c>
      <c r="AW218" s="59">
        <f>VLOOKUP($BR218,Tables!$D$14:$I$27,5,FALSE)*W218</f>
        <v>0</v>
      </c>
      <c r="AX218" s="52">
        <f>IF(ISERROR(VLOOKUP(V218,Tables!$A$2:$B$27,2,FALSE))=TRUE,0,VLOOKUP(V218,Tables!$A$2:$B$27,2,FALSE))*VLOOKUP(BR218,Tables!$D$14:$J$27,7,FALSE)</f>
        <v>0</v>
      </c>
      <c r="AY218" s="52">
        <f>IF(ISERROR(VLOOKUP(BS218,Tables!$A$2:$B$31,2,FALSE))=TRUE,0,VLOOKUP(BS218,Tables!$A$2:$B$31,2,FALSE))</f>
        <v>0</v>
      </c>
      <c r="AZ218" s="59">
        <f>VLOOKUP($BR218,Tables!$D$14:$K$27,8,FALSE)</f>
        <v>0</v>
      </c>
      <c r="BA218" s="59">
        <f>IF(OR(BR218="T150",BR218="HYBT150"),W218*Tables!$L$23,0)</f>
        <v>0</v>
      </c>
      <c r="BB218" s="59">
        <f>IF(OR(BR218="T200",BR218="HYBT200"),W218*Tables!$E$24,0)</f>
        <v>0</v>
      </c>
      <c r="BC218" s="61">
        <f t="shared" si="42"/>
        <v>480</v>
      </c>
      <c r="BD218" s="55" t="str">
        <f t="shared" si="53"/>
        <v/>
      </c>
      <c r="BE218" s="55" t="str">
        <f t="shared" si="53"/>
        <v/>
      </c>
      <c r="BF218" s="55" t="str">
        <f t="shared" si="53"/>
        <v/>
      </c>
      <c r="BG218" s="55" t="str">
        <f t="shared" si="53"/>
        <v/>
      </c>
      <c r="BH218" s="55" t="str">
        <f t="shared" si="53"/>
        <v/>
      </c>
      <c r="BI218" s="55" t="str">
        <f t="shared" si="53"/>
        <v/>
      </c>
      <c r="BJ218" s="55" t="str">
        <f t="shared" si="53"/>
        <v/>
      </c>
      <c r="BK218" s="55" t="str">
        <f t="shared" si="53"/>
        <v/>
      </c>
      <c r="BL218" s="55" t="str">
        <f t="shared" si="53"/>
        <v/>
      </c>
      <c r="BM218" s="55" t="str">
        <f t="shared" si="53"/>
        <v/>
      </c>
      <c r="BN218" s="55" t="str">
        <f t="shared" si="53"/>
        <v/>
      </c>
      <c r="BO218" s="55" t="str">
        <f t="shared" si="53"/>
        <v/>
      </c>
      <c r="BP218" s="55" t="str">
        <f t="shared" si="53"/>
        <v/>
      </c>
      <c r="BQ218" s="55" t="str">
        <f t="shared" si="53"/>
        <v/>
      </c>
      <c r="BR218" s="62" t="str">
        <f t="shared" si="43"/>
        <v>Base</v>
      </c>
      <c r="BS218" s="62" t="str">
        <f t="shared" si="44"/>
        <v/>
      </c>
      <c r="BT218" s="63">
        <f t="shared" si="45"/>
        <v>122</v>
      </c>
      <c r="BU218" s="64">
        <f t="shared" si="46"/>
        <v>6.3199999999999994</v>
      </c>
      <c r="BV218" s="64">
        <f t="shared" si="47"/>
        <v>13.639999999999999</v>
      </c>
      <c r="BW218" s="64">
        <f t="shared" si="48"/>
        <v>101.64</v>
      </c>
      <c r="BX218" s="65">
        <f t="shared" si="49"/>
        <v>46258.32</v>
      </c>
      <c r="BY218" s="65">
        <f t="shared" si="50"/>
        <v>46265.64</v>
      </c>
      <c r="BZ218" s="65">
        <f t="shared" si="51"/>
        <v>46353.64</v>
      </c>
    </row>
    <row r="219" spans="1:78" ht="15.5" x14ac:dyDescent="0.35">
      <c r="A219">
        <v>71857</v>
      </c>
      <c r="B219" t="s">
        <v>782</v>
      </c>
      <c r="C219" t="s">
        <v>26</v>
      </c>
      <c r="D219">
        <v>152</v>
      </c>
      <c r="E219">
        <v>3092</v>
      </c>
      <c r="F219" t="s">
        <v>581</v>
      </c>
      <c r="G219" t="s">
        <v>270</v>
      </c>
      <c r="H219" t="s">
        <v>26</v>
      </c>
      <c r="I219" s="13">
        <v>46252</v>
      </c>
      <c r="J219" s="13">
        <v>46373</v>
      </c>
      <c r="K219"/>
      <c r="L219" t="s">
        <v>19</v>
      </c>
      <c r="M219" t="s">
        <v>512</v>
      </c>
      <c r="N219">
        <v>24</v>
      </c>
      <c r="O219">
        <v>0</v>
      </c>
      <c r="P219">
        <v>0</v>
      </c>
      <c r="Q219">
        <v>0</v>
      </c>
      <c r="R219">
        <v>0</v>
      </c>
      <c r="S219" t="s">
        <v>197</v>
      </c>
      <c r="T219" t="s">
        <v>197</v>
      </c>
      <c r="U219">
        <v>0</v>
      </c>
      <c r="V219"/>
      <c r="W219">
        <v>3</v>
      </c>
      <c r="X219" t="s">
        <v>940</v>
      </c>
      <c r="Y219"/>
      <c r="Z219" t="s">
        <v>153</v>
      </c>
      <c r="AA219" t="s">
        <v>153</v>
      </c>
      <c r="AB219" t="s">
        <v>199</v>
      </c>
      <c r="AC219" t="s">
        <v>314</v>
      </c>
      <c r="AD219" t="s">
        <v>305</v>
      </c>
      <c r="AE219" t="s">
        <v>480</v>
      </c>
      <c r="AF219" s="13">
        <v>46252</v>
      </c>
      <c r="AG219" s="13">
        <v>46373</v>
      </c>
      <c r="AH219"/>
      <c r="AI219"/>
      <c r="AJ219"/>
      <c r="AK219"/>
      <c r="AL219"/>
      <c r="AM219"/>
      <c r="AN219"/>
      <c r="AO219"/>
      <c r="AP219"/>
      <c r="AQ219"/>
      <c r="AR219"/>
      <c r="AS219"/>
      <c r="AT219" s="59">
        <f>VLOOKUP($BR219,Tables!$D$14:$I$27,2,FALSE)*W219</f>
        <v>480</v>
      </c>
      <c r="AU219" s="59">
        <f>VLOOKUP($BR219,Tables!$D$14:$I$27,3,FALSE)</f>
        <v>0</v>
      </c>
      <c r="AV219" s="59">
        <f>VLOOKUP($BR219,Tables!$D$14:$I$27,4,FALSE)*W219</f>
        <v>0</v>
      </c>
      <c r="AW219" s="59">
        <f>VLOOKUP($BR219,Tables!$D$14:$I$27,5,FALSE)*W219</f>
        <v>0</v>
      </c>
      <c r="AX219" s="52">
        <f>IF(ISERROR(VLOOKUP(V219,Tables!$A$2:$B$27,2,FALSE))=TRUE,0,VLOOKUP(V219,Tables!$A$2:$B$27,2,FALSE))*VLOOKUP(BR219,Tables!$D$14:$J$27,7,FALSE)</f>
        <v>0</v>
      </c>
      <c r="AY219" s="52">
        <f>IF(ISERROR(VLOOKUP(BS219,Tables!$A$2:$B$31,2,FALSE))=TRUE,0,VLOOKUP(BS219,Tables!$A$2:$B$31,2,FALSE))</f>
        <v>0</v>
      </c>
      <c r="AZ219" s="59">
        <f>VLOOKUP($BR219,Tables!$D$14:$K$27,8,FALSE)</f>
        <v>0</v>
      </c>
      <c r="BA219" s="59">
        <f>IF(OR(BR219="T150",BR219="HYBT150"),W219*Tables!$L$23,0)</f>
        <v>0</v>
      </c>
      <c r="BB219" s="59">
        <f>IF(OR(BR219="T200",BR219="HYBT200"),W219*Tables!$E$24,0)</f>
        <v>0</v>
      </c>
      <c r="BC219" s="61">
        <f t="shared" si="42"/>
        <v>480</v>
      </c>
      <c r="BD219" s="55" t="str">
        <f t="shared" si="53"/>
        <v/>
      </c>
      <c r="BE219" s="55" t="str">
        <f t="shared" si="53"/>
        <v/>
      </c>
      <c r="BF219" s="55" t="str">
        <f t="shared" si="53"/>
        <v/>
      </c>
      <c r="BG219" s="55" t="str">
        <f t="shared" si="53"/>
        <v/>
      </c>
      <c r="BH219" s="55" t="str">
        <f t="shared" si="53"/>
        <v/>
      </c>
      <c r="BI219" s="55" t="str">
        <f t="shared" si="53"/>
        <v/>
      </c>
      <c r="BJ219" s="55" t="str">
        <f t="shared" si="53"/>
        <v/>
      </c>
      <c r="BK219" s="55" t="str">
        <f t="shared" si="53"/>
        <v/>
      </c>
      <c r="BL219" s="55" t="str">
        <f t="shared" si="53"/>
        <v/>
      </c>
      <c r="BM219" s="55" t="str">
        <f t="shared" si="53"/>
        <v/>
      </c>
      <c r="BN219" s="55" t="str">
        <f t="shared" si="53"/>
        <v/>
      </c>
      <c r="BO219" s="55" t="str">
        <f t="shared" si="53"/>
        <v/>
      </c>
      <c r="BP219" s="55" t="str">
        <f t="shared" si="53"/>
        <v/>
      </c>
      <c r="BQ219" s="55" t="str">
        <f t="shared" si="53"/>
        <v/>
      </c>
      <c r="BR219" s="62" t="str">
        <f t="shared" si="43"/>
        <v>Base</v>
      </c>
      <c r="BS219" s="62" t="str">
        <f t="shared" si="44"/>
        <v/>
      </c>
      <c r="BT219" s="63">
        <f t="shared" si="45"/>
        <v>122</v>
      </c>
      <c r="BU219" s="64">
        <f t="shared" si="46"/>
        <v>6.3199999999999994</v>
      </c>
      <c r="BV219" s="64">
        <f t="shared" si="47"/>
        <v>13.639999999999999</v>
      </c>
      <c r="BW219" s="64">
        <f t="shared" si="48"/>
        <v>101.64</v>
      </c>
      <c r="BX219" s="65">
        <f t="shared" si="49"/>
        <v>46258.32</v>
      </c>
      <c r="BY219" s="65">
        <f t="shared" si="50"/>
        <v>46265.64</v>
      </c>
      <c r="BZ219" s="65">
        <f t="shared" si="51"/>
        <v>46353.64</v>
      </c>
    </row>
    <row r="220" spans="1:78" ht="15.5" x14ac:dyDescent="0.35">
      <c r="A220">
        <v>70905</v>
      </c>
      <c r="B220" t="s">
        <v>782</v>
      </c>
      <c r="C220" t="s">
        <v>26</v>
      </c>
      <c r="D220">
        <v>152</v>
      </c>
      <c r="E220" t="s">
        <v>470</v>
      </c>
      <c r="F220" t="s">
        <v>581</v>
      </c>
      <c r="G220" t="s">
        <v>270</v>
      </c>
      <c r="H220" t="s">
        <v>26</v>
      </c>
      <c r="I220" s="13">
        <v>46307</v>
      </c>
      <c r="J220" s="13">
        <v>46367</v>
      </c>
      <c r="K220" s="13">
        <v>46337</v>
      </c>
      <c r="L220" t="s">
        <v>256</v>
      </c>
      <c r="M220" t="s">
        <v>161</v>
      </c>
      <c r="N220">
        <v>24</v>
      </c>
      <c r="O220">
        <v>9</v>
      </c>
      <c r="P220">
        <v>9</v>
      </c>
      <c r="Q220">
        <v>9</v>
      </c>
      <c r="R220">
        <v>0</v>
      </c>
      <c r="S220" t="s">
        <v>197</v>
      </c>
      <c r="T220" t="s">
        <v>197</v>
      </c>
      <c r="U220">
        <v>0</v>
      </c>
      <c r="V220"/>
      <c r="W220">
        <v>3</v>
      </c>
      <c r="X220" t="s">
        <v>194</v>
      </c>
      <c r="Y220"/>
      <c r="Z220" t="s">
        <v>277</v>
      </c>
      <c r="AA220"/>
      <c r="AB220"/>
      <c r="AC220"/>
      <c r="AD220"/>
      <c r="AE220"/>
      <c r="AF220" s="13">
        <v>46307</v>
      </c>
      <c r="AG220" s="13">
        <v>46367</v>
      </c>
      <c r="AH220"/>
      <c r="AI220"/>
      <c r="AJ220"/>
      <c r="AK220"/>
      <c r="AL220"/>
      <c r="AM220"/>
      <c r="AN220"/>
      <c r="AO220"/>
      <c r="AP220"/>
      <c r="AQ220"/>
      <c r="AR220"/>
      <c r="AS220"/>
      <c r="AT220" s="59">
        <f>VLOOKUP($BR220,Tables!$D$14:$I$27,2,FALSE)*W220</f>
        <v>480</v>
      </c>
      <c r="AU220" s="59">
        <f>VLOOKUP($BR220,Tables!$D$14:$I$27,3,FALSE)</f>
        <v>0</v>
      </c>
      <c r="AV220" s="59">
        <f>VLOOKUP($BR220,Tables!$D$14:$I$27,4,FALSE)*W220</f>
        <v>0</v>
      </c>
      <c r="AW220" s="59">
        <f>VLOOKUP($BR220,Tables!$D$14:$I$27,5,FALSE)*W220</f>
        <v>0</v>
      </c>
      <c r="AX220" s="52">
        <f>IF(ISERROR(VLOOKUP(V220,Tables!$A$2:$B$27,2,FALSE))=TRUE,0,VLOOKUP(V220,Tables!$A$2:$B$27,2,FALSE))*VLOOKUP(BR220,Tables!$D$14:$J$27,7,FALSE)</f>
        <v>0</v>
      </c>
      <c r="AY220" s="52">
        <f>IF(ISERROR(VLOOKUP(BS220,Tables!$A$2:$B$31,2,FALSE))=TRUE,0,VLOOKUP(BS220,Tables!$A$2:$B$31,2,FALSE))</f>
        <v>0</v>
      </c>
      <c r="AZ220" s="59">
        <f>VLOOKUP($BR220,Tables!$D$14:$K$27,8,FALSE)</f>
        <v>0</v>
      </c>
      <c r="BA220" s="59">
        <f>IF(OR(BR220="T150",BR220="HYBT150"),W220*Tables!$L$23,0)</f>
        <v>0</v>
      </c>
      <c r="BB220" s="59">
        <f>IF(OR(BR220="T200",BR220="HYBT200"),W220*Tables!$E$24,0)</f>
        <v>0</v>
      </c>
      <c r="BC220" s="61">
        <f t="shared" si="42"/>
        <v>480</v>
      </c>
      <c r="BD220" s="55" t="str">
        <f t="shared" si="53"/>
        <v/>
      </c>
      <c r="BE220" s="55" t="str">
        <f t="shared" si="53"/>
        <v/>
      </c>
      <c r="BF220" s="55" t="str">
        <f t="shared" si="53"/>
        <v/>
      </c>
      <c r="BG220" s="55" t="str">
        <f t="shared" si="53"/>
        <v/>
      </c>
      <c r="BH220" s="55" t="str">
        <f t="shared" si="53"/>
        <v/>
      </c>
      <c r="BI220" s="55" t="str">
        <f t="shared" si="53"/>
        <v/>
      </c>
      <c r="BJ220" s="55" t="str">
        <f t="shared" si="53"/>
        <v/>
      </c>
      <c r="BK220" s="55" t="str">
        <f t="shared" si="53"/>
        <v/>
      </c>
      <c r="BL220" s="55" t="str">
        <f t="shared" si="53"/>
        <v/>
      </c>
      <c r="BM220" s="55" t="str">
        <f t="shared" si="53"/>
        <v/>
      </c>
      <c r="BN220" s="55" t="str">
        <f t="shared" si="53"/>
        <v/>
      </c>
      <c r="BO220" s="55" t="str">
        <f t="shared" si="53"/>
        <v/>
      </c>
      <c r="BP220" s="55" t="str">
        <f t="shared" si="53"/>
        <v/>
      </c>
      <c r="BQ220" s="55" t="str">
        <f t="shared" si="53"/>
        <v/>
      </c>
      <c r="BR220" s="62" t="str">
        <f t="shared" si="43"/>
        <v>Base</v>
      </c>
      <c r="BS220" s="62" t="str">
        <f t="shared" si="44"/>
        <v/>
      </c>
      <c r="BT220" s="63">
        <f t="shared" si="45"/>
        <v>61</v>
      </c>
      <c r="BU220" s="64">
        <f t="shared" si="46"/>
        <v>2.6599999999999997</v>
      </c>
      <c r="BV220" s="64">
        <f t="shared" si="47"/>
        <v>6.3199999999999994</v>
      </c>
      <c r="BW220" s="64">
        <f t="shared" si="48"/>
        <v>50.4</v>
      </c>
      <c r="BX220" s="65">
        <f t="shared" si="49"/>
        <v>46309.66</v>
      </c>
      <c r="BY220" s="65">
        <f t="shared" si="50"/>
        <v>46313.32</v>
      </c>
      <c r="BZ220" s="65">
        <f t="shared" si="51"/>
        <v>46357.4</v>
      </c>
    </row>
    <row r="221" spans="1:78" ht="15.5" x14ac:dyDescent="0.35">
      <c r="A221">
        <v>70906</v>
      </c>
      <c r="B221" t="s">
        <v>782</v>
      </c>
      <c r="C221" t="s">
        <v>26</v>
      </c>
      <c r="D221">
        <v>170</v>
      </c>
      <c r="E221" t="s">
        <v>470</v>
      </c>
      <c r="F221" t="s">
        <v>582</v>
      </c>
      <c r="G221" t="s">
        <v>270</v>
      </c>
      <c r="H221" t="s">
        <v>26</v>
      </c>
      <c r="I221" s="13">
        <v>46307</v>
      </c>
      <c r="J221" s="13">
        <v>46367</v>
      </c>
      <c r="K221" s="13">
        <v>46337</v>
      </c>
      <c r="L221" t="s">
        <v>256</v>
      </c>
      <c r="M221" t="s">
        <v>161</v>
      </c>
      <c r="N221">
        <v>24</v>
      </c>
      <c r="O221">
        <v>12</v>
      </c>
      <c r="P221">
        <v>12</v>
      </c>
      <c r="Q221">
        <v>12</v>
      </c>
      <c r="R221">
        <v>0</v>
      </c>
      <c r="S221">
        <v>125766</v>
      </c>
      <c r="T221" t="s">
        <v>291</v>
      </c>
      <c r="U221">
        <v>0</v>
      </c>
      <c r="V221"/>
      <c r="W221">
        <v>3</v>
      </c>
      <c r="X221" t="s">
        <v>194</v>
      </c>
      <c r="Y221"/>
      <c r="Z221" t="s">
        <v>277</v>
      </c>
      <c r="AA221"/>
      <c r="AB221"/>
      <c r="AC221"/>
      <c r="AD221"/>
      <c r="AE221"/>
      <c r="AF221" s="13">
        <v>46307</v>
      </c>
      <c r="AG221" s="13">
        <v>46367</v>
      </c>
      <c r="AH221"/>
      <c r="AI221"/>
      <c r="AJ221"/>
      <c r="AK221"/>
      <c r="AL221"/>
      <c r="AM221"/>
      <c r="AN221"/>
      <c r="AO221"/>
      <c r="AP221"/>
      <c r="AQ221"/>
      <c r="AR221"/>
      <c r="AS221"/>
      <c r="AT221" s="59">
        <f>VLOOKUP($BR221,Tables!$D$14:$I$27,2,FALSE)*W221</f>
        <v>480</v>
      </c>
      <c r="AU221" s="59">
        <f>VLOOKUP($BR221,Tables!$D$14:$I$27,3,FALSE)</f>
        <v>0</v>
      </c>
      <c r="AV221" s="59">
        <f>VLOOKUP($BR221,Tables!$D$14:$I$27,4,FALSE)*W221</f>
        <v>0</v>
      </c>
      <c r="AW221" s="59">
        <f>VLOOKUP($BR221,Tables!$D$14:$I$27,5,FALSE)*W221</f>
        <v>0</v>
      </c>
      <c r="AX221" s="52">
        <f>IF(ISERROR(VLOOKUP(V221,Tables!$A$2:$B$27,2,FALSE))=TRUE,0,VLOOKUP(V221,Tables!$A$2:$B$27,2,FALSE))*VLOOKUP(BR221,Tables!$D$14:$J$27,7,FALSE)</f>
        <v>0</v>
      </c>
      <c r="AY221" s="52">
        <f>IF(ISERROR(VLOOKUP(BS221,Tables!$A$2:$B$31,2,FALSE))=TRUE,0,VLOOKUP(BS221,Tables!$A$2:$B$31,2,FALSE))</f>
        <v>0</v>
      </c>
      <c r="AZ221" s="59">
        <f>VLOOKUP($BR221,Tables!$D$14:$K$27,8,FALSE)</f>
        <v>0</v>
      </c>
      <c r="BA221" s="59">
        <f>IF(OR(BR221="T150",BR221="HYBT150"),W221*Tables!$L$23,0)</f>
        <v>0</v>
      </c>
      <c r="BB221" s="59">
        <f>IF(OR(BR221="T200",BR221="HYBT200"),W221*Tables!$E$24,0)</f>
        <v>0</v>
      </c>
      <c r="BC221" s="61">
        <f t="shared" si="42"/>
        <v>480</v>
      </c>
      <c r="BD221" s="55" t="str">
        <f t="shared" si="53"/>
        <v/>
      </c>
      <c r="BE221" s="55" t="str">
        <f t="shared" si="53"/>
        <v/>
      </c>
      <c r="BF221" s="55" t="str">
        <f t="shared" si="53"/>
        <v/>
      </c>
      <c r="BG221" s="55" t="str">
        <f t="shared" si="53"/>
        <v/>
      </c>
      <c r="BH221" s="55" t="str">
        <f t="shared" si="53"/>
        <v/>
      </c>
      <c r="BI221" s="55" t="str">
        <f t="shared" si="53"/>
        <v/>
      </c>
      <c r="BJ221" s="55" t="str">
        <f t="shared" si="53"/>
        <v/>
      </c>
      <c r="BK221" s="55" t="str">
        <f t="shared" si="53"/>
        <v/>
      </c>
      <c r="BL221" s="55" t="str">
        <f t="shared" si="53"/>
        <v/>
      </c>
      <c r="BM221" s="55" t="str">
        <f t="shared" si="53"/>
        <v/>
      </c>
      <c r="BN221" s="55" t="str">
        <f t="shared" si="53"/>
        <v/>
      </c>
      <c r="BO221" s="55" t="str">
        <f t="shared" si="53"/>
        <v/>
      </c>
      <c r="BP221" s="55" t="str">
        <f t="shared" si="53"/>
        <v/>
      </c>
      <c r="BQ221" s="55" t="str">
        <f t="shared" si="53"/>
        <v/>
      </c>
      <c r="BR221" s="62" t="str">
        <f t="shared" si="43"/>
        <v>Base</v>
      </c>
      <c r="BS221" s="62" t="str">
        <f t="shared" si="44"/>
        <v/>
      </c>
      <c r="BT221" s="63">
        <f t="shared" si="45"/>
        <v>61</v>
      </c>
      <c r="BU221" s="64">
        <f t="shared" si="46"/>
        <v>2.6599999999999997</v>
      </c>
      <c r="BV221" s="64">
        <f t="shared" si="47"/>
        <v>6.3199999999999994</v>
      </c>
      <c r="BW221" s="64">
        <f t="shared" si="48"/>
        <v>50.4</v>
      </c>
      <c r="BX221" s="65">
        <f t="shared" si="49"/>
        <v>46309.66</v>
      </c>
      <c r="BY221" s="65">
        <f t="shared" si="50"/>
        <v>46313.32</v>
      </c>
      <c r="BZ221" s="65">
        <f t="shared" si="51"/>
        <v>46357.4</v>
      </c>
    </row>
    <row r="222" spans="1:78" ht="15.5" x14ac:dyDescent="0.35">
      <c r="A222">
        <v>70907</v>
      </c>
      <c r="B222" t="s">
        <v>782</v>
      </c>
      <c r="C222" t="s">
        <v>26</v>
      </c>
      <c r="D222">
        <v>201</v>
      </c>
      <c r="E222" t="s">
        <v>470</v>
      </c>
      <c r="F222" t="s">
        <v>583</v>
      </c>
      <c r="G222" t="s">
        <v>270</v>
      </c>
      <c r="H222" t="s">
        <v>26</v>
      </c>
      <c r="I222" s="13">
        <v>46307</v>
      </c>
      <c r="J222" s="13">
        <v>46367</v>
      </c>
      <c r="K222" s="13">
        <v>46337</v>
      </c>
      <c r="L222" t="s">
        <v>256</v>
      </c>
      <c r="M222" t="s">
        <v>161</v>
      </c>
      <c r="N222">
        <v>24</v>
      </c>
      <c r="O222">
        <v>24</v>
      </c>
      <c r="P222">
        <v>24</v>
      </c>
      <c r="Q222">
        <v>24</v>
      </c>
      <c r="R222">
        <v>0</v>
      </c>
      <c r="S222" t="s">
        <v>197</v>
      </c>
      <c r="T222" t="s">
        <v>197</v>
      </c>
      <c r="U222">
        <v>0</v>
      </c>
      <c r="V222"/>
      <c r="W222">
        <v>3</v>
      </c>
      <c r="X222" t="s">
        <v>194</v>
      </c>
      <c r="Y222"/>
      <c r="Z222" t="s">
        <v>277</v>
      </c>
      <c r="AA222"/>
      <c r="AB222"/>
      <c r="AC222"/>
      <c r="AD222"/>
      <c r="AE222"/>
      <c r="AF222" s="13">
        <v>46307</v>
      </c>
      <c r="AG222" s="13">
        <v>46367</v>
      </c>
      <c r="AH222"/>
      <c r="AI222"/>
      <c r="AJ222"/>
      <c r="AK222"/>
      <c r="AL222"/>
      <c r="AM222"/>
      <c r="AN222"/>
      <c r="AO222"/>
      <c r="AP222"/>
      <c r="AQ222"/>
      <c r="AR222"/>
      <c r="AS222"/>
      <c r="AT222" s="59">
        <f>VLOOKUP($BR222,Tables!$D$14:$I$27,2,FALSE)*W222</f>
        <v>480</v>
      </c>
      <c r="AU222" s="59">
        <f>VLOOKUP($BR222,Tables!$D$14:$I$27,3,FALSE)</f>
        <v>0</v>
      </c>
      <c r="AV222" s="59">
        <f>VLOOKUP($BR222,Tables!$D$14:$I$27,4,FALSE)*W222</f>
        <v>0</v>
      </c>
      <c r="AW222" s="59">
        <f>VLOOKUP($BR222,Tables!$D$14:$I$27,5,FALSE)*W222</f>
        <v>0</v>
      </c>
      <c r="AX222" s="52">
        <f>IF(ISERROR(VLOOKUP(V222,Tables!$A$2:$B$27,2,FALSE))=TRUE,0,VLOOKUP(V222,Tables!$A$2:$B$27,2,FALSE))*VLOOKUP(BR222,Tables!$D$14:$J$27,7,FALSE)</f>
        <v>0</v>
      </c>
      <c r="AY222" s="52">
        <f>IF(ISERROR(VLOOKUP(BS222,Tables!$A$2:$B$31,2,FALSE))=TRUE,0,VLOOKUP(BS222,Tables!$A$2:$B$31,2,FALSE))</f>
        <v>0</v>
      </c>
      <c r="AZ222" s="59">
        <f>VLOOKUP($BR222,Tables!$D$14:$K$27,8,FALSE)</f>
        <v>0</v>
      </c>
      <c r="BA222" s="59">
        <f>IF(OR(BR222="T150",BR222="HYBT150"),W222*Tables!$L$23,0)</f>
        <v>0</v>
      </c>
      <c r="BB222" s="59">
        <f>IF(OR(BR222="T200",BR222="HYBT200"),W222*Tables!$E$24,0)</f>
        <v>0</v>
      </c>
      <c r="BC222" s="61">
        <f t="shared" si="42"/>
        <v>480</v>
      </c>
      <c r="BD222" s="55" t="str">
        <f t="shared" si="53"/>
        <v/>
      </c>
      <c r="BE222" s="55" t="str">
        <f t="shared" si="53"/>
        <v/>
      </c>
      <c r="BF222" s="55" t="str">
        <f t="shared" si="53"/>
        <v/>
      </c>
      <c r="BG222" s="55" t="str">
        <f t="shared" si="53"/>
        <v/>
      </c>
      <c r="BH222" s="55" t="str">
        <f t="shared" si="53"/>
        <v/>
      </c>
      <c r="BI222" s="55" t="str">
        <f t="shared" si="53"/>
        <v/>
      </c>
      <c r="BJ222" s="55" t="str">
        <f t="shared" si="53"/>
        <v/>
      </c>
      <c r="BK222" s="55" t="str">
        <f t="shared" si="53"/>
        <v/>
      </c>
      <c r="BL222" s="55" t="str">
        <f t="shared" si="53"/>
        <v/>
      </c>
      <c r="BM222" s="55" t="str">
        <f t="shared" si="53"/>
        <v/>
      </c>
      <c r="BN222" s="55" t="str">
        <f t="shared" si="53"/>
        <v/>
      </c>
      <c r="BO222" s="55" t="str">
        <f t="shared" si="53"/>
        <v/>
      </c>
      <c r="BP222" s="55" t="str">
        <f t="shared" si="53"/>
        <v/>
      </c>
      <c r="BQ222" s="55" t="str">
        <f t="shared" si="53"/>
        <v/>
      </c>
      <c r="BR222" s="62" t="str">
        <f t="shared" si="43"/>
        <v>Base</v>
      </c>
      <c r="BS222" s="62" t="str">
        <f t="shared" si="44"/>
        <v/>
      </c>
      <c r="BT222" s="63">
        <f t="shared" si="45"/>
        <v>61</v>
      </c>
      <c r="BU222" s="64">
        <f t="shared" si="46"/>
        <v>2.6599999999999997</v>
      </c>
      <c r="BV222" s="64">
        <f t="shared" si="47"/>
        <v>6.3199999999999994</v>
      </c>
      <c r="BW222" s="64">
        <f t="shared" si="48"/>
        <v>50.4</v>
      </c>
      <c r="BX222" s="65">
        <f t="shared" si="49"/>
        <v>46309.66</v>
      </c>
      <c r="BY222" s="65">
        <f t="shared" si="50"/>
        <v>46313.32</v>
      </c>
      <c r="BZ222" s="65">
        <f t="shared" si="51"/>
        <v>46357.4</v>
      </c>
    </row>
    <row r="223" spans="1:78" ht="15.5" x14ac:dyDescent="0.35">
      <c r="A223">
        <v>70908</v>
      </c>
      <c r="B223" t="s">
        <v>782</v>
      </c>
      <c r="C223" t="s">
        <v>26</v>
      </c>
      <c r="D223">
        <v>211</v>
      </c>
      <c r="E223" t="s">
        <v>470</v>
      </c>
      <c r="F223" t="s">
        <v>350</v>
      </c>
      <c r="G223" t="s">
        <v>270</v>
      </c>
      <c r="H223" t="s">
        <v>26</v>
      </c>
      <c r="I223" s="13">
        <v>46307</v>
      </c>
      <c r="J223" s="13">
        <v>46367</v>
      </c>
      <c r="K223" s="13">
        <v>46337</v>
      </c>
      <c r="L223" t="s">
        <v>781</v>
      </c>
      <c r="M223" t="s">
        <v>161</v>
      </c>
      <c r="N223">
        <v>24</v>
      </c>
      <c r="O223">
        <v>5</v>
      </c>
      <c r="P223">
        <v>5</v>
      </c>
      <c r="Q223">
        <v>5</v>
      </c>
      <c r="R223">
        <v>0</v>
      </c>
      <c r="S223">
        <v>125766</v>
      </c>
      <c r="T223" t="s">
        <v>291</v>
      </c>
      <c r="U223">
        <v>0</v>
      </c>
      <c r="V223"/>
      <c r="W223">
        <v>3</v>
      </c>
      <c r="X223" t="s">
        <v>962</v>
      </c>
      <c r="Y223"/>
      <c r="Z223" t="s">
        <v>277</v>
      </c>
      <c r="AA223"/>
      <c r="AB223"/>
      <c r="AC223"/>
      <c r="AD223"/>
      <c r="AE223"/>
      <c r="AF223" s="13">
        <v>46307</v>
      </c>
      <c r="AG223" s="13">
        <v>46367</v>
      </c>
      <c r="AH223"/>
      <c r="AI223"/>
      <c r="AJ223"/>
      <c r="AK223"/>
      <c r="AL223"/>
      <c r="AM223"/>
      <c r="AN223"/>
      <c r="AO223"/>
      <c r="AP223"/>
      <c r="AQ223"/>
      <c r="AR223"/>
      <c r="AS223"/>
      <c r="AT223" s="59">
        <f>VLOOKUP($BR223,Tables!$D$14:$I$27,2,FALSE)*W223</f>
        <v>480</v>
      </c>
      <c r="AU223" s="59">
        <f>VLOOKUP($BR223,Tables!$D$14:$I$27,3,FALSE)</f>
        <v>0</v>
      </c>
      <c r="AV223" s="59">
        <f>VLOOKUP($BR223,Tables!$D$14:$I$27,4,FALSE)*W223</f>
        <v>0</v>
      </c>
      <c r="AW223" s="59">
        <f>VLOOKUP($BR223,Tables!$D$14:$I$27,5,FALSE)*W223</f>
        <v>0</v>
      </c>
      <c r="AX223" s="52">
        <f>IF(ISERROR(VLOOKUP(V223,Tables!$A$2:$B$27,2,FALSE))=TRUE,0,VLOOKUP(V223,Tables!$A$2:$B$27,2,FALSE))*VLOOKUP(BR223,Tables!$D$14:$J$27,7,FALSE)</f>
        <v>0</v>
      </c>
      <c r="AY223" s="52">
        <f>IF(ISERROR(VLOOKUP(BS223,Tables!$A$2:$B$31,2,FALSE))=TRUE,0,VLOOKUP(BS223,Tables!$A$2:$B$31,2,FALSE))</f>
        <v>0</v>
      </c>
      <c r="AZ223" s="59">
        <f>VLOOKUP($BR223,Tables!$D$14:$K$27,8,FALSE)</f>
        <v>0</v>
      </c>
      <c r="BA223" s="59">
        <f>IF(OR(BR223="T150",BR223="HYBT150"),W223*Tables!$L$23,0)</f>
        <v>0</v>
      </c>
      <c r="BB223" s="59">
        <f>IF(OR(BR223="T200",BR223="HYBT200"),W223*Tables!$E$24,0)</f>
        <v>0</v>
      </c>
      <c r="BC223" s="61">
        <f t="shared" si="42"/>
        <v>480</v>
      </c>
      <c r="BD223" s="55" t="str">
        <f t="shared" si="53"/>
        <v/>
      </c>
      <c r="BE223" s="55" t="str">
        <f t="shared" si="53"/>
        <v/>
      </c>
      <c r="BF223" s="55" t="str">
        <f t="shared" si="53"/>
        <v/>
      </c>
      <c r="BG223" s="55" t="str">
        <f t="shared" si="53"/>
        <v/>
      </c>
      <c r="BH223" s="55" t="str">
        <f t="shared" si="53"/>
        <v/>
      </c>
      <c r="BI223" s="55" t="str">
        <f t="shared" si="53"/>
        <v/>
      </c>
      <c r="BJ223" s="55" t="str">
        <f t="shared" si="53"/>
        <v/>
      </c>
      <c r="BK223" s="55" t="str">
        <f t="shared" si="53"/>
        <v/>
      </c>
      <c r="BL223" s="55" t="str">
        <f t="shared" si="53"/>
        <v/>
      </c>
      <c r="BM223" s="55" t="str">
        <f t="shared" si="53"/>
        <v/>
      </c>
      <c r="BN223" s="55" t="str">
        <f t="shared" si="53"/>
        <v/>
      </c>
      <c r="BO223" s="55" t="str">
        <f t="shared" si="53"/>
        <v/>
      </c>
      <c r="BP223" s="55" t="str">
        <f t="shared" si="53"/>
        <v/>
      </c>
      <c r="BQ223" s="55" t="str">
        <f t="shared" si="53"/>
        <v/>
      </c>
      <c r="BR223" s="62" t="str">
        <f t="shared" si="43"/>
        <v>Base</v>
      </c>
      <c r="BS223" s="62" t="str">
        <f t="shared" si="44"/>
        <v/>
      </c>
      <c r="BT223" s="63">
        <f t="shared" si="45"/>
        <v>61</v>
      </c>
      <c r="BU223" s="64">
        <f t="shared" si="46"/>
        <v>2.6599999999999997</v>
      </c>
      <c r="BV223" s="64">
        <f t="shared" si="47"/>
        <v>6.3199999999999994</v>
      </c>
      <c r="BW223" s="64">
        <f t="shared" si="48"/>
        <v>50.4</v>
      </c>
      <c r="BX223" s="65">
        <f t="shared" si="49"/>
        <v>46309.66</v>
      </c>
      <c r="BY223" s="65">
        <f t="shared" si="50"/>
        <v>46313.32</v>
      </c>
      <c r="BZ223" s="65">
        <f t="shared" si="51"/>
        <v>46357.4</v>
      </c>
    </row>
    <row r="224" spans="1:78" ht="15.5" x14ac:dyDescent="0.35">
      <c r="A224">
        <v>71125</v>
      </c>
      <c r="B224" t="s">
        <v>782</v>
      </c>
      <c r="C224" t="s">
        <v>26</v>
      </c>
      <c r="D224">
        <v>221</v>
      </c>
      <c r="E224" t="s">
        <v>488</v>
      </c>
      <c r="F224" t="s">
        <v>584</v>
      </c>
      <c r="G224" t="s">
        <v>270</v>
      </c>
      <c r="H224" t="s">
        <v>26</v>
      </c>
      <c r="I224" s="13">
        <v>46251</v>
      </c>
      <c r="J224" s="13">
        <v>46304</v>
      </c>
      <c r="K224" s="13">
        <v>46277</v>
      </c>
      <c r="L224" t="s">
        <v>256</v>
      </c>
      <c r="M224" t="s">
        <v>161</v>
      </c>
      <c r="N224">
        <v>24</v>
      </c>
      <c r="O224">
        <v>12</v>
      </c>
      <c r="P224">
        <v>12</v>
      </c>
      <c r="Q224">
        <v>12</v>
      </c>
      <c r="R224">
        <v>0</v>
      </c>
      <c r="S224" t="s">
        <v>197</v>
      </c>
      <c r="T224" t="s">
        <v>197</v>
      </c>
      <c r="U224">
        <v>0</v>
      </c>
      <c r="V224"/>
      <c r="W224">
        <v>3</v>
      </c>
      <c r="X224" t="s">
        <v>194</v>
      </c>
      <c r="Y224"/>
      <c r="Z224" t="s">
        <v>277</v>
      </c>
      <c r="AA224"/>
      <c r="AB224"/>
      <c r="AC224"/>
      <c r="AD224"/>
      <c r="AE224"/>
      <c r="AF224" s="13">
        <v>46251</v>
      </c>
      <c r="AG224" s="13">
        <v>46304</v>
      </c>
      <c r="AH224"/>
      <c r="AI224"/>
      <c r="AJ224"/>
      <c r="AK224"/>
      <c r="AL224"/>
      <c r="AM224"/>
      <c r="AN224"/>
      <c r="AO224"/>
      <c r="AP224"/>
      <c r="AQ224"/>
      <c r="AR224"/>
      <c r="AS224"/>
      <c r="AT224" s="59">
        <f>VLOOKUP($BR224,Tables!$D$14:$I$27,2,FALSE)*W224</f>
        <v>480</v>
      </c>
      <c r="AU224" s="59">
        <f>VLOOKUP($BR224,Tables!$D$14:$I$27,3,FALSE)</f>
        <v>0</v>
      </c>
      <c r="AV224" s="59">
        <f>VLOOKUP($BR224,Tables!$D$14:$I$27,4,FALSE)*W224</f>
        <v>0</v>
      </c>
      <c r="AW224" s="59">
        <f>VLOOKUP($BR224,Tables!$D$14:$I$27,5,FALSE)*W224</f>
        <v>0</v>
      </c>
      <c r="AX224" s="52">
        <f>IF(ISERROR(VLOOKUP(V224,Tables!$A$2:$B$27,2,FALSE))=TRUE,0,VLOOKUP(V224,Tables!$A$2:$B$27,2,FALSE))*VLOOKUP(BR224,Tables!$D$14:$J$27,7,FALSE)</f>
        <v>0</v>
      </c>
      <c r="AY224" s="52">
        <f>IF(ISERROR(VLOOKUP(BS224,Tables!$A$2:$B$31,2,FALSE))=TRUE,0,VLOOKUP(BS224,Tables!$A$2:$B$31,2,FALSE))</f>
        <v>0</v>
      </c>
      <c r="AZ224" s="59">
        <f>VLOOKUP($BR224,Tables!$D$14:$K$27,8,FALSE)</f>
        <v>0</v>
      </c>
      <c r="BA224" s="59">
        <f>IF(OR(BR224="T150",BR224="HYBT150"),W224*Tables!$L$23,0)</f>
        <v>0</v>
      </c>
      <c r="BB224" s="59">
        <f>IF(OR(BR224="T200",BR224="HYBT200"),W224*Tables!$E$24,0)</f>
        <v>0</v>
      </c>
      <c r="BC224" s="61">
        <f t="shared" si="42"/>
        <v>480</v>
      </c>
      <c r="BD224" s="55" t="str">
        <f t="shared" si="53"/>
        <v/>
      </c>
      <c r="BE224" s="55" t="str">
        <f t="shared" si="53"/>
        <v/>
      </c>
      <c r="BF224" s="55" t="str">
        <f t="shared" si="53"/>
        <v/>
      </c>
      <c r="BG224" s="55" t="str">
        <f t="shared" si="53"/>
        <v/>
      </c>
      <c r="BH224" s="55" t="str">
        <f t="shared" si="53"/>
        <v/>
      </c>
      <c r="BI224" s="55" t="str">
        <f t="shared" si="53"/>
        <v/>
      </c>
      <c r="BJ224" s="55" t="str">
        <f t="shared" si="53"/>
        <v/>
      </c>
      <c r="BK224" s="55" t="str">
        <f t="shared" si="53"/>
        <v/>
      </c>
      <c r="BL224" s="55" t="str">
        <f t="shared" si="53"/>
        <v/>
      </c>
      <c r="BM224" s="55" t="str">
        <f t="shared" si="53"/>
        <v/>
      </c>
      <c r="BN224" s="55" t="str">
        <f t="shared" si="53"/>
        <v/>
      </c>
      <c r="BO224" s="55" t="str">
        <f t="shared" si="53"/>
        <v/>
      </c>
      <c r="BP224" s="55" t="str">
        <f t="shared" si="53"/>
        <v/>
      </c>
      <c r="BQ224" s="55" t="str">
        <f t="shared" si="53"/>
        <v/>
      </c>
      <c r="BR224" s="62" t="str">
        <f t="shared" si="43"/>
        <v>Base</v>
      </c>
      <c r="BS224" s="62" t="str">
        <f t="shared" si="44"/>
        <v/>
      </c>
      <c r="BT224" s="63">
        <f t="shared" si="45"/>
        <v>54</v>
      </c>
      <c r="BU224" s="64">
        <f t="shared" si="46"/>
        <v>2.2399999999999998</v>
      </c>
      <c r="BV224" s="64">
        <f t="shared" si="47"/>
        <v>5.4799999999999995</v>
      </c>
      <c r="BW224" s="64">
        <f t="shared" si="48"/>
        <v>44.519999999999996</v>
      </c>
      <c r="BX224" s="65">
        <f t="shared" si="49"/>
        <v>46253.24</v>
      </c>
      <c r="BY224" s="65">
        <f t="shared" si="50"/>
        <v>46256.480000000003</v>
      </c>
      <c r="BZ224" s="65">
        <f t="shared" si="51"/>
        <v>46295.519999999997</v>
      </c>
    </row>
    <row r="225" spans="1:78" ht="15.5" x14ac:dyDescent="0.35">
      <c r="A225">
        <v>71126</v>
      </c>
      <c r="B225" t="s">
        <v>782</v>
      </c>
      <c r="C225" t="s">
        <v>26</v>
      </c>
      <c r="D225">
        <v>250</v>
      </c>
      <c r="E225" t="s">
        <v>470</v>
      </c>
      <c r="F225" t="s">
        <v>812</v>
      </c>
      <c r="G225" t="s">
        <v>270</v>
      </c>
      <c r="H225" t="s">
        <v>26</v>
      </c>
      <c r="I225" s="13">
        <v>46307</v>
      </c>
      <c r="J225" s="13">
        <v>46367</v>
      </c>
      <c r="K225" s="13">
        <v>46337</v>
      </c>
      <c r="L225" t="s">
        <v>258</v>
      </c>
      <c r="M225" t="s">
        <v>161</v>
      </c>
      <c r="N225">
        <v>24</v>
      </c>
      <c r="O225">
        <v>16</v>
      </c>
      <c r="P225">
        <v>16</v>
      </c>
      <c r="Q225">
        <v>16</v>
      </c>
      <c r="R225">
        <v>0</v>
      </c>
      <c r="S225">
        <v>125766</v>
      </c>
      <c r="T225" t="s">
        <v>291</v>
      </c>
      <c r="U225">
        <v>0</v>
      </c>
      <c r="V225"/>
      <c r="W225">
        <v>3</v>
      </c>
      <c r="X225" t="s">
        <v>194</v>
      </c>
      <c r="Y225"/>
      <c r="Z225" t="s">
        <v>967</v>
      </c>
      <c r="AA225" t="s">
        <v>160</v>
      </c>
      <c r="AB225" t="s">
        <v>198</v>
      </c>
      <c r="AC225"/>
      <c r="AD225"/>
      <c r="AE225"/>
      <c r="AF225" s="13">
        <v>46307</v>
      </c>
      <c r="AG225" s="13">
        <v>46367</v>
      </c>
      <c r="AH225" t="s">
        <v>194</v>
      </c>
      <c r="AI225">
        <v>1362</v>
      </c>
      <c r="AJ225" t="s">
        <v>205</v>
      </c>
      <c r="AK225" t="s">
        <v>21</v>
      </c>
      <c r="AL225" t="s">
        <v>472</v>
      </c>
      <c r="AM225" s="13">
        <v>46307</v>
      </c>
      <c r="AN225" s="13">
        <v>46307</v>
      </c>
      <c r="AO225" t="s">
        <v>194</v>
      </c>
      <c r="AP225">
        <v>1362</v>
      </c>
      <c r="AQ225" t="s">
        <v>205</v>
      </c>
      <c r="AR225" t="s">
        <v>21</v>
      </c>
      <c r="AS225" t="s">
        <v>472</v>
      </c>
      <c r="AT225" s="59">
        <f>VLOOKUP($BR225,Tables!$D$14:$I$27,2,FALSE)*W225</f>
        <v>480</v>
      </c>
      <c r="AU225" s="59">
        <f>VLOOKUP($BR225,Tables!$D$14:$I$27,3,FALSE)</f>
        <v>0</v>
      </c>
      <c r="AV225" s="59">
        <f>VLOOKUP($BR225,Tables!$D$14:$I$27,4,FALSE)*W225</f>
        <v>0</v>
      </c>
      <c r="AW225" s="59">
        <f>VLOOKUP($BR225,Tables!$D$14:$I$27,5,FALSE)*W225</f>
        <v>0</v>
      </c>
      <c r="AX225" s="52">
        <f>IF(ISERROR(VLOOKUP(V225,Tables!$A$2:$B$27,2,FALSE))=TRUE,0,VLOOKUP(V225,Tables!$A$2:$B$27,2,FALSE))*VLOOKUP(BR225,Tables!$D$14:$J$27,7,FALSE)</f>
        <v>0</v>
      </c>
      <c r="AY225" s="52">
        <f>IF(ISERROR(VLOOKUP(BS225,Tables!$A$2:$B$31,2,FALSE))=TRUE,0,VLOOKUP(BS225,Tables!$A$2:$B$31,2,FALSE))</f>
        <v>0</v>
      </c>
      <c r="AZ225" s="59">
        <f>VLOOKUP($BR225,Tables!$D$14:$K$27,8,FALSE)</f>
        <v>0</v>
      </c>
      <c r="BA225" s="59">
        <f>IF(OR(BR225="T150",BR225="HYBT150"),W225*Tables!$L$23,0)</f>
        <v>0</v>
      </c>
      <c r="BB225" s="59">
        <f>IF(OR(BR225="T200",BR225="HYBT200"),W225*Tables!$E$24,0)</f>
        <v>0</v>
      </c>
      <c r="BC225" s="61">
        <f t="shared" si="42"/>
        <v>480</v>
      </c>
      <c r="BD225" s="55" t="str">
        <f t="shared" si="53"/>
        <v/>
      </c>
      <c r="BE225" s="55" t="str">
        <f t="shared" si="53"/>
        <v/>
      </c>
      <c r="BF225" s="55" t="str">
        <f t="shared" si="53"/>
        <v/>
      </c>
      <c r="BG225" s="55" t="str">
        <f t="shared" si="53"/>
        <v/>
      </c>
      <c r="BH225" s="55" t="str">
        <f t="shared" si="53"/>
        <v/>
      </c>
      <c r="BI225" s="55" t="str">
        <f t="shared" si="53"/>
        <v/>
      </c>
      <c r="BJ225" s="55" t="str">
        <f t="shared" si="53"/>
        <v/>
      </c>
      <c r="BK225" s="55" t="str">
        <f t="shared" si="53"/>
        <v>HYB</v>
      </c>
      <c r="BL225" s="55" t="str">
        <f t="shared" si="53"/>
        <v/>
      </c>
      <c r="BM225" s="55" t="str">
        <f t="shared" si="53"/>
        <v/>
      </c>
      <c r="BN225" s="55" t="str">
        <f t="shared" si="53"/>
        <v/>
      </c>
      <c r="BO225" s="55" t="str">
        <f t="shared" si="53"/>
        <v/>
      </c>
      <c r="BP225" s="55" t="str">
        <f t="shared" si="53"/>
        <v/>
      </c>
      <c r="BQ225" s="55" t="str">
        <f t="shared" si="53"/>
        <v/>
      </c>
      <c r="BR225" s="62" t="str">
        <f t="shared" si="43"/>
        <v>HYB</v>
      </c>
      <c r="BS225" s="62" t="str">
        <f t="shared" si="44"/>
        <v/>
      </c>
      <c r="BT225" s="63">
        <f t="shared" si="45"/>
        <v>61</v>
      </c>
      <c r="BU225" s="64">
        <f t="shared" si="46"/>
        <v>2.6599999999999997</v>
      </c>
      <c r="BV225" s="64">
        <f t="shared" si="47"/>
        <v>6.3199999999999994</v>
      </c>
      <c r="BW225" s="64">
        <f t="shared" si="48"/>
        <v>50.4</v>
      </c>
      <c r="BX225" s="65">
        <f t="shared" si="49"/>
        <v>46309.66</v>
      </c>
      <c r="BY225" s="65">
        <f t="shared" si="50"/>
        <v>46313.32</v>
      </c>
      <c r="BZ225" s="65">
        <f t="shared" si="51"/>
        <v>46357.4</v>
      </c>
    </row>
    <row r="226" spans="1:78" ht="15.5" x14ac:dyDescent="0.35">
      <c r="A226">
        <v>71266</v>
      </c>
      <c r="B226" t="s">
        <v>782</v>
      </c>
      <c r="C226" t="s">
        <v>26</v>
      </c>
      <c r="D226">
        <v>290</v>
      </c>
      <c r="E226">
        <v>3001</v>
      </c>
      <c r="F226" t="s">
        <v>351</v>
      </c>
      <c r="G226" t="s">
        <v>270</v>
      </c>
      <c r="H226" t="s">
        <v>26</v>
      </c>
      <c r="I226" s="13">
        <v>46251</v>
      </c>
      <c r="J226" s="13">
        <v>46367</v>
      </c>
      <c r="K226" s="13">
        <v>46309</v>
      </c>
      <c r="L226" t="s">
        <v>258</v>
      </c>
      <c r="M226" t="s">
        <v>161</v>
      </c>
      <c r="N226">
        <v>5</v>
      </c>
      <c r="O226">
        <v>3</v>
      </c>
      <c r="P226">
        <v>3</v>
      </c>
      <c r="Q226">
        <v>3</v>
      </c>
      <c r="R226">
        <v>0</v>
      </c>
      <c r="S226">
        <v>125766</v>
      </c>
      <c r="T226" t="s">
        <v>291</v>
      </c>
      <c r="U226">
        <v>0</v>
      </c>
      <c r="V226"/>
      <c r="W226">
        <v>3</v>
      </c>
      <c r="X226" t="s">
        <v>194</v>
      </c>
      <c r="Y226"/>
      <c r="Z226" t="s">
        <v>813</v>
      </c>
      <c r="AA226" t="s">
        <v>194</v>
      </c>
      <c r="AB226">
        <v>1362</v>
      </c>
      <c r="AC226"/>
      <c r="AD226"/>
      <c r="AE226"/>
      <c r="AF226" s="13">
        <v>46251</v>
      </c>
      <c r="AG226" s="13">
        <v>46367</v>
      </c>
      <c r="AH226"/>
      <c r="AI226"/>
      <c r="AJ226"/>
      <c r="AK226"/>
      <c r="AL226"/>
      <c r="AM226"/>
      <c r="AN226"/>
      <c r="AO226"/>
      <c r="AP226"/>
      <c r="AQ226"/>
      <c r="AR226"/>
      <c r="AS226"/>
      <c r="AT226" s="59">
        <f>VLOOKUP($BR226,Tables!$D$14:$I$27,2,FALSE)*W226</f>
        <v>480</v>
      </c>
      <c r="AU226" s="59">
        <f>VLOOKUP($BR226,Tables!$D$14:$I$27,3,FALSE)</f>
        <v>0</v>
      </c>
      <c r="AV226" s="59">
        <f>VLOOKUP($BR226,Tables!$D$14:$I$27,4,FALSE)*W226</f>
        <v>0</v>
      </c>
      <c r="AW226" s="59">
        <f>VLOOKUP($BR226,Tables!$D$14:$I$27,5,FALSE)*W226</f>
        <v>0</v>
      </c>
      <c r="AX226" s="52">
        <f>IF(ISERROR(VLOOKUP(V226,Tables!$A$2:$B$27,2,FALSE))=TRUE,0,VLOOKUP(V226,Tables!$A$2:$B$27,2,FALSE))*VLOOKUP(BR226,Tables!$D$14:$J$27,7,FALSE)</f>
        <v>0</v>
      </c>
      <c r="AY226" s="52">
        <f>IF(ISERROR(VLOOKUP(BS226,Tables!$A$2:$B$31,2,FALSE))=TRUE,0,VLOOKUP(BS226,Tables!$A$2:$B$31,2,FALSE))</f>
        <v>0</v>
      </c>
      <c r="AZ226" s="59">
        <f>VLOOKUP($BR226,Tables!$D$14:$K$27,8,FALSE)</f>
        <v>0</v>
      </c>
      <c r="BA226" s="59">
        <f>IF(OR(BR226="T150",BR226="HYBT150"),W226*Tables!$L$23,0)</f>
        <v>0</v>
      </c>
      <c r="BB226" s="59">
        <f>IF(OR(BR226="T200",BR226="HYBT200"),W226*Tables!$E$24,0)</f>
        <v>0</v>
      </c>
      <c r="BC226" s="61">
        <f t="shared" si="42"/>
        <v>480</v>
      </c>
      <c r="BD226" s="55" t="str">
        <f t="shared" si="53"/>
        <v/>
      </c>
      <c r="BE226" s="55" t="str">
        <f t="shared" si="53"/>
        <v/>
      </c>
      <c r="BF226" s="55" t="str">
        <f t="shared" si="53"/>
        <v/>
      </c>
      <c r="BG226" s="55" t="str">
        <f t="shared" si="53"/>
        <v/>
      </c>
      <c r="BH226" s="55" t="str">
        <f t="shared" si="53"/>
        <v/>
      </c>
      <c r="BI226" s="55" t="str">
        <f t="shared" si="53"/>
        <v/>
      </c>
      <c r="BJ226" s="55" t="str">
        <f t="shared" si="53"/>
        <v/>
      </c>
      <c r="BK226" s="55" t="str">
        <f t="shared" si="53"/>
        <v>HYB</v>
      </c>
      <c r="BL226" s="55" t="str">
        <f t="shared" si="53"/>
        <v/>
      </c>
      <c r="BM226" s="55" t="str">
        <f t="shared" si="53"/>
        <v/>
      </c>
      <c r="BN226" s="55" t="str">
        <f t="shared" si="53"/>
        <v/>
      </c>
      <c r="BO226" s="55" t="str">
        <f t="shared" si="53"/>
        <v/>
      </c>
      <c r="BP226" s="55" t="str">
        <f t="shared" si="53"/>
        <v/>
      </c>
      <c r="BQ226" s="55" t="str">
        <f t="shared" si="53"/>
        <v/>
      </c>
      <c r="BR226" s="62" t="str">
        <f t="shared" si="43"/>
        <v>HYB</v>
      </c>
      <c r="BS226" s="62" t="str">
        <f t="shared" si="44"/>
        <v/>
      </c>
      <c r="BT226" s="63">
        <f t="shared" si="45"/>
        <v>117</v>
      </c>
      <c r="BU226" s="64">
        <f t="shared" si="46"/>
        <v>6.02</v>
      </c>
      <c r="BV226" s="64">
        <f t="shared" si="47"/>
        <v>13.04</v>
      </c>
      <c r="BW226" s="64">
        <f t="shared" si="48"/>
        <v>97.44</v>
      </c>
      <c r="BX226" s="65">
        <f t="shared" si="49"/>
        <v>46257.02</v>
      </c>
      <c r="BY226" s="65">
        <f t="shared" si="50"/>
        <v>46264.04</v>
      </c>
      <c r="BZ226" s="65">
        <f t="shared" si="51"/>
        <v>46349.440000000002</v>
      </c>
    </row>
    <row r="227" spans="1:78" ht="15.5" x14ac:dyDescent="0.35">
      <c r="A227">
        <v>72136</v>
      </c>
      <c r="B227" t="s">
        <v>782</v>
      </c>
      <c r="C227" t="s">
        <v>28</v>
      </c>
      <c r="D227">
        <v>100</v>
      </c>
      <c r="E227">
        <v>3001</v>
      </c>
      <c r="F227" t="s">
        <v>968</v>
      </c>
      <c r="G227" t="s">
        <v>814</v>
      </c>
      <c r="H227" t="s">
        <v>28</v>
      </c>
      <c r="I227" s="13">
        <v>46252</v>
      </c>
      <c r="J227" s="13">
        <v>46367</v>
      </c>
      <c r="K227" s="13">
        <v>46309</v>
      </c>
      <c r="L227" t="s">
        <v>282</v>
      </c>
      <c r="M227" t="s">
        <v>193</v>
      </c>
      <c r="N227">
        <v>24</v>
      </c>
      <c r="O227">
        <v>24</v>
      </c>
      <c r="P227">
        <v>24</v>
      </c>
      <c r="Q227">
        <v>24</v>
      </c>
      <c r="R227">
        <v>2</v>
      </c>
      <c r="S227">
        <v>582</v>
      </c>
      <c r="T227" t="s">
        <v>224</v>
      </c>
      <c r="U227">
        <v>0</v>
      </c>
      <c r="V227"/>
      <c r="W227">
        <v>3</v>
      </c>
      <c r="X227" t="s">
        <v>194</v>
      </c>
      <c r="Y227"/>
      <c r="Z227"/>
      <c r="AA227" t="s">
        <v>206</v>
      </c>
      <c r="AB227">
        <v>1300</v>
      </c>
      <c r="AC227" t="s">
        <v>207</v>
      </c>
      <c r="AD227" t="s">
        <v>330</v>
      </c>
      <c r="AE227" t="s">
        <v>496</v>
      </c>
      <c r="AF227" s="13">
        <v>46252</v>
      </c>
      <c r="AG227" s="13">
        <v>46367</v>
      </c>
      <c r="AH227"/>
      <c r="AI227"/>
      <c r="AJ227"/>
      <c r="AK227"/>
      <c r="AL227"/>
      <c r="AM227"/>
      <c r="AN227"/>
      <c r="AO227"/>
      <c r="AP227"/>
      <c r="AQ227"/>
      <c r="AR227"/>
      <c r="AS227"/>
      <c r="AT227" s="59">
        <f>VLOOKUP($BR227,Tables!$D$14:$I$27,2,FALSE)*W227</f>
        <v>480</v>
      </c>
      <c r="AU227" s="59">
        <f>VLOOKUP($BR227,Tables!$D$14:$I$27,3,FALSE)</f>
        <v>0</v>
      </c>
      <c r="AV227" s="59">
        <f>VLOOKUP($BR227,Tables!$D$14:$I$27,4,FALSE)*W227</f>
        <v>0</v>
      </c>
      <c r="AW227" s="59">
        <f>VLOOKUP($BR227,Tables!$D$14:$I$27,5,FALSE)*W227</f>
        <v>0</v>
      </c>
      <c r="AX227" s="52">
        <f>IF(ISERROR(VLOOKUP(V227,Tables!$A$2:$B$27,2,FALSE))=TRUE,0,VLOOKUP(V227,Tables!$A$2:$B$27,2,FALSE))*VLOOKUP(BR227,Tables!$D$14:$J$27,7,FALSE)</f>
        <v>0</v>
      </c>
      <c r="AY227" s="52">
        <f>IF(ISERROR(VLOOKUP(BS227,Tables!$A$2:$B$31,2,FALSE))=TRUE,0,VLOOKUP(BS227,Tables!$A$2:$B$31,2,FALSE))</f>
        <v>0</v>
      </c>
      <c r="AZ227" s="59">
        <f>VLOOKUP($BR227,Tables!$D$14:$K$27,8,FALSE)</f>
        <v>0</v>
      </c>
      <c r="BA227" s="59">
        <f>IF(OR(BR227="T150",BR227="HYBT150"),W227*Tables!$L$23,0)</f>
        <v>0</v>
      </c>
      <c r="BB227" s="59">
        <f>IF(OR(BR227="T200",BR227="HYBT200"),W227*Tables!$E$24,0)</f>
        <v>0</v>
      </c>
      <c r="BC227" s="61">
        <f t="shared" si="42"/>
        <v>480</v>
      </c>
      <c r="BD227" s="55" t="str">
        <f t="shared" si="53"/>
        <v/>
      </c>
      <c r="BE227" s="55" t="str">
        <f t="shared" si="53"/>
        <v/>
      </c>
      <c r="BF227" s="55" t="str">
        <f t="shared" si="53"/>
        <v/>
      </c>
      <c r="BG227" s="55" t="str">
        <f t="shared" si="53"/>
        <v/>
      </c>
      <c r="BH227" s="55" t="str">
        <f t="shared" si="53"/>
        <v/>
      </c>
      <c r="BI227" s="55" t="str">
        <f t="shared" si="53"/>
        <v/>
      </c>
      <c r="BJ227" s="55" t="str">
        <f t="shared" si="53"/>
        <v/>
      </c>
      <c r="BK227" s="55" t="str">
        <f t="shared" si="53"/>
        <v/>
      </c>
      <c r="BL227" s="55" t="str">
        <f t="shared" si="53"/>
        <v/>
      </c>
      <c r="BM227" s="55" t="str">
        <f t="shared" si="53"/>
        <v/>
      </c>
      <c r="BN227" s="55" t="str">
        <f t="shared" si="53"/>
        <v/>
      </c>
      <c r="BO227" s="55" t="str">
        <f t="shared" si="53"/>
        <v/>
      </c>
      <c r="BP227" s="55" t="str">
        <f t="shared" si="53"/>
        <v/>
      </c>
      <c r="BQ227" s="55" t="str">
        <f t="shared" si="53"/>
        <v/>
      </c>
      <c r="BR227" s="62" t="str">
        <f t="shared" si="43"/>
        <v>Base</v>
      </c>
      <c r="BS227" s="62" t="str">
        <f t="shared" si="44"/>
        <v/>
      </c>
      <c r="BT227" s="63">
        <f t="shared" si="45"/>
        <v>116</v>
      </c>
      <c r="BU227" s="64">
        <f t="shared" si="46"/>
        <v>5.96</v>
      </c>
      <c r="BV227" s="64">
        <f t="shared" si="47"/>
        <v>12.92</v>
      </c>
      <c r="BW227" s="64">
        <f t="shared" si="48"/>
        <v>96.6</v>
      </c>
      <c r="BX227" s="65">
        <f t="shared" si="49"/>
        <v>46257.96</v>
      </c>
      <c r="BY227" s="65">
        <f t="shared" si="50"/>
        <v>46264.92</v>
      </c>
      <c r="BZ227" s="65">
        <f t="shared" si="51"/>
        <v>46349.599999999999</v>
      </c>
    </row>
    <row r="228" spans="1:78" ht="15.5" x14ac:dyDescent="0.35">
      <c r="A228">
        <v>72140</v>
      </c>
      <c r="B228" t="s">
        <v>782</v>
      </c>
      <c r="C228" t="s">
        <v>28</v>
      </c>
      <c r="D228">
        <v>100</v>
      </c>
      <c r="E228">
        <v>3002</v>
      </c>
      <c r="F228" t="s">
        <v>968</v>
      </c>
      <c r="G228" t="s">
        <v>814</v>
      </c>
      <c r="H228" t="s">
        <v>28</v>
      </c>
      <c r="I228" s="13">
        <v>46251</v>
      </c>
      <c r="J228" s="13">
        <v>46367</v>
      </c>
      <c r="K228" s="13">
        <v>46309</v>
      </c>
      <c r="L228" t="s">
        <v>282</v>
      </c>
      <c r="M228" t="s">
        <v>193</v>
      </c>
      <c r="N228">
        <v>24</v>
      </c>
      <c r="O228">
        <v>24</v>
      </c>
      <c r="P228">
        <v>24</v>
      </c>
      <c r="Q228">
        <v>24</v>
      </c>
      <c r="R228">
        <v>1</v>
      </c>
      <c r="S228">
        <v>2306</v>
      </c>
      <c r="T228" t="s">
        <v>969</v>
      </c>
      <c r="U228">
        <v>0</v>
      </c>
      <c r="V228"/>
      <c r="W228">
        <v>3</v>
      </c>
      <c r="X228" t="s">
        <v>194</v>
      </c>
      <c r="Y228"/>
      <c r="Z228"/>
      <c r="AA228" t="s">
        <v>19</v>
      </c>
      <c r="AB228">
        <v>1209</v>
      </c>
      <c r="AC228" t="s">
        <v>200</v>
      </c>
      <c r="AD228" t="s">
        <v>325</v>
      </c>
      <c r="AE228" t="s">
        <v>483</v>
      </c>
      <c r="AF228" s="13">
        <v>46251</v>
      </c>
      <c r="AG228" s="13">
        <v>46367</v>
      </c>
      <c r="AH228"/>
      <c r="AI228"/>
      <c r="AJ228"/>
      <c r="AK228"/>
      <c r="AL228"/>
      <c r="AM228"/>
      <c r="AN228"/>
      <c r="AO228"/>
      <c r="AP228"/>
      <c r="AQ228"/>
      <c r="AR228"/>
      <c r="AS228"/>
      <c r="AT228" s="59">
        <f>VLOOKUP($BR228,Tables!$D$14:$I$27,2,FALSE)*W228</f>
        <v>480</v>
      </c>
      <c r="AU228" s="59">
        <f>VLOOKUP($BR228,Tables!$D$14:$I$27,3,FALSE)</f>
        <v>0</v>
      </c>
      <c r="AV228" s="59">
        <f>VLOOKUP($BR228,Tables!$D$14:$I$27,4,FALSE)*W228</f>
        <v>0</v>
      </c>
      <c r="AW228" s="59">
        <f>VLOOKUP($BR228,Tables!$D$14:$I$27,5,FALSE)*W228</f>
        <v>0</v>
      </c>
      <c r="AX228" s="52">
        <f>IF(ISERROR(VLOOKUP(V228,Tables!$A$2:$B$27,2,FALSE))=TRUE,0,VLOOKUP(V228,Tables!$A$2:$B$27,2,FALSE))*VLOOKUP(BR228,Tables!$D$14:$J$27,7,FALSE)</f>
        <v>0</v>
      </c>
      <c r="AY228" s="52">
        <f>IF(ISERROR(VLOOKUP(BS228,Tables!$A$2:$B$31,2,FALSE))=TRUE,0,VLOOKUP(BS228,Tables!$A$2:$B$31,2,FALSE))</f>
        <v>0</v>
      </c>
      <c r="AZ228" s="59">
        <f>VLOOKUP($BR228,Tables!$D$14:$K$27,8,FALSE)</f>
        <v>0</v>
      </c>
      <c r="BA228" s="59">
        <f>IF(OR(BR228="T150",BR228="HYBT150"),W228*Tables!$L$23,0)</f>
        <v>0</v>
      </c>
      <c r="BB228" s="59">
        <f>IF(OR(BR228="T200",BR228="HYBT200"),W228*Tables!$E$24,0)</f>
        <v>0</v>
      </c>
      <c r="BC228" s="61">
        <f t="shared" si="42"/>
        <v>480</v>
      </c>
      <c r="BD228" s="55" t="str">
        <f t="shared" si="53"/>
        <v/>
      </c>
      <c r="BE228" s="55" t="str">
        <f t="shared" si="53"/>
        <v/>
      </c>
      <c r="BF228" s="55" t="str">
        <f t="shared" si="53"/>
        <v/>
      </c>
      <c r="BG228" s="55" t="str">
        <f t="shared" si="53"/>
        <v/>
      </c>
      <c r="BH228" s="55" t="str">
        <f t="shared" si="53"/>
        <v/>
      </c>
      <c r="BI228" s="55" t="str">
        <f t="shared" si="53"/>
        <v/>
      </c>
      <c r="BJ228" s="55" t="str">
        <f t="shared" si="53"/>
        <v/>
      </c>
      <c r="BK228" s="55" t="str">
        <f t="shared" si="53"/>
        <v/>
      </c>
      <c r="BL228" s="55" t="str">
        <f t="shared" si="53"/>
        <v/>
      </c>
      <c r="BM228" s="55" t="str">
        <f t="shared" si="53"/>
        <v/>
      </c>
      <c r="BN228" s="55" t="str">
        <f t="shared" si="53"/>
        <v/>
      </c>
      <c r="BO228" s="55" t="str">
        <f t="shared" si="53"/>
        <v/>
      </c>
      <c r="BP228" s="55" t="str">
        <f t="shared" si="53"/>
        <v/>
      </c>
      <c r="BQ228" s="55" t="str">
        <f t="shared" si="53"/>
        <v/>
      </c>
      <c r="BR228" s="62" t="str">
        <f t="shared" si="43"/>
        <v>Base</v>
      </c>
      <c r="BS228" s="62" t="str">
        <f t="shared" si="44"/>
        <v/>
      </c>
      <c r="BT228" s="63">
        <f t="shared" si="45"/>
        <v>117</v>
      </c>
      <c r="BU228" s="64">
        <f t="shared" si="46"/>
        <v>6.02</v>
      </c>
      <c r="BV228" s="64">
        <f t="shared" si="47"/>
        <v>13.04</v>
      </c>
      <c r="BW228" s="64">
        <f t="shared" si="48"/>
        <v>97.44</v>
      </c>
      <c r="BX228" s="65">
        <f t="shared" si="49"/>
        <v>46257.02</v>
      </c>
      <c r="BY228" s="65">
        <f t="shared" si="50"/>
        <v>46264.04</v>
      </c>
      <c r="BZ228" s="65">
        <f t="shared" si="51"/>
        <v>46349.440000000002</v>
      </c>
    </row>
    <row r="229" spans="1:78" ht="15.5" x14ac:dyDescent="0.35">
      <c r="A229">
        <v>72134</v>
      </c>
      <c r="B229" t="s">
        <v>782</v>
      </c>
      <c r="C229" t="s">
        <v>28</v>
      </c>
      <c r="D229">
        <v>100</v>
      </c>
      <c r="E229">
        <v>3003</v>
      </c>
      <c r="F229" t="s">
        <v>968</v>
      </c>
      <c r="G229" t="s">
        <v>814</v>
      </c>
      <c r="H229" t="s">
        <v>28</v>
      </c>
      <c r="I229" s="13">
        <v>46252</v>
      </c>
      <c r="J229" s="13">
        <v>46367</v>
      </c>
      <c r="K229" s="13">
        <v>46309</v>
      </c>
      <c r="L229" t="s">
        <v>282</v>
      </c>
      <c r="M229" t="s">
        <v>193</v>
      </c>
      <c r="N229">
        <v>24</v>
      </c>
      <c r="O229">
        <v>24</v>
      </c>
      <c r="P229">
        <v>24</v>
      </c>
      <c r="Q229">
        <v>24</v>
      </c>
      <c r="R229">
        <v>1</v>
      </c>
      <c r="S229">
        <v>152577</v>
      </c>
      <c r="T229" t="s">
        <v>970</v>
      </c>
      <c r="U229">
        <v>0</v>
      </c>
      <c r="V229"/>
      <c r="W229">
        <v>3</v>
      </c>
      <c r="X229" t="s">
        <v>194</v>
      </c>
      <c r="Y229"/>
      <c r="Z229"/>
      <c r="AA229" t="s">
        <v>19</v>
      </c>
      <c r="AB229">
        <v>1251</v>
      </c>
      <c r="AC229" t="s">
        <v>200</v>
      </c>
      <c r="AD229" t="s">
        <v>325</v>
      </c>
      <c r="AE229" t="s">
        <v>496</v>
      </c>
      <c r="AF229" s="13">
        <v>46252</v>
      </c>
      <c r="AG229" s="13">
        <v>46367</v>
      </c>
      <c r="AH229"/>
      <c r="AI229"/>
      <c r="AJ229"/>
      <c r="AK229"/>
      <c r="AL229"/>
      <c r="AM229"/>
      <c r="AN229"/>
      <c r="AO229"/>
      <c r="AP229"/>
      <c r="AQ229"/>
      <c r="AR229"/>
      <c r="AS229"/>
      <c r="AT229" s="59">
        <f>VLOOKUP($BR229,Tables!$D$14:$I$27,2,FALSE)*W229</f>
        <v>480</v>
      </c>
      <c r="AU229" s="59">
        <f>VLOOKUP($BR229,Tables!$D$14:$I$27,3,FALSE)</f>
        <v>0</v>
      </c>
      <c r="AV229" s="59">
        <f>VLOOKUP($BR229,Tables!$D$14:$I$27,4,FALSE)*W229</f>
        <v>0</v>
      </c>
      <c r="AW229" s="59">
        <f>VLOOKUP($BR229,Tables!$D$14:$I$27,5,FALSE)*W229</f>
        <v>0</v>
      </c>
      <c r="AX229" s="52">
        <f>IF(ISERROR(VLOOKUP(V229,Tables!$A$2:$B$27,2,FALSE))=TRUE,0,VLOOKUP(V229,Tables!$A$2:$B$27,2,FALSE))*VLOOKUP(BR229,Tables!$D$14:$J$27,7,FALSE)</f>
        <v>0</v>
      </c>
      <c r="AY229" s="52">
        <f>IF(ISERROR(VLOOKUP(BS229,Tables!$A$2:$B$31,2,FALSE))=TRUE,0,VLOOKUP(BS229,Tables!$A$2:$B$31,2,FALSE))</f>
        <v>0</v>
      </c>
      <c r="AZ229" s="59">
        <f>VLOOKUP($BR229,Tables!$D$14:$K$27,8,FALSE)</f>
        <v>0</v>
      </c>
      <c r="BA229" s="59">
        <f>IF(OR(BR229="T150",BR229="HYBT150"),W229*Tables!$L$23,0)</f>
        <v>0</v>
      </c>
      <c r="BB229" s="59">
        <f>IF(OR(BR229="T200",BR229="HYBT200"),W229*Tables!$E$24,0)</f>
        <v>0</v>
      </c>
      <c r="BC229" s="61">
        <f t="shared" si="42"/>
        <v>480</v>
      </c>
      <c r="BD229" s="55" t="str">
        <f t="shared" si="53"/>
        <v/>
      </c>
      <c r="BE229" s="55" t="str">
        <f t="shared" si="53"/>
        <v/>
      </c>
      <c r="BF229" s="55" t="str">
        <f t="shared" si="53"/>
        <v/>
      </c>
      <c r="BG229" s="55" t="str">
        <f t="shared" si="53"/>
        <v/>
      </c>
      <c r="BH229" s="55" t="str">
        <f t="shared" si="53"/>
        <v/>
      </c>
      <c r="BI229" s="55" t="str">
        <f t="shared" si="53"/>
        <v/>
      </c>
      <c r="BJ229" s="55" t="str">
        <f t="shared" si="53"/>
        <v/>
      </c>
      <c r="BK229" s="55" t="str">
        <f t="shared" si="53"/>
        <v/>
      </c>
      <c r="BL229" s="55" t="str">
        <f t="shared" si="53"/>
        <v/>
      </c>
      <c r="BM229" s="55" t="str">
        <f t="shared" si="53"/>
        <v/>
      </c>
      <c r="BN229" s="55" t="str">
        <f t="shared" si="53"/>
        <v/>
      </c>
      <c r="BO229" s="55" t="str">
        <f t="shared" si="53"/>
        <v/>
      </c>
      <c r="BP229" s="55" t="str">
        <f t="shared" si="53"/>
        <v/>
      </c>
      <c r="BQ229" s="55" t="str">
        <f t="shared" si="53"/>
        <v/>
      </c>
      <c r="BR229" s="62" t="str">
        <f t="shared" si="43"/>
        <v>Base</v>
      </c>
      <c r="BS229" s="62" t="str">
        <f t="shared" si="44"/>
        <v/>
      </c>
      <c r="BT229" s="63">
        <f t="shared" si="45"/>
        <v>116</v>
      </c>
      <c r="BU229" s="64">
        <f t="shared" si="46"/>
        <v>5.96</v>
      </c>
      <c r="BV229" s="64">
        <f t="shared" si="47"/>
        <v>12.92</v>
      </c>
      <c r="BW229" s="64">
        <f t="shared" si="48"/>
        <v>96.6</v>
      </c>
      <c r="BX229" s="65">
        <f t="shared" si="49"/>
        <v>46257.96</v>
      </c>
      <c r="BY229" s="65">
        <f t="shared" si="50"/>
        <v>46264.92</v>
      </c>
      <c r="BZ229" s="65">
        <f t="shared" si="51"/>
        <v>46349.599999999999</v>
      </c>
    </row>
    <row r="230" spans="1:78" ht="15.5" x14ac:dyDescent="0.35">
      <c r="A230">
        <v>72135</v>
      </c>
      <c r="B230" t="s">
        <v>782</v>
      </c>
      <c r="C230" t="s">
        <v>28</v>
      </c>
      <c r="D230">
        <v>100</v>
      </c>
      <c r="E230">
        <v>3004</v>
      </c>
      <c r="F230" t="s">
        <v>968</v>
      </c>
      <c r="G230" t="s">
        <v>814</v>
      </c>
      <c r="H230" t="s">
        <v>28</v>
      </c>
      <c r="I230" s="13">
        <v>46251</v>
      </c>
      <c r="J230" s="13">
        <v>46367</v>
      </c>
      <c r="K230" s="13">
        <v>46309</v>
      </c>
      <c r="L230" t="s">
        <v>256</v>
      </c>
      <c r="M230" t="s">
        <v>161</v>
      </c>
      <c r="N230">
        <v>24</v>
      </c>
      <c r="O230">
        <v>23</v>
      </c>
      <c r="P230">
        <v>23</v>
      </c>
      <c r="Q230">
        <v>23</v>
      </c>
      <c r="R230">
        <v>5</v>
      </c>
      <c r="S230">
        <v>63173</v>
      </c>
      <c r="T230" t="s">
        <v>223</v>
      </c>
      <c r="U230">
        <v>0</v>
      </c>
      <c r="V230"/>
      <c r="W230">
        <v>3</v>
      </c>
      <c r="X230" t="s">
        <v>194</v>
      </c>
      <c r="Y230"/>
      <c r="Z230" t="s">
        <v>277</v>
      </c>
      <c r="AA230"/>
      <c r="AB230"/>
      <c r="AC230"/>
      <c r="AD230"/>
      <c r="AE230"/>
      <c r="AF230" s="13">
        <v>46251</v>
      </c>
      <c r="AG230" s="13">
        <v>46367</v>
      </c>
      <c r="AH230"/>
      <c r="AI230"/>
      <c r="AJ230"/>
      <c r="AK230"/>
      <c r="AL230"/>
      <c r="AM230"/>
      <c r="AN230"/>
      <c r="AO230"/>
      <c r="AP230"/>
      <c r="AQ230"/>
      <c r="AR230"/>
      <c r="AS230"/>
      <c r="AT230" s="59">
        <f>VLOOKUP($BR230,Tables!$D$14:$I$27,2,FALSE)*W230</f>
        <v>480</v>
      </c>
      <c r="AU230" s="59">
        <f>VLOOKUP($BR230,Tables!$D$14:$I$27,3,FALSE)</f>
        <v>0</v>
      </c>
      <c r="AV230" s="59">
        <f>VLOOKUP($BR230,Tables!$D$14:$I$27,4,FALSE)*W230</f>
        <v>0</v>
      </c>
      <c r="AW230" s="59">
        <f>VLOOKUP($BR230,Tables!$D$14:$I$27,5,FALSE)*W230</f>
        <v>0</v>
      </c>
      <c r="AX230" s="52">
        <f>IF(ISERROR(VLOOKUP(V230,Tables!$A$2:$B$27,2,FALSE))=TRUE,0,VLOOKUP(V230,Tables!$A$2:$B$27,2,FALSE))*VLOOKUP(BR230,Tables!$D$14:$J$27,7,FALSE)</f>
        <v>0</v>
      </c>
      <c r="AY230" s="52">
        <f>IF(ISERROR(VLOOKUP(BS230,Tables!$A$2:$B$31,2,FALSE))=TRUE,0,VLOOKUP(BS230,Tables!$A$2:$B$31,2,FALSE))</f>
        <v>0</v>
      </c>
      <c r="AZ230" s="59">
        <f>VLOOKUP($BR230,Tables!$D$14:$K$27,8,FALSE)</f>
        <v>0</v>
      </c>
      <c r="BA230" s="59">
        <f>IF(OR(BR230="T150",BR230="HYBT150"),W230*Tables!$L$23,0)</f>
        <v>0</v>
      </c>
      <c r="BB230" s="59">
        <f>IF(OR(BR230="T200",BR230="HYBT200"),W230*Tables!$E$24,0)</f>
        <v>0</v>
      </c>
      <c r="BC230" s="61">
        <f t="shared" si="42"/>
        <v>480</v>
      </c>
      <c r="BD230" s="55" t="str">
        <f t="shared" si="53"/>
        <v/>
      </c>
      <c r="BE230" s="55" t="str">
        <f t="shared" si="53"/>
        <v/>
      </c>
      <c r="BF230" s="55" t="str">
        <f t="shared" si="53"/>
        <v/>
      </c>
      <c r="BG230" s="55" t="str">
        <f t="shared" si="53"/>
        <v/>
      </c>
      <c r="BH230" s="55" t="str">
        <f t="shared" si="53"/>
        <v/>
      </c>
      <c r="BI230" s="55" t="str">
        <f t="shared" si="53"/>
        <v/>
      </c>
      <c r="BJ230" s="55" t="str">
        <f t="shared" si="53"/>
        <v/>
      </c>
      <c r="BK230" s="55" t="str">
        <f t="shared" si="53"/>
        <v/>
      </c>
      <c r="BL230" s="55" t="str">
        <f t="shared" si="53"/>
        <v/>
      </c>
      <c r="BM230" s="55" t="str">
        <f t="shared" si="53"/>
        <v/>
      </c>
      <c r="BN230" s="55" t="str">
        <f t="shared" si="53"/>
        <v/>
      </c>
      <c r="BO230" s="55" t="str">
        <f t="shared" si="53"/>
        <v/>
      </c>
      <c r="BP230" s="55" t="str">
        <f t="shared" si="53"/>
        <v/>
      </c>
      <c r="BQ230" s="55" t="str">
        <f t="shared" si="53"/>
        <v/>
      </c>
      <c r="BR230" s="62" t="str">
        <f t="shared" si="43"/>
        <v>Base</v>
      </c>
      <c r="BS230" s="62" t="str">
        <f t="shared" si="44"/>
        <v/>
      </c>
      <c r="BT230" s="63">
        <f t="shared" si="45"/>
        <v>117</v>
      </c>
      <c r="BU230" s="64">
        <f t="shared" si="46"/>
        <v>6.02</v>
      </c>
      <c r="BV230" s="64">
        <f t="shared" si="47"/>
        <v>13.04</v>
      </c>
      <c r="BW230" s="64">
        <f t="shared" si="48"/>
        <v>97.44</v>
      </c>
      <c r="BX230" s="65">
        <f t="shared" si="49"/>
        <v>46257.02</v>
      </c>
      <c r="BY230" s="65">
        <f t="shared" si="50"/>
        <v>46264.04</v>
      </c>
      <c r="BZ230" s="65">
        <f t="shared" si="51"/>
        <v>46349.440000000002</v>
      </c>
    </row>
    <row r="231" spans="1:78" ht="15.5" x14ac:dyDescent="0.35">
      <c r="A231">
        <v>72953</v>
      </c>
      <c r="B231" t="s">
        <v>782</v>
      </c>
      <c r="C231" t="s">
        <v>28</v>
      </c>
      <c r="D231">
        <v>100</v>
      </c>
      <c r="E231">
        <v>3005</v>
      </c>
      <c r="F231" t="s">
        <v>968</v>
      </c>
      <c r="G231" t="s">
        <v>814</v>
      </c>
      <c r="H231" t="s">
        <v>28</v>
      </c>
      <c r="I231" s="13">
        <v>46251</v>
      </c>
      <c r="J231" s="13">
        <v>46367</v>
      </c>
      <c r="K231" s="13">
        <v>46309</v>
      </c>
      <c r="L231" t="s">
        <v>256</v>
      </c>
      <c r="M231" t="s">
        <v>161</v>
      </c>
      <c r="N231">
        <v>24</v>
      </c>
      <c r="O231">
        <v>0</v>
      </c>
      <c r="P231">
        <v>0</v>
      </c>
      <c r="Q231">
        <v>0</v>
      </c>
      <c r="R231">
        <v>0</v>
      </c>
      <c r="S231">
        <v>63173</v>
      </c>
      <c r="T231" t="s">
        <v>223</v>
      </c>
      <c r="U231">
        <v>0</v>
      </c>
      <c r="V231"/>
      <c r="W231">
        <v>3</v>
      </c>
      <c r="X231" t="s">
        <v>19</v>
      </c>
      <c r="Y231"/>
      <c r="Z231" t="s">
        <v>277</v>
      </c>
      <c r="AA231"/>
      <c r="AB231"/>
      <c r="AC231"/>
      <c r="AD231"/>
      <c r="AE231"/>
      <c r="AF231" s="13">
        <v>46251</v>
      </c>
      <c r="AG231" s="13">
        <v>46367</v>
      </c>
      <c r="AH231"/>
      <c r="AI231"/>
      <c r="AJ231"/>
      <c r="AK231"/>
      <c r="AL231"/>
      <c r="AM231"/>
      <c r="AN231"/>
      <c r="AO231"/>
      <c r="AP231"/>
      <c r="AQ231"/>
      <c r="AR231"/>
      <c r="AS231"/>
      <c r="AT231" s="59">
        <f>VLOOKUP($BR231,Tables!$D$14:$I$27,2,FALSE)*W231</f>
        <v>480</v>
      </c>
      <c r="AU231" s="59">
        <f>VLOOKUP($BR231,Tables!$D$14:$I$27,3,FALSE)</f>
        <v>0</v>
      </c>
      <c r="AV231" s="59">
        <f>VLOOKUP($BR231,Tables!$D$14:$I$27,4,FALSE)*W231</f>
        <v>0</v>
      </c>
      <c r="AW231" s="59">
        <f>VLOOKUP($BR231,Tables!$D$14:$I$27,5,FALSE)*W231</f>
        <v>0</v>
      </c>
      <c r="AX231" s="52">
        <f>IF(ISERROR(VLOOKUP(V231,Tables!$A$2:$B$27,2,FALSE))=TRUE,0,VLOOKUP(V231,Tables!$A$2:$B$27,2,FALSE))*VLOOKUP(BR231,Tables!$D$14:$J$27,7,FALSE)</f>
        <v>0</v>
      </c>
      <c r="AY231" s="52">
        <f>IF(ISERROR(VLOOKUP(BS231,Tables!$A$2:$B$31,2,FALSE))=TRUE,0,VLOOKUP(BS231,Tables!$A$2:$B$31,2,FALSE))</f>
        <v>0</v>
      </c>
      <c r="AZ231" s="59">
        <f>VLOOKUP($BR231,Tables!$D$14:$K$27,8,FALSE)</f>
        <v>0</v>
      </c>
      <c r="BA231" s="59">
        <f>IF(OR(BR231="T150",BR231="HYBT150"),W231*Tables!$L$23,0)</f>
        <v>0</v>
      </c>
      <c r="BB231" s="59">
        <f>IF(OR(BR231="T200",BR231="HYBT200"),W231*Tables!$E$24,0)</f>
        <v>0</v>
      </c>
      <c r="BC231" s="61">
        <f t="shared" si="42"/>
        <v>480</v>
      </c>
      <c r="BD231" s="55" t="str">
        <f t="shared" si="53"/>
        <v/>
      </c>
      <c r="BE231" s="55" t="str">
        <f t="shared" si="53"/>
        <v/>
      </c>
      <c r="BF231" s="55" t="str">
        <f t="shared" si="53"/>
        <v/>
      </c>
      <c r="BG231" s="55" t="str">
        <f t="shared" si="53"/>
        <v/>
      </c>
      <c r="BH231" s="55" t="str">
        <f t="shared" si="53"/>
        <v/>
      </c>
      <c r="BI231" s="55" t="str">
        <f t="shared" si="53"/>
        <v/>
      </c>
      <c r="BJ231" s="55" t="str">
        <f t="shared" si="53"/>
        <v/>
      </c>
      <c r="BK231" s="55" t="str">
        <f t="shared" si="53"/>
        <v/>
      </c>
      <c r="BL231" s="55" t="str">
        <f t="shared" si="53"/>
        <v/>
      </c>
      <c r="BM231" s="55" t="str">
        <f t="shared" si="53"/>
        <v/>
      </c>
      <c r="BN231" s="55" t="str">
        <f t="shared" si="53"/>
        <v/>
      </c>
      <c r="BO231" s="55" t="str">
        <f t="shared" si="53"/>
        <v/>
      </c>
      <c r="BP231" s="55" t="str">
        <f t="shared" si="53"/>
        <v/>
      </c>
      <c r="BQ231" s="55" t="str">
        <f t="shared" si="53"/>
        <v/>
      </c>
      <c r="BR231" s="62" t="str">
        <f t="shared" si="43"/>
        <v>Base</v>
      </c>
      <c r="BS231" s="62" t="str">
        <f t="shared" si="44"/>
        <v/>
      </c>
      <c r="BT231" s="63">
        <f t="shared" si="45"/>
        <v>117</v>
      </c>
      <c r="BU231" s="64">
        <f t="shared" si="46"/>
        <v>6.02</v>
      </c>
      <c r="BV231" s="64">
        <f t="shared" si="47"/>
        <v>13.04</v>
      </c>
      <c r="BW231" s="64">
        <f t="shared" si="48"/>
        <v>97.44</v>
      </c>
      <c r="BX231" s="65">
        <f t="shared" si="49"/>
        <v>46257.02</v>
      </c>
      <c r="BY231" s="65">
        <f t="shared" si="50"/>
        <v>46264.04</v>
      </c>
      <c r="BZ231" s="65">
        <f t="shared" si="51"/>
        <v>46349.440000000002</v>
      </c>
    </row>
    <row r="232" spans="1:78" ht="15.5" x14ac:dyDescent="0.35">
      <c r="A232">
        <v>72954</v>
      </c>
      <c r="B232" t="s">
        <v>782</v>
      </c>
      <c r="C232" t="s">
        <v>28</v>
      </c>
      <c r="D232">
        <v>100</v>
      </c>
      <c r="E232">
        <v>3006</v>
      </c>
      <c r="F232" t="s">
        <v>968</v>
      </c>
      <c r="G232" t="s">
        <v>814</v>
      </c>
      <c r="H232" t="s">
        <v>28</v>
      </c>
      <c r="I232" s="13">
        <v>46251</v>
      </c>
      <c r="J232" s="13">
        <v>46367</v>
      </c>
      <c r="K232" s="13">
        <v>46309</v>
      </c>
      <c r="L232" t="s">
        <v>256</v>
      </c>
      <c r="M232" t="s">
        <v>161</v>
      </c>
      <c r="N232">
        <v>24</v>
      </c>
      <c r="O232">
        <v>3</v>
      </c>
      <c r="P232">
        <v>3</v>
      </c>
      <c r="Q232">
        <v>3</v>
      </c>
      <c r="R232">
        <v>0</v>
      </c>
      <c r="S232">
        <v>378052</v>
      </c>
      <c r="T232" t="s">
        <v>1016</v>
      </c>
      <c r="U232">
        <v>0</v>
      </c>
      <c r="V232"/>
      <c r="W232">
        <v>3</v>
      </c>
      <c r="X232" t="s">
        <v>194</v>
      </c>
      <c r="Y232"/>
      <c r="Z232" t="s">
        <v>277</v>
      </c>
      <c r="AA232"/>
      <c r="AB232"/>
      <c r="AC232"/>
      <c r="AD232"/>
      <c r="AE232"/>
      <c r="AF232" s="13">
        <v>46251</v>
      </c>
      <c r="AG232" s="13">
        <v>46367</v>
      </c>
      <c r="AH232"/>
      <c r="AI232"/>
      <c r="AJ232"/>
      <c r="AK232"/>
      <c r="AL232"/>
      <c r="AM232"/>
      <c r="AN232"/>
      <c r="AO232"/>
      <c r="AP232"/>
      <c r="AQ232"/>
      <c r="AR232"/>
      <c r="AS232"/>
      <c r="AT232" s="59">
        <f>VLOOKUP($BR232,Tables!$D$14:$I$27,2,FALSE)*W232</f>
        <v>480</v>
      </c>
      <c r="AU232" s="59">
        <f>VLOOKUP($BR232,Tables!$D$14:$I$27,3,FALSE)</f>
        <v>0</v>
      </c>
      <c r="AV232" s="59">
        <f>VLOOKUP($BR232,Tables!$D$14:$I$27,4,FALSE)*W232</f>
        <v>0</v>
      </c>
      <c r="AW232" s="59">
        <f>VLOOKUP($BR232,Tables!$D$14:$I$27,5,FALSE)*W232</f>
        <v>0</v>
      </c>
      <c r="AX232" s="52">
        <f>IF(ISERROR(VLOOKUP(V232,Tables!$A$2:$B$27,2,FALSE))=TRUE,0,VLOOKUP(V232,Tables!$A$2:$B$27,2,FALSE))*VLOOKUP(BR232,Tables!$D$14:$J$27,7,FALSE)</f>
        <v>0</v>
      </c>
      <c r="AY232" s="52">
        <f>IF(ISERROR(VLOOKUP(BS232,Tables!$A$2:$B$31,2,FALSE))=TRUE,0,VLOOKUP(BS232,Tables!$A$2:$B$31,2,FALSE))</f>
        <v>0</v>
      </c>
      <c r="AZ232" s="59">
        <f>VLOOKUP($BR232,Tables!$D$14:$K$27,8,FALSE)</f>
        <v>0</v>
      </c>
      <c r="BA232" s="59">
        <f>IF(OR(BR232="T150",BR232="HYBT150"),W232*Tables!$L$23,0)</f>
        <v>0</v>
      </c>
      <c r="BB232" s="59">
        <f>IF(OR(BR232="T200",BR232="HYBT200"),W232*Tables!$E$24,0)</f>
        <v>0</v>
      </c>
      <c r="BC232" s="61">
        <f t="shared" si="42"/>
        <v>480</v>
      </c>
      <c r="BD232" s="55" t="str">
        <f t="shared" si="53"/>
        <v/>
      </c>
      <c r="BE232" s="55" t="str">
        <f t="shared" si="53"/>
        <v/>
      </c>
      <c r="BF232" s="55" t="str">
        <f t="shared" si="53"/>
        <v/>
      </c>
      <c r="BG232" s="55" t="str">
        <f t="shared" si="53"/>
        <v/>
      </c>
      <c r="BH232" s="55" t="str">
        <f t="shared" si="53"/>
        <v/>
      </c>
      <c r="BI232" s="55" t="str">
        <f t="shared" si="53"/>
        <v/>
      </c>
      <c r="BJ232" s="55" t="str">
        <f t="shared" si="53"/>
        <v/>
      </c>
      <c r="BK232" s="55" t="str">
        <f t="shared" si="53"/>
        <v/>
      </c>
      <c r="BL232" s="55" t="str">
        <f t="shared" ref="BD232:BQ250" si="54">IF(ISERROR(SEARCHB(" "&amp;BL$1&amp;" "," "&amp;$L232&amp;" "))=TRUE,"",BL$1)</f>
        <v/>
      </c>
      <c r="BM232" s="55" t="str">
        <f t="shared" si="54"/>
        <v/>
      </c>
      <c r="BN232" s="55" t="str">
        <f t="shared" si="54"/>
        <v/>
      </c>
      <c r="BO232" s="55" t="str">
        <f t="shared" si="54"/>
        <v/>
      </c>
      <c r="BP232" s="55" t="str">
        <f t="shared" si="54"/>
        <v/>
      </c>
      <c r="BQ232" s="55" t="str">
        <f t="shared" si="54"/>
        <v/>
      </c>
      <c r="BR232" s="62" t="str">
        <f t="shared" si="43"/>
        <v>Base</v>
      </c>
      <c r="BS232" s="62" t="str">
        <f t="shared" si="44"/>
        <v/>
      </c>
      <c r="BT232" s="63">
        <f t="shared" si="45"/>
        <v>117</v>
      </c>
      <c r="BU232" s="64">
        <f t="shared" si="46"/>
        <v>6.02</v>
      </c>
      <c r="BV232" s="64">
        <f t="shared" si="47"/>
        <v>13.04</v>
      </c>
      <c r="BW232" s="64">
        <f t="shared" si="48"/>
        <v>97.44</v>
      </c>
      <c r="BX232" s="65">
        <f t="shared" si="49"/>
        <v>46257.02</v>
      </c>
      <c r="BY232" s="65">
        <f t="shared" si="50"/>
        <v>46264.04</v>
      </c>
      <c r="BZ232" s="65">
        <f t="shared" si="51"/>
        <v>46349.440000000002</v>
      </c>
    </row>
    <row r="233" spans="1:78" ht="15.5" x14ac:dyDescent="0.35">
      <c r="A233">
        <v>72955</v>
      </c>
      <c r="B233" t="s">
        <v>782</v>
      </c>
      <c r="C233" t="s">
        <v>28</v>
      </c>
      <c r="D233">
        <v>100</v>
      </c>
      <c r="E233">
        <v>3007</v>
      </c>
      <c r="F233" t="s">
        <v>968</v>
      </c>
      <c r="G233" t="s">
        <v>814</v>
      </c>
      <c r="H233" t="s">
        <v>28</v>
      </c>
      <c r="I233" s="13">
        <v>46252</v>
      </c>
      <c r="J233" s="13">
        <v>46367</v>
      </c>
      <c r="K233" s="13">
        <v>46309</v>
      </c>
      <c r="L233" t="s">
        <v>282</v>
      </c>
      <c r="M233" t="s">
        <v>193</v>
      </c>
      <c r="N233">
        <v>24</v>
      </c>
      <c r="O233">
        <v>1</v>
      </c>
      <c r="P233">
        <v>1</v>
      </c>
      <c r="Q233">
        <v>1</v>
      </c>
      <c r="R233">
        <v>0</v>
      </c>
      <c r="S233">
        <v>346062</v>
      </c>
      <c r="T233" t="s">
        <v>1126</v>
      </c>
      <c r="U233">
        <v>0</v>
      </c>
      <c r="V233"/>
      <c r="W233">
        <v>3</v>
      </c>
      <c r="X233" t="s">
        <v>194</v>
      </c>
      <c r="Y233"/>
      <c r="Z233"/>
      <c r="AA233" t="s">
        <v>206</v>
      </c>
      <c r="AB233">
        <v>2302</v>
      </c>
      <c r="AC233" t="s">
        <v>207</v>
      </c>
      <c r="AD233" t="s">
        <v>330</v>
      </c>
      <c r="AE233" t="s">
        <v>496</v>
      </c>
      <c r="AF233" s="13">
        <v>46252</v>
      </c>
      <c r="AG233" s="13">
        <v>46367</v>
      </c>
      <c r="AH233"/>
      <c r="AI233"/>
      <c r="AJ233"/>
      <c r="AK233"/>
      <c r="AL233"/>
      <c r="AM233"/>
      <c r="AN233"/>
      <c r="AO233"/>
      <c r="AP233"/>
      <c r="AQ233"/>
      <c r="AR233"/>
      <c r="AS233"/>
      <c r="AT233" s="59">
        <f>VLOOKUP($BR233,Tables!$D$14:$I$27,2,FALSE)*W233</f>
        <v>480</v>
      </c>
      <c r="AU233" s="59">
        <f>VLOOKUP($BR233,Tables!$D$14:$I$27,3,FALSE)</f>
        <v>0</v>
      </c>
      <c r="AV233" s="59">
        <f>VLOOKUP($BR233,Tables!$D$14:$I$27,4,FALSE)*W233</f>
        <v>0</v>
      </c>
      <c r="AW233" s="59">
        <f>VLOOKUP($BR233,Tables!$D$14:$I$27,5,FALSE)*W233</f>
        <v>0</v>
      </c>
      <c r="AX233" s="52">
        <f>IF(ISERROR(VLOOKUP(V233,Tables!$A$2:$B$27,2,FALSE))=TRUE,0,VLOOKUP(V233,Tables!$A$2:$B$27,2,FALSE))*VLOOKUP(BR233,Tables!$D$14:$J$27,7,FALSE)</f>
        <v>0</v>
      </c>
      <c r="AY233" s="52">
        <f>IF(ISERROR(VLOOKUP(BS233,Tables!$A$2:$B$31,2,FALSE))=TRUE,0,VLOOKUP(BS233,Tables!$A$2:$B$31,2,FALSE))</f>
        <v>0</v>
      </c>
      <c r="AZ233" s="59">
        <f>VLOOKUP($BR233,Tables!$D$14:$K$27,8,FALSE)</f>
        <v>0</v>
      </c>
      <c r="BA233" s="59">
        <f>IF(OR(BR233="T150",BR233="HYBT150"),W233*Tables!$L$23,0)</f>
        <v>0</v>
      </c>
      <c r="BB233" s="59">
        <f>IF(OR(BR233="T200",BR233="HYBT200"),W233*Tables!$E$24,0)</f>
        <v>0</v>
      </c>
      <c r="BC233" s="61">
        <f t="shared" si="42"/>
        <v>480</v>
      </c>
      <c r="BD233" s="55" t="str">
        <f t="shared" si="54"/>
        <v/>
      </c>
      <c r="BE233" s="55" t="str">
        <f t="shared" si="54"/>
        <v/>
      </c>
      <c r="BF233" s="55" t="str">
        <f t="shared" si="54"/>
        <v/>
      </c>
      <c r="BG233" s="55" t="str">
        <f t="shared" si="54"/>
        <v/>
      </c>
      <c r="BH233" s="55" t="str">
        <f t="shared" si="54"/>
        <v/>
      </c>
      <c r="BI233" s="55" t="str">
        <f t="shared" si="54"/>
        <v/>
      </c>
      <c r="BJ233" s="55" t="str">
        <f t="shared" si="54"/>
        <v/>
      </c>
      <c r="BK233" s="55" t="str">
        <f t="shared" si="54"/>
        <v/>
      </c>
      <c r="BL233" s="55" t="str">
        <f t="shared" si="54"/>
        <v/>
      </c>
      <c r="BM233" s="55" t="str">
        <f t="shared" si="54"/>
        <v/>
      </c>
      <c r="BN233" s="55" t="str">
        <f t="shared" si="54"/>
        <v/>
      </c>
      <c r="BO233" s="55" t="str">
        <f t="shared" si="54"/>
        <v/>
      </c>
      <c r="BP233" s="55" t="str">
        <f t="shared" si="54"/>
        <v/>
      </c>
      <c r="BQ233" s="55" t="str">
        <f t="shared" si="54"/>
        <v/>
      </c>
      <c r="BR233" s="62" t="str">
        <f t="shared" si="43"/>
        <v>Base</v>
      </c>
      <c r="BS233" s="62" t="str">
        <f t="shared" si="44"/>
        <v/>
      </c>
      <c r="BT233" s="63">
        <f t="shared" si="45"/>
        <v>116</v>
      </c>
      <c r="BU233" s="64">
        <f t="shared" si="46"/>
        <v>5.96</v>
      </c>
      <c r="BV233" s="64">
        <f t="shared" si="47"/>
        <v>12.92</v>
      </c>
      <c r="BW233" s="64">
        <f t="shared" si="48"/>
        <v>96.6</v>
      </c>
      <c r="BX233" s="65">
        <f t="shared" si="49"/>
        <v>46257.96</v>
      </c>
      <c r="BY233" s="65">
        <f t="shared" si="50"/>
        <v>46264.92</v>
      </c>
      <c r="BZ233" s="65">
        <f t="shared" si="51"/>
        <v>46349.599999999999</v>
      </c>
    </row>
    <row r="234" spans="1:78" ht="15.5" x14ac:dyDescent="0.35">
      <c r="A234">
        <v>72126</v>
      </c>
      <c r="B234" t="s">
        <v>782</v>
      </c>
      <c r="C234" t="s">
        <v>28</v>
      </c>
      <c r="D234">
        <v>100</v>
      </c>
      <c r="E234" t="s">
        <v>585</v>
      </c>
      <c r="F234" t="s">
        <v>968</v>
      </c>
      <c r="G234" t="s">
        <v>814</v>
      </c>
      <c r="H234" t="s">
        <v>28</v>
      </c>
      <c r="I234" s="13">
        <v>46251</v>
      </c>
      <c r="J234" s="13">
        <v>46304</v>
      </c>
      <c r="K234" s="13">
        <v>46277</v>
      </c>
      <c r="L234" t="s">
        <v>256</v>
      </c>
      <c r="M234" t="s">
        <v>161</v>
      </c>
      <c r="N234">
        <v>24</v>
      </c>
      <c r="O234">
        <v>24</v>
      </c>
      <c r="P234">
        <v>24</v>
      </c>
      <c r="Q234">
        <v>24</v>
      </c>
      <c r="R234">
        <v>2</v>
      </c>
      <c r="S234">
        <v>333</v>
      </c>
      <c r="T234" t="s">
        <v>971</v>
      </c>
      <c r="U234">
        <v>0</v>
      </c>
      <c r="V234"/>
      <c r="W234">
        <v>3</v>
      </c>
      <c r="X234" t="s">
        <v>194</v>
      </c>
      <c r="Y234"/>
      <c r="Z234" t="s">
        <v>277</v>
      </c>
      <c r="AA234"/>
      <c r="AB234"/>
      <c r="AC234"/>
      <c r="AD234"/>
      <c r="AE234"/>
      <c r="AF234" s="13">
        <v>46251</v>
      </c>
      <c r="AG234" s="13">
        <v>46304</v>
      </c>
      <c r="AH234"/>
      <c r="AI234"/>
      <c r="AJ234"/>
      <c r="AK234"/>
      <c r="AL234"/>
      <c r="AM234"/>
      <c r="AN234"/>
      <c r="AO234"/>
      <c r="AP234"/>
      <c r="AQ234"/>
      <c r="AR234"/>
      <c r="AS234"/>
      <c r="AT234" s="59">
        <f>VLOOKUP($BR234,Tables!$D$14:$I$27,2,FALSE)*W234</f>
        <v>480</v>
      </c>
      <c r="AU234" s="59">
        <f>VLOOKUP($BR234,Tables!$D$14:$I$27,3,FALSE)</f>
        <v>0</v>
      </c>
      <c r="AV234" s="59">
        <f>VLOOKUP($BR234,Tables!$D$14:$I$27,4,FALSE)*W234</f>
        <v>0</v>
      </c>
      <c r="AW234" s="59">
        <f>VLOOKUP($BR234,Tables!$D$14:$I$27,5,FALSE)*W234</f>
        <v>0</v>
      </c>
      <c r="AX234" s="52">
        <f>IF(ISERROR(VLOOKUP(V234,Tables!$A$2:$B$27,2,FALSE))=TRUE,0,VLOOKUP(V234,Tables!$A$2:$B$27,2,FALSE))*VLOOKUP(BR234,Tables!$D$14:$J$27,7,FALSE)</f>
        <v>0</v>
      </c>
      <c r="AY234" s="52">
        <f>IF(ISERROR(VLOOKUP(BS234,Tables!$A$2:$B$31,2,FALSE))=TRUE,0,VLOOKUP(BS234,Tables!$A$2:$B$31,2,FALSE))</f>
        <v>0</v>
      </c>
      <c r="AZ234" s="59">
        <f>VLOOKUP($BR234,Tables!$D$14:$K$27,8,FALSE)</f>
        <v>0</v>
      </c>
      <c r="BA234" s="59">
        <f>IF(OR(BR234="T150",BR234="HYBT150"),W234*Tables!$L$23,0)</f>
        <v>0</v>
      </c>
      <c r="BB234" s="59">
        <f>IF(OR(BR234="T200",BR234="HYBT200"),W234*Tables!$E$24,0)</f>
        <v>0</v>
      </c>
      <c r="BC234" s="61">
        <f t="shared" si="42"/>
        <v>480</v>
      </c>
      <c r="BD234" s="55" t="str">
        <f t="shared" si="54"/>
        <v/>
      </c>
      <c r="BE234" s="55" t="str">
        <f t="shared" si="54"/>
        <v/>
      </c>
      <c r="BF234" s="55" t="str">
        <f t="shared" si="54"/>
        <v/>
      </c>
      <c r="BG234" s="55" t="str">
        <f t="shared" si="54"/>
        <v/>
      </c>
      <c r="BH234" s="55" t="str">
        <f t="shared" si="54"/>
        <v/>
      </c>
      <c r="BI234" s="55" t="str">
        <f t="shared" si="54"/>
        <v/>
      </c>
      <c r="BJ234" s="55" t="str">
        <f t="shared" si="54"/>
        <v/>
      </c>
      <c r="BK234" s="55" t="str">
        <f t="shared" si="54"/>
        <v/>
      </c>
      <c r="BL234" s="55" t="str">
        <f t="shared" si="54"/>
        <v/>
      </c>
      <c r="BM234" s="55" t="str">
        <f t="shared" si="54"/>
        <v/>
      </c>
      <c r="BN234" s="55" t="str">
        <f t="shared" si="54"/>
        <v/>
      </c>
      <c r="BO234" s="55" t="str">
        <f t="shared" si="54"/>
        <v/>
      </c>
      <c r="BP234" s="55" t="str">
        <f t="shared" si="54"/>
        <v/>
      </c>
      <c r="BQ234" s="55" t="str">
        <f t="shared" si="54"/>
        <v/>
      </c>
      <c r="BR234" s="62" t="str">
        <f t="shared" si="43"/>
        <v>Base</v>
      </c>
      <c r="BS234" s="62" t="str">
        <f t="shared" si="44"/>
        <v/>
      </c>
      <c r="BT234" s="63">
        <f t="shared" si="45"/>
        <v>54</v>
      </c>
      <c r="BU234" s="64">
        <f t="shared" si="46"/>
        <v>2.2399999999999998</v>
      </c>
      <c r="BV234" s="64">
        <f t="shared" si="47"/>
        <v>5.4799999999999995</v>
      </c>
      <c r="BW234" s="64">
        <f t="shared" si="48"/>
        <v>44.519999999999996</v>
      </c>
      <c r="BX234" s="65">
        <f t="shared" si="49"/>
        <v>46253.24</v>
      </c>
      <c r="BY234" s="65">
        <f t="shared" si="50"/>
        <v>46256.480000000003</v>
      </c>
      <c r="BZ234" s="65">
        <f t="shared" si="51"/>
        <v>46295.519999999997</v>
      </c>
    </row>
    <row r="235" spans="1:78" ht="15.5" x14ac:dyDescent="0.35">
      <c r="A235">
        <v>72127</v>
      </c>
      <c r="B235" t="s">
        <v>782</v>
      </c>
      <c r="C235" t="s">
        <v>28</v>
      </c>
      <c r="D235">
        <v>100</v>
      </c>
      <c r="E235" t="s">
        <v>586</v>
      </c>
      <c r="F235" t="s">
        <v>968</v>
      </c>
      <c r="G235" t="s">
        <v>814</v>
      </c>
      <c r="H235" t="s">
        <v>28</v>
      </c>
      <c r="I235" s="13">
        <v>46251</v>
      </c>
      <c r="J235" s="13">
        <v>46304</v>
      </c>
      <c r="K235" s="13">
        <v>46277</v>
      </c>
      <c r="L235" t="s">
        <v>256</v>
      </c>
      <c r="M235" t="s">
        <v>161</v>
      </c>
      <c r="N235">
        <v>24</v>
      </c>
      <c r="O235">
        <v>23</v>
      </c>
      <c r="P235">
        <v>23</v>
      </c>
      <c r="Q235">
        <v>23</v>
      </c>
      <c r="R235">
        <v>2</v>
      </c>
      <c r="S235">
        <v>373496</v>
      </c>
      <c r="T235" t="s">
        <v>972</v>
      </c>
      <c r="U235">
        <v>0</v>
      </c>
      <c r="V235"/>
      <c r="W235">
        <v>3</v>
      </c>
      <c r="X235" t="s">
        <v>194</v>
      </c>
      <c r="Y235"/>
      <c r="Z235" t="s">
        <v>277</v>
      </c>
      <c r="AA235"/>
      <c r="AB235"/>
      <c r="AC235"/>
      <c r="AD235"/>
      <c r="AE235"/>
      <c r="AF235" s="13">
        <v>46251</v>
      </c>
      <c r="AG235" s="13">
        <v>46304</v>
      </c>
      <c r="AH235"/>
      <c r="AI235"/>
      <c r="AJ235"/>
      <c r="AK235"/>
      <c r="AL235"/>
      <c r="AM235"/>
      <c r="AN235"/>
      <c r="AO235"/>
      <c r="AP235"/>
      <c r="AQ235"/>
      <c r="AR235"/>
      <c r="AS235"/>
      <c r="AT235" s="59">
        <f>VLOOKUP($BR235,Tables!$D$14:$I$27,2,FALSE)*W235</f>
        <v>480</v>
      </c>
      <c r="AU235" s="59">
        <f>VLOOKUP($BR235,Tables!$D$14:$I$27,3,FALSE)</f>
        <v>0</v>
      </c>
      <c r="AV235" s="59">
        <f>VLOOKUP($BR235,Tables!$D$14:$I$27,4,FALSE)*W235</f>
        <v>0</v>
      </c>
      <c r="AW235" s="59">
        <f>VLOOKUP($BR235,Tables!$D$14:$I$27,5,FALSE)*W235</f>
        <v>0</v>
      </c>
      <c r="AX235" s="52">
        <f>IF(ISERROR(VLOOKUP(V235,Tables!$A$2:$B$27,2,FALSE))=TRUE,0,VLOOKUP(V235,Tables!$A$2:$B$27,2,FALSE))*VLOOKUP(BR235,Tables!$D$14:$J$27,7,FALSE)</f>
        <v>0</v>
      </c>
      <c r="AY235" s="52">
        <f>IF(ISERROR(VLOOKUP(BS235,Tables!$A$2:$B$31,2,FALSE))=TRUE,0,VLOOKUP(BS235,Tables!$A$2:$B$31,2,FALSE))</f>
        <v>0</v>
      </c>
      <c r="AZ235" s="59">
        <f>VLOOKUP($BR235,Tables!$D$14:$K$27,8,FALSE)</f>
        <v>0</v>
      </c>
      <c r="BA235" s="59">
        <f>IF(OR(BR235="T150",BR235="HYBT150"),W235*Tables!$L$23,0)</f>
        <v>0</v>
      </c>
      <c r="BB235" s="59">
        <f>IF(OR(BR235="T200",BR235="HYBT200"),W235*Tables!$E$24,0)</f>
        <v>0</v>
      </c>
      <c r="BC235" s="61">
        <f t="shared" si="42"/>
        <v>480</v>
      </c>
      <c r="BD235" s="55" t="str">
        <f t="shared" si="54"/>
        <v/>
      </c>
      <c r="BE235" s="55" t="str">
        <f t="shared" si="54"/>
        <v/>
      </c>
      <c r="BF235" s="55" t="str">
        <f t="shared" si="54"/>
        <v/>
      </c>
      <c r="BG235" s="55" t="str">
        <f t="shared" si="54"/>
        <v/>
      </c>
      <c r="BH235" s="55" t="str">
        <f t="shared" si="54"/>
        <v/>
      </c>
      <c r="BI235" s="55" t="str">
        <f t="shared" si="54"/>
        <v/>
      </c>
      <c r="BJ235" s="55" t="str">
        <f t="shared" si="54"/>
        <v/>
      </c>
      <c r="BK235" s="55" t="str">
        <f t="shared" si="54"/>
        <v/>
      </c>
      <c r="BL235" s="55" t="str">
        <f t="shared" si="54"/>
        <v/>
      </c>
      <c r="BM235" s="55" t="str">
        <f t="shared" si="54"/>
        <v/>
      </c>
      <c r="BN235" s="55" t="str">
        <f t="shared" si="54"/>
        <v/>
      </c>
      <c r="BO235" s="55" t="str">
        <f t="shared" si="54"/>
        <v/>
      </c>
      <c r="BP235" s="55" t="str">
        <f t="shared" si="54"/>
        <v/>
      </c>
      <c r="BQ235" s="55" t="str">
        <f t="shared" si="54"/>
        <v/>
      </c>
      <c r="BR235" s="62" t="str">
        <f t="shared" si="43"/>
        <v>Base</v>
      </c>
      <c r="BS235" s="62" t="str">
        <f t="shared" si="44"/>
        <v/>
      </c>
      <c r="BT235" s="63">
        <f t="shared" si="45"/>
        <v>54</v>
      </c>
      <c r="BU235" s="64">
        <f t="shared" si="46"/>
        <v>2.2399999999999998</v>
      </c>
      <c r="BV235" s="64">
        <f t="shared" si="47"/>
        <v>5.4799999999999995</v>
      </c>
      <c r="BW235" s="64">
        <f t="shared" si="48"/>
        <v>44.519999999999996</v>
      </c>
      <c r="BX235" s="65">
        <f t="shared" si="49"/>
        <v>46253.24</v>
      </c>
      <c r="BY235" s="65">
        <f t="shared" si="50"/>
        <v>46256.480000000003</v>
      </c>
      <c r="BZ235" s="65">
        <f t="shared" si="51"/>
        <v>46295.519999999997</v>
      </c>
    </row>
    <row r="236" spans="1:78" ht="15.5" x14ac:dyDescent="0.35">
      <c r="A236">
        <v>72128</v>
      </c>
      <c r="B236" t="s">
        <v>782</v>
      </c>
      <c r="C236" t="s">
        <v>28</v>
      </c>
      <c r="D236">
        <v>100</v>
      </c>
      <c r="E236" t="s">
        <v>587</v>
      </c>
      <c r="F236" t="s">
        <v>968</v>
      </c>
      <c r="G236" t="s">
        <v>814</v>
      </c>
      <c r="H236" t="s">
        <v>28</v>
      </c>
      <c r="I236" s="13">
        <v>46251</v>
      </c>
      <c r="J236" s="13">
        <v>46304</v>
      </c>
      <c r="K236" s="13">
        <v>46277</v>
      </c>
      <c r="L236" t="s">
        <v>256</v>
      </c>
      <c r="M236" t="s">
        <v>161</v>
      </c>
      <c r="N236">
        <v>24</v>
      </c>
      <c r="O236">
        <v>24</v>
      </c>
      <c r="P236">
        <v>24</v>
      </c>
      <c r="Q236">
        <v>24</v>
      </c>
      <c r="R236">
        <v>1</v>
      </c>
      <c r="S236">
        <v>199</v>
      </c>
      <c r="T236" t="s">
        <v>39</v>
      </c>
      <c r="U236">
        <v>0</v>
      </c>
      <c r="V236"/>
      <c r="W236">
        <v>3</v>
      </c>
      <c r="X236" t="s">
        <v>194</v>
      </c>
      <c r="Y236"/>
      <c r="Z236" t="s">
        <v>277</v>
      </c>
      <c r="AA236"/>
      <c r="AB236"/>
      <c r="AC236"/>
      <c r="AD236"/>
      <c r="AE236"/>
      <c r="AF236" s="13">
        <v>46251</v>
      </c>
      <c r="AG236" s="13">
        <v>46304</v>
      </c>
      <c r="AH236"/>
      <c r="AI236"/>
      <c r="AJ236"/>
      <c r="AK236"/>
      <c r="AL236"/>
      <c r="AM236"/>
      <c r="AN236"/>
      <c r="AO236"/>
      <c r="AP236"/>
      <c r="AQ236"/>
      <c r="AR236"/>
      <c r="AS236"/>
      <c r="AT236" s="59">
        <f>VLOOKUP($BR236,Tables!$D$14:$I$27,2,FALSE)*W236</f>
        <v>480</v>
      </c>
      <c r="AU236" s="59">
        <f>VLOOKUP($BR236,Tables!$D$14:$I$27,3,FALSE)</f>
        <v>0</v>
      </c>
      <c r="AV236" s="59">
        <f>VLOOKUP($BR236,Tables!$D$14:$I$27,4,FALSE)*W236</f>
        <v>0</v>
      </c>
      <c r="AW236" s="59">
        <f>VLOOKUP($BR236,Tables!$D$14:$I$27,5,FALSE)*W236</f>
        <v>0</v>
      </c>
      <c r="AX236" s="52">
        <f>IF(ISERROR(VLOOKUP(V236,Tables!$A$2:$B$27,2,FALSE))=TRUE,0,VLOOKUP(V236,Tables!$A$2:$B$27,2,FALSE))*VLOOKUP(BR236,Tables!$D$14:$J$27,7,FALSE)</f>
        <v>0</v>
      </c>
      <c r="AY236" s="52">
        <f>IF(ISERROR(VLOOKUP(BS236,Tables!$A$2:$B$31,2,FALSE))=TRUE,0,VLOOKUP(BS236,Tables!$A$2:$B$31,2,FALSE))</f>
        <v>0</v>
      </c>
      <c r="AZ236" s="59">
        <f>VLOOKUP($BR236,Tables!$D$14:$K$27,8,FALSE)</f>
        <v>0</v>
      </c>
      <c r="BA236" s="59">
        <f>IF(OR(BR236="T150",BR236="HYBT150"),W236*Tables!$L$23,0)</f>
        <v>0</v>
      </c>
      <c r="BB236" s="59">
        <f>IF(OR(BR236="T200",BR236="HYBT200"),W236*Tables!$E$24,0)</f>
        <v>0</v>
      </c>
      <c r="BC236" s="61">
        <f t="shared" si="42"/>
        <v>480</v>
      </c>
      <c r="BD236" s="55" t="str">
        <f t="shared" si="54"/>
        <v/>
      </c>
      <c r="BE236" s="55" t="str">
        <f t="shared" si="54"/>
        <v/>
      </c>
      <c r="BF236" s="55" t="str">
        <f t="shared" si="54"/>
        <v/>
      </c>
      <c r="BG236" s="55" t="str">
        <f t="shared" si="54"/>
        <v/>
      </c>
      <c r="BH236" s="55" t="str">
        <f t="shared" si="54"/>
        <v/>
      </c>
      <c r="BI236" s="55" t="str">
        <f t="shared" si="54"/>
        <v/>
      </c>
      <c r="BJ236" s="55" t="str">
        <f t="shared" si="54"/>
        <v/>
      </c>
      <c r="BK236" s="55" t="str">
        <f t="shared" si="54"/>
        <v/>
      </c>
      <c r="BL236" s="55" t="str">
        <f t="shared" si="54"/>
        <v/>
      </c>
      <c r="BM236" s="55" t="str">
        <f t="shared" si="54"/>
        <v/>
      </c>
      <c r="BN236" s="55" t="str">
        <f t="shared" si="54"/>
        <v/>
      </c>
      <c r="BO236" s="55" t="str">
        <f t="shared" si="54"/>
        <v/>
      </c>
      <c r="BP236" s="55" t="str">
        <f t="shared" si="54"/>
        <v/>
      </c>
      <c r="BQ236" s="55" t="str">
        <f t="shared" si="54"/>
        <v/>
      </c>
      <c r="BR236" s="62" t="str">
        <f t="shared" si="43"/>
        <v>Base</v>
      </c>
      <c r="BS236" s="62" t="str">
        <f t="shared" si="44"/>
        <v/>
      </c>
      <c r="BT236" s="63">
        <f t="shared" si="45"/>
        <v>54</v>
      </c>
      <c r="BU236" s="64">
        <f t="shared" si="46"/>
        <v>2.2399999999999998</v>
      </c>
      <c r="BV236" s="64">
        <f t="shared" si="47"/>
        <v>5.4799999999999995</v>
      </c>
      <c r="BW236" s="64">
        <f t="shared" si="48"/>
        <v>44.519999999999996</v>
      </c>
      <c r="BX236" s="65">
        <f t="shared" si="49"/>
        <v>46253.24</v>
      </c>
      <c r="BY236" s="65">
        <f t="shared" si="50"/>
        <v>46256.480000000003</v>
      </c>
      <c r="BZ236" s="65">
        <f t="shared" si="51"/>
        <v>46295.519999999997</v>
      </c>
    </row>
    <row r="237" spans="1:78" ht="15.5" x14ac:dyDescent="0.35">
      <c r="A237">
        <v>72129</v>
      </c>
      <c r="B237" t="s">
        <v>782</v>
      </c>
      <c r="C237" t="s">
        <v>28</v>
      </c>
      <c r="D237">
        <v>100</v>
      </c>
      <c r="E237" t="s">
        <v>973</v>
      </c>
      <c r="F237" t="s">
        <v>968</v>
      </c>
      <c r="G237" t="s">
        <v>814</v>
      </c>
      <c r="H237" t="s">
        <v>28</v>
      </c>
      <c r="I237" s="13">
        <v>46251</v>
      </c>
      <c r="J237" s="13">
        <v>46304</v>
      </c>
      <c r="K237" s="13">
        <v>46277</v>
      </c>
      <c r="L237" t="s">
        <v>256</v>
      </c>
      <c r="M237" t="s">
        <v>161</v>
      </c>
      <c r="N237">
        <v>24</v>
      </c>
      <c r="O237">
        <v>0</v>
      </c>
      <c r="P237">
        <v>0</v>
      </c>
      <c r="Q237">
        <v>0</v>
      </c>
      <c r="R237">
        <v>0</v>
      </c>
      <c r="S237" t="s">
        <v>197</v>
      </c>
      <c r="T237" t="s">
        <v>197</v>
      </c>
      <c r="U237">
        <v>0</v>
      </c>
      <c r="V237"/>
      <c r="W237">
        <v>3</v>
      </c>
      <c r="X237" t="s">
        <v>293</v>
      </c>
      <c r="Y237"/>
      <c r="Z237" t="s">
        <v>277</v>
      </c>
      <c r="AA237"/>
      <c r="AB237"/>
      <c r="AC237"/>
      <c r="AD237"/>
      <c r="AE237"/>
      <c r="AF237" s="13">
        <v>46251</v>
      </c>
      <c r="AG237" s="13">
        <v>46304</v>
      </c>
      <c r="AH237"/>
      <c r="AI237"/>
      <c r="AJ237"/>
      <c r="AK237"/>
      <c r="AL237"/>
      <c r="AM237"/>
      <c r="AN237"/>
      <c r="AO237"/>
      <c r="AP237"/>
      <c r="AQ237"/>
      <c r="AR237"/>
      <c r="AS237"/>
      <c r="AT237" s="59">
        <f>VLOOKUP($BR237,Tables!$D$14:$I$27,2,FALSE)*W237</f>
        <v>480</v>
      </c>
      <c r="AU237" s="59">
        <f>VLOOKUP($BR237,Tables!$D$14:$I$27,3,FALSE)</f>
        <v>0</v>
      </c>
      <c r="AV237" s="59">
        <f>VLOOKUP($BR237,Tables!$D$14:$I$27,4,FALSE)*W237</f>
        <v>0</v>
      </c>
      <c r="AW237" s="59">
        <f>VLOOKUP($BR237,Tables!$D$14:$I$27,5,FALSE)*W237</f>
        <v>0</v>
      </c>
      <c r="AX237" s="52">
        <f>IF(ISERROR(VLOOKUP(V237,Tables!$A$2:$B$27,2,FALSE))=TRUE,0,VLOOKUP(V237,Tables!$A$2:$B$27,2,FALSE))*VLOOKUP(BR237,Tables!$D$14:$J$27,7,FALSE)</f>
        <v>0</v>
      </c>
      <c r="AY237" s="52">
        <f>IF(ISERROR(VLOOKUP(BS237,Tables!$A$2:$B$31,2,FALSE))=TRUE,0,VLOOKUP(BS237,Tables!$A$2:$B$31,2,FALSE))</f>
        <v>0</v>
      </c>
      <c r="AZ237" s="59">
        <f>VLOOKUP($BR237,Tables!$D$14:$K$27,8,FALSE)</f>
        <v>0</v>
      </c>
      <c r="BA237" s="59">
        <f>IF(OR(BR237="T150",BR237="HYBT150"),W237*Tables!$L$23,0)</f>
        <v>0</v>
      </c>
      <c r="BB237" s="59">
        <f>IF(OR(BR237="T200",BR237="HYBT200"),W237*Tables!$E$24,0)</f>
        <v>0</v>
      </c>
      <c r="BC237" s="61">
        <f t="shared" si="42"/>
        <v>480</v>
      </c>
      <c r="BD237" s="55" t="str">
        <f t="shared" si="54"/>
        <v/>
      </c>
      <c r="BE237" s="55" t="str">
        <f t="shared" si="54"/>
        <v/>
      </c>
      <c r="BF237" s="55" t="str">
        <f t="shared" si="54"/>
        <v/>
      </c>
      <c r="BG237" s="55" t="str">
        <f t="shared" si="54"/>
        <v/>
      </c>
      <c r="BH237" s="55" t="str">
        <f t="shared" si="54"/>
        <v/>
      </c>
      <c r="BI237" s="55" t="str">
        <f t="shared" si="54"/>
        <v/>
      </c>
      <c r="BJ237" s="55" t="str">
        <f t="shared" si="54"/>
        <v/>
      </c>
      <c r="BK237" s="55" t="str">
        <f t="shared" si="54"/>
        <v/>
      </c>
      <c r="BL237" s="55" t="str">
        <f t="shared" si="54"/>
        <v/>
      </c>
      <c r="BM237" s="55" t="str">
        <f t="shared" si="54"/>
        <v/>
      </c>
      <c r="BN237" s="55" t="str">
        <f t="shared" si="54"/>
        <v/>
      </c>
      <c r="BO237" s="55" t="str">
        <f t="shared" si="54"/>
        <v/>
      </c>
      <c r="BP237" s="55" t="str">
        <f t="shared" si="54"/>
        <v/>
      </c>
      <c r="BQ237" s="55" t="str">
        <f t="shared" si="54"/>
        <v/>
      </c>
      <c r="BR237" s="62" t="str">
        <f t="shared" si="43"/>
        <v>Base</v>
      </c>
      <c r="BS237" s="62" t="str">
        <f t="shared" si="44"/>
        <v/>
      </c>
      <c r="BT237" s="63">
        <f t="shared" si="45"/>
        <v>54</v>
      </c>
      <c r="BU237" s="64">
        <f t="shared" si="46"/>
        <v>2.2399999999999998</v>
      </c>
      <c r="BV237" s="64">
        <f t="shared" si="47"/>
        <v>5.4799999999999995</v>
      </c>
      <c r="BW237" s="64">
        <f t="shared" si="48"/>
        <v>44.519999999999996</v>
      </c>
      <c r="BX237" s="65">
        <f t="shared" si="49"/>
        <v>46253.24</v>
      </c>
      <c r="BY237" s="65">
        <f t="shared" si="50"/>
        <v>46256.480000000003</v>
      </c>
      <c r="BZ237" s="65">
        <f t="shared" si="51"/>
        <v>46295.519999999997</v>
      </c>
    </row>
    <row r="238" spans="1:78" ht="15.5" x14ac:dyDescent="0.35">
      <c r="A238">
        <v>72130</v>
      </c>
      <c r="B238" t="s">
        <v>782</v>
      </c>
      <c r="C238" t="s">
        <v>28</v>
      </c>
      <c r="D238">
        <v>100</v>
      </c>
      <c r="E238" t="s">
        <v>470</v>
      </c>
      <c r="F238" t="s">
        <v>968</v>
      </c>
      <c r="G238" t="s">
        <v>814</v>
      </c>
      <c r="H238" t="s">
        <v>28</v>
      </c>
      <c r="I238" s="13">
        <v>46307</v>
      </c>
      <c r="J238" s="13">
        <v>46367</v>
      </c>
      <c r="K238" s="13">
        <v>46337</v>
      </c>
      <c r="L238" t="s">
        <v>256</v>
      </c>
      <c r="M238" t="s">
        <v>161</v>
      </c>
      <c r="N238">
        <v>24</v>
      </c>
      <c r="O238">
        <v>0</v>
      </c>
      <c r="P238">
        <v>0</v>
      </c>
      <c r="Q238">
        <v>0</v>
      </c>
      <c r="R238">
        <v>0</v>
      </c>
      <c r="S238" t="s">
        <v>197</v>
      </c>
      <c r="T238" t="s">
        <v>197</v>
      </c>
      <c r="U238">
        <v>0</v>
      </c>
      <c r="V238"/>
      <c r="W238">
        <v>3</v>
      </c>
      <c r="X238" t="s">
        <v>293</v>
      </c>
      <c r="Y238"/>
      <c r="Z238" t="s">
        <v>277</v>
      </c>
      <c r="AA238"/>
      <c r="AB238"/>
      <c r="AC238"/>
      <c r="AD238"/>
      <c r="AE238"/>
      <c r="AF238" s="13">
        <v>46307</v>
      </c>
      <c r="AG238" s="13">
        <v>46367</v>
      </c>
      <c r="AH238"/>
      <c r="AI238"/>
      <c r="AJ238"/>
      <c r="AK238"/>
      <c r="AL238"/>
      <c r="AM238"/>
      <c r="AN238"/>
      <c r="AO238"/>
      <c r="AP238"/>
      <c r="AQ238"/>
      <c r="AR238"/>
      <c r="AS238"/>
      <c r="AT238" s="59">
        <f>VLOOKUP($BR238,Tables!$D$14:$I$27,2,FALSE)*W238</f>
        <v>480</v>
      </c>
      <c r="AU238" s="59">
        <f>VLOOKUP($BR238,Tables!$D$14:$I$27,3,FALSE)</f>
        <v>0</v>
      </c>
      <c r="AV238" s="59">
        <f>VLOOKUP($BR238,Tables!$D$14:$I$27,4,FALSE)*W238</f>
        <v>0</v>
      </c>
      <c r="AW238" s="59">
        <f>VLOOKUP($BR238,Tables!$D$14:$I$27,5,FALSE)*W238</f>
        <v>0</v>
      </c>
      <c r="AX238" s="52">
        <f>IF(ISERROR(VLOOKUP(V238,Tables!$A$2:$B$27,2,FALSE))=TRUE,0,VLOOKUP(V238,Tables!$A$2:$B$27,2,FALSE))*VLOOKUP(BR238,Tables!$D$14:$J$27,7,FALSE)</f>
        <v>0</v>
      </c>
      <c r="AY238" s="52">
        <f>IF(ISERROR(VLOOKUP(BS238,Tables!$A$2:$B$31,2,FALSE))=TRUE,0,VLOOKUP(BS238,Tables!$A$2:$B$31,2,FALSE))</f>
        <v>0</v>
      </c>
      <c r="AZ238" s="59">
        <f>VLOOKUP($BR238,Tables!$D$14:$K$27,8,FALSE)</f>
        <v>0</v>
      </c>
      <c r="BA238" s="59">
        <f>IF(OR(BR238="T150",BR238="HYBT150"),W238*Tables!$L$23,0)</f>
        <v>0</v>
      </c>
      <c r="BB238" s="59">
        <f>IF(OR(BR238="T200",BR238="HYBT200"),W238*Tables!$E$24,0)</f>
        <v>0</v>
      </c>
      <c r="BC238" s="61">
        <f t="shared" si="42"/>
        <v>480</v>
      </c>
      <c r="BD238" s="55" t="str">
        <f t="shared" si="54"/>
        <v/>
      </c>
      <c r="BE238" s="55" t="str">
        <f t="shared" si="54"/>
        <v/>
      </c>
      <c r="BF238" s="55" t="str">
        <f t="shared" si="54"/>
        <v/>
      </c>
      <c r="BG238" s="55" t="str">
        <f t="shared" si="54"/>
        <v/>
      </c>
      <c r="BH238" s="55" t="str">
        <f t="shared" si="54"/>
        <v/>
      </c>
      <c r="BI238" s="55" t="str">
        <f t="shared" si="54"/>
        <v/>
      </c>
      <c r="BJ238" s="55" t="str">
        <f t="shared" si="54"/>
        <v/>
      </c>
      <c r="BK238" s="55" t="str">
        <f t="shared" si="54"/>
        <v/>
      </c>
      <c r="BL238" s="55" t="str">
        <f t="shared" si="54"/>
        <v/>
      </c>
      <c r="BM238" s="55" t="str">
        <f t="shared" si="54"/>
        <v/>
      </c>
      <c r="BN238" s="55" t="str">
        <f t="shared" si="54"/>
        <v/>
      </c>
      <c r="BO238" s="55" t="str">
        <f t="shared" si="54"/>
        <v/>
      </c>
      <c r="BP238" s="55" t="str">
        <f t="shared" si="54"/>
        <v/>
      </c>
      <c r="BQ238" s="55" t="str">
        <f t="shared" si="54"/>
        <v/>
      </c>
      <c r="BR238" s="62" t="str">
        <f t="shared" si="43"/>
        <v>Base</v>
      </c>
      <c r="BS238" s="62" t="str">
        <f t="shared" si="44"/>
        <v/>
      </c>
      <c r="BT238" s="63">
        <f t="shared" si="45"/>
        <v>61</v>
      </c>
      <c r="BU238" s="64">
        <f t="shared" si="46"/>
        <v>2.6599999999999997</v>
      </c>
      <c r="BV238" s="64">
        <f t="shared" si="47"/>
        <v>6.3199999999999994</v>
      </c>
      <c r="BW238" s="64">
        <f t="shared" si="48"/>
        <v>50.4</v>
      </c>
      <c r="BX238" s="65">
        <f t="shared" si="49"/>
        <v>46309.66</v>
      </c>
      <c r="BY238" s="65">
        <f t="shared" si="50"/>
        <v>46313.32</v>
      </c>
      <c r="BZ238" s="65">
        <f t="shared" si="51"/>
        <v>46357.4</v>
      </c>
    </row>
    <row r="239" spans="1:78" ht="15.5" x14ac:dyDescent="0.35">
      <c r="A239">
        <v>72131</v>
      </c>
      <c r="B239" t="s">
        <v>782</v>
      </c>
      <c r="C239" t="s">
        <v>28</v>
      </c>
      <c r="D239">
        <v>100</v>
      </c>
      <c r="E239" t="s">
        <v>500</v>
      </c>
      <c r="F239" t="s">
        <v>968</v>
      </c>
      <c r="G239" t="s">
        <v>814</v>
      </c>
      <c r="H239" t="s">
        <v>28</v>
      </c>
      <c r="I239" s="13">
        <v>46307</v>
      </c>
      <c r="J239" s="13">
        <v>46367</v>
      </c>
      <c r="K239" s="13">
        <v>46337</v>
      </c>
      <c r="L239" t="s">
        <v>256</v>
      </c>
      <c r="M239" t="s">
        <v>161</v>
      </c>
      <c r="N239">
        <v>24</v>
      </c>
      <c r="O239">
        <v>0</v>
      </c>
      <c r="P239">
        <v>0</v>
      </c>
      <c r="Q239">
        <v>0</v>
      </c>
      <c r="R239">
        <v>0</v>
      </c>
      <c r="S239" t="s">
        <v>197</v>
      </c>
      <c r="T239" t="s">
        <v>197</v>
      </c>
      <c r="U239">
        <v>0</v>
      </c>
      <c r="V239"/>
      <c r="W239">
        <v>3</v>
      </c>
      <c r="X239" t="s">
        <v>293</v>
      </c>
      <c r="Y239"/>
      <c r="Z239" t="s">
        <v>277</v>
      </c>
      <c r="AA239"/>
      <c r="AB239"/>
      <c r="AC239"/>
      <c r="AD239"/>
      <c r="AE239"/>
      <c r="AF239" s="13">
        <v>46307</v>
      </c>
      <c r="AG239" s="13">
        <v>46367</v>
      </c>
      <c r="AH239"/>
      <c r="AI239"/>
      <c r="AJ239"/>
      <c r="AK239"/>
      <c r="AL239"/>
      <c r="AM239"/>
      <c r="AN239"/>
      <c r="AO239"/>
      <c r="AP239"/>
      <c r="AQ239"/>
      <c r="AR239"/>
      <c r="AS239"/>
      <c r="AT239" s="59">
        <f>VLOOKUP($BR239,Tables!$D$14:$I$27,2,FALSE)*W239</f>
        <v>480</v>
      </c>
      <c r="AU239" s="59">
        <f>VLOOKUP($BR239,Tables!$D$14:$I$27,3,FALSE)</f>
        <v>0</v>
      </c>
      <c r="AV239" s="59">
        <f>VLOOKUP($BR239,Tables!$D$14:$I$27,4,FALSE)*W239</f>
        <v>0</v>
      </c>
      <c r="AW239" s="59">
        <f>VLOOKUP($BR239,Tables!$D$14:$I$27,5,FALSE)*W239</f>
        <v>0</v>
      </c>
      <c r="AX239" s="52">
        <f>IF(ISERROR(VLOOKUP(V239,Tables!$A$2:$B$27,2,FALSE))=TRUE,0,VLOOKUP(V239,Tables!$A$2:$B$27,2,FALSE))*VLOOKUP(BR239,Tables!$D$14:$J$27,7,FALSE)</f>
        <v>0</v>
      </c>
      <c r="AY239" s="52">
        <f>IF(ISERROR(VLOOKUP(BS239,Tables!$A$2:$B$31,2,FALSE))=TRUE,0,VLOOKUP(BS239,Tables!$A$2:$B$31,2,FALSE))</f>
        <v>0</v>
      </c>
      <c r="AZ239" s="59">
        <f>VLOOKUP($BR239,Tables!$D$14:$K$27,8,FALSE)</f>
        <v>0</v>
      </c>
      <c r="BA239" s="59">
        <f>IF(OR(BR239="T150",BR239="HYBT150"),W239*Tables!$L$23,0)</f>
        <v>0</v>
      </c>
      <c r="BB239" s="59">
        <f>IF(OR(BR239="T200",BR239="HYBT200"),W239*Tables!$E$24,0)</f>
        <v>0</v>
      </c>
      <c r="BC239" s="61">
        <f t="shared" si="42"/>
        <v>480</v>
      </c>
      <c r="BD239" s="55" t="str">
        <f t="shared" si="54"/>
        <v/>
      </c>
      <c r="BE239" s="55" t="str">
        <f t="shared" si="54"/>
        <v/>
      </c>
      <c r="BF239" s="55" t="str">
        <f t="shared" si="54"/>
        <v/>
      </c>
      <c r="BG239" s="55" t="str">
        <f t="shared" si="54"/>
        <v/>
      </c>
      <c r="BH239" s="55" t="str">
        <f t="shared" si="54"/>
        <v/>
      </c>
      <c r="BI239" s="55" t="str">
        <f t="shared" si="54"/>
        <v/>
      </c>
      <c r="BJ239" s="55" t="str">
        <f t="shared" si="54"/>
        <v/>
      </c>
      <c r="BK239" s="55" t="str">
        <f t="shared" si="54"/>
        <v/>
      </c>
      <c r="BL239" s="55" t="str">
        <f t="shared" si="54"/>
        <v/>
      </c>
      <c r="BM239" s="55" t="str">
        <f t="shared" si="54"/>
        <v/>
      </c>
      <c r="BN239" s="55" t="str">
        <f t="shared" si="54"/>
        <v/>
      </c>
      <c r="BO239" s="55" t="str">
        <f t="shared" si="54"/>
        <v/>
      </c>
      <c r="BP239" s="55" t="str">
        <f t="shared" si="54"/>
        <v/>
      </c>
      <c r="BQ239" s="55" t="str">
        <f t="shared" si="54"/>
        <v/>
      </c>
      <c r="BR239" s="62" t="str">
        <f t="shared" si="43"/>
        <v>Base</v>
      </c>
      <c r="BS239" s="62" t="str">
        <f t="shared" si="44"/>
        <v/>
      </c>
      <c r="BT239" s="63">
        <f t="shared" si="45"/>
        <v>61</v>
      </c>
      <c r="BU239" s="64">
        <f t="shared" si="46"/>
        <v>2.6599999999999997</v>
      </c>
      <c r="BV239" s="64">
        <f t="shared" si="47"/>
        <v>6.3199999999999994</v>
      </c>
      <c r="BW239" s="64">
        <f t="shared" si="48"/>
        <v>50.4</v>
      </c>
      <c r="BX239" s="65">
        <f t="shared" si="49"/>
        <v>46309.66</v>
      </c>
      <c r="BY239" s="65">
        <f t="shared" si="50"/>
        <v>46313.32</v>
      </c>
      <c r="BZ239" s="65">
        <f t="shared" si="51"/>
        <v>46357.4</v>
      </c>
    </row>
    <row r="240" spans="1:78" ht="15.5" x14ac:dyDescent="0.35">
      <c r="A240">
        <v>72132</v>
      </c>
      <c r="B240" t="s">
        <v>782</v>
      </c>
      <c r="C240" t="s">
        <v>28</v>
      </c>
      <c r="D240">
        <v>100</v>
      </c>
      <c r="E240" t="s">
        <v>588</v>
      </c>
      <c r="F240" t="s">
        <v>968</v>
      </c>
      <c r="G240" t="s">
        <v>814</v>
      </c>
      <c r="H240" t="s">
        <v>28</v>
      </c>
      <c r="I240" s="13">
        <v>46307</v>
      </c>
      <c r="J240" s="13">
        <v>46367</v>
      </c>
      <c r="K240" s="13">
        <v>46337</v>
      </c>
      <c r="L240" t="s">
        <v>256</v>
      </c>
      <c r="M240" t="s">
        <v>161</v>
      </c>
      <c r="N240">
        <v>24</v>
      </c>
      <c r="O240">
        <v>0</v>
      </c>
      <c r="P240">
        <v>0</v>
      </c>
      <c r="Q240">
        <v>0</v>
      </c>
      <c r="R240">
        <v>0</v>
      </c>
      <c r="S240" t="s">
        <v>197</v>
      </c>
      <c r="T240" t="s">
        <v>197</v>
      </c>
      <c r="U240">
        <v>0</v>
      </c>
      <c r="V240"/>
      <c r="W240">
        <v>3</v>
      </c>
      <c r="X240" t="s">
        <v>293</v>
      </c>
      <c r="Y240"/>
      <c r="Z240" t="s">
        <v>277</v>
      </c>
      <c r="AA240"/>
      <c r="AB240"/>
      <c r="AC240"/>
      <c r="AD240"/>
      <c r="AE240"/>
      <c r="AF240" s="13">
        <v>46307</v>
      </c>
      <c r="AG240" s="13">
        <v>46367</v>
      </c>
      <c r="AH240"/>
      <c r="AI240"/>
      <c r="AJ240"/>
      <c r="AK240"/>
      <c r="AL240"/>
      <c r="AM240"/>
      <c r="AN240"/>
      <c r="AO240"/>
      <c r="AP240"/>
      <c r="AQ240"/>
      <c r="AR240"/>
      <c r="AS240"/>
      <c r="AT240" s="59">
        <f>VLOOKUP($BR240,Tables!$D$14:$I$27,2,FALSE)*W240</f>
        <v>480</v>
      </c>
      <c r="AU240" s="59">
        <f>VLOOKUP($BR240,Tables!$D$14:$I$27,3,FALSE)</f>
        <v>0</v>
      </c>
      <c r="AV240" s="59">
        <f>VLOOKUP($BR240,Tables!$D$14:$I$27,4,FALSE)*W240</f>
        <v>0</v>
      </c>
      <c r="AW240" s="59">
        <f>VLOOKUP($BR240,Tables!$D$14:$I$27,5,FALSE)*W240</f>
        <v>0</v>
      </c>
      <c r="AX240" s="52">
        <f>IF(ISERROR(VLOOKUP(V240,Tables!$A$2:$B$27,2,FALSE))=TRUE,0,VLOOKUP(V240,Tables!$A$2:$B$27,2,FALSE))*VLOOKUP(BR240,Tables!$D$14:$J$27,7,FALSE)</f>
        <v>0</v>
      </c>
      <c r="AY240" s="52">
        <f>IF(ISERROR(VLOOKUP(BS240,Tables!$A$2:$B$31,2,FALSE))=TRUE,0,VLOOKUP(BS240,Tables!$A$2:$B$31,2,FALSE))</f>
        <v>0</v>
      </c>
      <c r="AZ240" s="59">
        <f>VLOOKUP($BR240,Tables!$D$14:$K$27,8,FALSE)</f>
        <v>0</v>
      </c>
      <c r="BA240" s="59">
        <f>IF(OR(BR240="T150",BR240="HYBT150"),W240*Tables!$L$23,0)</f>
        <v>0</v>
      </c>
      <c r="BB240" s="59">
        <f>IF(OR(BR240="T200",BR240="HYBT200"),W240*Tables!$E$24,0)</f>
        <v>0</v>
      </c>
      <c r="BC240" s="61">
        <f t="shared" si="42"/>
        <v>480</v>
      </c>
      <c r="BD240" s="55" t="str">
        <f t="shared" si="54"/>
        <v/>
      </c>
      <c r="BE240" s="55" t="str">
        <f t="shared" si="54"/>
        <v/>
      </c>
      <c r="BF240" s="55" t="str">
        <f t="shared" si="54"/>
        <v/>
      </c>
      <c r="BG240" s="55" t="str">
        <f t="shared" si="54"/>
        <v/>
      </c>
      <c r="BH240" s="55" t="str">
        <f t="shared" si="54"/>
        <v/>
      </c>
      <c r="BI240" s="55" t="str">
        <f t="shared" si="54"/>
        <v/>
      </c>
      <c r="BJ240" s="55" t="str">
        <f t="shared" si="54"/>
        <v/>
      </c>
      <c r="BK240" s="55" t="str">
        <f t="shared" si="54"/>
        <v/>
      </c>
      <c r="BL240" s="55" t="str">
        <f t="shared" si="54"/>
        <v/>
      </c>
      <c r="BM240" s="55" t="str">
        <f t="shared" si="54"/>
        <v/>
      </c>
      <c r="BN240" s="55" t="str">
        <f t="shared" si="54"/>
        <v/>
      </c>
      <c r="BO240" s="55" t="str">
        <f t="shared" si="54"/>
        <v/>
      </c>
      <c r="BP240" s="55" t="str">
        <f t="shared" si="54"/>
        <v/>
      </c>
      <c r="BQ240" s="55" t="str">
        <f t="shared" si="54"/>
        <v/>
      </c>
      <c r="BR240" s="62" t="str">
        <f t="shared" si="43"/>
        <v>Base</v>
      </c>
      <c r="BS240" s="62" t="str">
        <f t="shared" si="44"/>
        <v/>
      </c>
      <c r="BT240" s="63">
        <f t="shared" si="45"/>
        <v>61</v>
      </c>
      <c r="BU240" s="64">
        <f t="shared" si="46"/>
        <v>2.6599999999999997</v>
      </c>
      <c r="BV240" s="64">
        <f t="shared" si="47"/>
        <v>6.3199999999999994</v>
      </c>
      <c r="BW240" s="64">
        <f t="shared" si="48"/>
        <v>50.4</v>
      </c>
      <c r="BX240" s="65">
        <f t="shared" si="49"/>
        <v>46309.66</v>
      </c>
      <c r="BY240" s="65">
        <f t="shared" si="50"/>
        <v>46313.32</v>
      </c>
      <c r="BZ240" s="65">
        <f t="shared" si="51"/>
        <v>46357.4</v>
      </c>
    </row>
    <row r="241" spans="1:78" ht="15.5" x14ac:dyDescent="0.35">
      <c r="A241">
        <v>72133</v>
      </c>
      <c r="B241" t="s">
        <v>782</v>
      </c>
      <c r="C241" t="s">
        <v>28</v>
      </c>
      <c r="D241">
        <v>100</v>
      </c>
      <c r="E241" t="s">
        <v>538</v>
      </c>
      <c r="F241" t="s">
        <v>968</v>
      </c>
      <c r="G241" t="s">
        <v>814</v>
      </c>
      <c r="H241" t="s">
        <v>28</v>
      </c>
      <c r="I241" s="13">
        <v>46307</v>
      </c>
      <c r="J241" s="13">
        <v>46367</v>
      </c>
      <c r="K241" s="13">
        <v>46337</v>
      </c>
      <c r="L241" t="s">
        <v>256</v>
      </c>
      <c r="M241" t="s">
        <v>161</v>
      </c>
      <c r="N241">
        <v>24</v>
      </c>
      <c r="O241">
        <v>0</v>
      </c>
      <c r="P241">
        <v>0</v>
      </c>
      <c r="Q241">
        <v>0</v>
      </c>
      <c r="R241">
        <v>0</v>
      </c>
      <c r="S241" t="s">
        <v>197</v>
      </c>
      <c r="T241" t="s">
        <v>197</v>
      </c>
      <c r="U241">
        <v>0</v>
      </c>
      <c r="V241"/>
      <c r="W241">
        <v>3</v>
      </c>
      <c r="X241" t="s">
        <v>293</v>
      </c>
      <c r="Y241"/>
      <c r="Z241" t="s">
        <v>277</v>
      </c>
      <c r="AA241"/>
      <c r="AB241"/>
      <c r="AC241"/>
      <c r="AD241"/>
      <c r="AE241"/>
      <c r="AF241" s="13">
        <v>46307</v>
      </c>
      <c r="AG241" s="13">
        <v>46367</v>
      </c>
      <c r="AH241"/>
      <c r="AI241"/>
      <c r="AJ241"/>
      <c r="AK241"/>
      <c r="AL241"/>
      <c r="AM241"/>
      <c r="AN241"/>
      <c r="AO241"/>
      <c r="AP241"/>
      <c r="AQ241"/>
      <c r="AR241"/>
      <c r="AS241"/>
      <c r="AT241" s="59">
        <f>VLOOKUP($BR241,Tables!$D$14:$I$27,2,FALSE)*W241</f>
        <v>480</v>
      </c>
      <c r="AU241" s="59">
        <f>VLOOKUP($BR241,Tables!$D$14:$I$27,3,FALSE)</f>
        <v>0</v>
      </c>
      <c r="AV241" s="59">
        <f>VLOOKUP($BR241,Tables!$D$14:$I$27,4,FALSE)*W241</f>
        <v>0</v>
      </c>
      <c r="AW241" s="59">
        <f>VLOOKUP($BR241,Tables!$D$14:$I$27,5,FALSE)*W241</f>
        <v>0</v>
      </c>
      <c r="AX241" s="52">
        <f>IF(ISERROR(VLOOKUP(V241,Tables!$A$2:$B$27,2,FALSE))=TRUE,0,VLOOKUP(V241,Tables!$A$2:$B$27,2,FALSE))*VLOOKUP(BR241,Tables!$D$14:$J$27,7,FALSE)</f>
        <v>0</v>
      </c>
      <c r="AY241" s="52">
        <f>IF(ISERROR(VLOOKUP(BS241,Tables!$A$2:$B$31,2,FALSE))=TRUE,0,VLOOKUP(BS241,Tables!$A$2:$B$31,2,FALSE))</f>
        <v>0</v>
      </c>
      <c r="AZ241" s="59">
        <f>VLOOKUP($BR241,Tables!$D$14:$K$27,8,FALSE)</f>
        <v>0</v>
      </c>
      <c r="BA241" s="59">
        <f>IF(OR(BR241="T150",BR241="HYBT150"),W241*Tables!$L$23,0)</f>
        <v>0</v>
      </c>
      <c r="BB241" s="59">
        <f>IF(OR(BR241="T200",BR241="HYBT200"),W241*Tables!$E$24,0)</f>
        <v>0</v>
      </c>
      <c r="BC241" s="61">
        <f t="shared" si="42"/>
        <v>480</v>
      </c>
      <c r="BD241" s="55" t="str">
        <f t="shared" si="54"/>
        <v/>
      </c>
      <c r="BE241" s="55" t="str">
        <f t="shared" si="54"/>
        <v/>
      </c>
      <c r="BF241" s="55" t="str">
        <f t="shared" si="54"/>
        <v/>
      </c>
      <c r="BG241" s="55" t="str">
        <f t="shared" si="54"/>
        <v/>
      </c>
      <c r="BH241" s="55" t="str">
        <f t="shared" si="54"/>
        <v/>
      </c>
      <c r="BI241" s="55" t="str">
        <f t="shared" si="54"/>
        <v/>
      </c>
      <c r="BJ241" s="55" t="str">
        <f t="shared" si="54"/>
        <v/>
      </c>
      <c r="BK241" s="55" t="str">
        <f t="shared" si="54"/>
        <v/>
      </c>
      <c r="BL241" s="55" t="str">
        <f t="shared" si="54"/>
        <v/>
      </c>
      <c r="BM241" s="55" t="str">
        <f t="shared" si="54"/>
        <v/>
      </c>
      <c r="BN241" s="55" t="str">
        <f t="shared" si="54"/>
        <v/>
      </c>
      <c r="BO241" s="55" t="str">
        <f t="shared" si="54"/>
        <v/>
      </c>
      <c r="BP241" s="55" t="str">
        <f t="shared" si="54"/>
        <v/>
      </c>
      <c r="BQ241" s="55" t="str">
        <f t="shared" si="54"/>
        <v/>
      </c>
      <c r="BR241" s="62" t="str">
        <f t="shared" si="43"/>
        <v>Base</v>
      </c>
      <c r="BS241" s="62" t="str">
        <f t="shared" si="44"/>
        <v/>
      </c>
      <c r="BT241" s="63">
        <f t="shared" si="45"/>
        <v>61</v>
      </c>
      <c r="BU241" s="64">
        <f t="shared" si="46"/>
        <v>2.6599999999999997</v>
      </c>
      <c r="BV241" s="64">
        <f t="shared" si="47"/>
        <v>6.3199999999999994</v>
      </c>
      <c r="BW241" s="64">
        <f t="shared" si="48"/>
        <v>50.4</v>
      </c>
      <c r="BX241" s="65">
        <f t="shared" si="49"/>
        <v>46309.66</v>
      </c>
      <c r="BY241" s="65">
        <f t="shared" si="50"/>
        <v>46313.32</v>
      </c>
      <c r="BZ241" s="65">
        <f t="shared" si="51"/>
        <v>46357.4</v>
      </c>
    </row>
    <row r="242" spans="1:78" ht="15.5" x14ac:dyDescent="0.35">
      <c r="A242">
        <v>72956</v>
      </c>
      <c r="B242" t="s">
        <v>782</v>
      </c>
      <c r="C242" t="s">
        <v>28</v>
      </c>
      <c r="D242">
        <v>100</v>
      </c>
      <c r="E242" t="s">
        <v>589</v>
      </c>
      <c r="F242" t="s">
        <v>968</v>
      </c>
      <c r="G242" t="s">
        <v>814</v>
      </c>
      <c r="H242" t="s">
        <v>28</v>
      </c>
      <c r="I242" s="13">
        <v>46307</v>
      </c>
      <c r="J242" s="13">
        <v>46367</v>
      </c>
      <c r="K242" s="13">
        <v>46337</v>
      </c>
      <c r="L242" t="s">
        <v>282</v>
      </c>
      <c r="M242" t="s">
        <v>193</v>
      </c>
      <c r="N242">
        <v>20</v>
      </c>
      <c r="O242">
        <v>0</v>
      </c>
      <c r="P242">
        <v>0</v>
      </c>
      <c r="Q242">
        <v>0</v>
      </c>
      <c r="R242">
        <v>0</v>
      </c>
      <c r="S242">
        <v>374678</v>
      </c>
      <c r="T242" t="s">
        <v>1005</v>
      </c>
      <c r="U242">
        <v>0</v>
      </c>
      <c r="V242"/>
      <c r="W242">
        <v>3</v>
      </c>
      <c r="X242" t="s">
        <v>194</v>
      </c>
      <c r="Y242"/>
      <c r="Z242"/>
      <c r="AA242" t="s">
        <v>206</v>
      </c>
      <c r="AB242">
        <v>2302</v>
      </c>
      <c r="AC242" t="s">
        <v>306</v>
      </c>
      <c r="AD242" t="s">
        <v>358</v>
      </c>
      <c r="AE242" t="s">
        <v>483</v>
      </c>
      <c r="AF242" s="13">
        <v>46307</v>
      </c>
      <c r="AG242" s="13">
        <v>46367</v>
      </c>
      <c r="AH242"/>
      <c r="AI242"/>
      <c r="AJ242"/>
      <c r="AK242"/>
      <c r="AL242"/>
      <c r="AM242"/>
      <c r="AN242"/>
      <c r="AO242"/>
      <c r="AP242"/>
      <c r="AQ242"/>
      <c r="AR242"/>
      <c r="AS242"/>
      <c r="AT242" s="59">
        <f>VLOOKUP($BR242,Tables!$D$14:$I$27,2,FALSE)*W242</f>
        <v>480</v>
      </c>
      <c r="AU242" s="59">
        <f>VLOOKUP($BR242,Tables!$D$14:$I$27,3,FALSE)</f>
        <v>0</v>
      </c>
      <c r="AV242" s="59">
        <f>VLOOKUP($BR242,Tables!$D$14:$I$27,4,FALSE)*W242</f>
        <v>0</v>
      </c>
      <c r="AW242" s="59">
        <f>VLOOKUP($BR242,Tables!$D$14:$I$27,5,FALSE)*W242</f>
        <v>0</v>
      </c>
      <c r="AX242" s="52">
        <f>IF(ISERROR(VLOOKUP(V242,Tables!$A$2:$B$27,2,FALSE))=TRUE,0,VLOOKUP(V242,Tables!$A$2:$B$27,2,FALSE))*VLOOKUP(BR242,Tables!$D$14:$J$27,7,FALSE)</f>
        <v>0</v>
      </c>
      <c r="AY242" s="52">
        <f>IF(ISERROR(VLOOKUP(BS242,Tables!$A$2:$B$31,2,FALSE))=TRUE,0,VLOOKUP(BS242,Tables!$A$2:$B$31,2,FALSE))</f>
        <v>0</v>
      </c>
      <c r="AZ242" s="59">
        <f>VLOOKUP($BR242,Tables!$D$14:$K$27,8,FALSE)</f>
        <v>0</v>
      </c>
      <c r="BA242" s="59">
        <f>IF(OR(BR242="T150",BR242="HYBT150"),W242*Tables!$L$23,0)</f>
        <v>0</v>
      </c>
      <c r="BB242" s="59">
        <f>IF(OR(BR242="T200",BR242="HYBT200"),W242*Tables!$E$24,0)</f>
        <v>0</v>
      </c>
      <c r="BC242" s="61">
        <f t="shared" si="42"/>
        <v>480</v>
      </c>
      <c r="BD242" s="55" t="str">
        <f t="shared" si="54"/>
        <v/>
      </c>
      <c r="BE242" s="55" t="str">
        <f t="shared" si="54"/>
        <v/>
      </c>
      <c r="BF242" s="55" t="str">
        <f t="shared" si="54"/>
        <v/>
      </c>
      <c r="BG242" s="55" t="str">
        <f t="shared" si="54"/>
        <v/>
      </c>
      <c r="BH242" s="55" t="str">
        <f t="shared" si="54"/>
        <v/>
      </c>
      <c r="BI242" s="55" t="str">
        <f t="shared" si="54"/>
        <v/>
      </c>
      <c r="BJ242" s="55" t="str">
        <f t="shared" si="54"/>
        <v/>
      </c>
      <c r="BK242" s="55" t="str">
        <f t="shared" si="54"/>
        <v/>
      </c>
      <c r="BL242" s="55" t="str">
        <f t="shared" si="54"/>
        <v/>
      </c>
      <c r="BM242" s="55" t="str">
        <f t="shared" si="54"/>
        <v/>
      </c>
      <c r="BN242" s="55" t="str">
        <f t="shared" si="54"/>
        <v/>
      </c>
      <c r="BO242" s="55" t="str">
        <f t="shared" si="54"/>
        <v/>
      </c>
      <c r="BP242" s="55" t="str">
        <f t="shared" si="54"/>
        <v/>
      </c>
      <c r="BQ242" s="55" t="str">
        <f t="shared" si="54"/>
        <v/>
      </c>
      <c r="BR242" s="62" t="str">
        <f t="shared" si="43"/>
        <v>Base</v>
      </c>
      <c r="BS242" s="62" t="str">
        <f t="shared" si="44"/>
        <v/>
      </c>
      <c r="BT242" s="63">
        <f t="shared" si="45"/>
        <v>61</v>
      </c>
      <c r="BU242" s="64">
        <f t="shared" si="46"/>
        <v>2.6599999999999997</v>
      </c>
      <c r="BV242" s="64">
        <f t="shared" si="47"/>
        <v>6.3199999999999994</v>
      </c>
      <c r="BW242" s="64">
        <f t="shared" si="48"/>
        <v>50.4</v>
      </c>
      <c r="BX242" s="65">
        <f t="shared" si="49"/>
        <v>46309.66</v>
      </c>
      <c r="BY242" s="65">
        <f t="shared" si="50"/>
        <v>46313.32</v>
      </c>
      <c r="BZ242" s="65">
        <f t="shared" si="51"/>
        <v>46357.4</v>
      </c>
    </row>
    <row r="243" spans="1:78" ht="15.5" x14ac:dyDescent="0.35">
      <c r="A243">
        <v>70914</v>
      </c>
      <c r="B243" t="s">
        <v>782</v>
      </c>
      <c r="C243" t="s">
        <v>28</v>
      </c>
      <c r="D243">
        <v>101</v>
      </c>
      <c r="E243" t="s">
        <v>470</v>
      </c>
      <c r="F243" t="s">
        <v>29</v>
      </c>
      <c r="G243" t="s">
        <v>814</v>
      </c>
      <c r="H243" t="s">
        <v>28</v>
      </c>
      <c r="I243" s="13">
        <v>46307</v>
      </c>
      <c r="J243" s="13">
        <v>46367</v>
      </c>
      <c r="K243" s="13">
        <v>46337</v>
      </c>
      <c r="L243" t="s">
        <v>256</v>
      </c>
      <c r="M243" t="s">
        <v>161</v>
      </c>
      <c r="N243">
        <v>24</v>
      </c>
      <c r="O243">
        <v>24</v>
      </c>
      <c r="P243">
        <v>24</v>
      </c>
      <c r="Q243">
        <v>24</v>
      </c>
      <c r="R243">
        <v>0</v>
      </c>
      <c r="S243">
        <v>329560</v>
      </c>
      <c r="T243" t="s">
        <v>815</v>
      </c>
      <c r="U243">
        <v>0</v>
      </c>
      <c r="V243"/>
      <c r="W243">
        <v>2</v>
      </c>
      <c r="X243" t="s">
        <v>194</v>
      </c>
      <c r="Y243"/>
      <c r="Z243" t="s">
        <v>277</v>
      </c>
      <c r="AA243"/>
      <c r="AB243"/>
      <c r="AC243"/>
      <c r="AD243"/>
      <c r="AE243"/>
      <c r="AF243" s="13">
        <v>46307</v>
      </c>
      <c r="AG243" s="13">
        <v>46367</v>
      </c>
      <c r="AH243"/>
      <c r="AI243"/>
      <c r="AJ243"/>
      <c r="AK243"/>
      <c r="AL243"/>
      <c r="AM243"/>
      <c r="AN243"/>
      <c r="AO243"/>
      <c r="AP243"/>
      <c r="AQ243"/>
      <c r="AR243"/>
      <c r="AS243"/>
      <c r="AT243" s="59">
        <f>VLOOKUP($BR243,Tables!$D$14:$I$27,2,FALSE)*W243</f>
        <v>320</v>
      </c>
      <c r="AU243" s="59">
        <f>VLOOKUP($BR243,Tables!$D$14:$I$27,3,FALSE)</f>
        <v>0</v>
      </c>
      <c r="AV243" s="59">
        <f>VLOOKUP($BR243,Tables!$D$14:$I$27,4,FALSE)*W243</f>
        <v>0</v>
      </c>
      <c r="AW243" s="59">
        <f>VLOOKUP($BR243,Tables!$D$14:$I$27,5,FALSE)*W243</f>
        <v>0</v>
      </c>
      <c r="AX243" s="52">
        <f>IF(ISERROR(VLOOKUP(V243,Tables!$A$2:$B$27,2,FALSE))=TRUE,0,VLOOKUP(V243,Tables!$A$2:$B$27,2,FALSE))*VLOOKUP(BR243,Tables!$D$14:$J$27,7,FALSE)</f>
        <v>0</v>
      </c>
      <c r="AY243" s="52">
        <f>IF(ISERROR(VLOOKUP(BS243,Tables!$A$2:$B$31,2,FALSE))=TRUE,0,VLOOKUP(BS243,Tables!$A$2:$B$31,2,FALSE))</f>
        <v>0</v>
      </c>
      <c r="AZ243" s="59">
        <f>VLOOKUP($BR243,Tables!$D$14:$K$27,8,FALSE)</f>
        <v>0</v>
      </c>
      <c r="BA243" s="59">
        <f>IF(OR(BR243="T150",BR243="HYBT150"),W243*Tables!$L$23,0)</f>
        <v>0</v>
      </c>
      <c r="BB243" s="59">
        <f>IF(OR(BR243="T200",BR243="HYBT200"),W243*Tables!$E$24,0)</f>
        <v>0</v>
      </c>
      <c r="BC243" s="61">
        <f t="shared" si="42"/>
        <v>320</v>
      </c>
      <c r="BD243" s="55" t="str">
        <f t="shared" si="54"/>
        <v/>
      </c>
      <c r="BE243" s="55" t="str">
        <f t="shared" si="54"/>
        <v/>
      </c>
      <c r="BF243" s="55" t="str">
        <f t="shared" si="54"/>
        <v/>
      </c>
      <c r="BG243" s="55" t="str">
        <f t="shared" si="54"/>
        <v/>
      </c>
      <c r="BH243" s="55" t="str">
        <f t="shared" si="54"/>
        <v/>
      </c>
      <c r="BI243" s="55" t="str">
        <f t="shared" si="54"/>
        <v/>
      </c>
      <c r="BJ243" s="55" t="str">
        <f t="shared" si="54"/>
        <v/>
      </c>
      <c r="BK243" s="55" t="str">
        <f t="shared" si="54"/>
        <v/>
      </c>
      <c r="BL243" s="55" t="str">
        <f t="shared" si="54"/>
        <v/>
      </c>
      <c r="BM243" s="55" t="str">
        <f t="shared" si="54"/>
        <v/>
      </c>
      <c r="BN243" s="55" t="str">
        <f t="shared" si="54"/>
        <v/>
      </c>
      <c r="BO243" s="55" t="str">
        <f t="shared" si="54"/>
        <v/>
      </c>
      <c r="BP243" s="55" t="str">
        <f t="shared" si="54"/>
        <v/>
      </c>
      <c r="BQ243" s="55" t="str">
        <f t="shared" si="54"/>
        <v/>
      </c>
      <c r="BR243" s="62" t="str">
        <f t="shared" si="43"/>
        <v>Base</v>
      </c>
      <c r="BS243" s="62" t="str">
        <f t="shared" si="44"/>
        <v/>
      </c>
      <c r="BT243" s="63">
        <f t="shared" si="45"/>
        <v>61</v>
      </c>
      <c r="BU243" s="64">
        <f t="shared" si="46"/>
        <v>2.6599999999999997</v>
      </c>
      <c r="BV243" s="64">
        <f t="shared" si="47"/>
        <v>6.3199999999999994</v>
      </c>
      <c r="BW243" s="64">
        <f t="shared" si="48"/>
        <v>50.4</v>
      </c>
      <c r="BX243" s="65">
        <f t="shared" si="49"/>
        <v>46309.66</v>
      </c>
      <c r="BY243" s="65">
        <f t="shared" si="50"/>
        <v>46313.32</v>
      </c>
      <c r="BZ243" s="65">
        <f t="shared" si="51"/>
        <v>46357.4</v>
      </c>
    </row>
    <row r="244" spans="1:78" ht="15.5" x14ac:dyDescent="0.35">
      <c r="A244">
        <v>70915</v>
      </c>
      <c r="B244" t="s">
        <v>782</v>
      </c>
      <c r="C244" t="s">
        <v>28</v>
      </c>
      <c r="D244">
        <v>101</v>
      </c>
      <c r="E244" t="s">
        <v>500</v>
      </c>
      <c r="F244" t="s">
        <v>29</v>
      </c>
      <c r="G244" t="s">
        <v>814</v>
      </c>
      <c r="H244" t="s">
        <v>28</v>
      </c>
      <c r="I244" s="13">
        <v>46307</v>
      </c>
      <c r="J244" s="13">
        <v>46367</v>
      </c>
      <c r="K244" s="13">
        <v>46337</v>
      </c>
      <c r="L244" t="s">
        <v>256</v>
      </c>
      <c r="M244" t="s">
        <v>161</v>
      </c>
      <c r="N244">
        <v>24</v>
      </c>
      <c r="O244">
        <v>24</v>
      </c>
      <c r="P244">
        <v>24</v>
      </c>
      <c r="Q244">
        <v>24</v>
      </c>
      <c r="R244">
        <v>0</v>
      </c>
      <c r="S244">
        <v>329560</v>
      </c>
      <c r="T244" t="s">
        <v>815</v>
      </c>
      <c r="U244">
        <v>0</v>
      </c>
      <c r="V244"/>
      <c r="W244">
        <v>2</v>
      </c>
      <c r="X244" t="s">
        <v>194</v>
      </c>
      <c r="Y244"/>
      <c r="Z244" t="s">
        <v>277</v>
      </c>
      <c r="AA244"/>
      <c r="AB244"/>
      <c r="AC244"/>
      <c r="AD244"/>
      <c r="AE244"/>
      <c r="AF244" s="13">
        <v>46307</v>
      </c>
      <c r="AG244" s="13">
        <v>46367</v>
      </c>
      <c r="AH244"/>
      <c r="AI244"/>
      <c r="AJ244"/>
      <c r="AK244"/>
      <c r="AL244"/>
      <c r="AM244"/>
      <c r="AN244"/>
      <c r="AO244"/>
      <c r="AP244"/>
      <c r="AQ244"/>
      <c r="AR244"/>
      <c r="AS244"/>
      <c r="AT244" s="59">
        <f>VLOOKUP($BR244,Tables!$D$14:$I$27,2,FALSE)*W244</f>
        <v>320</v>
      </c>
      <c r="AU244" s="59">
        <f>VLOOKUP($BR244,Tables!$D$14:$I$27,3,FALSE)</f>
        <v>0</v>
      </c>
      <c r="AV244" s="59">
        <f>VLOOKUP($BR244,Tables!$D$14:$I$27,4,FALSE)*W244</f>
        <v>0</v>
      </c>
      <c r="AW244" s="59">
        <f>VLOOKUP($BR244,Tables!$D$14:$I$27,5,FALSE)*W244</f>
        <v>0</v>
      </c>
      <c r="AX244" s="52">
        <f>IF(ISERROR(VLOOKUP(V244,Tables!$A$2:$B$27,2,FALSE))=TRUE,0,VLOOKUP(V244,Tables!$A$2:$B$27,2,FALSE))*VLOOKUP(BR244,Tables!$D$14:$J$27,7,FALSE)</f>
        <v>0</v>
      </c>
      <c r="AY244" s="52">
        <f>IF(ISERROR(VLOOKUP(BS244,Tables!$A$2:$B$31,2,FALSE))=TRUE,0,VLOOKUP(BS244,Tables!$A$2:$B$31,2,FALSE))</f>
        <v>0</v>
      </c>
      <c r="AZ244" s="59">
        <f>VLOOKUP($BR244,Tables!$D$14:$K$27,8,FALSE)</f>
        <v>0</v>
      </c>
      <c r="BA244" s="59">
        <f>IF(OR(BR244="T150",BR244="HYBT150"),W244*Tables!$L$23,0)</f>
        <v>0</v>
      </c>
      <c r="BB244" s="59">
        <f>IF(OR(BR244="T200",BR244="HYBT200"),W244*Tables!$E$24,0)</f>
        <v>0</v>
      </c>
      <c r="BC244" s="61">
        <f t="shared" si="42"/>
        <v>320</v>
      </c>
      <c r="BD244" s="55" t="str">
        <f t="shared" si="54"/>
        <v/>
      </c>
      <c r="BE244" s="55" t="str">
        <f t="shared" si="54"/>
        <v/>
      </c>
      <c r="BF244" s="55" t="str">
        <f t="shared" si="54"/>
        <v/>
      </c>
      <c r="BG244" s="55" t="str">
        <f t="shared" si="54"/>
        <v/>
      </c>
      <c r="BH244" s="55" t="str">
        <f t="shared" si="54"/>
        <v/>
      </c>
      <c r="BI244" s="55" t="str">
        <f t="shared" si="54"/>
        <v/>
      </c>
      <c r="BJ244" s="55" t="str">
        <f t="shared" si="54"/>
        <v/>
      </c>
      <c r="BK244" s="55" t="str">
        <f t="shared" si="54"/>
        <v/>
      </c>
      <c r="BL244" s="55" t="str">
        <f t="shared" si="54"/>
        <v/>
      </c>
      <c r="BM244" s="55" t="str">
        <f t="shared" si="54"/>
        <v/>
      </c>
      <c r="BN244" s="55" t="str">
        <f t="shared" si="54"/>
        <v/>
      </c>
      <c r="BO244" s="55" t="str">
        <f t="shared" si="54"/>
        <v/>
      </c>
      <c r="BP244" s="55" t="str">
        <f t="shared" si="54"/>
        <v/>
      </c>
      <c r="BQ244" s="55" t="str">
        <f t="shared" si="54"/>
        <v/>
      </c>
      <c r="BR244" s="62" t="str">
        <f t="shared" si="43"/>
        <v>Base</v>
      </c>
      <c r="BS244" s="62" t="str">
        <f t="shared" si="44"/>
        <v/>
      </c>
      <c r="BT244" s="63">
        <f t="shared" si="45"/>
        <v>61</v>
      </c>
      <c r="BU244" s="64">
        <f t="shared" si="46"/>
        <v>2.6599999999999997</v>
      </c>
      <c r="BV244" s="64">
        <f t="shared" si="47"/>
        <v>6.3199999999999994</v>
      </c>
      <c r="BW244" s="64">
        <f t="shared" si="48"/>
        <v>50.4</v>
      </c>
      <c r="BX244" s="65">
        <f t="shared" si="49"/>
        <v>46309.66</v>
      </c>
      <c r="BY244" s="65">
        <f t="shared" si="50"/>
        <v>46313.32</v>
      </c>
      <c r="BZ244" s="65">
        <f t="shared" si="51"/>
        <v>46357.4</v>
      </c>
    </row>
    <row r="245" spans="1:78" ht="15.5" x14ac:dyDescent="0.35">
      <c r="A245">
        <v>70916</v>
      </c>
      <c r="B245" t="s">
        <v>782</v>
      </c>
      <c r="C245" t="s">
        <v>28</v>
      </c>
      <c r="D245">
        <v>101</v>
      </c>
      <c r="E245" t="s">
        <v>588</v>
      </c>
      <c r="F245" t="s">
        <v>29</v>
      </c>
      <c r="G245" t="s">
        <v>814</v>
      </c>
      <c r="H245" t="s">
        <v>28</v>
      </c>
      <c r="I245" s="13">
        <v>46307</v>
      </c>
      <c r="J245" s="13">
        <v>46367</v>
      </c>
      <c r="K245" s="13">
        <v>46337</v>
      </c>
      <c r="L245" t="s">
        <v>256</v>
      </c>
      <c r="M245" t="s">
        <v>161</v>
      </c>
      <c r="N245">
        <v>24</v>
      </c>
      <c r="O245">
        <v>0</v>
      </c>
      <c r="P245">
        <v>0</v>
      </c>
      <c r="Q245">
        <v>0</v>
      </c>
      <c r="R245">
        <v>0</v>
      </c>
      <c r="S245" t="s">
        <v>197</v>
      </c>
      <c r="T245" t="s">
        <v>197</v>
      </c>
      <c r="U245">
        <v>0</v>
      </c>
      <c r="V245"/>
      <c r="W245">
        <v>2</v>
      </c>
      <c r="X245" t="s">
        <v>293</v>
      </c>
      <c r="Y245"/>
      <c r="Z245" t="s">
        <v>277</v>
      </c>
      <c r="AA245"/>
      <c r="AB245"/>
      <c r="AC245"/>
      <c r="AD245"/>
      <c r="AE245"/>
      <c r="AF245" s="13">
        <v>46307</v>
      </c>
      <c r="AG245" s="13">
        <v>46367</v>
      </c>
      <c r="AH245"/>
      <c r="AI245"/>
      <c r="AJ245"/>
      <c r="AK245"/>
      <c r="AL245"/>
      <c r="AM245"/>
      <c r="AN245"/>
      <c r="AO245"/>
      <c r="AP245"/>
      <c r="AQ245"/>
      <c r="AR245"/>
      <c r="AS245"/>
      <c r="AT245" s="59">
        <f>VLOOKUP($BR245,Tables!$D$14:$I$27,2,FALSE)*W245</f>
        <v>320</v>
      </c>
      <c r="AU245" s="59">
        <f>VLOOKUP($BR245,Tables!$D$14:$I$27,3,FALSE)</f>
        <v>0</v>
      </c>
      <c r="AV245" s="59">
        <f>VLOOKUP($BR245,Tables!$D$14:$I$27,4,FALSE)*W245</f>
        <v>0</v>
      </c>
      <c r="AW245" s="59">
        <f>VLOOKUP($BR245,Tables!$D$14:$I$27,5,FALSE)*W245</f>
        <v>0</v>
      </c>
      <c r="AX245" s="52">
        <f>IF(ISERROR(VLOOKUP(V245,Tables!$A$2:$B$27,2,FALSE))=TRUE,0,VLOOKUP(V245,Tables!$A$2:$B$27,2,FALSE))*VLOOKUP(BR245,Tables!$D$14:$J$27,7,FALSE)</f>
        <v>0</v>
      </c>
      <c r="AY245" s="52">
        <f>IF(ISERROR(VLOOKUP(BS245,Tables!$A$2:$B$31,2,FALSE))=TRUE,0,VLOOKUP(BS245,Tables!$A$2:$B$31,2,FALSE))</f>
        <v>0</v>
      </c>
      <c r="AZ245" s="59">
        <f>VLOOKUP($BR245,Tables!$D$14:$K$27,8,FALSE)</f>
        <v>0</v>
      </c>
      <c r="BA245" s="59">
        <f>IF(OR(BR245="T150",BR245="HYBT150"),W245*Tables!$L$23,0)</f>
        <v>0</v>
      </c>
      <c r="BB245" s="59">
        <f>IF(OR(BR245="T200",BR245="HYBT200"),W245*Tables!$E$24,0)</f>
        <v>0</v>
      </c>
      <c r="BC245" s="61">
        <f t="shared" si="42"/>
        <v>320</v>
      </c>
      <c r="BD245" s="55" t="str">
        <f t="shared" si="54"/>
        <v/>
      </c>
      <c r="BE245" s="55" t="str">
        <f t="shared" si="54"/>
        <v/>
      </c>
      <c r="BF245" s="55" t="str">
        <f t="shared" si="54"/>
        <v/>
      </c>
      <c r="BG245" s="55" t="str">
        <f t="shared" si="54"/>
        <v/>
      </c>
      <c r="BH245" s="55" t="str">
        <f t="shared" si="54"/>
        <v/>
      </c>
      <c r="BI245" s="55" t="str">
        <f t="shared" si="54"/>
        <v/>
      </c>
      <c r="BJ245" s="55" t="str">
        <f t="shared" si="54"/>
        <v/>
      </c>
      <c r="BK245" s="55" t="str">
        <f t="shared" si="54"/>
        <v/>
      </c>
      <c r="BL245" s="55" t="str">
        <f t="shared" si="54"/>
        <v/>
      </c>
      <c r="BM245" s="55" t="str">
        <f t="shared" si="54"/>
        <v/>
      </c>
      <c r="BN245" s="55" t="str">
        <f t="shared" si="54"/>
        <v/>
      </c>
      <c r="BO245" s="55" t="str">
        <f t="shared" si="54"/>
        <v/>
      </c>
      <c r="BP245" s="55" t="str">
        <f t="shared" si="54"/>
        <v/>
      </c>
      <c r="BQ245" s="55" t="str">
        <f t="shared" si="54"/>
        <v/>
      </c>
      <c r="BR245" s="62" t="str">
        <f t="shared" si="43"/>
        <v>Base</v>
      </c>
      <c r="BS245" s="62" t="str">
        <f t="shared" si="44"/>
        <v/>
      </c>
      <c r="BT245" s="63">
        <f t="shared" si="45"/>
        <v>61</v>
      </c>
      <c r="BU245" s="64">
        <f t="shared" si="46"/>
        <v>2.6599999999999997</v>
      </c>
      <c r="BV245" s="64">
        <f t="shared" si="47"/>
        <v>6.3199999999999994</v>
      </c>
      <c r="BW245" s="64">
        <f t="shared" si="48"/>
        <v>50.4</v>
      </c>
      <c r="BX245" s="65">
        <f t="shared" si="49"/>
        <v>46309.66</v>
      </c>
      <c r="BY245" s="65">
        <f t="shared" si="50"/>
        <v>46313.32</v>
      </c>
      <c r="BZ245" s="65">
        <f t="shared" si="51"/>
        <v>46357.4</v>
      </c>
    </row>
    <row r="246" spans="1:78" ht="15.5" x14ac:dyDescent="0.35">
      <c r="A246">
        <v>72103</v>
      </c>
      <c r="B246" t="s">
        <v>1101</v>
      </c>
      <c r="C246" t="s">
        <v>1127</v>
      </c>
      <c r="D246">
        <v>709</v>
      </c>
      <c r="E246">
        <v>3001</v>
      </c>
      <c r="F246" t="s">
        <v>1128</v>
      </c>
      <c r="G246" t="s">
        <v>1104</v>
      </c>
      <c r="H246" t="s">
        <v>1102</v>
      </c>
      <c r="I246" s="13">
        <v>46259</v>
      </c>
      <c r="J246" s="13">
        <v>46345</v>
      </c>
      <c r="K246"/>
      <c r="L246" t="s">
        <v>1117</v>
      </c>
      <c r="M246" t="s">
        <v>1118</v>
      </c>
      <c r="N246">
        <v>8</v>
      </c>
      <c r="O246">
        <v>3</v>
      </c>
      <c r="P246">
        <v>3</v>
      </c>
      <c r="Q246">
        <v>3</v>
      </c>
      <c r="R246">
        <v>0</v>
      </c>
      <c r="S246">
        <v>375263</v>
      </c>
      <c r="T246" t="s">
        <v>1129</v>
      </c>
      <c r="U246">
        <v>0</v>
      </c>
      <c r="V246"/>
      <c r="W246">
        <v>0</v>
      </c>
      <c r="X246" t="s">
        <v>194</v>
      </c>
      <c r="Y246"/>
      <c r="Z246" t="s">
        <v>1130</v>
      </c>
      <c r="AA246" t="s">
        <v>206</v>
      </c>
      <c r="AB246">
        <v>1413</v>
      </c>
      <c r="AC246" t="s">
        <v>339</v>
      </c>
      <c r="AD246" t="s">
        <v>372</v>
      </c>
      <c r="AE246" t="s">
        <v>496</v>
      </c>
      <c r="AF246" s="13">
        <v>46259</v>
      </c>
      <c r="AG246" s="13">
        <v>46345</v>
      </c>
      <c r="AH246"/>
      <c r="AI246"/>
      <c r="AJ246"/>
      <c r="AK246"/>
      <c r="AL246"/>
      <c r="AM246"/>
      <c r="AN246"/>
      <c r="AO246"/>
      <c r="AP246"/>
      <c r="AQ246"/>
      <c r="AR246"/>
      <c r="AS246"/>
      <c r="AT246" s="59">
        <f>VLOOKUP($BR246,Tables!$D$14:$I$27,2,FALSE)*W246</f>
        <v>0</v>
      </c>
      <c r="AU246" s="59">
        <f>VLOOKUP($BR246,Tables!$D$14:$I$27,3,FALSE)</f>
        <v>0</v>
      </c>
      <c r="AV246" s="59">
        <f>VLOOKUP($BR246,Tables!$D$14:$I$27,4,FALSE)*W246</f>
        <v>0</v>
      </c>
      <c r="AW246" s="59">
        <f>VLOOKUP($BR246,Tables!$D$14:$I$27,5,FALSE)*W246</f>
        <v>0</v>
      </c>
      <c r="AX246" s="52">
        <f>IF(ISERROR(VLOOKUP(V246,Tables!$A$2:$B$27,2,FALSE))=TRUE,0,VLOOKUP(V246,Tables!$A$2:$B$27,2,FALSE))*VLOOKUP(BR246,Tables!$D$14:$J$27,7,FALSE)</f>
        <v>0</v>
      </c>
      <c r="AY246" s="52">
        <f>IF(ISERROR(VLOOKUP(BS246,Tables!$A$2:$B$31,2,FALSE))=TRUE,0,VLOOKUP(BS246,Tables!$A$2:$B$31,2,FALSE))</f>
        <v>0</v>
      </c>
      <c r="AZ246" s="59">
        <f>VLOOKUP($BR246,Tables!$D$14:$K$27,8,FALSE)</f>
        <v>0</v>
      </c>
      <c r="BA246" s="59">
        <f>IF(OR(BR246="T150",BR246="HYBT150"),W246*Tables!$L$23,0)</f>
        <v>0</v>
      </c>
      <c r="BB246" s="59">
        <f>IF(OR(BR246="T200",BR246="HYBT200"),W246*Tables!$E$24,0)</f>
        <v>0</v>
      </c>
      <c r="BC246" s="61">
        <f t="shared" si="42"/>
        <v>0</v>
      </c>
      <c r="BD246" s="55" t="str">
        <f t="shared" si="54"/>
        <v/>
      </c>
      <c r="BE246" s="55" t="str">
        <f t="shared" si="54"/>
        <v/>
      </c>
      <c r="BF246" s="55" t="str">
        <f t="shared" si="54"/>
        <v/>
      </c>
      <c r="BG246" s="55" t="str">
        <f t="shared" si="54"/>
        <v/>
      </c>
      <c r="BH246" s="55" t="str">
        <f t="shared" si="54"/>
        <v/>
      </c>
      <c r="BI246" s="55" t="str">
        <f t="shared" si="54"/>
        <v/>
      </c>
      <c r="BJ246" s="55" t="str">
        <f t="shared" si="54"/>
        <v/>
      </c>
      <c r="BK246" s="55" t="str">
        <f t="shared" si="54"/>
        <v/>
      </c>
      <c r="BL246" s="55" t="str">
        <f t="shared" si="54"/>
        <v/>
      </c>
      <c r="BM246" s="55" t="str">
        <f t="shared" si="54"/>
        <v/>
      </c>
      <c r="BN246" s="55" t="str">
        <f t="shared" si="54"/>
        <v/>
      </c>
      <c r="BO246" s="55" t="str">
        <f t="shared" si="54"/>
        <v/>
      </c>
      <c r="BP246" s="55" t="str">
        <f t="shared" si="54"/>
        <v/>
      </c>
      <c r="BQ246" s="55" t="str">
        <f t="shared" si="54"/>
        <v/>
      </c>
      <c r="BR246" s="62" t="str">
        <f t="shared" si="43"/>
        <v>Base</v>
      </c>
      <c r="BS246" s="62" t="str">
        <f t="shared" si="44"/>
        <v/>
      </c>
      <c r="BT246" s="63">
        <f t="shared" si="45"/>
        <v>87</v>
      </c>
      <c r="BU246" s="64">
        <f t="shared" si="46"/>
        <v>4.22</v>
      </c>
      <c r="BV246" s="64">
        <f t="shared" si="47"/>
        <v>9.44</v>
      </c>
      <c r="BW246" s="64">
        <f t="shared" si="48"/>
        <v>72.239999999999995</v>
      </c>
      <c r="BX246" s="65">
        <f t="shared" si="49"/>
        <v>46263.22</v>
      </c>
      <c r="BY246" s="65">
        <f t="shared" si="50"/>
        <v>46268.44</v>
      </c>
      <c r="BZ246" s="65">
        <f t="shared" si="51"/>
        <v>46331.24</v>
      </c>
    </row>
    <row r="247" spans="1:78" ht="15.5" x14ac:dyDescent="0.35">
      <c r="A247">
        <v>71267</v>
      </c>
      <c r="B247" t="s">
        <v>782</v>
      </c>
      <c r="C247" t="s">
        <v>352</v>
      </c>
      <c r="D247">
        <v>154</v>
      </c>
      <c r="E247" t="s">
        <v>526</v>
      </c>
      <c r="F247" t="s">
        <v>590</v>
      </c>
      <c r="G247" t="s">
        <v>270</v>
      </c>
      <c r="H247" t="s">
        <v>352</v>
      </c>
      <c r="I247" s="13">
        <v>46251</v>
      </c>
      <c r="J247" s="13">
        <v>46367</v>
      </c>
      <c r="K247" s="13">
        <v>46309</v>
      </c>
      <c r="L247" t="s">
        <v>787</v>
      </c>
      <c r="M247" t="s">
        <v>193</v>
      </c>
      <c r="N247">
        <v>12</v>
      </c>
      <c r="O247">
        <v>12</v>
      </c>
      <c r="P247">
        <v>12</v>
      </c>
      <c r="Q247">
        <v>12</v>
      </c>
      <c r="R247">
        <v>2</v>
      </c>
      <c r="S247">
        <v>140441</v>
      </c>
      <c r="T247" t="s">
        <v>353</v>
      </c>
      <c r="U247">
        <v>0</v>
      </c>
      <c r="V247"/>
      <c r="W247">
        <v>4</v>
      </c>
      <c r="X247" t="s">
        <v>194</v>
      </c>
      <c r="Y247"/>
      <c r="Z247"/>
      <c r="AA247" t="s">
        <v>312</v>
      </c>
      <c r="AB247">
        <v>130</v>
      </c>
      <c r="AC247" t="s">
        <v>306</v>
      </c>
      <c r="AD247" t="s">
        <v>319</v>
      </c>
      <c r="AE247" t="s">
        <v>483</v>
      </c>
      <c r="AF247" s="13">
        <v>46251</v>
      </c>
      <c r="AG247" s="13">
        <v>46367</v>
      </c>
      <c r="AH247"/>
      <c r="AI247"/>
      <c r="AJ247"/>
      <c r="AK247"/>
      <c r="AL247"/>
      <c r="AM247"/>
      <c r="AN247"/>
      <c r="AO247"/>
      <c r="AP247"/>
      <c r="AQ247"/>
      <c r="AR247"/>
      <c r="AS247"/>
      <c r="AT247" s="59">
        <f>VLOOKUP($BR247,Tables!$D$14:$I$27,2,FALSE)*W247</f>
        <v>640</v>
      </c>
      <c r="AU247" s="59">
        <f>VLOOKUP($BR247,Tables!$D$14:$I$27,3,FALSE)</f>
        <v>0</v>
      </c>
      <c r="AV247" s="59">
        <f>VLOOKUP($BR247,Tables!$D$14:$I$27,4,FALSE)*W247</f>
        <v>0</v>
      </c>
      <c r="AW247" s="59">
        <f>VLOOKUP($BR247,Tables!$D$14:$I$27,5,FALSE)*W247</f>
        <v>0</v>
      </c>
      <c r="AX247" s="52">
        <f>IF(ISERROR(VLOOKUP(V247,Tables!$A$2:$B$27,2,FALSE))=TRUE,0,VLOOKUP(V247,Tables!$A$2:$B$27,2,FALSE))*VLOOKUP(BR247,Tables!$D$14:$J$27,7,FALSE)</f>
        <v>0</v>
      </c>
      <c r="AY247" s="52">
        <f>IF(ISERROR(VLOOKUP(BS247,Tables!$A$2:$B$31,2,FALSE))=TRUE,0,VLOOKUP(BS247,Tables!$A$2:$B$31,2,FALSE))</f>
        <v>0</v>
      </c>
      <c r="AZ247" s="59">
        <f>VLOOKUP($BR247,Tables!$D$14:$K$27,8,FALSE)</f>
        <v>0</v>
      </c>
      <c r="BA247" s="59">
        <f>IF(OR(BR247="T150",BR247="HYBT150"),W247*Tables!$L$23,0)</f>
        <v>320</v>
      </c>
      <c r="BB247" s="59">
        <f>IF(OR(BR247="T200",BR247="HYBT200"),W247*Tables!$E$24,0)</f>
        <v>0</v>
      </c>
      <c r="BC247" s="61">
        <f t="shared" si="42"/>
        <v>960</v>
      </c>
      <c r="BD247" s="55" t="str">
        <f t="shared" si="54"/>
        <v/>
      </c>
      <c r="BE247" s="55" t="str">
        <f t="shared" si="54"/>
        <v/>
      </c>
      <c r="BF247" s="55" t="str">
        <f t="shared" si="54"/>
        <v/>
      </c>
      <c r="BG247" s="55" t="str">
        <f t="shared" si="54"/>
        <v/>
      </c>
      <c r="BH247" s="55" t="str">
        <f t="shared" si="54"/>
        <v/>
      </c>
      <c r="BI247" s="55" t="str">
        <f t="shared" si="54"/>
        <v/>
      </c>
      <c r="BJ247" s="55" t="str">
        <f t="shared" si="54"/>
        <v/>
      </c>
      <c r="BK247" s="55" t="str">
        <f t="shared" si="54"/>
        <v/>
      </c>
      <c r="BL247" s="55" t="str">
        <f t="shared" si="54"/>
        <v/>
      </c>
      <c r="BM247" s="55" t="str">
        <f t="shared" si="54"/>
        <v/>
      </c>
      <c r="BN247" s="55" t="str">
        <f t="shared" si="54"/>
        <v/>
      </c>
      <c r="BO247" s="55" t="str">
        <f t="shared" si="54"/>
        <v/>
      </c>
      <c r="BP247" s="55" t="str">
        <f t="shared" si="54"/>
        <v>T150</v>
      </c>
      <c r="BQ247" s="55" t="str">
        <f t="shared" si="54"/>
        <v/>
      </c>
      <c r="BR247" s="62" t="str">
        <f t="shared" si="43"/>
        <v>T150</v>
      </c>
      <c r="BS247" s="62" t="str">
        <f t="shared" si="44"/>
        <v/>
      </c>
      <c r="BT247" s="63">
        <f t="shared" si="45"/>
        <v>117</v>
      </c>
      <c r="BU247" s="64">
        <f t="shared" si="46"/>
        <v>6.02</v>
      </c>
      <c r="BV247" s="64">
        <f t="shared" si="47"/>
        <v>13.04</v>
      </c>
      <c r="BW247" s="64">
        <f t="shared" si="48"/>
        <v>97.44</v>
      </c>
      <c r="BX247" s="65">
        <f t="shared" si="49"/>
        <v>46257.02</v>
      </c>
      <c r="BY247" s="65">
        <f t="shared" si="50"/>
        <v>46264.04</v>
      </c>
      <c r="BZ247" s="65">
        <f t="shared" si="51"/>
        <v>46349.440000000002</v>
      </c>
    </row>
    <row r="248" spans="1:78" ht="15.5" x14ac:dyDescent="0.35">
      <c r="A248">
        <v>71770</v>
      </c>
      <c r="B248" t="s">
        <v>782</v>
      </c>
      <c r="C248" t="s">
        <v>352</v>
      </c>
      <c r="D248">
        <v>154</v>
      </c>
      <c r="E248" t="s">
        <v>520</v>
      </c>
      <c r="F248" t="s">
        <v>590</v>
      </c>
      <c r="G248" t="s">
        <v>270</v>
      </c>
      <c r="H248" t="s">
        <v>352</v>
      </c>
      <c r="I248" s="13">
        <v>46252</v>
      </c>
      <c r="J248" s="13">
        <v>46367</v>
      </c>
      <c r="K248" s="13">
        <v>46309</v>
      </c>
      <c r="L248" t="s">
        <v>787</v>
      </c>
      <c r="M248" t="s">
        <v>193</v>
      </c>
      <c r="N248">
        <v>12</v>
      </c>
      <c r="O248">
        <v>12</v>
      </c>
      <c r="P248">
        <v>12</v>
      </c>
      <c r="Q248">
        <v>12</v>
      </c>
      <c r="R248">
        <v>0</v>
      </c>
      <c r="S248">
        <v>140441</v>
      </c>
      <c r="T248" t="s">
        <v>353</v>
      </c>
      <c r="U248">
        <v>0</v>
      </c>
      <c r="V248"/>
      <c r="W248">
        <v>4</v>
      </c>
      <c r="X248" t="s">
        <v>194</v>
      </c>
      <c r="Y248"/>
      <c r="Z248"/>
      <c r="AA248" t="s">
        <v>312</v>
      </c>
      <c r="AB248">
        <v>130</v>
      </c>
      <c r="AC248" t="s">
        <v>207</v>
      </c>
      <c r="AD248" t="s">
        <v>220</v>
      </c>
      <c r="AE248" t="s">
        <v>496</v>
      </c>
      <c r="AF248" s="13">
        <v>46252</v>
      </c>
      <c r="AG248" s="13">
        <v>46367</v>
      </c>
      <c r="AH248"/>
      <c r="AI248"/>
      <c r="AJ248"/>
      <c r="AK248"/>
      <c r="AL248"/>
      <c r="AM248"/>
      <c r="AN248"/>
      <c r="AO248"/>
      <c r="AP248"/>
      <c r="AQ248"/>
      <c r="AR248"/>
      <c r="AS248"/>
      <c r="AT248" s="59">
        <f>VLOOKUP($BR248,Tables!$D$14:$I$27,2,FALSE)*W248</f>
        <v>640</v>
      </c>
      <c r="AU248" s="59">
        <f>VLOOKUP($BR248,Tables!$D$14:$I$27,3,FALSE)</f>
        <v>0</v>
      </c>
      <c r="AV248" s="59">
        <f>VLOOKUP($BR248,Tables!$D$14:$I$27,4,FALSE)*W248</f>
        <v>0</v>
      </c>
      <c r="AW248" s="59">
        <f>VLOOKUP($BR248,Tables!$D$14:$I$27,5,FALSE)*W248</f>
        <v>0</v>
      </c>
      <c r="AX248" s="52">
        <f>IF(ISERROR(VLOOKUP(V248,Tables!$A$2:$B$27,2,FALSE))=TRUE,0,VLOOKUP(V248,Tables!$A$2:$B$27,2,FALSE))*VLOOKUP(BR248,Tables!$D$14:$J$27,7,FALSE)</f>
        <v>0</v>
      </c>
      <c r="AY248" s="52">
        <f>IF(ISERROR(VLOOKUP(BS248,Tables!$A$2:$B$31,2,FALSE))=TRUE,0,VLOOKUP(BS248,Tables!$A$2:$B$31,2,FALSE))</f>
        <v>0</v>
      </c>
      <c r="AZ248" s="59">
        <f>VLOOKUP($BR248,Tables!$D$14:$K$27,8,FALSE)</f>
        <v>0</v>
      </c>
      <c r="BA248" s="59">
        <f>IF(OR(BR248="T150",BR248="HYBT150"),W248*Tables!$L$23,0)</f>
        <v>320</v>
      </c>
      <c r="BB248" s="59">
        <f>IF(OR(BR248="T200",BR248="HYBT200"),W248*Tables!$E$24,0)</f>
        <v>0</v>
      </c>
      <c r="BC248" s="61">
        <f t="shared" si="42"/>
        <v>960</v>
      </c>
      <c r="BD248" s="55" t="str">
        <f t="shared" si="54"/>
        <v/>
      </c>
      <c r="BE248" s="55" t="str">
        <f t="shared" si="54"/>
        <v/>
      </c>
      <c r="BF248" s="55" t="str">
        <f t="shared" si="54"/>
        <v/>
      </c>
      <c r="BG248" s="55" t="str">
        <f t="shared" si="54"/>
        <v/>
      </c>
      <c r="BH248" s="55" t="str">
        <f t="shared" si="54"/>
        <v/>
      </c>
      <c r="BI248" s="55" t="str">
        <f t="shared" si="54"/>
        <v/>
      </c>
      <c r="BJ248" s="55" t="str">
        <f t="shared" si="54"/>
        <v/>
      </c>
      <c r="BK248" s="55" t="str">
        <f t="shared" si="54"/>
        <v/>
      </c>
      <c r="BL248" s="55" t="str">
        <f t="shared" si="54"/>
        <v/>
      </c>
      <c r="BM248" s="55" t="str">
        <f t="shared" si="54"/>
        <v/>
      </c>
      <c r="BN248" s="55" t="str">
        <f t="shared" si="54"/>
        <v/>
      </c>
      <c r="BO248" s="55" t="str">
        <f t="shared" si="54"/>
        <v/>
      </c>
      <c r="BP248" s="55" t="str">
        <f t="shared" si="54"/>
        <v>T150</v>
      </c>
      <c r="BQ248" s="55" t="str">
        <f t="shared" si="54"/>
        <v/>
      </c>
      <c r="BR248" s="62" t="str">
        <f t="shared" si="43"/>
        <v>T150</v>
      </c>
      <c r="BS248" s="62" t="str">
        <f t="shared" si="44"/>
        <v/>
      </c>
      <c r="BT248" s="63">
        <f t="shared" si="45"/>
        <v>116</v>
      </c>
      <c r="BU248" s="64">
        <f t="shared" si="46"/>
        <v>5.96</v>
      </c>
      <c r="BV248" s="64">
        <f t="shared" si="47"/>
        <v>12.92</v>
      </c>
      <c r="BW248" s="64">
        <f t="shared" si="48"/>
        <v>96.6</v>
      </c>
      <c r="BX248" s="65">
        <f t="shared" si="49"/>
        <v>46257.96</v>
      </c>
      <c r="BY248" s="65">
        <f t="shared" si="50"/>
        <v>46264.92</v>
      </c>
      <c r="BZ248" s="65">
        <f t="shared" si="51"/>
        <v>46349.599999999999</v>
      </c>
    </row>
    <row r="249" spans="1:78" ht="15.5" x14ac:dyDescent="0.35">
      <c r="A249">
        <v>71268</v>
      </c>
      <c r="B249" t="s">
        <v>782</v>
      </c>
      <c r="C249" t="s">
        <v>352</v>
      </c>
      <c r="D249">
        <v>154</v>
      </c>
      <c r="E249" t="s">
        <v>591</v>
      </c>
      <c r="F249" t="s">
        <v>590</v>
      </c>
      <c r="G249" t="s">
        <v>270</v>
      </c>
      <c r="H249" t="s">
        <v>352</v>
      </c>
      <c r="I249" s="13">
        <v>46251</v>
      </c>
      <c r="J249" s="13">
        <v>46367</v>
      </c>
      <c r="K249" s="13">
        <v>46309</v>
      </c>
      <c r="L249" t="s">
        <v>360</v>
      </c>
      <c r="M249" t="s">
        <v>193</v>
      </c>
      <c r="N249">
        <v>12</v>
      </c>
      <c r="O249">
        <v>0</v>
      </c>
      <c r="P249">
        <v>0</v>
      </c>
      <c r="Q249">
        <v>0</v>
      </c>
      <c r="R249">
        <v>0</v>
      </c>
      <c r="S249" t="s">
        <v>197</v>
      </c>
      <c r="T249" t="s">
        <v>197</v>
      </c>
      <c r="U249">
        <v>0</v>
      </c>
      <c r="V249"/>
      <c r="W249">
        <v>4</v>
      </c>
      <c r="X249" t="s">
        <v>293</v>
      </c>
      <c r="Y249"/>
      <c r="Z249"/>
      <c r="AA249"/>
      <c r="AB249"/>
      <c r="AC249" t="s">
        <v>354</v>
      </c>
      <c r="AD249" t="s">
        <v>592</v>
      </c>
      <c r="AE249" t="s">
        <v>483</v>
      </c>
      <c r="AF249" s="13">
        <v>46251</v>
      </c>
      <c r="AG249" s="13">
        <v>46367</v>
      </c>
      <c r="AH249"/>
      <c r="AI249"/>
      <c r="AJ249"/>
      <c r="AK249"/>
      <c r="AL249"/>
      <c r="AM249"/>
      <c r="AN249"/>
      <c r="AO249"/>
      <c r="AP249"/>
      <c r="AQ249"/>
      <c r="AR249"/>
      <c r="AS249"/>
      <c r="AT249" s="59">
        <f>VLOOKUP($BR249,Tables!$D$14:$I$27,2,FALSE)*W249</f>
        <v>640</v>
      </c>
      <c r="AU249" s="59">
        <f>VLOOKUP($BR249,Tables!$D$14:$I$27,3,FALSE)</f>
        <v>0</v>
      </c>
      <c r="AV249" s="59">
        <f>VLOOKUP($BR249,Tables!$D$14:$I$27,4,FALSE)*W249</f>
        <v>0</v>
      </c>
      <c r="AW249" s="59">
        <f>VLOOKUP($BR249,Tables!$D$14:$I$27,5,FALSE)*W249</f>
        <v>0</v>
      </c>
      <c r="AX249" s="52">
        <f>IF(ISERROR(VLOOKUP(V249,Tables!$A$2:$B$27,2,FALSE))=TRUE,0,VLOOKUP(V249,Tables!$A$2:$B$27,2,FALSE))*VLOOKUP(BR249,Tables!$D$14:$J$27,7,FALSE)</f>
        <v>0</v>
      </c>
      <c r="AY249" s="52">
        <f>IF(ISERROR(VLOOKUP(BS249,Tables!$A$2:$B$31,2,FALSE))=TRUE,0,VLOOKUP(BS249,Tables!$A$2:$B$31,2,FALSE))</f>
        <v>0</v>
      </c>
      <c r="AZ249" s="59">
        <f>VLOOKUP($BR249,Tables!$D$14:$K$27,8,FALSE)</f>
        <v>0</v>
      </c>
      <c r="BA249" s="59">
        <f>IF(OR(BR249="T150",BR249="HYBT150"),W249*Tables!$L$23,0)</f>
        <v>320</v>
      </c>
      <c r="BB249" s="59">
        <f>IF(OR(BR249="T200",BR249="HYBT200"),W249*Tables!$E$24,0)</f>
        <v>0</v>
      </c>
      <c r="BC249" s="61">
        <f t="shared" si="42"/>
        <v>960</v>
      </c>
      <c r="BD249" s="55" t="str">
        <f t="shared" si="54"/>
        <v/>
      </c>
      <c r="BE249" s="55" t="str">
        <f t="shared" si="54"/>
        <v/>
      </c>
      <c r="BF249" s="55" t="str">
        <f t="shared" si="54"/>
        <v/>
      </c>
      <c r="BG249" s="55" t="str">
        <f t="shared" si="54"/>
        <v/>
      </c>
      <c r="BH249" s="55" t="str">
        <f t="shared" si="54"/>
        <v/>
      </c>
      <c r="BI249" s="55" t="str">
        <f t="shared" si="54"/>
        <v/>
      </c>
      <c r="BJ249" s="55" t="str">
        <f t="shared" si="54"/>
        <v/>
      </c>
      <c r="BK249" s="55" t="str">
        <f t="shared" si="54"/>
        <v/>
      </c>
      <c r="BL249" s="55" t="str">
        <f t="shared" si="54"/>
        <v/>
      </c>
      <c r="BM249" s="55" t="str">
        <f t="shared" si="54"/>
        <v/>
      </c>
      <c r="BN249" s="55" t="str">
        <f t="shared" si="54"/>
        <v/>
      </c>
      <c r="BO249" s="55" t="str">
        <f t="shared" si="54"/>
        <v/>
      </c>
      <c r="BP249" s="55" t="str">
        <f t="shared" si="54"/>
        <v>T150</v>
      </c>
      <c r="BQ249" s="55" t="str">
        <f t="shared" si="54"/>
        <v/>
      </c>
      <c r="BR249" s="62" t="str">
        <f t="shared" si="43"/>
        <v>T150</v>
      </c>
      <c r="BS249" s="62" t="str">
        <f t="shared" si="44"/>
        <v/>
      </c>
      <c r="BT249" s="63">
        <f t="shared" si="45"/>
        <v>117</v>
      </c>
      <c r="BU249" s="64">
        <f t="shared" si="46"/>
        <v>6.02</v>
      </c>
      <c r="BV249" s="64">
        <f t="shared" si="47"/>
        <v>13.04</v>
      </c>
      <c r="BW249" s="64">
        <f t="shared" si="48"/>
        <v>97.44</v>
      </c>
      <c r="BX249" s="65">
        <f t="shared" si="49"/>
        <v>46257.02</v>
      </c>
      <c r="BY249" s="65">
        <f t="shared" si="50"/>
        <v>46264.04</v>
      </c>
      <c r="BZ249" s="65">
        <f t="shared" si="51"/>
        <v>46349.440000000002</v>
      </c>
    </row>
    <row r="250" spans="1:78" ht="15.5" x14ac:dyDescent="0.35">
      <c r="A250">
        <v>71858</v>
      </c>
      <c r="B250" t="s">
        <v>782</v>
      </c>
      <c r="C250" t="s">
        <v>352</v>
      </c>
      <c r="D250">
        <v>172</v>
      </c>
      <c r="E250">
        <v>3090</v>
      </c>
      <c r="F250" t="s">
        <v>593</v>
      </c>
      <c r="G250" t="s">
        <v>270</v>
      </c>
      <c r="H250" t="s">
        <v>352</v>
      </c>
      <c r="I250" s="13">
        <v>46253</v>
      </c>
      <c r="J250" s="13">
        <v>46374</v>
      </c>
      <c r="K250" s="13">
        <v>46313</v>
      </c>
      <c r="L250" t="s">
        <v>1073</v>
      </c>
      <c r="M250" t="s">
        <v>193</v>
      </c>
      <c r="N250">
        <v>12</v>
      </c>
      <c r="O250">
        <v>0</v>
      </c>
      <c r="P250">
        <v>0</v>
      </c>
      <c r="Q250">
        <v>0</v>
      </c>
      <c r="R250">
        <v>0</v>
      </c>
      <c r="S250">
        <v>54</v>
      </c>
      <c r="T250" t="s">
        <v>355</v>
      </c>
      <c r="U250">
        <v>0</v>
      </c>
      <c r="V250"/>
      <c r="W250">
        <v>4</v>
      </c>
      <c r="X250" t="s">
        <v>194</v>
      </c>
      <c r="Y250"/>
      <c r="Z250" t="s">
        <v>153</v>
      </c>
      <c r="AA250" t="s">
        <v>312</v>
      </c>
      <c r="AB250">
        <v>137</v>
      </c>
      <c r="AC250" t="s">
        <v>314</v>
      </c>
      <c r="AD250" t="s">
        <v>305</v>
      </c>
      <c r="AE250" t="s">
        <v>480</v>
      </c>
      <c r="AF250" s="13">
        <v>46253</v>
      </c>
      <c r="AG250" s="13">
        <v>46374</v>
      </c>
      <c r="AH250"/>
      <c r="AI250"/>
      <c r="AJ250"/>
      <c r="AK250"/>
      <c r="AL250"/>
      <c r="AM250"/>
      <c r="AN250"/>
      <c r="AO250"/>
      <c r="AP250"/>
      <c r="AQ250"/>
      <c r="AR250"/>
      <c r="AS250"/>
      <c r="AT250" s="59">
        <f>VLOOKUP($BR250,Tables!$D$14:$I$27,2,FALSE)*W250</f>
        <v>640</v>
      </c>
      <c r="AU250" s="59">
        <f>VLOOKUP($BR250,Tables!$D$14:$I$27,3,FALSE)</f>
        <v>0</v>
      </c>
      <c r="AV250" s="59">
        <f>VLOOKUP($BR250,Tables!$D$14:$I$27,4,FALSE)*W250</f>
        <v>0</v>
      </c>
      <c r="AW250" s="59">
        <f>VLOOKUP($BR250,Tables!$D$14:$I$27,5,FALSE)*W250</f>
        <v>0</v>
      </c>
      <c r="AX250" s="52">
        <f>IF(ISERROR(VLOOKUP(V250,Tables!$A$2:$B$27,2,FALSE))=TRUE,0,VLOOKUP(V250,Tables!$A$2:$B$27,2,FALSE))*VLOOKUP(BR250,Tables!$D$14:$J$27,7,FALSE)</f>
        <v>0</v>
      </c>
      <c r="AY250" s="52">
        <f>IF(ISERROR(VLOOKUP(BS250,Tables!$A$2:$B$31,2,FALSE))=TRUE,0,VLOOKUP(BS250,Tables!$A$2:$B$31,2,FALSE))</f>
        <v>0</v>
      </c>
      <c r="AZ250" s="59">
        <f>VLOOKUP($BR250,Tables!$D$14:$K$27,8,FALSE)</f>
        <v>0</v>
      </c>
      <c r="BA250" s="59">
        <f>IF(OR(BR250="T150",BR250="HYBT150"),W250*Tables!$L$23,0)</f>
        <v>320</v>
      </c>
      <c r="BB250" s="59">
        <f>IF(OR(BR250="T200",BR250="HYBT200"),W250*Tables!$E$24,0)</f>
        <v>0</v>
      </c>
      <c r="BC250" s="61">
        <f t="shared" si="42"/>
        <v>960</v>
      </c>
      <c r="BD250" s="55" t="str">
        <f t="shared" si="54"/>
        <v/>
      </c>
      <c r="BE250" s="55" t="str">
        <f t="shared" si="54"/>
        <v/>
      </c>
      <c r="BF250" s="55" t="str">
        <f t="shared" si="54"/>
        <v/>
      </c>
      <c r="BG250" s="55" t="str">
        <f t="shared" si="54"/>
        <v/>
      </c>
      <c r="BH250" s="55" t="str">
        <f t="shared" si="54"/>
        <v/>
      </c>
      <c r="BI250" s="55" t="str">
        <f t="shared" si="54"/>
        <v/>
      </c>
      <c r="BJ250" s="55" t="str">
        <f t="shared" si="54"/>
        <v/>
      </c>
      <c r="BK250" s="55" t="str">
        <f t="shared" si="54"/>
        <v/>
      </c>
      <c r="BL250" s="55" t="str">
        <f t="shared" si="54"/>
        <v/>
      </c>
      <c r="BM250" s="55" t="str">
        <f t="shared" si="54"/>
        <v/>
      </c>
      <c r="BN250" s="55" t="str">
        <f t="shared" si="54"/>
        <v/>
      </c>
      <c r="BO250" s="55" t="str">
        <f t="shared" ref="BD250:BQ268" si="55">IF(ISERROR(SEARCHB(" "&amp;BO$1&amp;" "," "&amp;$L250&amp;" "))=TRUE,"",BO$1)</f>
        <v/>
      </c>
      <c r="BP250" s="55" t="str">
        <f t="shared" si="55"/>
        <v>T150</v>
      </c>
      <c r="BQ250" s="55" t="str">
        <f t="shared" si="55"/>
        <v/>
      </c>
      <c r="BR250" s="62" t="str">
        <f t="shared" si="43"/>
        <v>T150</v>
      </c>
      <c r="BS250" s="62" t="str">
        <f t="shared" si="44"/>
        <v/>
      </c>
      <c r="BT250" s="63">
        <f t="shared" si="45"/>
        <v>122</v>
      </c>
      <c r="BU250" s="64">
        <f t="shared" si="46"/>
        <v>6.3199999999999994</v>
      </c>
      <c r="BV250" s="64">
        <f t="shared" si="47"/>
        <v>13.639999999999999</v>
      </c>
      <c r="BW250" s="64">
        <f t="shared" si="48"/>
        <v>101.64</v>
      </c>
      <c r="BX250" s="65">
        <f t="shared" si="49"/>
        <v>46259.32</v>
      </c>
      <c r="BY250" s="65">
        <f t="shared" si="50"/>
        <v>46266.64</v>
      </c>
      <c r="BZ250" s="65">
        <f t="shared" si="51"/>
        <v>46356.639999999999</v>
      </c>
    </row>
    <row r="251" spans="1:78" ht="15.5" x14ac:dyDescent="0.35">
      <c r="A251">
        <v>71269</v>
      </c>
      <c r="B251" t="s">
        <v>782</v>
      </c>
      <c r="C251" t="s">
        <v>352</v>
      </c>
      <c r="D251">
        <v>172</v>
      </c>
      <c r="E251" t="s">
        <v>526</v>
      </c>
      <c r="F251" t="s">
        <v>593</v>
      </c>
      <c r="G251" t="s">
        <v>270</v>
      </c>
      <c r="H251" t="s">
        <v>352</v>
      </c>
      <c r="I251" s="13">
        <v>46252</v>
      </c>
      <c r="J251" s="13">
        <v>46367</v>
      </c>
      <c r="K251" s="13">
        <v>46309</v>
      </c>
      <c r="L251" t="s">
        <v>787</v>
      </c>
      <c r="M251" t="s">
        <v>193</v>
      </c>
      <c r="N251">
        <v>12</v>
      </c>
      <c r="O251">
        <v>12</v>
      </c>
      <c r="P251">
        <v>12</v>
      </c>
      <c r="Q251">
        <v>12</v>
      </c>
      <c r="R251">
        <v>0</v>
      </c>
      <c r="S251">
        <v>54</v>
      </c>
      <c r="T251" t="s">
        <v>355</v>
      </c>
      <c r="U251">
        <v>0</v>
      </c>
      <c r="V251"/>
      <c r="W251">
        <v>4</v>
      </c>
      <c r="X251" t="s">
        <v>194</v>
      </c>
      <c r="Y251"/>
      <c r="Z251"/>
      <c r="AA251" t="s">
        <v>312</v>
      </c>
      <c r="AB251">
        <v>131</v>
      </c>
      <c r="AC251" t="s">
        <v>207</v>
      </c>
      <c r="AD251" t="s">
        <v>220</v>
      </c>
      <c r="AE251" t="s">
        <v>496</v>
      </c>
      <c r="AF251" s="13">
        <v>46252</v>
      </c>
      <c r="AG251" s="13">
        <v>46367</v>
      </c>
      <c r="AH251"/>
      <c r="AI251"/>
      <c r="AJ251"/>
      <c r="AK251"/>
      <c r="AL251"/>
      <c r="AM251"/>
      <c r="AN251"/>
      <c r="AO251"/>
      <c r="AP251"/>
      <c r="AQ251"/>
      <c r="AR251"/>
      <c r="AS251"/>
      <c r="AT251" s="59">
        <f>VLOOKUP($BR251,Tables!$D$14:$I$27,2,FALSE)*W251</f>
        <v>640</v>
      </c>
      <c r="AU251" s="59">
        <f>VLOOKUP($BR251,Tables!$D$14:$I$27,3,FALSE)</f>
        <v>0</v>
      </c>
      <c r="AV251" s="59">
        <f>VLOOKUP($BR251,Tables!$D$14:$I$27,4,FALSE)*W251</f>
        <v>0</v>
      </c>
      <c r="AW251" s="59">
        <f>VLOOKUP($BR251,Tables!$D$14:$I$27,5,FALSE)*W251</f>
        <v>0</v>
      </c>
      <c r="AX251" s="52">
        <f>IF(ISERROR(VLOOKUP(V251,Tables!$A$2:$B$27,2,FALSE))=TRUE,0,VLOOKUP(V251,Tables!$A$2:$B$27,2,FALSE))*VLOOKUP(BR251,Tables!$D$14:$J$27,7,FALSE)</f>
        <v>0</v>
      </c>
      <c r="AY251" s="52">
        <f>IF(ISERROR(VLOOKUP(BS251,Tables!$A$2:$B$31,2,FALSE))=TRUE,0,VLOOKUP(BS251,Tables!$A$2:$B$31,2,FALSE))</f>
        <v>0</v>
      </c>
      <c r="AZ251" s="59">
        <f>VLOOKUP($BR251,Tables!$D$14:$K$27,8,FALSE)</f>
        <v>0</v>
      </c>
      <c r="BA251" s="59">
        <f>IF(OR(BR251="T150",BR251="HYBT150"),W251*Tables!$L$23,0)</f>
        <v>320</v>
      </c>
      <c r="BB251" s="59">
        <f>IF(OR(BR251="T200",BR251="HYBT200"),W251*Tables!$E$24,0)</f>
        <v>0</v>
      </c>
      <c r="BC251" s="61">
        <f t="shared" si="42"/>
        <v>960</v>
      </c>
      <c r="BD251" s="55" t="str">
        <f t="shared" si="55"/>
        <v/>
      </c>
      <c r="BE251" s="55" t="str">
        <f t="shared" si="55"/>
        <v/>
      </c>
      <c r="BF251" s="55" t="str">
        <f t="shared" si="55"/>
        <v/>
      </c>
      <c r="BG251" s="55" t="str">
        <f t="shared" si="55"/>
        <v/>
      </c>
      <c r="BH251" s="55" t="str">
        <f t="shared" si="55"/>
        <v/>
      </c>
      <c r="BI251" s="55" t="str">
        <f t="shared" si="55"/>
        <v/>
      </c>
      <c r="BJ251" s="55" t="str">
        <f t="shared" si="55"/>
        <v/>
      </c>
      <c r="BK251" s="55" t="str">
        <f t="shared" si="55"/>
        <v/>
      </c>
      <c r="BL251" s="55" t="str">
        <f t="shared" si="55"/>
        <v/>
      </c>
      <c r="BM251" s="55" t="str">
        <f t="shared" si="55"/>
        <v/>
      </c>
      <c r="BN251" s="55" t="str">
        <f t="shared" si="55"/>
        <v/>
      </c>
      <c r="BO251" s="55" t="str">
        <f t="shared" si="55"/>
        <v/>
      </c>
      <c r="BP251" s="55" t="str">
        <f t="shared" si="55"/>
        <v>T150</v>
      </c>
      <c r="BQ251" s="55" t="str">
        <f t="shared" si="55"/>
        <v/>
      </c>
      <c r="BR251" s="62" t="str">
        <f t="shared" si="43"/>
        <v>T150</v>
      </c>
      <c r="BS251" s="62" t="str">
        <f t="shared" si="44"/>
        <v/>
      </c>
      <c r="BT251" s="63">
        <f t="shared" si="45"/>
        <v>116</v>
      </c>
      <c r="BU251" s="64">
        <f t="shared" si="46"/>
        <v>5.96</v>
      </c>
      <c r="BV251" s="64">
        <f t="shared" si="47"/>
        <v>12.92</v>
      </c>
      <c r="BW251" s="64">
        <f t="shared" si="48"/>
        <v>96.6</v>
      </c>
      <c r="BX251" s="65">
        <f t="shared" si="49"/>
        <v>46257.96</v>
      </c>
      <c r="BY251" s="65">
        <f t="shared" si="50"/>
        <v>46264.92</v>
      </c>
      <c r="BZ251" s="65">
        <f t="shared" si="51"/>
        <v>46349.599999999999</v>
      </c>
    </row>
    <row r="252" spans="1:78" ht="15.5" x14ac:dyDescent="0.35">
      <c r="A252">
        <v>71270</v>
      </c>
      <c r="B252" t="s">
        <v>782</v>
      </c>
      <c r="C252" t="s">
        <v>352</v>
      </c>
      <c r="D252">
        <v>172</v>
      </c>
      <c r="E252" t="s">
        <v>520</v>
      </c>
      <c r="F252" t="s">
        <v>593</v>
      </c>
      <c r="G252" t="s">
        <v>270</v>
      </c>
      <c r="H252" t="s">
        <v>352</v>
      </c>
      <c r="I252" s="13">
        <v>46251</v>
      </c>
      <c r="J252" s="13">
        <v>46367</v>
      </c>
      <c r="K252" s="13">
        <v>46309</v>
      </c>
      <c r="L252" t="s">
        <v>787</v>
      </c>
      <c r="M252" t="s">
        <v>193</v>
      </c>
      <c r="N252">
        <v>12</v>
      </c>
      <c r="O252">
        <v>11</v>
      </c>
      <c r="P252">
        <v>11</v>
      </c>
      <c r="Q252">
        <v>11</v>
      </c>
      <c r="R252">
        <v>0</v>
      </c>
      <c r="S252">
        <v>140441</v>
      </c>
      <c r="T252" t="s">
        <v>353</v>
      </c>
      <c r="U252">
        <v>0</v>
      </c>
      <c r="V252"/>
      <c r="W252">
        <v>4</v>
      </c>
      <c r="X252" t="s">
        <v>194</v>
      </c>
      <c r="Y252"/>
      <c r="Z252"/>
      <c r="AA252" t="s">
        <v>312</v>
      </c>
      <c r="AB252">
        <v>131</v>
      </c>
      <c r="AC252" t="s">
        <v>207</v>
      </c>
      <c r="AD252" t="s">
        <v>220</v>
      </c>
      <c r="AE252" t="s">
        <v>483</v>
      </c>
      <c r="AF252" s="13">
        <v>46251</v>
      </c>
      <c r="AG252" s="13">
        <v>46367</v>
      </c>
      <c r="AH252"/>
      <c r="AI252"/>
      <c r="AJ252"/>
      <c r="AK252"/>
      <c r="AL252"/>
      <c r="AM252"/>
      <c r="AN252"/>
      <c r="AO252"/>
      <c r="AP252"/>
      <c r="AQ252"/>
      <c r="AR252"/>
      <c r="AS252"/>
      <c r="AT252" s="59">
        <f>VLOOKUP($BR252,Tables!$D$14:$I$27,2,FALSE)*W252</f>
        <v>640</v>
      </c>
      <c r="AU252" s="59">
        <f>VLOOKUP($BR252,Tables!$D$14:$I$27,3,FALSE)</f>
        <v>0</v>
      </c>
      <c r="AV252" s="59">
        <f>VLOOKUP($BR252,Tables!$D$14:$I$27,4,FALSE)*W252</f>
        <v>0</v>
      </c>
      <c r="AW252" s="59">
        <f>VLOOKUP($BR252,Tables!$D$14:$I$27,5,FALSE)*W252</f>
        <v>0</v>
      </c>
      <c r="AX252" s="52">
        <f>IF(ISERROR(VLOOKUP(V252,Tables!$A$2:$B$27,2,FALSE))=TRUE,0,VLOOKUP(V252,Tables!$A$2:$B$27,2,FALSE))*VLOOKUP(BR252,Tables!$D$14:$J$27,7,FALSE)</f>
        <v>0</v>
      </c>
      <c r="AY252" s="52">
        <f>IF(ISERROR(VLOOKUP(BS252,Tables!$A$2:$B$31,2,FALSE))=TRUE,0,VLOOKUP(BS252,Tables!$A$2:$B$31,2,FALSE))</f>
        <v>0</v>
      </c>
      <c r="AZ252" s="59">
        <f>VLOOKUP($BR252,Tables!$D$14:$K$27,8,FALSE)</f>
        <v>0</v>
      </c>
      <c r="BA252" s="59">
        <f>IF(OR(BR252="T150",BR252="HYBT150"),W252*Tables!$L$23,0)</f>
        <v>320</v>
      </c>
      <c r="BB252" s="59">
        <f>IF(OR(BR252="T200",BR252="HYBT200"),W252*Tables!$E$24,0)</f>
        <v>0</v>
      </c>
      <c r="BC252" s="61">
        <f t="shared" si="42"/>
        <v>960</v>
      </c>
      <c r="BD252" s="55" t="str">
        <f t="shared" si="55"/>
        <v/>
      </c>
      <c r="BE252" s="55" t="str">
        <f t="shared" si="55"/>
        <v/>
      </c>
      <c r="BF252" s="55" t="str">
        <f t="shared" si="55"/>
        <v/>
      </c>
      <c r="BG252" s="55" t="str">
        <f t="shared" si="55"/>
        <v/>
      </c>
      <c r="BH252" s="55" t="str">
        <f t="shared" si="55"/>
        <v/>
      </c>
      <c r="BI252" s="55" t="str">
        <f t="shared" si="55"/>
        <v/>
      </c>
      <c r="BJ252" s="55" t="str">
        <f t="shared" si="55"/>
        <v/>
      </c>
      <c r="BK252" s="55" t="str">
        <f t="shared" si="55"/>
        <v/>
      </c>
      <c r="BL252" s="55" t="str">
        <f t="shared" si="55"/>
        <v/>
      </c>
      <c r="BM252" s="55" t="str">
        <f t="shared" si="55"/>
        <v/>
      </c>
      <c r="BN252" s="55" t="str">
        <f t="shared" si="55"/>
        <v/>
      </c>
      <c r="BO252" s="55" t="str">
        <f t="shared" si="55"/>
        <v/>
      </c>
      <c r="BP252" s="55" t="str">
        <f t="shared" si="55"/>
        <v>T150</v>
      </c>
      <c r="BQ252" s="55" t="str">
        <f t="shared" si="55"/>
        <v/>
      </c>
      <c r="BR252" s="62" t="str">
        <f t="shared" si="43"/>
        <v>T150</v>
      </c>
      <c r="BS252" s="62" t="str">
        <f t="shared" si="44"/>
        <v/>
      </c>
      <c r="BT252" s="63">
        <f t="shared" si="45"/>
        <v>117</v>
      </c>
      <c r="BU252" s="64">
        <f t="shared" si="46"/>
        <v>6.02</v>
      </c>
      <c r="BV252" s="64">
        <f t="shared" si="47"/>
        <v>13.04</v>
      </c>
      <c r="BW252" s="64">
        <f t="shared" si="48"/>
        <v>97.44</v>
      </c>
      <c r="BX252" s="65">
        <f t="shared" si="49"/>
        <v>46257.02</v>
      </c>
      <c r="BY252" s="65">
        <f t="shared" si="50"/>
        <v>46264.04</v>
      </c>
      <c r="BZ252" s="65">
        <f t="shared" si="51"/>
        <v>46349.440000000002</v>
      </c>
    </row>
    <row r="253" spans="1:78" ht="15.5" x14ac:dyDescent="0.35">
      <c r="A253">
        <v>71271</v>
      </c>
      <c r="B253" t="s">
        <v>782</v>
      </c>
      <c r="C253" t="s">
        <v>352</v>
      </c>
      <c r="D253">
        <v>172</v>
      </c>
      <c r="E253" t="s">
        <v>591</v>
      </c>
      <c r="F253" t="s">
        <v>593</v>
      </c>
      <c r="G253" t="s">
        <v>270</v>
      </c>
      <c r="H253" t="s">
        <v>352</v>
      </c>
      <c r="I253" s="13">
        <v>46251</v>
      </c>
      <c r="J253" s="13">
        <v>46367</v>
      </c>
      <c r="K253" s="13">
        <v>46309</v>
      </c>
      <c r="L253" t="s">
        <v>360</v>
      </c>
      <c r="M253" t="s">
        <v>161</v>
      </c>
      <c r="N253">
        <v>8</v>
      </c>
      <c r="O253">
        <v>0</v>
      </c>
      <c r="P253">
        <v>0</v>
      </c>
      <c r="Q253">
        <v>0</v>
      </c>
      <c r="R253">
        <v>0</v>
      </c>
      <c r="S253" t="s">
        <v>197</v>
      </c>
      <c r="T253" t="s">
        <v>197</v>
      </c>
      <c r="U253">
        <v>0</v>
      </c>
      <c r="V253"/>
      <c r="W253">
        <v>4</v>
      </c>
      <c r="X253" t="s">
        <v>293</v>
      </c>
      <c r="Y253"/>
      <c r="Z253" t="s">
        <v>278</v>
      </c>
      <c r="AA253" t="s">
        <v>160</v>
      </c>
      <c r="AB253" t="s">
        <v>198</v>
      </c>
      <c r="AC253"/>
      <c r="AD253"/>
      <c r="AE253"/>
      <c r="AF253" s="13">
        <v>46251</v>
      </c>
      <c r="AG253" s="13">
        <v>46367</v>
      </c>
      <c r="AH253"/>
      <c r="AI253"/>
      <c r="AJ253" t="s">
        <v>218</v>
      </c>
      <c r="AK253" t="s">
        <v>1</v>
      </c>
      <c r="AL253" t="s">
        <v>496</v>
      </c>
      <c r="AM253" s="13">
        <v>46251</v>
      </c>
      <c r="AN253" s="13">
        <v>46367</v>
      </c>
      <c r="AO253"/>
      <c r="AP253"/>
      <c r="AQ253"/>
      <c r="AR253"/>
      <c r="AS253"/>
      <c r="AT253" s="59">
        <f>VLOOKUP($BR253,Tables!$D$14:$I$27,2,FALSE)*W253</f>
        <v>640</v>
      </c>
      <c r="AU253" s="59">
        <f>VLOOKUP($BR253,Tables!$D$14:$I$27,3,FALSE)</f>
        <v>0</v>
      </c>
      <c r="AV253" s="59">
        <f>VLOOKUP($BR253,Tables!$D$14:$I$27,4,FALSE)*W253</f>
        <v>0</v>
      </c>
      <c r="AW253" s="59">
        <f>VLOOKUP($BR253,Tables!$D$14:$I$27,5,FALSE)*W253</f>
        <v>0</v>
      </c>
      <c r="AX253" s="52">
        <f>IF(ISERROR(VLOOKUP(V253,Tables!$A$2:$B$27,2,FALSE))=TRUE,0,VLOOKUP(V253,Tables!$A$2:$B$27,2,FALSE))*VLOOKUP(BR253,Tables!$D$14:$J$27,7,FALSE)</f>
        <v>0</v>
      </c>
      <c r="AY253" s="52">
        <f>IF(ISERROR(VLOOKUP(BS253,Tables!$A$2:$B$31,2,FALSE))=TRUE,0,VLOOKUP(BS253,Tables!$A$2:$B$31,2,FALSE))</f>
        <v>0</v>
      </c>
      <c r="AZ253" s="59">
        <f>VLOOKUP($BR253,Tables!$D$14:$K$27,8,FALSE)</f>
        <v>0</v>
      </c>
      <c r="BA253" s="59">
        <f>IF(OR(BR253="T150",BR253="HYBT150"),W253*Tables!$L$23,0)</f>
        <v>320</v>
      </c>
      <c r="BB253" s="59">
        <f>IF(OR(BR253="T200",BR253="HYBT200"),W253*Tables!$E$24,0)</f>
        <v>0</v>
      </c>
      <c r="BC253" s="61">
        <f t="shared" si="42"/>
        <v>960</v>
      </c>
      <c r="BD253" s="55" t="str">
        <f t="shared" si="55"/>
        <v/>
      </c>
      <c r="BE253" s="55" t="str">
        <f t="shared" si="55"/>
        <v/>
      </c>
      <c r="BF253" s="55" t="str">
        <f t="shared" si="55"/>
        <v/>
      </c>
      <c r="BG253" s="55" t="str">
        <f t="shared" si="55"/>
        <v/>
      </c>
      <c r="BH253" s="55" t="str">
        <f t="shared" si="55"/>
        <v/>
      </c>
      <c r="BI253" s="55" t="str">
        <f t="shared" si="55"/>
        <v/>
      </c>
      <c r="BJ253" s="55" t="str">
        <f t="shared" si="55"/>
        <v/>
      </c>
      <c r="BK253" s="55" t="str">
        <f t="shared" si="55"/>
        <v/>
      </c>
      <c r="BL253" s="55" t="str">
        <f t="shared" si="55"/>
        <v/>
      </c>
      <c r="BM253" s="55" t="str">
        <f t="shared" si="55"/>
        <v/>
      </c>
      <c r="BN253" s="55" t="str">
        <f t="shared" si="55"/>
        <v/>
      </c>
      <c r="BO253" s="55" t="str">
        <f t="shared" si="55"/>
        <v/>
      </c>
      <c r="BP253" s="55" t="str">
        <f t="shared" si="55"/>
        <v>T150</v>
      </c>
      <c r="BQ253" s="55" t="str">
        <f t="shared" si="55"/>
        <v/>
      </c>
      <c r="BR253" s="62" t="str">
        <f t="shared" si="43"/>
        <v>T150</v>
      </c>
      <c r="BS253" s="62" t="str">
        <f t="shared" si="44"/>
        <v/>
      </c>
      <c r="BT253" s="63">
        <f t="shared" si="45"/>
        <v>117</v>
      </c>
      <c r="BU253" s="64">
        <f t="shared" si="46"/>
        <v>6.02</v>
      </c>
      <c r="BV253" s="64">
        <f t="shared" si="47"/>
        <v>13.04</v>
      </c>
      <c r="BW253" s="64">
        <f t="shared" si="48"/>
        <v>97.44</v>
      </c>
      <c r="BX253" s="65">
        <f t="shared" si="49"/>
        <v>46257.02</v>
      </c>
      <c r="BY253" s="65">
        <f t="shared" si="50"/>
        <v>46264.04</v>
      </c>
      <c r="BZ253" s="65">
        <f t="shared" si="51"/>
        <v>46349.440000000002</v>
      </c>
    </row>
    <row r="254" spans="1:78" ht="15.5" x14ac:dyDescent="0.35">
      <c r="A254">
        <v>71859</v>
      </c>
      <c r="B254" t="s">
        <v>782</v>
      </c>
      <c r="C254" t="s">
        <v>352</v>
      </c>
      <c r="D254">
        <v>175</v>
      </c>
      <c r="E254">
        <v>3090</v>
      </c>
      <c r="F254" t="s">
        <v>594</v>
      </c>
      <c r="G254" t="s">
        <v>270</v>
      </c>
      <c r="H254" t="s">
        <v>352</v>
      </c>
      <c r="I254" s="13">
        <v>46253</v>
      </c>
      <c r="J254" s="13">
        <v>46374</v>
      </c>
      <c r="K254" s="13">
        <v>46313</v>
      </c>
      <c r="L254" t="s">
        <v>1073</v>
      </c>
      <c r="M254" t="s">
        <v>193</v>
      </c>
      <c r="N254">
        <v>12</v>
      </c>
      <c r="O254">
        <v>0</v>
      </c>
      <c r="P254">
        <v>0</v>
      </c>
      <c r="Q254">
        <v>0</v>
      </c>
      <c r="R254">
        <v>0</v>
      </c>
      <c r="S254">
        <v>166</v>
      </c>
      <c r="T254" t="s">
        <v>356</v>
      </c>
      <c r="U254">
        <v>0</v>
      </c>
      <c r="V254"/>
      <c r="W254">
        <v>2</v>
      </c>
      <c r="X254" t="s">
        <v>194</v>
      </c>
      <c r="Y254"/>
      <c r="Z254" t="s">
        <v>153</v>
      </c>
      <c r="AA254" t="s">
        <v>312</v>
      </c>
      <c r="AB254">
        <v>137</v>
      </c>
      <c r="AC254" t="s">
        <v>314</v>
      </c>
      <c r="AD254" t="s">
        <v>305</v>
      </c>
      <c r="AE254" t="s">
        <v>480</v>
      </c>
      <c r="AF254" s="13">
        <v>46253</v>
      </c>
      <c r="AG254" s="13">
        <v>46374</v>
      </c>
      <c r="AH254"/>
      <c r="AI254"/>
      <c r="AJ254"/>
      <c r="AK254"/>
      <c r="AL254"/>
      <c r="AM254"/>
      <c r="AN254"/>
      <c r="AO254"/>
      <c r="AP254"/>
      <c r="AQ254"/>
      <c r="AR254"/>
      <c r="AS254"/>
      <c r="AT254" s="59">
        <f>VLOOKUP($BR254,Tables!$D$14:$I$27,2,FALSE)*W254</f>
        <v>320</v>
      </c>
      <c r="AU254" s="59">
        <f>VLOOKUP($BR254,Tables!$D$14:$I$27,3,FALSE)</f>
        <v>0</v>
      </c>
      <c r="AV254" s="59">
        <f>VLOOKUP($BR254,Tables!$D$14:$I$27,4,FALSE)*W254</f>
        <v>0</v>
      </c>
      <c r="AW254" s="59">
        <f>VLOOKUP($BR254,Tables!$D$14:$I$27,5,FALSE)*W254</f>
        <v>0</v>
      </c>
      <c r="AX254" s="52">
        <f>IF(ISERROR(VLOOKUP(V254,Tables!$A$2:$B$27,2,FALSE))=TRUE,0,VLOOKUP(V254,Tables!$A$2:$B$27,2,FALSE))*VLOOKUP(BR254,Tables!$D$14:$J$27,7,FALSE)</f>
        <v>0</v>
      </c>
      <c r="AY254" s="52">
        <f>IF(ISERROR(VLOOKUP(BS254,Tables!$A$2:$B$31,2,FALSE))=TRUE,0,VLOOKUP(BS254,Tables!$A$2:$B$31,2,FALSE))</f>
        <v>0</v>
      </c>
      <c r="AZ254" s="59">
        <f>VLOOKUP($BR254,Tables!$D$14:$K$27,8,FALSE)</f>
        <v>0</v>
      </c>
      <c r="BA254" s="59">
        <f>IF(OR(BR254="T150",BR254="HYBT150"),W254*Tables!$L$23,0)</f>
        <v>160</v>
      </c>
      <c r="BB254" s="59">
        <f>IF(OR(BR254="T200",BR254="HYBT200"),W254*Tables!$E$24,0)</f>
        <v>0</v>
      </c>
      <c r="BC254" s="61">
        <f t="shared" ref="BC254:BC317" si="56">SUM(AT254:BB254)</f>
        <v>480</v>
      </c>
      <c r="BD254" s="55" t="str">
        <f t="shared" si="55"/>
        <v/>
      </c>
      <c r="BE254" s="55" t="str">
        <f t="shared" si="55"/>
        <v/>
      </c>
      <c r="BF254" s="55" t="str">
        <f t="shared" si="55"/>
        <v/>
      </c>
      <c r="BG254" s="55" t="str">
        <f t="shared" si="55"/>
        <v/>
      </c>
      <c r="BH254" s="55" t="str">
        <f t="shared" si="55"/>
        <v/>
      </c>
      <c r="BI254" s="55" t="str">
        <f t="shared" si="55"/>
        <v/>
      </c>
      <c r="BJ254" s="55" t="str">
        <f t="shared" si="55"/>
        <v/>
      </c>
      <c r="BK254" s="55" t="str">
        <f t="shared" si="55"/>
        <v/>
      </c>
      <c r="BL254" s="55" t="str">
        <f t="shared" si="55"/>
        <v/>
      </c>
      <c r="BM254" s="55" t="str">
        <f t="shared" si="55"/>
        <v/>
      </c>
      <c r="BN254" s="55" t="str">
        <f t="shared" si="55"/>
        <v/>
      </c>
      <c r="BO254" s="55" t="str">
        <f t="shared" si="55"/>
        <v/>
      </c>
      <c r="BP254" s="55" t="str">
        <f t="shared" si="55"/>
        <v>T150</v>
      </c>
      <c r="BQ254" s="55" t="str">
        <f t="shared" si="55"/>
        <v/>
      </c>
      <c r="BR254" s="62" t="str">
        <f t="shared" ref="BR254:BR317" si="57">IF(BD254&amp;BE254&amp;BF254&amp;BG254&amp;BH254&amp;BI254&amp;BJ254&amp;BK254&amp;BP254&amp;BQ254="","Base",BD254&amp;BE254&amp;BF254&amp;BG254&amp;BH254&amp;BI254&amp;BJ254&amp;BK254&amp;BP254&amp;BQ254)</f>
        <v>T150</v>
      </c>
      <c r="BS254" s="62" t="str">
        <f t="shared" ref="BS254:BS317" si="58">IF(BL254&amp;BM254&amp;BN254&amp;BO254="","",BL254&amp;BM254&amp;BN254&amp;BO254)</f>
        <v/>
      </c>
      <c r="BT254" s="63">
        <f t="shared" ref="BT254:BT317" si="59">J254-I254+1</f>
        <v>122</v>
      </c>
      <c r="BU254" s="64">
        <f t="shared" ref="BU254:BU317" si="60">BT254*0.06-1</f>
        <v>6.3199999999999994</v>
      </c>
      <c r="BV254" s="64">
        <f t="shared" ref="BV254:BV317" si="61">BT254*0.12-1</f>
        <v>13.639999999999999</v>
      </c>
      <c r="BW254" s="64">
        <f t="shared" ref="BW254:BW317" si="62">(BT254-1)*0.84</f>
        <v>101.64</v>
      </c>
      <c r="BX254" s="65">
        <f t="shared" ref="BX254:BX317" si="63">BU254+I254</f>
        <v>46259.32</v>
      </c>
      <c r="BY254" s="65">
        <f t="shared" ref="BY254:BY317" si="64">BV254+I254</f>
        <v>46266.64</v>
      </c>
      <c r="BZ254" s="65">
        <f t="shared" ref="BZ254:BZ317" si="65">IF(WEEKDAY(BW254+I254)=1,BW254+I254+1,IF(WEEKDAY(BW254+I254)=7,BW254+I254+2,BW254+I254))</f>
        <v>46356.639999999999</v>
      </c>
    </row>
    <row r="255" spans="1:78" ht="15.5" x14ac:dyDescent="0.35">
      <c r="A255">
        <v>71272</v>
      </c>
      <c r="B255" t="s">
        <v>782</v>
      </c>
      <c r="C255" t="s">
        <v>352</v>
      </c>
      <c r="D255">
        <v>175</v>
      </c>
      <c r="E255" t="s">
        <v>526</v>
      </c>
      <c r="F255" t="s">
        <v>594</v>
      </c>
      <c r="G255" t="s">
        <v>270</v>
      </c>
      <c r="H255" t="s">
        <v>352</v>
      </c>
      <c r="I255" s="13">
        <v>46252</v>
      </c>
      <c r="J255" s="13">
        <v>46367</v>
      </c>
      <c r="K255" s="13">
        <v>46309</v>
      </c>
      <c r="L255" t="s">
        <v>787</v>
      </c>
      <c r="M255" t="s">
        <v>193</v>
      </c>
      <c r="N255">
        <v>12</v>
      </c>
      <c r="O255">
        <v>12</v>
      </c>
      <c r="P255">
        <v>12</v>
      </c>
      <c r="Q255">
        <v>12</v>
      </c>
      <c r="R255">
        <v>0</v>
      </c>
      <c r="S255">
        <v>140441</v>
      </c>
      <c r="T255" t="s">
        <v>353</v>
      </c>
      <c r="U255">
        <v>0</v>
      </c>
      <c r="V255"/>
      <c r="W255">
        <v>2</v>
      </c>
      <c r="X255" t="s">
        <v>194</v>
      </c>
      <c r="Y255"/>
      <c r="Z255"/>
      <c r="AA255" t="s">
        <v>312</v>
      </c>
      <c r="AB255">
        <v>131</v>
      </c>
      <c r="AC255" t="s">
        <v>200</v>
      </c>
      <c r="AD255" t="s">
        <v>595</v>
      </c>
      <c r="AE255" t="s">
        <v>496</v>
      </c>
      <c r="AF255" s="13">
        <v>46252</v>
      </c>
      <c r="AG255" s="13">
        <v>46367</v>
      </c>
      <c r="AH255"/>
      <c r="AI255"/>
      <c r="AJ255"/>
      <c r="AK255"/>
      <c r="AL255"/>
      <c r="AM255"/>
      <c r="AN255"/>
      <c r="AO255"/>
      <c r="AP255"/>
      <c r="AQ255"/>
      <c r="AR255"/>
      <c r="AS255"/>
      <c r="AT255" s="59">
        <f>VLOOKUP($BR255,Tables!$D$14:$I$27,2,FALSE)*W255</f>
        <v>320</v>
      </c>
      <c r="AU255" s="59">
        <f>VLOOKUP($BR255,Tables!$D$14:$I$27,3,FALSE)</f>
        <v>0</v>
      </c>
      <c r="AV255" s="59">
        <f>VLOOKUP($BR255,Tables!$D$14:$I$27,4,FALSE)*W255</f>
        <v>0</v>
      </c>
      <c r="AW255" s="59">
        <f>VLOOKUP($BR255,Tables!$D$14:$I$27,5,FALSE)*W255</f>
        <v>0</v>
      </c>
      <c r="AX255" s="52">
        <f>IF(ISERROR(VLOOKUP(V255,Tables!$A$2:$B$27,2,FALSE))=TRUE,0,VLOOKUP(V255,Tables!$A$2:$B$27,2,FALSE))*VLOOKUP(BR255,Tables!$D$14:$J$27,7,FALSE)</f>
        <v>0</v>
      </c>
      <c r="AY255" s="52">
        <f>IF(ISERROR(VLOOKUP(BS255,Tables!$A$2:$B$31,2,FALSE))=TRUE,0,VLOOKUP(BS255,Tables!$A$2:$B$31,2,FALSE))</f>
        <v>0</v>
      </c>
      <c r="AZ255" s="59">
        <f>VLOOKUP($BR255,Tables!$D$14:$K$27,8,FALSE)</f>
        <v>0</v>
      </c>
      <c r="BA255" s="59">
        <f>IF(OR(BR255="T150",BR255="HYBT150"),W255*Tables!$L$23,0)</f>
        <v>160</v>
      </c>
      <c r="BB255" s="59">
        <f>IF(OR(BR255="T200",BR255="HYBT200"),W255*Tables!$E$24,0)</f>
        <v>0</v>
      </c>
      <c r="BC255" s="61">
        <f t="shared" si="56"/>
        <v>480</v>
      </c>
      <c r="BD255" s="55" t="str">
        <f t="shared" si="55"/>
        <v/>
      </c>
      <c r="BE255" s="55" t="str">
        <f t="shared" si="55"/>
        <v/>
      </c>
      <c r="BF255" s="55" t="str">
        <f t="shared" si="55"/>
        <v/>
      </c>
      <c r="BG255" s="55" t="str">
        <f t="shared" si="55"/>
        <v/>
      </c>
      <c r="BH255" s="55" t="str">
        <f t="shared" si="55"/>
        <v/>
      </c>
      <c r="BI255" s="55" t="str">
        <f t="shared" si="55"/>
        <v/>
      </c>
      <c r="BJ255" s="55" t="str">
        <f t="shared" si="55"/>
        <v/>
      </c>
      <c r="BK255" s="55" t="str">
        <f t="shared" si="55"/>
        <v/>
      </c>
      <c r="BL255" s="55" t="str">
        <f t="shared" si="55"/>
        <v/>
      </c>
      <c r="BM255" s="55" t="str">
        <f t="shared" si="55"/>
        <v/>
      </c>
      <c r="BN255" s="55" t="str">
        <f t="shared" si="55"/>
        <v/>
      </c>
      <c r="BO255" s="55" t="str">
        <f t="shared" si="55"/>
        <v/>
      </c>
      <c r="BP255" s="55" t="str">
        <f t="shared" si="55"/>
        <v>T150</v>
      </c>
      <c r="BQ255" s="55" t="str">
        <f t="shared" si="55"/>
        <v/>
      </c>
      <c r="BR255" s="62" t="str">
        <f t="shared" si="57"/>
        <v>T150</v>
      </c>
      <c r="BS255" s="62" t="str">
        <f t="shared" si="58"/>
        <v/>
      </c>
      <c r="BT255" s="63">
        <f t="shared" si="59"/>
        <v>116</v>
      </c>
      <c r="BU255" s="64">
        <f t="shared" si="60"/>
        <v>5.96</v>
      </c>
      <c r="BV255" s="64">
        <f t="shared" si="61"/>
        <v>12.92</v>
      </c>
      <c r="BW255" s="64">
        <f t="shared" si="62"/>
        <v>96.6</v>
      </c>
      <c r="BX255" s="65">
        <f t="shared" si="63"/>
        <v>46257.96</v>
      </c>
      <c r="BY255" s="65">
        <f t="shared" si="64"/>
        <v>46264.92</v>
      </c>
      <c r="BZ255" s="65">
        <f t="shared" si="65"/>
        <v>46349.599999999999</v>
      </c>
    </row>
    <row r="256" spans="1:78" ht="15.5" x14ac:dyDescent="0.35">
      <c r="A256">
        <v>71273</v>
      </c>
      <c r="B256" t="s">
        <v>782</v>
      </c>
      <c r="C256" t="s">
        <v>352</v>
      </c>
      <c r="D256">
        <v>175</v>
      </c>
      <c r="E256" t="s">
        <v>520</v>
      </c>
      <c r="F256" t="s">
        <v>594</v>
      </c>
      <c r="G256" t="s">
        <v>270</v>
      </c>
      <c r="H256" t="s">
        <v>352</v>
      </c>
      <c r="I256" s="13">
        <v>46251</v>
      </c>
      <c r="J256" s="13">
        <v>46367</v>
      </c>
      <c r="K256" s="13">
        <v>46309</v>
      </c>
      <c r="L256" t="s">
        <v>787</v>
      </c>
      <c r="M256" t="s">
        <v>193</v>
      </c>
      <c r="N256">
        <v>12</v>
      </c>
      <c r="O256">
        <v>11</v>
      </c>
      <c r="P256">
        <v>11</v>
      </c>
      <c r="Q256">
        <v>11</v>
      </c>
      <c r="R256">
        <v>0</v>
      </c>
      <c r="S256">
        <v>140441</v>
      </c>
      <c r="T256" t="s">
        <v>353</v>
      </c>
      <c r="U256">
        <v>0</v>
      </c>
      <c r="V256"/>
      <c r="W256">
        <v>2</v>
      </c>
      <c r="X256" t="s">
        <v>194</v>
      </c>
      <c r="Y256"/>
      <c r="Z256"/>
      <c r="AA256" t="s">
        <v>312</v>
      </c>
      <c r="AB256">
        <v>131</v>
      </c>
      <c r="AC256" t="s">
        <v>200</v>
      </c>
      <c r="AD256" t="s">
        <v>595</v>
      </c>
      <c r="AE256" t="s">
        <v>483</v>
      </c>
      <c r="AF256" s="13">
        <v>46251</v>
      </c>
      <c r="AG256" s="13">
        <v>46367</v>
      </c>
      <c r="AH256"/>
      <c r="AI256"/>
      <c r="AJ256"/>
      <c r="AK256"/>
      <c r="AL256"/>
      <c r="AM256"/>
      <c r="AN256"/>
      <c r="AO256"/>
      <c r="AP256"/>
      <c r="AQ256"/>
      <c r="AR256"/>
      <c r="AS256"/>
      <c r="AT256" s="59">
        <f>VLOOKUP($BR256,Tables!$D$14:$I$27,2,FALSE)*W256</f>
        <v>320</v>
      </c>
      <c r="AU256" s="59">
        <f>VLOOKUP($BR256,Tables!$D$14:$I$27,3,FALSE)</f>
        <v>0</v>
      </c>
      <c r="AV256" s="59">
        <f>VLOOKUP($BR256,Tables!$D$14:$I$27,4,FALSE)*W256</f>
        <v>0</v>
      </c>
      <c r="AW256" s="59">
        <f>VLOOKUP($BR256,Tables!$D$14:$I$27,5,FALSE)*W256</f>
        <v>0</v>
      </c>
      <c r="AX256" s="52">
        <f>IF(ISERROR(VLOOKUP(V256,Tables!$A$2:$B$27,2,FALSE))=TRUE,0,VLOOKUP(V256,Tables!$A$2:$B$27,2,FALSE))*VLOOKUP(BR256,Tables!$D$14:$J$27,7,FALSE)</f>
        <v>0</v>
      </c>
      <c r="AY256" s="52">
        <f>IF(ISERROR(VLOOKUP(BS256,Tables!$A$2:$B$31,2,FALSE))=TRUE,0,VLOOKUP(BS256,Tables!$A$2:$B$31,2,FALSE))</f>
        <v>0</v>
      </c>
      <c r="AZ256" s="59">
        <f>VLOOKUP($BR256,Tables!$D$14:$K$27,8,FALSE)</f>
        <v>0</v>
      </c>
      <c r="BA256" s="59">
        <f>IF(OR(BR256="T150",BR256="HYBT150"),W256*Tables!$L$23,0)</f>
        <v>160</v>
      </c>
      <c r="BB256" s="59">
        <f>IF(OR(BR256="T200",BR256="HYBT200"),W256*Tables!$E$24,0)</f>
        <v>0</v>
      </c>
      <c r="BC256" s="61">
        <f t="shared" si="56"/>
        <v>480</v>
      </c>
      <c r="BD256" s="55" t="str">
        <f t="shared" si="55"/>
        <v/>
      </c>
      <c r="BE256" s="55" t="str">
        <f t="shared" si="55"/>
        <v/>
      </c>
      <c r="BF256" s="55" t="str">
        <f t="shared" si="55"/>
        <v/>
      </c>
      <c r="BG256" s="55" t="str">
        <f t="shared" si="55"/>
        <v/>
      </c>
      <c r="BH256" s="55" t="str">
        <f t="shared" si="55"/>
        <v/>
      </c>
      <c r="BI256" s="55" t="str">
        <f t="shared" si="55"/>
        <v/>
      </c>
      <c r="BJ256" s="55" t="str">
        <f t="shared" si="55"/>
        <v/>
      </c>
      <c r="BK256" s="55" t="str">
        <f t="shared" si="55"/>
        <v/>
      </c>
      <c r="BL256" s="55" t="str">
        <f t="shared" si="55"/>
        <v/>
      </c>
      <c r="BM256" s="55" t="str">
        <f t="shared" si="55"/>
        <v/>
      </c>
      <c r="BN256" s="55" t="str">
        <f t="shared" si="55"/>
        <v/>
      </c>
      <c r="BO256" s="55" t="str">
        <f t="shared" si="55"/>
        <v/>
      </c>
      <c r="BP256" s="55" t="str">
        <f t="shared" si="55"/>
        <v>T150</v>
      </c>
      <c r="BQ256" s="55" t="str">
        <f t="shared" si="55"/>
        <v/>
      </c>
      <c r="BR256" s="62" t="str">
        <f t="shared" si="57"/>
        <v>T150</v>
      </c>
      <c r="BS256" s="62" t="str">
        <f t="shared" si="58"/>
        <v/>
      </c>
      <c r="BT256" s="63">
        <f t="shared" si="59"/>
        <v>117</v>
      </c>
      <c r="BU256" s="64">
        <f t="shared" si="60"/>
        <v>6.02</v>
      </c>
      <c r="BV256" s="64">
        <f t="shared" si="61"/>
        <v>13.04</v>
      </c>
      <c r="BW256" s="64">
        <f t="shared" si="62"/>
        <v>97.44</v>
      </c>
      <c r="BX256" s="65">
        <f t="shared" si="63"/>
        <v>46257.02</v>
      </c>
      <c r="BY256" s="65">
        <f t="shared" si="64"/>
        <v>46264.04</v>
      </c>
      <c r="BZ256" s="65">
        <f t="shared" si="65"/>
        <v>46349.440000000002</v>
      </c>
    </row>
    <row r="257" spans="1:78" ht="15.5" x14ac:dyDescent="0.35">
      <c r="A257">
        <v>71771</v>
      </c>
      <c r="B257" t="s">
        <v>782</v>
      </c>
      <c r="C257" t="s">
        <v>352</v>
      </c>
      <c r="D257">
        <v>175</v>
      </c>
      <c r="E257" t="s">
        <v>591</v>
      </c>
      <c r="F257" t="s">
        <v>594</v>
      </c>
      <c r="G257" t="s">
        <v>270</v>
      </c>
      <c r="H257" t="s">
        <v>352</v>
      </c>
      <c r="I257" s="13">
        <v>46252</v>
      </c>
      <c r="J257" s="13">
        <v>46367</v>
      </c>
      <c r="K257" s="13">
        <v>46309</v>
      </c>
      <c r="L257" t="s">
        <v>360</v>
      </c>
      <c r="M257" t="s">
        <v>193</v>
      </c>
      <c r="N257">
        <v>8</v>
      </c>
      <c r="O257">
        <v>0</v>
      </c>
      <c r="P257">
        <v>0</v>
      </c>
      <c r="Q257">
        <v>0</v>
      </c>
      <c r="R257">
        <v>0</v>
      </c>
      <c r="S257" t="s">
        <v>197</v>
      </c>
      <c r="T257" t="s">
        <v>197</v>
      </c>
      <c r="U257">
        <v>0</v>
      </c>
      <c r="V257"/>
      <c r="W257">
        <v>2</v>
      </c>
      <c r="X257" t="s">
        <v>293</v>
      </c>
      <c r="Y257"/>
      <c r="Z257"/>
      <c r="AA257"/>
      <c r="AB257"/>
      <c r="AC257" t="s">
        <v>221</v>
      </c>
      <c r="AD257" t="s">
        <v>2</v>
      </c>
      <c r="AE257" t="s">
        <v>496</v>
      </c>
      <c r="AF257" s="13">
        <v>46252</v>
      </c>
      <c r="AG257" s="13">
        <v>46367</v>
      </c>
      <c r="AH257"/>
      <c r="AI257"/>
      <c r="AJ257"/>
      <c r="AK257"/>
      <c r="AL257"/>
      <c r="AM257"/>
      <c r="AN257"/>
      <c r="AO257"/>
      <c r="AP257"/>
      <c r="AQ257"/>
      <c r="AR257"/>
      <c r="AS257"/>
      <c r="AT257" s="59">
        <f>VLOOKUP($BR257,Tables!$D$14:$I$27,2,FALSE)*W257</f>
        <v>320</v>
      </c>
      <c r="AU257" s="59">
        <f>VLOOKUP($BR257,Tables!$D$14:$I$27,3,FALSE)</f>
        <v>0</v>
      </c>
      <c r="AV257" s="59">
        <f>VLOOKUP($BR257,Tables!$D$14:$I$27,4,FALSE)*W257</f>
        <v>0</v>
      </c>
      <c r="AW257" s="59">
        <f>VLOOKUP($BR257,Tables!$D$14:$I$27,5,FALSE)*W257</f>
        <v>0</v>
      </c>
      <c r="AX257" s="52">
        <f>IF(ISERROR(VLOOKUP(V257,Tables!$A$2:$B$27,2,FALSE))=TRUE,0,VLOOKUP(V257,Tables!$A$2:$B$27,2,FALSE))*VLOOKUP(BR257,Tables!$D$14:$J$27,7,FALSE)</f>
        <v>0</v>
      </c>
      <c r="AY257" s="52">
        <f>IF(ISERROR(VLOOKUP(BS257,Tables!$A$2:$B$31,2,FALSE))=TRUE,0,VLOOKUP(BS257,Tables!$A$2:$B$31,2,FALSE))</f>
        <v>0</v>
      </c>
      <c r="AZ257" s="59">
        <f>VLOOKUP($BR257,Tables!$D$14:$K$27,8,FALSE)</f>
        <v>0</v>
      </c>
      <c r="BA257" s="59">
        <f>IF(OR(BR257="T150",BR257="HYBT150"),W257*Tables!$L$23,0)</f>
        <v>160</v>
      </c>
      <c r="BB257" s="59">
        <f>IF(OR(BR257="T200",BR257="HYBT200"),W257*Tables!$E$24,0)</f>
        <v>0</v>
      </c>
      <c r="BC257" s="61">
        <f t="shared" si="56"/>
        <v>480</v>
      </c>
      <c r="BD257" s="55" t="str">
        <f t="shared" si="55"/>
        <v/>
      </c>
      <c r="BE257" s="55" t="str">
        <f t="shared" si="55"/>
        <v/>
      </c>
      <c r="BF257" s="55" t="str">
        <f t="shared" si="55"/>
        <v/>
      </c>
      <c r="BG257" s="55" t="str">
        <f t="shared" si="55"/>
        <v/>
      </c>
      <c r="BH257" s="55" t="str">
        <f t="shared" si="55"/>
        <v/>
      </c>
      <c r="BI257" s="55" t="str">
        <f t="shared" si="55"/>
        <v/>
      </c>
      <c r="BJ257" s="55" t="str">
        <f t="shared" si="55"/>
        <v/>
      </c>
      <c r="BK257" s="55" t="str">
        <f t="shared" si="55"/>
        <v/>
      </c>
      <c r="BL257" s="55" t="str">
        <f t="shared" si="55"/>
        <v/>
      </c>
      <c r="BM257" s="55" t="str">
        <f t="shared" si="55"/>
        <v/>
      </c>
      <c r="BN257" s="55" t="str">
        <f t="shared" si="55"/>
        <v/>
      </c>
      <c r="BO257" s="55" t="str">
        <f t="shared" si="55"/>
        <v/>
      </c>
      <c r="BP257" s="55" t="str">
        <f t="shared" si="55"/>
        <v>T150</v>
      </c>
      <c r="BQ257" s="55" t="str">
        <f t="shared" si="55"/>
        <v/>
      </c>
      <c r="BR257" s="62" t="str">
        <f t="shared" si="57"/>
        <v>T150</v>
      </c>
      <c r="BS257" s="62" t="str">
        <f t="shared" si="58"/>
        <v/>
      </c>
      <c r="BT257" s="63">
        <f t="shared" si="59"/>
        <v>116</v>
      </c>
      <c r="BU257" s="64">
        <f t="shared" si="60"/>
        <v>5.96</v>
      </c>
      <c r="BV257" s="64">
        <f t="shared" si="61"/>
        <v>12.92</v>
      </c>
      <c r="BW257" s="64">
        <f t="shared" si="62"/>
        <v>96.6</v>
      </c>
      <c r="BX257" s="65">
        <f t="shared" si="63"/>
        <v>46257.96</v>
      </c>
      <c r="BY257" s="65">
        <f t="shared" si="64"/>
        <v>46264.92</v>
      </c>
      <c r="BZ257" s="65">
        <f t="shared" si="65"/>
        <v>46349.599999999999</v>
      </c>
    </row>
    <row r="258" spans="1:78" ht="15.5" x14ac:dyDescent="0.35">
      <c r="A258">
        <v>71274</v>
      </c>
      <c r="B258" t="s">
        <v>782</v>
      </c>
      <c r="C258" t="s">
        <v>352</v>
      </c>
      <c r="D258">
        <v>176</v>
      </c>
      <c r="E258" t="s">
        <v>526</v>
      </c>
      <c r="F258" t="s">
        <v>596</v>
      </c>
      <c r="G258" t="s">
        <v>270</v>
      </c>
      <c r="H258" t="s">
        <v>352</v>
      </c>
      <c r="I258" s="13">
        <v>46251</v>
      </c>
      <c r="J258" s="13">
        <v>46367</v>
      </c>
      <c r="K258" s="13">
        <v>46309</v>
      </c>
      <c r="L258" t="s">
        <v>787</v>
      </c>
      <c r="M258" t="s">
        <v>193</v>
      </c>
      <c r="N258">
        <v>12</v>
      </c>
      <c r="O258">
        <v>11</v>
      </c>
      <c r="P258">
        <v>11</v>
      </c>
      <c r="Q258">
        <v>11</v>
      </c>
      <c r="R258">
        <v>0</v>
      </c>
      <c r="S258">
        <v>166</v>
      </c>
      <c r="T258" t="s">
        <v>356</v>
      </c>
      <c r="U258">
        <v>0</v>
      </c>
      <c r="V258"/>
      <c r="W258">
        <v>3</v>
      </c>
      <c r="X258" t="s">
        <v>194</v>
      </c>
      <c r="Y258"/>
      <c r="Z258"/>
      <c r="AA258" t="s">
        <v>312</v>
      </c>
      <c r="AB258">
        <v>132</v>
      </c>
      <c r="AC258" t="s">
        <v>200</v>
      </c>
      <c r="AD258" t="s">
        <v>333</v>
      </c>
      <c r="AE258" t="s">
        <v>483</v>
      </c>
      <c r="AF258" s="13">
        <v>46251</v>
      </c>
      <c r="AG258" s="13">
        <v>46367</v>
      </c>
      <c r="AH258"/>
      <c r="AI258"/>
      <c r="AJ258"/>
      <c r="AK258"/>
      <c r="AL258"/>
      <c r="AM258"/>
      <c r="AN258"/>
      <c r="AO258"/>
      <c r="AP258"/>
      <c r="AQ258"/>
      <c r="AR258"/>
      <c r="AS258"/>
      <c r="AT258" s="59">
        <f>VLOOKUP($BR258,Tables!$D$14:$I$27,2,FALSE)*W258</f>
        <v>480</v>
      </c>
      <c r="AU258" s="59">
        <f>VLOOKUP($BR258,Tables!$D$14:$I$27,3,FALSE)</f>
        <v>0</v>
      </c>
      <c r="AV258" s="59">
        <f>VLOOKUP($BR258,Tables!$D$14:$I$27,4,FALSE)*W258</f>
        <v>0</v>
      </c>
      <c r="AW258" s="59">
        <f>VLOOKUP($BR258,Tables!$D$14:$I$27,5,FALSE)*W258</f>
        <v>0</v>
      </c>
      <c r="AX258" s="52">
        <f>IF(ISERROR(VLOOKUP(V258,Tables!$A$2:$B$27,2,FALSE))=TRUE,0,VLOOKUP(V258,Tables!$A$2:$B$27,2,FALSE))*VLOOKUP(BR258,Tables!$D$14:$J$27,7,FALSE)</f>
        <v>0</v>
      </c>
      <c r="AY258" s="52">
        <f>IF(ISERROR(VLOOKUP(BS258,Tables!$A$2:$B$31,2,FALSE))=TRUE,0,VLOOKUP(BS258,Tables!$A$2:$B$31,2,FALSE))</f>
        <v>0</v>
      </c>
      <c r="AZ258" s="59">
        <f>VLOOKUP($BR258,Tables!$D$14:$K$27,8,FALSE)</f>
        <v>0</v>
      </c>
      <c r="BA258" s="59">
        <f>IF(OR(BR258="T150",BR258="HYBT150"),W258*Tables!$L$23,0)</f>
        <v>240</v>
      </c>
      <c r="BB258" s="59">
        <f>IF(OR(BR258="T200",BR258="HYBT200"),W258*Tables!$E$24,0)</f>
        <v>0</v>
      </c>
      <c r="BC258" s="61">
        <f t="shared" si="56"/>
        <v>720</v>
      </c>
      <c r="BD258" s="55" t="str">
        <f t="shared" si="55"/>
        <v/>
      </c>
      <c r="BE258" s="55" t="str">
        <f t="shared" si="55"/>
        <v/>
      </c>
      <c r="BF258" s="55" t="str">
        <f t="shared" si="55"/>
        <v/>
      </c>
      <c r="BG258" s="55" t="str">
        <f t="shared" si="55"/>
        <v/>
      </c>
      <c r="BH258" s="55" t="str">
        <f t="shared" si="55"/>
        <v/>
      </c>
      <c r="BI258" s="55" t="str">
        <f t="shared" si="55"/>
        <v/>
      </c>
      <c r="BJ258" s="55" t="str">
        <f t="shared" si="55"/>
        <v/>
      </c>
      <c r="BK258" s="55" t="str">
        <f t="shared" si="55"/>
        <v/>
      </c>
      <c r="BL258" s="55" t="str">
        <f t="shared" si="55"/>
        <v/>
      </c>
      <c r="BM258" s="55" t="str">
        <f t="shared" si="55"/>
        <v/>
      </c>
      <c r="BN258" s="55" t="str">
        <f t="shared" si="55"/>
        <v/>
      </c>
      <c r="BO258" s="55" t="str">
        <f t="shared" si="55"/>
        <v/>
      </c>
      <c r="BP258" s="55" t="str">
        <f t="shared" si="55"/>
        <v>T150</v>
      </c>
      <c r="BQ258" s="55" t="str">
        <f t="shared" si="55"/>
        <v/>
      </c>
      <c r="BR258" s="62" t="str">
        <f t="shared" si="57"/>
        <v>T150</v>
      </c>
      <c r="BS258" s="62" t="str">
        <f t="shared" si="58"/>
        <v/>
      </c>
      <c r="BT258" s="63">
        <f t="shared" si="59"/>
        <v>117</v>
      </c>
      <c r="BU258" s="64">
        <f t="shared" si="60"/>
        <v>6.02</v>
      </c>
      <c r="BV258" s="64">
        <f t="shared" si="61"/>
        <v>13.04</v>
      </c>
      <c r="BW258" s="64">
        <f t="shared" si="62"/>
        <v>97.44</v>
      </c>
      <c r="BX258" s="65">
        <f t="shared" si="63"/>
        <v>46257.02</v>
      </c>
      <c r="BY258" s="65">
        <f t="shared" si="64"/>
        <v>46264.04</v>
      </c>
      <c r="BZ258" s="65">
        <f t="shared" si="65"/>
        <v>46349.440000000002</v>
      </c>
    </row>
    <row r="259" spans="1:78" ht="15.5" x14ac:dyDescent="0.35">
      <c r="A259">
        <v>71772</v>
      </c>
      <c r="B259" t="s">
        <v>782</v>
      </c>
      <c r="C259" t="s">
        <v>352</v>
      </c>
      <c r="D259">
        <v>176</v>
      </c>
      <c r="E259" t="s">
        <v>520</v>
      </c>
      <c r="F259" t="s">
        <v>596</v>
      </c>
      <c r="G259" t="s">
        <v>270</v>
      </c>
      <c r="H259" t="s">
        <v>352</v>
      </c>
      <c r="I259" s="13">
        <v>46252</v>
      </c>
      <c r="J259" s="13">
        <v>46367</v>
      </c>
      <c r="K259" s="13">
        <v>46309</v>
      </c>
      <c r="L259" t="s">
        <v>787</v>
      </c>
      <c r="M259" t="s">
        <v>193</v>
      </c>
      <c r="N259">
        <v>12</v>
      </c>
      <c r="O259">
        <v>12</v>
      </c>
      <c r="P259">
        <v>12</v>
      </c>
      <c r="Q259">
        <v>12</v>
      </c>
      <c r="R259">
        <v>0</v>
      </c>
      <c r="S259">
        <v>166</v>
      </c>
      <c r="T259" t="s">
        <v>356</v>
      </c>
      <c r="U259">
        <v>0</v>
      </c>
      <c r="V259"/>
      <c r="W259">
        <v>3</v>
      </c>
      <c r="X259" t="s">
        <v>194</v>
      </c>
      <c r="Y259"/>
      <c r="Z259"/>
      <c r="AA259" t="s">
        <v>312</v>
      </c>
      <c r="AB259">
        <v>132</v>
      </c>
      <c r="AC259" t="s">
        <v>200</v>
      </c>
      <c r="AD259" t="s">
        <v>333</v>
      </c>
      <c r="AE259" t="s">
        <v>496</v>
      </c>
      <c r="AF259" s="13">
        <v>46252</v>
      </c>
      <c r="AG259" s="13">
        <v>46367</v>
      </c>
      <c r="AH259"/>
      <c r="AI259"/>
      <c r="AJ259"/>
      <c r="AK259"/>
      <c r="AL259"/>
      <c r="AM259"/>
      <c r="AN259"/>
      <c r="AO259"/>
      <c r="AP259"/>
      <c r="AQ259"/>
      <c r="AR259"/>
      <c r="AS259"/>
      <c r="AT259" s="59">
        <f>VLOOKUP($BR259,Tables!$D$14:$I$27,2,FALSE)*W259</f>
        <v>480</v>
      </c>
      <c r="AU259" s="59">
        <f>VLOOKUP($BR259,Tables!$D$14:$I$27,3,FALSE)</f>
        <v>0</v>
      </c>
      <c r="AV259" s="59">
        <f>VLOOKUP($BR259,Tables!$D$14:$I$27,4,FALSE)*W259</f>
        <v>0</v>
      </c>
      <c r="AW259" s="59">
        <f>VLOOKUP($BR259,Tables!$D$14:$I$27,5,FALSE)*W259</f>
        <v>0</v>
      </c>
      <c r="AX259" s="52">
        <f>IF(ISERROR(VLOOKUP(V259,Tables!$A$2:$B$27,2,FALSE))=TRUE,0,VLOOKUP(V259,Tables!$A$2:$B$27,2,FALSE))*VLOOKUP(BR259,Tables!$D$14:$J$27,7,FALSE)</f>
        <v>0</v>
      </c>
      <c r="AY259" s="52">
        <f>IF(ISERROR(VLOOKUP(BS259,Tables!$A$2:$B$31,2,FALSE))=TRUE,0,VLOOKUP(BS259,Tables!$A$2:$B$31,2,FALSE))</f>
        <v>0</v>
      </c>
      <c r="AZ259" s="59">
        <f>VLOOKUP($BR259,Tables!$D$14:$K$27,8,FALSE)</f>
        <v>0</v>
      </c>
      <c r="BA259" s="59">
        <f>IF(OR(BR259="T150",BR259="HYBT150"),W259*Tables!$L$23,0)</f>
        <v>240</v>
      </c>
      <c r="BB259" s="59">
        <f>IF(OR(BR259="T200",BR259="HYBT200"),W259*Tables!$E$24,0)</f>
        <v>0</v>
      </c>
      <c r="BC259" s="61">
        <f t="shared" si="56"/>
        <v>720</v>
      </c>
      <c r="BD259" s="55" t="str">
        <f t="shared" si="55"/>
        <v/>
      </c>
      <c r="BE259" s="55" t="str">
        <f t="shared" si="55"/>
        <v/>
      </c>
      <c r="BF259" s="55" t="str">
        <f t="shared" si="55"/>
        <v/>
      </c>
      <c r="BG259" s="55" t="str">
        <f t="shared" si="55"/>
        <v/>
      </c>
      <c r="BH259" s="55" t="str">
        <f t="shared" si="55"/>
        <v/>
      </c>
      <c r="BI259" s="55" t="str">
        <f t="shared" si="55"/>
        <v/>
      </c>
      <c r="BJ259" s="55" t="str">
        <f t="shared" si="55"/>
        <v/>
      </c>
      <c r="BK259" s="55" t="str">
        <f t="shared" si="55"/>
        <v/>
      </c>
      <c r="BL259" s="55" t="str">
        <f t="shared" si="55"/>
        <v/>
      </c>
      <c r="BM259" s="55" t="str">
        <f t="shared" si="55"/>
        <v/>
      </c>
      <c r="BN259" s="55" t="str">
        <f t="shared" si="55"/>
        <v/>
      </c>
      <c r="BO259" s="55" t="str">
        <f t="shared" si="55"/>
        <v/>
      </c>
      <c r="BP259" s="55" t="str">
        <f t="shared" si="55"/>
        <v>T150</v>
      </c>
      <c r="BQ259" s="55" t="str">
        <f t="shared" si="55"/>
        <v/>
      </c>
      <c r="BR259" s="62" t="str">
        <f t="shared" si="57"/>
        <v>T150</v>
      </c>
      <c r="BS259" s="62" t="str">
        <f t="shared" si="58"/>
        <v/>
      </c>
      <c r="BT259" s="63">
        <f t="shared" si="59"/>
        <v>116</v>
      </c>
      <c r="BU259" s="64">
        <f t="shared" si="60"/>
        <v>5.96</v>
      </c>
      <c r="BV259" s="64">
        <f t="shared" si="61"/>
        <v>12.92</v>
      </c>
      <c r="BW259" s="64">
        <f t="shared" si="62"/>
        <v>96.6</v>
      </c>
      <c r="BX259" s="65">
        <f t="shared" si="63"/>
        <v>46257.96</v>
      </c>
      <c r="BY259" s="65">
        <f t="shared" si="64"/>
        <v>46264.92</v>
      </c>
      <c r="BZ259" s="65">
        <f t="shared" si="65"/>
        <v>46349.599999999999</v>
      </c>
    </row>
    <row r="260" spans="1:78" ht="15.5" x14ac:dyDescent="0.35">
      <c r="A260">
        <v>71275</v>
      </c>
      <c r="B260" t="s">
        <v>782</v>
      </c>
      <c r="C260" t="s">
        <v>352</v>
      </c>
      <c r="D260">
        <v>176</v>
      </c>
      <c r="E260" t="s">
        <v>591</v>
      </c>
      <c r="F260" t="s">
        <v>596</v>
      </c>
      <c r="G260" t="s">
        <v>270</v>
      </c>
      <c r="H260" t="s">
        <v>352</v>
      </c>
      <c r="I260" s="13">
        <v>46251</v>
      </c>
      <c r="J260" s="13">
        <v>46367</v>
      </c>
      <c r="K260" s="13">
        <v>46309</v>
      </c>
      <c r="L260" t="s">
        <v>360</v>
      </c>
      <c r="M260" t="s">
        <v>193</v>
      </c>
      <c r="N260">
        <v>12</v>
      </c>
      <c r="O260">
        <v>0</v>
      </c>
      <c r="P260">
        <v>0</v>
      </c>
      <c r="Q260">
        <v>0</v>
      </c>
      <c r="R260">
        <v>0</v>
      </c>
      <c r="S260" t="s">
        <v>197</v>
      </c>
      <c r="T260" t="s">
        <v>197</v>
      </c>
      <c r="U260">
        <v>0</v>
      </c>
      <c r="V260"/>
      <c r="W260">
        <v>3</v>
      </c>
      <c r="X260" t="s">
        <v>293</v>
      </c>
      <c r="Y260"/>
      <c r="Z260"/>
      <c r="AA260"/>
      <c r="AB260"/>
      <c r="AC260" t="s">
        <v>218</v>
      </c>
      <c r="AD260" t="s">
        <v>10</v>
      </c>
      <c r="AE260" t="s">
        <v>483</v>
      </c>
      <c r="AF260" s="13">
        <v>46251</v>
      </c>
      <c r="AG260" s="13">
        <v>46367</v>
      </c>
      <c r="AH260"/>
      <c r="AI260"/>
      <c r="AJ260"/>
      <c r="AK260"/>
      <c r="AL260"/>
      <c r="AM260"/>
      <c r="AN260"/>
      <c r="AO260"/>
      <c r="AP260"/>
      <c r="AQ260"/>
      <c r="AR260"/>
      <c r="AS260"/>
      <c r="AT260" s="59">
        <f>VLOOKUP($BR260,Tables!$D$14:$I$27,2,FALSE)*W260</f>
        <v>480</v>
      </c>
      <c r="AU260" s="59">
        <f>VLOOKUP($BR260,Tables!$D$14:$I$27,3,FALSE)</f>
        <v>0</v>
      </c>
      <c r="AV260" s="59">
        <f>VLOOKUP($BR260,Tables!$D$14:$I$27,4,FALSE)*W260</f>
        <v>0</v>
      </c>
      <c r="AW260" s="59">
        <f>VLOOKUP($BR260,Tables!$D$14:$I$27,5,FALSE)*W260</f>
        <v>0</v>
      </c>
      <c r="AX260" s="52">
        <f>IF(ISERROR(VLOOKUP(V260,Tables!$A$2:$B$27,2,FALSE))=TRUE,0,VLOOKUP(V260,Tables!$A$2:$B$27,2,FALSE))*VLOOKUP(BR260,Tables!$D$14:$J$27,7,FALSE)</f>
        <v>0</v>
      </c>
      <c r="AY260" s="52">
        <f>IF(ISERROR(VLOOKUP(BS260,Tables!$A$2:$B$31,2,FALSE))=TRUE,0,VLOOKUP(BS260,Tables!$A$2:$B$31,2,FALSE))</f>
        <v>0</v>
      </c>
      <c r="AZ260" s="59">
        <f>VLOOKUP($BR260,Tables!$D$14:$K$27,8,FALSE)</f>
        <v>0</v>
      </c>
      <c r="BA260" s="59">
        <f>IF(OR(BR260="T150",BR260="HYBT150"),W260*Tables!$L$23,0)</f>
        <v>240</v>
      </c>
      <c r="BB260" s="59">
        <f>IF(OR(BR260="T200",BR260="HYBT200"),W260*Tables!$E$24,0)</f>
        <v>0</v>
      </c>
      <c r="BC260" s="61">
        <f t="shared" si="56"/>
        <v>720</v>
      </c>
      <c r="BD260" s="55" t="str">
        <f t="shared" si="55"/>
        <v/>
      </c>
      <c r="BE260" s="55" t="str">
        <f t="shared" si="55"/>
        <v/>
      </c>
      <c r="BF260" s="55" t="str">
        <f t="shared" si="55"/>
        <v/>
      </c>
      <c r="BG260" s="55" t="str">
        <f t="shared" si="55"/>
        <v/>
      </c>
      <c r="BH260" s="55" t="str">
        <f t="shared" si="55"/>
        <v/>
      </c>
      <c r="BI260" s="55" t="str">
        <f t="shared" si="55"/>
        <v/>
      </c>
      <c r="BJ260" s="55" t="str">
        <f t="shared" si="55"/>
        <v/>
      </c>
      <c r="BK260" s="55" t="str">
        <f t="shared" si="55"/>
        <v/>
      </c>
      <c r="BL260" s="55" t="str">
        <f t="shared" si="55"/>
        <v/>
      </c>
      <c r="BM260" s="55" t="str">
        <f t="shared" si="55"/>
        <v/>
      </c>
      <c r="BN260" s="55" t="str">
        <f t="shared" si="55"/>
        <v/>
      </c>
      <c r="BO260" s="55" t="str">
        <f t="shared" si="55"/>
        <v/>
      </c>
      <c r="BP260" s="55" t="str">
        <f t="shared" si="55"/>
        <v>T150</v>
      </c>
      <c r="BQ260" s="55" t="str">
        <f t="shared" si="55"/>
        <v/>
      </c>
      <c r="BR260" s="62" t="str">
        <f t="shared" si="57"/>
        <v>T150</v>
      </c>
      <c r="BS260" s="62" t="str">
        <f t="shared" si="58"/>
        <v/>
      </c>
      <c r="BT260" s="63">
        <f t="shared" si="59"/>
        <v>117</v>
      </c>
      <c r="BU260" s="64">
        <f t="shared" si="60"/>
        <v>6.02</v>
      </c>
      <c r="BV260" s="64">
        <f t="shared" si="61"/>
        <v>13.04</v>
      </c>
      <c r="BW260" s="64">
        <f t="shared" si="62"/>
        <v>97.44</v>
      </c>
      <c r="BX260" s="65">
        <f t="shared" si="63"/>
        <v>46257.02</v>
      </c>
      <c r="BY260" s="65">
        <f t="shared" si="64"/>
        <v>46264.04</v>
      </c>
      <c r="BZ260" s="65">
        <f t="shared" si="65"/>
        <v>46349.440000000002</v>
      </c>
    </row>
    <row r="261" spans="1:78" ht="15.5" x14ac:dyDescent="0.35">
      <c r="A261">
        <v>71276</v>
      </c>
      <c r="B261" t="s">
        <v>782</v>
      </c>
      <c r="C261" t="s">
        <v>352</v>
      </c>
      <c r="D261">
        <v>177</v>
      </c>
      <c r="E261" t="s">
        <v>526</v>
      </c>
      <c r="F261" t="s">
        <v>597</v>
      </c>
      <c r="G261" t="s">
        <v>270</v>
      </c>
      <c r="H261" t="s">
        <v>352</v>
      </c>
      <c r="I261" s="13">
        <v>46251</v>
      </c>
      <c r="J261" s="13">
        <v>46367</v>
      </c>
      <c r="K261" s="13">
        <v>46309</v>
      </c>
      <c r="L261" t="s">
        <v>787</v>
      </c>
      <c r="M261" t="s">
        <v>193</v>
      </c>
      <c r="N261">
        <v>12</v>
      </c>
      <c r="O261">
        <v>12</v>
      </c>
      <c r="P261">
        <v>12</v>
      </c>
      <c r="Q261">
        <v>12</v>
      </c>
      <c r="R261">
        <v>0</v>
      </c>
      <c r="S261">
        <v>54</v>
      </c>
      <c r="T261" t="s">
        <v>355</v>
      </c>
      <c r="U261">
        <v>0</v>
      </c>
      <c r="V261"/>
      <c r="W261">
        <v>3</v>
      </c>
      <c r="X261" t="s">
        <v>194</v>
      </c>
      <c r="Y261"/>
      <c r="Z261"/>
      <c r="AA261" t="s">
        <v>312</v>
      </c>
      <c r="AB261">
        <v>130</v>
      </c>
      <c r="AC261" t="s">
        <v>200</v>
      </c>
      <c r="AD261" t="s">
        <v>333</v>
      </c>
      <c r="AE261" t="s">
        <v>483</v>
      </c>
      <c r="AF261" s="13">
        <v>46251</v>
      </c>
      <c r="AG261" s="13">
        <v>46367</v>
      </c>
      <c r="AH261"/>
      <c r="AI261"/>
      <c r="AJ261"/>
      <c r="AK261"/>
      <c r="AL261"/>
      <c r="AM261"/>
      <c r="AN261"/>
      <c r="AO261"/>
      <c r="AP261"/>
      <c r="AQ261"/>
      <c r="AR261"/>
      <c r="AS261"/>
      <c r="AT261" s="59">
        <f>VLOOKUP($BR261,Tables!$D$14:$I$27,2,FALSE)*W261</f>
        <v>480</v>
      </c>
      <c r="AU261" s="59">
        <f>VLOOKUP($BR261,Tables!$D$14:$I$27,3,FALSE)</f>
        <v>0</v>
      </c>
      <c r="AV261" s="59">
        <f>VLOOKUP($BR261,Tables!$D$14:$I$27,4,FALSE)*W261</f>
        <v>0</v>
      </c>
      <c r="AW261" s="59">
        <f>VLOOKUP($BR261,Tables!$D$14:$I$27,5,FALSE)*W261</f>
        <v>0</v>
      </c>
      <c r="AX261" s="52">
        <f>IF(ISERROR(VLOOKUP(V261,Tables!$A$2:$B$27,2,FALSE))=TRUE,0,VLOOKUP(V261,Tables!$A$2:$B$27,2,FALSE))*VLOOKUP(BR261,Tables!$D$14:$J$27,7,FALSE)</f>
        <v>0</v>
      </c>
      <c r="AY261" s="52">
        <f>IF(ISERROR(VLOOKUP(BS261,Tables!$A$2:$B$31,2,FALSE))=TRUE,0,VLOOKUP(BS261,Tables!$A$2:$B$31,2,FALSE))</f>
        <v>0</v>
      </c>
      <c r="AZ261" s="59">
        <f>VLOOKUP($BR261,Tables!$D$14:$K$27,8,FALSE)</f>
        <v>0</v>
      </c>
      <c r="BA261" s="59">
        <f>IF(OR(BR261="T150",BR261="HYBT150"),W261*Tables!$L$23,0)</f>
        <v>240</v>
      </c>
      <c r="BB261" s="59">
        <f>IF(OR(BR261="T200",BR261="HYBT200"),W261*Tables!$E$24,0)</f>
        <v>0</v>
      </c>
      <c r="BC261" s="61">
        <f t="shared" si="56"/>
        <v>720</v>
      </c>
      <c r="BD261" s="55" t="str">
        <f t="shared" si="55"/>
        <v/>
      </c>
      <c r="BE261" s="55" t="str">
        <f t="shared" si="55"/>
        <v/>
      </c>
      <c r="BF261" s="55" t="str">
        <f t="shared" si="55"/>
        <v/>
      </c>
      <c r="BG261" s="55" t="str">
        <f t="shared" si="55"/>
        <v/>
      </c>
      <c r="BH261" s="55" t="str">
        <f t="shared" si="55"/>
        <v/>
      </c>
      <c r="BI261" s="55" t="str">
        <f t="shared" si="55"/>
        <v/>
      </c>
      <c r="BJ261" s="55" t="str">
        <f t="shared" si="55"/>
        <v/>
      </c>
      <c r="BK261" s="55" t="str">
        <f t="shared" si="55"/>
        <v/>
      </c>
      <c r="BL261" s="55" t="str">
        <f t="shared" si="55"/>
        <v/>
      </c>
      <c r="BM261" s="55" t="str">
        <f t="shared" si="55"/>
        <v/>
      </c>
      <c r="BN261" s="55" t="str">
        <f t="shared" si="55"/>
        <v/>
      </c>
      <c r="BO261" s="55" t="str">
        <f t="shared" si="55"/>
        <v/>
      </c>
      <c r="BP261" s="55" t="str">
        <f t="shared" si="55"/>
        <v>T150</v>
      </c>
      <c r="BQ261" s="55" t="str">
        <f t="shared" si="55"/>
        <v/>
      </c>
      <c r="BR261" s="62" t="str">
        <f t="shared" si="57"/>
        <v>T150</v>
      </c>
      <c r="BS261" s="62" t="str">
        <f t="shared" si="58"/>
        <v/>
      </c>
      <c r="BT261" s="63">
        <f t="shared" si="59"/>
        <v>117</v>
      </c>
      <c r="BU261" s="64">
        <f t="shared" si="60"/>
        <v>6.02</v>
      </c>
      <c r="BV261" s="64">
        <f t="shared" si="61"/>
        <v>13.04</v>
      </c>
      <c r="BW261" s="64">
        <f t="shared" si="62"/>
        <v>97.44</v>
      </c>
      <c r="BX261" s="65">
        <f t="shared" si="63"/>
        <v>46257.02</v>
      </c>
      <c r="BY261" s="65">
        <f t="shared" si="64"/>
        <v>46264.04</v>
      </c>
      <c r="BZ261" s="65">
        <f t="shared" si="65"/>
        <v>46349.440000000002</v>
      </c>
    </row>
    <row r="262" spans="1:78" ht="15.5" x14ac:dyDescent="0.35">
      <c r="A262">
        <v>71773</v>
      </c>
      <c r="B262" t="s">
        <v>782</v>
      </c>
      <c r="C262" t="s">
        <v>352</v>
      </c>
      <c r="D262">
        <v>177</v>
      </c>
      <c r="E262" t="s">
        <v>520</v>
      </c>
      <c r="F262" t="s">
        <v>597</v>
      </c>
      <c r="G262" t="s">
        <v>270</v>
      </c>
      <c r="H262" t="s">
        <v>352</v>
      </c>
      <c r="I262" s="13">
        <v>46252</v>
      </c>
      <c r="J262" s="13">
        <v>46367</v>
      </c>
      <c r="K262" s="13">
        <v>46309</v>
      </c>
      <c r="L262" t="s">
        <v>787</v>
      </c>
      <c r="M262" t="s">
        <v>193</v>
      </c>
      <c r="N262">
        <v>12</v>
      </c>
      <c r="O262">
        <v>11</v>
      </c>
      <c r="P262">
        <v>11</v>
      </c>
      <c r="Q262">
        <v>11</v>
      </c>
      <c r="R262">
        <v>0</v>
      </c>
      <c r="S262">
        <v>54</v>
      </c>
      <c r="T262" t="s">
        <v>355</v>
      </c>
      <c r="U262">
        <v>0</v>
      </c>
      <c r="V262"/>
      <c r="W262">
        <v>3</v>
      </c>
      <c r="X262" t="s">
        <v>194</v>
      </c>
      <c r="Y262"/>
      <c r="Z262"/>
      <c r="AA262" t="s">
        <v>312</v>
      </c>
      <c r="AB262">
        <v>130</v>
      </c>
      <c r="AC262" t="s">
        <v>200</v>
      </c>
      <c r="AD262" t="s">
        <v>333</v>
      </c>
      <c r="AE262" t="s">
        <v>496</v>
      </c>
      <c r="AF262" s="13">
        <v>46252</v>
      </c>
      <c r="AG262" s="13">
        <v>46367</v>
      </c>
      <c r="AH262"/>
      <c r="AI262"/>
      <c r="AJ262"/>
      <c r="AK262"/>
      <c r="AL262"/>
      <c r="AM262"/>
      <c r="AN262"/>
      <c r="AO262"/>
      <c r="AP262"/>
      <c r="AQ262"/>
      <c r="AR262"/>
      <c r="AS262"/>
      <c r="AT262" s="59">
        <f>VLOOKUP($BR262,Tables!$D$14:$I$27,2,FALSE)*W262</f>
        <v>480</v>
      </c>
      <c r="AU262" s="59">
        <f>VLOOKUP($BR262,Tables!$D$14:$I$27,3,FALSE)</f>
        <v>0</v>
      </c>
      <c r="AV262" s="59">
        <f>VLOOKUP($BR262,Tables!$D$14:$I$27,4,FALSE)*W262</f>
        <v>0</v>
      </c>
      <c r="AW262" s="59">
        <f>VLOOKUP($BR262,Tables!$D$14:$I$27,5,FALSE)*W262</f>
        <v>0</v>
      </c>
      <c r="AX262" s="52">
        <f>IF(ISERROR(VLOOKUP(V262,Tables!$A$2:$B$27,2,FALSE))=TRUE,0,VLOOKUP(V262,Tables!$A$2:$B$27,2,FALSE))*VLOOKUP(BR262,Tables!$D$14:$J$27,7,FALSE)</f>
        <v>0</v>
      </c>
      <c r="AY262" s="52">
        <f>IF(ISERROR(VLOOKUP(BS262,Tables!$A$2:$B$31,2,FALSE))=TRUE,0,VLOOKUP(BS262,Tables!$A$2:$B$31,2,FALSE))</f>
        <v>0</v>
      </c>
      <c r="AZ262" s="59">
        <f>VLOOKUP($BR262,Tables!$D$14:$K$27,8,FALSE)</f>
        <v>0</v>
      </c>
      <c r="BA262" s="59">
        <f>IF(OR(BR262="T150",BR262="HYBT150"),W262*Tables!$L$23,0)</f>
        <v>240</v>
      </c>
      <c r="BB262" s="59">
        <f>IF(OR(BR262="T200",BR262="HYBT200"),W262*Tables!$E$24,0)</f>
        <v>0</v>
      </c>
      <c r="BC262" s="61">
        <f t="shared" si="56"/>
        <v>720</v>
      </c>
      <c r="BD262" s="55" t="str">
        <f t="shared" si="55"/>
        <v/>
      </c>
      <c r="BE262" s="55" t="str">
        <f t="shared" si="55"/>
        <v/>
      </c>
      <c r="BF262" s="55" t="str">
        <f t="shared" si="55"/>
        <v/>
      </c>
      <c r="BG262" s="55" t="str">
        <f t="shared" si="55"/>
        <v/>
      </c>
      <c r="BH262" s="55" t="str">
        <f t="shared" si="55"/>
        <v/>
      </c>
      <c r="BI262" s="55" t="str">
        <f t="shared" si="55"/>
        <v/>
      </c>
      <c r="BJ262" s="55" t="str">
        <f t="shared" si="55"/>
        <v/>
      </c>
      <c r="BK262" s="55" t="str">
        <f t="shared" si="55"/>
        <v/>
      </c>
      <c r="BL262" s="55" t="str">
        <f t="shared" si="55"/>
        <v/>
      </c>
      <c r="BM262" s="55" t="str">
        <f t="shared" si="55"/>
        <v/>
      </c>
      <c r="BN262" s="55" t="str">
        <f t="shared" si="55"/>
        <v/>
      </c>
      <c r="BO262" s="55" t="str">
        <f t="shared" si="55"/>
        <v/>
      </c>
      <c r="BP262" s="55" t="str">
        <f t="shared" si="55"/>
        <v>T150</v>
      </c>
      <c r="BQ262" s="55" t="str">
        <f t="shared" si="55"/>
        <v/>
      </c>
      <c r="BR262" s="62" t="str">
        <f t="shared" si="57"/>
        <v>T150</v>
      </c>
      <c r="BS262" s="62" t="str">
        <f t="shared" si="58"/>
        <v/>
      </c>
      <c r="BT262" s="63">
        <f t="shared" si="59"/>
        <v>116</v>
      </c>
      <c r="BU262" s="64">
        <f t="shared" si="60"/>
        <v>5.96</v>
      </c>
      <c r="BV262" s="64">
        <f t="shared" si="61"/>
        <v>12.92</v>
      </c>
      <c r="BW262" s="64">
        <f t="shared" si="62"/>
        <v>96.6</v>
      </c>
      <c r="BX262" s="65">
        <f t="shared" si="63"/>
        <v>46257.96</v>
      </c>
      <c r="BY262" s="65">
        <f t="shared" si="64"/>
        <v>46264.92</v>
      </c>
      <c r="BZ262" s="65">
        <f t="shared" si="65"/>
        <v>46349.599999999999</v>
      </c>
    </row>
    <row r="263" spans="1:78" ht="15.5" x14ac:dyDescent="0.35">
      <c r="A263">
        <v>71774</v>
      </c>
      <c r="B263" t="s">
        <v>782</v>
      </c>
      <c r="C263" t="s">
        <v>352</v>
      </c>
      <c r="D263">
        <v>177</v>
      </c>
      <c r="E263" t="s">
        <v>591</v>
      </c>
      <c r="F263" t="s">
        <v>597</v>
      </c>
      <c r="G263" t="s">
        <v>270</v>
      </c>
      <c r="H263" t="s">
        <v>352</v>
      </c>
      <c r="I263" s="13">
        <v>46252</v>
      </c>
      <c r="J263" s="13">
        <v>46367</v>
      </c>
      <c r="K263" s="13">
        <v>46309</v>
      </c>
      <c r="L263" t="s">
        <v>360</v>
      </c>
      <c r="M263" t="s">
        <v>193</v>
      </c>
      <c r="N263">
        <v>8</v>
      </c>
      <c r="O263">
        <v>0</v>
      </c>
      <c r="P263">
        <v>0</v>
      </c>
      <c r="Q263">
        <v>0</v>
      </c>
      <c r="R263">
        <v>0</v>
      </c>
      <c r="S263" t="s">
        <v>197</v>
      </c>
      <c r="T263" t="s">
        <v>197</v>
      </c>
      <c r="U263">
        <v>0</v>
      </c>
      <c r="V263"/>
      <c r="W263">
        <v>3</v>
      </c>
      <c r="X263" t="s">
        <v>293</v>
      </c>
      <c r="Y263"/>
      <c r="Z263"/>
      <c r="AA263"/>
      <c r="AB263"/>
      <c r="AC263" t="s">
        <v>205</v>
      </c>
      <c r="AD263" t="s">
        <v>201</v>
      </c>
      <c r="AE263" t="s">
        <v>496</v>
      </c>
      <c r="AF263" s="13">
        <v>46252</v>
      </c>
      <c r="AG263" s="13">
        <v>46367</v>
      </c>
      <c r="AH263"/>
      <c r="AI263"/>
      <c r="AJ263"/>
      <c r="AK263"/>
      <c r="AL263"/>
      <c r="AM263"/>
      <c r="AN263"/>
      <c r="AO263"/>
      <c r="AP263"/>
      <c r="AQ263"/>
      <c r="AR263"/>
      <c r="AS263"/>
      <c r="AT263" s="59">
        <f>VLOOKUP($BR263,Tables!$D$14:$I$27,2,FALSE)*W263</f>
        <v>480</v>
      </c>
      <c r="AU263" s="59">
        <f>VLOOKUP($BR263,Tables!$D$14:$I$27,3,FALSE)</f>
        <v>0</v>
      </c>
      <c r="AV263" s="59">
        <f>VLOOKUP($BR263,Tables!$D$14:$I$27,4,FALSE)*W263</f>
        <v>0</v>
      </c>
      <c r="AW263" s="59">
        <f>VLOOKUP($BR263,Tables!$D$14:$I$27,5,FALSE)*W263</f>
        <v>0</v>
      </c>
      <c r="AX263" s="52">
        <f>IF(ISERROR(VLOOKUP(V263,Tables!$A$2:$B$27,2,FALSE))=TRUE,0,VLOOKUP(V263,Tables!$A$2:$B$27,2,FALSE))*VLOOKUP(BR263,Tables!$D$14:$J$27,7,FALSE)</f>
        <v>0</v>
      </c>
      <c r="AY263" s="52">
        <f>IF(ISERROR(VLOOKUP(BS263,Tables!$A$2:$B$31,2,FALSE))=TRUE,0,VLOOKUP(BS263,Tables!$A$2:$B$31,2,FALSE))</f>
        <v>0</v>
      </c>
      <c r="AZ263" s="59">
        <f>VLOOKUP($BR263,Tables!$D$14:$K$27,8,FALSE)</f>
        <v>0</v>
      </c>
      <c r="BA263" s="59">
        <f>IF(OR(BR263="T150",BR263="HYBT150"),W263*Tables!$L$23,0)</f>
        <v>240</v>
      </c>
      <c r="BB263" s="59">
        <f>IF(OR(BR263="T200",BR263="HYBT200"),W263*Tables!$E$24,0)</f>
        <v>0</v>
      </c>
      <c r="BC263" s="61">
        <f t="shared" si="56"/>
        <v>720</v>
      </c>
      <c r="BD263" s="55" t="str">
        <f t="shared" si="55"/>
        <v/>
      </c>
      <c r="BE263" s="55" t="str">
        <f t="shared" si="55"/>
        <v/>
      </c>
      <c r="BF263" s="55" t="str">
        <f t="shared" si="55"/>
        <v/>
      </c>
      <c r="BG263" s="55" t="str">
        <f t="shared" si="55"/>
        <v/>
      </c>
      <c r="BH263" s="55" t="str">
        <f t="shared" si="55"/>
        <v/>
      </c>
      <c r="BI263" s="55" t="str">
        <f t="shared" si="55"/>
        <v/>
      </c>
      <c r="BJ263" s="55" t="str">
        <f t="shared" si="55"/>
        <v/>
      </c>
      <c r="BK263" s="55" t="str">
        <f t="shared" si="55"/>
        <v/>
      </c>
      <c r="BL263" s="55" t="str">
        <f t="shared" si="55"/>
        <v/>
      </c>
      <c r="BM263" s="55" t="str">
        <f t="shared" si="55"/>
        <v/>
      </c>
      <c r="BN263" s="55" t="str">
        <f t="shared" si="55"/>
        <v/>
      </c>
      <c r="BO263" s="55" t="str">
        <f t="shared" si="55"/>
        <v/>
      </c>
      <c r="BP263" s="55" t="str">
        <f t="shared" si="55"/>
        <v>T150</v>
      </c>
      <c r="BQ263" s="55" t="str">
        <f t="shared" si="55"/>
        <v/>
      </c>
      <c r="BR263" s="62" t="str">
        <f t="shared" si="57"/>
        <v>T150</v>
      </c>
      <c r="BS263" s="62" t="str">
        <f t="shared" si="58"/>
        <v/>
      </c>
      <c r="BT263" s="63">
        <f t="shared" si="59"/>
        <v>116</v>
      </c>
      <c r="BU263" s="64">
        <f t="shared" si="60"/>
        <v>5.96</v>
      </c>
      <c r="BV263" s="64">
        <f t="shared" si="61"/>
        <v>12.92</v>
      </c>
      <c r="BW263" s="64">
        <f t="shared" si="62"/>
        <v>96.6</v>
      </c>
      <c r="BX263" s="65">
        <f t="shared" si="63"/>
        <v>46257.96</v>
      </c>
      <c r="BY263" s="65">
        <f t="shared" si="64"/>
        <v>46264.92</v>
      </c>
      <c r="BZ263" s="65">
        <f t="shared" si="65"/>
        <v>46349.599999999999</v>
      </c>
    </row>
    <row r="264" spans="1:78" ht="15.5" x14ac:dyDescent="0.35">
      <c r="A264">
        <v>71277</v>
      </c>
      <c r="B264" t="s">
        <v>782</v>
      </c>
      <c r="C264" t="s">
        <v>352</v>
      </c>
      <c r="D264">
        <v>178</v>
      </c>
      <c r="E264" t="s">
        <v>526</v>
      </c>
      <c r="F264" t="s">
        <v>598</v>
      </c>
      <c r="G264" t="s">
        <v>270</v>
      </c>
      <c r="H264" t="s">
        <v>352</v>
      </c>
      <c r="I264" s="13">
        <v>46251</v>
      </c>
      <c r="J264" s="13">
        <v>46367</v>
      </c>
      <c r="K264" s="13">
        <v>46309</v>
      </c>
      <c r="L264" t="s">
        <v>787</v>
      </c>
      <c r="M264" t="s">
        <v>193</v>
      </c>
      <c r="N264">
        <v>12</v>
      </c>
      <c r="O264">
        <v>13</v>
      </c>
      <c r="P264">
        <v>13</v>
      </c>
      <c r="Q264">
        <v>13</v>
      </c>
      <c r="R264">
        <v>0</v>
      </c>
      <c r="S264">
        <v>166</v>
      </c>
      <c r="T264" t="s">
        <v>356</v>
      </c>
      <c r="U264">
        <v>0</v>
      </c>
      <c r="V264"/>
      <c r="W264">
        <v>4</v>
      </c>
      <c r="X264" t="s">
        <v>194</v>
      </c>
      <c r="Y264"/>
      <c r="Z264"/>
      <c r="AA264" t="s">
        <v>312</v>
      </c>
      <c r="AB264">
        <v>132</v>
      </c>
      <c r="AC264" t="s">
        <v>207</v>
      </c>
      <c r="AD264" t="s">
        <v>220</v>
      </c>
      <c r="AE264" t="s">
        <v>483</v>
      </c>
      <c r="AF264" s="13">
        <v>46251</v>
      </c>
      <c r="AG264" s="13">
        <v>46367</v>
      </c>
      <c r="AH264"/>
      <c r="AI264"/>
      <c r="AJ264"/>
      <c r="AK264"/>
      <c r="AL264"/>
      <c r="AM264"/>
      <c r="AN264"/>
      <c r="AO264"/>
      <c r="AP264"/>
      <c r="AQ264"/>
      <c r="AR264"/>
      <c r="AS264"/>
      <c r="AT264" s="59">
        <f>VLOOKUP($BR264,Tables!$D$14:$I$27,2,FALSE)*W264</f>
        <v>640</v>
      </c>
      <c r="AU264" s="59">
        <f>VLOOKUP($BR264,Tables!$D$14:$I$27,3,FALSE)</f>
        <v>0</v>
      </c>
      <c r="AV264" s="59">
        <f>VLOOKUP($BR264,Tables!$D$14:$I$27,4,FALSE)*W264</f>
        <v>0</v>
      </c>
      <c r="AW264" s="59">
        <f>VLOOKUP($BR264,Tables!$D$14:$I$27,5,FALSE)*W264</f>
        <v>0</v>
      </c>
      <c r="AX264" s="52">
        <f>IF(ISERROR(VLOOKUP(V264,Tables!$A$2:$B$27,2,FALSE))=TRUE,0,VLOOKUP(V264,Tables!$A$2:$B$27,2,FALSE))*VLOOKUP(BR264,Tables!$D$14:$J$27,7,FALSE)</f>
        <v>0</v>
      </c>
      <c r="AY264" s="52">
        <f>IF(ISERROR(VLOOKUP(BS264,Tables!$A$2:$B$31,2,FALSE))=TRUE,0,VLOOKUP(BS264,Tables!$A$2:$B$31,2,FALSE))</f>
        <v>0</v>
      </c>
      <c r="AZ264" s="59">
        <f>VLOOKUP($BR264,Tables!$D$14:$K$27,8,FALSE)</f>
        <v>0</v>
      </c>
      <c r="BA264" s="59">
        <f>IF(OR(BR264="T150",BR264="HYBT150"),W264*Tables!$L$23,0)</f>
        <v>320</v>
      </c>
      <c r="BB264" s="59">
        <f>IF(OR(BR264="T200",BR264="HYBT200"),W264*Tables!$E$24,0)</f>
        <v>0</v>
      </c>
      <c r="BC264" s="61">
        <f t="shared" si="56"/>
        <v>960</v>
      </c>
      <c r="BD264" s="55" t="str">
        <f t="shared" si="55"/>
        <v/>
      </c>
      <c r="BE264" s="55" t="str">
        <f t="shared" si="55"/>
        <v/>
      </c>
      <c r="BF264" s="55" t="str">
        <f t="shared" si="55"/>
        <v/>
      </c>
      <c r="BG264" s="55" t="str">
        <f t="shared" si="55"/>
        <v/>
      </c>
      <c r="BH264" s="55" t="str">
        <f t="shared" si="55"/>
        <v/>
      </c>
      <c r="BI264" s="55" t="str">
        <f t="shared" si="55"/>
        <v/>
      </c>
      <c r="BJ264" s="55" t="str">
        <f t="shared" si="55"/>
        <v/>
      </c>
      <c r="BK264" s="55" t="str">
        <f t="shared" si="55"/>
        <v/>
      </c>
      <c r="BL264" s="55" t="str">
        <f t="shared" si="55"/>
        <v/>
      </c>
      <c r="BM264" s="55" t="str">
        <f t="shared" si="55"/>
        <v/>
      </c>
      <c r="BN264" s="55" t="str">
        <f t="shared" si="55"/>
        <v/>
      </c>
      <c r="BO264" s="55" t="str">
        <f t="shared" si="55"/>
        <v/>
      </c>
      <c r="BP264" s="55" t="str">
        <f t="shared" si="55"/>
        <v>T150</v>
      </c>
      <c r="BQ264" s="55" t="str">
        <f t="shared" si="55"/>
        <v/>
      </c>
      <c r="BR264" s="62" t="str">
        <f t="shared" si="57"/>
        <v>T150</v>
      </c>
      <c r="BS264" s="62" t="str">
        <f t="shared" si="58"/>
        <v/>
      </c>
      <c r="BT264" s="63">
        <f t="shared" si="59"/>
        <v>117</v>
      </c>
      <c r="BU264" s="64">
        <f t="shared" si="60"/>
        <v>6.02</v>
      </c>
      <c r="BV264" s="64">
        <f t="shared" si="61"/>
        <v>13.04</v>
      </c>
      <c r="BW264" s="64">
        <f t="shared" si="62"/>
        <v>97.44</v>
      </c>
      <c r="BX264" s="65">
        <f t="shared" si="63"/>
        <v>46257.02</v>
      </c>
      <c r="BY264" s="65">
        <f t="shared" si="64"/>
        <v>46264.04</v>
      </c>
      <c r="BZ264" s="65">
        <f t="shared" si="65"/>
        <v>46349.440000000002</v>
      </c>
    </row>
    <row r="265" spans="1:78" ht="15.5" x14ac:dyDescent="0.35">
      <c r="A265">
        <v>71775</v>
      </c>
      <c r="B265" t="s">
        <v>782</v>
      </c>
      <c r="C265" t="s">
        <v>352</v>
      </c>
      <c r="D265">
        <v>178</v>
      </c>
      <c r="E265" t="s">
        <v>520</v>
      </c>
      <c r="F265" t="s">
        <v>598</v>
      </c>
      <c r="G265" t="s">
        <v>270</v>
      </c>
      <c r="H265" t="s">
        <v>352</v>
      </c>
      <c r="I265" s="13">
        <v>46252</v>
      </c>
      <c r="J265" s="13">
        <v>46367</v>
      </c>
      <c r="K265" s="13">
        <v>46309</v>
      </c>
      <c r="L265" t="s">
        <v>787</v>
      </c>
      <c r="M265" t="s">
        <v>193</v>
      </c>
      <c r="N265">
        <v>12</v>
      </c>
      <c r="O265">
        <v>9</v>
      </c>
      <c r="P265">
        <v>9</v>
      </c>
      <c r="Q265">
        <v>9</v>
      </c>
      <c r="R265">
        <v>0</v>
      </c>
      <c r="S265">
        <v>166</v>
      </c>
      <c r="T265" t="s">
        <v>356</v>
      </c>
      <c r="U265">
        <v>0</v>
      </c>
      <c r="V265"/>
      <c r="W265">
        <v>4</v>
      </c>
      <c r="X265" t="s">
        <v>194</v>
      </c>
      <c r="Y265"/>
      <c r="Z265"/>
      <c r="AA265" t="s">
        <v>312</v>
      </c>
      <c r="AB265">
        <v>132</v>
      </c>
      <c r="AC265" t="s">
        <v>207</v>
      </c>
      <c r="AD265" t="s">
        <v>220</v>
      </c>
      <c r="AE265" t="s">
        <v>496</v>
      </c>
      <c r="AF265" s="13">
        <v>46252</v>
      </c>
      <c r="AG265" s="13">
        <v>46367</v>
      </c>
      <c r="AH265"/>
      <c r="AI265"/>
      <c r="AJ265"/>
      <c r="AK265"/>
      <c r="AL265"/>
      <c r="AM265"/>
      <c r="AN265"/>
      <c r="AO265"/>
      <c r="AP265"/>
      <c r="AQ265"/>
      <c r="AR265"/>
      <c r="AS265"/>
      <c r="AT265" s="59">
        <f>VLOOKUP($BR265,Tables!$D$14:$I$27,2,FALSE)*W265</f>
        <v>640</v>
      </c>
      <c r="AU265" s="59">
        <f>VLOOKUP($BR265,Tables!$D$14:$I$27,3,FALSE)</f>
        <v>0</v>
      </c>
      <c r="AV265" s="59">
        <f>VLOOKUP($BR265,Tables!$D$14:$I$27,4,FALSE)*W265</f>
        <v>0</v>
      </c>
      <c r="AW265" s="59">
        <f>VLOOKUP($BR265,Tables!$D$14:$I$27,5,FALSE)*W265</f>
        <v>0</v>
      </c>
      <c r="AX265" s="52">
        <f>IF(ISERROR(VLOOKUP(V265,Tables!$A$2:$B$27,2,FALSE))=TRUE,0,VLOOKUP(V265,Tables!$A$2:$B$27,2,FALSE))*VLOOKUP(BR265,Tables!$D$14:$J$27,7,FALSE)</f>
        <v>0</v>
      </c>
      <c r="AY265" s="52">
        <f>IF(ISERROR(VLOOKUP(BS265,Tables!$A$2:$B$31,2,FALSE))=TRUE,0,VLOOKUP(BS265,Tables!$A$2:$B$31,2,FALSE))</f>
        <v>0</v>
      </c>
      <c r="AZ265" s="59">
        <f>VLOOKUP($BR265,Tables!$D$14:$K$27,8,FALSE)</f>
        <v>0</v>
      </c>
      <c r="BA265" s="59">
        <f>IF(OR(BR265="T150",BR265="HYBT150"),W265*Tables!$L$23,0)</f>
        <v>320</v>
      </c>
      <c r="BB265" s="59">
        <f>IF(OR(BR265="T200",BR265="HYBT200"),W265*Tables!$E$24,0)</f>
        <v>0</v>
      </c>
      <c r="BC265" s="61">
        <f t="shared" si="56"/>
        <v>960</v>
      </c>
      <c r="BD265" s="55" t="str">
        <f t="shared" si="55"/>
        <v/>
      </c>
      <c r="BE265" s="55" t="str">
        <f t="shared" si="55"/>
        <v/>
      </c>
      <c r="BF265" s="55" t="str">
        <f t="shared" si="55"/>
        <v/>
      </c>
      <c r="BG265" s="55" t="str">
        <f t="shared" si="55"/>
        <v/>
      </c>
      <c r="BH265" s="55" t="str">
        <f t="shared" si="55"/>
        <v/>
      </c>
      <c r="BI265" s="55" t="str">
        <f t="shared" si="55"/>
        <v/>
      </c>
      <c r="BJ265" s="55" t="str">
        <f t="shared" si="55"/>
        <v/>
      </c>
      <c r="BK265" s="55" t="str">
        <f t="shared" si="55"/>
        <v/>
      </c>
      <c r="BL265" s="55" t="str">
        <f t="shared" si="55"/>
        <v/>
      </c>
      <c r="BM265" s="55" t="str">
        <f t="shared" si="55"/>
        <v/>
      </c>
      <c r="BN265" s="55" t="str">
        <f t="shared" si="55"/>
        <v/>
      </c>
      <c r="BO265" s="55" t="str">
        <f t="shared" si="55"/>
        <v/>
      </c>
      <c r="BP265" s="55" t="str">
        <f t="shared" si="55"/>
        <v>T150</v>
      </c>
      <c r="BQ265" s="55" t="str">
        <f t="shared" si="55"/>
        <v/>
      </c>
      <c r="BR265" s="62" t="str">
        <f t="shared" si="57"/>
        <v>T150</v>
      </c>
      <c r="BS265" s="62" t="str">
        <f t="shared" si="58"/>
        <v/>
      </c>
      <c r="BT265" s="63">
        <f t="shared" si="59"/>
        <v>116</v>
      </c>
      <c r="BU265" s="64">
        <f t="shared" si="60"/>
        <v>5.96</v>
      </c>
      <c r="BV265" s="64">
        <f t="shared" si="61"/>
        <v>12.92</v>
      </c>
      <c r="BW265" s="64">
        <f t="shared" si="62"/>
        <v>96.6</v>
      </c>
      <c r="BX265" s="65">
        <f t="shared" si="63"/>
        <v>46257.96</v>
      </c>
      <c r="BY265" s="65">
        <f t="shared" si="64"/>
        <v>46264.92</v>
      </c>
      <c r="BZ265" s="65">
        <f t="shared" si="65"/>
        <v>46349.599999999999</v>
      </c>
    </row>
    <row r="266" spans="1:78" ht="15.5" x14ac:dyDescent="0.35">
      <c r="A266">
        <v>71278</v>
      </c>
      <c r="B266" t="s">
        <v>782</v>
      </c>
      <c r="C266" t="s">
        <v>352</v>
      </c>
      <c r="D266">
        <v>178</v>
      </c>
      <c r="E266" t="s">
        <v>591</v>
      </c>
      <c r="F266" t="s">
        <v>598</v>
      </c>
      <c r="G266" t="s">
        <v>270</v>
      </c>
      <c r="H266" t="s">
        <v>352</v>
      </c>
      <c r="I266" s="13">
        <v>46251</v>
      </c>
      <c r="J266" s="13">
        <v>46367</v>
      </c>
      <c r="K266" s="13">
        <v>46309</v>
      </c>
      <c r="L266" t="s">
        <v>360</v>
      </c>
      <c r="M266" t="s">
        <v>161</v>
      </c>
      <c r="N266">
        <v>8</v>
      </c>
      <c r="O266">
        <v>0</v>
      </c>
      <c r="P266">
        <v>0</v>
      </c>
      <c r="Q266">
        <v>0</v>
      </c>
      <c r="R266">
        <v>0</v>
      </c>
      <c r="S266" t="s">
        <v>197</v>
      </c>
      <c r="T266" t="s">
        <v>197</v>
      </c>
      <c r="U266">
        <v>0</v>
      </c>
      <c r="V266"/>
      <c r="W266">
        <v>4</v>
      </c>
      <c r="X266" t="s">
        <v>293</v>
      </c>
      <c r="Y266"/>
      <c r="Z266" t="s">
        <v>278</v>
      </c>
      <c r="AA266" t="s">
        <v>160</v>
      </c>
      <c r="AB266" t="s">
        <v>198</v>
      </c>
      <c r="AC266"/>
      <c r="AD266"/>
      <c r="AE266"/>
      <c r="AF266" s="13">
        <v>46251</v>
      </c>
      <c r="AG266" s="13">
        <v>46367</v>
      </c>
      <c r="AH266"/>
      <c r="AI266"/>
      <c r="AJ266" t="s">
        <v>354</v>
      </c>
      <c r="AK266" t="s">
        <v>342</v>
      </c>
      <c r="AL266" t="s">
        <v>496</v>
      </c>
      <c r="AM266" s="13">
        <v>46251</v>
      </c>
      <c r="AN266" s="13">
        <v>46367</v>
      </c>
      <c r="AO266"/>
      <c r="AP266"/>
      <c r="AQ266"/>
      <c r="AR266"/>
      <c r="AS266"/>
      <c r="AT266" s="59">
        <f>VLOOKUP($BR266,Tables!$D$14:$I$27,2,FALSE)*W266</f>
        <v>640</v>
      </c>
      <c r="AU266" s="59">
        <f>VLOOKUP($BR266,Tables!$D$14:$I$27,3,FALSE)</f>
        <v>0</v>
      </c>
      <c r="AV266" s="59">
        <f>VLOOKUP($BR266,Tables!$D$14:$I$27,4,FALSE)*W266</f>
        <v>0</v>
      </c>
      <c r="AW266" s="59">
        <f>VLOOKUP($BR266,Tables!$D$14:$I$27,5,FALSE)*W266</f>
        <v>0</v>
      </c>
      <c r="AX266" s="52">
        <f>IF(ISERROR(VLOOKUP(V266,Tables!$A$2:$B$27,2,FALSE))=TRUE,0,VLOOKUP(V266,Tables!$A$2:$B$27,2,FALSE))*VLOOKUP(BR266,Tables!$D$14:$J$27,7,FALSE)</f>
        <v>0</v>
      </c>
      <c r="AY266" s="52">
        <f>IF(ISERROR(VLOOKUP(BS266,Tables!$A$2:$B$31,2,FALSE))=TRUE,0,VLOOKUP(BS266,Tables!$A$2:$B$31,2,FALSE))</f>
        <v>0</v>
      </c>
      <c r="AZ266" s="59">
        <f>VLOOKUP($BR266,Tables!$D$14:$K$27,8,FALSE)</f>
        <v>0</v>
      </c>
      <c r="BA266" s="59">
        <f>IF(OR(BR266="T150",BR266="HYBT150"),W266*Tables!$L$23,0)</f>
        <v>320</v>
      </c>
      <c r="BB266" s="59">
        <f>IF(OR(BR266="T200",BR266="HYBT200"),W266*Tables!$E$24,0)</f>
        <v>0</v>
      </c>
      <c r="BC266" s="61">
        <f t="shared" si="56"/>
        <v>960</v>
      </c>
      <c r="BD266" s="55" t="str">
        <f t="shared" si="55"/>
        <v/>
      </c>
      <c r="BE266" s="55" t="str">
        <f t="shared" si="55"/>
        <v/>
      </c>
      <c r="BF266" s="55" t="str">
        <f t="shared" si="55"/>
        <v/>
      </c>
      <c r="BG266" s="55" t="str">
        <f t="shared" si="55"/>
        <v/>
      </c>
      <c r="BH266" s="55" t="str">
        <f t="shared" si="55"/>
        <v/>
      </c>
      <c r="BI266" s="55" t="str">
        <f t="shared" si="55"/>
        <v/>
      </c>
      <c r="BJ266" s="55" t="str">
        <f t="shared" si="55"/>
        <v/>
      </c>
      <c r="BK266" s="55" t="str">
        <f t="shared" si="55"/>
        <v/>
      </c>
      <c r="BL266" s="55" t="str">
        <f t="shared" si="55"/>
        <v/>
      </c>
      <c r="BM266" s="55" t="str">
        <f t="shared" si="55"/>
        <v/>
      </c>
      <c r="BN266" s="55" t="str">
        <f t="shared" si="55"/>
        <v/>
      </c>
      <c r="BO266" s="55" t="str">
        <f t="shared" si="55"/>
        <v/>
      </c>
      <c r="BP266" s="55" t="str">
        <f t="shared" si="55"/>
        <v>T150</v>
      </c>
      <c r="BQ266" s="55" t="str">
        <f t="shared" si="55"/>
        <v/>
      </c>
      <c r="BR266" s="62" t="str">
        <f t="shared" si="57"/>
        <v>T150</v>
      </c>
      <c r="BS266" s="62" t="str">
        <f t="shared" si="58"/>
        <v/>
      </c>
      <c r="BT266" s="63">
        <f t="shared" si="59"/>
        <v>117</v>
      </c>
      <c r="BU266" s="64">
        <f t="shared" si="60"/>
        <v>6.02</v>
      </c>
      <c r="BV266" s="64">
        <f t="shared" si="61"/>
        <v>13.04</v>
      </c>
      <c r="BW266" s="64">
        <f t="shared" si="62"/>
        <v>97.44</v>
      </c>
      <c r="BX266" s="65">
        <f t="shared" si="63"/>
        <v>46257.02</v>
      </c>
      <c r="BY266" s="65">
        <f t="shared" si="64"/>
        <v>46264.04</v>
      </c>
      <c r="BZ266" s="65">
        <f t="shared" si="65"/>
        <v>46349.440000000002</v>
      </c>
    </row>
    <row r="267" spans="1:78" ht="15.5" x14ac:dyDescent="0.35">
      <c r="A267">
        <v>71279</v>
      </c>
      <c r="B267" t="s">
        <v>782</v>
      </c>
      <c r="C267" t="s">
        <v>352</v>
      </c>
      <c r="D267">
        <v>197</v>
      </c>
      <c r="E267">
        <v>3001</v>
      </c>
      <c r="F267" t="s">
        <v>359</v>
      </c>
      <c r="G267" t="s">
        <v>270</v>
      </c>
      <c r="H267" t="s">
        <v>352</v>
      </c>
      <c r="I267" s="13">
        <v>46251</v>
      </c>
      <c r="J267" s="13">
        <v>46367</v>
      </c>
      <c r="K267" s="13">
        <v>46309</v>
      </c>
      <c r="L267" t="s">
        <v>787</v>
      </c>
      <c r="M267" t="s">
        <v>32</v>
      </c>
      <c r="N267">
        <v>20</v>
      </c>
      <c r="O267">
        <v>7</v>
      </c>
      <c r="P267">
        <v>7</v>
      </c>
      <c r="Q267">
        <v>7</v>
      </c>
      <c r="R267">
        <v>0</v>
      </c>
      <c r="S267" t="s">
        <v>1131</v>
      </c>
      <c r="T267" t="s">
        <v>1132</v>
      </c>
      <c r="U267">
        <v>0</v>
      </c>
      <c r="V267"/>
      <c r="W267">
        <v>3</v>
      </c>
      <c r="X267" t="s">
        <v>194</v>
      </c>
      <c r="Y267"/>
      <c r="Z267" t="s">
        <v>599</v>
      </c>
      <c r="AA267"/>
      <c r="AB267"/>
      <c r="AC267"/>
      <c r="AD267"/>
      <c r="AE267"/>
      <c r="AF267" s="13">
        <v>46251</v>
      </c>
      <c r="AG267" s="13">
        <v>46367</v>
      </c>
      <c r="AH267"/>
      <c r="AI267"/>
      <c r="AJ267"/>
      <c r="AK267"/>
      <c r="AL267"/>
      <c r="AM267"/>
      <c r="AN267"/>
      <c r="AO267"/>
      <c r="AP267"/>
      <c r="AQ267"/>
      <c r="AR267"/>
      <c r="AS267"/>
      <c r="AT267" s="59">
        <f>VLOOKUP($BR267,Tables!$D$14:$I$27,2,FALSE)*W267</f>
        <v>480</v>
      </c>
      <c r="AU267" s="59">
        <f>VLOOKUP($BR267,Tables!$D$14:$I$27,3,FALSE)</f>
        <v>0</v>
      </c>
      <c r="AV267" s="59">
        <f>VLOOKUP($BR267,Tables!$D$14:$I$27,4,FALSE)*W267</f>
        <v>0</v>
      </c>
      <c r="AW267" s="59">
        <f>VLOOKUP($BR267,Tables!$D$14:$I$27,5,FALSE)*W267</f>
        <v>0</v>
      </c>
      <c r="AX267" s="52">
        <f>IF(ISERROR(VLOOKUP(V267,Tables!$A$2:$B$27,2,FALSE))=TRUE,0,VLOOKUP(V267,Tables!$A$2:$B$27,2,FALSE))*VLOOKUP(BR267,Tables!$D$14:$J$27,7,FALSE)</f>
        <v>0</v>
      </c>
      <c r="AY267" s="52">
        <f>IF(ISERROR(VLOOKUP(BS267,Tables!$A$2:$B$31,2,FALSE))=TRUE,0,VLOOKUP(BS267,Tables!$A$2:$B$31,2,FALSE))</f>
        <v>0</v>
      </c>
      <c r="AZ267" s="59">
        <f>VLOOKUP($BR267,Tables!$D$14:$K$27,8,FALSE)</f>
        <v>0</v>
      </c>
      <c r="BA267" s="59">
        <f>IF(OR(BR267="T150",BR267="HYBT150"),W267*Tables!$L$23,0)</f>
        <v>240</v>
      </c>
      <c r="BB267" s="59">
        <f>IF(OR(BR267="T200",BR267="HYBT200"),W267*Tables!$E$24,0)</f>
        <v>0</v>
      </c>
      <c r="BC267" s="61">
        <f t="shared" si="56"/>
        <v>720</v>
      </c>
      <c r="BD267" s="55" t="str">
        <f t="shared" si="55"/>
        <v/>
      </c>
      <c r="BE267" s="55" t="str">
        <f t="shared" si="55"/>
        <v/>
      </c>
      <c r="BF267" s="55" t="str">
        <f t="shared" si="55"/>
        <v/>
      </c>
      <c r="BG267" s="55" t="str">
        <f t="shared" si="55"/>
        <v/>
      </c>
      <c r="BH267" s="55" t="str">
        <f t="shared" si="55"/>
        <v/>
      </c>
      <c r="BI267" s="55" t="str">
        <f t="shared" si="55"/>
        <v/>
      </c>
      <c r="BJ267" s="55" t="str">
        <f t="shared" si="55"/>
        <v/>
      </c>
      <c r="BK267" s="55" t="str">
        <f t="shared" si="55"/>
        <v/>
      </c>
      <c r="BL267" s="55" t="str">
        <f t="shared" si="55"/>
        <v/>
      </c>
      <c r="BM267" s="55" t="str">
        <f t="shared" si="55"/>
        <v/>
      </c>
      <c r="BN267" s="55" t="str">
        <f t="shared" si="55"/>
        <v/>
      </c>
      <c r="BO267" s="55" t="str">
        <f t="shared" si="55"/>
        <v/>
      </c>
      <c r="BP267" s="55" t="str">
        <f t="shared" si="55"/>
        <v>T150</v>
      </c>
      <c r="BQ267" s="55" t="str">
        <f t="shared" si="55"/>
        <v/>
      </c>
      <c r="BR267" s="62" t="str">
        <f t="shared" si="57"/>
        <v>T150</v>
      </c>
      <c r="BS267" s="62" t="str">
        <f t="shared" si="58"/>
        <v/>
      </c>
      <c r="BT267" s="63">
        <f t="shared" si="59"/>
        <v>117</v>
      </c>
      <c r="BU267" s="64">
        <f t="shared" si="60"/>
        <v>6.02</v>
      </c>
      <c r="BV267" s="64">
        <f t="shared" si="61"/>
        <v>13.04</v>
      </c>
      <c r="BW267" s="64">
        <f t="shared" si="62"/>
        <v>97.44</v>
      </c>
      <c r="BX267" s="65">
        <f t="shared" si="63"/>
        <v>46257.02</v>
      </c>
      <c r="BY267" s="65">
        <f t="shared" si="64"/>
        <v>46264.04</v>
      </c>
      <c r="BZ267" s="65">
        <f t="shared" si="65"/>
        <v>46349.440000000002</v>
      </c>
    </row>
    <row r="268" spans="1:78" ht="15.5" x14ac:dyDescent="0.35">
      <c r="A268">
        <v>71280</v>
      </c>
      <c r="B268" t="s">
        <v>782</v>
      </c>
      <c r="C268" t="s">
        <v>352</v>
      </c>
      <c r="D268">
        <v>279</v>
      </c>
      <c r="E268" t="s">
        <v>526</v>
      </c>
      <c r="F268" t="s">
        <v>600</v>
      </c>
      <c r="G268" t="s">
        <v>270</v>
      </c>
      <c r="H268" t="s">
        <v>352</v>
      </c>
      <c r="I268" s="13">
        <v>46251</v>
      </c>
      <c r="J268" s="13">
        <v>46367</v>
      </c>
      <c r="K268" s="13">
        <v>46309</v>
      </c>
      <c r="L268" t="s">
        <v>787</v>
      </c>
      <c r="M268" t="s">
        <v>193</v>
      </c>
      <c r="N268">
        <v>12</v>
      </c>
      <c r="O268">
        <v>12</v>
      </c>
      <c r="P268">
        <v>12</v>
      </c>
      <c r="Q268">
        <v>12</v>
      </c>
      <c r="R268">
        <v>0</v>
      </c>
      <c r="S268">
        <v>54</v>
      </c>
      <c r="T268" t="s">
        <v>355</v>
      </c>
      <c r="U268">
        <v>0</v>
      </c>
      <c r="V268"/>
      <c r="W268">
        <v>3</v>
      </c>
      <c r="X268" t="s">
        <v>194</v>
      </c>
      <c r="Y268"/>
      <c r="Z268"/>
      <c r="AA268" t="s">
        <v>312</v>
      </c>
      <c r="AB268">
        <v>130</v>
      </c>
      <c r="AC268" t="s">
        <v>207</v>
      </c>
      <c r="AD268" t="s">
        <v>196</v>
      </c>
      <c r="AE268" t="s">
        <v>483</v>
      </c>
      <c r="AF268" s="13">
        <v>46251</v>
      </c>
      <c r="AG268" s="13">
        <v>46367</v>
      </c>
      <c r="AH268"/>
      <c r="AI268"/>
      <c r="AJ268"/>
      <c r="AK268"/>
      <c r="AL268"/>
      <c r="AM268"/>
      <c r="AN268"/>
      <c r="AO268"/>
      <c r="AP268"/>
      <c r="AQ268"/>
      <c r="AR268"/>
      <c r="AS268"/>
      <c r="AT268" s="59">
        <f>VLOOKUP($BR268,Tables!$D$14:$I$27,2,FALSE)*W268</f>
        <v>480</v>
      </c>
      <c r="AU268" s="59">
        <f>VLOOKUP($BR268,Tables!$D$14:$I$27,3,FALSE)</f>
        <v>0</v>
      </c>
      <c r="AV268" s="59">
        <f>VLOOKUP($BR268,Tables!$D$14:$I$27,4,FALSE)*W268</f>
        <v>0</v>
      </c>
      <c r="AW268" s="59">
        <f>VLOOKUP($BR268,Tables!$D$14:$I$27,5,FALSE)*W268</f>
        <v>0</v>
      </c>
      <c r="AX268" s="52">
        <f>IF(ISERROR(VLOOKUP(V268,Tables!$A$2:$B$27,2,FALSE))=TRUE,0,VLOOKUP(V268,Tables!$A$2:$B$27,2,FALSE))*VLOOKUP(BR268,Tables!$D$14:$J$27,7,FALSE)</f>
        <v>0</v>
      </c>
      <c r="AY268" s="52">
        <f>IF(ISERROR(VLOOKUP(BS268,Tables!$A$2:$B$31,2,FALSE))=TRUE,0,VLOOKUP(BS268,Tables!$A$2:$B$31,2,FALSE))</f>
        <v>0</v>
      </c>
      <c r="AZ268" s="59">
        <f>VLOOKUP($BR268,Tables!$D$14:$K$27,8,FALSE)</f>
        <v>0</v>
      </c>
      <c r="BA268" s="59">
        <f>IF(OR(BR268="T150",BR268="HYBT150"),W268*Tables!$L$23,0)</f>
        <v>240</v>
      </c>
      <c r="BB268" s="59">
        <f>IF(OR(BR268="T200",BR268="HYBT200"),W268*Tables!$E$24,0)</f>
        <v>0</v>
      </c>
      <c r="BC268" s="61">
        <f t="shared" si="56"/>
        <v>720</v>
      </c>
      <c r="BD268" s="55" t="str">
        <f t="shared" si="55"/>
        <v/>
      </c>
      <c r="BE268" s="55" t="str">
        <f t="shared" si="55"/>
        <v/>
      </c>
      <c r="BF268" s="55" t="str">
        <f t="shared" si="55"/>
        <v/>
      </c>
      <c r="BG268" s="55" t="str">
        <f t="shared" si="55"/>
        <v/>
      </c>
      <c r="BH268" s="55" t="str">
        <f t="shared" si="55"/>
        <v/>
      </c>
      <c r="BI268" s="55" t="str">
        <f t="shared" si="55"/>
        <v/>
      </c>
      <c r="BJ268" s="55" t="str">
        <f t="shared" si="55"/>
        <v/>
      </c>
      <c r="BK268" s="55" t="str">
        <f t="shared" si="55"/>
        <v/>
      </c>
      <c r="BL268" s="55" t="str">
        <f t="shared" si="55"/>
        <v/>
      </c>
      <c r="BM268" s="55" t="str">
        <f t="shared" si="55"/>
        <v/>
      </c>
      <c r="BN268" s="55" t="str">
        <f t="shared" si="55"/>
        <v/>
      </c>
      <c r="BO268" s="55" t="str">
        <f t="shared" si="55"/>
        <v/>
      </c>
      <c r="BP268" s="55" t="str">
        <f t="shared" si="55"/>
        <v>T150</v>
      </c>
      <c r="BQ268" s="55" t="str">
        <f t="shared" si="55"/>
        <v/>
      </c>
      <c r="BR268" s="62" t="str">
        <f t="shared" si="57"/>
        <v>T150</v>
      </c>
      <c r="BS268" s="62" t="str">
        <f t="shared" si="58"/>
        <v/>
      </c>
      <c r="BT268" s="63">
        <f t="shared" si="59"/>
        <v>117</v>
      </c>
      <c r="BU268" s="64">
        <f t="shared" si="60"/>
        <v>6.02</v>
      </c>
      <c r="BV268" s="64">
        <f t="shared" si="61"/>
        <v>13.04</v>
      </c>
      <c r="BW268" s="64">
        <f t="shared" si="62"/>
        <v>97.44</v>
      </c>
      <c r="BX268" s="65">
        <f t="shared" si="63"/>
        <v>46257.02</v>
      </c>
      <c r="BY268" s="65">
        <f t="shared" si="64"/>
        <v>46264.04</v>
      </c>
      <c r="BZ268" s="65">
        <f t="shared" si="65"/>
        <v>46349.440000000002</v>
      </c>
    </row>
    <row r="269" spans="1:78" ht="15.5" x14ac:dyDescent="0.35">
      <c r="A269">
        <v>71777</v>
      </c>
      <c r="B269" t="s">
        <v>782</v>
      </c>
      <c r="C269" t="s">
        <v>352</v>
      </c>
      <c r="D269">
        <v>279</v>
      </c>
      <c r="E269" t="s">
        <v>520</v>
      </c>
      <c r="F269" t="s">
        <v>600</v>
      </c>
      <c r="G269" t="s">
        <v>270</v>
      </c>
      <c r="H269" t="s">
        <v>352</v>
      </c>
      <c r="I269" s="13">
        <v>46252</v>
      </c>
      <c r="J269" s="13">
        <v>46367</v>
      </c>
      <c r="K269" s="13">
        <v>46309</v>
      </c>
      <c r="L269" t="s">
        <v>787</v>
      </c>
      <c r="M269" t="s">
        <v>193</v>
      </c>
      <c r="N269">
        <v>12</v>
      </c>
      <c r="O269">
        <v>12</v>
      </c>
      <c r="P269">
        <v>12</v>
      </c>
      <c r="Q269">
        <v>12</v>
      </c>
      <c r="R269">
        <v>0</v>
      </c>
      <c r="S269">
        <v>54</v>
      </c>
      <c r="T269" t="s">
        <v>355</v>
      </c>
      <c r="U269">
        <v>0</v>
      </c>
      <c r="V269"/>
      <c r="W269">
        <v>3</v>
      </c>
      <c r="X269" t="s">
        <v>194</v>
      </c>
      <c r="Y269"/>
      <c r="Z269"/>
      <c r="AA269" t="s">
        <v>312</v>
      </c>
      <c r="AB269">
        <v>130</v>
      </c>
      <c r="AC269" t="s">
        <v>212</v>
      </c>
      <c r="AD269" t="s">
        <v>362</v>
      </c>
      <c r="AE269" t="s">
        <v>496</v>
      </c>
      <c r="AF269" s="13">
        <v>46252</v>
      </c>
      <c r="AG269" s="13">
        <v>46367</v>
      </c>
      <c r="AH269"/>
      <c r="AI269"/>
      <c r="AJ269"/>
      <c r="AK269"/>
      <c r="AL269"/>
      <c r="AM269"/>
      <c r="AN269"/>
      <c r="AO269"/>
      <c r="AP269"/>
      <c r="AQ269"/>
      <c r="AR269"/>
      <c r="AS269"/>
      <c r="AT269" s="59">
        <f>VLOOKUP($BR269,Tables!$D$14:$I$27,2,FALSE)*W269</f>
        <v>480</v>
      </c>
      <c r="AU269" s="59">
        <f>VLOOKUP($BR269,Tables!$D$14:$I$27,3,FALSE)</f>
        <v>0</v>
      </c>
      <c r="AV269" s="59">
        <f>VLOOKUP($BR269,Tables!$D$14:$I$27,4,FALSE)*W269</f>
        <v>0</v>
      </c>
      <c r="AW269" s="59">
        <f>VLOOKUP($BR269,Tables!$D$14:$I$27,5,FALSE)*W269</f>
        <v>0</v>
      </c>
      <c r="AX269" s="52">
        <f>IF(ISERROR(VLOOKUP(V269,Tables!$A$2:$B$27,2,FALSE))=TRUE,0,VLOOKUP(V269,Tables!$A$2:$B$27,2,FALSE))*VLOOKUP(BR269,Tables!$D$14:$J$27,7,FALSE)</f>
        <v>0</v>
      </c>
      <c r="AY269" s="52">
        <f>IF(ISERROR(VLOOKUP(BS269,Tables!$A$2:$B$31,2,FALSE))=TRUE,0,VLOOKUP(BS269,Tables!$A$2:$B$31,2,FALSE))</f>
        <v>0</v>
      </c>
      <c r="AZ269" s="59">
        <f>VLOOKUP($BR269,Tables!$D$14:$K$27,8,FALSE)</f>
        <v>0</v>
      </c>
      <c r="BA269" s="59">
        <f>IF(OR(BR269="T150",BR269="HYBT150"),W269*Tables!$L$23,0)</f>
        <v>240</v>
      </c>
      <c r="BB269" s="59">
        <f>IF(OR(BR269="T200",BR269="HYBT200"),W269*Tables!$E$24,0)</f>
        <v>0</v>
      </c>
      <c r="BC269" s="61">
        <f t="shared" si="56"/>
        <v>720</v>
      </c>
      <c r="BD269" s="55" t="str">
        <f t="shared" ref="BD269:BQ287" si="66">IF(ISERROR(SEARCHB(" "&amp;BD$1&amp;" "," "&amp;$L269&amp;" "))=TRUE,"",BD$1)</f>
        <v/>
      </c>
      <c r="BE269" s="55" t="str">
        <f t="shared" si="66"/>
        <v/>
      </c>
      <c r="BF269" s="55" t="str">
        <f t="shared" si="66"/>
        <v/>
      </c>
      <c r="BG269" s="55" t="str">
        <f t="shared" si="66"/>
        <v/>
      </c>
      <c r="BH269" s="55" t="str">
        <f t="shared" si="66"/>
        <v/>
      </c>
      <c r="BI269" s="55" t="str">
        <f t="shared" si="66"/>
        <v/>
      </c>
      <c r="BJ269" s="55" t="str">
        <f t="shared" si="66"/>
        <v/>
      </c>
      <c r="BK269" s="55" t="str">
        <f t="shared" si="66"/>
        <v/>
      </c>
      <c r="BL269" s="55" t="str">
        <f t="shared" si="66"/>
        <v/>
      </c>
      <c r="BM269" s="55" t="str">
        <f t="shared" si="66"/>
        <v/>
      </c>
      <c r="BN269" s="55" t="str">
        <f t="shared" si="66"/>
        <v/>
      </c>
      <c r="BO269" s="55" t="str">
        <f t="shared" si="66"/>
        <v/>
      </c>
      <c r="BP269" s="55" t="str">
        <f t="shared" si="66"/>
        <v>T150</v>
      </c>
      <c r="BQ269" s="55" t="str">
        <f t="shared" si="66"/>
        <v/>
      </c>
      <c r="BR269" s="62" t="str">
        <f t="shared" si="57"/>
        <v>T150</v>
      </c>
      <c r="BS269" s="62" t="str">
        <f t="shared" si="58"/>
        <v/>
      </c>
      <c r="BT269" s="63">
        <f t="shared" si="59"/>
        <v>116</v>
      </c>
      <c r="BU269" s="64">
        <f t="shared" si="60"/>
        <v>5.96</v>
      </c>
      <c r="BV269" s="64">
        <f t="shared" si="61"/>
        <v>12.92</v>
      </c>
      <c r="BW269" s="64">
        <f t="shared" si="62"/>
        <v>96.6</v>
      </c>
      <c r="BX269" s="65">
        <f t="shared" si="63"/>
        <v>46257.96</v>
      </c>
      <c r="BY269" s="65">
        <f t="shared" si="64"/>
        <v>46264.92</v>
      </c>
      <c r="BZ269" s="65">
        <f t="shared" si="65"/>
        <v>46349.599999999999</v>
      </c>
    </row>
    <row r="270" spans="1:78" ht="15.5" x14ac:dyDescent="0.35">
      <c r="A270">
        <v>71281</v>
      </c>
      <c r="B270" t="s">
        <v>782</v>
      </c>
      <c r="C270" t="s">
        <v>352</v>
      </c>
      <c r="D270">
        <v>279</v>
      </c>
      <c r="E270" t="s">
        <v>591</v>
      </c>
      <c r="F270" t="s">
        <v>600</v>
      </c>
      <c r="G270" t="s">
        <v>270</v>
      </c>
      <c r="H270" t="s">
        <v>352</v>
      </c>
      <c r="I270" s="13">
        <v>46251</v>
      </c>
      <c r="J270" s="13">
        <v>46367</v>
      </c>
      <c r="K270" s="13">
        <v>46309</v>
      </c>
      <c r="L270" t="s">
        <v>360</v>
      </c>
      <c r="M270" t="s">
        <v>193</v>
      </c>
      <c r="N270">
        <v>12</v>
      </c>
      <c r="O270">
        <v>0</v>
      </c>
      <c r="P270">
        <v>0</v>
      </c>
      <c r="Q270">
        <v>0</v>
      </c>
      <c r="R270">
        <v>0</v>
      </c>
      <c r="S270" t="s">
        <v>197</v>
      </c>
      <c r="T270" t="s">
        <v>197</v>
      </c>
      <c r="U270">
        <v>0</v>
      </c>
      <c r="V270"/>
      <c r="W270">
        <v>3</v>
      </c>
      <c r="X270" t="s">
        <v>293</v>
      </c>
      <c r="Y270"/>
      <c r="Z270"/>
      <c r="AA270" t="s">
        <v>312</v>
      </c>
      <c r="AB270">
        <v>132</v>
      </c>
      <c r="AC270" t="s">
        <v>306</v>
      </c>
      <c r="AD270" t="s">
        <v>498</v>
      </c>
      <c r="AE270" t="s">
        <v>483</v>
      </c>
      <c r="AF270" s="13">
        <v>46251</v>
      </c>
      <c r="AG270" s="13">
        <v>46367</v>
      </c>
      <c r="AH270"/>
      <c r="AI270"/>
      <c r="AJ270"/>
      <c r="AK270"/>
      <c r="AL270"/>
      <c r="AM270"/>
      <c r="AN270"/>
      <c r="AO270"/>
      <c r="AP270"/>
      <c r="AQ270"/>
      <c r="AR270"/>
      <c r="AS270"/>
      <c r="AT270" s="59">
        <f>VLOOKUP($BR270,Tables!$D$14:$I$27,2,FALSE)*W270</f>
        <v>480</v>
      </c>
      <c r="AU270" s="59">
        <f>VLOOKUP($BR270,Tables!$D$14:$I$27,3,FALSE)</f>
        <v>0</v>
      </c>
      <c r="AV270" s="59">
        <f>VLOOKUP($BR270,Tables!$D$14:$I$27,4,FALSE)*W270</f>
        <v>0</v>
      </c>
      <c r="AW270" s="59">
        <f>VLOOKUP($BR270,Tables!$D$14:$I$27,5,FALSE)*W270</f>
        <v>0</v>
      </c>
      <c r="AX270" s="52">
        <f>IF(ISERROR(VLOOKUP(V270,Tables!$A$2:$B$27,2,FALSE))=TRUE,0,VLOOKUP(V270,Tables!$A$2:$B$27,2,FALSE))*VLOOKUP(BR270,Tables!$D$14:$J$27,7,FALSE)</f>
        <v>0</v>
      </c>
      <c r="AY270" s="52">
        <f>IF(ISERROR(VLOOKUP(BS270,Tables!$A$2:$B$31,2,FALSE))=TRUE,0,VLOOKUP(BS270,Tables!$A$2:$B$31,2,FALSE))</f>
        <v>0</v>
      </c>
      <c r="AZ270" s="59">
        <f>VLOOKUP($BR270,Tables!$D$14:$K$27,8,FALSE)</f>
        <v>0</v>
      </c>
      <c r="BA270" s="59">
        <f>IF(OR(BR270="T150",BR270="HYBT150"),W270*Tables!$L$23,0)</f>
        <v>240</v>
      </c>
      <c r="BB270" s="59">
        <f>IF(OR(BR270="T200",BR270="HYBT200"),W270*Tables!$E$24,0)</f>
        <v>0</v>
      </c>
      <c r="BC270" s="61">
        <f t="shared" si="56"/>
        <v>720</v>
      </c>
      <c r="BD270" s="55" t="str">
        <f t="shared" si="66"/>
        <v/>
      </c>
      <c r="BE270" s="55" t="str">
        <f t="shared" si="66"/>
        <v/>
      </c>
      <c r="BF270" s="55" t="str">
        <f t="shared" si="66"/>
        <v/>
      </c>
      <c r="BG270" s="55" t="str">
        <f t="shared" si="66"/>
        <v/>
      </c>
      <c r="BH270" s="55" t="str">
        <f t="shared" si="66"/>
        <v/>
      </c>
      <c r="BI270" s="55" t="str">
        <f t="shared" si="66"/>
        <v/>
      </c>
      <c r="BJ270" s="55" t="str">
        <f t="shared" si="66"/>
        <v/>
      </c>
      <c r="BK270" s="55" t="str">
        <f t="shared" si="66"/>
        <v/>
      </c>
      <c r="BL270" s="55" t="str">
        <f t="shared" si="66"/>
        <v/>
      </c>
      <c r="BM270" s="55" t="str">
        <f t="shared" si="66"/>
        <v/>
      </c>
      <c r="BN270" s="55" t="str">
        <f t="shared" si="66"/>
        <v/>
      </c>
      <c r="BO270" s="55" t="str">
        <f t="shared" si="66"/>
        <v/>
      </c>
      <c r="BP270" s="55" t="str">
        <f t="shared" si="66"/>
        <v>T150</v>
      </c>
      <c r="BQ270" s="55" t="str">
        <f t="shared" si="66"/>
        <v/>
      </c>
      <c r="BR270" s="62" t="str">
        <f t="shared" si="57"/>
        <v>T150</v>
      </c>
      <c r="BS270" s="62" t="str">
        <f t="shared" si="58"/>
        <v/>
      </c>
      <c r="BT270" s="63">
        <f t="shared" si="59"/>
        <v>117</v>
      </c>
      <c r="BU270" s="64">
        <f t="shared" si="60"/>
        <v>6.02</v>
      </c>
      <c r="BV270" s="64">
        <f t="shared" si="61"/>
        <v>13.04</v>
      </c>
      <c r="BW270" s="64">
        <f t="shared" si="62"/>
        <v>97.44</v>
      </c>
      <c r="BX270" s="65">
        <f t="shared" si="63"/>
        <v>46257.02</v>
      </c>
      <c r="BY270" s="65">
        <f t="shared" si="64"/>
        <v>46264.04</v>
      </c>
      <c r="BZ270" s="65">
        <f t="shared" si="65"/>
        <v>46349.440000000002</v>
      </c>
    </row>
    <row r="271" spans="1:78" ht="15.5" x14ac:dyDescent="0.35">
      <c r="A271">
        <v>71135</v>
      </c>
      <c r="B271" t="s">
        <v>782</v>
      </c>
      <c r="C271" t="s">
        <v>31</v>
      </c>
      <c r="D271">
        <v>111</v>
      </c>
      <c r="E271" t="s">
        <v>488</v>
      </c>
      <c r="F271" t="s">
        <v>601</v>
      </c>
      <c r="G271" t="s">
        <v>216</v>
      </c>
      <c r="H271" t="s">
        <v>31</v>
      </c>
      <c r="I271" s="13">
        <v>46251</v>
      </c>
      <c r="J271" s="13">
        <v>46304</v>
      </c>
      <c r="K271" s="13">
        <v>46277</v>
      </c>
      <c r="L271" t="s">
        <v>256</v>
      </c>
      <c r="M271" t="s">
        <v>161</v>
      </c>
      <c r="N271">
        <v>24</v>
      </c>
      <c r="O271">
        <v>17</v>
      </c>
      <c r="P271">
        <v>17</v>
      </c>
      <c r="Q271">
        <v>17</v>
      </c>
      <c r="R271">
        <v>0</v>
      </c>
      <c r="S271">
        <v>243745</v>
      </c>
      <c r="T271" t="s">
        <v>974</v>
      </c>
      <c r="U271">
        <v>0</v>
      </c>
      <c r="V271"/>
      <c r="W271">
        <v>3</v>
      </c>
      <c r="X271" t="s">
        <v>194</v>
      </c>
      <c r="Y271"/>
      <c r="Z271" t="s">
        <v>277</v>
      </c>
      <c r="AA271"/>
      <c r="AB271"/>
      <c r="AC271"/>
      <c r="AD271"/>
      <c r="AE271"/>
      <c r="AF271" s="13">
        <v>46251</v>
      </c>
      <c r="AG271" s="13">
        <v>46304</v>
      </c>
      <c r="AH271"/>
      <c r="AI271"/>
      <c r="AJ271"/>
      <c r="AK271"/>
      <c r="AL271"/>
      <c r="AM271"/>
      <c r="AN271"/>
      <c r="AO271"/>
      <c r="AP271"/>
      <c r="AQ271"/>
      <c r="AR271"/>
      <c r="AS271"/>
      <c r="AT271" s="59">
        <f>VLOOKUP($BR271,Tables!$D$14:$I$27,2,FALSE)*W271</f>
        <v>480</v>
      </c>
      <c r="AU271" s="59">
        <f>VLOOKUP($BR271,Tables!$D$14:$I$27,3,FALSE)</f>
        <v>0</v>
      </c>
      <c r="AV271" s="59">
        <f>VLOOKUP($BR271,Tables!$D$14:$I$27,4,FALSE)*W271</f>
        <v>0</v>
      </c>
      <c r="AW271" s="59">
        <f>VLOOKUP($BR271,Tables!$D$14:$I$27,5,FALSE)*W271</f>
        <v>0</v>
      </c>
      <c r="AX271" s="52">
        <f>IF(ISERROR(VLOOKUP(V271,Tables!$A$2:$B$27,2,FALSE))=TRUE,0,VLOOKUP(V271,Tables!$A$2:$B$27,2,FALSE))*VLOOKUP(BR271,Tables!$D$14:$J$27,7,FALSE)</f>
        <v>0</v>
      </c>
      <c r="AY271" s="52">
        <f>IF(ISERROR(VLOOKUP(BS271,Tables!$A$2:$B$31,2,FALSE))=TRUE,0,VLOOKUP(BS271,Tables!$A$2:$B$31,2,FALSE))</f>
        <v>0</v>
      </c>
      <c r="AZ271" s="59">
        <f>VLOOKUP($BR271,Tables!$D$14:$K$27,8,FALSE)</f>
        <v>0</v>
      </c>
      <c r="BA271" s="59">
        <f>IF(OR(BR271="T150",BR271="HYBT150"),W271*Tables!$L$23,0)</f>
        <v>0</v>
      </c>
      <c r="BB271" s="59">
        <f>IF(OR(BR271="T200",BR271="HYBT200"),W271*Tables!$E$24,0)</f>
        <v>0</v>
      </c>
      <c r="BC271" s="61">
        <f t="shared" si="56"/>
        <v>480</v>
      </c>
      <c r="BD271" s="55" t="str">
        <f t="shared" si="66"/>
        <v/>
      </c>
      <c r="BE271" s="55" t="str">
        <f t="shared" si="66"/>
        <v/>
      </c>
      <c r="BF271" s="55" t="str">
        <f t="shared" si="66"/>
        <v/>
      </c>
      <c r="BG271" s="55" t="str">
        <f t="shared" si="66"/>
        <v/>
      </c>
      <c r="BH271" s="55" t="str">
        <f t="shared" si="66"/>
        <v/>
      </c>
      <c r="BI271" s="55" t="str">
        <f t="shared" si="66"/>
        <v/>
      </c>
      <c r="BJ271" s="55" t="str">
        <f t="shared" si="66"/>
        <v/>
      </c>
      <c r="BK271" s="55" t="str">
        <f t="shared" si="66"/>
        <v/>
      </c>
      <c r="BL271" s="55" t="str">
        <f t="shared" si="66"/>
        <v/>
      </c>
      <c r="BM271" s="55" t="str">
        <f t="shared" si="66"/>
        <v/>
      </c>
      <c r="BN271" s="55" t="str">
        <f t="shared" si="66"/>
        <v/>
      </c>
      <c r="BO271" s="55" t="str">
        <f t="shared" si="66"/>
        <v/>
      </c>
      <c r="BP271" s="55" t="str">
        <f t="shared" si="66"/>
        <v/>
      </c>
      <c r="BQ271" s="55" t="str">
        <f t="shared" si="66"/>
        <v/>
      </c>
      <c r="BR271" s="62" t="str">
        <f t="shared" si="57"/>
        <v>Base</v>
      </c>
      <c r="BS271" s="62" t="str">
        <f t="shared" si="58"/>
        <v/>
      </c>
      <c r="BT271" s="63">
        <f t="shared" si="59"/>
        <v>54</v>
      </c>
      <c r="BU271" s="64">
        <f t="shared" si="60"/>
        <v>2.2399999999999998</v>
      </c>
      <c r="BV271" s="64">
        <f t="shared" si="61"/>
        <v>5.4799999999999995</v>
      </c>
      <c r="BW271" s="64">
        <f t="shared" si="62"/>
        <v>44.519999999999996</v>
      </c>
      <c r="BX271" s="65">
        <f t="shared" si="63"/>
        <v>46253.24</v>
      </c>
      <c r="BY271" s="65">
        <f t="shared" si="64"/>
        <v>46256.480000000003</v>
      </c>
      <c r="BZ271" s="65">
        <f t="shared" si="65"/>
        <v>46295.519999999997</v>
      </c>
    </row>
    <row r="272" spans="1:78" ht="15.5" x14ac:dyDescent="0.35">
      <c r="A272">
        <v>71649</v>
      </c>
      <c r="B272" t="s">
        <v>782</v>
      </c>
      <c r="C272" t="s">
        <v>31</v>
      </c>
      <c r="D272">
        <v>111</v>
      </c>
      <c r="E272" t="s">
        <v>497</v>
      </c>
      <c r="F272" t="s">
        <v>601</v>
      </c>
      <c r="G272" t="s">
        <v>216</v>
      </c>
      <c r="H272" t="s">
        <v>31</v>
      </c>
      <c r="I272" s="13">
        <v>46252</v>
      </c>
      <c r="J272" s="13">
        <v>46304</v>
      </c>
      <c r="K272" s="13">
        <v>46278</v>
      </c>
      <c r="L272" t="s">
        <v>19</v>
      </c>
      <c r="M272" t="s">
        <v>193</v>
      </c>
      <c r="N272">
        <v>24</v>
      </c>
      <c r="O272">
        <v>0</v>
      </c>
      <c r="P272">
        <v>0</v>
      </c>
      <c r="Q272">
        <v>0</v>
      </c>
      <c r="R272">
        <v>0</v>
      </c>
      <c r="S272" t="s">
        <v>197</v>
      </c>
      <c r="T272" t="s">
        <v>197</v>
      </c>
      <c r="U272">
        <v>0</v>
      </c>
      <c r="V272"/>
      <c r="W272">
        <v>3</v>
      </c>
      <c r="X272" t="s">
        <v>19</v>
      </c>
      <c r="Y272"/>
      <c r="Z272" t="s">
        <v>277</v>
      </c>
      <c r="AA272"/>
      <c r="AB272"/>
      <c r="AC272" t="s">
        <v>208</v>
      </c>
      <c r="AD272" t="s">
        <v>209</v>
      </c>
      <c r="AE272" t="s">
        <v>496</v>
      </c>
      <c r="AF272" s="13">
        <v>46252</v>
      </c>
      <c r="AG272" s="13">
        <v>46304</v>
      </c>
      <c r="AH272"/>
      <c r="AI272"/>
      <c r="AJ272"/>
      <c r="AK272"/>
      <c r="AL272"/>
      <c r="AM272"/>
      <c r="AN272"/>
      <c r="AO272"/>
      <c r="AP272"/>
      <c r="AQ272"/>
      <c r="AR272"/>
      <c r="AS272"/>
      <c r="AT272" s="59">
        <f>VLOOKUP($BR272,Tables!$D$14:$I$27,2,FALSE)*W272</f>
        <v>480</v>
      </c>
      <c r="AU272" s="59">
        <f>VLOOKUP($BR272,Tables!$D$14:$I$27,3,FALSE)</f>
        <v>0</v>
      </c>
      <c r="AV272" s="59">
        <f>VLOOKUP($BR272,Tables!$D$14:$I$27,4,FALSE)*W272</f>
        <v>0</v>
      </c>
      <c r="AW272" s="59">
        <f>VLOOKUP($BR272,Tables!$D$14:$I$27,5,FALSE)*W272</f>
        <v>0</v>
      </c>
      <c r="AX272" s="52">
        <f>IF(ISERROR(VLOOKUP(V272,Tables!$A$2:$B$27,2,FALSE))=TRUE,0,VLOOKUP(V272,Tables!$A$2:$B$27,2,FALSE))*VLOOKUP(BR272,Tables!$D$14:$J$27,7,FALSE)</f>
        <v>0</v>
      </c>
      <c r="AY272" s="52">
        <f>IF(ISERROR(VLOOKUP(BS272,Tables!$A$2:$B$31,2,FALSE))=TRUE,0,VLOOKUP(BS272,Tables!$A$2:$B$31,2,FALSE))</f>
        <v>0</v>
      </c>
      <c r="AZ272" s="59">
        <f>VLOOKUP($BR272,Tables!$D$14:$K$27,8,FALSE)</f>
        <v>0</v>
      </c>
      <c r="BA272" s="59">
        <f>IF(OR(BR272="T150",BR272="HYBT150"),W272*Tables!$L$23,0)</f>
        <v>0</v>
      </c>
      <c r="BB272" s="59">
        <f>IF(OR(BR272="T200",BR272="HYBT200"),W272*Tables!$E$24,0)</f>
        <v>0</v>
      </c>
      <c r="BC272" s="61">
        <f t="shared" si="56"/>
        <v>480</v>
      </c>
      <c r="BD272" s="55" t="str">
        <f t="shared" si="66"/>
        <v/>
      </c>
      <c r="BE272" s="55" t="str">
        <f t="shared" si="66"/>
        <v/>
      </c>
      <c r="BF272" s="55" t="str">
        <f t="shared" si="66"/>
        <v/>
      </c>
      <c r="BG272" s="55" t="str">
        <f t="shared" si="66"/>
        <v/>
      </c>
      <c r="BH272" s="55" t="str">
        <f t="shared" si="66"/>
        <v/>
      </c>
      <c r="BI272" s="55" t="str">
        <f t="shared" si="66"/>
        <v/>
      </c>
      <c r="BJ272" s="55" t="str">
        <f t="shared" si="66"/>
        <v/>
      </c>
      <c r="BK272" s="55" t="str">
        <f t="shared" si="66"/>
        <v/>
      </c>
      <c r="BL272" s="55" t="str">
        <f t="shared" si="66"/>
        <v/>
      </c>
      <c r="BM272" s="55" t="str">
        <f t="shared" si="66"/>
        <v/>
      </c>
      <c r="BN272" s="55" t="str">
        <f t="shared" si="66"/>
        <v/>
      </c>
      <c r="BO272" s="55" t="str">
        <f t="shared" si="66"/>
        <v/>
      </c>
      <c r="BP272" s="55" t="str">
        <f t="shared" si="66"/>
        <v/>
      </c>
      <c r="BQ272" s="55" t="str">
        <f t="shared" si="66"/>
        <v/>
      </c>
      <c r="BR272" s="62" t="str">
        <f t="shared" si="57"/>
        <v>Base</v>
      </c>
      <c r="BS272" s="62" t="str">
        <f t="shared" si="58"/>
        <v/>
      </c>
      <c r="BT272" s="63">
        <f t="shared" si="59"/>
        <v>53</v>
      </c>
      <c r="BU272" s="64">
        <f t="shared" si="60"/>
        <v>2.1799999999999997</v>
      </c>
      <c r="BV272" s="64">
        <f t="shared" si="61"/>
        <v>5.3599999999999994</v>
      </c>
      <c r="BW272" s="64">
        <f t="shared" si="62"/>
        <v>43.68</v>
      </c>
      <c r="BX272" s="65">
        <f t="shared" si="63"/>
        <v>46254.18</v>
      </c>
      <c r="BY272" s="65">
        <f t="shared" si="64"/>
        <v>46257.36</v>
      </c>
      <c r="BZ272" s="65">
        <f t="shared" si="65"/>
        <v>46295.68</v>
      </c>
    </row>
    <row r="273" spans="1:78" ht="15.5" x14ac:dyDescent="0.35">
      <c r="A273">
        <v>71136</v>
      </c>
      <c r="B273" t="s">
        <v>782</v>
      </c>
      <c r="C273" t="s">
        <v>31</v>
      </c>
      <c r="D273">
        <v>111</v>
      </c>
      <c r="E273" t="s">
        <v>585</v>
      </c>
      <c r="F273" t="s">
        <v>601</v>
      </c>
      <c r="G273" t="s">
        <v>216</v>
      </c>
      <c r="H273" t="s">
        <v>31</v>
      </c>
      <c r="I273" s="13">
        <v>46251</v>
      </c>
      <c r="J273" s="13">
        <v>46304</v>
      </c>
      <c r="K273" s="13">
        <v>46277</v>
      </c>
      <c r="L273" t="s">
        <v>256</v>
      </c>
      <c r="M273" t="s">
        <v>161</v>
      </c>
      <c r="N273">
        <v>24</v>
      </c>
      <c r="O273">
        <v>14</v>
      </c>
      <c r="P273">
        <v>14</v>
      </c>
      <c r="Q273">
        <v>14</v>
      </c>
      <c r="R273">
        <v>0</v>
      </c>
      <c r="S273">
        <v>379911</v>
      </c>
      <c r="T273" t="s">
        <v>975</v>
      </c>
      <c r="U273">
        <v>0</v>
      </c>
      <c r="V273"/>
      <c r="W273">
        <v>3</v>
      </c>
      <c r="X273" t="s">
        <v>194</v>
      </c>
      <c r="Y273"/>
      <c r="Z273" t="s">
        <v>277</v>
      </c>
      <c r="AA273"/>
      <c r="AB273"/>
      <c r="AC273"/>
      <c r="AD273"/>
      <c r="AE273"/>
      <c r="AF273" s="13">
        <v>46251</v>
      </c>
      <c r="AG273" s="13">
        <v>46304</v>
      </c>
      <c r="AH273"/>
      <c r="AI273"/>
      <c r="AJ273"/>
      <c r="AK273"/>
      <c r="AL273"/>
      <c r="AM273"/>
      <c r="AN273"/>
      <c r="AO273"/>
      <c r="AP273"/>
      <c r="AQ273"/>
      <c r="AR273"/>
      <c r="AS273"/>
      <c r="AT273" s="59">
        <f>VLOOKUP($BR273,Tables!$D$14:$I$27,2,FALSE)*W273</f>
        <v>480</v>
      </c>
      <c r="AU273" s="59">
        <f>VLOOKUP($BR273,Tables!$D$14:$I$27,3,FALSE)</f>
        <v>0</v>
      </c>
      <c r="AV273" s="59">
        <f>VLOOKUP($BR273,Tables!$D$14:$I$27,4,FALSE)*W273</f>
        <v>0</v>
      </c>
      <c r="AW273" s="59">
        <f>VLOOKUP($BR273,Tables!$D$14:$I$27,5,FALSE)*W273</f>
        <v>0</v>
      </c>
      <c r="AX273" s="52">
        <f>IF(ISERROR(VLOOKUP(V273,Tables!$A$2:$B$27,2,FALSE))=TRUE,0,VLOOKUP(V273,Tables!$A$2:$B$27,2,FALSE))*VLOOKUP(BR273,Tables!$D$14:$J$27,7,FALSE)</f>
        <v>0</v>
      </c>
      <c r="AY273" s="52">
        <f>IF(ISERROR(VLOOKUP(BS273,Tables!$A$2:$B$31,2,FALSE))=TRUE,0,VLOOKUP(BS273,Tables!$A$2:$B$31,2,FALSE))</f>
        <v>0</v>
      </c>
      <c r="AZ273" s="59">
        <f>VLOOKUP($BR273,Tables!$D$14:$K$27,8,FALSE)</f>
        <v>0</v>
      </c>
      <c r="BA273" s="59">
        <f>IF(OR(BR273="T150",BR273="HYBT150"),W273*Tables!$L$23,0)</f>
        <v>0</v>
      </c>
      <c r="BB273" s="59">
        <f>IF(OR(BR273="T200",BR273="HYBT200"),W273*Tables!$E$24,0)</f>
        <v>0</v>
      </c>
      <c r="BC273" s="61">
        <f t="shared" si="56"/>
        <v>480</v>
      </c>
      <c r="BD273" s="55" t="str">
        <f t="shared" si="66"/>
        <v/>
      </c>
      <c r="BE273" s="55" t="str">
        <f t="shared" si="66"/>
        <v/>
      </c>
      <c r="BF273" s="55" t="str">
        <f t="shared" si="66"/>
        <v/>
      </c>
      <c r="BG273" s="55" t="str">
        <f t="shared" si="66"/>
        <v/>
      </c>
      <c r="BH273" s="55" t="str">
        <f t="shared" si="66"/>
        <v/>
      </c>
      <c r="BI273" s="55" t="str">
        <f t="shared" si="66"/>
        <v/>
      </c>
      <c r="BJ273" s="55" t="str">
        <f t="shared" si="66"/>
        <v/>
      </c>
      <c r="BK273" s="55" t="str">
        <f t="shared" si="66"/>
        <v/>
      </c>
      <c r="BL273" s="55" t="str">
        <f t="shared" si="66"/>
        <v/>
      </c>
      <c r="BM273" s="55" t="str">
        <f t="shared" si="66"/>
        <v/>
      </c>
      <c r="BN273" s="55" t="str">
        <f t="shared" si="66"/>
        <v/>
      </c>
      <c r="BO273" s="55" t="str">
        <f t="shared" si="66"/>
        <v/>
      </c>
      <c r="BP273" s="55" t="str">
        <f t="shared" si="66"/>
        <v/>
      </c>
      <c r="BQ273" s="55" t="str">
        <f t="shared" si="66"/>
        <v/>
      </c>
      <c r="BR273" s="62" t="str">
        <f t="shared" si="57"/>
        <v>Base</v>
      </c>
      <c r="BS273" s="62" t="str">
        <f t="shared" si="58"/>
        <v/>
      </c>
      <c r="BT273" s="63">
        <f t="shared" si="59"/>
        <v>54</v>
      </c>
      <c r="BU273" s="64">
        <f t="shared" si="60"/>
        <v>2.2399999999999998</v>
      </c>
      <c r="BV273" s="64">
        <f t="shared" si="61"/>
        <v>5.4799999999999995</v>
      </c>
      <c r="BW273" s="64">
        <f t="shared" si="62"/>
        <v>44.519999999999996</v>
      </c>
      <c r="BX273" s="65">
        <f t="shared" si="63"/>
        <v>46253.24</v>
      </c>
      <c r="BY273" s="65">
        <f t="shared" si="64"/>
        <v>46256.480000000003</v>
      </c>
      <c r="BZ273" s="65">
        <f t="shared" si="65"/>
        <v>46295.519999999997</v>
      </c>
    </row>
    <row r="274" spans="1:78" ht="15.5" x14ac:dyDescent="0.35">
      <c r="A274">
        <v>71902</v>
      </c>
      <c r="B274" t="s">
        <v>782</v>
      </c>
      <c r="C274" t="s">
        <v>31</v>
      </c>
      <c r="D274">
        <v>112</v>
      </c>
      <c r="E274">
        <v>3090</v>
      </c>
      <c r="F274" t="s">
        <v>602</v>
      </c>
      <c r="G274" t="s">
        <v>216</v>
      </c>
      <c r="H274" t="s">
        <v>31</v>
      </c>
      <c r="I274" s="13">
        <v>46253</v>
      </c>
      <c r="J274" s="13">
        <v>46533</v>
      </c>
      <c r="K274" s="13">
        <v>46393</v>
      </c>
      <c r="L274" t="s">
        <v>1012</v>
      </c>
      <c r="M274" t="s">
        <v>512</v>
      </c>
      <c r="N274">
        <v>12</v>
      </c>
      <c r="O274">
        <v>0</v>
      </c>
      <c r="P274">
        <v>0</v>
      </c>
      <c r="Q274">
        <v>0</v>
      </c>
      <c r="R274">
        <v>0</v>
      </c>
      <c r="S274">
        <v>290</v>
      </c>
      <c r="T274" t="s">
        <v>1133</v>
      </c>
      <c r="U274">
        <v>0</v>
      </c>
      <c r="V274"/>
      <c r="W274">
        <v>3</v>
      </c>
      <c r="X274" t="s">
        <v>194</v>
      </c>
      <c r="Y274"/>
      <c r="Z274" t="s">
        <v>153</v>
      </c>
      <c r="AA274" t="s">
        <v>153</v>
      </c>
      <c r="AB274" t="s">
        <v>199</v>
      </c>
      <c r="AC274" t="s">
        <v>486</v>
      </c>
      <c r="AD274" t="s">
        <v>487</v>
      </c>
      <c r="AE274" t="s">
        <v>480</v>
      </c>
      <c r="AF274" s="13">
        <v>46253</v>
      </c>
      <c r="AG274" s="13">
        <v>46533</v>
      </c>
      <c r="AH274"/>
      <c r="AI274"/>
      <c r="AJ274"/>
      <c r="AK274"/>
      <c r="AL274"/>
      <c r="AM274"/>
      <c r="AN274"/>
      <c r="AO274"/>
      <c r="AP274"/>
      <c r="AQ274"/>
      <c r="AR274"/>
      <c r="AS274"/>
      <c r="AT274" s="59">
        <f>VLOOKUP($BR274,Tables!$D$14:$I$27,2,FALSE)*W274</f>
        <v>480</v>
      </c>
      <c r="AU274" s="59">
        <f>VLOOKUP($BR274,Tables!$D$14:$I$27,3,FALSE)</f>
        <v>0</v>
      </c>
      <c r="AV274" s="59">
        <f>VLOOKUP($BR274,Tables!$D$14:$I$27,4,FALSE)*W274</f>
        <v>0</v>
      </c>
      <c r="AW274" s="59">
        <f>VLOOKUP($BR274,Tables!$D$14:$I$27,5,FALSE)*W274</f>
        <v>0</v>
      </c>
      <c r="AX274" s="52">
        <f>IF(ISERROR(VLOOKUP(V274,Tables!$A$2:$B$27,2,FALSE))=TRUE,0,VLOOKUP(V274,Tables!$A$2:$B$27,2,FALSE))*VLOOKUP(BR274,Tables!$D$14:$J$27,7,FALSE)</f>
        <v>0</v>
      </c>
      <c r="AY274" s="52">
        <f>IF(ISERROR(VLOOKUP(BS274,Tables!$A$2:$B$31,2,FALSE))=TRUE,0,VLOOKUP(BS274,Tables!$A$2:$B$31,2,FALSE))</f>
        <v>0</v>
      </c>
      <c r="AZ274" s="59">
        <f>VLOOKUP($BR274,Tables!$D$14:$K$27,8,FALSE)</f>
        <v>0</v>
      </c>
      <c r="BA274" s="59">
        <f>IF(OR(BR274="T150",BR274="HYBT150"),W274*Tables!$L$23,0)</f>
        <v>0</v>
      </c>
      <c r="BB274" s="59">
        <f>IF(OR(BR274="T200",BR274="HYBT200"),W274*Tables!$E$24,0)</f>
        <v>0</v>
      </c>
      <c r="BC274" s="61">
        <f t="shared" si="56"/>
        <v>480</v>
      </c>
      <c r="BD274" s="55" t="str">
        <f t="shared" si="66"/>
        <v/>
      </c>
      <c r="BE274" s="55" t="str">
        <f t="shared" si="66"/>
        <v/>
      </c>
      <c r="BF274" s="55" t="str">
        <f t="shared" si="66"/>
        <v/>
      </c>
      <c r="BG274" s="55" t="str">
        <f t="shared" si="66"/>
        <v/>
      </c>
      <c r="BH274" s="55" t="str">
        <f t="shared" si="66"/>
        <v/>
      </c>
      <c r="BI274" s="55" t="str">
        <f t="shared" si="66"/>
        <v/>
      </c>
      <c r="BJ274" s="55" t="str">
        <f t="shared" si="66"/>
        <v/>
      </c>
      <c r="BK274" s="55" t="str">
        <f t="shared" si="66"/>
        <v/>
      </c>
      <c r="BL274" s="55" t="str">
        <f t="shared" si="66"/>
        <v/>
      </c>
      <c r="BM274" s="55" t="str">
        <f t="shared" si="66"/>
        <v/>
      </c>
      <c r="BN274" s="55" t="str">
        <f t="shared" si="66"/>
        <v/>
      </c>
      <c r="BO274" s="55" t="str">
        <f t="shared" si="66"/>
        <v/>
      </c>
      <c r="BP274" s="55" t="str">
        <f t="shared" si="66"/>
        <v/>
      </c>
      <c r="BQ274" s="55" t="str">
        <f t="shared" si="66"/>
        <v/>
      </c>
      <c r="BR274" s="62" t="str">
        <f t="shared" si="57"/>
        <v>Base</v>
      </c>
      <c r="BS274" s="62" t="str">
        <f t="shared" si="58"/>
        <v/>
      </c>
      <c r="BT274" s="63">
        <f t="shared" si="59"/>
        <v>281</v>
      </c>
      <c r="BU274" s="64">
        <f t="shared" si="60"/>
        <v>15.86</v>
      </c>
      <c r="BV274" s="64">
        <f t="shared" si="61"/>
        <v>32.72</v>
      </c>
      <c r="BW274" s="64">
        <f t="shared" si="62"/>
        <v>235.2</v>
      </c>
      <c r="BX274" s="65">
        <f t="shared" si="63"/>
        <v>46268.86</v>
      </c>
      <c r="BY274" s="65">
        <f t="shared" si="64"/>
        <v>46285.72</v>
      </c>
      <c r="BZ274" s="65">
        <f t="shared" si="65"/>
        <v>46489.2</v>
      </c>
    </row>
    <row r="275" spans="1:78" ht="15.5" x14ac:dyDescent="0.35">
      <c r="A275">
        <v>71903</v>
      </c>
      <c r="B275" t="s">
        <v>782</v>
      </c>
      <c r="C275" t="s">
        <v>31</v>
      </c>
      <c r="D275">
        <v>112</v>
      </c>
      <c r="E275">
        <v>3091</v>
      </c>
      <c r="F275" t="s">
        <v>602</v>
      </c>
      <c r="G275" t="s">
        <v>216</v>
      </c>
      <c r="H275" t="s">
        <v>31</v>
      </c>
      <c r="I275" s="13">
        <v>46253</v>
      </c>
      <c r="J275" s="13">
        <v>46533</v>
      </c>
      <c r="K275" s="13">
        <v>46393</v>
      </c>
      <c r="L275" t="s">
        <v>1012</v>
      </c>
      <c r="M275" t="s">
        <v>512</v>
      </c>
      <c r="N275">
        <v>12</v>
      </c>
      <c r="O275">
        <v>0</v>
      </c>
      <c r="P275">
        <v>0</v>
      </c>
      <c r="Q275">
        <v>0</v>
      </c>
      <c r="R275">
        <v>0</v>
      </c>
      <c r="S275">
        <v>290</v>
      </c>
      <c r="T275" t="s">
        <v>1133</v>
      </c>
      <c r="U275">
        <v>0</v>
      </c>
      <c r="V275"/>
      <c r="W275">
        <v>3</v>
      </c>
      <c r="X275" t="s">
        <v>194</v>
      </c>
      <c r="Y275"/>
      <c r="Z275" t="s">
        <v>153</v>
      </c>
      <c r="AA275" t="s">
        <v>153</v>
      </c>
      <c r="AB275" t="s">
        <v>199</v>
      </c>
      <c r="AC275" t="s">
        <v>215</v>
      </c>
      <c r="AD275" t="s">
        <v>603</v>
      </c>
      <c r="AE275" t="s">
        <v>480</v>
      </c>
      <c r="AF275" s="13">
        <v>46253</v>
      </c>
      <c r="AG275" s="13">
        <v>46533</v>
      </c>
      <c r="AH275"/>
      <c r="AI275"/>
      <c r="AJ275"/>
      <c r="AK275"/>
      <c r="AL275"/>
      <c r="AM275"/>
      <c r="AN275"/>
      <c r="AO275"/>
      <c r="AP275"/>
      <c r="AQ275"/>
      <c r="AR275"/>
      <c r="AS275"/>
      <c r="AT275" s="59">
        <f>VLOOKUP($BR275,Tables!$D$14:$I$27,2,FALSE)*W275</f>
        <v>480</v>
      </c>
      <c r="AU275" s="59">
        <f>VLOOKUP($BR275,Tables!$D$14:$I$27,3,FALSE)</f>
        <v>0</v>
      </c>
      <c r="AV275" s="59">
        <f>VLOOKUP($BR275,Tables!$D$14:$I$27,4,FALSE)*W275</f>
        <v>0</v>
      </c>
      <c r="AW275" s="59">
        <f>VLOOKUP($BR275,Tables!$D$14:$I$27,5,FALSE)*W275</f>
        <v>0</v>
      </c>
      <c r="AX275" s="52">
        <f>IF(ISERROR(VLOOKUP(V275,Tables!$A$2:$B$27,2,FALSE))=TRUE,0,VLOOKUP(V275,Tables!$A$2:$B$27,2,FALSE))*VLOOKUP(BR275,Tables!$D$14:$J$27,7,FALSE)</f>
        <v>0</v>
      </c>
      <c r="AY275" s="52">
        <f>IF(ISERROR(VLOOKUP(BS275,Tables!$A$2:$B$31,2,FALSE))=TRUE,0,VLOOKUP(BS275,Tables!$A$2:$B$31,2,FALSE))</f>
        <v>0</v>
      </c>
      <c r="AZ275" s="59">
        <f>VLOOKUP($BR275,Tables!$D$14:$K$27,8,FALSE)</f>
        <v>0</v>
      </c>
      <c r="BA275" s="59">
        <f>IF(OR(BR275="T150",BR275="HYBT150"),W275*Tables!$L$23,0)</f>
        <v>0</v>
      </c>
      <c r="BB275" s="59">
        <f>IF(OR(BR275="T200",BR275="HYBT200"),W275*Tables!$E$24,0)</f>
        <v>0</v>
      </c>
      <c r="BC275" s="61">
        <f t="shared" si="56"/>
        <v>480</v>
      </c>
      <c r="BD275" s="55" t="str">
        <f t="shared" si="66"/>
        <v/>
      </c>
      <c r="BE275" s="55" t="str">
        <f t="shared" si="66"/>
        <v/>
      </c>
      <c r="BF275" s="55" t="str">
        <f t="shared" si="66"/>
        <v/>
      </c>
      <c r="BG275" s="55" t="str">
        <f t="shared" si="66"/>
        <v/>
      </c>
      <c r="BH275" s="55" t="str">
        <f t="shared" si="66"/>
        <v/>
      </c>
      <c r="BI275" s="55" t="str">
        <f t="shared" si="66"/>
        <v/>
      </c>
      <c r="BJ275" s="55" t="str">
        <f t="shared" si="66"/>
        <v/>
      </c>
      <c r="BK275" s="55" t="str">
        <f t="shared" si="66"/>
        <v/>
      </c>
      <c r="BL275" s="55" t="str">
        <f t="shared" si="66"/>
        <v/>
      </c>
      <c r="BM275" s="55" t="str">
        <f t="shared" si="66"/>
        <v/>
      </c>
      <c r="BN275" s="55" t="str">
        <f t="shared" si="66"/>
        <v/>
      </c>
      <c r="BO275" s="55" t="str">
        <f t="shared" si="66"/>
        <v/>
      </c>
      <c r="BP275" s="55" t="str">
        <f t="shared" si="66"/>
        <v/>
      </c>
      <c r="BQ275" s="55" t="str">
        <f t="shared" si="66"/>
        <v/>
      </c>
      <c r="BR275" s="62" t="str">
        <f t="shared" si="57"/>
        <v>Base</v>
      </c>
      <c r="BS275" s="62" t="str">
        <f t="shared" si="58"/>
        <v/>
      </c>
      <c r="BT275" s="63">
        <f t="shared" si="59"/>
        <v>281</v>
      </c>
      <c r="BU275" s="64">
        <f t="shared" si="60"/>
        <v>15.86</v>
      </c>
      <c r="BV275" s="64">
        <f t="shared" si="61"/>
        <v>32.72</v>
      </c>
      <c r="BW275" s="64">
        <f t="shared" si="62"/>
        <v>235.2</v>
      </c>
      <c r="BX275" s="65">
        <f t="shared" si="63"/>
        <v>46268.86</v>
      </c>
      <c r="BY275" s="65">
        <f t="shared" si="64"/>
        <v>46285.72</v>
      </c>
      <c r="BZ275" s="65">
        <f t="shared" si="65"/>
        <v>46489.2</v>
      </c>
    </row>
    <row r="276" spans="1:78" ht="15.5" x14ac:dyDescent="0.35">
      <c r="A276">
        <v>71904</v>
      </c>
      <c r="B276" t="s">
        <v>782</v>
      </c>
      <c r="C276" t="s">
        <v>31</v>
      </c>
      <c r="D276">
        <v>112</v>
      </c>
      <c r="E276">
        <v>3092</v>
      </c>
      <c r="F276" t="s">
        <v>602</v>
      </c>
      <c r="G276" t="s">
        <v>216</v>
      </c>
      <c r="H276" t="s">
        <v>31</v>
      </c>
      <c r="I276" s="13">
        <v>46253</v>
      </c>
      <c r="J276" s="13">
        <v>46533</v>
      </c>
      <c r="K276" s="13">
        <v>46393</v>
      </c>
      <c r="L276" t="s">
        <v>1012</v>
      </c>
      <c r="M276" t="s">
        <v>512</v>
      </c>
      <c r="N276">
        <v>12</v>
      </c>
      <c r="O276">
        <v>0</v>
      </c>
      <c r="P276">
        <v>0</v>
      </c>
      <c r="Q276">
        <v>0</v>
      </c>
      <c r="R276">
        <v>0</v>
      </c>
      <c r="S276">
        <v>290</v>
      </c>
      <c r="T276" t="s">
        <v>1133</v>
      </c>
      <c r="U276">
        <v>0</v>
      </c>
      <c r="V276"/>
      <c r="W276">
        <v>3</v>
      </c>
      <c r="X276" t="s">
        <v>194</v>
      </c>
      <c r="Y276"/>
      <c r="Z276" t="s">
        <v>153</v>
      </c>
      <c r="AA276" t="s">
        <v>153</v>
      </c>
      <c r="AB276" t="s">
        <v>199</v>
      </c>
      <c r="AC276" t="s">
        <v>314</v>
      </c>
      <c r="AD276" t="s">
        <v>305</v>
      </c>
      <c r="AE276" t="s">
        <v>480</v>
      </c>
      <c r="AF276" s="13">
        <v>46253</v>
      </c>
      <c r="AG276" s="13">
        <v>46533</v>
      </c>
      <c r="AH276"/>
      <c r="AI276"/>
      <c r="AJ276"/>
      <c r="AK276"/>
      <c r="AL276"/>
      <c r="AM276"/>
      <c r="AN276"/>
      <c r="AO276"/>
      <c r="AP276"/>
      <c r="AQ276"/>
      <c r="AR276"/>
      <c r="AS276"/>
      <c r="AT276" s="59">
        <f>VLOOKUP($BR276,Tables!$D$14:$I$27,2,FALSE)*W276</f>
        <v>480</v>
      </c>
      <c r="AU276" s="59">
        <f>VLOOKUP($BR276,Tables!$D$14:$I$27,3,FALSE)</f>
        <v>0</v>
      </c>
      <c r="AV276" s="59">
        <f>VLOOKUP($BR276,Tables!$D$14:$I$27,4,FALSE)*W276</f>
        <v>0</v>
      </c>
      <c r="AW276" s="59">
        <f>VLOOKUP($BR276,Tables!$D$14:$I$27,5,FALSE)*W276</f>
        <v>0</v>
      </c>
      <c r="AX276" s="52">
        <f>IF(ISERROR(VLOOKUP(V276,Tables!$A$2:$B$27,2,FALSE))=TRUE,0,VLOOKUP(V276,Tables!$A$2:$B$27,2,FALSE))*VLOOKUP(BR276,Tables!$D$14:$J$27,7,FALSE)</f>
        <v>0</v>
      </c>
      <c r="AY276" s="52">
        <f>IF(ISERROR(VLOOKUP(BS276,Tables!$A$2:$B$31,2,FALSE))=TRUE,0,VLOOKUP(BS276,Tables!$A$2:$B$31,2,FALSE))</f>
        <v>0</v>
      </c>
      <c r="AZ276" s="59">
        <f>VLOOKUP($BR276,Tables!$D$14:$K$27,8,FALSE)</f>
        <v>0</v>
      </c>
      <c r="BA276" s="59">
        <f>IF(OR(BR276="T150",BR276="HYBT150"),W276*Tables!$L$23,0)</f>
        <v>0</v>
      </c>
      <c r="BB276" s="59">
        <f>IF(OR(BR276="T200",BR276="HYBT200"),W276*Tables!$E$24,0)</f>
        <v>0</v>
      </c>
      <c r="BC276" s="61">
        <f t="shared" si="56"/>
        <v>480</v>
      </c>
      <c r="BD276" s="55" t="str">
        <f t="shared" si="66"/>
        <v/>
      </c>
      <c r="BE276" s="55" t="str">
        <f t="shared" si="66"/>
        <v/>
      </c>
      <c r="BF276" s="55" t="str">
        <f t="shared" si="66"/>
        <v/>
      </c>
      <c r="BG276" s="55" t="str">
        <f t="shared" si="66"/>
        <v/>
      </c>
      <c r="BH276" s="55" t="str">
        <f t="shared" si="66"/>
        <v/>
      </c>
      <c r="BI276" s="55" t="str">
        <f t="shared" si="66"/>
        <v/>
      </c>
      <c r="BJ276" s="55" t="str">
        <f t="shared" si="66"/>
        <v/>
      </c>
      <c r="BK276" s="55" t="str">
        <f t="shared" si="66"/>
        <v/>
      </c>
      <c r="BL276" s="55" t="str">
        <f t="shared" si="66"/>
        <v/>
      </c>
      <c r="BM276" s="55" t="str">
        <f t="shared" si="66"/>
        <v/>
      </c>
      <c r="BN276" s="55" t="str">
        <f t="shared" si="66"/>
        <v/>
      </c>
      <c r="BO276" s="55" t="str">
        <f t="shared" si="66"/>
        <v/>
      </c>
      <c r="BP276" s="55" t="str">
        <f t="shared" si="66"/>
        <v/>
      </c>
      <c r="BQ276" s="55" t="str">
        <f t="shared" si="66"/>
        <v/>
      </c>
      <c r="BR276" s="62" t="str">
        <f t="shared" si="57"/>
        <v>Base</v>
      </c>
      <c r="BS276" s="62" t="str">
        <f t="shared" si="58"/>
        <v/>
      </c>
      <c r="BT276" s="63">
        <f t="shared" si="59"/>
        <v>281</v>
      </c>
      <c r="BU276" s="64">
        <f t="shared" si="60"/>
        <v>15.86</v>
      </c>
      <c r="BV276" s="64">
        <f t="shared" si="61"/>
        <v>32.72</v>
      </c>
      <c r="BW276" s="64">
        <f t="shared" si="62"/>
        <v>235.2</v>
      </c>
      <c r="BX276" s="65">
        <f t="shared" si="63"/>
        <v>46268.86</v>
      </c>
      <c r="BY276" s="65">
        <f t="shared" si="64"/>
        <v>46285.72</v>
      </c>
      <c r="BZ276" s="65">
        <f t="shared" si="65"/>
        <v>46489.2</v>
      </c>
    </row>
    <row r="277" spans="1:78" ht="15.5" x14ac:dyDescent="0.35">
      <c r="A277">
        <v>71137</v>
      </c>
      <c r="B277" t="s">
        <v>782</v>
      </c>
      <c r="C277" t="s">
        <v>31</v>
      </c>
      <c r="D277">
        <v>112</v>
      </c>
      <c r="E277" t="s">
        <v>488</v>
      </c>
      <c r="F277" t="s">
        <v>602</v>
      </c>
      <c r="G277" t="s">
        <v>216</v>
      </c>
      <c r="H277" t="s">
        <v>31</v>
      </c>
      <c r="I277" s="13">
        <v>46251</v>
      </c>
      <c r="J277" s="13">
        <v>46304</v>
      </c>
      <c r="K277" s="13">
        <v>46277</v>
      </c>
      <c r="L277" t="s">
        <v>256</v>
      </c>
      <c r="M277" t="s">
        <v>161</v>
      </c>
      <c r="N277">
        <v>24</v>
      </c>
      <c r="O277">
        <v>22</v>
      </c>
      <c r="P277">
        <v>22</v>
      </c>
      <c r="Q277">
        <v>22</v>
      </c>
      <c r="R277">
        <v>0</v>
      </c>
      <c r="S277">
        <v>184557</v>
      </c>
      <c r="T277" t="s">
        <v>1134</v>
      </c>
      <c r="U277">
        <v>0</v>
      </c>
      <c r="V277"/>
      <c r="W277">
        <v>3</v>
      </c>
      <c r="X277" t="s">
        <v>194</v>
      </c>
      <c r="Y277"/>
      <c r="Z277" t="s">
        <v>277</v>
      </c>
      <c r="AA277"/>
      <c r="AB277"/>
      <c r="AC277"/>
      <c r="AD277"/>
      <c r="AE277"/>
      <c r="AF277" s="13">
        <v>46251</v>
      </c>
      <c r="AG277" s="13">
        <v>46304</v>
      </c>
      <c r="AH277"/>
      <c r="AI277"/>
      <c r="AJ277"/>
      <c r="AK277"/>
      <c r="AL277"/>
      <c r="AM277"/>
      <c r="AN277"/>
      <c r="AO277"/>
      <c r="AP277"/>
      <c r="AQ277"/>
      <c r="AR277"/>
      <c r="AS277"/>
      <c r="AT277" s="59">
        <f>VLOOKUP($BR277,Tables!$D$14:$I$27,2,FALSE)*W277</f>
        <v>480</v>
      </c>
      <c r="AU277" s="59">
        <f>VLOOKUP($BR277,Tables!$D$14:$I$27,3,FALSE)</f>
        <v>0</v>
      </c>
      <c r="AV277" s="59">
        <f>VLOOKUP($BR277,Tables!$D$14:$I$27,4,FALSE)*W277</f>
        <v>0</v>
      </c>
      <c r="AW277" s="59">
        <f>VLOOKUP($BR277,Tables!$D$14:$I$27,5,FALSE)*W277</f>
        <v>0</v>
      </c>
      <c r="AX277" s="52">
        <f>IF(ISERROR(VLOOKUP(V277,Tables!$A$2:$B$27,2,FALSE))=TRUE,0,VLOOKUP(V277,Tables!$A$2:$B$27,2,FALSE))*VLOOKUP(BR277,Tables!$D$14:$J$27,7,FALSE)</f>
        <v>0</v>
      </c>
      <c r="AY277" s="52">
        <f>IF(ISERROR(VLOOKUP(BS277,Tables!$A$2:$B$31,2,FALSE))=TRUE,0,VLOOKUP(BS277,Tables!$A$2:$B$31,2,FALSE))</f>
        <v>0</v>
      </c>
      <c r="AZ277" s="59">
        <f>VLOOKUP($BR277,Tables!$D$14:$K$27,8,FALSE)</f>
        <v>0</v>
      </c>
      <c r="BA277" s="59">
        <f>IF(OR(BR277="T150",BR277="HYBT150"),W277*Tables!$L$23,0)</f>
        <v>0</v>
      </c>
      <c r="BB277" s="59">
        <f>IF(OR(BR277="T200",BR277="HYBT200"),W277*Tables!$E$24,0)</f>
        <v>0</v>
      </c>
      <c r="BC277" s="61">
        <f t="shared" si="56"/>
        <v>480</v>
      </c>
      <c r="BD277" s="55" t="str">
        <f t="shared" si="66"/>
        <v/>
      </c>
      <c r="BE277" s="55" t="str">
        <f t="shared" si="66"/>
        <v/>
      </c>
      <c r="BF277" s="55" t="str">
        <f t="shared" si="66"/>
        <v/>
      </c>
      <c r="BG277" s="55" t="str">
        <f t="shared" si="66"/>
        <v/>
      </c>
      <c r="BH277" s="55" t="str">
        <f t="shared" si="66"/>
        <v/>
      </c>
      <c r="BI277" s="55" t="str">
        <f t="shared" si="66"/>
        <v/>
      </c>
      <c r="BJ277" s="55" t="str">
        <f t="shared" si="66"/>
        <v/>
      </c>
      <c r="BK277" s="55" t="str">
        <f t="shared" si="66"/>
        <v/>
      </c>
      <c r="BL277" s="55" t="str">
        <f t="shared" si="66"/>
        <v/>
      </c>
      <c r="BM277" s="55" t="str">
        <f t="shared" si="66"/>
        <v/>
      </c>
      <c r="BN277" s="55" t="str">
        <f t="shared" si="66"/>
        <v/>
      </c>
      <c r="BO277" s="55" t="str">
        <f t="shared" si="66"/>
        <v/>
      </c>
      <c r="BP277" s="55" t="str">
        <f t="shared" si="66"/>
        <v/>
      </c>
      <c r="BQ277" s="55" t="str">
        <f t="shared" si="66"/>
        <v/>
      </c>
      <c r="BR277" s="62" t="str">
        <f t="shared" si="57"/>
        <v>Base</v>
      </c>
      <c r="BS277" s="62" t="str">
        <f t="shared" si="58"/>
        <v/>
      </c>
      <c r="BT277" s="63">
        <f t="shared" si="59"/>
        <v>54</v>
      </c>
      <c r="BU277" s="64">
        <f t="shared" si="60"/>
        <v>2.2399999999999998</v>
      </c>
      <c r="BV277" s="64">
        <f t="shared" si="61"/>
        <v>5.4799999999999995</v>
      </c>
      <c r="BW277" s="64">
        <f t="shared" si="62"/>
        <v>44.519999999999996</v>
      </c>
      <c r="BX277" s="65">
        <f t="shared" si="63"/>
        <v>46253.24</v>
      </c>
      <c r="BY277" s="65">
        <f t="shared" si="64"/>
        <v>46256.480000000003</v>
      </c>
      <c r="BZ277" s="65">
        <f t="shared" si="65"/>
        <v>46295.519999999997</v>
      </c>
    </row>
    <row r="278" spans="1:78" ht="15.5" x14ac:dyDescent="0.35">
      <c r="A278">
        <v>71138</v>
      </c>
      <c r="B278" t="s">
        <v>782</v>
      </c>
      <c r="C278" t="s">
        <v>31</v>
      </c>
      <c r="D278">
        <v>112</v>
      </c>
      <c r="E278" t="s">
        <v>497</v>
      </c>
      <c r="F278" t="s">
        <v>602</v>
      </c>
      <c r="G278" t="s">
        <v>216</v>
      </c>
      <c r="H278" t="s">
        <v>31</v>
      </c>
      <c r="I278" s="13">
        <v>46251</v>
      </c>
      <c r="J278" s="13">
        <v>46304</v>
      </c>
      <c r="K278" s="13">
        <v>46277</v>
      </c>
      <c r="L278" t="s">
        <v>19</v>
      </c>
      <c r="M278" t="s">
        <v>161</v>
      </c>
      <c r="N278">
        <v>24</v>
      </c>
      <c r="O278">
        <v>0</v>
      </c>
      <c r="P278">
        <v>0</v>
      </c>
      <c r="Q278">
        <v>0</v>
      </c>
      <c r="R278">
        <v>0</v>
      </c>
      <c r="S278" t="s">
        <v>197</v>
      </c>
      <c r="T278" t="s">
        <v>197</v>
      </c>
      <c r="U278">
        <v>0</v>
      </c>
      <c r="V278"/>
      <c r="W278">
        <v>3</v>
      </c>
      <c r="X278" t="s">
        <v>19</v>
      </c>
      <c r="Y278"/>
      <c r="Z278" t="s">
        <v>277</v>
      </c>
      <c r="AA278"/>
      <c r="AB278"/>
      <c r="AC278"/>
      <c r="AD278"/>
      <c r="AE278"/>
      <c r="AF278" s="13">
        <v>46251</v>
      </c>
      <c r="AG278" s="13">
        <v>46304</v>
      </c>
      <c r="AH278"/>
      <c r="AI278"/>
      <c r="AJ278"/>
      <c r="AK278"/>
      <c r="AL278"/>
      <c r="AM278"/>
      <c r="AN278"/>
      <c r="AO278"/>
      <c r="AP278"/>
      <c r="AQ278"/>
      <c r="AR278"/>
      <c r="AS278"/>
      <c r="AT278" s="59">
        <f>VLOOKUP($BR278,Tables!$D$14:$I$27,2,FALSE)*W278</f>
        <v>480</v>
      </c>
      <c r="AU278" s="59">
        <f>VLOOKUP($BR278,Tables!$D$14:$I$27,3,FALSE)</f>
        <v>0</v>
      </c>
      <c r="AV278" s="59">
        <f>VLOOKUP($BR278,Tables!$D$14:$I$27,4,FALSE)*W278</f>
        <v>0</v>
      </c>
      <c r="AW278" s="59">
        <f>VLOOKUP($BR278,Tables!$D$14:$I$27,5,FALSE)*W278</f>
        <v>0</v>
      </c>
      <c r="AX278" s="52">
        <f>IF(ISERROR(VLOOKUP(V278,Tables!$A$2:$B$27,2,FALSE))=TRUE,0,VLOOKUP(V278,Tables!$A$2:$B$27,2,FALSE))*VLOOKUP(BR278,Tables!$D$14:$J$27,7,FALSE)</f>
        <v>0</v>
      </c>
      <c r="AY278" s="52">
        <f>IF(ISERROR(VLOOKUP(BS278,Tables!$A$2:$B$31,2,FALSE))=TRUE,0,VLOOKUP(BS278,Tables!$A$2:$B$31,2,FALSE))</f>
        <v>0</v>
      </c>
      <c r="AZ278" s="59">
        <f>VLOOKUP($BR278,Tables!$D$14:$K$27,8,FALSE)</f>
        <v>0</v>
      </c>
      <c r="BA278" s="59">
        <f>IF(OR(BR278="T150",BR278="HYBT150"),W278*Tables!$L$23,0)</f>
        <v>0</v>
      </c>
      <c r="BB278" s="59">
        <f>IF(OR(BR278="T200",BR278="HYBT200"),W278*Tables!$E$24,0)</f>
        <v>0</v>
      </c>
      <c r="BC278" s="61">
        <f t="shared" si="56"/>
        <v>480</v>
      </c>
      <c r="BD278" s="55" t="str">
        <f t="shared" si="66"/>
        <v/>
      </c>
      <c r="BE278" s="55" t="str">
        <f t="shared" si="66"/>
        <v/>
      </c>
      <c r="BF278" s="55" t="str">
        <f t="shared" si="66"/>
        <v/>
      </c>
      <c r="BG278" s="55" t="str">
        <f t="shared" si="66"/>
        <v/>
      </c>
      <c r="BH278" s="55" t="str">
        <f t="shared" si="66"/>
        <v/>
      </c>
      <c r="BI278" s="55" t="str">
        <f t="shared" si="66"/>
        <v/>
      </c>
      <c r="BJ278" s="55" t="str">
        <f t="shared" si="66"/>
        <v/>
      </c>
      <c r="BK278" s="55" t="str">
        <f t="shared" si="66"/>
        <v/>
      </c>
      <c r="BL278" s="55" t="str">
        <f t="shared" si="66"/>
        <v/>
      </c>
      <c r="BM278" s="55" t="str">
        <f t="shared" si="66"/>
        <v/>
      </c>
      <c r="BN278" s="55" t="str">
        <f t="shared" si="66"/>
        <v/>
      </c>
      <c r="BO278" s="55" t="str">
        <f t="shared" si="66"/>
        <v/>
      </c>
      <c r="BP278" s="55" t="str">
        <f t="shared" si="66"/>
        <v/>
      </c>
      <c r="BQ278" s="55" t="str">
        <f t="shared" si="66"/>
        <v/>
      </c>
      <c r="BR278" s="62" t="str">
        <f t="shared" si="57"/>
        <v>Base</v>
      </c>
      <c r="BS278" s="62" t="str">
        <f t="shared" si="58"/>
        <v/>
      </c>
      <c r="BT278" s="63">
        <f t="shared" si="59"/>
        <v>54</v>
      </c>
      <c r="BU278" s="64">
        <f t="shared" si="60"/>
        <v>2.2399999999999998</v>
      </c>
      <c r="BV278" s="64">
        <f t="shared" si="61"/>
        <v>5.4799999999999995</v>
      </c>
      <c r="BW278" s="64">
        <f t="shared" si="62"/>
        <v>44.519999999999996</v>
      </c>
      <c r="BX278" s="65">
        <f t="shared" si="63"/>
        <v>46253.24</v>
      </c>
      <c r="BY278" s="65">
        <f t="shared" si="64"/>
        <v>46256.480000000003</v>
      </c>
      <c r="BZ278" s="65">
        <f t="shared" si="65"/>
        <v>46295.519999999997</v>
      </c>
    </row>
    <row r="279" spans="1:78" ht="15.5" x14ac:dyDescent="0.35">
      <c r="A279">
        <v>71282</v>
      </c>
      <c r="B279" t="s">
        <v>782</v>
      </c>
      <c r="C279" t="s">
        <v>31</v>
      </c>
      <c r="D279">
        <v>118</v>
      </c>
      <c r="E279">
        <v>3001</v>
      </c>
      <c r="F279" t="s">
        <v>816</v>
      </c>
      <c r="G279" t="s">
        <v>216</v>
      </c>
      <c r="H279" t="s">
        <v>31</v>
      </c>
      <c r="I279" s="13">
        <v>46251</v>
      </c>
      <c r="J279" s="13">
        <v>46367</v>
      </c>
      <c r="K279" s="13">
        <v>46309</v>
      </c>
      <c r="L279" t="s">
        <v>256</v>
      </c>
      <c r="M279" t="s">
        <v>161</v>
      </c>
      <c r="N279">
        <v>24</v>
      </c>
      <c r="O279">
        <v>20</v>
      </c>
      <c r="P279">
        <v>20</v>
      </c>
      <c r="Q279">
        <v>20</v>
      </c>
      <c r="R279">
        <v>0</v>
      </c>
      <c r="S279">
        <v>243745</v>
      </c>
      <c r="T279" t="s">
        <v>974</v>
      </c>
      <c r="U279">
        <v>0</v>
      </c>
      <c r="V279"/>
      <c r="W279">
        <v>3</v>
      </c>
      <c r="X279" t="s">
        <v>194</v>
      </c>
      <c r="Y279"/>
      <c r="Z279" t="s">
        <v>277</v>
      </c>
      <c r="AA279"/>
      <c r="AB279"/>
      <c r="AC279"/>
      <c r="AD279"/>
      <c r="AE279"/>
      <c r="AF279" s="13">
        <v>46251</v>
      </c>
      <c r="AG279" s="13">
        <v>46367</v>
      </c>
      <c r="AH279"/>
      <c r="AI279"/>
      <c r="AJ279"/>
      <c r="AK279"/>
      <c r="AL279"/>
      <c r="AM279" s="13">
        <v>46251</v>
      </c>
      <c r="AN279" s="13">
        <v>46367</v>
      </c>
      <c r="AO279"/>
      <c r="AP279"/>
      <c r="AQ279"/>
      <c r="AR279"/>
      <c r="AS279"/>
      <c r="AT279" s="59">
        <f>VLOOKUP($BR279,Tables!$D$14:$I$27,2,FALSE)*W279</f>
        <v>480</v>
      </c>
      <c r="AU279" s="59">
        <f>VLOOKUP($BR279,Tables!$D$14:$I$27,3,FALSE)</f>
        <v>0</v>
      </c>
      <c r="AV279" s="59">
        <f>VLOOKUP($BR279,Tables!$D$14:$I$27,4,FALSE)*W279</f>
        <v>0</v>
      </c>
      <c r="AW279" s="59">
        <f>VLOOKUP($BR279,Tables!$D$14:$I$27,5,FALSE)*W279</f>
        <v>0</v>
      </c>
      <c r="AX279" s="52">
        <f>IF(ISERROR(VLOOKUP(V279,Tables!$A$2:$B$27,2,FALSE))=TRUE,0,VLOOKUP(V279,Tables!$A$2:$B$27,2,FALSE))*VLOOKUP(BR279,Tables!$D$14:$J$27,7,FALSE)</f>
        <v>0</v>
      </c>
      <c r="AY279" s="52">
        <f>IF(ISERROR(VLOOKUP(BS279,Tables!$A$2:$B$31,2,FALSE))=TRUE,0,VLOOKUP(BS279,Tables!$A$2:$B$31,2,FALSE))</f>
        <v>0</v>
      </c>
      <c r="AZ279" s="59">
        <f>VLOOKUP($BR279,Tables!$D$14:$K$27,8,FALSE)</f>
        <v>0</v>
      </c>
      <c r="BA279" s="59">
        <f>IF(OR(BR279="T150",BR279="HYBT150"),W279*Tables!$L$23,0)</f>
        <v>0</v>
      </c>
      <c r="BB279" s="59">
        <f>IF(OR(BR279="T200",BR279="HYBT200"),W279*Tables!$E$24,0)</f>
        <v>0</v>
      </c>
      <c r="BC279" s="61">
        <f t="shared" si="56"/>
        <v>480</v>
      </c>
      <c r="BD279" s="55" t="str">
        <f t="shared" si="66"/>
        <v/>
      </c>
      <c r="BE279" s="55" t="str">
        <f t="shared" si="66"/>
        <v/>
      </c>
      <c r="BF279" s="55" t="str">
        <f t="shared" si="66"/>
        <v/>
      </c>
      <c r="BG279" s="55" t="str">
        <f t="shared" si="66"/>
        <v/>
      </c>
      <c r="BH279" s="55" t="str">
        <f t="shared" si="66"/>
        <v/>
      </c>
      <c r="BI279" s="55" t="str">
        <f t="shared" si="66"/>
        <v/>
      </c>
      <c r="BJ279" s="55" t="str">
        <f t="shared" si="66"/>
        <v/>
      </c>
      <c r="BK279" s="55" t="str">
        <f t="shared" si="66"/>
        <v/>
      </c>
      <c r="BL279" s="55" t="str">
        <f t="shared" si="66"/>
        <v/>
      </c>
      <c r="BM279" s="55" t="str">
        <f t="shared" si="66"/>
        <v/>
      </c>
      <c r="BN279" s="55" t="str">
        <f t="shared" si="66"/>
        <v/>
      </c>
      <c r="BO279" s="55" t="str">
        <f t="shared" si="66"/>
        <v/>
      </c>
      <c r="BP279" s="55" t="str">
        <f t="shared" si="66"/>
        <v/>
      </c>
      <c r="BQ279" s="55" t="str">
        <f t="shared" si="66"/>
        <v/>
      </c>
      <c r="BR279" s="62" t="str">
        <f t="shared" si="57"/>
        <v>Base</v>
      </c>
      <c r="BS279" s="62" t="str">
        <f t="shared" si="58"/>
        <v/>
      </c>
      <c r="BT279" s="63">
        <f t="shared" si="59"/>
        <v>117</v>
      </c>
      <c r="BU279" s="64">
        <f t="shared" si="60"/>
        <v>6.02</v>
      </c>
      <c r="BV279" s="64">
        <f t="shared" si="61"/>
        <v>13.04</v>
      </c>
      <c r="BW279" s="64">
        <f t="shared" si="62"/>
        <v>97.44</v>
      </c>
      <c r="BX279" s="65">
        <f t="shared" si="63"/>
        <v>46257.02</v>
      </c>
      <c r="BY279" s="65">
        <f t="shared" si="64"/>
        <v>46264.04</v>
      </c>
      <c r="BZ279" s="65">
        <f t="shared" si="65"/>
        <v>46349.440000000002</v>
      </c>
    </row>
    <row r="280" spans="1:78" ht="15.5" x14ac:dyDescent="0.35">
      <c r="A280">
        <v>70917</v>
      </c>
      <c r="B280" t="s">
        <v>782</v>
      </c>
      <c r="C280" t="s">
        <v>31</v>
      </c>
      <c r="D280">
        <v>161</v>
      </c>
      <c r="E280" t="s">
        <v>470</v>
      </c>
      <c r="F280" t="s">
        <v>604</v>
      </c>
      <c r="G280" t="s">
        <v>216</v>
      </c>
      <c r="H280" t="s">
        <v>31</v>
      </c>
      <c r="I280" s="13">
        <v>46307</v>
      </c>
      <c r="J280" s="13">
        <v>46367</v>
      </c>
      <c r="K280" s="13">
        <v>46337</v>
      </c>
      <c r="L280" t="s">
        <v>256</v>
      </c>
      <c r="M280" t="s">
        <v>161</v>
      </c>
      <c r="N280">
        <v>24</v>
      </c>
      <c r="O280">
        <v>11</v>
      </c>
      <c r="P280">
        <v>11</v>
      </c>
      <c r="Q280">
        <v>11</v>
      </c>
      <c r="R280">
        <v>0</v>
      </c>
      <c r="S280">
        <v>243745</v>
      </c>
      <c r="T280" t="s">
        <v>974</v>
      </c>
      <c r="U280">
        <v>0</v>
      </c>
      <c r="V280"/>
      <c r="W280">
        <v>3</v>
      </c>
      <c r="X280" t="s">
        <v>194</v>
      </c>
      <c r="Y280"/>
      <c r="Z280" t="s">
        <v>277</v>
      </c>
      <c r="AA280"/>
      <c r="AB280"/>
      <c r="AC280"/>
      <c r="AD280"/>
      <c r="AE280"/>
      <c r="AF280" s="13">
        <v>46307</v>
      </c>
      <c r="AG280" s="13">
        <v>46367</v>
      </c>
      <c r="AH280"/>
      <c r="AI280"/>
      <c r="AJ280"/>
      <c r="AK280"/>
      <c r="AL280"/>
      <c r="AM280"/>
      <c r="AN280"/>
      <c r="AO280"/>
      <c r="AP280"/>
      <c r="AQ280"/>
      <c r="AR280"/>
      <c r="AS280"/>
      <c r="AT280" s="59">
        <f>VLOOKUP($BR280,Tables!$D$14:$I$27,2,FALSE)*W280</f>
        <v>480</v>
      </c>
      <c r="AU280" s="59">
        <f>VLOOKUP($BR280,Tables!$D$14:$I$27,3,FALSE)</f>
        <v>0</v>
      </c>
      <c r="AV280" s="59">
        <f>VLOOKUP($BR280,Tables!$D$14:$I$27,4,FALSE)*W280</f>
        <v>0</v>
      </c>
      <c r="AW280" s="59">
        <f>VLOOKUP($BR280,Tables!$D$14:$I$27,5,FALSE)*W280</f>
        <v>0</v>
      </c>
      <c r="AX280" s="52">
        <f>IF(ISERROR(VLOOKUP(V280,Tables!$A$2:$B$27,2,FALSE))=TRUE,0,VLOOKUP(V280,Tables!$A$2:$B$27,2,FALSE))*VLOOKUP(BR280,Tables!$D$14:$J$27,7,FALSE)</f>
        <v>0</v>
      </c>
      <c r="AY280" s="52">
        <f>IF(ISERROR(VLOOKUP(BS280,Tables!$A$2:$B$31,2,FALSE))=TRUE,0,VLOOKUP(BS280,Tables!$A$2:$B$31,2,FALSE))</f>
        <v>0</v>
      </c>
      <c r="AZ280" s="59">
        <f>VLOOKUP($BR280,Tables!$D$14:$K$27,8,FALSE)</f>
        <v>0</v>
      </c>
      <c r="BA280" s="59">
        <f>IF(OR(BR280="T150",BR280="HYBT150"),W280*Tables!$L$23,0)</f>
        <v>0</v>
      </c>
      <c r="BB280" s="59">
        <f>IF(OR(BR280="T200",BR280="HYBT200"),W280*Tables!$E$24,0)</f>
        <v>0</v>
      </c>
      <c r="BC280" s="61">
        <f t="shared" si="56"/>
        <v>480</v>
      </c>
      <c r="BD280" s="55" t="str">
        <f t="shared" si="66"/>
        <v/>
      </c>
      <c r="BE280" s="55" t="str">
        <f t="shared" si="66"/>
        <v/>
      </c>
      <c r="BF280" s="55" t="str">
        <f t="shared" si="66"/>
        <v/>
      </c>
      <c r="BG280" s="55" t="str">
        <f t="shared" si="66"/>
        <v/>
      </c>
      <c r="BH280" s="55" t="str">
        <f t="shared" si="66"/>
        <v/>
      </c>
      <c r="BI280" s="55" t="str">
        <f t="shared" si="66"/>
        <v/>
      </c>
      <c r="BJ280" s="55" t="str">
        <f t="shared" si="66"/>
        <v/>
      </c>
      <c r="BK280" s="55" t="str">
        <f t="shared" si="66"/>
        <v/>
      </c>
      <c r="BL280" s="55" t="str">
        <f t="shared" si="66"/>
        <v/>
      </c>
      <c r="BM280" s="55" t="str">
        <f t="shared" si="66"/>
        <v/>
      </c>
      <c r="BN280" s="55" t="str">
        <f t="shared" si="66"/>
        <v/>
      </c>
      <c r="BO280" s="55" t="str">
        <f t="shared" si="66"/>
        <v/>
      </c>
      <c r="BP280" s="55" t="str">
        <f t="shared" si="66"/>
        <v/>
      </c>
      <c r="BQ280" s="55" t="str">
        <f t="shared" si="66"/>
        <v/>
      </c>
      <c r="BR280" s="62" t="str">
        <f t="shared" si="57"/>
        <v>Base</v>
      </c>
      <c r="BS280" s="62" t="str">
        <f t="shared" si="58"/>
        <v/>
      </c>
      <c r="BT280" s="63">
        <f t="shared" si="59"/>
        <v>61</v>
      </c>
      <c r="BU280" s="64">
        <f t="shared" si="60"/>
        <v>2.6599999999999997</v>
      </c>
      <c r="BV280" s="64">
        <f t="shared" si="61"/>
        <v>6.3199999999999994</v>
      </c>
      <c r="BW280" s="64">
        <f t="shared" si="62"/>
        <v>50.4</v>
      </c>
      <c r="BX280" s="65">
        <f t="shared" si="63"/>
        <v>46309.66</v>
      </c>
      <c r="BY280" s="65">
        <f t="shared" si="64"/>
        <v>46313.32</v>
      </c>
      <c r="BZ280" s="65">
        <f t="shared" si="65"/>
        <v>46357.4</v>
      </c>
    </row>
    <row r="281" spans="1:78" ht="15.5" x14ac:dyDescent="0.35">
      <c r="A281">
        <v>70918</v>
      </c>
      <c r="B281" t="s">
        <v>782</v>
      </c>
      <c r="C281" t="s">
        <v>31</v>
      </c>
      <c r="D281">
        <v>161</v>
      </c>
      <c r="E281" t="s">
        <v>500</v>
      </c>
      <c r="F281" t="s">
        <v>604</v>
      </c>
      <c r="G281" t="s">
        <v>216</v>
      </c>
      <c r="H281" t="s">
        <v>31</v>
      </c>
      <c r="I281" s="13">
        <v>46307</v>
      </c>
      <c r="J281" s="13">
        <v>46367</v>
      </c>
      <c r="K281" s="13">
        <v>46337</v>
      </c>
      <c r="L281" t="s">
        <v>256</v>
      </c>
      <c r="M281" t="s">
        <v>161</v>
      </c>
      <c r="N281">
        <v>24</v>
      </c>
      <c r="O281">
        <v>8</v>
      </c>
      <c r="P281">
        <v>8</v>
      </c>
      <c r="Q281">
        <v>8</v>
      </c>
      <c r="R281">
        <v>0</v>
      </c>
      <c r="S281">
        <v>158859</v>
      </c>
      <c r="T281" t="s">
        <v>820</v>
      </c>
      <c r="U281">
        <v>0</v>
      </c>
      <c r="V281"/>
      <c r="W281">
        <v>3</v>
      </c>
      <c r="X281" t="s">
        <v>194</v>
      </c>
      <c r="Y281"/>
      <c r="Z281" t="s">
        <v>277</v>
      </c>
      <c r="AA281"/>
      <c r="AB281"/>
      <c r="AC281"/>
      <c r="AD281"/>
      <c r="AE281"/>
      <c r="AF281" s="13">
        <v>46307</v>
      </c>
      <c r="AG281" s="13">
        <v>46367</v>
      </c>
      <c r="AH281"/>
      <c r="AI281"/>
      <c r="AJ281"/>
      <c r="AK281"/>
      <c r="AL281"/>
      <c r="AM281"/>
      <c r="AN281"/>
      <c r="AO281"/>
      <c r="AP281"/>
      <c r="AQ281"/>
      <c r="AR281"/>
      <c r="AS281"/>
      <c r="AT281" s="59">
        <f>VLOOKUP($BR281,Tables!$D$14:$I$27,2,FALSE)*W281</f>
        <v>480</v>
      </c>
      <c r="AU281" s="59">
        <f>VLOOKUP($BR281,Tables!$D$14:$I$27,3,FALSE)</f>
        <v>0</v>
      </c>
      <c r="AV281" s="59">
        <f>VLOOKUP($BR281,Tables!$D$14:$I$27,4,FALSE)*W281</f>
        <v>0</v>
      </c>
      <c r="AW281" s="59">
        <f>VLOOKUP($BR281,Tables!$D$14:$I$27,5,FALSE)*W281</f>
        <v>0</v>
      </c>
      <c r="AX281" s="52">
        <f>IF(ISERROR(VLOOKUP(V281,Tables!$A$2:$B$27,2,FALSE))=TRUE,0,VLOOKUP(V281,Tables!$A$2:$B$27,2,FALSE))*VLOOKUP(BR281,Tables!$D$14:$J$27,7,FALSE)</f>
        <v>0</v>
      </c>
      <c r="AY281" s="52">
        <f>IF(ISERROR(VLOOKUP(BS281,Tables!$A$2:$B$31,2,FALSE))=TRUE,0,VLOOKUP(BS281,Tables!$A$2:$B$31,2,FALSE))</f>
        <v>0</v>
      </c>
      <c r="AZ281" s="59">
        <f>VLOOKUP($BR281,Tables!$D$14:$K$27,8,FALSE)</f>
        <v>0</v>
      </c>
      <c r="BA281" s="59">
        <f>IF(OR(BR281="T150",BR281="HYBT150"),W281*Tables!$L$23,0)</f>
        <v>0</v>
      </c>
      <c r="BB281" s="59">
        <f>IF(OR(BR281="T200",BR281="HYBT200"),W281*Tables!$E$24,0)</f>
        <v>0</v>
      </c>
      <c r="BC281" s="61">
        <f t="shared" si="56"/>
        <v>480</v>
      </c>
      <c r="BD281" s="55" t="str">
        <f t="shared" si="66"/>
        <v/>
      </c>
      <c r="BE281" s="55" t="str">
        <f t="shared" si="66"/>
        <v/>
      </c>
      <c r="BF281" s="55" t="str">
        <f t="shared" si="66"/>
        <v/>
      </c>
      <c r="BG281" s="55" t="str">
        <f t="shared" si="66"/>
        <v/>
      </c>
      <c r="BH281" s="55" t="str">
        <f t="shared" si="66"/>
        <v/>
      </c>
      <c r="BI281" s="55" t="str">
        <f t="shared" si="66"/>
        <v/>
      </c>
      <c r="BJ281" s="55" t="str">
        <f t="shared" si="66"/>
        <v/>
      </c>
      <c r="BK281" s="55" t="str">
        <f t="shared" si="66"/>
        <v/>
      </c>
      <c r="BL281" s="55" t="str">
        <f t="shared" si="66"/>
        <v/>
      </c>
      <c r="BM281" s="55" t="str">
        <f t="shared" si="66"/>
        <v/>
      </c>
      <c r="BN281" s="55" t="str">
        <f t="shared" si="66"/>
        <v/>
      </c>
      <c r="BO281" s="55" t="str">
        <f t="shared" si="66"/>
        <v/>
      </c>
      <c r="BP281" s="55" t="str">
        <f t="shared" si="66"/>
        <v/>
      </c>
      <c r="BQ281" s="55" t="str">
        <f t="shared" si="66"/>
        <v/>
      </c>
      <c r="BR281" s="62" t="str">
        <f t="shared" si="57"/>
        <v>Base</v>
      </c>
      <c r="BS281" s="62" t="str">
        <f t="shared" si="58"/>
        <v/>
      </c>
      <c r="BT281" s="63">
        <f t="shared" si="59"/>
        <v>61</v>
      </c>
      <c r="BU281" s="64">
        <f t="shared" si="60"/>
        <v>2.6599999999999997</v>
      </c>
      <c r="BV281" s="64">
        <f t="shared" si="61"/>
        <v>6.3199999999999994</v>
      </c>
      <c r="BW281" s="64">
        <f t="shared" si="62"/>
        <v>50.4</v>
      </c>
      <c r="BX281" s="65">
        <f t="shared" si="63"/>
        <v>46309.66</v>
      </c>
      <c r="BY281" s="65">
        <f t="shared" si="64"/>
        <v>46313.32</v>
      </c>
      <c r="BZ281" s="65">
        <f t="shared" si="65"/>
        <v>46357.4</v>
      </c>
    </row>
    <row r="282" spans="1:78" ht="15.5" x14ac:dyDescent="0.35">
      <c r="A282">
        <v>70919</v>
      </c>
      <c r="B282" t="s">
        <v>782</v>
      </c>
      <c r="C282" t="s">
        <v>31</v>
      </c>
      <c r="D282">
        <v>161</v>
      </c>
      <c r="E282" t="s">
        <v>588</v>
      </c>
      <c r="F282" t="s">
        <v>604</v>
      </c>
      <c r="G282" t="s">
        <v>216</v>
      </c>
      <c r="H282" t="s">
        <v>31</v>
      </c>
      <c r="I282" s="13">
        <v>46307</v>
      </c>
      <c r="J282" s="13">
        <v>46367</v>
      </c>
      <c r="K282" s="13">
        <v>46337</v>
      </c>
      <c r="L282" t="s">
        <v>19</v>
      </c>
      <c r="M282" t="s">
        <v>161</v>
      </c>
      <c r="N282">
        <v>24</v>
      </c>
      <c r="O282">
        <v>0</v>
      </c>
      <c r="P282">
        <v>0</v>
      </c>
      <c r="Q282">
        <v>0</v>
      </c>
      <c r="R282">
        <v>0</v>
      </c>
      <c r="S282" t="s">
        <v>197</v>
      </c>
      <c r="T282" t="s">
        <v>197</v>
      </c>
      <c r="U282">
        <v>0</v>
      </c>
      <c r="V282"/>
      <c r="W282">
        <v>3</v>
      </c>
      <c r="X282" t="s">
        <v>19</v>
      </c>
      <c r="Y282"/>
      <c r="Z282" t="s">
        <v>277</v>
      </c>
      <c r="AA282"/>
      <c r="AB282"/>
      <c r="AC282"/>
      <c r="AD282"/>
      <c r="AE282"/>
      <c r="AF282" s="13">
        <v>46307</v>
      </c>
      <c r="AG282" s="13">
        <v>46367</v>
      </c>
      <c r="AH282"/>
      <c r="AI282"/>
      <c r="AJ282"/>
      <c r="AK282"/>
      <c r="AL282"/>
      <c r="AM282"/>
      <c r="AN282"/>
      <c r="AO282"/>
      <c r="AP282"/>
      <c r="AQ282"/>
      <c r="AR282"/>
      <c r="AS282"/>
      <c r="AT282" s="59">
        <f>VLOOKUP($BR282,Tables!$D$14:$I$27,2,FALSE)*W282</f>
        <v>480</v>
      </c>
      <c r="AU282" s="59">
        <f>VLOOKUP($BR282,Tables!$D$14:$I$27,3,FALSE)</f>
        <v>0</v>
      </c>
      <c r="AV282" s="59">
        <f>VLOOKUP($BR282,Tables!$D$14:$I$27,4,FALSE)*W282</f>
        <v>0</v>
      </c>
      <c r="AW282" s="59">
        <f>VLOOKUP($BR282,Tables!$D$14:$I$27,5,FALSE)*W282</f>
        <v>0</v>
      </c>
      <c r="AX282" s="52">
        <f>IF(ISERROR(VLOOKUP(V282,Tables!$A$2:$B$27,2,FALSE))=TRUE,0,VLOOKUP(V282,Tables!$A$2:$B$27,2,FALSE))*VLOOKUP(BR282,Tables!$D$14:$J$27,7,FALSE)</f>
        <v>0</v>
      </c>
      <c r="AY282" s="52">
        <f>IF(ISERROR(VLOOKUP(BS282,Tables!$A$2:$B$31,2,FALSE))=TRUE,0,VLOOKUP(BS282,Tables!$A$2:$B$31,2,FALSE))</f>
        <v>0</v>
      </c>
      <c r="AZ282" s="59">
        <f>VLOOKUP($BR282,Tables!$D$14:$K$27,8,FALSE)</f>
        <v>0</v>
      </c>
      <c r="BA282" s="59">
        <f>IF(OR(BR282="T150",BR282="HYBT150"),W282*Tables!$L$23,0)</f>
        <v>0</v>
      </c>
      <c r="BB282" s="59">
        <f>IF(OR(BR282="T200",BR282="HYBT200"),W282*Tables!$E$24,0)</f>
        <v>0</v>
      </c>
      <c r="BC282" s="61">
        <f t="shared" si="56"/>
        <v>480</v>
      </c>
      <c r="BD282" s="55" t="str">
        <f t="shared" si="66"/>
        <v/>
      </c>
      <c r="BE282" s="55" t="str">
        <f t="shared" si="66"/>
        <v/>
      </c>
      <c r="BF282" s="55" t="str">
        <f t="shared" si="66"/>
        <v/>
      </c>
      <c r="BG282" s="55" t="str">
        <f t="shared" si="66"/>
        <v/>
      </c>
      <c r="BH282" s="55" t="str">
        <f t="shared" si="66"/>
        <v/>
      </c>
      <c r="BI282" s="55" t="str">
        <f t="shared" si="66"/>
        <v/>
      </c>
      <c r="BJ282" s="55" t="str">
        <f t="shared" si="66"/>
        <v/>
      </c>
      <c r="BK282" s="55" t="str">
        <f t="shared" si="66"/>
        <v/>
      </c>
      <c r="BL282" s="55" t="str">
        <f t="shared" si="66"/>
        <v/>
      </c>
      <c r="BM282" s="55" t="str">
        <f t="shared" si="66"/>
        <v/>
      </c>
      <c r="BN282" s="55" t="str">
        <f t="shared" si="66"/>
        <v/>
      </c>
      <c r="BO282" s="55" t="str">
        <f t="shared" si="66"/>
        <v/>
      </c>
      <c r="BP282" s="55" t="str">
        <f t="shared" si="66"/>
        <v/>
      </c>
      <c r="BQ282" s="55" t="str">
        <f t="shared" si="66"/>
        <v/>
      </c>
      <c r="BR282" s="62" t="str">
        <f t="shared" si="57"/>
        <v>Base</v>
      </c>
      <c r="BS282" s="62" t="str">
        <f t="shared" si="58"/>
        <v/>
      </c>
      <c r="BT282" s="63">
        <f t="shared" si="59"/>
        <v>61</v>
      </c>
      <c r="BU282" s="64">
        <f t="shared" si="60"/>
        <v>2.6599999999999997</v>
      </c>
      <c r="BV282" s="64">
        <f t="shared" si="61"/>
        <v>6.3199999999999994</v>
      </c>
      <c r="BW282" s="64">
        <f t="shared" si="62"/>
        <v>50.4</v>
      </c>
      <c r="BX282" s="65">
        <f t="shared" si="63"/>
        <v>46309.66</v>
      </c>
      <c r="BY282" s="65">
        <f t="shared" si="64"/>
        <v>46313.32</v>
      </c>
      <c r="BZ282" s="65">
        <f t="shared" si="65"/>
        <v>46357.4</v>
      </c>
    </row>
    <row r="283" spans="1:78" ht="15.5" x14ac:dyDescent="0.35">
      <c r="A283">
        <v>72146</v>
      </c>
      <c r="B283" t="s">
        <v>782</v>
      </c>
      <c r="C283" t="s">
        <v>31</v>
      </c>
      <c r="D283">
        <v>211</v>
      </c>
      <c r="E283" t="s">
        <v>488</v>
      </c>
      <c r="F283" t="s">
        <v>605</v>
      </c>
      <c r="G283" t="s">
        <v>216</v>
      </c>
      <c r="H283" t="s">
        <v>31</v>
      </c>
      <c r="I283" s="13">
        <v>46251</v>
      </c>
      <c r="J283" s="13">
        <v>46304</v>
      </c>
      <c r="K283" s="13">
        <v>46277</v>
      </c>
      <c r="L283" t="s">
        <v>258</v>
      </c>
      <c r="M283" t="s">
        <v>161</v>
      </c>
      <c r="N283">
        <v>24</v>
      </c>
      <c r="O283">
        <v>6</v>
      </c>
      <c r="P283">
        <v>6</v>
      </c>
      <c r="Q283">
        <v>6</v>
      </c>
      <c r="R283">
        <v>0</v>
      </c>
      <c r="S283">
        <v>369075</v>
      </c>
      <c r="T283" t="s">
        <v>976</v>
      </c>
      <c r="U283">
        <v>0</v>
      </c>
      <c r="V283"/>
      <c r="W283">
        <v>3</v>
      </c>
      <c r="X283" t="s">
        <v>194</v>
      </c>
      <c r="Y283"/>
      <c r="Z283" t="s">
        <v>278</v>
      </c>
      <c r="AA283" t="s">
        <v>160</v>
      </c>
      <c r="AB283" t="s">
        <v>198</v>
      </c>
      <c r="AC283"/>
      <c r="AD283"/>
      <c r="AE283"/>
      <c r="AF283" s="13">
        <v>46251</v>
      </c>
      <c r="AG283" s="13">
        <v>46304</v>
      </c>
      <c r="AH283" t="s">
        <v>19</v>
      </c>
      <c r="AI283">
        <v>1256</v>
      </c>
      <c r="AJ283" t="s">
        <v>204</v>
      </c>
      <c r="AK283" t="s">
        <v>817</v>
      </c>
      <c r="AL283" t="s">
        <v>472</v>
      </c>
      <c r="AM283" s="13">
        <v>46251</v>
      </c>
      <c r="AN283" s="13">
        <v>46304</v>
      </c>
      <c r="AO283"/>
      <c r="AP283"/>
      <c r="AQ283"/>
      <c r="AR283"/>
      <c r="AS283"/>
      <c r="AT283" s="59">
        <f>VLOOKUP($BR283,Tables!$D$14:$I$27,2,FALSE)*W283</f>
        <v>480</v>
      </c>
      <c r="AU283" s="59">
        <f>VLOOKUP($BR283,Tables!$D$14:$I$27,3,FALSE)</f>
        <v>0</v>
      </c>
      <c r="AV283" s="59">
        <f>VLOOKUP($BR283,Tables!$D$14:$I$27,4,FALSE)*W283</f>
        <v>0</v>
      </c>
      <c r="AW283" s="59">
        <f>VLOOKUP($BR283,Tables!$D$14:$I$27,5,FALSE)*W283</f>
        <v>0</v>
      </c>
      <c r="AX283" s="52">
        <f>IF(ISERROR(VLOOKUP(V283,Tables!$A$2:$B$27,2,FALSE))=TRUE,0,VLOOKUP(V283,Tables!$A$2:$B$27,2,FALSE))*VLOOKUP(BR283,Tables!$D$14:$J$27,7,FALSE)</f>
        <v>0</v>
      </c>
      <c r="AY283" s="52">
        <f>IF(ISERROR(VLOOKUP(BS283,Tables!$A$2:$B$31,2,FALSE))=TRUE,0,VLOOKUP(BS283,Tables!$A$2:$B$31,2,FALSE))</f>
        <v>0</v>
      </c>
      <c r="AZ283" s="59">
        <f>VLOOKUP($BR283,Tables!$D$14:$K$27,8,FALSE)</f>
        <v>0</v>
      </c>
      <c r="BA283" s="59">
        <f>IF(OR(BR283="T150",BR283="HYBT150"),W283*Tables!$L$23,0)</f>
        <v>0</v>
      </c>
      <c r="BB283" s="59">
        <f>IF(OR(BR283="T200",BR283="HYBT200"),W283*Tables!$E$24,0)</f>
        <v>0</v>
      </c>
      <c r="BC283" s="61">
        <f t="shared" si="56"/>
        <v>480</v>
      </c>
      <c r="BD283" s="55" t="str">
        <f t="shared" si="66"/>
        <v/>
      </c>
      <c r="BE283" s="55" t="str">
        <f t="shared" si="66"/>
        <v/>
      </c>
      <c r="BF283" s="55" t="str">
        <f t="shared" si="66"/>
        <v/>
      </c>
      <c r="BG283" s="55" t="str">
        <f t="shared" si="66"/>
        <v/>
      </c>
      <c r="BH283" s="55" t="str">
        <f t="shared" si="66"/>
        <v/>
      </c>
      <c r="BI283" s="55" t="str">
        <f t="shared" si="66"/>
        <v/>
      </c>
      <c r="BJ283" s="55" t="str">
        <f t="shared" si="66"/>
        <v/>
      </c>
      <c r="BK283" s="55" t="str">
        <f t="shared" si="66"/>
        <v>HYB</v>
      </c>
      <c r="BL283" s="55" t="str">
        <f t="shared" si="66"/>
        <v/>
      </c>
      <c r="BM283" s="55" t="str">
        <f t="shared" si="66"/>
        <v/>
      </c>
      <c r="BN283" s="55" t="str">
        <f t="shared" si="66"/>
        <v/>
      </c>
      <c r="BO283" s="55" t="str">
        <f t="shared" si="66"/>
        <v/>
      </c>
      <c r="BP283" s="55" t="str">
        <f t="shared" si="66"/>
        <v/>
      </c>
      <c r="BQ283" s="55" t="str">
        <f t="shared" si="66"/>
        <v/>
      </c>
      <c r="BR283" s="62" t="str">
        <f t="shared" si="57"/>
        <v>HYB</v>
      </c>
      <c r="BS283" s="62" t="str">
        <f t="shared" si="58"/>
        <v/>
      </c>
      <c r="BT283" s="63">
        <f t="shared" si="59"/>
        <v>54</v>
      </c>
      <c r="BU283" s="64">
        <f t="shared" si="60"/>
        <v>2.2399999999999998</v>
      </c>
      <c r="BV283" s="64">
        <f t="shared" si="61"/>
        <v>5.4799999999999995</v>
      </c>
      <c r="BW283" s="64">
        <f t="shared" si="62"/>
        <v>44.519999999999996</v>
      </c>
      <c r="BX283" s="65">
        <f t="shared" si="63"/>
        <v>46253.24</v>
      </c>
      <c r="BY283" s="65">
        <f t="shared" si="64"/>
        <v>46256.480000000003</v>
      </c>
      <c r="BZ283" s="65">
        <f t="shared" si="65"/>
        <v>46295.519999999997</v>
      </c>
    </row>
    <row r="284" spans="1:78" s="58" customFormat="1" ht="15.5" x14ac:dyDescent="0.35">
      <c r="A284">
        <v>70920</v>
      </c>
      <c r="B284" t="s">
        <v>782</v>
      </c>
      <c r="C284" t="s">
        <v>31</v>
      </c>
      <c r="D284">
        <v>211</v>
      </c>
      <c r="E284" t="s">
        <v>470</v>
      </c>
      <c r="F284" t="s">
        <v>605</v>
      </c>
      <c r="G284" t="s">
        <v>216</v>
      </c>
      <c r="H284" t="s">
        <v>31</v>
      </c>
      <c r="I284" s="13">
        <v>46307</v>
      </c>
      <c r="J284" s="13">
        <v>46367</v>
      </c>
      <c r="K284" s="13">
        <v>46337</v>
      </c>
      <c r="L284" t="s">
        <v>256</v>
      </c>
      <c r="M284" t="s">
        <v>161</v>
      </c>
      <c r="N284">
        <v>24</v>
      </c>
      <c r="O284">
        <v>0</v>
      </c>
      <c r="P284">
        <v>0</v>
      </c>
      <c r="Q284">
        <v>0</v>
      </c>
      <c r="R284">
        <v>0</v>
      </c>
      <c r="S284" t="s">
        <v>197</v>
      </c>
      <c r="T284" t="s">
        <v>197</v>
      </c>
      <c r="U284">
        <v>0</v>
      </c>
      <c r="V284"/>
      <c r="W284">
        <v>3</v>
      </c>
      <c r="X284" t="s">
        <v>19</v>
      </c>
      <c r="Y284"/>
      <c r="Z284" t="s">
        <v>277</v>
      </c>
      <c r="AA284"/>
      <c r="AB284"/>
      <c r="AC284"/>
      <c r="AD284"/>
      <c r="AE284"/>
      <c r="AF284" s="13">
        <v>46307</v>
      </c>
      <c r="AG284" s="13">
        <v>46367</v>
      </c>
      <c r="AH284"/>
      <c r="AI284"/>
      <c r="AJ284"/>
      <c r="AK284"/>
      <c r="AL284"/>
      <c r="AM284"/>
      <c r="AN284"/>
      <c r="AO284"/>
      <c r="AP284"/>
      <c r="AQ284"/>
      <c r="AR284"/>
      <c r="AS284"/>
      <c r="AT284" s="59">
        <f>VLOOKUP($BR284,Tables!$D$14:$I$27,2,FALSE)*W284</f>
        <v>480</v>
      </c>
      <c r="AU284" s="59">
        <f>VLOOKUP($BR284,Tables!$D$14:$I$27,3,FALSE)</f>
        <v>0</v>
      </c>
      <c r="AV284" s="59">
        <f>VLOOKUP($BR284,Tables!$D$14:$I$27,4,FALSE)*W284</f>
        <v>0</v>
      </c>
      <c r="AW284" s="59">
        <f>VLOOKUP($BR284,Tables!$D$14:$I$27,5,FALSE)*W284</f>
        <v>0</v>
      </c>
      <c r="AX284" s="52">
        <f>IF(ISERROR(VLOOKUP(V284,Tables!$A$2:$B$27,2,FALSE))=TRUE,0,VLOOKUP(V284,Tables!$A$2:$B$27,2,FALSE))*VLOOKUP(BR284,Tables!$D$14:$J$27,7,FALSE)</f>
        <v>0</v>
      </c>
      <c r="AY284" s="52">
        <f>IF(ISERROR(VLOOKUP(BS284,Tables!$A$2:$B$31,2,FALSE))=TRUE,0,VLOOKUP(BS284,Tables!$A$2:$B$31,2,FALSE))</f>
        <v>0</v>
      </c>
      <c r="AZ284" s="59">
        <f>VLOOKUP($BR284,Tables!$D$14:$K$27,8,FALSE)</f>
        <v>0</v>
      </c>
      <c r="BA284" s="59">
        <f>IF(OR(BR284="T150",BR284="HYBT150"),W284*Tables!$L$23,0)</f>
        <v>0</v>
      </c>
      <c r="BB284" s="59">
        <f>IF(OR(BR284="T200",BR284="HYBT200"),W284*Tables!$E$24,0)</f>
        <v>0</v>
      </c>
      <c r="BC284" s="61">
        <f t="shared" si="56"/>
        <v>480</v>
      </c>
      <c r="BD284" s="55" t="str">
        <f t="shared" si="66"/>
        <v/>
      </c>
      <c r="BE284" s="55" t="str">
        <f t="shared" si="66"/>
        <v/>
      </c>
      <c r="BF284" s="55" t="str">
        <f t="shared" si="66"/>
        <v/>
      </c>
      <c r="BG284" s="55" t="str">
        <f t="shared" si="66"/>
        <v/>
      </c>
      <c r="BH284" s="55" t="str">
        <f t="shared" si="66"/>
        <v/>
      </c>
      <c r="BI284" s="55" t="str">
        <f t="shared" si="66"/>
        <v/>
      </c>
      <c r="BJ284" s="55" t="str">
        <f t="shared" si="66"/>
        <v/>
      </c>
      <c r="BK284" s="55" t="str">
        <f t="shared" si="66"/>
        <v/>
      </c>
      <c r="BL284" s="55" t="str">
        <f t="shared" si="66"/>
        <v/>
      </c>
      <c r="BM284" s="55" t="str">
        <f t="shared" si="66"/>
        <v/>
      </c>
      <c r="BN284" s="55" t="str">
        <f t="shared" si="66"/>
        <v/>
      </c>
      <c r="BO284" s="55" t="str">
        <f t="shared" si="66"/>
        <v/>
      </c>
      <c r="BP284" s="55" t="str">
        <f t="shared" si="66"/>
        <v/>
      </c>
      <c r="BQ284" s="55" t="str">
        <f t="shared" si="66"/>
        <v/>
      </c>
      <c r="BR284" s="62" t="str">
        <f t="shared" si="57"/>
        <v>Base</v>
      </c>
      <c r="BS284" s="62" t="str">
        <f t="shared" si="58"/>
        <v/>
      </c>
      <c r="BT284" s="63">
        <f t="shared" si="59"/>
        <v>61</v>
      </c>
      <c r="BU284" s="64">
        <f t="shared" si="60"/>
        <v>2.6599999999999997</v>
      </c>
      <c r="BV284" s="64">
        <f t="shared" si="61"/>
        <v>6.3199999999999994</v>
      </c>
      <c r="BW284" s="64">
        <f t="shared" si="62"/>
        <v>50.4</v>
      </c>
      <c r="BX284" s="65">
        <f t="shared" si="63"/>
        <v>46309.66</v>
      </c>
      <c r="BY284" s="65">
        <f t="shared" si="64"/>
        <v>46313.32</v>
      </c>
      <c r="BZ284" s="65">
        <f t="shared" si="65"/>
        <v>46357.4</v>
      </c>
    </row>
    <row r="285" spans="1:78" s="58" customFormat="1" ht="15.5" x14ac:dyDescent="0.35">
      <c r="A285">
        <v>71139</v>
      </c>
      <c r="B285" t="s">
        <v>782</v>
      </c>
      <c r="C285" t="s">
        <v>31</v>
      </c>
      <c r="D285">
        <v>220</v>
      </c>
      <c r="E285" t="s">
        <v>488</v>
      </c>
      <c r="F285" t="s">
        <v>606</v>
      </c>
      <c r="G285" t="s">
        <v>216</v>
      </c>
      <c r="H285" t="s">
        <v>31</v>
      </c>
      <c r="I285" s="13">
        <v>46251</v>
      </c>
      <c r="J285" s="13">
        <v>46304</v>
      </c>
      <c r="K285" s="13">
        <v>46277</v>
      </c>
      <c r="L285" t="s">
        <v>258</v>
      </c>
      <c r="M285" t="s">
        <v>161</v>
      </c>
      <c r="N285">
        <v>24</v>
      </c>
      <c r="O285">
        <v>13</v>
      </c>
      <c r="P285">
        <v>13</v>
      </c>
      <c r="Q285">
        <v>13</v>
      </c>
      <c r="R285">
        <v>0</v>
      </c>
      <c r="S285">
        <v>2306</v>
      </c>
      <c r="T285" t="s">
        <v>969</v>
      </c>
      <c r="U285">
        <v>0</v>
      </c>
      <c r="V285"/>
      <c r="W285">
        <v>3</v>
      </c>
      <c r="X285" t="s">
        <v>194</v>
      </c>
      <c r="Y285"/>
      <c r="Z285" t="s">
        <v>278</v>
      </c>
      <c r="AA285" t="s">
        <v>160</v>
      </c>
      <c r="AB285" t="s">
        <v>198</v>
      </c>
      <c r="AC285"/>
      <c r="AD285"/>
      <c r="AE285"/>
      <c r="AF285" s="13">
        <v>46251</v>
      </c>
      <c r="AG285" s="13">
        <v>46304</v>
      </c>
      <c r="AH285" t="s">
        <v>19</v>
      </c>
      <c r="AI285">
        <v>1251</v>
      </c>
      <c r="AJ285" t="s">
        <v>204</v>
      </c>
      <c r="AK285" t="s">
        <v>817</v>
      </c>
      <c r="AL285" t="s">
        <v>516</v>
      </c>
      <c r="AM285" s="13">
        <v>46253</v>
      </c>
      <c r="AN285" s="13">
        <v>46304</v>
      </c>
      <c r="AO285"/>
      <c r="AP285"/>
      <c r="AQ285"/>
      <c r="AR285"/>
      <c r="AS285"/>
      <c r="AT285" s="59">
        <f>VLOOKUP($BR285,Tables!$D$14:$I$27,2,FALSE)*W285</f>
        <v>480</v>
      </c>
      <c r="AU285" s="59">
        <f>VLOOKUP($BR285,Tables!$D$14:$I$27,3,FALSE)</f>
        <v>0</v>
      </c>
      <c r="AV285" s="59">
        <f>VLOOKUP($BR285,Tables!$D$14:$I$27,4,FALSE)*W285</f>
        <v>0</v>
      </c>
      <c r="AW285" s="59">
        <f>VLOOKUP($BR285,Tables!$D$14:$I$27,5,FALSE)*W285</f>
        <v>0</v>
      </c>
      <c r="AX285" s="52">
        <f>IF(ISERROR(VLOOKUP(V285,Tables!$A$2:$B$27,2,FALSE))=TRUE,0,VLOOKUP(V285,Tables!$A$2:$B$27,2,FALSE))*VLOOKUP(BR285,Tables!$D$14:$J$27,7,FALSE)</f>
        <v>0</v>
      </c>
      <c r="AY285" s="52">
        <f>IF(ISERROR(VLOOKUP(BS285,Tables!$A$2:$B$31,2,FALSE))=TRUE,0,VLOOKUP(BS285,Tables!$A$2:$B$31,2,FALSE))</f>
        <v>0</v>
      </c>
      <c r="AZ285" s="59">
        <f>VLOOKUP($BR285,Tables!$D$14:$K$27,8,FALSE)</f>
        <v>0</v>
      </c>
      <c r="BA285" s="59">
        <f>IF(OR(BR285="T150",BR285="HYBT150"),W285*Tables!$L$23,0)</f>
        <v>0</v>
      </c>
      <c r="BB285" s="59">
        <f>IF(OR(BR285="T200",BR285="HYBT200"),W285*Tables!$E$24,0)</f>
        <v>0</v>
      </c>
      <c r="BC285" s="61">
        <f t="shared" si="56"/>
        <v>480</v>
      </c>
      <c r="BD285" s="55" t="str">
        <f t="shared" si="66"/>
        <v/>
      </c>
      <c r="BE285" s="55" t="str">
        <f t="shared" si="66"/>
        <v/>
      </c>
      <c r="BF285" s="55" t="str">
        <f t="shared" si="66"/>
        <v/>
      </c>
      <c r="BG285" s="55" t="str">
        <f t="shared" si="66"/>
        <v/>
      </c>
      <c r="BH285" s="55" t="str">
        <f t="shared" si="66"/>
        <v/>
      </c>
      <c r="BI285" s="55" t="str">
        <f t="shared" si="66"/>
        <v/>
      </c>
      <c r="BJ285" s="55" t="str">
        <f t="shared" si="66"/>
        <v/>
      </c>
      <c r="BK285" s="55" t="str">
        <f t="shared" si="66"/>
        <v>HYB</v>
      </c>
      <c r="BL285" s="55" t="str">
        <f t="shared" si="66"/>
        <v/>
      </c>
      <c r="BM285" s="55" t="str">
        <f t="shared" si="66"/>
        <v/>
      </c>
      <c r="BN285" s="55" t="str">
        <f t="shared" si="66"/>
        <v/>
      </c>
      <c r="BO285" s="55" t="str">
        <f t="shared" si="66"/>
        <v/>
      </c>
      <c r="BP285" s="55" t="str">
        <f t="shared" si="66"/>
        <v/>
      </c>
      <c r="BQ285" s="55" t="str">
        <f t="shared" si="66"/>
        <v/>
      </c>
      <c r="BR285" s="62" t="str">
        <f t="shared" si="57"/>
        <v>HYB</v>
      </c>
      <c r="BS285" s="62" t="str">
        <f t="shared" si="58"/>
        <v/>
      </c>
      <c r="BT285" s="63">
        <f t="shared" si="59"/>
        <v>54</v>
      </c>
      <c r="BU285" s="64">
        <f t="shared" si="60"/>
        <v>2.2399999999999998</v>
      </c>
      <c r="BV285" s="64">
        <f t="shared" si="61"/>
        <v>5.4799999999999995</v>
      </c>
      <c r="BW285" s="64">
        <f t="shared" si="62"/>
        <v>44.519999999999996</v>
      </c>
      <c r="BX285" s="65">
        <f t="shared" si="63"/>
        <v>46253.24</v>
      </c>
      <c r="BY285" s="65">
        <f t="shared" si="64"/>
        <v>46256.480000000003</v>
      </c>
      <c r="BZ285" s="65">
        <f t="shared" si="65"/>
        <v>46295.519999999997</v>
      </c>
    </row>
    <row r="286" spans="1:78" s="58" customFormat="1" ht="15.5" x14ac:dyDescent="0.35">
      <c r="A286">
        <v>70921</v>
      </c>
      <c r="B286" t="s">
        <v>782</v>
      </c>
      <c r="C286" t="s">
        <v>31</v>
      </c>
      <c r="D286">
        <v>221</v>
      </c>
      <c r="E286" t="s">
        <v>470</v>
      </c>
      <c r="F286" t="s">
        <v>607</v>
      </c>
      <c r="G286" t="s">
        <v>216</v>
      </c>
      <c r="H286" t="s">
        <v>31</v>
      </c>
      <c r="I286" s="13">
        <v>46307</v>
      </c>
      <c r="J286" s="13">
        <v>46367</v>
      </c>
      <c r="K286" s="13">
        <v>46337</v>
      </c>
      <c r="L286" t="s">
        <v>256</v>
      </c>
      <c r="M286" t="s">
        <v>161</v>
      </c>
      <c r="N286">
        <v>25</v>
      </c>
      <c r="O286">
        <v>20</v>
      </c>
      <c r="P286">
        <v>20</v>
      </c>
      <c r="Q286">
        <v>20</v>
      </c>
      <c r="R286">
        <v>0</v>
      </c>
      <c r="S286">
        <v>158859</v>
      </c>
      <c r="T286" t="s">
        <v>820</v>
      </c>
      <c r="U286">
        <v>0</v>
      </c>
      <c r="V286"/>
      <c r="W286">
        <v>3</v>
      </c>
      <c r="X286" t="s">
        <v>194</v>
      </c>
      <c r="Y286"/>
      <c r="Z286" t="s">
        <v>277</v>
      </c>
      <c r="AA286"/>
      <c r="AB286"/>
      <c r="AC286"/>
      <c r="AD286"/>
      <c r="AE286"/>
      <c r="AF286" s="13">
        <v>46307</v>
      </c>
      <c r="AG286" s="13">
        <v>46367</v>
      </c>
      <c r="AH286"/>
      <c r="AI286"/>
      <c r="AJ286"/>
      <c r="AK286"/>
      <c r="AL286"/>
      <c r="AM286"/>
      <c r="AN286"/>
      <c r="AO286"/>
      <c r="AP286"/>
      <c r="AQ286"/>
      <c r="AR286"/>
      <c r="AS286"/>
      <c r="AT286" s="59">
        <f>VLOOKUP($BR286,Tables!$D$14:$I$27,2,FALSE)*W286</f>
        <v>480</v>
      </c>
      <c r="AU286" s="59">
        <f>VLOOKUP($BR286,Tables!$D$14:$I$27,3,FALSE)</f>
        <v>0</v>
      </c>
      <c r="AV286" s="59">
        <f>VLOOKUP($BR286,Tables!$D$14:$I$27,4,FALSE)*W286</f>
        <v>0</v>
      </c>
      <c r="AW286" s="59">
        <f>VLOOKUP($BR286,Tables!$D$14:$I$27,5,FALSE)*W286</f>
        <v>0</v>
      </c>
      <c r="AX286" s="52">
        <f>IF(ISERROR(VLOOKUP(V286,Tables!$A$2:$B$27,2,FALSE))=TRUE,0,VLOOKUP(V286,Tables!$A$2:$B$27,2,FALSE))*VLOOKUP(BR286,Tables!$D$14:$J$27,7,FALSE)</f>
        <v>0</v>
      </c>
      <c r="AY286" s="52">
        <f>IF(ISERROR(VLOOKUP(BS286,Tables!$A$2:$B$31,2,FALSE))=TRUE,0,VLOOKUP(BS286,Tables!$A$2:$B$31,2,FALSE))</f>
        <v>0</v>
      </c>
      <c r="AZ286" s="59">
        <f>VLOOKUP($BR286,Tables!$D$14:$K$27,8,FALSE)</f>
        <v>0</v>
      </c>
      <c r="BA286" s="59">
        <f>IF(OR(BR286="T150",BR286="HYBT150"),W286*Tables!$L$23,0)</f>
        <v>0</v>
      </c>
      <c r="BB286" s="59">
        <f>IF(OR(BR286="T200",BR286="HYBT200"),W286*Tables!$E$24,0)</f>
        <v>0</v>
      </c>
      <c r="BC286" s="61">
        <f t="shared" si="56"/>
        <v>480</v>
      </c>
      <c r="BD286" s="55" t="str">
        <f t="shared" si="66"/>
        <v/>
      </c>
      <c r="BE286" s="55" t="str">
        <f t="shared" si="66"/>
        <v/>
      </c>
      <c r="BF286" s="55" t="str">
        <f t="shared" si="66"/>
        <v/>
      </c>
      <c r="BG286" s="55" t="str">
        <f t="shared" si="66"/>
        <v/>
      </c>
      <c r="BH286" s="55" t="str">
        <f t="shared" si="66"/>
        <v/>
      </c>
      <c r="BI286" s="55" t="str">
        <f t="shared" si="66"/>
        <v/>
      </c>
      <c r="BJ286" s="55" t="str">
        <f t="shared" si="66"/>
        <v/>
      </c>
      <c r="BK286" s="55" t="str">
        <f t="shared" si="66"/>
        <v/>
      </c>
      <c r="BL286" s="55" t="str">
        <f t="shared" si="66"/>
        <v/>
      </c>
      <c r="BM286" s="55" t="str">
        <f t="shared" si="66"/>
        <v/>
      </c>
      <c r="BN286" s="55" t="str">
        <f t="shared" si="66"/>
        <v/>
      </c>
      <c r="BO286" s="55" t="str">
        <f t="shared" si="66"/>
        <v/>
      </c>
      <c r="BP286" s="55" t="str">
        <f t="shared" si="66"/>
        <v/>
      </c>
      <c r="BQ286" s="55" t="str">
        <f t="shared" si="66"/>
        <v/>
      </c>
      <c r="BR286" s="62" t="str">
        <f t="shared" si="57"/>
        <v>Base</v>
      </c>
      <c r="BS286" s="62" t="str">
        <f t="shared" si="58"/>
        <v/>
      </c>
      <c r="BT286" s="63">
        <f t="shared" si="59"/>
        <v>61</v>
      </c>
      <c r="BU286" s="64">
        <f t="shared" si="60"/>
        <v>2.6599999999999997</v>
      </c>
      <c r="BV286" s="64">
        <f t="shared" si="61"/>
        <v>6.3199999999999994</v>
      </c>
      <c r="BW286" s="64">
        <f t="shared" si="62"/>
        <v>50.4</v>
      </c>
      <c r="BX286" s="65">
        <f t="shared" si="63"/>
        <v>46309.66</v>
      </c>
      <c r="BY286" s="65">
        <f t="shared" si="64"/>
        <v>46313.32</v>
      </c>
      <c r="BZ286" s="65">
        <f t="shared" si="65"/>
        <v>46357.4</v>
      </c>
    </row>
    <row r="287" spans="1:78" s="58" customFormat="1" ht="15.5" x14ac:dyDescent="0.35">
      <c r="A287">
        <v>70922</v>
      </c>
      <c r="B287" t="s">
        <v>782</v>
      </c>
      <c r="C287" t="s">
        <v>31</v>
      </c>
      <c r="D287">
        <v>222</v>
      </c>
      <c r="E287" t="s">
        <v>470</v>
      </c>
      <c r="F287" t="s">
        <v>363</v>
      </c>
      <c r="G287" t="s">
        <v>216</v>
      </c>
      <c r="H287" t="s">
        <v>31</v>
      </c>
      <c r="I287" s="13">
        <v>46307</v>
      </c>
      <c r="J287" s="13">
        <v>46367</v>
      </c>
      <c r="K287" s="13">
        <v>46337</v>
      </c>
      <c r="L287" t="s">
        <v>19</v>
      </c>
      <c r="M287" t="s">
        <v>161</v>
      </c>
      <c r="N287">
        <v>24</v>
      </c>
      <c r="O287">
        <v>0</v>
      </c>
      <c r="P287">
        <v>0</v>
      </c>
      <c r="Q287">
        <v>0</v>
      </c>
      <c r="R287">
        <v>0</v>
      </c>
      <c r="S287" t="s">
        <v>197</v>
      </c>
      <c r="T287" t="s">
        <v>197</v>
      </c>
      <c r="U287">
        <v>0</v>
      </c>
      <c r="V287"/>
      <c r="W287">
        <v>3</v>
      </c>
      <c r="X287" t="s">
        <v>19</v>
      </c>
      <c r="Y287"/>
      <c r="Z287" t="s">
        <v>277</v>
      </c>
      <c r="AA287" t="s">
        <v>161</v>
      </c>
      <c r="AB287" t="s">
        <v>198</v>
      </c>
      <c r="AC287"/>
      <c r="AD287"/>
      <c r="AE287"/>
      <c r="AF287" s="13">
        <v>46307</v>
      </c>
      <c r="AG287" s="13">
        <v>46367</v>
      </c>
      <c r="AH287"/>
      <c r="AI287"/>
      <c r="AJ287"/>
      <c r="AK287"/>
      <c r="AL287"/>
      <c r="AM287"/>
      <c r="AN287"/>
      <c r="AO287"/>
      <c r="AP287"/>
      <c r="AQ287"/>
      <c r="AR287"/>
      <c r="AS287"/>
      <c r="AT287" s="59">
        <f>VLOOKUP($BR287,Tables!$D$14:$I$27,2,FALSE)*W287</f>
        <v>480</v>
      </c>
      <c r="AU287" s="59">
        <f>VLOOKUP($BR287,Tables!$D$14:$I$27,3,FALSE)</f>
        <v>0</v>
      </c>
      <c r="AV287" s="59">
        <f>VLOOKUP($BR287,Tables!$D$14:$I$27,4,FALSE)*W287</f>
        <v>0</v>
      </c>
      <c r="AW287" s="59">
        <f>VLOOKUP($BR287,Tables!$D$14:$I$27,5,FALSE)*W287</f>
        <v>0</v>
      </c>
      <c r="AX287" s="52">
        <f>IF(ISERROR(VLOOKUP(V287,Tables!$A$2:$B$27,2,FALSE))=TRUE,0,VLOOKUP(V287,Tables!$A$2:$B$27,2,FALSE))*VLOOKUP(BR287,Tables!$D$14:$J$27,7,FALSE)</f>
        <v>0</v>
      </c>
      <c r="AY287" s="52">
        <f>IF(ISERROR(VLOOKUP(BS287,Tables!$A$2:$B$31,2,FALSE))=TRUE,0,VLOOKUP(BS287,Tables!$A$2:$B$31,2,FALSE))</f>
        <v>0</v>
      </c>
      <c r="AZ287" s="59">
        <f>VLOOKUP($BR287,Tables!$D$14:$K$27,8,FALSE)</f>
        <v>0</v>
      </c>
      <c r="BA287" s="59">
        <f>IF(OR(BR287="T150",BR287="HYBT150"),W287*Tables!$L$23,0)</f>
        <v>0</v>
      </c>
      <c r="BB287" s="59">
        <f>IF(OR(BR287="T200",BR287="HYBT200"),W287*Tables!$E$24,0)</f>
        <v>0</v>
      </c>
      <c r="BC287" s="61">
        <f t="shared" si="56"/>
        <v>480</v>
      </c>
      <c r="BD287" s="55" t="str">
        <f t="shared" si="66"/>
        <v/>
      </c>
      <c r="BE287" s="55" t="str">
        <f t="shared" si="66"/>
        <v/>
      </c>
      <c r="BF287" s="55" t="str">
        <f t="shared" si="66"/>
        <v/>
      </c>
      <c r="BG287" s="55" t="str">
        <f t="shared" ref="BD287:BQ305" si="67">IF(ISERROR(SEARCHB(" "&amp;BG$1&amp;" "," "&amp;$L287&amp;" "))=TRUE,"",BG$1)</f>
        <v/>
      </c>
      <c r="BH287" s="55" t="str">
        <f t="shared" si="67"/>
        <v/>
      </c>
      <c r="BI287" s="55" t="str">
        <f t="shared" si="67"/>
        <v/>
      </c>
      <c r="BJ287" s="55" t="str">
        <f t="shared" si="67"/>
        <v/>
      </c>
      <c r="BK287" s="55" t="str">
        <f t="shared" si="67"/>
        <v/>
      </c>
      <c r="BL287" s="55" t="str">
        <f t="shared" si="67"/>
        <v/>
      </c>
      <c r="BM287" s="55" t="str">
        <f t="shared" si="67"/>
        <v/>
      </c>
      <c r="BN287" s="55" t="str">
        <f t="shared" si="67"/>
        <v/>
      </c>
      <c r="BO287" s="55" t="str">
        <f t="shared" si="67"/>
        <v/>
      </c>
      <c r="BP287" s="55" t="str">
        <f t="shared" si="67"/>
        <v/>
      </c>
      <c r="BQ287" s="55" t="str">
        <f t="shared" si="67"/>
        <v/>
      </c>
      <c r="BR287" s="62" t="str">
        <f t="shared" si="57"/>
        <v>Base</v>
      </c>
      <c r="BS287" s="62" t="str">
        <f t="shared" si="58"/>
        <v/>
      </c>
      <c r="BT287" s="63">
        <f t="shared" si="59"/>
        <v>61</v>
      </c>
      <c r="BU287" s="64">
        <f t="shared" si="60"/>
        <v>2.6599999999999997</v>
      </c>
      <c r="BV287" s="64">
        <f t="shared" si="61"/>
        <v>6.3199999999999994</v>
      </c>
      <c r="BW287" s="64">
        <f t="shared" si="62"/>
        <v>50.4</v>
      </c>
      <c r="BX287" s="65">
        <f t="shared" si="63"/>
        <v>46309.66</v>
      </c>
      <c r="BY287" s="65">
        <f t="shared" si="64"/>
        <v>46313.32</v>
      </c>
      <c r="BZ287" s="65">
        <f t="shared" si="65"/>
        <v>46357.4</v>
      </c>
    </row>
    <row r="288" spans="1:78" s="58" customFormat="1" ht="15.5" x14ac:dyDescent="0.35">
      <c r="A288">
        <v>70923</v>
      </c>
      <c r="B288" t="s">
        <v>782</v>
      </c>
      <c r="C288" t="s">
        <v>31</v>
      </c>
      <c r="D288">
        <v>222</v>
      </c>
      <c r="E288" t="s">
        <v>500</v>
      </c>
      <c r="F288" t="s">
        <v>363</v>
      </c>
      <c r="G288" t="s">
        <v>216</v>
      </c>
      <c r="H288" t="s">
        <v>31</v>
      </c>
      <c r="I288" s="13">
        <v>46307</v>
      </c>
      <c r="J288" s="13">
        <v>46367</v>
      </c>
      <c r="K288" s="13">
        <v>46337</v>
      </c>
      <c r="L288" t="s">
        <v>19</v>
      </c>
      <c r="M288" t="s">
        <v>161</v>
      </c>
      <c r="N288">
        <v>24</v>
      </c>
      <c r="O288">
        <v>0</v>
      </c>
      <c r="P288">
        <v>0</v>
      </c>
      <c r="Q288">
        <v>0</v>
      </c>
      <c r="R288">
        <v>0</v>
      </c>
      <c r="S288" t="s">
        <v>197</v>
      </c>
      <c r="T288" t="s">
        <v>197</v>
      </c>
      <c r="U288">
        <v>0</v>
      </c>
      <c r="V288"/>
      <c r="W288">
        <v>3</v>
      </c>
      <c r="X288" t="s">
        <v>19</v>
      </c>
      <c r="Y288"/>
      <c r="Z288" t="s">
        <v>277</v>
      </c>
      <c r="AA288"/>
      <c r="AB288"/>
      <c r="AC288"/>
      <c r="AD288"/>
      <c r="AE288"/>
      <c r="AF288" s="13">
        <v>46307</v>
      </c>
      <c r="AG288" s="13">
        <v>46367</v>
      </c>
      <c r="AH288"/>
      <c r="AI288"/>
      <c r="AJ288"/>
      <c r="AK288"/>
      <c r="AL288"/>
      <c r="AM288"/>
      <c r="AN288"/>
      <c r="AO288"/>
      <c r="AP288"/>
      <c r="AQ288"/>
      <c r="AR288"/>
      <c r="AS288"/>
      <c r="AT288" s="59">
        <f>VLOOKUP($BR288,Tables!$D$14:$I$27,2,FALSE)*W288</f>
        <v>480</v>
      </c>
      <c r="AU288" s="59">
        <f>VLOOKUP($BR288,Tables!$D$14:$I$27,3,FALSE)</f>
        <v>0</v>
      </c>
      <c r="AV288" s="59">
        <f>VLOOKUP($BR288,Tables!$D$14:$I$27,4,FALSE)*W288</f>
        <v>0</v>
      </c>
      <c r="AW288" s="59">
        <f>VLOOKUP($BR288,Tables!$D$14:$I$27,5,FALSE)*W288</f>
        <v>0</v>
      </c>
      <c r="AX288" s="52">
        <f>IF(ISERROR(VLOOKUP(V288,Tables!$A$2:$B$27,2,FALSE))=TRUE,0,VLOOKUP(V288,Tables!$A$2:$B$27,2,FALSE))*VLOOKUP(BR288,Tables!$D$14:$J$27,7,FALSE)</f>
        <v>0</v>
      </c>
      <c r="AY288" s="52">
        <f>IF(ISERROR(VLOOKUP(BS288,Tables!$A$2:$B$31,2,FALSE))=TRUE,0,VLOOKUP(BS288,Tables!$A$2:$B$31,2,FALSE))</f>
        <v>0</v>
      </c>
      <c r="AZ288" s="59">
        <f>VLOOKUP($BR288,Tables!$D$14:$K$27,8,FALSE)</f>
        <v>0</v>
      </c>
      <c r="BA288" s="59">
        <f>IF(OR(BR288="T150",BR288="HYBT150"),W288*Tables!$L$23,0)</f>
        <v>0</v>
      </c>
      <c r="BB288" s="59">
        <f>IF(OR(BR288="T200",BR288="HYBT200"),W288*Tables!$E$24,0)</f>
        <v>0</v>
      </c>
      <c r="BC288" s="61">
        <f t="shared" si="56"/>
        <v>480</v>
      </c>
      <c r="BD288" s="55" t="str">
        <f t="shared" si="67"/>
        <v/>
      </c>
      <c r="BE288" s="55" t="str">
        <f t="shared" si="67"/>
        <v/>
      </c>
      <c r="BF288" s="55" t="str">
        <f t="shared" si="67"/>
        <v/>
      </c>
      <c r="BG288" s="55" t="str">
        <f t="shared" si="67"/>
        <v/>
      </c>
      <c r="BH288" s="55" t="str">
        <f t="shared" si="67"/>
        <v/>
      </c>
      <c r="BI288" s="55" t="str">
        <f t="shared" si="67"/>
        <v/>
      </c>
      <c r="BJ288" s="55" t="str">
        <f t="shared" si="67"/>
        <v/>
      </c>
      <c r="BK288" s="55" t="str">
        <f t="shared" si="67"/>
        <v/>
      </c>
      <c r="BL288" s="55" t="str">
        <f t="shared" si="67"/>
        <v/>
      </c>
      <c r="BM288" s="55" t="str">
        <f t="shared" si="67"/>
        <v/>
      </c>
      <c r="BN288" s="55" t="str">
        <f t="shared" si="67"/>
        <v/>
      </c>
      <c r="BO288" s="55" t="str">
        <f t="shared" si="67"/>
        <v/>
      </c>
      <c r="BP288" s="55" t="str">
        <f t="shared" si="67"/>
        <v/>
      </c>
      <c r="BQ288" s="55" t="str">
        <f t="shared" si="67"/>
        <v/>
      </c>
      <c r="BR288" s="62" t="str">
        <f t="shared" si="57"/>
        <v>Base</v>
      </c>
      <c r="BS288" s="62" t="str">
        <f t="shared" si="58"/>
        <v/>
      </c>
      <c r="BT288" s="63">
        <f t="shared" si="59"/>
        <v>61</v>
      </c>
      <c r="BU288" s="64">
        <f t="shared" si="60"/>
        <v>2.6599999999999997</v>
      </c>
      <c r="BV288" s="64">
        <f t="shared" si="61"/>
        <v>6.3199999999999994</v>
      </c>
      <c r="BW288" s="64">
        <f t="shared" si="62"/>
        <v>50.4</v>
      </c>
      <c r="BX288" s="65">
        <f t="shared" si="63"/>
        <v>46309.66</v>
      </c>
      <c r="BY288" s="65">
        <f t="shared" si="64"/>
        <v>46313.32</v>
      </c>
      <c r="BZ288" s="65">
        <f t="shared" si="65"/>
        <v>46357.4</v>
      </c>
    </row>
    <row r="289" spans="1:78" s="58" customFormat="1" ht="15.5" x14ac:dyDescent="0.35">
      <c r="A289">
        <v>70924</v>
      </c>
      <c r="B289" t="s">
        <v>782</v>
      </c>
      <c r="C289" t="s">
        <v>31</v>
      </c>
      <c r="D289">
        <v>223</v>
      </c>
      <c r="E289" t="s">
        <v>470</v>
      </c>
      <c r="F289" t="s">
        <v>608</v>
      </c>
      <c r="G289" t="s">
        <v>216</v>
      </c>
      <c r="H289" t="s">
        <v>31</v>
      </c>
      <c r="I289" s="13">
        <v>46307</v>
      </c>
      <c r="J289" s="13">
        <v>46367</v>
      </c>
      <c r="K289" s="13">
        <v>46337</v>
      </c>
      <c r="L289" t="s">
        <v>258</v>
      </c>
      <c r="M289" t="s">
        <v>161</v>
      </c>
      <c r="N289">
        <v>24</v>
      </c>
      <c r="O289">
        <v>12</v>
      </c>
      <c r="P289">
        <v>12</v>
      </c>
      <c r="Q289">
        <v>12</v>
      </c>
      <c r="R289">
        <v>0</v>
      </c>
      <c r="S289">
        <v>369075</v>
      </c>
      <c r="T289" t="s">
        <v>976</v>
      </c>
      <c r="U289">
        <v>0</v>
      </c>
      <c r="V289"/>
      <c r="W289">
        <v>3</v>
      </c>
      <c r="X289" t="s">
        <v>194</v>
      </c>
      <c r="Y289"/>
      <c r="Z289" t="s">
        <v>278</v>
      </c>
      <c r="AA289" t="s">
        <v>160</v>
      </c>
      <c r="AB289" t="s">
        <v>198</v>
      </c>
      <c r="AC289"/>
      <c r="AD289"/>
      <c r="AE289"/>
      <c r="AF289" s="13">
        <v>46307</v>
      </c>
      <c r="AG289" s="13">
        <v>46367</v>
      </c>
      <c r="AH289" t="s">
        <v>19</v>
      </c>
      <c r="AI289">
        <v>1251</v>
      </c>
      <c r="AJ289" t="s">
        <v>204</v>
      </c>
      <c r="AK289" t="s">
        <v>817</v>
      </c>
      <c r="AL289" t="s">
        <v>516</v>
      </c>
      <c r="AM289" s="13">
        <v>46309</v>
      </c>
      <c r="AN289" s="13">
        <v>46367</v>
      </c>
      <c r="AO289"/>
      <c r="AP289"/>
      <c r="AQ289"/>
      <c r="AR289"/>
      <c r="AS289"/>
      <c r="AT289" s="59">
        <f>VLOOKUP($BR289,Tables!$D$14:$I$27,2,FALSE)*W289</f>
        <v>480</v>
      </c>
      <c r="AU289" s="59">
        <f>VLOOKUP($BR289,Tables!$D$14:$I$27,3,FALSE)</f>
        <v>0</v>
      </c>
      <c r="AV289" s="59">
        <f>VLOOKUP($BR289,Tables!$D$14:$I$27,4,FALSE)*W289</f>
        <v>0</v>
      </c>
      <c r="AW289" s="59">
        <f>VLOOKUP($BR289,Tables!$D$14:$I$27,5,FALSE)*W289</f>
        <v>0</v>
      </c>
      <c r="AX289" s="52">
        <f>IF(ISERROR(VLOOKUP(V289,Tables!$A$2:$B$27,2,FALSE))=TRUE,0,VLOOKUP(V289,Tables!$A$2:$B$27,2,FALSE))*VLOOKUP(BR289,Tables!$D$14:$J$27,7,FALSE)</f>
        <v>0</v>
      </c>
      <c r="AY289" s="52">
        <f>IF(ISERROR(VLOOKUP(BS289,Tables!$A$2:$B$31,2,FALSE))=TRUE,0,VLOOKUP(BS289,Tables!$A$2:$B$31,2,FALSE))</f>
        <v>0</v>
      </c>
      <c r="AZ289" s="59">
        <f>VLOOKUP($BR289,Tables!$D$14:$K$27,8,FALSE)</f>
        <v>0</v>
      </c>
      <c r="BA289" s="59">
        <f>IF(OR(BR289="T150",BR289="HYBT150"),W289*Tables!$L$23,0)</f>
        <v>0</v>
      </c>
      <c r="BB289" s="59">
        <f>IF(OR(BR289="T200",BR289="HYBT200"),W289*Tables!$E$24,0)</f>
        <v>0</v>
      </c>
      <c r="BC289" s="61">
        <f t="shared" si="56"/>
        <v>480</v>
      </c>
      <c r="BD289" s="55" t="str">
        <f t="shared" si="67"/>
        <v/>
      </c>
      <c r="BE289" s="55" t="str">
        <f t="shared" si="67"/>
        <v/>
      </c>
      <c r="BF289" s="55" t="str">
        <f t="shared" si="67"/>
        <v/>
      </c>
      <c r="BG289" s="55" t="str">
        <f t="shared" si="67"/>
        <v/>
      </c>
      <c r="BH289" s="55" t="str">
        <f t="shared" si="67"/>
        <v/>
      </c>
      <c r="BI289" s="55" t="str">
        <f t="shared" si="67"/>
        <v/>
      </c>
      <c r="BJ289" s="55" t="str">
        <f t="shared" si="67"/>
        <v/>
      </c>
      <c r="BK289" s="55" t="str">
        <f t="shared" si="67"/>
        <v>HYB</v>
      </c>
      <c r="BL289" s="55" t="str">
        <f t="shared" si="67"/>
        <v/>
      </c>
      <c r="BM289" s="55" t="str">
        <f t="shared" si="67"/>
        <v/>
      </c>
      <c r="BN289" s="55" t="str">
        <f t="shared" si="67"/>
        <v/>
      </c>
      <c r="BO289" s="55" t="str">
        <f t="shared" si="67"/>
        <v/>
      </c>
      <c r="BP289" s="55" t="str">
        <f t="shared" si="67"/>
        <v/>
      </c>
      <c r="BQ289" s="55" t="str">
        <f t="shared" si="67"/>
        <v/>
      </c>
      <c r="BR289" s="62" t="str">
        <f t="shared" si="57"/>
        <v>HYB</v>
      </c>
      <c r="BS289" s="62" t="str">
        <f t="shared" si="58"/>
        <v/>
      </c>
      <c r="BT289" s="63">
        <f t="shared" si="59"/>
        <v>61</v>
      </c>
      <c r="BU289" s="64">
        <f t="shared" si="60"/>
        <v>2.6599999999999997</v>
      </c>
      <c r="BV289" s="64">
        <f t="shared" si="61"/>
        <v>6.3199999999999994</v>
      </c>
      <c r="BW289" s="64">
        <f t="shared" si="62"/>
        <v>50.4</v>
      </c>
      <c r="BX289" s="65">
        <f t="shared" si="63"/>
        <v>46309.66</v>
      </c>
      <c r="BY289" s="65">
        <f t="shared" si="64"/>
        <v>46313.32</v>
      </c>
      <c r="BZ289" s="65">
        <f t="shared" si="65"/>
        <v>46357.4</v>
      </c>
    </row>
    <row r="290" spans="1:78" s="58" customFormat="1" ht="15.5" x14ac:dyDescent="0.35">
      <c r="A290">
        <v>71283</v>
      </c>
      <c r="B290" t="s">
        <v>782</v>
      </c>
      <c r="C290" t="s">
        <v>31</v>
      </c>
      <c r="D290">
        <v>280</v>
      </c>
      <c r="E290">
        <v>3001</v>
      </c>
      <c r="F290" t="s">
        <v>364</v>
      </c>
      <c r="G290" t="s">
        <v>216</v>
      </c>
      <c r="H290" t="s">
        <v>31</v>
      </c>
      <c r="I290" s="13">
        <v>46251</v>
      </c>
      <c r="J290" s="13">
        <v>46367</v>
      </c>
      <c r="K290" s="13">
        <v>46309</v>
      </c>
      <c r="L290" t="s">
        <v>19</v>
      </c>
      <c r="M290" t="s">
        <v>161</v>
      </c>
      <c r="N290">
        <v>12</v>
      </c>
      <c r="O290">
        <v>0</v>
      </c>
      <c r="P290">
        <v>0</v>
      </c>
      <c r="Q290">
        <v>0</v>
      </c>
      <c r="R290">
        <v>0</v>
      </c>
      <c r="S290" t="s">
        <v>197</v>
      </c>
      <c r="T290" t="s">
        <v>197</v>
      </c>
      <c r="U290">
        <v>0</v>
      </c>
      <c r="V290"/>
      <c r="W290">
        <v>4</v>
      </c>
      <c r="X290" t="s">
        <v>19</v>
      </c>
      <c r="Y290"/>
      <c r="Z290" t="s">
        <v>821</v>
      </c>
      <c r="AA290"/>
      <c r="AB290"/>
      <c r="AC290"/>
      <c r="AD290"/>
      <c r="AE290"/>
      <c r="AF290" s="13">
        <v>46251</v>
      </c>
      <c r="AG290" s="13">
        <v>46367</v>
      </c>
      <c r="AH290" t="s">
        <v>268</v>
      </c>
      <c r="AI290" t="s">
        <v>198</v>
      </c>
      <c r="AJ290" t="s">
        <v>819</v>
      </c>
      <c r="AK290" t="s">
        <v>52</v>
      </c>
      <c r="AL290" t="s">
        <v>525</v>
      </c>
      <c r="AM290" s="13">
        <v>46251</v>
      </c>
      <c r="AN290" s="13">
        <v>46367</v>
      </c>
      <c r="AO290"/>
      <c r="AP290"/>
      <c r="AQ290"/>
      <c r="AR290"/>
      <c r="AS290"/>
      <c r="AT290" s="59">
        <f>VLOOKUP($BR290,Tables!$D$14:$I$27,2,FALSE)*W290</f>
        <v>640</v>
      </c>
      <c r="AU290" s="59">
        <f>VLOOKUP($BR290,Tables!$D$14:$I$27,3,FALSE)</f>
        <v>0</v>
      </c>
      <c r="AV290" s="59">
        <f>VLOOKUP($BR290,Tables!$D$14:$I$27,4,FALSE)*W290</f>
        <v>0</v>
      </c>
      <c r="AW290" s="59">
        <f>VLOOKUP($BR290,Tables!$D$14:$I$27,5,FALSE)*W290</f>
        <v>0</v>
      </c>
      <c r="AX290" s="52">
        <f>IF(ISERROR(VLOOKUP(V290,Tables!$A$2:$B$27,2,FALSE))=TRUE,0,VLOOKUP(V290,Tables!$A$2:$B$27,2,FALSE))*VLOOKUP(BR290,Tables!$D$14:$J$27,7,FALSE)</f>
        <v>0</v>
      </c>
      <c r="AY290" s="52">
        <f>IF(ISERROR(VLOOKUP(BS290,Tables!$A$2:$B$31,2,FALSE))=TRUE,0,VLOOKUP(BS290,Tables!$A$2:$B$31,2,FALSE))</f>
        <v>0</v>
      </c>
      <c r="AZ290" s="59">
        <f>VLOOKUP($BR290,Tables!$D$14:$K$27,8,FALSE)</f>
        <v>0</v>
      </c>
      <c r="BA290" s="59">
        <f>IF(OR(BR290="T150",BR290="HYBT150"),W290*Tables!$L$23,0)</f>
        <v>0</v>
      </c>
      <c r="BB290" s="59">
        <f>IF(OR(BR290="T200",BR290="HYBT200"),W290*Tables!$E$24,0)</f>
        <v>0</v>
      </c>
      <c r="BC290" s="61">
        <f t="shared" si="56"/>
        <v>640</v>
      </c>
      <c r="BD290" s="55" t="str">
        <f t="shared" si="67"/>
        <v/>
      </c>
      <c r="BE290" s="55" t="str">
        <f t="shared" si="67"/>
        <v/>
      </c>
      <c r="BF290" s="55" t="str">
        <f t="shared" si="67"/>
        <v/>
      </c>
      <c r="BG290" s="55" t="str">
        <f t="shared" si="67"/>
        <v/>
      </c>
      <c r="BH290" s="55" t="str">
        <f t="shared" si="67"/>
        <v/>
      </c>
      <c r="BI290" s="55" t="str">
        <f t="shared" si="67"/>
        <v/>
      </c>
      <c r="BJ290" s="55" t="str">
        <f t="shared" si="67"/>
        <v/>
      </c>
      <c r="BK290" s="55" t="str">
        <f t="shared" si="67"/>
        <v/>
      </c>
      <c r="BL290" s="55" t="str">
        <f t="shared" si="67"/>
        <v/>
      </c>
      <c r="BM290" s="55" t="str">
        <f t="shared" si="67"/>
        <v/>
      </c>
      <c r="BN290" s="55" t="str">
        <f t="shared" si="67"/>
        <v/>
      </c>
      <c r="BO290" s="55" t="str">
        <f t="shared" si="67"/>
        <v/>
      </c>
      <c r="BP290" s="55" t="str">
        <f t="shared" si="67"/>
        <v/>
      </c>
      <c r="BQ290" s="55" t="str">
        <f t="shared" si="67"/>
        <v/>
      </c>
      <c r="BR290" s="62" t="str">
        <f t="shared" si="57"/>
        <v>Base</v>
      </c>
      <c r="BS290" s="62" t="str">
        <f t="shared" si="58"/>
        <v/>
      </c>
      <c r="BT290" s="63">
        <f t="shared" si="59"/>
        <v>117</v>
      </c>
      <c r="BU290" s="64">
        <f t="shared" si="60"/>
        <v>6.02</v>
      </c>
      <c r="BV290" s="64">
        <f t="shared" si="61"/>
        <v>13.04</v>
      </c>
      <c r="BW290" s="64">
        <f t="shared" si="62"/>
        <v>97.44</v>
      </c>
      <c r="BX290" s="65">
        <f t="shared" si="63"/>
        <v>46257.02</v>
      </c>
      <c r="BY290" s="65">
        <f t="shared" si="64"/>
        <v>46264.04</v>
      </c>
      <c r="BZ290" s="65">
        <f t="shared" si="65"/>
        <v>46349.440000000002</v>
      </c>
    </row>
    <row r="291" spans="1:78" s="58" customFormat="1" ht="15.5" x14ac:dyDescent="0.35">
      <c r="A291">
        <v>71284</v>
      </c>
      <c r="B291" t="s">
        <v>782</v>
      </c>
      <c r="C291" t="s">
        <v>33</v>
      </c>
      <c r="D291">
        <v>160</v>
      </c>
      <c r="E291">
        <v>3001</v>
      </c>
      <c r="F291" t="s">
        <v>365</v>
      </c>
      <c r="G291" t="s">
        <v>216</v>
      </c>
      <c r="H291" t="s">
        <v>33</v>
      </c>
      <c r="I291" s="13">
        <v>46251</v>
      </c>
      <c r="J291" s="13">
        <v>46367</v>
      </c>
      <c r="K291" s="13">
        <v>46309</v>
      </c>
      <c r="L291" t="s">
        <v>790</v>
      </c>
      <c r="M291" t="s">
        <v>161</v>
      </c>
      <c r="N291">
        <v>24</v>
      </c>
      <c r="O291">
        <v>17</v>
      </c>
      <c r="P291">
        <v>17</v>
      </c>
      <c r="Q291">
        <v>17</v>
      </c>
      <c r="R291">
        <v>0</v>
      </c>
      <c r="S291">
        <v>358821</v>
      </c>
      <c r="T291" t="s">
        <v>977</v>
      </c>
      <c r="U291">
        <v>0</v>
      </c>
      <c r="V291"/>
      <c r="W291">
        <v>3</v>
      </c>
      <c r="X291" t="s">
        <v>194</v>
      </c>
      <c r="Y291"/>
      <c r="Z291"/>
      <c r="AA291"/>
      <c r="AB291"/>
      <c r="AC291"/>
      <c r="AD291"/>
      <c r="AE291"/>
      <c r="AF291" s="13">
        <v>46251</v>
      </c>
      <c r="AG291" s="13">
        <v>46367</v>
      </c>
      <c r="AH291"/>
      <c r="AI291"/>
      <c r="AJ291"/>
      <c r="AK291"/>
      <c r="AL291"/>
      <c r="AM291"/>
      <c r="AN291"/>
      <c r="AO291"/>
      <c r="AP291"/>
      <c r="AQ291"/>
      <c r="AR291"/>
      <c r="AS291"/>
      <c r="AT291" s="59">
        <f>VLOOKUP($BR291,Tables!$D$14:$I$27,2,FALSE)*W291</f>
        <v>480</v>
      </c>
      <c r="AU291" s="59">
        <f>VLOOKUP($BR291,Tables!$D$14:$I$27,3,FALSE)</f>
        <v>0</v>
      </c>
      <c r="AV291" s="59">
        <f>VLOOKUP($BR291,Tables!$D$14:$I$27,4,FALSE)*W291</f>
        <v>0</v>
      </c>
      <c r="AW291" s="59">
        <f>VLOOKUP($BR291,Tables!$D$14:$I$27,5,FALSE)*W291</f>
        <v>0</v>
      </c>
      <c r="AX291" s="52">
        <f>IF(ISERROR(VLOOKUP(V291,Tables!$A$2:$B$27,2,FALSE))=TRUE,0,VLOOKUP(V291,Tables!$A$2:$B$27,2,FALSE))*VLOOKUP(BR291,Tables!$D$14:$J$27,7,FALSE)</f>
        <v>0</v>
      </c>
      <c r="AY291" s="52">
        <f>IF(ISERROR(VLOOKUP(BS291,Tables!$A$2:$B$31,2,FALSE))=TRUE,0,VLOOKUP(BS291,Tables!$A$2:$B$31,2,FALSE))</f>
        <v>0</v>
      </c>
      <c r="AZ291" s="59">
        <f>VLOOKUP($BR291,Tables!$D$14:$K$27,8,FALSE)</f>
        <v>0</v>
      </c>
      <c r="BA291" s="59">
        <f>IF(OR(BR291="T150",BR291="HYBT150"),W291*Tables!$L$23,0)</f>
        <v>0</v>
      </c>
      <c r="BB291" s="59">
        <f>IF(OR(BR291="T200",BR291="HYBT200"),W291*Tables!$E$24,0)</f>
        <v>0</v>
      </c>
      <c r="BC291" s="61">
        <f t="shared" si="56"/>
        <v>480</v>
      </c>
      <c r="BD291" s="55" t="str">
        <f t="shared" si="67"/>
        <v/>
      </c>
      <c r="BE291" s="55" t="str">
        <f t="shared" si="67"/>
        <v/>
      </c>
      <c r="BF291" s="55" t="str">
        <f t="shared" si="67"/>
        <v/>
      </c>
      <c r="BG291" s="55" t="str">
        <f t="shared" si="67"/>
        <v/>
      </c>
      <c r="BH291" s="55" t="str">
        <f t="shared" si="67"/>
        <v/>
      </c>
      <c r="BI291" s="55" t="str">
        <f t="shared" si="67"/>
        <v/>
      </c>
      <c r="BJ291" s="55" t="str">
        <f t="shared" si="67"/>
        <v/>
      </c>
      <c r="BK291" s="55" t="str">
        <f t="shared" si="67"/>
        <v/>
      </c>
      <c r="BL291" s="55" t="str">
        <f t="shared" si="67"/>
        <v/>
      </c>
      <c r="BM291" s="55" t="str">
        <f t="shared" si="67"/>
        <v/>
      </c>
      <c r="BN291" s="55" t="str">
        <f t="shared" si="67"/>
        <v/>
      </c>
      <c r="BO291" s="55" t="str">
        <f t="shared" si="67"/>
        <v/>
      </c>
      <c r="BP291" s="55" t="str">
        <f t="shared" si="67"/>
        <v/>
      </c>
      <c r="BQ291" s="55" t="str">
        <f t="shared" si="67"/>
        <v/>
      </c>
      <c r="BR291" s="62" t="str">
        <f t="shared" si="57"/>
        <v>Base</v>
      </c>
      <c r="BS291" s="62" t="str">
        <f t="shared" si="58"/>
        <v/>
      </c>
      <c r="BT291" s="63">
        <f t="shared" si="59"/>
        <v>117</v>
      </c>
      <c r="BU291" s="64">
        <f t="shared" si="60"/>
        <v>6.02</v>
      </c>
      <c r="BV291" s="64">
        <f t="shared" si="61"/>
        <v>13.04</v>
      </c>
      <c r="BW291" s="64">
        <f t="shared" si="62"/>
        <v>97.44</v>
      </c>
      <c r="BX291" s="65">
        <f t="shared" si="63"/>
        <v>46257.02</v>
      </c>
      <c r="BY291" s="65">
        <f t="shared" si="64"/>
        <v>46264.04</v>
      </c>
      <c r="BZ291" s="65">
        <f t="shared" si="65"/>
        <v>46349.440000000002</v>
      </c>
    </row>
    <row r="292" spans="1:78" s="58" customFormat="1" ht="15.5" x14ac:dyDescent="0.35">
      <c r="A292">
        <v>71285</v>
      </c>
      <c r="B292" t="s">
        <v>782</v>
      </c>
      <c r="C292" t="s">
        <v>33</v>
      </c>
      <c r="D292">
        <v>260</v>
      </c>
      <c r="E292">
        <v>3001</v>
      </c>
      <c r="F292" t="s">
        <v>34</v>
      </c>
      <c r="G292" t="s">
        <v>216</v>
      </c>
      <c r="H292" t="s">
        <v>33</v>
      </c>
      <c r="I292" s="13">
        <v>46251</v>
      </c>
      <c r="J292" s="13">
        <v>46367</v>
      </c>
      <c r="K292" s="13">
        <v>46309</v>
      </c>
      <c r="L292" t="s">
        <v>790</v>
      </c>
      <c r="M292" t="s">
        <v>161</v>
      </c>
      <c r="N292">
        <v>24</v>
      </c>
      <c r="O292">
        <v>24</v>
      </c>
      <c r="P292">
        <v>24</v>
      </c>
      <c r="Q292">
        <v>24</v>
      </c>
      <c r="R292">
        <v>0</v>
      </c>
      <c r="S292">
        <v>145246</v>
      </c>
      <c r="T292" t="s">
        <v>978</v>
      </c>
      <c r="U292">
        <v>0</v>
      </c>
      <c r="V292"/>
      <c r="W292">
        <v>3</v>
      </c>
      <c r="X292" t="s">
        <v>194</v>
      </c>
      <c r="Y292"/>
      <c r="Z292" t="s">
        <v>277</v>
      </c>
      <c r="AA292"/>
      <c r="AB292"/>
      <c r="AC292"/>
      <c r="AD292"/>
      <c r="AE292"/>
      <c r="AF292" s="13">
        <v>46251</v>
      </c>
      <c r="AG292" s="13">
        <v>46367</v>
      </c>
      <c r="AH292"/>
      <c r="AI292"/>
      <c r="AJ292"/>
      <c r="AK292"/>
      <c r="AL292"/>
      <c r="AM292"/>
      <c r="AN292"/>
      <c r="AO292"/>
      <c r="AP292"/>
      <c r="AQ292"/>
      <c r="AR292"/>
      <c r="AS292"/>
      <c r="AT292" s="59">
        <f>VLOOKUP($BR292,Tables!$D$14:$I$27,2,FALSE)*W292</f>
        <v>480</v>
      </c>
      <c r="AU292" s="59">
        <f>VLOOKUP($BR292,Tables!$D$14:$I$27,3,FALSE)</f>
        <v>0</v>
      </c>
      <c r="AV292" s="59">
        <f>VLOOKUP($BR292,Tables!$D$14:$I$27,4,FALSE)*W292</f>
        <v>0</v>
      </c>
      <c r="AW292" s="59">
        <f>VLOOKUP($BR292,Tables!$D$14:$I$27,5,FALSE)*W292</f>
        <v>0</v>
      </c>
      <c r="AX292" s="52">
        <f>IF(ISERROR(VLOOKUP(V292,Tables!$A$2:$B$27,2,FALSE))=TRUE,0,VLOOKUP(V292,Tables!$A$2:$B$27,2,FALSE))*VLOOKUP(BR292,Tables!$D$14:$J$27,7,FALSE)</f>
        <v>0</v>
      </c>
      <c r="AY292" s="52">
        <f>IF(ISERROR(VLOOKUP(BS292,Tables!$A$2:$B$31,2,FALSE))=TRUE,0,VLOOKUP(BS292,Tables!$A$2:$B$31,2,FALSE))</f>
        <v>0</v>
      </c>
      <c r="AZ292" s="59">
        <f>VLOOKUP($BR292,Tables!$D$14:$K$27,8,FALSE)</f>
        <v>0</v>
      </c>
      <c r="BA292" s="59">
        <f>IF(OR(BR292="T150",BR292="HYBT150"),W292*Tables!$L$23,0)</f>
        <v>0</v>
      </c>
      <c r="BB292" s="59">
        <f>IF(OR(BR292="T200",BR292="HYBT200"),W292*Tables!$E$24,0)</f>
        <v>0</v>
      </c>
      <c r="BC292" s="61">
        <f t="shared" si="56"/>
        <v>480</v>
      </c>
      <c r="BD292" s="55" t="str">
        <f t="shared" si="67"/>
        <v/>
      </c>
      <c r="BE292" s="55" t="str">
        <f t="shared" si="67"/>
        <v/>
      </c>
      <c r="BF292" s="55" t="str">
        <f t="shared" si="67"/>
        <v/>
      </c>
      <c r="BG292" s="55" t="str">
        <f t="shared" si="67"/>
        <v/>
      </c>
      <c r="BH292" s="55" t="str">
        <f t="shared" si="67"/>
        <v/>
      </c>
      <c r="BI292" s="55" t="str">
        <f t="shared" si="67"/>
        <v/>
      </c>
      <c r="BJ292" s="55" t="str">
        <f t="shared" si="67"/>
        <v/>
      </c>
      <c r="BK292" s="55" t="str">
        <f t="shared" si="67"/>
        <v/>
      </c>
      <c r="BL292" s="55" t="str">
        <f t="shared" si="67"/>
        <v/>
      </c>
      <c r="BM292" s="55" t="str">
        <f t="shared" si="67"/>
        <v/>
      </c>
      <c r="BN292" s="55" t="str">
        <f t="shared" si="67"/>
        <v/>
      </c>
      <c r="BO292" s="55" t="str">
        <f t="shared" si="67"/>
        <v/>
      </c>
      <c r="BP292" s="55" t="str">
        <f t="shared" si="67"/>
        <v/>
      </c>
      <c r="BQ292" s="55" t="str">
        <f t="shared" si="67"/>
        <v/>
      </c>
      <c r="BR292" s="62" t="str">
        <f t="shared" si="57"/>
        <v>Base</v>
      </c>
      <c r="BS292" s="62" t="str">
        <f t="shared" si="58"/>
        <v/>
      </c>
      <c r="BT292" s="63">
        <f t="shared" si="59"/>
        <v>117</v>
      </c>
      <c r="BU292" s="64">
        <f t="shared" si="60"/>
        <v>6.02</v>
      </c>
      <c r="BV292" s="64">
        <f t="shared" si="61"/>
        <v>13.04</v>
      </c>
      <c r="BW292" s="64">
        <f t="shared" si="62"/>
        <v>97.44</v>
      </c>
      <c r="BX292" s="65">
        <f t="shared" si="63"/>
        <v>46257.02</v>
      </c>
      <c r="BY292" s="65">
        <f t="shared" si="64"/>
        <v>46264.04</v>
      </c>
      <c r="BZ292" s="65">
        <f t="shared" si="65"/>
        <v>46349.440000000002</v>
      </c>
    </row>
    <row r="293" spans="1:78" s="58" customFormat="1" ht="15.5" x14ac:dyDescent="0.35">
      <c r="A293">
        <v>71140</v>
      </c>
      <c r="B293" t="s">
        <v>782</v>
      </c>
      <c r="C293" t="s">
        <v>33</v>
      </c>
      <c r="D293">
        <v>260</v>
      </c>
      <c r="E293" t="s">
        <v>488</v>
      </c>
      <c r="F293" t="s">
        <v>34</v>
      </c>
      <c r="G293" t="s">
        <v>216</v>
      </c>
      <c r="H293" t="s">
        <v>33</v>
      </c>
      <c r="I293" s="13">
        <v>46251</v>
      </c>
      <c r="J293" s="13">
        <v>46304</v>
      </c>
      <c r="K293" s="13">
        <v>46277</v>
      </c>
      <c r="L293" t="s">
        <v>790</v>
      </c>
      <c r="M293" t="s">
        <v>161</v>
      </c>
      <c r="N293">
        <v>24</v>
      </c>
      <c r="O293">
        <v>19</v>
      </c>
      <c r="P293">
        <v>19</v>
      </c>
      <c r="Q293">
        <v>19</v>
      </c>
      <c r="R293">
        <v>0</v>
      </c>
      <c r="S293">
        <v>358821</v>
      </c>
      <c r="T293" t="s">
        <v>977</v>
      </c>
      <c r="U293">
        <v>0</v>
      </c>
      <c r="V293"/>
      <c r="W293">
        <v>3</v>
      </c>
      <c r="X293" t="s">
        <v>194</v>
      </c>
      <c r="Y293"/>
      <c r="Z293" t="s">
        <v>277</v>
      </c>
      <c r="AA293"/>
      <c r="AB293"/>
      <c r="AC293"/>
      <c r="AD293"/>
      <c r="AE293"/>
      <c r="AF293" s="13">
        <v>46251</v>
      </c>
      <c r="AG293" s="13">
        <v>46304</v>
      </c>
      <c r="AH293"/>
      <c r="AI293"/>
      <c r="AJ293"/>
      <c r="AK293"/>
      <c r="AL293"/>
      <c r="AM293"/>
      <c r="AN293"/>
      <c r="AO293"/>
      <c r="AP293"/>
      <c r="AQ293"/>
      <c r="AR293"/>
      <c r="AS293"/>
      <c r="AT293" s="59">
        <f>VLOOKUP($BR293,Tables!$D$14:$I$27,2,FALSE)*W293</f>
        <v>480</v>
      </c>
      <c r="AU293" s="59">
        <f>VLOOKUP($BR293,Tables!$D$14:$I$27,3,FALSE)</f>
        <v>0</v>
      </c>
      <c r="AV293" s="59">
        <f>VLOOKUP($BR293,Tables!$D$14:$I$27,4,FALSE)*W293</f>
        <v>0</v>
      </c>
      <c r="AW293" s="59">
        <f>VLOOKUP($BR293,Tables!$D$14:$I$27,5,FALSE)*W293</f>
        <v>0</v>
      </c>
      <c r="AX293" s="52">
        <f>IF(ISERROR(VLOOKUP(V293,Tables!$A$2:$B$27,2,FALSE))=TRUE,0,VLOOKUP(V293,Tables!$A$2:$B$27,2,FALSE))*VLOOKUP(BR293,Tables!$D$14:$J$27,7,FALSE)</f>
        <v>0</v>
      </c>
      <c r="AY293" s="52">
        <f>IF(ISERROR(VLOOKUP(BS293,Tables!$A$2:$B$31,2,FALSE))=TRUE,0,VLOOKUP(BS293,Tables!$A$2:$B$31,2,FALSE))</f>
        <v>0</v>
      </c>
      <c r="AZ293" s="59">
        <f>VLOOKUP($BR293,Tables!$D$14:$K$27,8,FALSE)</f>
        <v>0</v>
      </c>
      <c r="BA293" s="59">
        <f>IF(OR(BR293="T150",BR293="HYBT150"),W293*Tables!$L$23,0)</f>
        <v>0</v>
      </c>
      <c r="BB293" s="59">
        <f>IF(OR(BR293="T200",BR293="HYBT200"),W293*Tables!$E$24,0)</f>
        <v>0</v>
      </c>
      <c r="BC293" s="61">
        <f t="shared" si="56"/>
        <v>480</v>
      </c>
      <c r="BD293" s="55" t="str">
        <f t="shared" si="67"/>
        <v/>
      </c>
      <c r="BE293" s="55" t="str">
        <f t="shared" si="67"/>
        <v/>
      </c>
      <c r="BF293" s="55" t="str">
        <f t="shared" si="67"/>
        <v/>
      </c>
      <c r="BG293" s="55" t="str">
        <f t="shared" si="67"/>
        <v/>
      </c>
      <c r="BH293" s="55" t="str">
        <f t="shared" si="67"/>
        <v/>
      </c>
      <c r="BI293" s="55" t="str">
        <f t="shared" si="67"/>
        <v/>
      </c>
      <c r="BJ293" s="55" t="str">
        <f t="shared" si="67"/>
        <v/>
      </c>
      <c r="BK293" s="55" t="str">
        <f t="shared" si="67"/>
        <v/>
      </c>
      <c r="BL293" s="55" t="str">
        <f t="shared" si="67"/>
        <v/>
      </c>
      <c r="BM293" s="55" t="str">
        <f t="shared" si="67"/>
        <v/>
      </c>
      <c r="BN293" s="55" t="str">
        <f t="shared" si="67"/>
        <v/>
      </c>
      <c r="BO293" s="55" t="str">
        <f t="shared" si="67"/>
        <v/>
      </c>
      <c r="BP293" s="55" t="str">
        <f t="shared" si="67"/>
        <v/>
      </c>
      <c r="BQ293" s="55" t="str">
        <f t="shared" si="67"/>
        <v/>
      </c>
      <c r="BR293" s="62" t="str">
        <f t="shared" si="57"/>
        <v>Base</v>
      </c>
      <c r="BS293" s="62" t="str">
        <f t="shared" si="58"/>
        <v/>
      </c>
      <c r="BT293" s="63">
        <f t="shared" si="59"/>
        <v>54</v>
      </c>
      <c r="BU293" s="64">
        <f t="shared" si="60"/>
        <v>2.2399999999999998</v>
      </c>
      <c r="BV293" s="64">
        <f t="shared" si="61"/>
        <v>5.4799999999999995</v>
      </c>
      <c r="BW293" s="64">
        <f t="shared" si="62"/>
        <v>44.519999999999996</v>
      </c>
      <c r="BX293" s="65">
        <f t="shared" si="63"/>
        <v>46253.24</v>
      </c>
      <c r="BY293" s="65">
        <f t="shared" si="64"/>
        <v>46256.480000000003</v>
      </c>
      <c r="BZ293" s="65">
        <f t="shared" si="65"/>
        <v>46295.519999999997</v>
      </c>
    </row>
    <row r="294" spans="1:78" s="58" customFormat="1" ht="15.5" x14ac:dyDescent="0.35">
      <c r="A294">
        <v>70925</v>
      </c>
      <c r="B294" t="s">
        <v>782</v>
      </c>
      <c r="C294" t="s">
        <v>33</v>
      </c>
      <c r="D294">
        <v>260</v>
      </c>
      <c r="E294" t="s">
        <v>470</v>
      </c>
      <c r="F294" t="s">
        <v>34</v>
      </c>
      <c r="G294" t="s">
        <v>216</v>
      </c>
      <c r="H294" t="s">
        <v>33</v>
      </c>
      <c r="I294" s="13">
        <v>46307</v>
      </c>
      <c r="J294" s="13">
        <v>46367</v>
      </c>
      <c r="K294" s="13">
        <v>46337</v>
      </c>
      <c r="L294" t="s">
        <v>453</v>
      </c>
      <c r="M294" t="s">
        <v>161</v>
      </c>
      <c r="N294">
        <v>24</v>
      </c>
      <c r="O294">
        <v>0</v>
      </c>
      <c r="P294">
        <v>0</v>
      </c>
      <c r="Q294">
        <v>0</v>
      </c>
      <c r="R294">
        <v>0</v>
      </c>
      <c r="S294" t="s">
        <v>197</v>
      </c>
      <c r="T294" t="s">
        <v>197</v>
      </c>
      <c r="U294">
        <v>0</v>
      </c>
      <c r="V294"/>
      <c r="W294">
        <v>3</v>
      </c>
      <c r="X294" t="s">
        <v>293</v>
      </c>
      <c r="Y294"/>
      <c r="Z294" t="s">
        <v>277</v>
      </c>
      <c r="AA294"/>
      <c r="AB294"/>
      <c r="AC294"/>
      <c r="AD294"/>
      <c r="AE294"/>
      <c r="AF294" s="13">
        <v>46307</v>
      </c>
      <c r="AG294" s="13">
        <v>46367</v>
      </c>
      <c r="AH294"/>
      <c r="AI294"/>
      <c r="AJ294"/>
      <c r="AK294"/>
      <c r="AL294"/>
      <c r="AM294"/>
      <c r="AN294"/>
      <c r="AO294"/>
      <c r="AP294"/>
      <c r="AQ294"/>
      <c r="AR294"/>
      <c r="AS294"/>
      <c r="AT294" s="59">
        <f>VLOOKUP($BR294,Tables!$D$14:$I$27,2,FALSE)*W294</f>
        <v>480</v>
      </c>
      <c r="AU294" s="59">
        <f>VLOOKUP($BR294,Tables!$D$14:$I$27,3,FALSE)</f>
        <v>0</v>
      </c>
      <c r="AV294" s="59">
        <f>VLOOKUP($BR294,Tables!$D$14:$I$27,4,FALSE)*W294</f>
        <v>0</v>
      </c>
      <c r="AW294" s="59">
        <f>VLOOKUP($BR294,Tables!$D$14:$I$27,5,FALSE)*W294</f>
        <v>0</v>
      </c>
      <c r="AX294" s="52">
        <f>IF(ISERROR(VLOOKUP(V294,Tables!$A$2:$B$27,2,FALSE))=TRUE,0,VLOOKUP(V294,Tables!$A$2:$B$27,2,FALSE))*VLOOKUP(BR294,Tables!$D$14:$J$27,7,FALSE)</f>
        <v>0</v>
      </c>
      <c r="AY294" s="52">
        <f>IF(ISERROR(VLOOKUP(BS294,Tables!$A$2:$B$31,2,FALSE))=TRUE,0,VLOOKUP(BS294,Tables!$A$2:$B$31,2,FALSE))</f>
        <v>0</v>
      </c>
      <c r="AZ294" s="59">
        <f>VLOOKUP($BR294,Tables!$D$14:$K$27,8,FALSE)</f>
        <v>0</v>
      </c>
      <c r="BA294" s="59">
        <f>IF(OR(BR294="T150",BR294="HYBT150"),W294*Tables!$L$23,0)</f>
        <v>0</v>
      </c>
      <c r="BB294" s="59">
        <f>IF(OR(BR294="T200",BR294="HYBT200"),W294*Tables!$E$24,0)</f>
        <v>0</v>
      </c>
      <c r="BC294" s="61">
        <f t="shared" si="56"/>
        <v>480</v>
      </c>
      <c r="BD294" s="55" t="str">
        <f t="shared" si="67"/>
        <v/>
      </c>
      <c r="BE294" s="55" t="str">
        <f t="shared" si="67"/>
        <v/>
      </c>
      <c r="BF294" s="55" t="str">
        <f t="shared" si="67"/>
        <v/>
      </c>
      <c r="BG294" s="55" t="str">
        <f t="shared" si="67"/>
        <v/>
      </c>
      <c r="BH294" s="55" t="str">
        <f t="shared" si="67"/>
        <v/>
      </c>
      <c r="BI294" s="55" t="str">
        <f t="shared" si="67"/>
        <v/>
      </c>
      <c r="BJ294" s="55" t="str">
        <f t="shared" si="67"/>
        <v/>
      </c>
      <c r="BK294" s="55" t="str">
        <f t="shared" si="67"/>
        <v/>
      </c>
      <c r="BL294" s="55" t="str">
        <f t="shared" si="67"/>
        <v/>
      </c>
      <c r="BM294" s="55" t="str">
        <f t="shared" si="67"/>
        <v/>
      </c>
      <c r="BN294" s="55" t="str">
        <f t="shared" si="67"/>
        <v/>
      </c>
      <c r="BO294" s="55" t="str">
        <f t="shared" si="67"/>
        <v/>
      </c>
      <c r="BP294" s="55" t="str">
        <f t="shared" si="67"/>
        <v/>
      </c>
      <c r="BQ294" s="55" t="str">
        <f t="shared" si="67"/>
        <v/>
      </c>
      <c r="BR294" s="62" t="str">
        <f t="shared" si="57"/>
        <v>Base</v>
      </c>
      <c r="BS294" s="62" t="str">
        <f t="shared" si="58"/>
        <v/>
      </c>
      <c r="BT294" s="63">
        <f t="shared" si="59"/>
        <v>61</v>
      </c>
      <c r="BU294" s="64">
        <f t="shared" si="60"/>
        <v>2.6599999999999997</v>
      </c>
      <c r="BV294" s="64">
        <f t="shared" si="61"/>
        <v>6.3199999999999994</v>
      </c>
      <c r="BW294" s="64">
        <f t="shared" si="62"/>
        <v>50.4</v>
      </c>
      <c r="BX294" s="65">
        <f t="shared" si="63"/>
        <v>46309.66</v>
      </c>
      <c r="BY294" s="65">
        <f t="shared" si="64"/>
        <v>46313.32</v>
      </c>
      <c r="BZ294" s="65">
        <f t="shared" si="65"/>
        <v>46357.4</v>
      </c>
    </row>
    <row r="295" spans="1:78" s="58" customFormat="1" ht="15.5" x14ac:dyDescent="0.35">
      <c r="A295">
        <v>71286</v>
      </c>
      <c r="B295" t="s">
        <v>782</v>
      </c>
      <c r="C295" t="s">
        <v>33</v>
      </c>
      <c r="D295">
        <v>261</v>
      </c>
      <c r="E295">
        <v>3001</v>
      </c>
      <c r="F295" t="s">
        <v>35</v>
      </c>
      <c r="G295" t="s">
        <v>216</v>
      </c>
      <c r="H295" t="s">
        <v>33</v>
      </c>
      <c r="I295" s="13">
        <v>46251</v>
      </c>
      <c r="J295" s="13">
        <v>46367</v>
      </c>
      <c r="K295" s="13">
        <v>46309</v>
      </c>
      <c r="L295" t="s">
        <v>790</v>
      </c>
      <c r="M295" t="s">
        <v>161</v>
      </c>
      <c r="N295">
        <v>24</v>
      </c>
      <c r="O295">
        <v>24</v>
      </c>
      <c r="P295">
        <v>24</v>
      </c>
      <c r="Q295">
        <v>24</v>
      </c>
      <c r="R295">
        <v>0</v>
      </c>
      <c r="S295">
        <v>145246</v>
      </c>
      <c r="T295" t="s">
        <v>978</v>
      </c>
      <c r="U295">
        <v>0</v>
      </c>
      <c r="V295"/>
      <c r="W295">
        <v>3</v>
      </c>
      <c r="X295" t="s">
        <v>194</v>
      </c>
      <c r="Y295"/>
      <c r="Z295" t="s">
        <v>277</v>
      </c>
      <c r="AA295"/>
      <c r="AB295"/>
      <c r="AC295"/>
      <c r="AD295"/>
      <c r="AE295"/>
      <c r="AF295" s="13">
        <v>46251</v>
      </c>
      <c r="AG295" s="13">
        <v>46367</v>
      </c>
      <c r="AH295"/>
      <c r="AI295"/>
      <c r="AJ295"/>
      <c r="AK295"/>
      <c r="AL295"/>
      <c r="AM295"/>
      <c r="AN295"/>
      <c r="AO295"/>
      <c r="AP295"/>
      <c r="AQ295"/>
      <c r="AR295"/>
      <c r="AS295"/>
      <c r="AT295" s="59">
        <f>VLOOKUP($BR295,Tables!$D$14:$I$27,2,FALSE)*W295</f>
        <v>480</v>
      </c>
      <c r="AU295" s="59">
        <f>VLOOKUP($BR295,Tables!$D$14:$I$27,3,FALSE)</f>
        <v>0</v>
      </c>
      <c r="AV295" s="59">
        <f>VLOOKUP($BR295,Tables!$D$14:$I$27,4,FALSE)*W295</f>
        <v>0</v>
      </c>
      <c r="AW295" s="59">
        <f>VLOOKUP($BR295,Tables!$D$14:$I$27,5,FALSE)*W295</f>
        <v>0</v>
      </c>
      <c r="AX295" s="52">
        <f>IF(ISERROR(VLOOKUP(V295,Tables!$A$2:$B$27,2,FALSE))=TRUE,0,VLOOKUP(V295,Tables!$A$2:$B$27,2,FALSE))*VLOOKUP(BR295,Tables!$D$14:$J$27,7,FALSE)</f>
        <v>0</v>
      </c>
      <c r="AY295" s="52">
        <f>IF(ISERROR(VLOOKUP(BS295,Tables!$A$2:$B$31,2,FALSE))=TRUE,0,VLOOKUP(BS295,Tables!$A$2:$B$31,2,FALSE))</f>
        <v>0</v>
      </c>
      <c r="AZ295" s="59">
        <f>VLOOKUP($BR295,Tables!$D$14:$K$27,8,FALSE)</f>
        <v>0</v>
      </c>
      <c r="BA295" s="59">
        <f>IF(OR(BR295="T150",BR295="HYBT150"),W295*Tables!$L$23,0)</f>
        <v>0</v>
      </c>
      <c r="BB295" s="59">
        <f>IF(OR(BR295="T200",BR295="HYBT200"),W295*Tables!$E$24,0)</f>
        <v>0</v>
      </c>
      <c r="BC295" s="61">
        <f t="shared" si="56"/>
        <v>480</v>
      </c>
      <c r="BD295" s="55" t="str">
        <f t="shared" si="67"/>
        <v/>
      </c>
      <c r="BE295" s="55" t="str">
        <f t="shared" si="67"/>
        <v/>
      </c>
      <c r="BF295" s="55" t="str">
        <f t="shared" si="67"/>
        <v/>
      </c>
      <c r="BG295" s="55" t="str">
        <f t="shared" si="67"/>
        <v/>
      </c>
      <c r="BH295" s="55" t="str">
        <f t="shared" si="67"/>
        <v/>
      </c>
      <c r="BI295" s="55" t="str">
        <f t="shared" si="67"/>
        <v/>
      </c>
      <c r="BJ295" s="55" t="str">
        <f t="shared" si="67"/>
        <v/>
      </c>
      <c r="BK295" s="55" t="str">
        <f t="shared" si="67"/>
        <v/>
      </c>
      <c r="BL295" s="55" t="str">
        <f t="shared" si="67"/>
        <v/>
      </c>
      <c r="BM295" s="55" t="str">
        <f t="shared" si="67"/>
        <v/>
      </c>
      <c r="BN295" s="55" t="str">
        <f t="shared" si="67"/>
        <v/>
      </c>
      <c r="BO295" s="55" t="str">
        <f t="shared" si="67"/>
        <v/>
      </c>
      <c r="BP295" s="55" t="str">
        <f t="shared" si="67"/>
        <v/>
      </c>
      <c r="BQ295" s="55" t="str">
        <f t="shared" si="67"/>
        <v/>
      </c>
      <c r="BR295" s="62" t="str">
        <f t="shared" si="57"/>
        <v>Base</v>
      </c>
      <c r="BS295" s="62" t="str">
        <f t="shared" si="58"/>
        <v/>
      </c>
      <c r="BT295" s="63">
        <f t="shared" si="59"/>
        <v>117</v>
      </c>
      <c r="BU295" s="64">
        <f t="shared" si="60"/>
        <v>6.02</v>
      </c>
      <c r="BV295" s="64">
        <f t="shared" si="61"/>
        <v>13.04</v>
      </c>
      <c r="BW295" s="64">
        <f t="shared" si="62"/>
        <v>97.44</v>
      </c>
      <c r="BX295" s="65">
        <f t="shared" si="63"/>
        <v>46257.02</v>
      </c>
      <c r="BY295" s="65">
        <f t="shared" si="64"/>
        <v>46264.04</v>
      </c>
      <c r="BZ295" s="65">
        <f t="shared" si="65"/>
        <v>46349.440000000002</v>
      </c>
    </row>
    <row r="296" spans="1:78" s="58" customFormat="1" ht="15.5" x14ac:dyDescent="0.35">
      <c r="A296">
        <v>70926</v>
      </c>
      <c r="B296" t="s">
        <v>782</v>
      </c>
      <c r="C296" t="s">
        <v>33</v>
      </c>
      <c r="D296">
        <v>261</v>
      </c>
      <c r="E296" t="s">
        <v>470</v>
      </c>
      <c r="F296" t="s">
        <v>35</v>
      </c>
      <c r="G296" t="s">
        <v>216</v>
      </c>
      <c r="H296" t="s">
        <v>33</v>
      </c>
      <c r="I296" s="13">
        <v>46307</v>
      </c>
      <c r="J296" s="13">
        <v>46367</v>
      </c>
      <c r="K296" s="13">
        <v>46337</v>
      </c>
      <c r="L296" t="s">
        <v>790</v>
      </c>
      <c r="M296" t="s">
        <v>161</v>
      </c>
      <c r="N296">
        <v>24</v>
      </c>
      <c r="O296">
        <v>9</v>
      </c>
      <c r="P296">
        <v>9</v>
      </c>
      <c r="Q296">
        <v>9</v>
      </c>
      <c r="R296">
        <v>0</v>
      </c>
      <c r="S296">
        <v>145246</v>
      </c>
      <c r="T296" t="s">
        <v>978</v>
      </c>
      <c r="U296">
        <v>0</v>
      </c>
      <c r="V296"/>
      <c r="W296">
        <v>3</v>
      </c>
      <c r="X296" t="s">
        <v>194</v>
      </c>
      <c r="Y296"/>
      <c r="Z296" t="s">
        <v>277</v>
      </c>
      <c r="AA296"/>
      <c r="AB296"/>
      <c r="AC296"/>
      <c r="AD296"/>
      <c r="AE296"/>
      <c r="AF296" s="13">
        <v>46307</v>
      </c>
      <c r="AG296" s="13">
        <v>46367</v>
      </c>
      <c r="AH296"/>
      <c r="AI296"/>
      <c r="AJ296"/>
      <c r="AK296"/>
      <c r="AL296"/>
      <c r="AM296"/>
      <c r="AN296"/>
      <c r="AO296"/>
      <c r="AP296"/>
      <c r="AQ296"/>
      <c r="AR296"/>
      <c r="AS296"/>
      <c r="AT296" s="59">
        <f>VLOOKUP($BR296,Tables!$D$14:$I$27,2,FALSE)*W296</f>
        <v>480</v>
      </c>
      <c r="AU296" s="59">
        <f>VLOOKUP($BR296,Tables!$D$14:$I$27,3,FALSE)</f>
        <v>0</v>
      </c>
      <c r="AV296" s="59">
        <f>VLOOKUP($BR296,Tables!$D$14:$I$27,4,FALSE)*W296</f>
        <v>0</v>
      </c>
      <c r="AW296" s="59">
        <f>VLOOKUP($BR296,Tables!$D$14:$I$27,5,FALSE)*W296</f>
        <v>0</v>
      </c>
      <c r="AX296" s="52">
        <f>IF(ISERROR(VLOOKUP(V296,Tables!$A$2:$B$27,2,FALSE))=TRUE,0,VLOOKUP(V296,Tables!$A$2:$B$27,2,FALSE))*VLOOKUP(BR296,Tables!$D$14:$J$27,7,FALSE)</f>
        <v>0</v>
      </c>
      <c r="AY296" s="52">
        <f>IF(ISERROR(VLOOKUP(BS296,Tables!$A$2:$B$31,2,FALSE))=TRUE,0,VLOOKUP(BS296,Tables!$A$2:$B$31,2,FALSE))</f>
        <v>0</v>
      </c>
      <c r="AZ296" s="59">
        <f>VLOOKUP($BR296,Tables!$D$14:$K$27,8,FALSE)</f>
        <v>0</v>
      </c>
      <c r="BA296" s="59">
        <f>IF(OR(BR296="T150",BR296="HYBT150"),W296*Tables!$L$23,0)</f>
        <v>0</v>
      </c>
      <c r="BB296" s="59">
        <f>IF(OR(BR296="T200",BR296="HYBT200"),W296*Tables!$E$24,0)</f>
        <v>0</v>
      </c>
      <c r="BC296" s="61">
        <f t="shared" si="56"/>
        <v>480</v>
      </c>
      <c r="BD296" s="55" t="str">
        <f t="shared" si="67"/>
        <v/>
      </c>
      <c r="BE296" s="55" t="str">
        <f t="shared" si="67"/>
        <v/>
      </c>
      <c r="BF296" s="55" t="str">
        <f t="shared" si="67"/>
        <v/>
      </c>
      <c r="BG296" s="55" t="str">
        <f t="shared" si="67"/>
        <v/>
      </c>
      <c r="BH296" s="55" t="str">
        <f t="shared" si="67"/>
        <v/>
      </c>
      <c r="BI296" s="55" t="str">
        <f t="shared" si="67"/>
        <v/>
      </c>
      <c r="BJ296" s="55" t="str">
        <f t="shared" si="67"/>
        <v/>
      </c>
      <c r="BK296" s="55" t="str">
        <f t="shared" si="67"/>
        <v/>
      </c>
      <c r="BL296" s="55" t="str">
        <f t="shared" si="67"/>
        <v/>
      </c>
      <c r="BM296" s="55" t="str">
        <f t="shared" si="67"/>
        <v/>
      </c>
      <c r="BN296" s="55" t="str">
        <f t="shared" si="67"/>
        <v/>
      </c>
      <c r="BO296" s="55" t="str">
        <f t="shared" si="67"/>
        <v/>
      </c>
      <c r="BP296" s="55" t="str">
        <f t="shared" si="67"/>
        <v/>
      </c>
      <c r="BQ296" s="55" t="str">
        <f t="shared" si="67"/>
        <v/>
      </c>
      <c r="BR296" s="62" t="str">
        <f t="shared" si="57"/>
        <v>Base</v>
      </c>
      <c r="BS296" s="62" t="str">
        <f t="shared" si="58"/>
        <v/>
      </c>
      <c r="BT296" s="63">
        <f t="shared" si="59"/>
        <v>61</v>
      </c>
      <c r="BU296" s="64">
        <f t="shared" si="60"/>
        <v>2.6599999999999997</v>
      </c>
      <c r="BV296" s="64">
        <f t="shared" si="61"/>
        <v>6.3199999999999994</v>
      </c>
      <c r="BW296" s="64">
        <f t="shared" si="62"/>
        <v>50.4</v>
      </c>
      <c r="BX296" s="65">
        <f t="shared" si="63"/>
        <v>46309.66</v>
      </c>
      <c r="BY296" s="65">
        <f t="shared" si="64"/>
        <v>46313.32</v>
      </c>
      <c r="BZ296" s="65">
        <f t="shared" si="65"/>
        <v>46357.4</v>
      </c>
    </row>
    <row r="297" spans="1:78" s="58" customFormat="1" ht="15.5" x14ac:dyDescent="0.35">
      <c r="A297">
        <v>71287</v>
      </c>
      <c r="B297" t="s">
        <v>782</v>
      </c>
      <c r="C297" t="s">
        <v>366</v>
      </c>
      <c r="D297">
        <v>107</v>
      </c>
      <c r="E297">
        <v>3001</v>
      </c>
      <c r="F297" t="s">
        <v>367</v>
      </c>
      <c r="G297" t="s">
        <v>216</v>
      </c>
      <c r="H297" t="s">
        <v>366</v>
      </c>
      <c r="I297" s="13">
        <v>46251</v>
      </c>
      <c r="J297" s="13">
        <v>46367</v>
      </c>
      <c r="K297" s="13">
        <v>46309</v>
      </c>
      <c r="L297" t="s">
        <v>256</v>
      </c>
      <c r="M297" t="s">
        <v>161</v>
      </c>
      <c r="N297">
        <v>24</v>
      </c>
      <c r="O297">
        <v>23</v>
      </c>
      <c r="P297">
        <v>23</v>
      </c>
      <c r="Q297">
        <v>23</v>
      </c>
      <c r="R297">
        <v>0</v>
      </c>
      <c r="S297">
        <v>95271</v>
      </c>
      <c r="T297" t="s">
        <v>1135</v>
      </c>
      <c r="U297">
        <v>0</v>
      </c>
      <c r="V297"/>
      <c r="W297">
        <v>3</v>
      </c>
      <c r="X297" t="s">
        <v>194</v>
      </c>
      <c r="Y297"/>
      <c r="Z297" t="s">
        <v>277</v>
      </c>
      <c r="AA297"/>
      <c r="AB297"/>
      <c r="AC297"/>
      <c r="AD297"/>
      <c r="AE297"/>
      <c r="AF297" s="13">
        <v>46251</v>
      </c>
      <c r="AG297" s="13">
        <v>46367</v>
      </c>
      <c r="AH297"/>
      <c r="AI297"/>
      <c r="AJ297"/>
      <c r="AK297"/>
      <c r="AL297"/>
      <c r="AM297"/>
      <c r="AN297"/>
      <c r="AO297"/>
      <c r="AP297"/>
      <c r="AQ297"/>
      <c r="AR297"/>
      <c r="AS297"/>
      <c r="AT297" s="59">
        <f>VLOOKUP($BR297,Tables!$D$14:$I$27,2,FALSE)*W297</f>
        <v>480</v>
      </c>
      <c r="AU297" s="59">
        <f>VLOOKUP($BR297,Tables!$D$14:$I$27,3,FALSE)</f>
        <v>0</v>
      </c>
      <c r="AV297" s="59">
        <f>VLOOKUP($BR297,Tables!$D$14:$I$27,4,FALSE)*W297</f>
        <v>0</v>
      </c>
      <c r="AW297" s="59">
        <f>VLOOKUP($BR297,Tables!$D$14:$I$27,5,FALSE)*W297</f>
        <v>0</v>
      </c>
      <c r="AX297" s="52">
        <f>IF(ISERROR(VLOOKUP(V297,Tables!$A$2:$B$27,2,FALSE))=TRUE,0,VLOOKUP(V297,Tables!$A$2:$B$27,2,FALSE))*VLOOKUP(BR297,Tables!$D$14:$J$27,7,FALSE)</f>
        <v>0</v>
      </c>
      <c r="AY297" s="52">
        <f>IF(ISERROR(VLOOKUP(BS297,Tables!$A$2:$B$31,2,FALSE))=TRUE,0,VLOOKUP(BS297,Tables!$A$2:$B$31,2,FALSE))</f>
        <v>0</v>
      </c>
      <c r="AZ297" s="59">
        <f>VLOOKUP($BR297,Tables!$D$14:$K$27,8,FALSE)</f>
        <v>0</v>
      </c>
      <c r="BA297" s="59">
        <f>IF(OR(BR297="T150",BR297="HYBT150"),W297*Tables!$L$23,0)</f>
        <v>0</v>
      </c>
      <c r="BB297" s="59">
        <f>IF(OR(BR297="T200",BR297="HYBT200"),W297*Tables!$E$24,0)</f>
        <v>0</v>
      </c>
      <c r="BC297" s="61">
        <f t="shared" si="56"/>
        <v>480</v>
      </c>
      <c r="BD297" s="55" t="str">
        <f t="shared" si="67"/>
        <v/>
      </c>
      <c r="BE297" s="55" t="str">
        <f t="shared" si="67"/>
        <v/>
      </c>
      <c r="BF297" s="55" t="str">
        <f t="shared" si="67"/>
        <v/>
      </c>
      <c r="BG297" s="55" t="str">
        <f t="shared" si="67"/>
        <v/>
      </c>
      <c r="BH297" s="55" t="str">
        <f t="shared" si="67"/>
        <v/>
      </c>
      <c r="BI297" s="55" t="str">
        <f t="shared" si="67"/>
        <v/>
      </c>
      <c r="BJ297" s="55" t="str">
        <f t="shared" si="67"/>
        <v/>
      </c>
      <c r="BK297" s="55" t="str">
        <f t="shared" si="67"/>
        <v/>
      </c>
      <c r="BL297" s="55" t="str">
        <f t="shared" si="67"/>
        <v/>
      </c>
      <c r="BM297" s="55" t="str">
        <f t="shared" si="67"/>
        <v/>
      </c>
      <c r="BN297" s="55" t="str">
        <f t="shared" si="67"/>
        <v/>
      </c>
      <c r="BO297" s="55" t="str">
        <f t="shared" si="67"/>
        <v/>
      </c>
      <c r="BP297" s="55" t="str">
        <f t="shared" si="67"/>
        <v/>
      </c>
      <c r="BQ297" s="55" t="str">
        <f t="shared" si="67"/>
        <v/>
      </c>
      <c r="BR297" s="62" t="str">
        <f t="shared" si="57"/>
        <v>Base</v>
      </c>
      <c r="BS297" s="62" t="str">
        <f t="shared" si="58"/>
        <v/>
      </c>
      <c r="BT297" s="63">
        <f t="shared" si="59"/>
        <v>117</v>
      </c>
      <c r="BU297" s="64">
        <f t="shared" si="60"/>
        <v>6.02</v>
      </c>
      <c r="BV297" s="64">
        <f t="shared" si="61"/>
        <v>13.04</v>
      </c>
      <c r="BW297" s="64">
        <f t="shared" si="62"/>
        <v>97.44</v>
      </c>
      <c r="BX297" s="65">
        <f t="shared" si="63"/>
        <v>46257.02</v>
      </c>
      <c r="BY297" s="65">
        <f t="shared" si="64"/>
        <v>46264.04</v>
      </c>
      <c r="BZ297" s="65">
        <f t="shared" si="65"/>
        <v>46349.440000000002</v>
      </c>
    </row>
    <row r="298" spans="1:78" s="58" customFormat="1" ht="15.5" x14ac:dyDescent="0.35">
      <c r="A298">
        <v>72111</v>
      </c>
      <c r="B298" t="s">
        <v>782</v>
      </c>
      <c r="C298" t="s">
        <v>366</v>
      </c>
      <c r="D298">
        <v>107</v>
      </c>
      <c r="E298">
        <v>3090</v>
      </c>
      <c r="F298" t="s">
        <v>367</v>
      </c>
      <c r="G298" t="s">
        <v>216</v>
      </c>
      <c r="H298" t="s">
        <v>366</v>
      </c>
      <c r="I298" s="13">
        <v>46254</v>
      </c>
      <c r="J298" s="13">
        <v>46374</v>
      </c>
      <c r="K298" s="13">
        <v>46314</v>
      </c>
      <c r="L298" t="s">
        <v>979</v>
      </c>
      <c r="M298" t="s">
        <v>517</v>
      </c>
      <c r="N298">
        <v>30</v>
      </c>
      <c r="O298">
        <v>0</v>
      </c>
      <c r="P298">
        <v>0</v>
      </c>
      <c r="Q298">
        <v>0</v>
      </c>
      <c r="R298">
        <v>0</v>
      </c>
      <c r="S298" t="s">
        <v>197</v>
      </c>
      <c r="T298" t="s">
        <v>197</v>
      </c>
      <c r="U298">
        <v>0</v>
      </c>
      <c r="V298"/>
      <c r="W298">
        <v>3</v>
      </c>
      <c r="X298" t="s">
        <v>194</v>
      </c>
      <c r="Y298"/>
      <c r="Z298" t="s">
        <v>518</v>
      </c>
      <c r="AA298" t="s">
        <v>519</v>
      </c>
      <c r="AB298" t="s">
        <v>199</v>
      </c>
      <c r="AC298" t="s">
        <v>207</v>
      </c>
      <c r="AD298" t="s">
        <v>195</v>
      </c>
      <c r="AE298" t="s">
        <v>480</v>
      </c>
      <c r="AF298" s="13">
        <v>46254</v>
      </c>
      <c r="AG298" s="13">
        <v>46374</v>
      </c>
      <c r="AH298"/>
      <c r="AI298"/>
      <c r="AJ298"/>
      <c r="AK298"/>
      <c r="AL298"/>
      <c r="AM298"/>
      <c r="AN298"/>
      <c r="AO298"/>
      <c r="AP298"/>
      <c r="AQ298"/>
      <c r="AR298"/>
      <c r="AS298"/>
      <c r="AT298" s="59">
        <f>VLOOKUP($BR298,Tables!$D$14:$I$27,2,FALSE)*W298</f>
        <v>480</v>
      </c>
      <c r="AU298" s="59">
        <f>VLOOKUP($BR298,Tables!$D$14:$I$27,3,FALSE)</f>
        <v>0</v>
      </c>
      <c r="AV298" s="59">
        <f>VLOOKUP($BR298,Tables!$D$14:$I$27,4,FALSE)*W298</f>
        <v>0</v>
      </c>
      <c r="AW298" s="59">
        <f>VLOOKUP($BR298,Tables!$D$14:$I$27,5,FALSE)*W298</f>
        <v>0</v>
      </c>
      <c r="AX298" s="52">
        <f>IF(ISERROR(VLOOKUP(V298,Tables!$A$2:$B$27,2,FALSE))=TRUE,0,VLOOKUP(V298,Tables!$A$2:$B$27,2,FALSE))*VLOOKUP(BR298,Tables!$D$14:$J$27,7,FALSE)</f>
        <v>0</v>
      </c>
      <c r="AY298" s="52">
        <f>IF(ISERROR(VLOOKUP(BS298,Tables!$A$2:$B$31,2,FALSE))=TRUE,0,VLOOKUP(BS298,Tables!$A$2:$B$31,2,FALSE))</f>
        <v>0</v>
      </c>
      <c r="AZ298" s="59">
        <f>VLOOKUP($BR298,Tables!$D$14:$K$27,8,FALSE)</f>
        <v>0</v>
      </c>
      <c r="BA298" s="59">
        <f>IF(OR(BR298="T150",BR298="HYBT150"),W298*Tables!$L$23,0)</f>
        <v>0</v>
      </c>
      <c r="BB298" s="59">
        <f>IF(OR(BR298="T200",BR298="HYBT200"),W298*Tables!$E$24,0)</f>
        <v>0</v>
      </c>
      <c r="BC298" s="61">
        <f t="shared" si="56"/>
        <v>480</v>
      </c>
      <c r="BD298" s="55" t="str">
        <f t="shared" si="67"/>
        <v/>
      </c>
      <c r="BE298" s="55" t="str">
        <f t="shared" si="67"/>
        <v/>
      </c>
      <c r="BF298" s="55" t="str">
        <f t="shared" si="67"/>
        <v/>
      </c>
      <c r="BG298" s="55" t="str">
        <f t="shared" si="67"/>
        <v/>
      </c>
      <c r="BH298" s="55" t="str">
        <f t="shared" si="67"/>
        <v/>
      </c>
      <c r="BI298" s="55" t="str">
        <f t="shared" si="67"/>
        <v/>
      </c>
      <c r="BJ298" s="55" t="str">
        <f t="shared" si="67"/>
        <v/>
      </c>
      <c r="BK298" s="55" t="str">
        <f t="shared" si="67"/>
        <v/>
      </c>
      <c r="BL298" s="55" t="str">
        <f t="shared" si="67"/>
        <v/>
      </c>
      <c r="BM298" s="55" t="str">
        <f t="shared" si="67"/>
        <v/>
      </c>
      <c r="BN298" s="55" t="str">
        <f t="shared" si="67"/>
        <v/>
      </c>
      <c r="BO298" s="55" t="str">
        <f t="shared" si="67"/>
        <v/>
      </c>
      <c r="BP298" s="55" t="str">
        <f t="shared" si="67"/>
        <v/>
      </c>
      <c r="BQ298" s="55" t="str">
        <f t="shared" si="67"/>
        <v/>
      </c>
      <c r="BR298" s="62" t="str">
        <f t="shared" si="57"/>
        <v>Base</v>
      </c>
      <c r="BS298" s="62" t="str">
        <f t="shared" si="58"/>
        <v/>
      </c>
      <c r="BT298" s="63">
        <f t="shared" si="59"/>
        <v>121</v>
      </c>
      <c r="BU298" s="64">
        <f t="shared" si="60"/>
        <v>6.26</v>
      </c>
      <c r="BV298" s="64">
        <f t="shared" si="61"/>
        <v>13.52</v>
      </c>
      <c r="BW298" s="64">
        <f t="shared" si="62"/>
        <v>100.8</v>
      </c>
      <c r="BX298" s="65">
        <f t="shared" si="63"/>
        <v>46260.26</v>
      </c>
      <c r="BY298" s="65">
        <f t="shared" si="64"/>
        <v>46267.519999999997</v>
      </c>
      <c r="BZ298" s="65">
        <f t="shared" si="65"/>
        <v>46356.800000000003</v>
      </c>
    </row>
    <row r="299" spans="1:78" s="58" customFormat="1" ht="15.5" x14ac:dyDescent="0.35">
      <c r="A299">
        <v>71288</v>
      </c>
      <c r="B299" t="s">
        <v>782</v>
      </c>
      <c r="C299" t="s">
        <v>366</v>
      </c>
      <c r="D299">
        <v>201</v>
      </c>
      <c r="E299">
        <v>3001</v>
      </c>
      <c r="F299" t="s">
        <v>368</v>
      </c>
      <c r="G299" t="s">
        <v>216</v>
      </c>
      <c r="H299" t="s">
        <v>366</v>
      </c>
      <c r="I299" s="13">
        <v>46251</v>
      </c>
      <c r="J299" s="13">
        <v>46367</v>
      </c>
      <c r="K299" s="13">
        <v>46309</v>
      </c>
      <c r="L299" t="s">
        <v>282</v>
      </c>
      <c r="M299" t="s">
        <v>193</v>
      </c>
      <c r="N299">
        <v>24</v>
      </c>
      <c r="O299">
        <v>13</v>
      </c>
      <c r="P299">
        <v>13</v>
      </c>
      <c r="Q299">
        <v>13</v>
      </c>
      <c r="R299">
        <v>0</v>
      </c>
      <c r="S299">
        <v>2306</v>
      </c>
      <c r="T299" t="s">
        <v>969</v>
      </c>
      <c r="U299">
        <v>0</v>
      </c>
      <c r="V299"/>
      <c r="W299">
        <v>3</v>
      </c>
      <c r="X299" t="s">
        <v>194</v>
      </c>
      <c r="Y299"/>
      <c r="Z299" t="s">
        <v>609</v>
      </c>
      <c r="AA299" t="s">
        <v>206</v>
      </c>
      <c r="AB299">
        <v>2306</v>
      </c>
      <c r="AC299" t="s">
        <v>8</v>
      </c>
      <c r="AD299" t="s">
        <v>220</v>
      </c>
      <c r="AE299" t="s">
        <v>483</v>
      </c>
      <c r="AF299" s="13">
        <v>46251</v>
      </c>
      <c r="AG299" s="13">
        <v>46367</v>
      </c>
      <c r="AH299"/>
      <c r="AI299"/>
      <c r="AJ299"/>
      <c r="AK299"/>
      <c r="AL299"/>
      <c r="AM299"/>
      <c r="AN299"/>
      <c r="AO299"/>
      <c r="AP299"/>
      <c r="AQ299"/>
      <c r="AR299"/>
      <c r="AS299"/>
      <c r="AT299" s="59">
        <f>VLOOKUP($BR299,Tables!$D$14:$I$27,2,FALSE)*W299</f>
        <v>480</v>
      </c>
      <c r="AU299" s="59">
        <f>VLOOKUP($BR299,Tables!$D$14:$I$27,3,FALSE)</f>
        <v>0</v>
      </c>
      <c r="AV299" s="59">
        <f>VLOOKUP($BR299,Tables!$D$14:$I$27,4,FALSE)*W299</f>
        <v>0</v>
      </c>
      <c r="AW299" s="59">
        <f>VLOOKUP($BR299,Tables!$D$14:$I$27,5,FALSE)*W299</f>
        <v>0</v>
      </c>
      <c r="AX299" s="52">
        <f>IF(ISERROR(VLOOKUP(V299,Tables!$A$2:$B$27,2,FALSE))=TRUE,0,VLOOKUP(V299,Tables!$A$2:$B$27,2,FALSE))*VLOOKUP(BR299,Tables!$D$14:$J$27,7,FALSE)</f>
        <v>0</v>
      </c>
      <c r="AY299" s="52">
        <f>IF(ISERROR(VLOOKUP(BS299,Tables!$A$2:$B$31,2,FALSE))=TRUE,0,VLOOKUP(BS299,Tables!$A$2:$B$31,2,FALSE))</f>
        <v>0</v>
      </c>
      <c r="AZ299" s="59">
        <f>VLOOKUP($BR299,Tables!$D$14:$K$27,8,FALSE)</f>
        <v>0</v>
      </c>
      <c r="BA299" s="59">
        <f>IF(OR(BR299="T150",BR299="HYBT150"),W299*Tables!$L$23,0)</f>
        <v>0</v>
      </c>
      <c r="BB299" s="59">
        <f>IF(OR(BR299="T200",BR299="HYBT200"),W299*Tables!$E$24,0)</f>
        <v>0</v>
      </c>
      <c r="BC299" s="61">
        <f t="shared" si="56"/>
        <v>480</v>
      </c>
      <c r="BD299" s="55" t="str">
        <f t="shared" si="67"/>
        <v/>
      </c>
      <c r="BE299" s="55" t="str">
        <f t="shared" si="67"/>
        <v/>
      </c>
      <c r="BF299" s="55" t="str">
        <f t="shared" si="67"/>
        <v/>
      </c>
      <c r="BG299" s="55" t="str">
        <f t="shared" si="67"/>
        <v/>
      </c>
      <c r="BH299" s="55" t="str">
        <f t="shared" si="67"/>
        <v/>
      </c>
      <c r="BI299" s="55" t="str">
        <f t="shared" si="67"/>
        <v/>
      </c>
      <c r="BJ299" s="55" t="str">
        <f t="shared" si="67"/>
        <v/>
      </c>
      <c r="BK299" s="55" t="str">
        <f t="shared" si="67"/>
        <v/>
      </c>
      <c r="BL299" s="55" t="str">
        <f t="shared" si="67"/>
        <v/>
      </c>
      <c r="BM299" s="55" t="str">
        <f t="shared" si="67"/>
        <v/>
      </c>
      <c r="BN299" s="55" t="str">
        <f t="shared" si="67"/>
        <v/>
      </c>
      <c r="BO299" s="55" t="str">
        <f t="shared" si="67"/>
        <v/>
      </c>
      <c r="BP299" s="55" t="str">
        <f t="shared" si="67"/>
        <v/>
      </c>
      <c r="BQ299" s="55" t="str">
        <f t="shared" si="67"/>
        <v/>
      </c>
      <c r="BR299" s="62" t="str">
        <f t="shared" si="57"/>
        <v>Base</v>
      </c>
      <c r="BS299" s="62" t="str">
        <f t="shared" si="58"/>
        <v/>
      </c>
      <c r="BT299" s="63">
        <f t="shared" si="59"/>
        <v>117</v>
      </c>
      <c r="BU299" s="64">
        <f t="shared" si="60"/>
        <v>6.02</v>
      </c>
      <c r="BV299" s="64">
        <f t="shared" si="61"/>
        <v>13.04</v>
      </c>
      <c r="BW299" s="64">
        <f t="shared" si="62"/>
        <v>97.44</v>
      </c>
      <c r="BX299" s="65">
        <f t="shared" si="63"/>
        <v>46257.02</v>
      </c>
      <c r="BY299" s="65">
        <f t="shared" si="64"/>
        <v>46264.04</v>
      </c>
      <c r="BZ299" s="65">
        <f t="shared" si="65"/>
        <v>46349.440000000002</v>
      </c>
    </row>
    <row r="300" spans="1:78" s="58" customFormat="1" ht="15.5" x14ac:dyDescent="0.35">
      <c r="A300">
        <v>71976</v>
      </c>
      <c r="B300" t="s">
        <v>782</v>
      </c>
      <c r="C300" t="s">
        <v>366</v>
      </c>
      <c r="D300">
        <v>201</v>
      </c>
      <c r="E300">
        <v>3090</v>
      </c>
      <c r="F300" t="s">
        <v>368</v>
      </c>
      <c r="G300" t="s">
        <v>216</v>
      </c>
      <c r="H300" t="s">
        <v>366</v>
      </c>
      <c r="I300" s="13">
        <v>46254</v>
      </c>
      <c r="J300" s="13">
        <v>46374</v>
      </c>
      <c r="K300" s="13">
        <v>46314</v>
      </c>
      <c r="L300" t="s">
        <v>979</v>
      </c>
      <c r="M300" t="s">
        <v>517</v>
      </c>
      <c r="N300">
        <v>30</v>
      </c>
      <c r="O300">
        <v>9</v>
      </c>
      <c r="P300">
        <v>9</v>
      </c>
      <c r="Q300">
        <v>9</v>
      </c>
      <c r="R300">
        <v>0</v>
      </c>
      <c r="S300" t="s">
        <v>197</v>
      </c>
      <c r="T300" t="s">
        <v>197</v>
      </c>
      <c r="U300">
        <v>0</v>
      </c>
      <c r="V300"/>
      <c r="W300">
        <v>3</v>
      </c>
      <c r="X300" t="s">
        <v>194</v>
      </c>
      <c r="Y300"/>
      <c r="Z300" t="s">
        <v>518</v>
      </c>
      <c r="AA300" t="s">
        <v>519</v>
      </c>
      <c r="AB300" t="s">
        <v>199</v>
      </c>
      <c r="AC300" t="s">
        <v>317</v>
      </c>
      <c r="AD300" t="s">
        <v>275</v>
      </c>
      <c r="AE300" t="s">
        <v>480</v>
      </c>
      <c r="AF300" s="13">
        <v>46254</v>
      </c>
      <c r="AG300" s="13">
        <v>46374</v>
      </c>
      <c r="AH300"/>
      <c r="AI300"/>
      <c r="AJ300"/>
      <c r="AK300"/>
      <c r="AL300"/>
      <c r="AM300"/>
      <c r="AN300"/>
      <c r="AO300"/>
      <c r="AP300"/>
      <c r="AQ300"/>
      <c r="AR300"/>
      <c r="AS300"/>
      <c r="AT300" s="59">
        <f>VLOOKUP($BR300,Tables!$D$14:$I$27,2,FALSE)*W300</f>
        <v>480</v>
      </c>
      <c r="AU300" s="59">
        <f>VLOOKUP($BR300,Tables!$D$14:$I$27,3,FALSE)</f>
        <v>0</v>
      </c>
      <c r="AV300" s="59">
        <f>VLOOKUP($BR300,Tables!$D$14:$I$27,4,FALSE)*W300</f>
        <v>0</v>
      </c>
      <c r="AW300" s="59">
        <f>VLOOKUP($BR300,Tables!$D$14:$I$27,5,FALSE)*W300</f>
        <v>0</v>
      </c>
      <c r="AX300" s="52">
        <f>IF(ISERROR(VLOOKUP(V300,Tables!$A$2:$B$27,2,FALSE))=TRUE,0,VLOOKUP(V300,Tables!$A$2:$B$27,2,FALSE))*VLOOKUP(BR300,Tables!$D$14:$J$27,7,FALSE)</f>
        <v>0</v>
      </c>
      <c r="AY300" s="52">
        <f>IF(ISERROR(VLOOKUP(BS300,Tables!$A$2:$B$31,2,FALSE))=TRUE,0,VLOOKUP(BS300,Tables!$A$2:$B$31,2,FALSE))</f>
        <v>0</v>
      </c>
      <c r="AZ300" s="59">
        <f>VLOOKUP($BR300,Tables!$D$14:$K$27,8,FALSE)</f>
        <v>0</v>
      </c>
      <c r="BA300" s="59">
        <f>IF(OR(BR300="T150",BR300="HYBT150"),W300*Tables!$L$23,0)</f>
        <v>0</v>
      </c>
      <c r="BB300" s="59">
        <f>IF(OR(BR300="T200",BR300="HYBT200"),W300*Tables!$E$24,0)</f>
        <v>0</v>
      </c>
      <c r="BC300" s="61">
        <f t="shared" si="56"/>
        <v>480</v>
      </c>
      <c r="BD300" s="55" t="str">
        <f t="shared" si="67"/>
        <v/>
      </c>
      <c r="BE300" s="55" t="str">
        <f t="shared" si="67"/>
        <v/>
      </c>
      <c r="BF300" s="55" t="str">
        <f t="shared" si="67"/>
        <v/>
      </c>
      <c r="BG300" s="55" t="str">
        <f t="shared" si="67"/>
        <v/>
      </c>
      <c r="BH300" s="55" t="str">
        <f t="shared" si="67"/>
        <v/>
      </c>
      <c r="BI300" s="55" t="str">
        <f t="shared" si="67"/>
        <v/>
      </c>
      <c r="BJ300" s="55" t="str">
        <f t="shared" si="67"/>
        <v/>
      </c>
      <c r="BK300" s="55" t="str">
        <f t="shared" si="67"/>
        <v/>
      </c>
      <c r="BL300" s="55" t="str">
        <f t="shared" si="67"/>
        <v/>
      </c>
      <c r="BM300" s="55" t="str">
        <f t="shared" si="67"/>
        <v/>
      </c>
      <c r="BN300" s="55" t="str">
        <f t="shared" si="67"/>
        <v/>
      </c>
      <c r="BO300" s="55" t="str">
        <f t="shared" si="67"/>
        <v/>
      </c>
      <c r="BP300" s="55" t="str">
        <f t="shared" si="67"/>
        <v/>
      </c>
      <c r="BQ300" s="55" t="str">
        <f t="shared" si="67"/>
        <v/>
      </c>
      <c r="BR300" s="62" t="str">
        <f t="shared" si="57"/>
        <v>Base</v>
      </c>
      <c r="BS300" s="62" t="str">
        <f t="shared" si="58"/>
        <v/>
      </c>
      <c r="BT300" s="63">
        <f t="shared" si="59"/>
        <v>121</v>
      </c>
      <c r="BU300" s="64">
        <f t="shared" si="60"/>
        <v>6.26</v>
      </c>
      <c r="BV300" s="64">
        <f t="shared" si="61"/>
        <v>13.52</v>
      </c>
      <c r="BW300" s="64">
        <f t="shared" si="62"/>
        <v>100.8</v>
      </c>
      <c r="BX300" s="65">
        <f t="shared" si="63"/>
        <v>46260.26</v>
      </c>
      <c r="BY300" s="65">
        <f t="shared" si="64"/>
        <v>46267.519999999997</v>
      </c>
      <c r="BZ300" s="65">
        <f t="shared" si="65"/>
        <v>46356.800000000003</v>
      </c>
    </row>
    <row r="301" spans="1:78" s="58" customFormat="1" ht="15.5" x14ac:dyDescent="0.35">
      <c r="A301">
        <v>71035</v>
      </c>
      <c r="B301" t="s">
        <v>782</v>
      </c>
      <c r="C301" t="s">
        <v>366</v>
      </c>
      <c r="D301">
        <v>201</v>
      </c>
      <c r="E301">
        <v>3091</v>
      </c>
      <c r="F301" t="s">
        <v>368</v>
      </c>
      <c r="G301" t="s">
        <v>216</v>
      </c>
      <c r="H301" t="s">
        <v>366</v>
      </c>
      <c r="I301" s="13">
        <v>46246</v>
      </c>
      <c r="J301" s="13">
        <v>46741</v>
      </c>
      <c r="K301" s="13">
        <v>46493</v>
      </c>
      <c r="L301" t="s">
        <v>979</v>
      </c>
      <c r="M301" t="s">
        <v>476</v>
      </c>
      <c r="N301">
        <v>30</v>
      </c>
      <c r="O301">
        <v>0</v>
      </c>
      <c r="P301">
        <v>0</v>
      </c>
      <c r="Q301">
        <v>0</v>
      </c>
      <c r="R301">
        <v>0</v>
      </c>
      <c r="S301">
        <v>374020</v>
      </c>
      <c r="T301" t="s">
        <v>1136</v>
      </c>
      <c r="U301">
        <v>0</v>
      </c>
      <c r="V301"/>
      <c r="W301">
        <v>3</v>
      </c>
      <c r="X301" t="s">
        <v>194</v>
      </c>
      <c r="Y301"/>
      <c r="Z301" t="s">
        <v>477</v>
      </c>
      <c r="AA301" t="s">
        <v>478</v>
      </c>
      <c r="AB301" t="s">
        <v>199</v>
      </c>
      <c r="AC301" t="s">
        <v>317</v>
      </c>
      <c r="AD301" t="s">
        <v>275</v>
      </c>
      <c r="AE301" t="s">
        <v>480</v>
      </c>
      <c r="AF301" s="13">
        <v>46246</v>
      </c>
      <c r="AG301" s="13">
        <v>46741</v>
      </c>
      <c r="AH301"/>
      <c r="AI301"/>
      <c r="AJ301"/>
      <c r="AK301"/>
      <c r="AL301"/>
      <c r="AM301"/>
      <c r="AN301"/>
      <c r="AO301"/>
      <c r="AP301"/>
      <c r="AQ301"/>
      <c r="AR301"/>
      <c r="AS301"/>
      <c r="AT301" s="59">
        <f>VLOOKUP($BR301,Tables!$D$14:$I$27,2,FALSE)*W301</f>
        <v>480</v>
      </c>
      <c r="AU301" s="59">
        <f>VLOOKUP($BR301,Tables!$D$14:$I$27,3,FALSE)</f>
        <v>0</v>
      </c>
      <c r="AV301" s="59">
        <f>VLOOKUP($BR301,Tables!$D$14:$I$27,4,FALSE)*W301</f>
        <v>0</v>
      </c>
      <c r="AW301" s="59">
        <f>VLOOKUP($BR301,Tables!$D$14:$I$27,5,FALSE)*W301</f>
        <v>0</v>
      </c>
      <c r="AX301" s="52">
        <f>IF(ISERROR(VLOOKUP(V301,Tables!$A$2:$B$27,2,FALSE))=TRUE,0,VLOOKUP(V301,Tables!$A$2:$B$27,2,FALSE))*VLOOKUP(BR301,Tables!$D$14:$J$27,7,FALSE)</f>
        <v>0</v>
      </c>
      <c r="AY301" s="52">
        <f>IF(ISERROR(VLOOKUP(BS301,Tables!$A$2:$B$31,2,FALSE))=TRUE,0,VLOOKUP(BS301,Tables!$A$2:$B$31,2,FALSE))</f>
        <v>0</v>
      </c>
      <c r="AZ301" s="59">
        <f>VLOOKUP($BR301,Tables!$D$14:$K$27,8,FALSE)</f>
        <v>0</v>
      </c>
      <c r="BA301" s="59">
        <f>IF(OR(BR301="T150",BR301="HYBT150"),W301*Tables!$L$23,0)</f>
        <v>0</v>
      </c>
      <c r="BB301" s="59">
        <f>IF(OR(BR301="T200",BR301="HYBT200"),W301*Tables!$E$24,0)</f>
        <v>0</v>
      </c>
      <c r="BC301" s="61">
        <f t="shared" si="56"/>
        <v>480</v>
      </c>
      <c r="BD301" s="55" t="str">
        <f t="shared" si="67"/>
        <v/>
      </c>
      <c r="BE301" s="55" t="str">
        <f t="shared" si="67"/>
        <v/>
      </c>
      <c r="BF301" s="55" t="str">
        <f t="shared" si="67"/>
        <v/>
      </c>
      <c r="BG301" s="55" t="str">
        <f t="shared" si="67"/>
        <v/>
      </c>
      <c r="BH301" s="55" t="str">
        <f t="shared" si="67"/>
        <v/>
      </c>
      <c r="BI301" s="55" t="str">
        <f t="shared" si="67"/>
        <v/>
      </c>
      <c r="BJ301" s="55" t="str">
        <f t="shared" si="67"/>
        <v/>
      </c>
      <c r="BK301" s="55" t="str">
        <f t="shared" si="67"/>
        <v/>
      </c>
      <c r="BL301" s="55" t="str">
        <f t="shared" si="67"/>
        <v/>
      </c>
      <c r="BM301" s="55" t="str">
        <f t="shared" si="67"/>
        <v/>
      </c>
      <c r="BN301" s="55" t="str">
        <f t="shared" si="67"/>
        <v/>
      </c>
      <c r="BO301" s="55" t="str">
        <f t="shared" si="67"/>
        <v/>
      </c>
      <c r="BP301" s="55" t="str">
        <f t="shared" si="67"/>
        <v/>
      </c>
      <c r="BQ301" s="55" t="str">
        <f t="shared" si="67"/>
        <v/>
      </c>
      <c r="BR301" s="62" t="str">
        <f t="shared" si="57"/>
        <v>Base</v>
      </c>
      <c r="BS301" s="62" t="str">
        <f t="shared" si="58"/>
        <v/>
      </c>
      <c r="BT301" s="63">
        <f t="shared" si="59"/>
        <v>496</v>
      </c>
      <c r="BU301" s="64">
        <f t="shared" si="60"/>
        <v>28.759999999999998</v>
      </c>
      <c r="BV301" s="64">
        <f t="shared" si="61"/>
        <v>58.519999999999996</v>
      </c>
      <c r="BW301" s="64">
        <f t="shared" si="62"/>
        <v>415.8</v>
      </c>
      <c r="BX301" s="65">
        <f t="shared" si="63"/>
        <v>46274.76</v>
      </c>
      <c r="BY301" s="65">
        <f t="shared" si="64"/>
        <v>46304.52</v>
      </c>
      <c r="BZ301" s="65">
        <f t="shared" si="65"/>
        <v>46661.8</v>
      </c>
    </row>
    <row r="302" spans="1:78" s="58" customFormat="1" ht="15.5" x14ac:dyDescent="0.35">
      <c r="A302">
        <v>71289</v>
      </c>
      <c r="B302" t="s">
        <v>782</v>
      </c>
      <c r="C302" t="s">
        <v>369</v>
      </c>
      <c r="D302">
        <v>101</v>
      </c>
      <c r="E302">
        <v>3001</v>
      </c>
      <c r="F302" t="s">
        <v>370</v>
      </c>
      <c r="G302" t="s">
        <v>242</v>
      </c>
      <c r="H302" t="s">
        <v>369</v>
      </c>
      <c r="I302" s="13">
        <v>46251</v>
      </c>
      <c r="J302" s="13">
        <v>46367</v>
      </c>
      <c r="K302" s="13">
        <v>46309</v>
      </c>
      <c r="L302" t="s">
        <v>256</v>
      </c>
      <c r="M302" t="s">
        <v>161</v>
      </c>
      <c r="N302">
        <v>24</v>
      </c>
      <c r="O302">
        <v>24</v>
      </c>
      <c r="P302">
        <v>24</v>
      </c>
      <c r="Q302">
        <v>24</v>
      </c>
      <c r="R302">
        <v>0</v>
      </c>
      <c r="S302">
        <v>205737</v>
      </c>
      <c r="T302" t="s">
        <v>235</v>
      </c>
      <c r="U302">
        <v>0</v>
      </c>
      <c r="V302"/>
      <c r="W302">
        <v>1</v>
      </c>
      <c r="X302" t="s">
        <v>194</v>
      </c>
      <c r="Y302"/>
      <c r="Z302" t="s">
        <v>277</v>
      </c>
      <c r="AA302"/>
      <c r="AB302"/>
      <c r="AC302"/>
      <c r="AD302"/>
      <c r="AE302"/>
      <c r="AF302" s="13">
        <v>46251</v>
      </c>
      <c r="AG302" s="13">
        <v>46367</v>
      </c>
      <c r="AH302"/>
      <c r="AI302"/>
      <c r="AJ302"/>
      <c r="AK302"/>
      <c r="AL302"/>
      <c r="AM302"/>
      <c r="AN302"/>
      <c r="AO302"/>
      <c r="AP302"/>
      <c r="AQ302"/>
      <c r="AR302"/>
      <c r="AS302"/>
      <c r="AT302" s="59">
        <f>VLOOKUP($BR302,Tables!$D$14:$I$27,2,FALSE)*W302</f>
        <v>160</v>
      </c>
      <c r="AU302" s="59">
        <f>VLOOKUP($BR302,Tables!$D$14:$I$27,3,FALSE)</f>
        <v>0</v>
      </c>
      <c r="AV302" s="59">
        <f>VLOOKUP($BR302,Tables!$D$14:$I$27,4,FALSE)*W302</f>
        <v>0</v>
      </c>
      <c r="AW302" s="59">
        <f>VLOOKUP($BR302,Tables!$D$14:$I$27,5,FALSE)*W302</f>
        <v>0</v>
      </c>
      <c r="AX302" s="52">
        <f>IF(ISERROR(VLOOKUP(V302,Tables!$A$2:$B$27,2,FALSE))=TRUE,0,VLOOKUP(V302,Tables!$A$2:$B$27,2,FALSE))*VLOOKUP(BR302,Tables!$D$14:$J$27,7,FALSE)</f>
        <v>0</v>
      </c>
      <c r="AY302" s="52">
        <f>IF(ISERROR(VLOOKUP(BS302,Tables!$A$2:$B$31,2,FALSE))=TRUE,0,VLOOKUP(BS302,Tables!$A$2:$B$31,2,FALSE))</f>
        <v>0</v>
      </c>
      <c r="AZ302" s="59">
        <f>VLOOKUP($BR302,Tables!$D$14:$K$27,8,FALSE)</f>
        <v>0</v>
      </c>
      <c r="BA302" s="59">
        <f>IF(OR(BR302="T150",BR302="HYBT150"),W302*Tables!$L$23,0)</f>
        <v>0</v>
      </c>
      <c r="BB302" s="59">
        <f>IF(OR(BR302="T200",BR302="HYBT200"),W302*Tables!$E$24,0)</f>
        <v>0</v>
      </c>
      <c r="BC302" s="61">
        <f t="shared" si="56"/>
        <v>160</v>
      </c>
      <c r="BD302" s="55" t="str">
        <f t="shared" si="67"/>
        <v/>
      </c>
      <c r="BE302" s="55" t="str">
        <f t="shared" si="67"/>
        <v/>
      </c>
      <c r="BF302" s="55" t="str">
        <f t="shared" si="67"/>
        <v/>
      </c>
      <c r="BG302" s="55" t="str">
        <f t="shared" si="67"/>
        <v/>
      </c>
      <c r="BH302" s="55" t="str">
        <f t="shared" si="67"/>
        <v/>
      </c>
      <c r="BI302" s="55" t="str">
        <f t="shared" si="67"/>
        <v/>
      </c>
      <c r="BJ302" s="55" t="str">
        <f t="shared" si="67"/>
        <v/>
      </c>
      <c r="BK302" s="55" t="str">
        <f t="shared" si="67"/>
        <v/>
      </c>
      <c r="BL302" s="55" t="str">
        <f t="shared" si="67"/>
        <v/>
      </c>
      <c r="BM302" s="55" t="str">
        <f t="shared" si="67"/>
        <v/>
      </c>
      <c r="BN302" s="55" t="str">
        <f t="shared" si="67"/>
        <v/>
      </c>
      <c r="BO302" s="55" t="str">
        <f t="shared" si="67"/>
        <v/>
      </c>
      <c r="BP302" s="55" t="str">
        <f t="shared" si="67"/>
        <v/>
      </c>
      <c r="BQ302" s="55" t="str">
        <f t="shared" si="67"/>
        <v/>
      </c>
      <c r="BR302" s="62" t="str">
        <f t="shared" si="57"/>
        <v>Base</v>
      </c>
      <c r="BS302" s="62" t="str">
        <f t="shared" si="58"/>
        <v/>
      </c>
      <c r="BT302" s="63">
        <f t="shared" si="59"/>
        <v>117</v>
      </c>
      <c r="BU302" s="64">
        <f t="shared" si="60"/>
        <v>6.02</v>
      </c>
      <c r="BV302" s="64">
        <f t="shared" si="61"/>
        <v>13.04</v>
      </c>
      <c r="BW302" s="64">
        <f t="shared" si="62"/>
        <v>97.44</v>
      </c>
      <c r="BX302" s="65">
        <f t="shared" si="63"/>
        <v>46257.02</v>
      </c>
      <c r="BY302" s="65">
        <f t="shared" si="64"/>
        <v>46264.04</v>
      </c>
      <c r="BZ302" s="65">
        <f t="shared" si="65"/>
        <v>46349.440000000002</v>
      </c>
    </row>
    <row r="303" spans="1:78" s="58" customFormat="1" ht="15.5" x14ac:dyDescent="0.35">
      <c r="A303">
        <v>72116</v>
      </c>
      <c r="B303" t="s">
        <v>782</v>
      </c>
      <c r="C303" t="s">
        <v>369</v>
      </c>
      <c r="D303">
        <v>250</v>
      </c>
      <c r="E303">
        <v>3001</v>
      </c>
      <c r="F303" t="s">
        <v>610</v>
      </c>
      <c r="G303" t="s">
        <v>242</v>
      </c>
      <c r="H303" t="s">
        <v>369</v>
      </c>
      <c r="I303" s="13">
        <v>46251</v>
      </c>
      <c r="J303" s="13">
        <v>46367</v>
      </c>
      <c r="K303" s="13">
        <v>46309</v>
      </c>
      <c r="L303" t="s">
        <v>282</v>
      </c>
      <c r="M303" t="s">
        <v>193</v>
      </c>
      <c r="N303">
        <v>24</v>
      </c>
      <c r="O303">
        <v>9</v>
      </c>
      <c r="P303">
        <v>9</v>
      </c>
      <c r="Q303">
        <v>9</v>
      </c>
      <c r="R303">
        <v>0</v>
      </c>
      <c r="S303">
        <v>205737</v>
      </c>
      <c r="T303" t="s">
        <v>235</v>
      </c>
      <c r="U303">
        <v>0</v>
      </c>
      <c r="V303"/>
      <c r="W303">
        <v>3</v>
      </c>
      <c r="X303" t="s">
        <v>194</v>
      </c>
      <c r="Y303"/>
      <c r="Z303"/>
      <c r="AA303" t="s">
        <v>19</v>
      </c>
      <c r="AB303">
        <v>2264</v>
      </c>
      <c r="AC303" t="s">
        <v>2</v>
      </c>
      <c r="AD303" t="s">
        <v>323</v>
      </c>
      <c r="AE303" t="s">
        <v>483</v>
      </c>
      <c r="AF303" s="13">
        <v>46251</v>
      </c>
      <c r="AG303" s="13">
        <v>46367</v>
      </c>
      <c r="AH303"/>
      <c r="AI303"/>
      <c r="AJ303"/>
      <c r="AK303"/>
      <c r="AL303"/>
      <c r="AM303"/>
      <c r="AN303"/>
      <c r="AO303"/>
      <c r="AP303"/>
      <c r="AQ303"/>
      <c r="AR303"/>
      <c r="AS303"/>
      <c r="AT303" s="59">
        <f>VLOOKUP($BR303,Tables!$D$14:$I$27,2,FALSE)*W303</f>
        <v>480</v>
      </c>
      <c r="AU303" s="59">
        <f>VLOOKUP($BR303,Tables!$D$14:$I$27,3,FALSE)</f>
        <v>0</v>
      </c>
      <c r="AV303" s="59">
        <f>VLOOKUP($BR303,Tables!$D$14:$I$27,4,FALSE)*W303</f>
        <v>0</v>
      </c>
      <c r="AW303" s="59">
        <f>VLOOKUP($BR303,Tables!$D$14:$I$27,5,FALSE)*W303</f>
        <v>0</v>
      </c>
      <c r="AX303" s="52">
        <f>IF(ISERROR(VLOOKUP(V303,Tables!$A$2:$B$27,2,FALSE))=TRUE,0,VLOOKUP(V303,Tables!$A$2:$B$27,2,FALSE))*VLOOKUP(BR303,Tables!$D$14:$J$27,7,FALSE)</f>
        <v>0</v>
      </c>
      <c r="AY303" s="52">
        <f>IF(ISERROR(VLOOKUP(BS303,Tables!$A$2:$B$31,2,FALSE))=TRUE,0,VLOOKUP(BS303,Tables!$A$2:$B$31,2,FALSE))</f>
        <v>0</v>
      </c>
      <c r="AZ303" s="59">
        <f>VLOOKUP($BR303,Tables!$D$14:$K$27,8,FALSE)</f>
        <v>0</v>
      </c>
      <c r="BA303" s="59">
        <f>IF(OR(BR303="T150",BR303="HYBT150"),W303*Tables!$L$23,0)</f>
        <v>0</v>
      </c>
      <c r="BB303" s="59">
        <f>IF(OR(BR303="T200",BR303="HYBT200"),W303*Tables!$E$24,0)</f>
        <v>0</v>
      </c>
      <c r="BC303" s="61">
        <f t="shared" si="56"/>
        <v>480</v>
      </c>
      <c r="BD303" s="55" t="str">
        <f t="shared" si="67"/>
        <v/>
      </c>
      <c r="BE303" s="55" t="str">
        <f t="shared" si="67"/>
        <v/>
      </c>
      <c r="BF303" s="55" t="str">
        <f t="shared" si="67"/>
        <v/>
      </c>
      <c r="BG303" s="55" t="str">
        <f t="shared" si="67"/>
        <v/>
      </c>
      <c r="BH303" s="55" t="str">
        <f t="shared" si="67"/>
        <v/>
      </c>
      <c r="BI303" s="55" t="str">
        <f t="shared" si="67"/>
        <v/>
      </c>
      <c r="BJ303" s="55" t="str">
        <f t="shared" si="67"/>
        <v/>
      </c>
      <c r="BK303" s="55" t="str">
        <f t="shared" si="67"/>
        <v/>
      </c>
      <c r="BL303" s="55" t="str">
        <f t="shared" si="67"/>
        <v/>
      </c>
      <c r="BM303" s="55" t="str">
        <f t="shared" si="67"/>
        <v/>
      </c>
      <c r="BN303" s="55" t="str">
        <f t="shared" si="67"/>
        <v/>
      </c>
      <c r="BO303" s="55" t="str">
        <f t="shared" si="67"/>
        <v/>
      </c>
      <c r="BP303" s="55" t="str">
        <f t="shared" si="67"/>
        <v/>
      </c>
      <c r="BQ303" s="55" t="str">
        <f t="shared" si="67"/>
        <v/>
      </c>
      <c r="BR303" s="62" t="str">
        <f t="shared" si="57"/>
        <v>Base</v>
      </c>
      <c r="BS303" s="62" t="str">
        <f t="shared" si="58"/>
        <v/>
      </c>
      <c r="BT303" s="63">
        <f t="shared" si="59"/>
        <v>117</v>
      </c>
      <c r="BU303" s="64">
        <f t="shared" si="60"/>
        <v>6.02</v>
      </c>
      <c r="BV303" s="64">
        <f t="shared" si="61"/>
        <v>13.04</v>
      </c>
      <c r="BW303" s="64">
        <f t="shared" si="62"/>
        <v>97.44</v>
      </c>
      <c r="BX303" s="65">
        <f t="shared" si="63"/>
        <v>46257.02</v>
      </c>
      <c r="BY303" s="65">
        <f t="shared" si="64"/>
        <v>46264.04</v>
      </c>
      <c r="BZ303" s="65">
        <f t="shared" si="65"/>
        <v>46349.440000000002</v>
      </c>
    </row>
    <row r="304" spans="1:78" s="58" customFormat="1" ht="15.5" x14ac:dyDescent="0.35">
      <c r="A304">
        <v>71290</v>
      </c>
      <c r="B304" t="s">
        <v>782</v>
      </c>
      <c r="C304" t="s">
        <v>369</v>
      </c>
      <c r="D304">
        <v>250</v>
      </c>
      <c r="E304">
        <v>3002</v>
      </c>
      <c r="F304" t="s">
        <v>610</v>
      </c>
      <c r="G304" t="s">
        <v>242</v>
      </c>
      <c r="H304" t="s">
        <v>369</v>
      </c>
      <c r="I304" s="13">
        <v>46251</v>
      </c>
      <c r="J304" s="13">
        <v>46367</v>
      </c>
      <c r="K304" s="13">
        <v>46309</v>
      </c>
      <c r="L304" t="s">
        <v>282</v>
      </c>
      <c r="M304" t="s">
        <v>193</v>
      </c>
      <c r="N304">
        <v>24</v>
      </c>
      <c r="O304">
        <v>0</v>
      </c>
      <c r="P304">
        <v>0</v>
      </c>
      <c r="Q304">
        <v>0</v>
      </c>
      <c r="R304">
        <v>0</v>
      </c>
      <c r="S304" t="s">
        <v>197</v>
      </c>
      <c r="T304" t="s">
        <v>197</v>
      </c>
      <c r="U304">
        <v>0</v>
      </c>
      <c r="V304"/>
      <c r="W304">
        <v>3</v>
      </c>
      <c r="X304" t="s">
        <v>293</v>
      </c>
      <c r="Y304"/>
      <c r="Z304"/>
      <c r="AA304"/>
      <c r="AB304"/>
      <c r="AC304" t="s">
        <v>2</v>
      </c>
      <c r="AD304" t="s">
        <v>323</v>
      </c>
      <c r="AE304" t="s">
        <v>483</v>
      </c>
      <c r="AF304" s="13">
        <v>46251</v>
      </c>
      <c r="AG304" s="13">
        <v>46367</v>
      </c>
      <c r="AH304"/>
      <c r="AI304"/>
      <c r="AJ304"/>
      <c r="AK304"/>
      <c r="AL304"/>
      <c r="AM304"/>
      <c r="AN304"/>
      <c r="AO304"/>
      <c r="AP304"/>
      <c r="AQ304"/>
      <c r="AR304"/>
      <c r="AS304"/>
      <c r="AT304" s="59">
        <f>VLOOKUP($BR304,Tables!$D$14:$I$27,2,FALSE)*W304</f>
        <v>480</v>
      </c>
      <c r="AU304" s="59">
        <f>VLOOKUP($BR304,Tables!$D$14:$I$27,3,FALSE)</f>
        <v>0</v>
      </c>
      <c r="AV304" s="59">
        <f>VLOOKUP($BR304,Tables!$D$14:$I$27,4,FALSE)*W304</f>
        <v>0</v>
      </c>
      <c r="AW304" s="59">
        <f>VLOOKUP($BR304,Tables!$D$14:$I$27,5,FALSE)*W304</f>
        <v>0</v>
      </c>
      <c r="AX304" s="52">
        <f>IF(ISERROR(VLOOKUP(V304,Tables!$A$2:$B$27,2,FALSE))=TRUE,0,VLOOKUP(V304,Tables!$A$2:$B$27,2,FALSE))*VLOOKUP(BR304,Tables!$D$14:$J$27,7,FALSE)</f>
        <v>0</v>
      </c>
      <c r="AY304" s="52">
        <f>IF(ISERROR(VLOOKUP(BS304,Tables!$A$2:$B$31,2,FALSE))=TRUE,0,VLOOKUP(BS304,Tables!$A$2:$B$31,2,FALSE))</f>
        <v>0</v>
      </c>
      <c r="AZ304" s="59">
        <f>VLOOKUP($BR304,Tables!$D$14:$K$27,8,FALSE)</f>
        <v>0</v>
      </c>
      <c r="BA304" s="59">
        <f>IF(OR(BR304="T150",BR304="HYBT150"),W304*Tables!$L$23,0)</f>
        <v>0</v>
      </c>
      <c r="BB304" s="59">
        <f>IF(OR(BR304="T200",BR304="HYBT200"),W304*Tables!$E$24,0)</f>
        <v>0</v>
      </c>
      <c r="BC304" s="61">
        <f t="shared" si="56"/>
        <v>480</v>
      </c>
      <c r="BD304" s="55" t="str">
        <f t="shared" si="67"/>
        <v/>
      </c>
      <c r="BE304" s="55" t="str">
        <f t="shared" si="67"/>
        <v/>
      </c>
      <c r="BF304" s="55" t="str">
        <f t="shared" si="67"/>
        <v/>
      </c>
      <c r="BG304" s="55" t="str">
        <f t="shared" si="67"/>
        <v/>
      </c>
      <c r="BH304" s="55" t="str">
        <f t="shared" si="67"/>
        <v/>
      </c>
      <c r="BI304" s="55" t="str">
        <f t="shared" si="67"/>
        <v/>
      </c>
      <c r="BJ304" s="55" t="str">
        <f t="shared" si="67"/>
        <v/>
      </c>
      <c r="BK304" s="55" t="str">
        <f t="shared" si="67"/>
        <v/>
      </c>
      <c r="BL304" s="55" t="str">
        <f t="shared" si="67"/>
        <v/>
      </c>
      <c r="BM304" s="55" t="str">
        <f t="shared" si="67"/>
        <v/>
      </c>
      <c r="BN304" s="55" t="str">
        <f t="shared" si="67"/>
        <v/>
      </c>
      <c r="BO304" s="55" t="str">
        <f t="shared" si="67"/>
        <v/>
      </c>
      <c r="BP304" s="55" t="str">
        <f t="shared" si="67"/>
        <v/>
      </c>
      <c r="BQ304" s="55" t="str">
        <f t="shared" si="67"/>
        <v/>
      </c>
      <c r="BR304" s="62" t="str">
        <f t="shared" si="57"/>
        <v>Base</v>
      </c>
      <c r="BS304" s="62" t="str">
        <f t="shared" si="58"/>
        <v/>
      </c>
      <c r="BT304" s="63">
        <f t="shared" si="59"/>
        <v>117</v>
      </c>
      <c r="BU304" s="64">
        <f t="shared" si="60"/>
        <v>6.02</v>
      </c>
      <c r="BV304" s="64">
        <f t="shared" si="61"/>
        <v>13.04</v>
      </c>
      <c r="BW304" s="64">
        <f t="shared" si="62"/>
        <v>97.44</v>
      </c>
      <c r="BX304" s="65">
        <f t="shared" si="63"/>
        <v>46257.02</v>
      </c>
      <c r="BY304" s="65">
        <f t="shared" si="64"/>
        <v>46264.04</v>
      </c>
      <c r="BZ304" s="65">
        <f t="shared" si="65"/>
        <v>46349.440000000002</v>
      </c>
    </row>
    <row r="305" spans="1:78" s="58" customFormat="1" ht="15.5" x14ac:dyDescent="0.35">
      <c r="A305">
        <v>71291</v>
      </c>
      <c r="B305" t="s">
        <v>782</v>
      </c>
      <c r="C305" t="s">
        <v>369</v>
      </c>
      <c r="D305">
        <v>250</v>
      </c>
      <c r="E305">
        <v>3020</v>
      </c>
      <c r="F305" t="s">
        <v>610</v>
      </c>
      <c r="G305" t="s">
        <v>242</v>
      </c>
      <c r="H305" t="s">
        <v>369</v>
      </c>
      <c r="I305" s="13">
        <v>46251</v>
      </c>
      <c r="J305" s="13">
        <v>46367</v>
      </c>
      <c r="K305" s="13">
        <v>46309</v>
      </c>
      <c r="L305" t="s">
        <v>19</v>
      </c>
      <c r="M305" t="s">
        <v>161</v>
      </c>
      <c r="N305">
        <v>6</v>
      </c>
      <c r="O305">
        <v>0</v>
      </c>
      <c r="P305">
        <v>0</v>
      </c>
      <c r="Q305">
        <v>0</v>
      </c>
      <c r="R305">
        <v>0</v>
      </c>
      <c r="S305" t="s">
        <v>197</v>
      </c>
      <c r="T305" t="s">
        <v>197</v>
      </c>
      <c r="U305">
        <v>0</v>
      </c>
      <c r="V305"/>
      <c r="W305">
        <v>3</v>
      </c>
      <c r="X305" t="s">
        <v>19</v>
      </c>
      <c r="Y305"/>
      <c r="Z305"/>
      <c r="AA305"/>
      <c r="AB305"/>
      <c r="AC305"/>
      <c r="AD305"/>
      <c r="AE305"/>
      <c r="AF305" s="13">
        <v>46251</v>
      </c>
      <c r="AG305" s="13">
        <v>46367</v>
      </c>
      <c r="AH305"/>
      <c r="AI305"/>
      <c r="AJ305"/>
      <c r="AK305"/>
      <c r="AL305"/>
      <c r="AM305"/>
      <c r="AN305"/>
      <c r="AO305"/>
      <c r="AP305"/>
      <c r="AQ305"/>
      <c r="AR305"/>
      <c r="AS305"/>
      <c r="AT305" s="59">
        <f>VLOOKUP($BR305,Tables!$D$14:$I$27,2,FALSE)*W305</f>
        <v>480</v>
      </c>
      <c r="AU305" s="59">
        <f>VLOOKUP($BR305,Tables!$D$14:$I$27,3,FALSE)</f>
        <v>0</v>
      </c>
      <c r="AV305" s="59">
        <f>VLOOKUP($BR305,Tables!$D$14:$I$27,4,FALSE)*W305</f>
        <v>0</v>
      </c>
      <c r="AW305" s="59">
        <f>VLOOKUP($BR305,Tables!$D$14:$I$27,5,FALSE)*W305</f>
        <v>0</v>
      </c>
      <c r="AX305" s="52">
        <f>IF(ISERROR(VLOOKUP(V305,Tables!$A$2:$B$27,2,FALSE))=TRUE,0,VLOOKUP(V305,Tables!$A$2:$B$27,2,FALSE))*VLOOKUP(BR305,Tables!$D$14:$J$27,7,FALSE)</f>
        <v>0</v>
      </c>
      <c r="AY305" s="52">
        <f>IF(ISERROR(VLOOKUP(BS305,Tables!$A$2:$B$31,2,FALSE))=TRUE,0,VLOOKUP(BS305,Tables!$A$2:$B$31,2,FALSE))</f>
        <v>0</v>
      </c>
      <c r="AZ305" s="59">
        <f>VLOOKUP($BR305,Tables!$D$14:$K$27,8,FALSE)</f>
        <v>0</v>
      </c>
      <c r="BA305" s="59">
        <f>IF(OR(BR305="T150",BR305="HYBT150"),W305*Tables!$L$23,0)</f>
        <v>0</v>
      </c>
      <c r="BB305" s="59">
        <f>IF(OR(BR305="T200",BR305="HYBT200"),W305*Tables!$E$24,0)</f>
        <v>0</v>
      </c>
      <c r="BC305" s="61">
        <f t="shared" si="56"/>
        <v>480</v>
      </c>
      <c r="BD305" s="55" t="str">
        <f t="shared" si="67"/>
        <v/>
      </c>
      <c r="BE305" s="55" t="str">
        <f t="shared" si="67"/>
        <v/>
      </c>
      <c r="BF305" s="55" t="str">
        <f t="shared" si="67"/>
        <v/>
      </c>
      <c r="BG305" s="55" t="str">
        <f t="shared" si="67"/>
        <v/>
      </c>
      <c r="BH305" s="55" t="str">
        <f t="shared" si="67"/>
        <v/>
      </c>
      <c r="BI305" s="55" t="str">
        <f t="shared" si="67"/>
        <v/>
      </c>
      <c r="BJ305" s="55" t="str">
        <f t="shared" ref="BD305:BQ320" si="68">IF(ISERROR(SEARCHB(" "&amp;BJ$1&amp;" "," "&amp;$L305&amp;" "))=TRUE,"",BJ$1)</f>
        <v/>
      </c>
      <c r="BK305" s="55" t="str">
        <f t="shared" si="68"/>
        <v/>
      </c>
      <c r="BL305" s="55" t="str">
        <f t="shared" si="68"/>
        <v/>
      </c>
      <c r="BM305" s="55" t="str">
        <f t="shared" si="68"/>
        <v/>
      </c>
      <c r="BN305" s="55" t="str">
        <f t="shared" si="68"/>
        <v/>
      </c>
      <c r="BO305" s="55" t="str">
        <f t="shared" si="68"/>
        <v/>
      </c>
      <c r="BP305" s="55" t="str">
        <f t="shared" si="68"/>
        <v/>
      </c>
      <c r="BQ305" s="55" t="str">
        <f t="shared" si="68"/>
        <v/>
      </c>
      <c r="BR305" s="62" t="str">
        <f t="shared" si="57"/>
        <v>Base</v>
      </c>
      <c r="BS305" s="62" t="str">
        <f t="shared" si="58"/>
        <v/>
      </c>
      <c r="BT305" s="63">
        <f t="shared" si="59"/>
        <v>117</v>
      </c>
      <c r="BU305" s="64">
        <f t="shared" si="60"/>
        <v>6.02</v>
      </c>
      <c r="BV305" s="64">
        <f t="shared" si="61"/>
        <v>13.04</v>
      </c>
      <c r="BW305" s="64">
        <f t="shared" si="62"/>
        <v>97.44</v>
      </c>
      <c r="BX305" s="65">
        <f t="shared" si="63"/>
        <v>46257.02</v>
      </c>
      <c r="BY305" s="65">
        <f t="shared" si="64"/>
        <v>46264.04</v>
      </c>
      <c r="BZ305" s="65">
        <f t="shared" si="65"/>
        <v>46349.440000000002</v>
      </c>
    </row>
    <row r="306" spans="1:78" s="58" customFormat="1" ht="15.5" x14ac:dyDescent="0.35">
      <c r="A306">
        <v>71292</v>
      </c>
      <c r="B306" t="s">
        <v>782</v>
      </c>
      <c r="C306" t="s">
        <v>369</v>
      </c>
      <c r="D306">
        <v>270</v>
      </c>
      <c r="E306">
        <v>3001</v>
      </c>
      <c r="F306" t="s">
        <v>611</v>
      </c>
      <c r="G306" t="s">
        <v>242</v>
      </c>
      <c r="H306" t="s">
        <v>369</v>
      </c>
      <c r="I306" s="13">
        <v>46251</v>
      </c>
      <c r="J306" s="13">
        <v>46367</v>
      </c>
      <c r="K306" s="13">
        <v>46309</v>
      </c>
      <c r="L306" t="s">
        <v>785</v>
      </c>
      <c r="M306" t="s">
        <v>193</v>
      </c>
      <c r="N306">
        <v>24</v>
      </c>
      <c r="O306">
        <v>15</v>
      </c>
      <c r="P306">
        <v>15</v>
      </c>
      <c r="Q306">
        <v>15</v>
      </c>
      <c r="R306">
        <v>0</v>
      </c>
      <c r="S306">
        <v>237991</v>
      </c>
      <c r="T306" t="s">
        <v>904</v>
      </c>
      <c r="U306">
        <v>0</v>
      </c>
      <c r="V306"/>
      <c r="W306">
        <v>3</v>
      </c>
      <c r="X306" t="s">
        <v>194</v>
      </c>
      <c r="Y306"/>
      <c r="Z306"/>
      <c r="AA306" t="s">
        <v>19</v>
      </c>
      <c r="AB306">
        <v>1253</v>
      </c>
      <c r="AC306" t="s">
        <v>208</v>
      </c>
      <c r="AD306" t="s">
        <v>209</v>
      </c>
      <c r="AE306" t="s">
        <v>483</v>
      </c>
      <c r="AF306" s="13">
        <v>46251</v>
      </c>
      <c r="AG306" s="13">
        <v>46367</v>
      </c>
      <c r="AH306"/>
      <c r="AI306"/>
      <c r="AJ306"/>
      <c r="AK306"/>
      <c r="AL306"/>
      <c r="AM306"/>
      <c r="AN306"/>
      <c r="AO306"/>
      <c r="AP306"/>
      <c r="AQ306"/>
      <c r="AR306"/>
      <c r="AS306"/>
      <c r="AT306" s="59">
        <f>VLOOKUP($BR306,Tables!$D$14:$I$27,2,FALSE)*W306</f>
        <v>480</v>
      </c>
      <c r="AU306" s="59">
        <f>VLOOKUP($BR306,Tables!$D$14:$I$27,3,FALSE)</f>
        <v>0</v>
      </c>
      <c r="AV306" s="59">
        <f>VLOOKUP($BR306,Tables!$D$14:$I$27,4,FALSE)*W306</f>
        <v>0</v>
      </c>
      <c r="AW306" s="59">
        <f>VLOOKUP($BR306,Tables!$D$14:$I$27,5,FALSE)*W306</f>
        <v>0</v>
      </c>
      <c r="AX306" s="52">
        <f>IF(ISERROR(VLOOKUP(V306,Tables!$A$2:$B$27,2,FALSE))=TRUE,0,VLOOKUP(V306,Tables!$A$2:$B$27,2,FALSE))*VLOOKUP(BR306,Tables!$D$14:$J$27,7,FALSE)</f>
        <v>0</v>
      </c>
      <c r="AY306" s="52">
        <f>IF(ISERROR(VLOOKUP(BS306,Tables!$A$2:$B$31,2,FALSE))=TRUE,0,VLOOKUP(BS306,Tables!$A$2:$B$31,2,FALSE))</f>
        <v>0</v>
      </c>
      <c r="AZ306" s="59">
        <f>VLOOKUP($BR306,Tables!$D$14:$K$27,8,FALSE)</f>
        <v>0</v>
      </c>
      <c r="BA306" s="59">
        <f>IF(OR(BR306="T150",BR306="HYBT150"),W306*Tables!$L$23,0)</f>
        <v>0</v>
      </c>
      <c r="BB306" s="59">
        <f>IF(OR(BR306="T200",BR306="HYBT200"),W306*Tables!$E$24,0)</f>
        <v>0</v>
      </c>
      <c r="BC306" s="61">
        <f t="shared" si="56"/>
        <v>480</v>
      </c>
      <c r="BD306" s="55" t="str">
        <f t="shared" si="68"/>
        <v/>
      </c>
      <c r="BE306" s="55" t="str">
        <f t="shared" si="68"/>
        <v/>
      </c>
      <c r="BF306" s="55" t="str">
        <f t="shared" si="68"/>
        <v/>
      </c>
      <c r="BG306" s="55" t="str">
        <f t="shared" si="68"/>
        <v/>
      </c>
      <c r="BH306" s="55" t="str">
        <f t="shared" si="68"/>
        <v/>
      </c>
      <c r="BI306" s="55" t="str">
        <f t="shared" si="68"/>
        <v/>
      </c>
      <c r="BJ306" s="55" t="str">
        <f t="shared" si="68"/>
        <v/>
      </c>
      <c r="BK306" s="55" t="str">
        <f t="shared" si="68"/>
        <v/>
      </c>
      <c r="BL306" s="55" t="str">
        <f t="shared" si="68"/>
        <v/>
      </c>
      <c r="BM306" s="55" t="str">
        <f t="shared" si="68"/>
        <v/>
      </c>
      <c r="BN306" s="55" t="str">
        <f t="shared" si="68"/>
        <v/>
      </c>
      <c r="BO306" s="55" t="str">
        <f t="shared" si="68"/>
        <v/>
      </c>
      <c r="BP306" s="55" t="str">
        <f t="shared" si="68"/>
        <v/>
      </c>
      <c r="BQ306" s="55" t="str">
        <f t="shared" si="68"/>
        <v/>
      </c>
      <c r="BR306" s="62" t="str">
        <f t="shared" si="57"/>
        <v>Base</v>
      </c>
      <c r="BS306" s="62" t="str">
        <f t="shared" si="58"/>
        <v/>
      </c>
      <c r="BT306" s="63">
        <f t="shared" si="59"/>
        <v>117</v>
      </c>
      <c r="BU306" s="64">
        <f t="shared" si="60"/>
        <v>6.02</v>
      </c>
      <c r="BV306" s="64">
        <f t="shared" si="61"/>
        <v>13.04</v>
      </c>
      <c r="BW306" s="64">
        <f t="shared" si="62"/>
        <v>97.44</v>
      </c>
      <c r="BX306" s="65">
        <f t="shared" si="63"/>
        <v>46257.02</v>
      </c>
      <c r="BY306" s="65">
        <f t="shared" si="64"/>
        <v>46264.04</v>
      </c>
      <c r="BZ306" s="65">
        <f t="shared" si="65"/>
        <v>46349.440000000002</v>
      </c>
    </row>
    <row r="307" spans="1:78" s="58" customFormat="1" ht="15.5" x14ac:dyDescent="0.35">
      <c r="A307">
        <v>71860</v>
      </c>
      <c r="B307" t="s">
        <v>782</v>
      </c>
      <c r="C307" t="s">
        <v>612</v>
      </c>
      <c r="D307">
        <v>142</v>
      </c>
      <c r="E307">
        <v>3090</v>
      </c>
      <c r="F307" t="s">
        <v>613</v>
      </c>
      <c r="G307" t="s">
        <v>270</v>
      </c>
      <c r="H307" t="s">
        <v>612</v>
      </c>
      <c r="I307" s="13">
        <v>46252</v>
      </c>
      <c r="J307" s="13">
        <v>46373</v>
      </c>
      <c r="K307"/>
      <c r="L307" t="s">
        <v>19</v>
      </c>
      <c r="M307" t="s">
        <v>512</v>
      </c>
      <c r="N307">
        <v>6</v>
      </c>
      <c r="O307">
        <v>0</v>
      </c>
      <c r="P307">
        <v>0</v>
      </c>
      <c r="Q307">
        <v>0</v>
      </c>
      <c r="R307">
        <v>0</v>
      </c>
      <c r="S307" t="s">
        <v>197</v>
      </c>
      <c r="T307" t="s">
        <v>197</v>
      </c>
      <c r="U307">
        <v>0</v>
      </c>
      <c r="V307"/>
      <c r="W307">
        <v>3</v>
      </c>
      <c r="X307" t="s">
        <v>940</v>
      </c>
      <c r="Y307"/>
      <c r="Z307" t="s">
        <v>153</v>
      </c>
      <c r="AA307" t="s">
        <v>153</v>
      </c>
      <c r="AB307" t="s">
        <v>199</v>
      </c>
      <c r="AC307" t="s">
        <v>314</v>
      </c>
      <c r="AD307" t="s">
        <v>305</v>
      </c>
      <c r="AE307" t="s">
        <v>480</v>
      </c>
      <c r="AF307" s="13">
        <v>46252</v>
      </c>
      <c r="AG307" s="13">
        <v>46373</v>
      </c>
      <c r="AH307"/>
      <c r="AI307"/>
      <c r="AJ307"/>
      <c r="AK307"/>
      <c r="AL307"/>
      <c r="AM307"/>
      <c r="AN307"/>
      <c r="AO307"/>
      <c r="AP307"/>
      <c r="AQ307"/>
      <c r="AR307"/>
      <c r="AS307"/>
      <c r="AT307" s="59">
        <f>VLOOKUP($BR307,Tables!$D$14:$I$27,2,FALSE)*W307</f>
        <v>480</v>
      </c>
      <c r="AU307" s="59">
        <f>VLOOKUP($BR307,Tables!$D$14:$I$27,3,FALSE)</f>
        <v>0</v>
      </c>
      <c r="AV307" s="59">
        <f>VLOOKUP($BR307,Tables!$D$14:$I$27,4,FALSE)*W307</f>
        <v>0</v>
      </c>
      <c r="AW307" s="59">
        <f>VLOOKUP($BR307,Tables!$D$14:$I$27,5,FALSE)*W307</f>
        <v>0</v>
      </c>
      <c r="AX307" s="52">
        <f>IF(ISERROR(VLOOKUP(V307,Tables!$A$2:$B$27,2,FALSE))=TRUE,0,VLOOKUP(V307,Tables!$A$2:$B$27,2,FALSE))*VLOOKUP(BR307,Tables!$D$14:$J$27,7,FALSE)</f>
        <v>0</v>
      </c>
      <c r="AY307" s="52">
        <f>IF(ISERROR(VLOOKUP(BS307,Tables!$A$2:$B$31,2,FALSE))=TRUE,0,VLOOKUP(BS307,Tables!$A$2:$B$31,2,FALSE))</f>
        <v>0</v>
      </c>
      <c r="AZ307" s="59">
        <f>VLOOKUP($BR307,Tables!$D$14:$K$27,8,FALSE)</f>
        <v>0</v>
      </c>
      <c r="BA307" s="59">
        <f>IF(OR(BR307="T150",BR307="HYBT150"),W307*Tables!$L$23,0)</f>
        <v>0</v>
      </c>
      <c r="BB307" s="59">
        <f>IF(OR(BR307="T200",BR307="HYBT200"),W307*Tables!$E$24,0)</f>
        <v>0</v>
      </c>
      <c r="BC307" s="61">
        <f t="shared" si="56"/>
        <v>480</v>
      </c>
      <c r="BD307" s="55" t="str">
        <f t="shared" si="68"/>
        <v/>
      </c>
      <c r="BE307" s="55" t="str">
        <f t="shared" si="68"/>
        <v/>
      </c>
      <c r="BF307" s="55" t="str">
        <f t="shared" si="68"/>
        <v/>
      </c>
      <c r="BG307" s="55" t="str">
        <f t="shared" si="68"/>
        <v/>
      </c>
      <c r="BH307" s="55" t="str">
        <f t="shared" si="68"/>
        <v/>
      </c>
      <c r="BI307" s="55" t="str">
        <f t="shared" si="68"/>
        <v/>
      </c>
      <c r="BJ307" s="55" t="str">
        <f t="shared" si="68"/>
        <v/>
      </c>
      <c r="BK307" s="55" t="str">
        <f t="shared" si="68"/>
        <v/>
      </c>
      <c r="BL307" s="55" t="str">
        <f t="shared" si="68"/>
        <v/>
      </c>
      <c r="BM307" s="55" t="str">
        <f t="shared" si="68"/>
        <v/>
      </c>
      <c r="BN307" s="55" t="str">
        <f t="shared" si="68"/>
        <v/>
      </c>
      <c r="BO307" s="55" t="str">
        <f t="shared" si="68"/>
        <v/>
      </c>
      <c r="BP307" s="55" t="str">
        <f t="shared" si="68"/>
        <v/>
      </c>
      <c r="BQ307" s="55" t="str">
        <f t="shared" si="68"/>
        <v/>
      </c>
      <c r="BR307" s="62" t="str">
        <f t="shared" si="57"/>
        <v>Base</v>
      </c>
      <c r="BS307" s="62" t="str">
        <f t="shared" si="58"/>
        <v/>
      </c>
      <c r="BT307" s="63">
        <f t="shared" si="59"/>
        <v>122</v>
      </c>
      <c r="BU307" s="64">
        <f t="shared" si="60"/>
        <v>6.3199999999999994</v>
      </c>
      <c r="BV307" s="64">
        <f t="shared" si="61"/>
        <v>13.639999999999999</v>
      </c>
      <c r="BW307" s="64">
        <f t="shared" si="62"/>
        <v>101.64</v>
      </c>
      <c r="BX307" s="65">
        <f t="shared" si="63"/>
        <v>46258.32</v>
      </c>
      <c r="BY307" s="65">
        <f t="shared" si="64"/>
        <v>46265.64</v>
      </c>
      <c r="BZ307" s="65">
        <f t="shared" si="65"/>
        <v>46353.64</v>
      </c>
    </row>
    <row r="308" spans="1:78" s="58" customFormat="1" ht="15.5" x14ac:dyDescent="0.35">
      <c r="A308">
        <v>71293</v>
      </c>
      <c r="B308" t="s">
        <v>782</v>
      </c>
      <c r="C308" t="s">
        <v>36</v>
      </c>
      <c r="D308">
        <v>107</v>
      </c>
      <c r="E308">
        <v>3001</v>
      </c>
      <c r="F308" t="s">
        <v>371</v>
      </c>
      <c r="G308" t="s">
        <v>283</v>
      </c>
      <c r="H308" t="s">
        <v>36</v>
      </c>
      <c r="I308" s="13">
        <v>46251</v>
      </c>
      <c r="J308" s="13">
        <v>46367</v>
      </c>
      <c r="K308" s="13">
        <v>46309</v>
      </c>
      <c r="L308" t="s">
        <v>258</v>
      </c>
      <c r="M308" t="s">
        <v>161</v>
      </c>
      <c r="N308">
        <v>24</v>
      </c>
      <c r="O308">
        <v>22</v>
      </c>
      <c r="P308">
        <v>22</v>
      </c>
      <c r="Q308">
        <v>22</v>
      </c>
      <c r="R308">
        <v>7</v>
      </c>
      <c r="S308" t="s">
        <v>197</v>
      </c>
      <c r="T308" t="s">
        <v>197</v>
      </c>
      <c r="U308">
        <v>0</v>
      </c>
      <c r="V308"/>
      <c r="W308">
        <v>7</v>
      </c>
      <c r="X308" t="s">
        <v>194</v>
      </c>
      <c r="Y308"/>
      <c r="Z308" t="s">
        <v>980</v>
      </c>
      <c r="AA308" t="s">
        <v>160</v>
      </c>
      <c r="AB308" t="s">
        <v>198</v>
      </c>
      <c r="AC308"/>
      <c r="AD308"/>
      <c r="AE308"/>
      <c r="AF308" s="13">
        <v>46251</v>
      </c>
      <c r="AG308" s="13">
        <v>46367</v>
      </c>
      <c r="AH308" t="s">
        <v>194</v>
      </c>
      <c r="AI308">
        <v>1222</v>
      </c>
      <c r="AJ308" t="s">
        <v>354</v>
      </c>
      <c r="AK308" t="s">
        <v>372</v>
      </c>
      <c r="AL308" t="s">
        <v>483</v>
      </c>
      <c r="AM308" s="13">
        <v>46251</v>
      </c>
      <c r="AN308" s="13">
        <v>46367</v>
      </c>
      <c r="AO308"/>
      <c r="AP308"/>
      <c r="AQ308"/>
      <c r="AR308"/>
      <c r="AS308"/>
      <c r="AT308" s="59">
        <f>VLOOKUP($BR308,Tables!$D$14:$I$27,2,FALSE)*W308</f>
        <v>1120</v>
      </c>
      <c r="AU308" s="59">
        <f>VLOOKUP($BR308,Tables!$D$14:$I$27,3,FALSE)</f>
        <v>0</v>
      </c>
      <c r="AV308" s="59">
        <f>VLOOKUP($BR308,Tables!$D$14:$I$27,4,FALSE)*W308</f>
        <v>0</v>
      </c>
      <c r="AW308" s="59">
        <f>VLOOKUP($BR308,Tables!$D$14:$I$27,5,FALSE)*W308</f>
        <v>0</v>
      </c>
      <c r="AX308" s="52">
        <f>IF(ISERROR(VLOOKUP(V308,Tables!$A$2:$B$27,2,FALSE))=TRUE,0,VLOOKUP(V308,Tables!$A$2:$B$27,2,FALSE))*VLOOKUP(BR308,Tables!$D$14:$J$27,7,FALSE)</f>
        <v>0</v>
      </c>
      <c r="AY308" s="52">
        <f>IF(ISERROR(VLOOKUP(BS308,Tables!$A$2:$B$31,2,FALSE))=TRUE,0,VLOOKUP(BS308,Tables!$A$2:$B$31,2,FALSE))</f>
        <v>0</v>
      </c>
      <c r="AZ308" s="59">
        <f>VLOOKUP($BR308,Tables!$D$14:$K$27,8,FALSE)</f>
        <v>0</v>
      </c>
      <c r="BA308" s="59">
        <f>IF(OR(BR308="T150",BR308="HYBT150"),W308*Tables!$L$23,0)</f>
        <v>0</v>
      </c>
      <c r="BB308" s="59">
        <f>IF(OR(BR308="T200",BR308="HYBT200"),W308*Tables!$E$24,0)</f>
        <v>0</v>
      </c>
      <c r="BC308" s="61">
        <f t="shared" si="56"/>
        <v>1120</v>
      </c>
      <c r="BD308" s="55" t="str">
        <f t="shared" si="68"/>
        <v/>
      </c>
      <c r="BE308" s="55" t="str">
        <f t="shared" si="68"/>
        <v/>
      </c>
      <c r="BF308" s="55" t="str">
        <f t="shared" si="68"/>
        <v/>
      </c>
      <c r="BG308" s="55" t="str">
        <f t="shared" si="68"/>
        <v/>
      </c>
      <c r="BH308" s="55" t="str">
        <f t="shared" si="68"/>
        <v/>
      </c>
      <c r="BI308" s="55" t="str">
        <f t="shared" si="68"/>
        <v/>
      </c>
      <c r="BJ308" s="55" t="str">
        <f t="shared" si="68"/>
        <v/>
      </c>
      <c r="BK308" s="55" t="str">
        <f t="shared" si="68"/>
        <v>HYB</v>
      </c>
      <c r="BL308" s="55" t="str">
        <f t="shared" si="68"/>
        <v/>
      </c>
      <c r="BM308" s="55" t="str">
        <f t="shared" si="68"/>
        <v/>
      </c>
      <c r="BN308" s="55" t="str">
        <f t="shared" si="68"/>
        <v/>
      </c>
      <c r="BO308" s="55" t="str">
        <f t="shared" si="68"/>
        <v/>
      </c>
      <c r="BP308" s="55" t="str">
        <f t="shared" si="68"/>
        <v/>
      </c>
      <c r="BQ308" s="55" t="str">
        <f t="shared" si="68"/>
        <v/>
      </c>
      <c r="BR308" s="62" t="str">
        <f t="shared" si="57"/>
        <v>HYB</v>
      </c>
      <c r="BS308" s="62" t="str">
        <f t="shared" si="58"/>
        <v/>
      </c>
      <c r="BT308" s="63">
        <f t="shared" si="59"/>
        <v>117</v>
      </c>
      <c r="BU308" s="64">
        <f t="shared" si="60"/>
        <v>6.02</v>
      </c>
      <c r="BV308" s="64">
        <f t="shared" si="61"/>
        <v>13.04</v>
      </c>
      <c r="BW308" s="64">
        <f t="shared" si="62"/>
        <v>97.44</v>
      </c>
      <c r="BX308" s="65">
        <f t="shared" si="63"/>
        <v>46257.02</v>
      </c>
      <c r="BY308" s="65">
        <f t="shared" si="64"/>
        <v>46264.04</v>
      </c>
      <c r="BZ308" s="65">
        <f t="shared" si="65"/>
        <v>46349.440000000002</v>
      </c>
    </row>
    <row r="309" spans="1:78" s="58" customFormat="1" ht="15.5" x14ac:dyDescent="0.35">
      <c r="A309">
        <v>71294</v>
      </c>
      <c r="B309" t="s">
        <v>782</v>
      </c>
      <c r="C309" t="s">
        <v>36</v>
      </c>
      <c r="D309">
        <v>210</v>
      </c>
      <c r="E309">
        <v>3001</v>
      </c>
      <c r="F309" t="s">
        <v>614</v>
      </c>
      <c r="G309" t="s">
        <v>283</v>
      </c>
      <c r="H309" t="s">
        <v>36</v>
      </c>
      <c r="I309" s="13">
        <v>46251</v>
      </c>
      <c r="J309" s="13">
        <v>46367</v>
      </c>
      <c r="K309" s="13">
        <v>46309</v>
      </c>
      <c r="L309" t="s">
        <v>258</v>
      </c>
      <c r="M309" t="s">
        <v>161</v>
      </c>
      <c r="N309">
        <v>12</v>
      </c>
      <c r="O309">
        <v>12</v>
      </c>
      <c r="P309">
        <v>12</v>
      </c>
      <c r="Q309">
        <v>12</v>
      </c>
      <c r="R309">
        <v>0</v>
      </c>
      <c r="S309">
        <v>280822</v>
      </c>
      <c r="T309" t="s">
        <v>441</v>
      </c>
      <c r="U309">
        <v>0</v>
      </c>
      <c r="V309"/>
      <c r="W309">
        <v>11</v>
      </c>
      <c r="X309" t="s">
        <v>194</v>
      </c>
      <c r="Y309"/>
      <c r="Z309" t="s">
        <v>615</v>
      </c>
      <c r="AA309" t="s">
        <v>160</v>
      </c>
      <c r="AB309" t="s">
        <v>198</v>
      </c>
      <c r="AC309"/>
      <c r="AD309"/>
      <c r="AE309"/>
      <c r="AF309" s="13">
        <v>46251</v>
      </c>
      <c r="AG309" s="13">
        <v>46367</v>
      </c>
      <c r="AH309" t="s">
        <v>194</v>
      </c>
      <c r="AI309">
        <v>1222</v>
      </c>
      <c r="AJ309" t="s">
        <v>195</v>
      </c>
      <c r="AK309" t="s">
        <v>358</v>
      </c>
      <c r="AL309" t="s">
        <v>822</v>
      </c>
      <c r="AM309" s="13">
        <v>46251</v>
      </c>
      <c r="AN309" s="13">
        <v>46367</v>
      </c>
      <c r="AO309"/>
      <c r="AP309"/>
      <c r="AQ309"/>
      <c r="AR309"/>
      <c r="AS309"/>
      <c r="AT309" s="59">
        <f>VLOOKUP($BR309,Tables!$D$14:$I$27,2,FALSE)*W309</f>
        <v>1760</v>
      </c>
      <c r="AU309" s="59">
        <f>VLOOKUP($BR309,Tables!$D$14:$I$27,3,FALSE)</f>
        <v>0</v>
      </c>
      <c r="AV309" s="59">
        <f>VLOOKUP($BR309,Tables!$D$14:$I$27,4,FALSE)*W309</f>
        <v>0</v>
      </c>
      <c r="AW309" s="59">
        <f>VLOOKUP($BR309,Tables!$D$14:$I$27,5,FALSE)*W309</f>
        <v>0</v>
      </c>
      <c r="AX309" s="52">
        <f>IF(ISERROR(VLOOKUP(V309,Tables!$A$2:$B$27,2,FALSE))=TRUE,0,VLOOKUP(V309,Tables!$A$2:$B$27,2,FALSE))*VLOOKUP(BR309,Tables!$D$14:$J$27,7,FALSE)</f>
        <v>0</v>
      </c>
      <c r="AY309" s="52">
        <f>IF(ISERROR(VLOOKUP(BS309,Tables!$A$2:$B$31,2,FALSE))=TRUE,0,VLOOKUP(BS309,Tables!$A$2:$B$31,2,FALSE))</f>
        <v>0</v>
      </c>
      <c r="AZ309" s="59">
        <f>VLOOKUP($BR309,Tables!$D$14:$K$27,8,FALSE)</f>
        <v>0</v>
      </c>
      <c r="BA309" s="59">
        <f>IF(OR(BR309="T150",BR309="HYBT150"),W309*Tables!$L$23,0)</f>
        <v>0</v>
      </c>
      <c r="BB309" s="59">
        <f>IF(OR(BR309="T200",BR309="HYBT200"),W309*Tables!$E$24,0)</f>
        <v>0</v>
      </c>
      <c r="BC309" s="61">
        <f t="shared" si="56"/>
        <v>1760</v>
      </c>
      <c r="BD309" s="55" t="str">
        <f t="shared" si="68"/>
        <v/>
      </c>
      <c r="BE309" s="55" t="str">
        <f t="shared" si="68"/>
        <v/>
      </c>
      <c r="BF309" s="55" t="str">
        <f t="shared" si="68"/>
        <v/>
      </c>
      <c r="BG309" s="55" t="str">
        <f t="shared" si="68"/>
        <v/>
      </c>
      <c r="BH309" s="55" t="str">
        <f t="shared" si="68"/>
        <v/>
      </c>
      <c r="BI309" s="55" t="str">
        <f t="shared" si="68"/>
        <v/>
      </c>
      <c r="BJ309" s="55" t="str">
        <f t="shared" si="68"/>
        <v/>
      </c>
      <c r="BK309" s="55" t="str">
        <f t="shared" si="68"/>
        <v>HYB</v>
      </c>
      <c r="BL309" s="55" t="str">
        <f t="shared" si="68"/>
        <v/>
      </c>
      <c r="BM309" s="55" t="str">
        <f t="shared" si="68"/>
        <v/>
      </c>
      <c r="BN309" s="55" t="str">
        <f t="shared" si="68"/>
        <v/>
      </c>
      <c r="BO309" s="55" t="str">
        <f t="shared" si="68"/>
        <v/>
      </c>
      <c r="BP309" s="55" t="str">
        <f t="shared" si="68"/>
        <v/>
      </c>
      <c r="BQ309" s="55" t="str">
        <f t="shared" si="68"/>
        <v/>
      </c>
      <c r="BR309" s="62" t="str">
        <f t="shared" si="57"/>
        <v>HYB</v>
      </c>
      <c r="BS309" s="62" t="str">
        <f t="shared" si="58"/>
        <v/>
      </c>
      <c r="BT309" s="63">
        <f t="shared" si="59"/>
        <v>117</v>
      </c>
      <c r="BU309" s="64">
        <f t="shared" si="60"/>
        <v>6.02</v>
      </c>
      <c r="BV309" s="64">
        <f t="shared" si="61"/>
        <v>13.04</v>
      </c>
      <c r="BW309" s="64">
        <f t="shared" si="62"/>
        <v>97.44</v>
      </c>
      <c r="BX309" s="65">
        <f t="shared" si="63"/>
        <v>46257.02</v>
      </c>
      <c r="BY309" s="65">
        <f t="shared" si="64"/>
        <v>46264.04</v>
      </c>
      <c r="BZ309" s="65">
        <f t="shared" si="65"/>
        <v>46349.440000000002</v>
      </c>
    </row>
    <row r="310" spans="1:78" s="58" customFormat="1" ht="15.5" x14ac:dyDescent="0.35">
      <c r="A310">
        <v>71295</v>
      </c>
      <c r="B310" t="s">
        <v>782</v>
      </c>
      <c r="C310" t="s">
        <v>36</v>
      </c>
      <c r="D310">
        <v>220</v>
      </c>
      <c r="E310">
        <v>3001</v>
      </c>
      <c r="F310" t="s">
        <v>616</v>
      </c>
      <c r="G310" t="s">
        <v>283</v>
      </c>
      <c r="H310" t="s">
        <v>36</v>
      </c>
      <c r="I310" s="13">
        <v>46251</v>
      </c>
      <c r="J310" s="13">
        <v>46367</v>
      </c>
      <c r="K310" s="13">
        <v>46309</v>
      </c>
      <c r="L310" t="s">
        <v>258</v>
      </c>
      <c r="M310" t="s">
        <v>161</v>
      </c>
      <c r="N310">
        <v>12</v>
      </c>
      <c r="O310">
        <v>12</v>
      </c>
      <c r="P310">
        <v>12</v>
      </c>
      <c r="Q310">
        <v>12</v>
      </c>
      <c r="R310">
        <v>0</v>
      </c>
      <c r="S310">
        <v>280822</v>
      </c>
      <c r="T310" t="s">
        <v>441</v>
      </c>
      <c r="U310">
        <v>0</v>
      </c>
      <c r="V310"/>
      <c r="W310">
        <v>4</v>
      </c>
      <c r="X310" t="s">
        <v>194</v>
      </c>
      <c r="Y310"/>
      <c r="Z310" t="s">
        <v>617</v>
      </c>
      <c r="AA310" t="s">
        <v>160</v>
      </c>
      <c r="AB310" t="s">
        <v>198</v>
      </c>
      <c r="AC310"/>
      <c r="AD310"/>
      <c r="AE310"/>
      <c r="AF310" s="13">
        <v>46251</v>
      </c>
      <c r="AG310" s="13">
        <v>46367</v>
      </c>
      <c r="AH310" t="s">
        <v>823</v>
      </c>
      <c r="AI310" t="s">
        <v>198</v>
      </c>
      <c r="AJ310"/>
      <c r="AK310"/>
      <c r="AL310"/>
      <c r="AM310" s="13">
        <v>46251</v>
      </c>
      <c r="AN310" s="13">
        <v>46367</v>
      </c>
      <c r="AO310"/>
      <c r="AP310"/>
      <c r="AQ310"/>
      <c r="AR310"/>
      <c r="AS310"/>
      <c r="AT310" s="59">
        <f>VLOOKUP($BR310,Tables!$D$14:$I$27,2,FALSE)*W310</f>
        <v>640</v>
      </c>
      <c r="AU310" s="59">
        <f>VLOOKUP($BR310,Tables!$D$14:$I$27,3,FALSE)</f>
        <v>0</v>
      </c>
      <c r="AV310" s="59">
        <f>VLOOKUP($BR310,Tables!$D$14:$I$27,4,FALSE)*W310</f>
        <v>0</v>
      </c>
      <c r="AW310" s="59">
        <f>VLOOKUP($BR310,Tables!$D$14:$I$27,5,FALSE)*W310</f>
        <v>0</v>
      </c>
      <c r="AX310" s="52">
        <f>IF(ISERROR(VLOOKUP(V310,Tables!$A$2:$B$27,2,FALSE))=TRUE,0,VLOOKUP(V310,Tables!$A$2:$B$27,2,FALSE))*VLOOKUP(BR310,Tables!$D$14:$J$27,7,FALSE)</f>
        <v>0</v>
      </c>
      <c r="AY310" s="52">
        <f>IF(ISERROR(VLOOKUP(BS310,Tables!$A$2:$B$31,2,FALSE))=TRUE,0,VLOOKUP(BS310,Tables!$A$2:$B$31,2,FALSE))</f>
        <v>0</v>
      </c>
      <c r="AZ310" s="59">
        <f>VLOOKUP($BR310,Tables!$D$14:$K$27,8,FALSE)</f>
        <v>0</v>
      </c>
      <c r="BA310" s="59">
        <f>IF(OR(BR310="T150",BR310="HYBT150"),W310*Tables!$L$23,0)</f>
        <v>0</v>
      </c>
      <c r="BB310" s="59">
        <f>IF(OR(BR310="T200",BR310="HYBT200"),W310*Tables!$E$24,0)</f>
        <v>0</v>
      </c>
      <c r="BC310" s="61">
        <f t="shared" si="56"/>
        <v>640</v>
      </c>
      <c r="BD310" s="55" t="str">
        <f t="shared" si="68"/>
        <v/>
      </c>
      <c r="BE310" s="55" t="str">
        <f t="shared" si="68"/>
        <v/>
      </c>
      <c r="BF310" s="55" t="str">
        <f t="shared" si="68"/>
        <v/>
      </c>
      <c r="BG310" s="55" t="str">
        <f t="shared" si="68"/>
        <v/>
      </c>
      <c r="BH310" s="55" t="str">
        <f t="shared" si="68"/>
        <v/>
      </c>
      <c r="BI310" s="55" t="str">
        <f t="shared" si="68"/>
        <v/>
      </c>
      <c r="BJ310" s="55" t="str">
        <f t="shared" si="68"/>
        <v/>
      </c>
      <c r="BK310" s="55" t="str">
        <f t="shared" si="68"/>
        <v>HYB</v>
      </c>
      <c r="BL310" s="55" t="str">
        <f t="shared" si="68"/>
        <v/>
      </c>
      <c r="BM310" s="55" t="str">
        <f t="shared" si="68"/>
        <v/>
      </c>
      <c r="BN310" s="55" t="str">
        <f t="shared" si="68"/>
        <v/>
      </c>
      <c r="BO310" s="55" t="str">
        <f t="shared" si="68"/>
        <v/>
      </c>
      <c r="BP310" s="55" t="str">
        <f t="shared" si="68"/>
        <v/>
      </c>
      <c r="BQ310" s="55" t="str">
        <f t="shared" si="68"/>
        <v/>
      </c>
      <c r="BR310" s="62" t="str">
        <f t="shared" si="57"/>
        <v>HYB</v>
      </c>
      <c r="BS310" s="62" t="str">
        <f t="shared" si="58"/>
        <v/>
      </c>
      <c r="BT310" s="63">
        <f t="shared" si="59"/>
        <v>117</v>
      </c>
      <c r="BU310" s="64">
        <f t="shared" si="60"/>
        <v>6.02</v>
      </c>
      <c r="BV310" s="64">
        <f t="shared" si="61"/>
        <v>13.04</v>
      </c>
      <c r="BW310" s="64">
        <f t="shared" si="62"/>
        <v>97.44</v>
      </c>
      <c r="BX310" s="65">
        <f t="shared" si="63"/>
        <v>46257.02</v>
      </c>
      <c r="BY310" s="65">
        <f t="shared" si="64"/>
        <v>46264.04</v>
      </c>
      <c r="BZ310" s="65">
        <f t="shared" si="65"/>
        <v>46349.440000000002</v>
      </c>
    </row>
    <row r="311" spans="1:78" s="58" customFormat="1" ht="15.5" x14ac:dyDescent="0.35">
      <c r="A311">
        <v>71296</v>
      </c>
      <c r="B311" t="s">
        <v>782</v>
      </c>
      <c r="C311" t="s">
        <v>37</v>
      </c>
      <c r="D311">
        <v>93</v>
      </c>
      <c r="E311" t="s">
        <v>526</v>
      </c>
      <c r="F311" t="s">
        <v>284</v>
      </c>
      <c r="G311" t="s">
        <v>216</v>
      </c>
      <c r="H311" t="s">
        <v>37</v>
      </c>
      <c r="I311" s="13">
        <v>46251</v>
      </c>
      <c r="J311" s="13">
        <v>46367</v>
      </c>
      <c r="K311" s="13">
        <v>46309</v>
      </c>
      <c r="L311" t="s">
        <v>256</v>
      </c>
      <c r="M311" t="s">
        <v>161</v>
      </c>
      <c r="N311">
        <v>15</v>
      </c>
      <c r="O311">
        <v>15</v>
      </c>
      <c r="P311">
        <v>15</v>
      </c>
      <c r="Q311">
        <v>15</v>
      </c>
      <c r="R311">
        <v>0</v>
      </c>
      <c r="S311">
        <v>156459</v>
      </c>
      <c r="T311" t="s">
        <v>982</v>
      </c>
      <c r="U311">
        <v>0</v>
      </c>
      <c r="V311"/>
      <c r="W311">
        <v>2</v>
      </c>
      <c r="X311" t="s">
        <v>194</v>
      </c>
      <c r="Y311"/>
      <c r="Z311" t="s">
        <v>619</v>
      </c>
      <c r="AA311"/>
      <c r="AB311"/>
      <c r="AC311"/>
      <c r="AD311"/>
      <c r="AE311"/>
      <c r="AF311" s="13">
        <v>46251</v>
      </c>
      <c r="AG311" s="13">
        <v>46367</v>
      </c>
      <c r="AH311"/>
      <c r="AI311"/>
      <c r="AJ311"/>
      <c r="AK311"/>
      <c r="AL311"/>
      <c r="AM311"/>
      <c r="AN311"/>
      <c r="AO311"/>
      <c r="AP311"/>
      <c r="AQ311"/>
      <c r="AR311"/>
      <c r="AS311"/>
      <c r="AT311" s="59">
        <f>VLOOKUP($BR311,Tables!$D$14:$I$27,2,FALSE)*W311</f>
        <v>320</v>
      </c>
      <c r="AU311" s="59">
        <f>VLOOKUP($BR311,Tables!$D$14:$I$27,3,FALSE)</f>
        <v>0</v>
      </c>
      <c r="AV311" s="59">
        <f>VLOOKUP($BR311,Tables!$D$14:$I$27,4,FALSE)*W311</f>
        <v>0</v>
      </c>
      <c r="AW311" s="59">
        <f>VLOOKUP($BR311,Tables!$D$14:$I$27,5,FALSE)*W311</f>
        <v>0</v>
      </c>
      <c r="AX311" s="52">
        <f>IF(ISERROR(VLOOKUP(V311,Tables!$A$2:$B$27,2,FALSE))=TRUE,0,VLOOKUP(V311,Tables!$A$2:$B$27,2,FALSE))*VLOOKUP(BR311,Tables!$D$14:$J$27,7,FALSE)</f>
        <v>0</v>
      </c>
      <c r="AY311" s="52">
        <f>IF(ISERROR(VLOOKUP(BS311,Tables!$A$2:$B$31,2,FALSE))=TRUE,0,VLOOKUP(BS311,Tables!$A$2:$B$31,2,FALSE))</f>
        <v>0</v>
      </c>
      <c r="AZ311" s="59">
        <f>VLOOKUP($BR311,Tables!$D$14:$K$27,8,FALSE)</f>
        <v>0</v>
      </c>
      <c r="BA311" s="59">
        <f>IF(OR(BR311="T150",BR311="HYBT150"),W311*Tables!$L$23,0)</f>
        <v>0</v>
      </c>
      <c r="BB311" s="59">
        <f>IF(OR(BR311="T200",BR311="HYBT200"),W311*Tables!$E$24,0)</f>
        <v>0</v>
      </c>
      <c r="BC311" s="61">
        <f t="shared" si="56"/>
        <v>320</v>
      </c>
      <c r="BD311" s="55" t="str">
        <f t="shared" si="68"/>
        <v/>
      </c>
      <c r="BE311" s="55" t="str">
        <f t="shared" si="68"/>
        <v/>
      </c>
      <c r="BF311" s="55" t="str">
        <f t="shared" si="68"/>
        <v/>
      </c>
      <c r="BG311" s="55" t="str">
        <f t="shared" si="68"/>
        <v/>
      </c>
      <c r="BH311" s="55" t="str">
        <f t="shared" si="68"/>
        <v/>
      </c>
      <c r="BI311" s="55" t="str">
        <f t="shared" si="68"/>
        <v/>
      </c>
      <c r="BJ311" s="55" t="str">
        <f t="shared" si="68"/>
        <v/>
      </c>
      <c r="BK311" s="55" t="str">
        <f t="shared" si="68"/>
        <v/>
      </c>
      <c r="BL311" s="55" t="str">
        <f t="shared" si="68"/>
        <v/>
      </c>
      <c r="BM311" s="55" t="str">
        <f t="shared" si="68"/>
        <v/>
      </c>
      <c r="BN311" s="55" t="str">
        <f t="shared" si="68"/>
        <v/>
      </c>
      <c r="BO311" s="55" t="str">
        <f t="shared" si="68"/>
        <v/>
      </c>
      <c r="BP311" s="55" t="str">
        <f t="shared" si="68"/>
        <v/>
      </c>
      <c r="BQ311" s="55" t="str">
        <f t="shared" si="68"/>
        <v/>
      </c>
      <c r="BR311" s="62" t="str">
        <f t="shared" si="57"/>
        <v>Base</v>
      </c>
      <c r="BS311" s="62" t="str">
        <f t="shared" si="58"/>
        <v/>
      </c>
      <c r="BT311" s="63">
        <f t="shared" si="59"/>
        <v>117</v>
      </c>
      <c r="BU311" s="64">
        <f t="shared" si="60"/>
        <v>6.02</v>
      </c>
      <c r="BV311" s="64">
        <f t="shared" si="61"/>
        <v>13.04</v>
      </c>
      <c r="BW311" s="64">
        <f t="shared" si="62"/>
        <v>97.44</v>
      </c>
      <c r="BX311" s="65">
        <f t="shared" si="63"/>
        <v>46257.02</v>
      </c>
      <c r="BY311" s="65">
        <f t="shared" si="64"/>
        <v>46264.04</v>
      </c>
      <c r="BZ311" s="65">
        <f t="shared" si="65"/>
        <v>46349.440000000002</v>
      </c>
    </row>
    <row r="312" spans="1:78" s="58" customFormat="1" ht="15.5" x14ac:dyDescent="0.35">
      <c r="A312">
        <v>71297</v>
      </c>
      <c r="B312" t="s">
        <v>782</v>
      </c>
      <c r="C312" t="s">
        <v>37</v>
      </c>
      <c r="D312">
        <v>93</v>
      </c>
      <c r="E312" t="s">
        <v>520</v>
      </c>
      <c r="F312" t="s">
        <v>284</v>
      </c>
      <c r="G312" t="s">
        <v>216</v>
      </c>
      <c r="H312" t="s">
        <v>37</v>
      </c>
      <c r="I312" s="13">
        <v>46251</v>
      </c>
      <c r="J312" s="13">
        <v>46367</v>
      </c>
      <c r="K312" s="13">
        <v>46309</v>
      </c>
      <c r="L312" t="s">
        <v>256</v>
      </c>
      <c r="M312" t="s">
        <v>161</v>
      </c>
      <c r="N312">
        <v>15</v>
      </c>
      <c r="O312">
        <v>15</v>
      </c>
      <c r="P312">
        <v>15</v>
      </c>
      <c r="Q312">
        <v>15</v>
      </c>
      <c r="R312">
        <v>0</v>
      </c>
      <c r="S312">
        <v>377554</v>
      </c>
      <c r="T312" t="s">
        <v>832</v>
      </c>
      <c r="U312">
        <v>0</v>
      </c>
      <c r="V312"/>
      <c r="W312">
        <v>2</v>
      </c>
      <c r="X312" t="s">
        <v>194</v>
      </c>
      <c r="Y312"/>
      <c r="Z312" t="s">
        <v>824</v>
      </c>
      <c r="AA312"/>
      <c r="AB312"/>
      <c r="AC312"/>
      <c r="AD312"/>
      <c r="AE312"/>
      <c r="AF312" s="13">
        <v>46251</v>
      </c>
      <c r="AG312" s="13">
        <v>46367</v>
      </c>
      <c r="AH312"/>
      <c r="AI312"/>
      <c r="AJ312"/>
      <c r="AK312"/>
      <c r="AL312"/>
      <c r="AM312"/>
      <c r="AN312"/>
      <c r="AO312"/>
      <c r="AP312"/>
      <c r="AQ312"/>
      <c r="AR312"/>
      <c r="AS312"/>
      <c r="AT312" s="59">
        <f>VLOOKUP($BR312,Tables!$D$14:$I$27,2,FALSE)*W312</f>
        <v>320</v>
      </c>
      <c r="AU312" s="59">
        <f>VLOOKUP($BR312,Tables!$D$14:$I$27,3,FALSE)</f>
        <v>0</v>
      </c>
      <c r="AV312" s="59">
        <f>VLOOKUP($BR312,Tables!$D$14:$I$27,4,FALSE)*W312</f>
        <v>0</v>
      </c>
      <c r="AW312" s="59">
        <f>VLOOKUP($BR312,Tables!$D$14:$I$27,5,FALSE)*W312</f>
        <v>0</v>
      </c>
      <c r="AX312" s="52">
        <f>IF(ISERROR(VLOOKUP(V312,Tables!$A$2:$B$27,2,FALSE))=TRUE,0,VLOOKUP(V312,Tables!$A$2:$B$27,2,FALSE))*VLOOKUP(BR312,Tables!$D$14:$J$27,7,FALSE)</f>
        <v>0</v>
      </c>
      <c r="AY312" s="52">
        <f>IF(ISERROR(VLOOKUP(BS312,Tables!$A$2:$B$31,2,FALSE))=TRUE,0,VLOOKUP(BS312,Tables!$A$2:$B$31,2,FALSE))</f>
        <v>0</v>
      </c>
      <c r="AZ312" s="59">
        <f>VLOOKUP($BR312,Tables!$D$14:$K$27,8,FALSE)</f>
        <v>0</v>
      </c>
      <c r="BA312" s="59">
        <f>IF(OR(BR312="T150",BR312="HYBT150"),W312*Tables!$L$23,0)</f>
        <v>0</v>
      </c>
      <c r="BB312" s="59">
        <f>IF(OR(BR312="T200",BR312="HYBT200"),W312*Tables!$E$24,0)</f>
        <v>0</v>
      </c>
      <c r="BC312" s="61">
        <f t="shared" si="56"/>
        <v>320</v>
      </c>
      <c r="BD312" s="55" t="str">
        <f t="shared" si="68"/>
        <v/>
      </c>
      <c r="BE312" s="55" t="str">
        <f t="shared" si="68"/>
        <v/>
      </c>
      <c r="BF312" s="55" t="str">
        <f t="shared" si="68"/>
        <v/>
      </c>
      <c r="BG312" s="55" t="str">
        <f t="shared" si="68"/>
        <v/>
      </c>
      <c r="BH312" s="55" t="str">
        <f t="shared" si="68"/>
        <v/>
      </c>
      <c r="BI312" s="55" t="str">
        <f t="shared" si="68"/>
        <v/>
      </c>
      <c r="BJ312" s="55" t="str">
        <f t="shared" si="68"/>
        <v/>
      </c>
      <c r="BK312" s="55" t="str">
        <f t="shared" si="68"/>
        <v/>
      </c>
      <c r="BL312" s="55" t="str">
        <f t="shared" si="68"/>
        <v/>
      </c>
      <c r="BM312" s="55" t="str">
        <f t="shared" si="68"/>
        <v/>
      </c>
      <c r="BN312" s="55" t="str">
        <f t="shared" si="68"/>
        <v/>
      </c>
      <c r="BO312" s="55" t="str">
        <f t="shared" si="68"/>
        <v/>
      </c>
      <c r="BP312" s="55" t="str">
        <f t="shared" si="68"/>
        <v/>
      </c>
      <c r="BQ312" s="55" t="str">
        <f t="shared" si="68"/>
        <v/>
      </c>
      <c r="BR312" s="62" t="str">
        <f t="shared" si="57"/>
        <v>Base</v>
      </c>
      <c r="BS312" s="62" t="str">
        <f t="shared" si="58"/>
        <v/>
      </c>
      <c r="BT312" s="63">
        <f t="shared" si="59"/>
        <v>117</v>
      </c>
      <c r="BU312" s="64">
        <f t="shared" si="60"/>
        <v>6.02</v>
      </c>
      <c r="BV312" s="64">
        <f t="shared" si="61"/>
        <v>13.04</v>
      </c>
      <c r="BW312" s="64">
        <f t="shared" si="62"/>
        <v>97.44</v>
      </c>
      <c r="BX312" s="65">
        <f t="shared" si="63"/>
        <v>46257.02</v>
      </c>
      <c r="BY312" s="65">
        <f t="shared" si="64"/>
        <v>46264.04</v>
      </c>
      <c r="BZ312" s="65">
        <f t="shared" si="65"/>
        <v>46349.440000000002</v>
      </c>
    </row>
    <row r="313" spans="1:78" s="58" customFormat="1" ht="15.5" x14ac:dyDescent="0.35">
      <c r="A313">
        <v>71298</v>
      </c>
      <c r="B313" t="s">
        <v>782</v>
      </c>
      <c r="C313" t="s">
        <v>37</v>
      </c>
      <c r="D313">
        <v>93</v>
      </c>
      <c r="E313" t="s">
        <v>620</v>
      </c>
      <c r="F313" t="s">
        <v>284</v>
      </c>
      <c r="G313" t="s">
        <v>216</v>
      </c>
      <c r="H313" t="s">
        <v>37</v>
      </c>
      <c r="I313" s="13">
        <v>46251</v>
      </c>
      <c r="J313" s="13">
        <v>46367</v>
      </c>
      <c r="K313" s="13">
        <v>46309</v>
      </c>
      <c r="L313" t="s">
        <v>282</v>
      </c>
      <c r="M313" t="s">
        <v>193</v>
      </c>
      <c r="N313">
        <v>10</v>
      </c>
      <c r="O313">
        <v>10</v>
      </c>
      <c r="P313">
        <v>10</v>
      </c>
      <c r="Q313">
        <v>10</v>
      </c>
      <c r="R313">
        <v>0</v>
      </c>
      <c r="S313">
        <v>239468</v>
      </c>
      <c r="T313" t="s">
        <v>983</v>
      </c>
      <c r="U313">
        <v>0</v>
      </c>
      <c r="V313"/>
      <c r="W313">
        <v>2</v>
      </c>
      <c r="X313" t="s">
        <v>194</v>
      </c>
      <c r="Y313"/>
      <c r="Z313" t="s">
        <v>621</v>
      </c>
      <c r="AA313" t="s">
        <v>194</v>
      </c>
      <c r="AB313">
        <v>2230</v>
      </c>
      <c r="AC313" t="s">
        <v>200</v>
      </c>
      <c r="AD313" t="s">
        <v>325</v>
      </c>
      <c r="AE313" t="s">
        <v>483</v>
      </c>
      <c r="AF313" s="13">
        <v>46251</v>
      </c>
      <c r="AG313" s="13">
        <v>46367</v>
      </c>
      <c r="AH313"/>
      <c r="AI313"/>
      <c r="AJ313"/>
      <c r="AK313"/>
      <c r="AL313"/>
      <c r="AM313"/>
      <c r="AN313"/>
      <c r="AO313"/>
      <c r="AP313"/>
      <c r="AQ313"/>
      <c r="AR313"/>
      <c r="AS313"/>
      <c r="AT313" s="59">
        <f>VLOOKUP($BR313,Tables!$D$14:$I$27,2,FALSE)*W313</f>
        <v>320</v>
      </c>
      <c r="AU313" s="59">
        <f>VLOOKUP($BR313,Tables!$D$14:$I$27,3,FALSE)</f>
        <v>0</v>
      </c>
      <c r="AV313" s="59">
        <f>VLOOKUP($BR313,Tables!$D$14:$I$27,4,FALSE)*W313</f>
        <v>0</v>
      </c>
      <c r="AW313" s="59">
        <f>VLOOKUP($BR313,Tables!$D$14:$I$27,5,FALSE)*W313</f>
        <v>0</v>
      </c>
      <c r="AX313" s="52">
        <f>IF(ISERROR(VLOOKUP(V313,Tables!$A$2:$B$27,2,FALSE))=TRUE,0,VLOOKUP(V313,Tables!$A$2:$B$27,2,FALSE))*VLOOKUP(BR313,Tables!$D$14:$J$27,7,FALSE)</f>
        <v>0</v>
      </c>
      <c r="AY313" s="52">
        <f>IF(ISERROR(VLOOKUP(BS313,Tables!$A$2:$B$31,2,FALSE))=TRUE,0,VLOOKUP(BS313,Tables!$A$2:$B$31,2,FALSE))</f>
        <v>0</v>
      </c>
      <c r="AZ313" s="59">
        <f>VLOOKUP($BR313,Tables!$D$14:$K$27,8,FALSE)</f>
        <v>0</v>
      </c>
      <c r="BA313" s="59">
        <f>IF(OR(BR313="T150",BR313="HYBT150"),W313*Tables!$L$23,0)</f>
        <v>0</v>
      </c>
      <c r="BB313" s="59">
        <f>IF(OR(BR313="T200",BR313="HYBT200"),W313*Tables!$E$24,0)</f>
        <v>0</v>
      </c>
      <c r="BC313" s="61">
        <f t="shared" si="56"/>
        <v>320</v>
      </c>
      <c r="BD313" s="55" t="str">
        <f t="shared" si="68"/>
        <v/>
      </c>
      <c r="BE313" s="55" t="str">
        <f t="shared" si="68"/>
        <v/>
      </c>
      <c r="BF313" s="55" t="str">
        <f t="shared" si="68"/>
        <v/>
      </c>
      <c r="BG313" s="55" t="str">
        <f t="shared" si="68"/>
        <v/>
      </c>
      <c r="BH313" s="55" t="str">
        <f t="shared" si="68"/>
        <v/>
      </c>
      <c r="BI313" s="55" t="str">
        <f t="shared" si="68"/>
        <v/>
      </c>
      <c r="BJ313" s="55" t="str">
        <f t="shared" si="68"/>
        <v/>
      </c>
      <c r="BK313" s="55" t="str">
        <f t="shared" si="68"/>
        <v/>
      </c>
      <c r="BL313" s="55" t="str">
        <f t="shared" si="68"/>
        <v/>
      </c>
      <c r="BM313" s="55" t="str">
        <f t="shared" si="68"/>
        <v/>
      </c>
      <c r="BN313" s="55" t="str">
        <f t="shared" si="68"/>
        <v/>
      </c>
      <c r="BO313" s="55" t="str">
        <f t="shared" si="68"/>
        <v/>
      </c>
      <c r="BP313" s="55" t="str">
        <f t="shared" si="68"/>
        <v/>
      </c>
      <c r="BQ313" s="55" t="str">
        <f t="shared" si="68"/>
        <v/>
      </c>
      <c r="BR313" s="62" t="str">
        <f t="shared" si="57"/>
        <v>Base</v>
      </c>
      <c r="BS313" s="62" t="str">
        <f t="shared" si="58"/>
        <v/>
      </c>
      <c r="BT313" s="63">
        <f t="shared" si="59"/>
        <v>117</v>
      </c>
      <c r="BU313" s="64">
        <f t="shared" si="60"/>
        <v>6.02</v>
      </c>
      <c r="BV313" s="64">
        <f t="shared" si="61"/>
        <v>13.04</v>
      </c>
      <c r="BW313" s="64">
        <f t="shared" si="62"/>
        <v>97.44</v>
      </c>
      <c r="BX313" s="65">
        <f t="shared" si="63"/>
        <v>46257.02</v>
      </c>
      <c r="BY313" s="65">
        <f t="shared" si="64"/>
        <v>46264.04</v>
      </c>
      <c r="BZ313" s="65">
        <f t="shared" si="65"/>
        <v>46349.440000000002</v>
      </c>
    </row>
    <row r="314" spans="1:78" s="58" customFormat="1" ht="15.5" x14ac:dyDescent="0.35">
      <c r="A314">
        <v>71299</v>
      </c>
      <c r="B314" t="s">
        <v>782</v>
      </c>
      <c r="C314" t="s">
        <v>37</v>
      </c>
      <c r="D314">
        <v>93</v>
      </c>
      <c r="E314" t="s">
        <v>622</v>
      </c>
      <c r="F314" t="s">
        <v>284</v>
      </c>
      <c r="G314" t="s">
        <v>216</v>
      </c>
      <c r="H314" t="s">
        <v>37</v>
      </c>
      <c r="I314" s="13">
        <v>46251</v>
      </c>
      <c r="J314" s="13">
        <v>46367</v>
      </c>
      <c r="K314" s="13">
        <v>46309</v>
      </c>
      <c r="L314" t="s">
        <v>282</v>
      </c>
      <c r="M314" t="s">
        <v>193</v>
      </c>
      <c r="N314">
        <v>10</v>
      </c>
      <c r="O314">
        <v>10</v>
      </c>
      <c r="P314">
        <v>10</v>
      </c>
      <c r="Q314">
        <v>10</v>
      </c>
      <c r="R314">
        <v>0</v>
      </c>
      <c r="S314">
        <v>239468</v>
      </c>
      <c r="T314" t="s">
        <v>983</v>
      </c>
      <c r="U314">
        <v>0</v>
      </c>
      <c r="V314"/>
      <c r="W314">
        <v>2</v>
      </c>
      <c r="X314" t="s">
        <v>194</v>
      </c>
      <c r="Y314"/>
      <c r="Z314" t="s">
        <v>623</v>
      </c>
      <c r="AA314" t="s">
        <v>194</v>
      </c>
      <c r="AB314">
        <v>2220</v>
      </c>
      <c r="AC314" t="s">
        <v>2</v>
      </c>
      <c r="AD314" t="s">
        <v>323</v>
      </c>
      <c r="AE314" t="s">
        <v>483</v>
      </c>
      <c r="AF314" s="13">
        <v>46251</v>
      </c>
      <c r="AG314" s="13">
        <v>46367</v>
      </c>
      <c r="AH314"/>
      <c r="AI314"/>
      <c r="AJ314"/>
      <c r="AK314"/>
      <c r="AL314"/>
      <c r="AM314"/>
      <c r="AN314"/>
      <c r="AO314"/>
      <c r="AP314"/>
      <c r="AQ314"/>
      <c r="AR314"/>
      <c r="AS314"/>
      <c r="AT314" s="59">
        <f>VLOOKUP($BR314,Tables!$D$14:$I$27,2,FALSE)*W314</f>
        <v>320</v>
      </c>
      <c r="AU314" s="59">
        <f>VLOOKUP($BR314,Tables!$D$14:$I$27,3,FALSE)</f>
        <v>0</v>
      </c>
      <c r="AV314" s="59">
        <f>VLOOKUP($BR314,Tables!$D$14:$I$27,4,FALSE)*W314</f>
        <v>0</v>
      </c>
      <c r="AW314" s="59">
        <f>VLOOKUP($BR314,Tables!$D$14:$I$27,5,FALSE)*W314</f>
        <v>0</v>
      </c>
      <c r="AX314" s="52">
        <f>IF(ISERROR(VLOOKUP(V314,Tables!$A$2:$B$27,2,FALSE))=TRUE,0,VLOOKUP(V314,Tables!$A$2:$B$27,2,FALSE))*VLOOKUP(BR314,Tables!$D$14:$J$27,7,FALSE)</f>
        <v>0</v>
      </c>
      <c r="AY314" s="52">
        <f>IF(ISERROR(VLOOKUP(BS314,Tables!$A$2:$B$31,2,FALSE))=TRUE,0,VLOOKUP(BS314,Tables!$A$2:$B$31,2,FALSE))</f>
        <v>0</v>
      </c>
      <c r="AZ314" s="59">
        <f>VLOOKUP($BR314,Tables!$D$14:$K$27,8,FALSE)</f>
        <v>0</v>
      </c>
      <c r="BA314" s="59">
        <f>IF(OR(BR314="T150",BR314="HYBT150"),W314*Tables!$L$23,0)</f>
        <v>0</v>
      </c>
      <c r="BB314" s="59">
        <f>IF(OR(BR314="T200",BR314="HYBT200"),W314*Tables!$E$24,0)</f>
        <v>0</v>
      </c>
      <c r="BC314" s="61">
        <f t="shared" si="56"/>
        <v>320</v>
      </c>
      <c r="BD314" s="55" t="str">
        <f t="shared" si="68"/>
        <v/>
      </c>
      <c r="BE314" s="55" t="str">
        <f t="shared" si="68"/>
        <v/>
      </c>
      <c r="BF314" s="55" t="str">
        <f t="shared" si="68"/>
        <v/>
      </c>
      <c r="BG314" s="55" t="str">
        <f t="shared" si="68"/>
        <v/>
      </c>
      <c r="BH314" s="55" t="str">
        <f t="shared" si="68"/>
        <v/>
      </c>
      <c r="BI314" s="55" t="str">
        <f t="shared" si="68"/>
        <v/>
      </c>
      <c r="BJ314" s="55" t="str">
        <f t="shared" si="68"/>
        <v/>
      </c>
      <c r="BK314" s="55" t="str">
        <f t="shared" si="68"/>
        <v/>
      </c>
      <c r="BL314" s="55" t="str">
        <f t="shared" si="68"/>
        <v/>
      </c>
      <c r="BM314" s="55" t="str">
        <f t="shared" si="68"/>
        <v/>
      </c>
      <c r="BN314" s="55" t="str">
        <f t="shared" si="68"/>
        <v/>
      </c>
      <c r="BO314" s="55" t="str">
        <f t="shared" si="68"/>
        <v/>
      </c>
      <c r="BP314" s="55" t="str">
        <f t="shared" si="68"/>
        <v/>
      </c>
      <c r="BQ314" s="55" t="str">
        <f t="shared" si="68"/>
        <v/>
      </c>
      <c r="BR314" s="62" t="str">
        <f t="shared" si="57"/>
        <v>Base</v>
      </c>
      <c r="BS314" s="62" t="str">
        <f t="shared" si="58"/>
        <v/>
      </c>
      <c r="BT314" s="63">
        <f t="shared" si="59"/>
        <v>117</v>
      </c>
      <c r="BU314" s="64">
        <f t="shared" si="60"/>
        <v>6.02</v>
      </c>
      <c r="BV314" s="64">
        <f t="shared" si="61"/>
        <v>13.04</v>
      </c>
      <c r="BW314" s="64">
        <f t="shared" si="62"/>
        <v>97.44</v>
      </c>
      <c r="BX314" s="65">
        <f t="shared" si="63"/>
        <v>46257.02</v>
      </c>
      <c r="BY314" s="65">
        <f t="shared" si="64"/>
        <v>46264.04</v>
      </c>
      <c r="BZ314" s="65">
        <f t="shared" si="65"/>
        <v>46349.440000000002</v>
      </c>
    </row>
    <row r="315" spans="1:78" s="58" customFormat="1" ht="15.5" x14ac:dyDescent="0.35">
      <c r="A315">
        <v>71778</v>
      </c>
      <c r="B315" t="s">
        <v>782</v>
      </c>
      <c r="C315" t="s">
        <v>37</v>
      </c>
      <c r="D315">
        <v>93</v>
      </c>
      <c r="E315" t="s">
        <v>624</v>
      </c>
      <c r="F315" t="s">
        <v>284</v>
      </c>
      <c r="G315" t="s">
        <v>216</v>
      </c>
      <c r="H315" t="s">
        <v>37</v>
      </c>
      <c r="I315" s="13">
        <v>46252</v>
      </c>
      <c r="J315" s="13">
        <v>46367</v>
      </c>
      <c r="K315" s="13">
        <v>46309</v>
      </c>
      <c r="L315" t="s">
        <v>282</v>
      </c>
      <c r="M315" t="s">
        <v>193</v>
      </c>
      <c r="N315">
        <v>15</v>
      </c>
      <c r="O315">
        <v>15</v>
      </c>
      <c r="P315">
        <v>15</v>
      </c>
      <c r="Q315">
        <v>15</v>
      </c>
      <c r="R315">
        <v>0</v>
      </c>
      <c r="S315" t="s">
        <v>197</v>
      </c>
      <c r="T315" t="s">
        <v>197</v>
      </c>
      <c r="U315">
        <v>0</v>
      </c>
      <c r="V315"/>
      <c r="W315">
        <v>2</v>
      </c>
      <c r="X315" t="s">
        <v>194</v>
      </c>
      <c r="Y315"/>
      <c r="Z315" t="s">
        <v>625</v>
      </c>
      <c r="AA315" t="s">
        <v>206</v>
      </c>
      <c r="AB315">
        <v>1408</v>
      </c>
      <c r="AC315" t="s">
        <v>208</v>
      </c>
      <c r="AD315" t="s">
        <v>209</v>
      </c>
      <c r="AE315" t="s">
        <v>496</v>
      </c>
      <c r="AF315" s="13">
        <v>46252</v>
      </c>
      <c r="AG315" s="13">
        <v>46367</v>
      </c>
      <c r="AH315"/>
      <c r="AI315"/>
      <c r="AJ315"/>
      <c r="AK315"/>
      <c r="AL315"/>
      <c r="AM315"/>
      <c r="AN315"/>
      <c r="AO315"/>
      <c r="AP315"/>
      <c r="AQ315"/>
      <c r="AR315"/>
      <c r="AS315"/>
      <c r="AT315" s="59">
        <f>VLOOKUP($BR315,Tables!$D$14:$I$27,2,FALSE)*W315</f>
        <v>320</v>
      </c>
      <c r="AU315" s="59">
        <f>VLOOKUP($BR315,Tables!$D$14:$I$27,3,FALSE)</f>
        <v>0</v>
      </c>
      <c r="AV315" s="59">
        <f>VLOOKUP($BR315,Tables!$D$14:$I$27,4,FALSE)*W315</f>
        <v>0</v>
      </c>
      <c r="AW315" s="59">
        <f>VLOOKUP($BR315,Tables!$D$14:$I$27,5,FALSE)*W315</f>
        <v>0</v>
      </c>
      <c r="AX315" s="52">
        <f>IF(ISERROR(VLOOKUP(V315,Tables!$A$2:$B$27,2,FALSE))=TRUE,0,VLOOKUP(V315,Tables!$A$2:$B$27,2,FALSE))*VLOOKUP(BR315,Tables!$D$14:$J$27,7,FALSE)</f>
        <v>0</v>
      </c>
      <c r="AY315" s="52">
        <f>IF(ISERROR(VLOOKUP(BS315,Tables!$A$2:$B$31,2,FALSE))=TRUE,0,VLOOKUP(BS315,Tables!$A$2:$B$31,2,FALSE))</f>
        <v>0</v>
      </c>
      <c r="AZ315" s="59">
        <f>VLOOKUP($BR315,Tables!$D$14:$K$27,8,FALSE)</f>
        <v>0</v>
      </c>
      <c r="BA315" s="59">
        <f>IF(OR(BR315="T150",BR315="HYBT150"),W315*Tables!$L$23,0)</f>
        <v>0</v>
      </c>
      <c r="BB315" s="59">
        <f>IF(OR(BR315="T200",BR315="HYBT200"),W315*Tables!$E$24,0)</f>
        <v>0</v>
      </c>
      <c r="BC315" s="61">
        <f t="shared" si="56"/>
        <v>320</v>
      </c>
      <c r="BD315" s="55" t="str">
        <f t="shared" si="68"/>
        <v/>
      </c>
      <c r="BE315" s="55" t="str">
        <f t="shared" si="68"/>
        <v/>
      </c>
      <c r="BF315" s="55" t="str">
        <f t="shared" si="68"/>
        <v/>
      </c>
      <c r="BG315" s="55" t="str">
        <f t="shared" si="68"/>
        <v/>
      </c>
      <c r="BH315" s="55" t="str">
        <f t="shared" si="68"/>
        <v/>
      </c>
      <c r="BI315" s="55" t="str">
        <f t="shared" si="68"/>
        <v/>
      </c>
      <c r="BJ315" s="55" t="str">
        <f t="shared" si="68"/>
        <v/>
      </c>
      <c r="BK315" s="55" t="str">
        <f t="shared" si="68"/>
        <v/>
      </c>
      <c r="BL315" s="55" t="str">
        <f t="shared" si="68"/>
        <v/>
      </c>
      <c r="BM315" s="55" t="str">
        <f t="shared" si="68"/>
        <v/>
      </c>
      <c r="BN315" s="55" t="str">
        <f t="shared" si="68"/>
        <v/>
      </c>
      <c r="BO315" s="55" t="str">
        <f t="shared" si="68"/>
        <v/>
      </c>
      <c r="BP315" s="55" t="str">
        <f t="shared" si="68"/>
        <v/>
      </c>
      <c r="BQ315" s="55" t="str">
        <f t="shared" si="68"/>
        <v/>
      </c>
      <c r="BR315" s="62" t="str">
        <f t="shared" si="57"/>
        <v>Base</v>
      </c>
      <c r="BS315" s="62" t="str">
        <f t="shared" si="58"/>
        <v/>
      </c>
      <c r="BT315" s="63">
        <f t="shared" si="59"/>
        <v>116</v>
      </c>
      <c r="BU315" s="64">
        <f t="shared" si="60"/>
        <v>5.96</v>
      </c>
      <c r="BV315" s="64">
        <f t="shared" si="61"/>
        <v>12.92</v>
      </c>
      <c r="BW315" s="64">
        <f t="shared" si="62"/>
        <v>96.6</v>
      </c>
      <c r="BX315" s="65">
        <f t="shared" si="63"/>
        <v>46257.96</v>
      </c>
      <c r="BY315" s="65">
        <f t="shared" si="64"/>
        <v>46264.92</v>
      </c>
      <c r="BZ315" s="65">
        <f t="shared" si="65"/>
        <v>46349.599999999999</v>
      </c>
    </row>
    <row r="316" spans="1:78" s="58" customFormat="1" ht="15.5" x14ac:dyDescent="0.35">
      <c r="A316">
        <v>71300</v>
      </c>
      <c r="B316" t="s">
        <v>782</v>
      </c>
      <c r="C316" t="s">
        <v>37</v>
      </c>
      <c r="D316">
        <v>93</v>
      </c>
      <c r="E316" t="s">
        <v>626</v>
      </c>
      <c r="F316" t="s">
        <v>284</v>
      </c>
      <c r="G316" t="s">
        <v>216</v>
      </c>
      <c r="H316" t="s">
        <v>37</v>
      </c>
      <c r="I316" s="13">
        <v>46252</v>
      </c>
      <c r="J316" s="13">
        <v>46367</v>
      </c>
      <c r="K316" s="13">
        <v>46309</v>
      </c>
      <c r="L316" t="s">
        <v>282</v>
      </c>
      <c r="M316" t="s">
        <v>193</v>
      </c>
      <c r="N316">
        <v>10</v>
      </c>
      <c r="O316">
        <v>10</v>
      </c>
      <c r="P316">
        <v>10</v>
      </c>
      <c r="Q316">
        <v>10</v>
      </c>
      <c r="R316">
        <v>0</v>
      </c>
      <c r="S316">
        <v>582</v>
      </c>
      <c r="T316" t="s">
        <v>224</v>
      </c>
      <c r="U316">
        <v>0</v>
      </c>
      <c r="V316"/>
      <c r="W316">
        <v>2</v>
      </c>
      <c r="X316" t="s">
        <v>194</v>
      </c>
      <c r="Y316"/>
      <c r="Z316" t="s">
        <v>627</v>
      </c>
      <c r="AA316" t="s">
        <v>19</v>
      </c>
      <c r="AB316">
        <v>1209</v>
      </c>
      <c r="AC316" t="s">
        <v>200</v>
      </c>
      <c r="AD316" t="s">
        <v>325</v>
      </c>
      <c r="AE316" t="s">
        <v>496</v>
      </c>
      <c r="AF316" s="13">
        <v>46252</v>
      </c>
      <c r="AG316" s="13">
        <v>46367</v>
      </c>
      <c r="AH316"/>
      <c r="AI316"/>
      <c r="AJ316"/>
      <c r="AK316"/>
      <c r="AL316"/>
      <c r="AM316"/>
      <c r="AN316"/>
      <c r="AO316"/>
      <c r="AP316"/>
      <c r="AQ316"/>
      <c r="AR316"/>
      <c r="AS316"/>
      <c r="AT316" s="59">
        <f>VLOOKUP($BR316,Tables!$D$14:$I$27,2,FALSE)*W316</f>
        <v>320</v>
      </c>
      <c r="AU316" s="59">
        <f>VLOOKUP($BR316,Tables!$D$14:$I$27,3,FALSE)</f>
        <v>0</v>
      </c>
      <c r="AV316" s="59">
        <f>VLOOKUP($BR316,Tables!$D$14:$I$27,4,FALSE)*W316</f>
        <v>0</v>
      </c>
      <c r="AW316" s="59">
        <f>VLOOKUP($BR316,Tables!$D$14:$I$27,5,FALSE)*W316</f>
        <v>0</v>
      </c>
      <c r="AX316" s="52">
        <f>IF(ISERROR(VLOOKUP(V316,Tables!$A$2:$B$27,2,FALSE))=TRUE,0,VLOOKUP(V316,Tables!$A$2:$B$27,2,FALSE))*VLOOKUP(BR316,Tables!$D$14:$J$27,7,FALSE)</f>
        <v>0</v>
      </c>
      <c r="AY316" s="52">
        <f>IF(ISERROR(VLOOKUP(BS316,Tables!$A$2:$B$31,2,FALSE))=TRUE,0,VLOOKUP(BS316,Tables!$A$2:$B$31,2,FALSE))</f>
        <v>0</v>
      </c>
      <c r="AZ316" s="59">
        <f>VLOOKUP($BR316,Tables!$D$14:$K$27,8,FALSE)</f>
        <v>0</v>
      </c>
      <c r="BA316" s="59">
        <f>IF(OR(BR316="T150",BR316="HYBT150"),W316*Tables!$L$23,0)</f>
        <v>0</v>
      </c>
      <c r="BB316" s="59">
        <f>IF(OR(BR316="T200",BR316="HYBT200"),W316*Tables!$E$24,0)</f>
        <v>0</v>
      </c>
      <c r="BC316" s="61">
        <f t="shared" si="56"/>
        <v>320</v>
      </c>
      <c r="BD316" s="55" t="str">
        <f t="shared" si="68"/>
        <v/>
      </c>
      <c r="BE316" s="55" t="str">
        <f t="shared" si="68"/>
        <v/>
      </c>
      <c r="BF316" s="55" t="str">
        <f t="shared" si="68"/>
        <v/>
      </c>
      <c r="BG316" s="55" t="str">
        <f t="shared" si="68"/>
        <v/>
      </c>
      <c r="BH316" s="55" t="str">
        <f t="shared" si="68"/>
        <v/>
      </c>
      <c r="BI316" s="55" t="str">
        <f t="shared" si="68"/>
        <v/>
      </c>
      <c r="BJ316" s="55" t="str">
        <f t="shared" si="68"/>
        <v/>
      </c>
      <c r="BK316" s="55" t="str">
        <f t="shared" si="68"/>
        <v/>
      </c>
      <c r="BL316" s="55" t="str">
        <f t="shared" si="68"/>
        <v/>
      </c>
      <c r="BM316" s="55" t="str">
        <f t="shared" si="68"/>
        <v/>
      </c>
      <c r="BN316" s="55" t="str">
        <f t="shared" si="68"/>
        <v/>
      </c>
      <c r="BO316" s="55" t="str">
        <f t="shared" si="68"/>
        <v/>
      </c>
      <c r="BP316" s="55" t="str">
        <f t="shared" si="68"/>
        <v/>
      </c>
      <c r="BQ316" s="55" t="str">
        <f t="shared" si="68"/>
        <v/>
      </c>
      <c r="BR316" s="62" t="str">
        <f t="shared" si="57"/>
        <v>Base</v>
      </c>
      <c r="BS316" s="62" t="str">
        <f t="shared" si="58"/>
        <v/>
      </c>
      <c r="BT316" s="63">
        <f t="shared" si="59"/>
        <v>116</v>
      </c>
      <c r="BU316" s="64">
        <f t="shared" si="60"/>
        <v>5.96</v>
      </c>
      <c r="BV316" s="64">
        <f t="shared" si="61"/>
        <v>12.92</v>
      </c>
      <c r="BW316" s="64">
        <f t="shared" si="62"/>
        <v>96.6</v>
      </c>
      <c r="BX316" s="65">
        <f t="shared" si="63"/>
        <v>46257.96</v>
      </c>
      <c r="BY316" s="65">
        <f t="shared" si="64"/>
        <v>46264.92</v>
      </c>
      <c r="BZ316" s="65">
        <f t="shared" si="65"/>
        <v>46349.599999999999</v>
      </c>
    </row>
    <row r="317" spans="1:78" s="58" customFormat="1" ht="15.5" x14ac:dyDescent="0.35">
      <c r="A317">
        <v>71301</v>
      </c>
      <c r="B317" t="s">
        <v>782</v>
      </c>
      <c r="C317" t="s">
        <v>37</v>
      </c>
      <c r="D317">
        <v>93</v>
      </c>
      <c r="E317" t="s">
        <v>628</v>
      </c>
      <c r="F317" t="s">
        <v>284</v>
      </c>
      <c r="G317" t="s">
        <v>216</v>
      </c>
      <c r="H317" t="s">
        <v>37</v>
      </c>
      <c r="I317" s="13">
        <v>46251</v>
      </c>
      <c r="J317" s="13">
        <v>46367</v>
      </c>
      <c r="K317" s="13">
        <v>46309</v>
      </c>
      <c r="L317" t="s">
        <v>19</v>
      </c>
      <c r="M317" t="s">
        <v>161</v>
      </c>
      <c r="N317">
        <v>15</v>
      </c>
      <c r="O317">
        <v>0</v>
      </c>
      <c r="P317">
        <v>0</v>
      </c>
      <c r="Q317">
        <v>0</v>
      </c>
      <c r="R317">
        <v>0</v>
      </c>
      <c r="S317" t="s">
        <v>197</v>
      </c>
      <c r="T317" t="s">
        <v>197</v>
      </c>
      <c r="U317">
        <v>0</v>
      </c>
      <c r="V317"/>
      <c r="W317">
        <v>2</v>
      </c>
      <c r="X317" t="s">
        <v>19</v>
      </c>
      <c r="Y317"/>
      <c r="Z317" t="s">
        <v>629</v>
      </c>
      <c r="AA317"/>
      <c r="AB317"/>
      <c r="AC317"/>
      <c r="AD317"/>
      <c r="AE317"/>
      <c r="AF317" s="13">
        <v>46251</v>
      </c>
      <c r="AG317" s="13">
        <v>46367</v>
      </c>
      <c r="AH317"/>
      <c r="AI317"/>
      <c r="AJ317"/>
      <c r="AK317"/>
      <c r="AL317"/>
      <c r="AM317"/>
      <c r="AN317"/>
      <c r="AO317"/>
      <c r="AP317"/>
      <c r="AQ317"/>
      <c r="AR317"/>
      <c r="AS317"/>
      <c r="AT317" s="59">
        <f>VLOOKUP($BR317,Tables!$D$14:$I$27,2,FALSE)*W317</f>
        <v>320</v>
      </c>
      <c r="AU317" s="59">
        <f>VLOOKUP($BR317,Tables!$D$14:$I$27,3,FALSE)</f>
        <v>0</v>
      </c>
      <c r="AV317" s="59">
        <f>VLOOKUP($BR317,Tables!$D$14:$I$27,4,FALSE)*W317</f>
        <v>0</v>
      </c>
      <c r="AW317" s="59">
        <f>VLOOKUP($BR317,Tables!$D$14:$I$27,5,FALSE)*W317</f>
        <v>0</v>
      </c>
      <c r="AX317" s="52">
        <f>IF(ISERROR(VLOOKUP(V317,Tables!$A$2:$B$27,2,FALSE))=TRUE,0,VLOOKUP(V317,Tables!$A$2:$B$27,2,FALSE))*VLOOKUP(BR317,Tables!$D$14:$J$27,7,FALSE)</f>
        <v>0</v>
      </c>
      <c r="AY317" s="52">
        <f>IF(ISERROR(VLOOKUP(BS317,Tables!$A$2:$B$31,2,FALSE))=TRUE,0,VLOOKUP(BS317,Tables!$A$2:$B$31,2,FALSE))</f>
        <v>0</v>
      </c>
      <c r="AZ317" s="59">
        <f>VLOOKUP($BR317,Tables!$D$14:$K$27,8,FALSE)</f>
        <v>0</v>
      </c>
      <c r="BA317" s="59">
        <f>IF(OR(BR317="T150",BR317="HYBT150"),W317*Tables!$L$23,0)</f>
        <v>0</v>
      </c>
      <c r="BB317" s="59">
        <f>IF(OR(BR317="T200",BR317="HYBT200"),W317*Tables!$E$24,0)</f>
        <v>0</v>
      </c>
      <c r="BC317" s="61">
        <f t="shared" si="56"/>
        <v>320</v>
      </c>
      <c r="BD317" s="55" t="str">
        <f t="shared" si="68"/>
        <v/>
      </c>
      <c r="BE317" s="55" t="str">
        <f t="shared" si="68"/>
        <v/>
      </c>
      <c r="BF317" s="55" t="str">
        <f t="shared" si="68"/>
        <v/>
      </c>
      <c r="BG317" s="55" t="str">
        <f t="shared" si="68"/>
        <v/>
      </c>
      <c r="BH317" s="55" t="str">
        <f t="shared" si="68"/>
        <v/>
      </c>
      <c r="BI317" s="55" t="str">
        <f t="shared" si="68"/>
        <v/>
      </c>
      <c r="BJ317" s="55" t="str">
        <f t="shared" si="68"/>
        <v/>
      </c>
      <c r="BK317" s="55" t="str">
        <f t="shared" si="68"/>
        <v/>
      </c>
      <c r="BL317" s="55" t="str">
        <f t="shared" si="68"/>
        <v/>
      </c>
      <c r="BM317" s="55" t="str">
        <f t="shared" si="68"/>
        <v/>
      </c>
      <c r="BN317" s="55" t="str">
        <f t="shared" si="68"/>
        <v/>
      </c>
      <c r="BO317" s="55" t="str">
        <f t="shared" si="68"/>
        <v/>
      </c>
      <c r="BP317" s="55" t="str">
        <f t="shared" si="68"/>
        <v/>
      </c>
      <c r="BQ317" s="55" t="str">
        <f t="shared" si="68"/>
        <v/>
      </c>
      <c r="BR317" s="62" t="str">
        <f t="shared" si="57"/>
        <v>Base</v>
      </c>
      <c r="BS317" s="62" t="str">
        <f t="shared" si="58"/>
        <v/>
      </c>
      <c r="BT317" s="63">
        <f t="shared" si="59"/>
        <v>117</v>
      </c>
      <c r="BU317" s="64">
        <f t="shared" si="60"/>
        <v>6.02</v>
      </c>
      <c r="BV317" s="64">
        <f t="shared" si="61"/>
        <v>13.04</v>
      </c>
      <c r="BW317" s="64">
        <f t="shared" si="62"/>
        <v>97.44</v>
      </c>
      <c r="BX317" s="65">
        <f t="shared" si="63"/>
        <v>46257.02</v>
      </c>
      <c r="BY317" s="65">
        <f t="shared" si="64"/>
        <v>46264.04</v>
      </c>
      <c r="BZ317" s="65">
        <f t="shared" si="65"/>
        <v>46349.440000000002</v>
      </c>
    </row>
    <row r="318" spans="1:78" ht="15.5" x14ac:dyDescent="0.35">
      <c r="A318">
        <v>71302</v>
      </c>
      <c r="B318" t="s">
        <v>782</v>
      </c>
      <c r="C318" t="s">
        <v>37</v>
      </c>
      <c r="D318">
        <v>93</v>
      </c>
      <c r="E318" t="s">
        <v>630</v>
      </c>
      <c r="F318" t="s">
        <v>284</v>
      </c>
      <c r="G318" t="s">
        <v>216</v>
      </c>
      <c r="H318" t="s">
        <v>37</v>
      </c>
      <c r="I318" s="13">
        <v>46251</v>
      </c>
      <c r="J318" s="13">
        <v>46367</v>
      </c>
      <c r="K318" s="13">
        <v>46309</v>
      </c>
      <c r="L318" t="s">
        <v>282</v>
      </c>
      <c r="M318" t="s">
        <v>193</v>
      </c>
      <c r="N318">
        <v>15</v>
      </c>
      <c r="O318">
        <v>0</v>
      </c>
      <c r="P318">
        <v>0</v>
      </c>
      <c r="Q318">
        <v>0</v>
      </c>
      <c r="R318">
        <v>0</v>
      </c>
      <c r="S318" t="s">
        <v>197</v>
      </c>
      <c r="T318" t="s">
        <v>197</v>
      </c>
      <c r="U318">
        <v>0</v>
      </c>
      <c r="V318"/>
      <c r="W318">
        <v>2</v>
      </c>
      <c r="X318" t="s">
        <v>293</v>
      </c>
      <c r="Y318"/>
      <c r="Z318"/>
      <c r="AA318"/>
      <c r="AB318"/>
      <c r="AC318" t="s">
        <v>8</v>
      </c>
      <c r="AD318" t="s">
        <v>220</v>
      </c>
      <c r="AE318" t="s">
        <v>483</v>
      </c>
      <c r="AF318" s="13">
        <v>46251</v>
      </c>
      <c r="AG318" s="13">
        <v>46367</v>
      </c>
      <c r="AH318"/>
      <c r="AI318"/>
      <c r="AJ318"/>
      <c r="AK318"/>
      <c r="AL318"/>
      <c r="AM318"/>
      <c r="AN318"/>
      <c r="AO318"/>
      <c r="AP318"/>
      <c r="AQ318"/>
      <c r="AR318"/>
      <c r="AS318"/>
      <c r="AT318" s="59">
        <f>VLOOKUP($BR318,Tables!$D$14:$I$27,2,FALSE)*W318</f>
        <v>320</v>
      </c>
      <c r="AU318" s="59">
        <f>VLOOKUP($BR318,Tables!$D$14:$I$27,3,FALSE)</f>
        <v>0</v>
      </c>
      <c r="AV318" s="59">
        <f>VLOOKUP($BR318,Tables!$D$14:$I$27,4,FALSE)*W318</f>
        <v>0</v>
      </c>
      <c r="AW318" s="59">
        <f>VLOOKUP($BR318,Tables!$D$14:$I$27,5,FALSE)*W318</f>
        <v>0</v>
      </c>
      <c r="AX318" s="52">
        <f>IF(ISERROR(VLOOKUP(V318,Tables!$A$2:$B$27,2,FALSE))=TRUE,0,VLOOKUP(V318,Tables!$A$2:$B$27,2,FALSE))*VLOOKUP(BR318,Tables!$D$14:$J$27,7,FALSE)</f>
        <v>0</v>
      </c>
      <c r="AY318" s="52">
        <f>IF(ISERROR(VLOOKUP(BS318,Tables!$A$2:$B$31,2,FALSE))=TRUE,0,VLOOKUP(BS318,Tables!$A$2:$B$31,2,FALSE))</f>
        <v>0</v>
      </c>
      <c r="AZ318" s="59">
        <f>VLOOKUP($BR318,Tables!$D$14:$K$27,8,FALSE)</f>
        <v>0</v>
      </c>
      <c r="BA318" s="59">
        <f>IF(OR(BR318="T150",BR318="HYBT150"),W318*Tables!$L$23,0)</f>
        <v>0</v>
      </c>
      <c r="BB318" s="59">
        <f>IF(OR(BR318="T200",BR318="HYBT200"),W318*Tables!$E$24,0)</f>
        <v>0</v>
      </c>
      <c r="BC318" s="61">
        <f t="shared" ref="BC318:BC378" si="69">SUM(AT318:BB318)</f>
        <v>320</v>
      </c>
      <c r="BD318" s="55" t="str">
        <f t="shared" si="68"/>
        <v/>
      </c>
      <c r="BE318" s="55" t="str">
        <f t="shared" si="68"/>
        <v/>
      </c>
      <c r="BF318" s="55" t="str">
        <f t="shared" si="68"/>
        <v/>
      </c>
      <c r="BG318" s="55" t="str">
        <f t="shared" si="68"/>
        <v/>
      </c>
      <c r="BH318" s="55" t="str">
        <f t="shared" si="68"/>
        <v/>
      </c>
      <c r="BI318" s="55" t="str">
        <f t="shared" si="68"/>
        <v/>
      </c>
      <c r="BJ318" s="55" t="str">
        <f t="shared" si="68"/>
        <v/>
      </c>
      <c r="BK318" s="55" t="str">
        <f t="shared" si="68"/>
        <v/>
      </c>
      <c r="BL318" s="55" t="str">
        <f t="shared" si="68"/>
        <v/>
      </c>
      <c r="BM318" s="55" t="str">
        <f t="shared" si="68"/>
        <v/>
      </c>
      <c r="BN318" s="55" t="str">
        <f t="shared" si="68"/>
        <v/>
      </c>
      <c r="BO318" s="55" t="str">
        <f t="shared" si="68"/>
        <v/>
      </c>
      <c r="BP318" s="55" t="str">
        <f t="shared" si="68"/>
        <v/>
      </c>
      <c r="BQ318" s="55" t="str">
        <f t="shared" si="68"/>
        <v/>
      </c>
      <c r="BR318" s="62" t="str">
        <f t="shared" ref="BR318:BR378" si="70">IF(BD318&amp;BE318&amp;BF318&amp;BG318&amp;BH318&amp;BI318&amp;BJ318&amp;BK318&amp;BP318&amp;BQ318="","Base",BD318&amp;BE318&amp;BF318&amp;BG318&amp;BH318&amp;BI318&amp;BJ318&amp;BK318&amp;BP318&amp;BQ318)</f>
        <v>Base</v>
      </c>
      <c r="BS318" s="62" t="str">
        <f t="shared" ref="BS318:BS378" si="71">IF(BL318&amp;BM318&amp;BN318&amp;BO318="","",BL318&amp;BM318&amp;BN318&amp;BO318)</f>
        <v/>
      </c>
      <c r="BT318" s="63">
        <f t="shared" ref="BT318:BT378" si="72">J318-I318+1</f>
        <v>117</v>
      </c>
      <c r="BU318" s="64">
        <f t="shared" ref="BU318:BU378" si="73">BT318*0.06-1</f>
        <v>6.02</v>
      </c>
      <c r="BV318" s="64">
        <f t="shared" ref="BV318:BV378" si="74">BT318*0.12-1</f>
        <v>13.04</v>
      </c>
      <c r="BW318" s="64">
        <f t="shared" ref="BW318:BW378" si="75">(BT318-1)*0.84</f>
        <v>97.44</v>
      </c>
      <c r="BX318" s="65">
        <f t="shared" ref="BX318:BX378" si="76">BU318+I318</f>
        <v>46257.02</v>
      </c>
      <c r="BY318" s="65">
        <f t="shared" ref="BY318:BY378" si="77">BV318+I318</f>
        <v>46264.04</v>
      </c>
      <c r="BZ318" s="65">
        <f t="shared" ref="BZ318:BZ378" si="78">IF(WEEKDAY(BW318+I318)=1,BW318+I318+1,IF(WEEKDAY(BW318+I318)=7,BW318+I318+2,BW318+I318))</f>
        <v>46349.440000000002</v>
      </c>
    </row>
    <row r="319" spans="1:78" ht="15.5" x14ac:dyDescent="0.35">
      <c r="A319">
        <v>71303</v>
      </c>
      <c r="B319" t="s">
        <v>782</v>
      </c>
      <c r="C319" t="s">
        <v>37</v>
      </c>
      <c r="D319">
        <v>99</v>
      </c>
      <c r="E319" t="s">
        <v>631</v>
      </c>
      <c r="F319" t="s">
        <v>373</v>
      </c>
      <c r="G319" t="s">
        <v>216</v>
      </c>
      <c r="H319" t="s">
        <v>37</v>
      </c>
      <c r="I319" s="13">
        <v>46251</v>
      </c>
      <c r="J319" s="13">
        <v>46367</v>
      </c>
      <c r="K319" s="13">
        <v>46309</v>
      </c>
      <c r="L319" t="s">
        <v>256</v>
      </c>
      <c r="M319" t="s">
        <v>161</v>
      </c>
      <c r="N319">
        <v>15</v>
      </c>
      <c r="O319">
        <v>7</v>
      </c>
      <c r="P319">
        <v>7</v>
      </c>
      <c r="Q319">
        <v>7</v>
      </c>
      <c r="R319">
        <v>0</v>
      </c>
      <c r="S319">
        <v>289503</v>
      </c>
      <c r="T319" t="s">
        <v>984</v>
      </c>
      <c r="U319">
        <v>0</v>
      </c>
      <c r="V319"/>
      <c r="W319">
        <v>1</v>
      </c>
      <c r="X319" t="s">
        <v>194</v>
      </c>
      <c r="Y319"/>
      <c r="Z319" t="s">
        <v>632</v>
      </c>
      <c r="AA319"/>
      <c r="AB319"/>
      <c r="AC319"/>
      <c r="AD319"/>
      <c r="AE319"/>
      <c r="AF319" s="13">
        <v>46251</v>
      </c>
      <c r="AG319" s="13">
        <v>46367</v>
      </c>
      <c r="AH319"/>
      <c r="AI319"/>
      <c r="AJ319"/>
      <c r="AK319"/>
      <c r="AL319"/>
      <c r="AM319"/>
      <c r="AN319"/>
      <c r="AO319"/>
      <c r="AP319"/>
      <c r="AQ319"/>
      <c r="AR319"/>
      <c r="AS319"/>
      <c r="AT319" s="59">
        <f>VLOOKUP($BR319,Tables!$D$14:$I$27,2,FALSE)*W319</f>
        <v>160</v>
      </c>
      <c r="AU319" s="59">
        <f>VLOOKUP($BR319,Tables!$D$14:$I$27,3,FALSE)</f>
        <v>0</v>
      </c>
      <c r="AV319" s="59">
        <f>VLOOKUP($BR319,Tables!$D$14:$I$27,4,FALSE)*W319</f>
        <v>0</v>
      </c>
      <c r="AW319" s="59">
        <f>VLOOKUP($BR319,Tables!$D$14:$I$27,5,FALSE)*W319</f>
        <v>0</v>
      </c>
      <c r="AX319" s="52">
        <f>IF(ISERROR(VLOOKUP(V319,Tables!$A$2:$B$27,2,FALSE))=TRUE,0,VLOOKUP(V319,Tables!$A$2:$B$27,2,FALSE))*VLOOKUP(BR319,Tables!$D$14:$J$27,7,FALSE)</f>
        <v>0</v>
      </c>
      <c r="AY319" s="52">
        <f>IF(ISERROR(VLOOKUP(BS319,Tables!$A$2:$B$31,2,FALSE))=TRUE,0,VLOOKUP(BS319,Tables!$A$2:$B$31,2,FALSE))</f>
        <v>0</v>
      </c>
      <c r="AZ319" s="59">
        <f>VLOOKUP($BR319,Tables!$D$14:$K$27,8,FALSE)</f>
        <v>0</v>
      </c>
      <c r="BA319" s="59">
        <f>IF(OR(BR319="T150",BR319="HYBT150"),W319*Tables!$L$23,0)</f>
        <v>0</v>
      </c>
      <c r="BB319" s="59">
        <f>IF(OR(BR319="T200",BR319="HYBT200"),W319*Tables!$E$24,0)</f>
        <v>0</v>
      </c>
      <c r="BC319" s="61">
        <f t="shared" si="69"/>
        <v>160</v>
      </c>
      <c r="BD319" s="55" t="str">
        <f t="shared" si="68"/>
        <v/>
      </c>
      <c r="BE319" s="55" t="str">
        <f t="shared" si="68"/>
        <v/>
      </c>
      <c r="BF319" s="55" t="str">
        <f t="shared" si="68"/>
        <v/>
      </c>
      <c r="BG319" s="55" t="str">
        <f t="shared" si="68"/>
        <v/>
      </c>
      <c r="BH319" s="55" t="str">
        <f t="shared" si="68"/>
        <v/>
      </c>
      <c r="BI319" s="55" t="str">
        <f t="shared" si="68"/>
        <v/>
      </c>
      <c r="BJ319" s="55" t="str">
        <f t="shared" si="68"/>
        <v/>
      </c>
      <c r="BK319" s="55" t="str">
        <f t="shared" si="68"/>
        <v/>
      </c>
      <c r="BL319" s="55" t="str">
        <f t="shared" si="68"/>
        <v/>
      </c>
      <c r="BM319" s="55" t="str">
        <f t="shared" si="68"/>
        <v/>
      </c>
      <c r="BN319" s="55" t="str">
        <f t="shared" si="68"/>
        <v/>
      </c>
      <c r="BO319" s="55" t="str">
        <f t="shared" si="68"/>
        <v/>
      </c>
      <c r="BP319" s="55" t="str">
        <f t="shared" si="68"/>
        <v/>
      </c>
      <c r="BQ319" s="55" t="str">
        <f t="shared" si="68"/>
        <v/>
      </c>
      <c r="BR319" s="62" t="str">
        <f t="shared" si="70"/>
        <v>Base</v>
      </c>
      <c r="BS319" s="62" t="str">
        <f t="shared" si="71"/>
        <v/>
      </c>
      <c r="BT319" s="63">
        <f t="shared" si="72"/>
        <v>117</v>
      </c>
      <c r="BU319" s="64">
        <f t="shared" si="73"/>
        <v>6.02</v>
      </c>
      <c r="BV319" s="64">
        <f t="shared" si="74"/>
        <v>13.04</v>
      </c>
      <c r="BW319" s="64">
        <f t="shared" si="75"/>
        <v>97.44</v>
      </c>
      <c r="BX319" s="65">
        <f t="shared" si="76"/>
        <v>46257.02</v>
      </c>
      <c r="BY319" s="65">
        <f t="shared" si="77"/>
        <v>46264.04</v>
      </c>
      <c r="BZ319" s="65">
        <f t="shared" si="78"/>
        <v>46349.440000000002</v>
      </c>
    </row>
    <row r="320" spans="1:78" ht="15.5" x14ac:dyDescent="0.35">
      <c r="A320">
        <v>71779</v>
      </c>
      <c r="B320" t="s">
        <v>782</v>
      </c>
      <c r="C320" t="s">
        <v>37</v>
      </c>
      <c r="D320">
        <v>99</v>
      </c>
      <c r="E320" t="s">
        <v>633</v>
      </c>
      <c r="F320" t="s">
        <v>373</v>
      </c>
      <c r="G320" t="s">
        <v>216</v>
      </c>
      <c r="H320" t="s">
        <v>37</v>
      </c>
      <c r="I320" s="13">
        <v>46252</v>
      </c>
      <c r="J320" s="13">
        <v>46367</v>
      </c>
      <c r="K320" s="13">
        <v>46309</v>
      </c>
      <c r="L320" t="s">
        <v>618</v>
      </c>
      <c r="M320" t="s">
        <v>193</v>
      </c>
      <c r="N320">
        <v>15</v>
      </c>
      <c r="O320">
        <v>5</v>
      </c>
      <c r="P320">
        <v>5</v>
      </c>
      <c r="Q320">
        <v>5</v>
      </c>
      <c r="R320">
        <v>0</v>
      </c>
      <c r="S320">
        <v>377554</v>
      </c>
      <c r="T320" t="s">
        <v>832</v>
      </c>
      <c r="U320">
        <v>0</v>
      </c>
      <c r="V320"/>
      <c r="W320">
        <v>1</v>
      </c>
      <c r="X320" t="s">
        <v>194</v>
      </c>
      <c r="Y320"/>
      <c r="Z320" t="s">
        <v>825</v>
      </c>
      <c r="AA320" t="s">
        <v>206</v>
      </c>
      <c r="AB320">
        <v>1300</v>
      </c>
      <c r="AC320" t="s">
        <v>200</v>
      </c>
      <c r="AD320" t="s">
        <v>201</v>
      </c>
      <c r="AE320" t="s">
        <v>496</v>
      </c>
      <c r="AF320" s="13">
        <v>46252</v>
      </c>
      <c r="AG320" s="13">
        <v>46367</v>
      </c>
      <c r="AH320"/>
      <c r="AI320"/>
      <c r="AJ320"/>
      <c r="AK320"/>
      <c r="AL320"/>
      <c r="AM320"/>
      <c r="AN320"/>
      <c r="AO320"/>
      <c r="AP320"/>
      <c r="AQ320"/>
      <c r="AR320"/>
      <c r="AS320"/>
      <c r="AT320" s="59">
        <f>VLOOKUP($BR320,Tables!$D$14:$I$27,2,FALSE)*W320</f>
        <v>160</v>
      </c>
      <c r="AU320" s="59">
        <f>VLOOKUP($BR320,Tables!$D$14:$I$27,3,FALSE)</f>
        <v>0</v>
      </c>
      <c r="AV320" s="59">
        <f>VLOOKUP($BR320,Tables!$D$14:$I$27,4,FALSE)*W320</f>
        <v>0</v>
      </c>
      <c r="AW320" s="59">
        <f>VLOOKUP($BR320,Tables!$D$14:$I$27,5,FALSE)*W320</f>
        <v>0</v>
      </c>
      <c r="AX320" s="52">
        <f>IF(ISERROR(VLOOKUP(V320,Tables!$A$2:$B$27,2,FALSE))=TRUE,0,VLOOKUP(V320,Tables!$A$2:$B$27,2,FALSE))*VLOOKUP(BR320,Tables!$D$14:$J$27,7,FALSE)</f>
        <v>0</v>
      </c>
      <c r="AY320" s="52">
        <f>IF(ISERROR(VLOOKUP(BS320,Tables!$A$2:$B$31,2,FALSE))=TRUE,0,VLOOKUP(BS320,Tables!$A$2:$B$31,2,FALSE))</f>
        <v>0</v>
      </c>
      <c r="AZ320" s="59">
        <f>VLOOKUP($BR320,Tables!$D$14:$K$27,8,FALSE)</f>
        <v>0</v>
      </c>
      <c r="BA320" s="59">
        <f>IF(OR(BR320="T150",BR320="HYBT150"),W320*Tables!$L$23,0)</f>
        <v>0</v>
      </c>
      <c r="BB320" s="59">
        <f>IF(OR(BR320="T200",BR320="HYBT200"),W320*Tables!$E$24,0)</f>
        <v>0</v>
      </c>
      <c r="BC320" s="61">
        <f t="shared" si="69"/>
        <v>160</v>
      </c>
      <c r="BD320" s="55" t="str">
        <f t="shared" si="68"/>
        <v/>
      </c>
      <c r="BE320" s="55" t="str">
        <f t="shared" si="68"/>
        <v/>
      </c>
      <c r="BF320" s="55" t="str">
        <f t="shared" si="68"/>
        <v/>
      </c>
      <c r="BG320" s="55" t="str">
        <f t="shared" si="68"/>
        <v/>
      </c>
      <c r="BH320" s="55" t="str">
        <f t="shared" si="68"/>
        <v/>
      </c>
      <c r="BI320" s="55" t="str">
        <f t="shared" si="68"/>
        <v/>
      </c>
      <c r="BJ320" s="55" t="str">
        <f t="shared" si="68"/>
        <v/>
      </c>
      <c r="BK320" s="55" t="str">
        <f t="shared" si="68"/>
        <v/>
      </c>
      <c r="BL320" s="55" t="str">
        <f t="shared" si="68"/>
        <v/>
      </c>
      <c r="BM320" s="55" t="str">
        <f t="shared" ref="BD320:BQ338" si="79">IF(ISERROR(SEARCHB(" "&amp;BM$1&amp;" "," "&amp;$L320&amp;" "))=TRUE,"",BM$1)</f>
        <v/>
      </c>
      <c r="BN320" s="55" t="str">
        <f t="shared" si="79"/>
        <v/>
      </c>
      <c r="BO320" s="55" t="str">
        <f t="shared" si="79"/>
        <v/>
      </c>
      <c r="BP320" s="55" t="str">
        <f t="shared" si="79"/>
        <v/>
      </c>
      <c r="BQ320" s="55" t="str">
        <f t="shared" si="79"/>
        <v/>
      </c>
      <c r="BR320" s="62" t="str">
        <f t="shared" si="70"/>
        <v>Base</v>
      </c>
      <c r="BS320" s="62" t="str">
        <f t="shared" si="71"/>
        <v/>
      </c>
      <c r="BT320" s="63">
        <f t="shared" si="72"/>
        <v>116</v>
      </c>
      <c r="BU320" s="64">
        <f t="shared" si="73"/>
        <v>5.96</v>
      </c>
      <c r="BV320" s="64">
        <f t="shared" si="74"/>
        <v>12.92</v>
      </c>
      <c r="BW320" s="64">
        <f t="shared" si="75"/>
        <v>96.6</v>
      </c>
      <c r="BX320" s="65">
        <f t="shared" si="76"/>
        <v>46257.96</v>
      </c>
      <c r="BY320" s="65">
        <f t="shared" si="77"/>
        <v>46264.92</v>
      </c>
      <c r="BZ320" s="65">
        <f t="shared" si="78"/>
        <v>46349.599999999999</v>
      </c>
    </row>
    <row r="321" spans="1:78" ht="15.5" x14ac:dyDescent="0.35">
      <c r="A321">
        <v>71304</v>
      </c>
      <c r="B321" t="s">
        <v>782</v>
      </c>
      <c r="C321" t="s">
        <v>37</v>
      </c>
      <c r="D321">
        <v>103</v>
      </c>
      <c r="E321">
        <v>3001</v>
      </c>
      <c r="F321" t="s">
        <v>38</v>
      </c>
      <c r="G321" t="s">
        <v>216</v>
      </c>
      <c r="H321" t="s">
        <v>37</v>
      </c>
      <c r="I321" s="13">
        <v>46251</v>
      </c>
      <c r="J321" s="13">
        <v>46367</v>
      </c>
      <c r="K321" s="13">
        <v>46309</v>
      </c>
      <c r="L321" t="s">
        <v>796</v>
      </c>
      <c r="M321" t="s">
        <v>193</v>
      </c>
      <c r="N321">
        <v>20</v>
      </c>
      <c r="O321">
        <v>12</v>
      </c>
      <c r="P321">
        <v>12</v>
      </c>
      <c r="Q321">
        <v>12</v>
      </c>
      <c r="R321">
        <v>0</v>
      </c>
      <c r="S321">
        <v>199308</v>
      </c>
      <c r="T321" t="s">
        <v>985</v>
      </c>
      <c r="U321">
        <v>0</v>
      </c>
      <c r="V321"/>
      <c r="W321">
        <v>3</v>
      </c>
      <c r="X321" t="s">
        <v>194</v>
      </c>
      <c r="Y321"/>
      <c r="Z321"/>
      <c r="AA321" t="s">
        <v>19</v>
      </c>
      <c r="AB321">
        <v>1253</v>
      </c>
      <c r="AC321" t="s">
        <v>207</v>
      </c>
      <c r="AD321" t="s">
        <v>330</v>
      </c>
      <c r="AE321" t="s">
        <v>483</v>
      </c>
      <c r="AF321" s="13">
        <v>46251</v>
      </c>
      <c r="AG321" s="13">
        <v>46367</v>
      </c>
      <c r="AH321"/>
      <c r="AI321"/>
      <c r="AJ321"/>
      <c r="AK321"/>
      <c r="AL321"/>
      <c r="AM321"/>
      <c r="AN321"/>
      <c r="AO321"/>
      <c r="AP321"/>
      <c r="AQ321"/>
      <c r="AR321"/>
      <c r="AS321"/>
      <c r="AT321" s="59">
        <f>VLOOKUP($BR321,Tables!$D$14:$I$27,2,FALSE)*W321</f>
        <v>480</v>
      </c>
      <c r="AU321" s="59">
        <f>VLOOKUP($BR321,Tables!$D$14:$I$27,3,FALSE)</f>
        <v>0</v>
      </c>
      <c r="AV321" s="59">
        <f>VLOOKUP($BR321,Tables!$D$14:$I$27,4,FALSE)*W321</f>
        <v>0</v>
      </c>
      <c r="AW321" s="59">
        <f>VLOOKUP($BR321,Tables!$D$14:$I$27,5,FALSE)*W321</f>
        <v>0</v>
      </c>
      <c r="AX321" s="52">
        <f>IF(ISERROR(VLOOKUP(V321,Tables!$A$2:$B$27,2,FALSE))=TRUE,0,VLOOKUP(V321,Tables!$A$2:$B$27,2,FALSE))*VLOOKUP(BR321,Tables!$D$14:$J$27,7,FALSE)</f>
        <v>0</v>
      </c>
      <c r="AY321" s="52">
        <f>IF(ISERROR(VLOOKUP(BS321,Tables!$A$2:$B$31,2,FALSE))=TRUE,0,VLOOKUP(BS321,Tables!$A$2:$B$31,2,FALSE))</f>
        <v>0</v>
      </c>
      <c r="AZ321" s="59">
        <f>VLOOKUP($BR321,Tables!$D$14:$K$27,8,FALSE)</f>
        <v>0</v>
      </c>
      <c r="BA321" s="59">
        <f>IF(OR(BR321="T150",BR321="HYBT150"),W321*Tables!$L$23,0)</f>
        <v>0</v>
      </c>
      <c r="BB321" s="59">
        <f>IF(OR(BR321="T200",BR321="HYBT200"),W321*Tables!$E$24,0)</f>
        <v>0</v>
      </c>
      <c r="BC321" s="61">
        <f t="shared" si="69"/>
        <v>480</v>
      </c>
      <c r="BD321" s="55" t="str">
        <f t="shared" si="79"/>
        <v/>
      </c>
      <c r="BE321" s="55" t="str">
        <f t="shared" si="79"/>
        <v/>
      </c>
      <c r="BF321" s="55" t="str">
        <f t="shared" si="79"/>
        <v/>
      </c>
      <c r="BG321" s="55" t="str">
        <f t="shared" si="79"/>
        <v/>
      </c>
      <c r="BH321" s="55" t="str">
        <f t="shared" si="79"/>
        <v/>
      </c>
      <c r="BI321" s="55" t="str">
        <f t="shared" si="79"/>
        <v/>
      </c>
      <c r="BJ321" s="55" t="str">
        <f t="shared" si="79"/>
        <v/>
      </c>
      <c r="BK321" s="55" t="str">
        <f t="shared" si="79"/>
        <v/>
      </c>
      <c r="BL321" s="55" t="str">
        <f t="shared" si="79"/>
        <v/>
      </c>
      <c r="BM321" s="55" t="str">
        <f t="shared" si="79"/>
        <v/>
      </c>
      <c r="BN321" s="55" t="str">
        <f t="shared" si="79"/>
        <v/>
      </c>
      <c r="BO321" s="55" t="str">
        <f t="shared" si="79"/>
        <v/>
      </c>
      <c r="BP321" s="55" t="str">
        <f t="shared" si="79"/>
        <v/>
      </c>
      <c r="BQ321" s="55" t="str">
        <f t="shared" si="79"/>
        <v/>
      </c>
      <c r="BR321" s="62" t="str">
        <f t="shared" si="70"/>
        <v>Base</v>
      </c>
      <c r="BS321" s="62" t="str">
        <f t="shared" si="71"/>
        <v/>
      </c>
      <c r="BT321" s="63">
        <f t="shared" si="72"/>
        <v>117</v>
      </c>
      <c r="BU321" s="64">
        <f t="shared" si="73"/>
        <v>6.02</v>
      </c>
      <c r="BV321" s="64">
        <f t="shared" si="74"/>
        <v>13.04</v>
      </c>
      <c r="BW321" s="64">
        <f t="shared" si="75"/>
        <v>97.44</v>
      </c>
      <c r="BX321" s="65">
        <f t="shared" si="76"/>
        <v>46257.02</v>
      </c>
      <c r="BY321" s="65">
        <f t="shared" si="77"/>
        <v>46264.04</v>
      </c>
      <c r="BZ321" s="65">
        <f t="shared" si="78"/>
        <v>46349.440000000002</v>
      </c>
    </row>
    <row r="322" spans="1:78" ht="15.5" x14ac:dyDescent="0.35">
      <c r="A322">
        <v>71780</v>
      </c>
      <c r="B322" t="s">
        <v>782</v>
      </c>
      <c r="C322" t="s">
        <v>37</v>
      </c>
      <c r="D322">
        <v>103</v>
      </c>
      <c r="E322">
        <v>3002</v>
      </c>
      <c r="F322" t="s">
        <v>38</v>
      </c>
      <c r="G322" t="s">
        <v>216</v>
      </c>
      <c r="H322" t="s">
        <v>37</v>
      </c>
      <c r="I322" s="13">
        <v>46252</v>
      </c>
      <c r="J322" s="13">
        <v>46367</v>
      </c>
      <c r="K322" s="13">
        <v>46309</v>
      </c>
      <c r="L322" t="s">
        <v>796</v>
      </c>
      <c r="M322" t="s">
        <v>193</v>
      </c>
      <c r="N322">
        <v>20</v>
      </c>
      <c r="O322">
        <v>20</v>
      </c>
      <c r="P322">
        <v>20</v>
      </c>
      <c r="Q322">
        <v>20</v>
      </c>
      <c r="R322">
        <v>0</v>
      </c>
      <c r="S322">
        <v>368235</v>
      </c>
      <c r="T322" t="s">
        <v>981</v>
      </c>
      <c r="U322">
        <v>0</v>
      </c>
      <c r="V322"/>
      <c r="W322">
        <v>3</v>
      </c>
      <c r="X322" t="s">
        <v>194</v>
      </c>
      <c r="Y322"/>
      <c r="Z322"/>
      <c r="AA322" t="s">
        <v>206</v>
      </c>
      <c r="AB322">
        <v>2303</v>
      </c>
      <c r="AC322" t="s">
        <v>8</v>
      </c>
      <c r="AD322" t="s">
        <v>220</v>
      </c>
      <c r="AE322" t="s">
        <v>496</v>
      </c>
      <c r="AF322" s="13">
        <v>46252</v>
      </c>
      <c r="AG322" s="13">
        <v>46367</v>
      </c>
      <c r="AH322"/>
      <c r="AI322"/>
      <c r="AJ322"/>
      <c r="AK322"/>
      <c r="AL322"/>
      <c r="AM322"/>
      <c r="AN322"/>
      <c r="AO322"/>
      <c r="AP322"/>
      <c r="AQ322"/>
      <c r="AR322"/>
      <c r="AS322"/>
      <c r="AT322" s="59">
        <f>VLOOKUP($BR322,Tables!$D$14:$I$27,2,FALSE)*W322</f>
        <v>480</v>
      </c>
      <c r="AU322" s="59">
        <f>VLOOKUP($BR322,Tables!$D$14:$I$27,3,FALSE)</f>
        <v>0</v>
      </c>
      <c r="AV322" s="59">
        <f>VLOOKUP($BR322,Tables!$D$14:$I$27,4,FALSE)*W322</f>
        <v>0</v>
      </c>
      <c r="AW322" s="59">
        <f>VLOOKUP($BR322,Tables!$D$14:$I$27,5,FALSE)*W322</f>
        <v>0</v>
      </c>
      <c r="AX322" s="52">
        <f>IF(ISERROR(VLOOKUP(V322,Tables!$A$2:$B$27,2,FALSE))=TRUE,0,VLOOKUP(V322,Tables!$A$2:$B$27,2,FALSE))*VLOOKUP(BR322,Tables!$D$14:$J$27,7,FALSE)</f>
        <v>0</v>
      </c>
      <c r="AY322" s="52">
        <f>IF(ISERROR(VLOOKUP(BS322,Tables!$A$2:$B$31,2,FALSE))=TRUE,0,VLOOKUP(BS322,Tables!$A$2:$B$31,2,FALSE))</f>
        <v>0</v>
      </c>
      <c r="AZ322" s="59">
        <f>VLOOKUP($BR322,Tables!$D$14:$K$27,8,FALSE)</f>
        <v>0</v>
      </c>
      <c r="BA322" s="59">
        <f>IF(OR(BR322="T150",BR322="HYBT150"),W322*Tables!$L$23,0)</f>
        <v>0</v>
      </c>
      <c r="BB322" s="59">
        <f>IF(OR(BR322="T200",BR322="HYBT200"),W322*Tables!$E$24,0)</f>
        <v>0</v>
      </c>
      <c r="BC322" s="61">
        <f t="shared" si="69"/>
        <v>480</v>
      </c>
      <c r="BD322" s="55" t="str">
        <f t="shared" si="79"/>
        <v/>
      </c>
      <c r="BE322" s="55" t="str">
        <f t="shared" si="79"/>
        <v/>
      </c>
      <c r="BF322" s="55" t="str">
        <f t="shared" si="79"/>
        <v/>
      </c>
      <c r="BG322" s="55" t="str">
        <f t="shared" si="79"/>
        <v/>
      </c>
      <c r="BH322" s="55" t="str">
        <f t="shared" si="79"/>
        <v/>
      </c>
      <c r="BI322" s="55" t="str">
        <f t="shared" si="79"/>
        <v/>
      </c>
      <c r="BJ322" s="55" t="str">
        <f t="shared" si="79"/>
        <v/>
      </c>
      <c r="BK322" s="55" t="str">
        <f t="shared" si="79"/>
        <v/>
      </c>
      <c r="BL322" s="55" t="str">
        <f t="shared" si="79"/>
        <v/>
      </c>
      <c r="BM322" s="55" t="str">
        <f t="shared" si="79"/>
        <v/>
      </c>
      <c r="BN322" s="55" t="str">
        <f t="shared" si="79"/>
        <v/>
      </c>
      <c r="BO322" s="55" t="str">
        <f t="shared" si="79"/>
        <v/>
      </c>
      <c r="BP322" s="55" t="str">
        <f t="shared" si="79"/>
        <v/>
      </c>
      <c r="BQ322" s="55" t="str">
        <f t="shared" si="79"/>
        <v/>
      </c>
      <c r="BR322" s="62" t="str">
        <f t="shared" si="70"/>
        <v>Base</v>
      </c>
      <c r="BS322" s="62" t="str">
        <f t="shared" si="71"/>
        <v/>
      </c>
      <c r="BT322" s="63">
        <f t="shared" si="72"/>
        <v>116</v>
      </c>
      <c r="BU322" s="64">
        <f t="shared" si="73"/>
        <v>5.96</v>
      </c>
      <c r="BV322" s="64">
        <f t="shared" si="74"/>
        <v>12.92</v>
      </c>
      <c r="BW322" s="64">
        <f t="shared" si="75"/>
        <v>96.6</v>
      </c>
      <c r="BX322" s="65">
        <f t="shared" si="76"/>
        <v>46257.96</v>
      </c>
      <c r="BY322" s="65">
        <f t="shared" si="77"/>
        <v>46264.92</v>
      </c>
      <c r="BZ322" s="65">
        <f t="shared" si="78"/>
        <v>46349.599999999999</v>
      </c>
    </row>
    <row r="323" spans="1:78" ht="15.5" x14ac:dyDescent="0.35">
      <c r="A323">
        <v>71781</v>
      </c>
      <c r="B323" t="s">
        <v>782</v>
      </c>
      <c r="C323" t="s">
        <v>37</v>
      </c>
      <c r="D323">
        <v>103</v>
      </c>
      <c r="E323">
        <v>3003</v>
      </c>
      <c r="F323" t="s">
        <v>38</v>
      </c>
      <c r="G323" t="s">
        <v>216</v>
      </c>
      <c r="H323" t="s">
        <v>37</v>
      </c>
      <c r="I323" s="13">
        <v>46252</v>
      </c>
      <c r="J323" s="13">
        <v>46367</v>
      </c>
      <c r="K323" s="13">
        <v>46309</v>
      </c>
      <c r="L323" t="s">
        <v>796</v>
      </c>
      <c r="M323" t="s">
        <v>193</v>
      </c>
      <c r="N323">
        <v>20</v>
      </c>
      <c r="O323">
        <v>20</v>
      </c>
      <c r="P323">
        <v>20</v>
      </c>
      <c r="Q323">
        <v>20</v>
      </c>
      <c r="R323">
        <v>0</v>
      </c>
      <c r="S323">
        <v>199</v>
      </c>
      <c r="T323" t="s">
        <v>39</v>
      </c>
      <c r="U323">
        <v>0</v>
      </c>
      <c r="V323"/>
      <c r="W323">
        <v>3</v>
      </c>
      <c r="X323" t="s">
        <v>194</v>
      </c>
      <c r="Y323"/>
      <c r="Z323"/>
      <c r="AA323" t="s">
        <v>206</v>
      </c>
      <c r="AB323">
        <v>2305</v>
      </c>
      <c r="AC323" t="s">
        <v>200</v>
      </c>
      <c r="AD323" t="s">
        <v>325</v>
      </c>
      <c r="AE323" t="s">
        <v>496</v>
      </c>
      <c r="AF323" s="13">
        <v>46252</v>
      </c>
      <c r="AG323" s="13">
        <v>46367</v>
      </c>
      <c r="AH323"/>
      <c r="AI323"/>
      <c r="AJ323"/>
      <c r="AK323"/>
      <c r="AL323"/>
      <c r="AM323"/>
      <c r="AN323"/>
      <c r="AO323"/>
      <c r="AP323"/>
      <c r="AQ323"/>
      <c r="AR323"/>
      <c r="AS323"/>
      <c r="AT323" s="59">
        <f>VLOOKUP($BR323,Tables!$D$14:$I$27,2,FALSE)*W323</f>
        <v>480</v>
      </c>
      <c r="AU323" s="59">
        <f>VLOOKUP($BR323,Tables!$D$14:$I$27,3,FALSE)</f>
        <v>0</v>
      </c>
      <c r="AV323" s="59">
        <f>VLOOKUP($BR323,Tables!$D$14:$I$27,4,FALSE)*W323</f>
        <v>0</v>
      </c>
      <c r="AW323" s="59">
        <f>VLOOKUP($BR323,Tables!$D$14:$I$27,5,FALSE)*W323</f>
        <v>0</v>
      </c>
      <c r="AX323" s="52">
        <f>IF(ISERROR(VLOOKUP(V323,Tables!$A$2:$B$27,2,FALSE))=TRUE,0,VLOOKUP(V323,Tables!$A$2:$B$27,2,FALSE))*VLOOKUP(BR323,Tables!$D$14:$J$27,7,FALSE)</f>
        <v>0</v>
      </c>
      <c r="AY323" s="52">
        <f>IF(ISERROR(VLOOKUP(BS323,Tables!$A$2:$B$31,2,FALSE))=TRUE,0,VLOOKUP(BS323,Tables!$A$2:$B$31,2,FALSE))</f>
        <v>0</v>
      </c>
      <c r="AZ323" s="59">
        <f>VLOOKUP($BR323,Tables!$D$14:$K$27,8,FALSE)</f>
        <v>0</v>
      </c>
      <c r="BA323" s="59">
        <f>IF(OR(BR323="T150",BR323="HYBT150"),W323*Tables!$L$23,0)</f>
        <v>0</v>
      </c>
      <c r="BB323" s="59">
        <f>IF(OR(BR323="T200",BR323="HYBT200"),W323*Tables!$E$24,0)</f>
        <v>0</v>
      </c>
      <c r="BC323" s="61">
        <f t="shared" si="69"/>
        <v>480</v>
      </c>
      <c r="BD323" s="55" t="str">
        <f t="shared" si="79"/>
        <v/>
      </c>
      <c r="BE323" s="55" t="str">
        <f t="shared" si="79"/>
        <v/>
      </c>
      <c r="BF323" s="55" t="str">
        <f t="shared" si="79"/>
        <v/>
      </c>
      <c r="BG323" s="55" t="str">
        <f t="shared" si="79"/>
        <v/>
      </c>
      <c r="BH323" s="55" t="str">
        <f t="shared" si="79"/>
        <v/>
      </c>
      <c r="BI323" s="55" t="str">
        <f t="shared" si="79"/>
        <v/>
      </c>
      <c r="BJ323" s="55" t="str">
        <f t="shared" si="79"/>
        <v/>
      </c>
      <c r="BK323" s="55" t="str">
        <f t="shared" si="79"/>
        <v/>
      </c>
      <c r="BL323" s="55" t="str">
        <f t="shared" si="79"/>
        <v/>
      </c>
      <c r="BM323" s="55" t="str">
        <f t="shared" si="79"/>
        <v/>
      </c>
      <c r="BN323" s="55" t="str">
        <f t="shared" si="79"/>
        <v/>
      </c>
      <c r="BO323" s="55" t="str">
        <f t="shared" si="79"/>
        <v/>
      </c>
      <c r="BP323" s="55" t="str">
        <f t="shared" si="79"/>
        <v/>
      </c>
      <c r="BQ323" s="55" t="str">
        <f t="shared" si="79"/>
        <v/>
      </c>
      <c r="BR323" s="62" t="str">
        <f t="shared" si="70"/>
        <v>Base</v>
      </c>
      <c r="BS323" s="62" t="str">
        <f t="shared" si="71"/>
        <v/>
      </c>
      <c r="BT323" s="63">
        <f t="shared" si="72"/>
        <v>116</v>
      </c>
      <c r="BU323" s="64">
        <f t="shared" si="73"/>
        <v>5.96</v>
      </c>
      <c r="BV323" s="64">
        <f t="shared" si="74"/>
        <v>12.92</v>
      </c>
      <c r="BW323" s="64">
        <f t="shared" si="75"/>
        <v>96.6</v>
      </c>
      <c r="BX323" s="65">
        <f t="shared" si="76"/>
        <v>46257.96</v>
      </c>
      <c r="BY323" s="65">
        <f t="shared" si="77"/>
        <v>46264.92</v>
      </c>
      <c r="BZ323" s="65">
        <f t="shared" si="78"/>
        <v>46349.599999999999</v>
      </c>
    </row>
    <row r="324" spans="1:78" ht="15.5" x14ac:dyDescent="0.35">
      <c r="A324">
        <v>71305</v>
      </c>
      <c r="B324" t="s">
        <v>782</v>
      </c>
      <c r="C324" t="s">
        <v>37</v>
      </c>
      <c r="D324">
        <v>103</v>
      </c>
      <c r="E324">
        <v>3004</v>
      </c>
      <c r="F324" t="s">
        <v>38</v>
      </c>
      <c r="G324" t="s">
        <v>216</v>
      </c>
      <c r="H324" t="s">
        <v>37</v>
      </c>
      <c r="I324" s="13">
        <v>46251</v>
      </c>
      <c r="J324" s="13">
        <v>46367</v>
      </c>
      <c r="K324" s="13">
        <v>46309</v>
      </c>
      <c r="L324" t="s">
        <v>796</v>
      </c>
      <c r="M324" t="s">
        <v>193</v>
      </c>
      <c r="N324">
        <v>20</v>
      </c>
      <c r="O324">
        <v>0</v>
      </c>
      <c r="P324">
        <v>0</v>
      </c>
      <c r="Q324">
        <v>0</v>
      </c>
      <c r="R324">
        <v>0</v>
      </c>
      <c r="S324" t="s">
        <v>197</v>
      </c>
      <c r="T324" t="s">
        <v>197</v>
      </c>
      <c r="U324">
        <v>0</v>
      </c>
      <c r="V324"/>
      <c r="W324">
        <v>3</v>
      </c>
      <c r="X324" t="s">
        <v>293</v>
      </c>
      <c r="Y324"/>
      <c r="Z324"/>
      <c r="AA324"/>
      <c r="AB324"/>
      <c r="AC324" t="s">
        <v>208</v>
      </c>
      <c r="AD324" t="s">
        <v>209</v>
      </c>
      <c r="AE324" t="s">
        <v>483</v>
      </c>
      <c r="AF324" s="13">
        <v>46251</v>
      </c>
      <c r="AG324" s="13">
        <v>46367</v>
      </c>
      <c r="AH324"/>
      <c r="AI324"/>
      <c r="AJ324"/>
      <c r="AK324"/>
      <c r="AL324"/>
      <c r="AM324"/>
      <c r="AN324"/>
      <c r="AO324"/>
      <c r="AP324"/>
      <c r="AQ324"/>
      <c r="AR324"/>
      <c r="AS324"/>
      <c r="AT324" s="59">
        <f>VLOOKUP($BR324,Tables!$D$14:$I$27,2,FALSE)*W324</f>
        <v>480</v>
      </c>
      <c r="AU324" s="59">
        <f>VLOOKUP($BR324,Tables!$D$14:$I$27,3,FALSE)</f>
        <v>0</v>
      </c>
      <c r="AV324" s="59">
        <f>VLOOKUP($BR324,Tables!$D$14:$I$27,4,FALSE)*W324</f>
        <v>0</v>
      </c>
      <c r="AW324" s="59">
        <f>VLOOKUP($BR324,Tables!$D$14:$I$27,5,FALSE)*W324</f>
        <v>0</v>
      </c>
      <c r="AX324" s="52">
        <f>IF(ISERROR(VLOOKUP(V324,Tables!$A$2:$B$27,2,FALSE))=TRUE,0,VLOOKUP(V324,Tables!$A$2:$B$27,2,FALSE))*VLOOKUP(BR324,Tables!$D$14:$J$27,7,FALSE)</f>
        <v>0</v>
      </c>
      <c r="AY324" s="52">
        <f>IF(ISERROR(VLOOKUP(BS324,Tables!$A$2:$B$31,2,FALSE))=TRUE,0,VLOOKUP(BS324,Tables!$A$2:$B$31,2,FALSE))</f>
        <v>0</v>
      </c>
      <c r="AZ324" s="59">
        <f>VLOOKUP($BR324,Tables!$D$14:$K$27,8,FALSE)</f>
        <v>0</v>
      </c>
      <c r="BA324" s="59">
        <f>IF(OR(BR324="T150",BR324="HYBT150"),W324*Tables!$L$23,0)</f>
        <v>0</v>
      </c>
      <c r="BB324" s="59">
        <f>IF(OR(BR324="T200",BR324="HYBT200"),W324*Tables!$E$24,0)</f>
        <v>0</v>
      </c>
      <c r="BC324" s="61">
        <f t="shared" si="69"/>
        <v>480</v>
      </c>
      <c r="BD324" s="55" t="str">
        <f t="shared" si="79"/>
        <v/>
      </c>
      <c r="BE324" s="55" t="str">
        <f t="shared" si="79"/>
        <v/>
      </c>
      <c r="BF324" s="55" t="str">
        <f t="shared" si="79"/>
        <v/>
      </c>
      <c r="BG324" s="55" t="str">
        <f t="shared" si="79"/>
        <v/>
      </c>
      <c r="BH324" s="55" t="str">
        <f t="shared" si="79"/>
        <v/>
      </c>
      <c r="BI324" s="55" t="str">
        <f t="shared" si="79"/>
        <v/>
      </c>
      <c r="BJ324" s="55" t="str">
        <f t="shared" si="79"/>
        <v/>
      </c>
      <c r="BK324" s="55" t="str">
        <f t="shared" si="79"/>
        <v/>
      </c>
      <c r="BL324" s="55" t="str">
        <f t="shared" si="79"/>
        <v/>
      </c>
      <c r="BM324" s="55" t="str">
        <f t="shared" si="79"/>
        <v/>
      </c>
      <c r="BN324" s="55" t="str">
        <f t="shared" si="79"/>
        <v/>
      </c>
      <c r="BO324" s="55" t="str">
        <f t="shared" si="79"/>
        <v/>
      </c>
      <c r="BP324" s="55" t="str">
        <f t="shared" si="79"/>
        <v/>
      </c>
      <c r="BQ324" s="55" t="str">
        <f t="shared" si="79"/>
        <v/>
      </c>
      <c r="BR324" s="62" t="str">
        <f t="shared" si="70"/>
        <v>Base</v>
      </c>
      <c r="BS324" s="62" t="str">
        <f t="shared" si="71"/>
        <v/>
      </c>
      <c r="BT324" s="63">
        <f t="shared" si="72"/>
        <v>117</v>
      </c>
      <c r="BU324" s="64">
        <f t="shared" si="73"/>
        <v>6.02</v>
      </c>
      <c r="BV324" s="64">
        <f t="shared" si="74"/>
        <v>13.04</v>
      </c>
      <c r="BW324" s="64">
        <f t="shared" si="75"/>
        <v>97.44</v>
      </c>
      <c r="BX324" s="65">
        <f t="shared" si="76"/>
        <v>46257.02</v>
      </c>
      <c r="BY324" s="65">
        <f t="shared" si="77"/>
        <v>46264.04</v>
      </c>
      <c r="BZ324" s="65">
        <f t="shared" si="78"/>
        <v>46349.440000000002</v>
      </c>
    </row>
    <row r="325" spans="1:78" ht="15.5" x14ac:dyDescent="0.35">
      <c r="A325">
        <v>71306</v>
      </c>
      <c r="B325" t="s">
        <v>782</v>
      </c>
      <c r="C325" t="s">
        <v>37</v>
      </c>
      <c r="D325">
        <v>103</v>
      </c>
      <c r="E325">
        <v>3005</v>
      </c>
      <c r="F325" t="s">
        <v>38</v>
      </c>
      <c r="G325" t="s">
        <v>216</v>
      </c>
      <c r="H325" t="s">
        <v>37</v>
      </c>
      <c r="I325" s="13">
        <v>46251</v>
      </c>
      <c r="J325" s="13">
        <v>46367</v>
      </c>
      <c r="K325" s="13">
        <v>46309</v>
      </c>
      <c r="L325" t="s">
        <v>796</v>
      </c>
      <c r="M325" t="s">
        <v>193</v>
      </c>
      <c r="N325">
        <v>20</v>
      </c>
      <c r="O325">
        <v>15</v>
      </c>
      <c r="P325">
        <v>15</v>
      </c>
      <c r="Q325">
        <v>15</v>
      </c>
      <c r="R325">
        <v>0</v>
      </c>
      <c r="S325">
        <v>199308</v>
      </c>
      <c r="T325" t="s">
        <v>985</v>
      </c>
      <c r="U325">
        <v>0</v>
      </c>
      <c r="V325"/>
      <c r="W325">
        <v>3</v>
      </c>
      <c r="X325" t="s">
        <v>194</v>
      </c>
      <c r="Y325"/>
      <c r="Z325"/>
      <c r="AA325" t="s">
        <v>19</v>
      </c>
      <c r="AB325">
        <v>1251</v>
      </c>
      <c r="AC325" t="s">
        <v>2</v>
      </c>
      <c r="AD325" t="s">
        <v>323</v>
      </c>
      <c r="AE325" t="s">
        <v>483</v>
      </c>
      <c r="AF325" s="13">
        <v>46251</v>
      </c>
      <c r="AG325" s="13">
        <v>46367</v>
      </c>
      <c r="AH325"/>
      <c r="AI325"/>
      <c r="AJ325"/>
      <c r="AK325"/>
      <c r="AL325"/>
      <c r="AM325"/>
      <c r="AN325"/>
      <c r="AO325"/>
      <c r="AP325"/>
      <c r="AQ325"/>
      <c r="AR325"/>
      <c r="AS325"/>
      <c r="AT325" s="59">
        <f>VLOOKUP($BR325,Tables!$D$14:$I$27,2,FALSE)*W325</f>
        <v>480</v>
      </c>
      <c r="AU325" s="59">
        <f>VLOOKUP($BR325,Tables!$D$14:$I$27,3,FALSE)</f>
        <v>0</v>
      </c>
      <c r="AV325" s="59">
        <f>VLOOKUP($BR325,Tables!$D$14:$I$27,4,FALSE)*W325</f>
        <v>0</v>
      </c>
      <c r="AW325" s="59">
        <f>VLOOKUP($BR325,Tables!$D$14:$I$27,5,FALSE)*W325</f>
        <v>0</v>
      </c>
      <c r="AX325" s="52">
        <f>IF(ISERROR(VLOOKUP(V325,Tables!$A$2:$B$27,2,FALSE))=TRUE,0,VLOOKUP(V325,Tables!$A$2:$B$27,2,FALSE))*VLOOKUP(BR325,Tables!$D$14:$J$27,7,FALSE)</f>
        <v>0</v>
      </c>
      <c r="AY325" s="52">
        <f>IF(ISERROR(VLOOKUP(BS325,Tables!$A$2:$B$31,2,FALSE))=TRUE,0,VLOOKUP(BS325,Tables!$A$2:$B$31,2,FALSE))</f>
        <v>0</v>
      </c>
      <c r="AZ325" s="59">
        <f>VLOOKUP($BR325,Tables!$D$14:$K$27,8,FALSE)</f>
        <v>0</v>
      </c>
      <c r="BA325" s="59">
        <f>IF(OR(BR325="T150",BR325="HYBT150"),W325*Tables!$L$23,0)</f>
        <v>0</v>
      </c>
      <c r="BB325" s="59">
        <f>IF(OR(BR325="T200",BR325="HYBT200"),W325*Tables!$E$24,0)</f>
        <v>0</v>
      </c>
      <c r="BC325" s="61">
        <f t="shared" si="69"/>
        <v>480</v>
      </c>
      <c r="BD325" s="55" t="str">
        <f t="shared" si="79"/>
        <v/>
      </c>
      <c r="BE325" s="55" t="str">
        <f t="shared" si="79"/>
        <v/>
      </c>
      <c r="BF325" s="55" t="str">
        <f t="shared" si="79"/>
        <v/>
      </c>
      <c r="BG325" s="55" t="str">
        <f t="shared" si="79"/>
        <v/>
      </c>
      <c r="BH325" s="55" t="str">
        <f t="shared" si="79"/>
        <v/>
      </c>
      <c r="BI325" s="55" t="str">
        <f t="shared" si="79"/>
        <v/>
      </c>
      <c r="BJ325" s="55" t="str">
        <f t="shared" si="79"/>
        <v/>
      </c>
      <c r="BK325" s="55" t="str">
        <f t="shared" si="79"/>
        <v/>
      </c>
      <c r="BL325" s="55" t="str">
        <f t="shared" si="79"/>
        <v/>
      </c>
      <c r="BM325" s="55" t="str">
        <f t="shared" si="79"/>
        <v/>
      </c>
      <c r="BN325" s="55" t="str">
        <f t="shared" si="79"/>
        <v/>
      </c>
      <c r="BO325" s="55" t="str">
        <f t="shared" si="79"/>
        <v/>
      </c>
      <c r="BP325" s="55" t="str">
        <f t="shared" si="79"/>
        <v/>
      </c>
      <c r="BQ325" s="55" t="str">
        <f t="shared" si="79"/>
        <v/>
      </c>
      <c r="BR325" s="62" t="str">
        <f t="shared" si="70"/>
        <v>Base</v>
      </c>
      <c r="BS325" s="62" t="str">
        <f t="shared" si="71"/>
        <v/>
      </c>
      <c r="BT325" s="63">
        <f t="shared" si="72"/>
        <v>117</v>
      </c>
      <c r="BU325" s="64">
        <f t="shared" si="73"/>
        <v>6.02</v>
      </c>
      <c r="BV325" s="64">
        <f t="shared" si="74"/>
        <v>13.04</v>
      </c>
      <c r="BW325" s="64">
        <f t="shared" si="75"/>
        <v>97.44</v>
      </c>
      <c r="BX325" s="65">
        <f t="shared" si="76"/>
        <v>46257.02</v>
      </c>
      <c r="BY325" s="65">
        <f t="shared" si="77"/>
        <v>46264.04</v>
      </c>
      <c r="BZ325" s="65">
        <f t="shared" si="78"/>
        <v>46349.440000000002</v>
      </c>
    </row>
    <row r="326" spans="1:78" ht="15.5" x14ac:dyDescent="0.35">
      <c r="A326">
        <v>71307</v>
      </c>
      <c r="B326" t="s">
        <v>782</v>
      </c>
      <c r="C326" t="s">
        <v>37</v>
      </c>
      <c r="D326">
        <v>103</v>
      </c>
      <c r="E326">
        <v>3006</v>
      </c>
      <c r="F326" t="s">
        <v>38</v>
      </c>
      <c r="G326" t="s">
        <v>216</v>
      </c>
      <c r="H326" t="s">
        <v>37</v>
      </c>
      <c r="I326" s="13">
        <v>46251</v>
      </c>
      <c r="J326" s="13">
        <v>46367</v>
      </c>
      <c r="K326" s="13">
        <v>46309</v>
      </c>
      <c r="L326" t="s">
        <v>796</v>
      </c>
      <c r="M326" t="s">
        <v>193</v>
      </c>
      <c r="N326">
        <v>20</v>
      </c>
      <c r="O326">
        <v>20</v>
      </c>
      <c r="P326">
        <v>20</v>
      </c>
      <c r="Q326">
        <v>20</v>
      </c>
      <c r="R326">
        <v>0</v>
      </c>
      <c r="S326">
        <v>156459</v>
      </c>
      <c r="T326" t="s">
        <v>982</v>
      </c>
      <c r="U326">
        <v>0</v>
      </c>
      <c r="V326"/>
      <c r="W326">
        <v>3</v>
      </c>
      <c r="X326" t="s">
        <v>194</v>
      </c>
      <c r="Y326"/>
      <c r="Z326"/>
      <c r="AA326" t="s">
        <v>206</v>
      </c>
      <c r="AB326">
        <v>2303</v>
      </c>
      <c r="AC326" t="s">
        <v>200</v>
      </c>
      <c r="AD326" t="s">
        <v>325</v>
      </c>
      <c r="AE326" t="s">
        <v>483</v>
      </c>
      <c r="AF326" s="13">
        <v>46251</v>
      </c>
      <c r="AG326" s="13">
        <v>46367</v>
      </c>
      <c r="AH326"/>
      <c r="AI326"/>
      <c r="AJ326"/>
      <c r="AK326"/>
      <c r="AL326"/>
      <c r="AM326"/>
      <c r="AN326"/>
      <c r="AO326"/>
      <c r="AP326"/>
      <c r="AQ326"/>
      <c r="AR326"/>
      <c r="AS326"/>
      <c r="AT326" s="59">
        <f>VLOOKUP($BR326,Tables!$D$14:$I$27,2,FALSE)*W326</f>
        <v>480</v>
      </c>
      <c r="AU326" s="59">
        <f>VLOOKUP($BR326,Tables!$D$14:$I$27,3,FALSE)</f>
        <v>0</v>
      </c>
      <c r="AV326" s="59">
        <f>VLOOKUP($BR326,Tables!$D$14:$I$27,4,FALSE)*W326</f>
        <v>0</v>
      </c>
      <c r="AW326" s="59">
        <f>VLOOKUP($BR326,Tables!$D$14:$I$27,5,FALSE)*W326</f>
        <v>0</v>
      </c>
      <c r="AX326" s="52">
        <f>IF(ISERROR(VLOOKUP(V326,Tables!$A$2:$B$27,2,FALSE))=TRUE,0,VLOOKUP(V326,Tables!$A$2:$B$27,2,FALSE))*VLOOKUP(BR326,Tables!$D$14:$J$27,7,FALSE)</f>
        <v>0</v>
      </c>
      <c r="AY326" s="52">
        <f>IF(ISERROR(VLOOKUP(BS326,Tables!$A$2:$B$31,2,FALSE))=TRUE,0,VLOOKUP(BS326,Tables!$A$2:$B$31,2,FALSE))</f>
        <v>0</v>
      </c>
      <c r="AZ326" s="59">
        <f>VLOOKUP($BR326,Tables!$D$14:$K$27,8,FALSE)</f>
        <v>0</v>
      </c>
      <c r="BA326" s="59">
        <f>IF(OR(BR326="T150",BR326="HYBT150"),W326*Tables!$L$23,0)</f>
        <v>0</v>
      </c>
      <c r="BB326" s="59">
        <f>IF(OR(BR326="T200",BR326="HYBT200"),W326*Tables!$E$24,0)</f>
        <v>0</v>
      </c>
      <c r="BC326" s="61">
        <f t="shared" si="69"/>
        <v>480</v>
      </c>
      <c r="BD326" s="55" t="str">
        <f t="shared" si="79"/>
        <v/>
      </c>
      <c r="BE326" s="55" t="str">
        <f t="shared" si="79"/>
        <v/>
      </c>
      <c r="BF326" s="55" t="str">
        <f t="shared" si="79"/>
        <v/>
      </c>
      <c r="BG326" s="55" t="str">
        <f t="shared" si="79"/>
        <v/>
      </c>
      <c r="BH326" s="55" t="str">
        <f t="shared" si="79"/>
        <v/>
      </c>
      <c r="BI326" s="55" t="str">
        <f t="shared" si="79"/>
        <v/>
      </c>
      <c r="BJ326" s="55" t="str">
        <f t="shared" si="79"/>
        <v/>
      </c>
      <c r="BK326" s="55" t="str">
        <f t="shared" si="79"/>
        <v/>
      </c>
      <c r="BL326" s="55" t="str">
        <f t="shared" si="79"/>
        <v/>
      </c>
      <c r="BM326" s="55" t="str">
        <f t="shared" si="79"/>
        <v/>
      </c>
      <c r="BN326" s="55" t="str">
        <f t="shared" si="79"/>
        <v/>
      </c>
      <c r="BO326" s="55" t="str">
        <f t="shared" si="79"/>
        <v/>
      </c>
      <c r="BP326" s="55" t="str">
        <f t="shared" si="79"/>
        <v/>
      </c>
      <c r="BQ326" s="55" t="str">
        <f t="shared" si="79"/>
        <v/>
      </c>
      <c r="BR326" s="62" t="str">
        <f t="shared" si="70"/>
        <v>Base</v>
      </c>
      <c r="BS326" s="62" t="str">
        <f t="shared" si="71"/>
        <v/>
      </c>
      <c r="BT326" s="63">
        <f t="shared" si="72"/>
        <v>117</v>
      </c>
      <c r="BU326" s="64">
        <f t="shared" si="73"/>
        <v>6.02</v>
      </c>
      <c r="BV326" s="64">
        <f t="shared" si="74"/>
        <v>13.04</v>
      </c>
      <c r="BW326" s="64">
        <f t="shared" si="75"/>
        <v>97.44</v>
      </c>
      <c r="BX326" s="65">
        <f t="shared" si="76"/>
        <v>46257.02</v>
      </c>
      <c r="BY326" s="65">
        <f t="shared" si="77"/>
        <v>46264.04</v>
      </c>
      <c r="BZ326" s="65">
        <f t="shared" si="78"/>
        <v>46349.440000000002</v>
      </c>
    </row>
    <row r="327" spans="1:78" ht="15.5" x14ac:dyDescent="0.35">
      <c r="A327">
        <v>71782</v>
      </c>
      <c r="B327" t="s">
        <v>782</v>
      </c>
      <c r="C327" t="s">
        <v>37</v>
      </c>
      <c r="D327">
        <v>103</v>
      </c>
      <c r="E327">
        <v>3007</v>
      </c>
      <c r="F327" t="s">
        <v>38</v>
      </c>
      <c r="G327" t="s">
        <v>216</v>
      </c>
      <c r="H327" t="s">
        <v>37</v>
      </c>
      <c r="I327" s="13">
        <v>46252</v>
      </c>
      <c r="J327" s="13">
        <v>46367</v>
      </c>
      <c r="K327" s="13">
        <v>46309</v>
      </c>
      <c r="L327" t="s">
        <v>826</v>
      </c>
      <c r="M327" t="s">
        <v>193</v>
      </c>
      <c r="N327">
        <v>20</v>
      </c>
      <c r="O327">
        <v>20</v>
      </c>
      <c r="P327">
        <v>20</v>
      </c>
      <c r="Q327">
        <v>20</v>
      </c>
      <c r="R327">
        <v>0</v>
      </c>
      <c r="S327">
        <v>199</v>
      </c>
      <c r="T327" t="s">
        <v>39</v>
      </c>
      <c r="U327">
        <v>0</v>
      </c>
      <c r="V327"/>
      <c r="W327">
        <v>3</v>
      </c>
      <c r="X327" t="s">
        <v>194</v>
      </c>
      <c r="Y327"/>
      <c r="Z327" t="s">
        <v>468</v>
      </c>
      <c r="AA327" t="s">
        <v>206</v>
      </c>
      <c r="AB327">
        <v>1300</v>
      </c>
      <c r="AC327" t="s">
        <v>8</v>
      </c>
      <c r="AD327" t="s">
        <v>220</v>
      </c>
      <c r="AE327" t="s">
        <v>496</v>
      </c>
      <c r="AF327" s="13">
        <v>46252</v>
      </c>
      <c r="AG327" s="13">
        <v>46367</v>
      </c>
      <c r="AH327"/>
      <c r="AI327"/>
      <c r="AJ327"/>
      <c r="AK327"/>
      <c r="AL327"/>
      <c r="AM327"/>
      <c r="AN327"/>
      <c r="AO327"/>
      <c r="AP327"/>
      <c r="AQ327"/>
      <c r="AR327"/>
      <c r="AS327"/>
      <c r="AT327" s="59">
        <f>VLOOKUP($BR327,Tables!$D$14:$I$27,2,FALSE)*W327</f>
        <v>480</v>
      </c>
      <c r="AU327" s="59">
        <f>VLOOKUP($BR327,Tables!$D$14:$I$27,3,FALSE)</f>
        <v>0</v>
      </c>
      <c r="AV327" s="59">
        <f>VLOOKUP($BR327,Tables!$D$14:$I$27,4,FALSE)*W327</f>
        <v>0</v>
      </c>
      <c r="AW327" s="59">
        <f>VLOOKUP($BR327,Tables!$D$14:$I$27,5,FALSE)*W327</f>
        <v>0</v>
      </c>
      <c r="AX327" s="52">
        <f>IF(ISERROR(VLOOKUP(V327,Tables!$A$2:$B$27,2,FALSE))=TRUE,0,VLOOKUP(V327,Tables!$A$2:$B$27,2,FALSE))*VLOOKUP(BR327,Tables!$D$14:$J$27,7,FALSE)</f>
        <v>0</v>
      </c>
      <c r="AY327" s="52">
        <f>IF(ISERROR(VLOOKUP(BS327,Tables!$A$2:$B$31,2,FALSE))=TRUE,0,VLOOKUP(BS327,Tables!$A$2:$B$31,2,FALSE))</f>
        <v>0</v>
      </c>
      <c r="AZ327" s="59">
        <f>VLOOKUP($BR327,Tables!$D$14:$K$27,8,FALSE)</f>
        <v>0</v>
      </c>
      <c r="BA327" s="59">
        <f>IF(OR(BR327="T150",BR327="HYBT150"),W327*Tables!$L$23,0)</f>
        <v>0</v>
      </c>
      <c r="BB327" s="59">
        <f>IF(OR(BR327="T200",BR327="HYBT200"),W327*Tables!$E$24,0)</f>
        <v>0</v>
      </c>
      <c r="BC327" s="61">
        <f t="shared" si="69"/>
        <v>480</v>
      </c>
      <c r="BD327" s="55" t="str">
        <f t="shared" si="79"/>
        <v/>
      </c>
      <c r="BE327" s="55" t="str">
        <f t="shared" si="79"/>
        <v/>
      </c>
      <c r="BF327" s="55" t="str">
        <f t="shared" si="79"/>
        <v/>
      </c>
      <c r="BG327" s="55" t="str">
        <f t="shared" si="79"/>
        <v/>
      </c>
      <c r="BH327" s="55" t="str">
        <f t="shared" si="79"/>
        <v/>
      </c>
      <c r="BI327" s="55" t="str">
        <f t="shared" si="79"/>
        <v/>
      </c>
      <c r="BJ327" s="55" t="str">
        <f t="shared" si="79"/>
        <v/>
      </c>
      <c r="BK327" s="55" t="str">
        <f t="shared" si="79"/>
        <v/>
      </c>
      <c r="BL327" s="55" t="str">
        <f t="shared" si="79"/>
        <v/>
      </c>
      <c r="BM327" s="55" t="str">
        <f t="shared" si="79"/>
        <v/>
      </c>
      <c r="BN327" s="55" t="str">
        <f t="shared" si="79"/>
        <v/>
      </c>
      <c r="BO327" s="55" t="str">
        <f t="shared" si="79"/>
        <v/>
      </c>
      <c r="BP327" s="55" t="str">
        <f t="shared" si="79"/>
        <v/>
      </c>
      <c r="BQ327" s="55" t="str">
        <f t="shared" si="79"/>
        <v/>
      </c>
      <c r="BR327" s="62" t="str">
        <f t="shared" si="70"/>
        <v>Base</v>
      </c>
      <c r="BS327" s="62" t="str">
        <f t="shared" si="71"/>
        <v/>
      </c>
      <c r="BT327" s="63">
        <f t="shared" si="72"/>
        <v>116</v>
      </c>
      <c r="BU327" s="64">
        <f t="shared" si="73"/>
        <v>5.96</v>
      </c>
      <c r="BV327" s="64">
        <f t="shared" si="74"/>
        <v>12.92</v>
      </c>
      <c r="BW327" s="64">
        <f t="shared" si="75"/>
        <v>96.6</v>
      </c>
      <c r="BX327" s="65">
        <f t="shared" si="76"/>
        <v>46257.96</v>
      </c>
      <c r="BY327" s="65">
        <f t="shared" si="77"/>
        <v>46264.92</v>
      </c>
      <c r="BZ327" s="65">
        <f t="shared" si="78"/>
        <v>46349.599999999999</v>
      </c>
    </row>
    <row r="328" spans="1:78" ht="15.5" x14ac:dyDescent="0.35">
      <c r="A328">
        <v>71308</v>
      </c>
      <c r="B328" t="s">
        <v>782</v>
      </c>
      <c r="C328" t="s">
        <v>37</v>
      </c>
      <c r="D328">
        <v>103</v>
      </c>
      <c r="E328">
        <v>3008</v>
      </c>
      <c r="F328" t="s">
        <v>38</v>
      </c>
      <c r="G328" t="s">
        <v>216</v>
      </c>
      <c r="H328" t="s">
        <v>37</v>
      </c>
      <c r="I328" s="13">
        <v>46251</v>
      </c>
      <c r="J328" s="13">
        <v>46367</v>
      </c>
      <c r="K328" s="13">
        <v>46309</v>
      </c>
      <c r="L328" t="s">
        <v>329</v>
      </c>
      <c r="M328" t="s">
        <v>193</v>
      </c>
      <c r="N328">
        <v>20</v>
      </c>
      <c r="O328">
        <v>0</v>
      </c>
      <c r="P328">
        <v>0</v>
      </c>
      <c r="Q328">
        <v>0</v>
      </c>
      <c r="R328">
        <v>0</v>
      </c>
      <c r="S328" t="s">
        <v>197</v>
      </c>
      <c r="T328" t="s">
        <v>197</v>
      </c>
      <c r="U328">
        <v>0</v>
      </c>
      <c r="V328"/>
      <c r="W328">
        <v>3</v>
      </c>
      <c r="X328" t="s">
        <v>19</v>
      </c>
      <c r="Y328"/>
      <c r="Z328"/>
      <c r="AA328"/>
      <c r="AB328"/>
      <c r="AC328" t="s">
        <v>8</v>
      </c>
      <c r="AD328" t="s">
        <v>220</v>
      </c>
      <c r="AE328" t="s">
        <v>483</v>
      </c>
      <c r="AF328" s="13">
        <v>46251</v>
      </c>
      <c r="AG328" s="13">
        <v>46367</v>
      </c>
      <c r="AH328"/>
      <c r="AI328"/>
      <c r="AJ328"/>
      <c r="AK328"/>
      <c r="AL328"/>
      <c r="AM328"/>
      <c r="AN328"/>
      <c r="AO328"/>
      <c r="AP328"/>
      <c r="AQ328"/>
      <c r="AR328"/>
      <c r="AS328"/>
      <c r="AT328" s="59">
        <f>VLOOKUP($BR328,Tables!$D$14:$I$27,2,FALSE)*W328</f>
        <v>480</v>
      </c>
      <c r="AU328" s="59">
        <f>VLOOKUP($BR328,Tables!$D$14:$I$27,3,FALSE)</f>
        <v>0</v>
      </c>
      <c r="AV328" s="59">
        <f>VLOOKUP($BR328,Tables!$D$14:$I$27,4,FALSE)*W328</f>
        <v>0</v>
      </c>
      <c r="AW328" s="59">
        <f>VLOOKUP($BR328,Tables!$D$14:$I$27,5,FALSE)*W328</f>
        <v>0</v>
      </c>
      <c r="AX328" s="52">
        <f>IF(ISERROR(VLOOKUP(V328,Tables!$A$2:$B$27,2,FALSE))=TRUE,0,VLOOKUP(V328,Tables!$A$2:$B$27,2,FALSE))*VLOOKUP(BR328,Tables!$D$14:$J$27,7,FALSE)</f>
        <v>0</v>
      </c>
      <c r="AY328" s="52">
        <f>IF(ISERROR(VLOOKUP(BS328,Tables!$A$2:$B$31,2,FALSE))=TRUE,0,VLOOKUP(BS328,Tables!$A$2:$B$31,2,FALSE))</f>
        <v>0</v>
      </c>
      <c r="AZ328" s="59">
        <f>VLOOKUP($BR328,Tables!$D$14:$K$27,8,FALSE)</f>
        <v>0</v>
      </c>
      <c r="BA328" s="59">
        <f>IF(OR(BR328="T150",BR328="HYBT150"),W328*Tables!$L$23,0)</f>
        <v>0</v>
      </c>
      <c r="BB328" s="59">
        <f>IF(OR(BR328="T200",BR328="HYBT200"),W328*Tables!$E$24,0)</f>
        <v>0</v>
      </c>
      <c r="BC328" s="61">
        <f t="shared" si="69"/>
        <v>480</v>
      </c>
      <c r="BD328" s="55" t="str">
        <f t="shared" si="79"/>
        <v/>
      </c>
      <c r="BE328" s="55" t="str">
        <f t="shared" si="79"/>
        <v/>
      </c>
      <c r="BF328" s="55" t="str">
        <f t="shared" si="79"/>
        <v/>
      </c>
      <c r="BG328" s="55" t="str">
        <f t="shared" si="79"/>
        <v/>
      </c>
      <c r="BH328" s="55" t="str">
        <f t="shared" si="79"/>
        <v/>
      </c>
      <c r="BI328" s="55" t="str">
        <f t="shared" si="79"/>
        <v/>
      </c>
      <c r="BJ328" s="55" t="str">
        <f t="shared" si="79"/>
        <v/>
      </c>
      <c r="BK328" s="55" t="str">
        <f t="shared" si="79"/>
        <v/>
      </c>
      <c r="BL328" s="55" t="str">
        <f t="shared" si="79"/>
        <v/>
      </c>
      <c r="BM328" s="55" t="str">
        <f t="shared" si="79"/>
        <v/>
      </c>
      <c r="BN328" s="55" t="str">
        <f t="shared" si="79"/>
        <v/>
      </c>
      <c r="BO328" s="55" t="str">
        <f t="shared" si="79"/>
        <v/>
      </c>
      <c r="BP328" s="55" t="str">
        <f t="shared" si="79"/>
        <v/>
      </c>
      <c r="BQ328" s="55" t="str">
        <f t="shared" si="79"/>
        <v/>
      </c>
      <c r="BR328" s="62" t="str">
        <f t="shared" si="70"/>
        <v>Base</v>
      </c>
      <c r="BS328" s="62" t="str">
        <f t="shared" si="71"/>
        <v/>
      </c>
      <c r="BT328" s="63">
        <f t="shared" si="72"/>
        <v>117</v>
      </c>
      <c r="BU328" s="64">
        <f t="shared" si="73"/>
        <v>6.02</v>
      </c>
      <c r="BV328" s="64">
        <f t="shared" si="74"/>
        <v>13.04</v>
      </c>
      <c r="BW328" s="64">
        <f t="shared" si="75"/>
        <v>97.44</v>
      </c>
      <c r="BX328" s="65">
        <f t="shared" si="76"/>
        <v>46257.02</v>
      </c>
      <c r="BY328" s="65">
        <f t="shared" si="77"/>
        <v>46264.04</v>
      </c>
      <c r="BZ328" s="65">
        <f t="shared" si="78"/>
        <v>46349.440000000002</v>
      </c>
    </row>
    <row r="329" spans="1:78" ht="15.5" x14ac:dyDescent="0.35">
      <c r="A329">
        <v>71783</v>
      </c>
      <c r="B329" t="s">
        <v>782</v>
      </c>
      <c r="C329" t="s">
        <v>37</v>
      </c>
      <c r="D329">
        <v>103</v>
      </c>
      <c r="E329">
        <v>3009</v>
      </c>
      <c r="F329" t="s">
        <v>38</v>
      </c>
      <c r="G329" t="s">
        <v>216</v>
      </c>
      <c r="H329" t="s">
        <v>37</v>
      </c>
      <c r="I329" s="13">
        <v>46252</v>
      </c>
      <c r="J329" s="13">
        <v>46367</v>
      </c>
      <c r="K329" s="13">
        <v>46309</v>
      </c>
      <c r="L329" t="s">
        <v>329</v>
      </c>
      <c r="M329" t="s">
        <v>193</v>
      </c>
      <c r="N329">
        <v>20</v>
      </c>
      <c r="O329">
        <v>0</v>
      </c>
      <c r="P329">
        <v>0</v>
      </c>
      <c r="Q329">
        <v>0</v>
      </c>
      <c r="R329">
        <v>0</v>
      </c>
      <c r="S329" t="s">
        <v>197</v>
      </c>
      <c r="T329" t="s">
        <v>197</v>
      </c>
      <c r="U329">
        <v>0</v>
      </c>
      <c r="V329"/>
      <c r="W329">
        <v>3</v>
      </c>
      <c r="X329" t="s">
        <v>19</v>
      </c>
      <c r="Y329"/>
      <c r="Z329"/>
      <c r="AA329"/>
      <c r="AB329"/>
      <c r="AC329"/>
      <c r="AD329"/>
      <c r="AE329"/>
      <c r="AF329" s="13">
        <v>46252</v>
      </c>
      <c r="AG329" s="13">
        <v>46367</v>
      </c>
      <c r="AH329"/>
      <c r="AI329"/>
      <c r="AJ329"/>
      <c r="AK329"/>
      <c r="AL329"/>
      <c r="AM329"/>
      <c r="AN329"/>
      <c r="AO329"/>
      <c r="AP329"/>
      <c r="AQ329"/>
      <c r="AR329"/>
      <c r="AS329"/>
      <c r="AT329" s="59">
        <f>VLOOKUP($BR329,Tables!$D$14:$I$27,2,FALSE)*W329</f>
        <v>480</v>
      </c>
      <c r="AU329" s="59">
        <f>VLOOKUP($BR329,Tables!$D$14:$I$27,3,FALSE)</f>
        <v>0</v>
      </c>
      <c r="AV329" s="59">
        <f>VLOOKUP($BR329,Tables!$D$14:$I$27,4,FALSE)*W329</f>
        <v>0</v>
      </c>
      <c r="AW329" s="59">
        <f>VLOOKUP($BR329,Tables!$D$14:$I$27,5,FALSE)*W329</f>
        <v>0</v>
      </c>
      <c r="AX329" s="52">
        <f>IF(ISERROR(VLOOKUP(V329,Tables!$A$2:$B$27,2,FALSE))=TRUE,0,VLOOKUP(V329,Tables!$A$2:$B$27,2,FALSE))*VLOOKUP(BR329,Tables!$D$14:$J$27,7,FALSE)</f>
        <v>0</v>
      </c>
      <c r="AY329" s="52">
        <f>IF(ISERROR(VLOOKUP(BS329,Tables!$A$2:$B$31,2,FALSE))=TRUE,0,VLOOKUP(BS329,Tables!$A$2:$B$31,2,FALSE))</f>
        <v>0</v>
      </c>
      <c r="AZ329" s="59">
        <f>VLOOKUP($BR329,Tables!$D$14:$K$27,8,FALSE)</f>
        <v>0</v>
      </c>
      <c r="BA329" s="59">
        <f>IF(OR(BR329="T150",BR329="HYBT150"),W329*Tables!$L$23,0)</f>
        <v>0</v>
      </c>
      <c r="BB329" s="59">
        <f>IF(OR(BR329="T200",BR329="HYBT200"),W329*Tables!$E$24,0)</f>
        <v>0</v>
      </c>
      <c r="BC329" s="61">
        <f t="shared" si="69"/>
        <v>480</v>
      </c>
      <c r="BD329" s="55" t="str">
        <f t="shared" si="79"/>
        <v/>
      </c>
      <c r="BE329" s="55" t="str">
        <f t="shared" si="79"/>
        <v/>
      </c>
      <c r="BF329" s="55" t="str">
        <f t="shared" si="79"/>
        <v/>
      </c>
      <c r="BG329" s="55" t="str">
        <f t="shared" si="79"/>
        <v/>
      </c>
      <c r="BH329" s="55" t="str">
        <f t="shared" si="79"/>
        <v/>
      </c>
      <c r="BI329" s="55" t="str">
        <f t="shared" si="79"/>
        <v/>
      </c>
      <c r="BJ329" s="55" t="str">
        <f t="shared" si="79"/>
        <v/>
      </c>
      <c r="BK329" s="55" t="str">
        <f t="shared" si="79"/>
        <v/>
      </c>
      <c r="BL329" s="55" t="str">
        <f t="shared" si="79"/>
        <v/>
      </c>
      <c r="BM329" s="55" t="str">
        <f t="shared" si="79"/>
        <v/>
      </c>
      <c r="BN329" s="55" t="str">
        <f t="shared" si="79"/>
        <v/>
      </c>
      <c r="BO329" s="55" t="str">
        <f t="shared" si="79"/>
        <v/>
      </c>
      <c r="BP329" s="55" t="str">
        <f t="shared" si="79"/>
        <v/>
      </c>
      <c r="BQ329" s="55" t="str">
        <f t="shared" si="79"/>
        <v/>
      </c>
      <c r="BR329" s="62" t="str">
        <f t="shared" si="70"/>
        <v>Base</v>
      </c>
      <c r="BS329" s="62" t="str">
        <f t="shared" si="71"/>
        <v/>
      </c>
      <c r="BT329" s="63">
        <f t="shared" si="72"/>
        <v>116</v>
      </c>
      <c r="BU329" s="64">
        <f t="shared" si="73"/>
        <v>5.96</v>
      </c>
      <c r="BV329" s="64">
        <f t="shared" si="74"/>
        <v>12.92</v>
      </c>
      <c r="BW329" s="64">
        <f t="shared" si="75"/>
        <v>96.6</v>
      </c>
      <c r="BX329" s="65">
        <f t="shared" si="76"/>
        <v>46257.96</v>
      </c>
      <c r="BY329" s="65">
        <f t="shared" si="77"/>
        <v>46264.92</v>
      </c>
      <c r="BZ329" s="65">
        <f t="shared" si="78"/>
        <v>46349.599999999999</v>
      </c>
    </row>
    <row r="330" spans="1:78" ht="15.5" x14ac:dyDescent="0.35">
      <c r="A330">
        <v>71309</v>
      </c>
      <c r="B330" t="s">
        <v>782</v>
      </c>
      <c r="C330" t="s">
        <v>37</v>
      </c>
      <c r="D330">
        <v>103</v>
      </c>
      <c r="E330">
        <v>3010</v>
      </c>
      <c r="F330" t="s">
        <v>38</v>
      </c>
      <c r="G330" t="s">
        <v>216</v>
      </c>
      <c r="H330" t="s">
        <v>37</v>
      </c>
      <c r="I330" s="13">
        <v>46251</v>
      </c>
      <c r="J330" s="13">
        <v>46367</v>
      </c>
      <c r="K330" s="13">
        <v>46309</v>
      </c>
      <c r="L330" t="s">
        <v>795</v>
      </c>
      <c r="M330" t="s">
        <v>161</v>
      </c>
      <c r="N330">
        <v>20</v>
      </c>
      <c r="O330">
        <v>20</v>
      </c>
      <c r="P330">
        <v>20</v>
      </c>
      <c r="Q330">
        <v>20</v>
      </c>
      <c r="R330">
        <v>1</v>
      </c>
      <c r="S330">
        <v>582</v>
      </c>
      <c r="T330" t="s">
        <v>224</v>
      </c>
      <c r="U330">
        <v>0</v>
      </c>
      <c r="V330"/>
      <c r="W330">
        <v>3</v>
      </c>
      <c r="X330" t="s">
        <v>194</v>
      </c>
      <c r="Y330"/>
      <c r="Z330" t="s">
        <v>277</v>
      </c>
      <c r="AA330"/>
      <c r="AB330"/>
      <c r="AC330"/>
      <c r="AD330"/>
      <c r="AE330"/>
      <c r="AF330" s="13">
        <v>46251</v>
      </c>
      <c r="AG330" s="13">
        <v>46367</v>
      </c>
      <c r="AH330"/>
      <c r="AI330"/>
      <c r="AJ330"/>
      <c r="AK330"/>
      <c r="AL330"/>
      <c r="AM330"/>
      <c r="AN330"/>
      <c r="AO330"/>
      <c r="AP330"/>
      <c r="AQ330"/>
      <c r="AR330"/>
      <c r="AS330"/>
      <c r="AT330" s="59">
        <f>VLOOKUP($BR330,Tables!$D$14:$I$27,2,FALSE)*W330</f>
        <v>480</v>
      </c>
      <c r="AU330" s="59">
        <f>VLOOKUP($BR330,Tables!$D$14:$I$27,3,FALSE)</f>
        <v>0</v>
      </c>
      <c r="AV330" s="59">
        <f>VLOOKUP($BR330,Tables!$D$14:$I$27,4,FALSE)*W330</f>
        <v>0</v>
      </c>
      <c r="AW330" s="59">
        <f>VLOOKUP($BR330,Tables!$D$14:$I$27,5,FALSE)*W330</f>
        <v>0</v>
      </c>
      <c r="AX330" s="52">
        <f>IF(ISERROR(VLOOKUP(V330,Tables!$A$2:$B$27,2,FALSE))=TRUE,0,VLOOKUP(V330,Tables!$A$2:$B$27,2,FALSE))*VLOOKUP(BR330,Tables!$D$14:$J$27,7,FALSE)</f>
        <v>0</v>
      </c>
      <c r="AY330" s="52">
        <f>IF(ISERROR(VLOOKUP(BS330,Tables!$A$2:$B$31,2,FALSE))=TRUE,0,VLOOKUP(BS330,Tables!$A$2:$B$31,2,FALSE))</f>
        <v>0</v>
      </c>
      <c r="AZ330" s="59">
        <f>VLOOKUP($BR330,Tables!$D$14:$K$27,8,FALSE)</f>
        <v>0</v>
      </c>
      <c r="BA330" s="59">
        <f>IF(OR(BR330="T150",BR330="HYBT150"),W330*Tables!$L$23,0)</f>
        <v>0</v>
      </c>
      <c r="BB330" s="59">
        <f>IF(OR(BR330="T200",BR330="HYBT200"),W330*Tables!$E$24,0)</f>
        <v>0</v>
      </c>
      <c r="BC330" s="61">
        <f t="shared" si="69"/>
        <v>480</v>
      </c>
      <c r="BD330" s="55" t="str">
        <f t="shared" si="79"/>
        <v/>
      </c>
      <c r="BE330" s="55" t="str">
        <f t="shared" si="79"/>
        <v/>
      </c>
      <c r="BF330" s="55" t="str">
        <f t="shared" si="79"/>
        <v/>
      </c>
      <c r="BG330" s="55" t="str">
        <f t="shared" si="79"/>
        <v/>
      </c>
      <c r="BH330" s="55" t="str">
        <f t="shared" si="79"/>
        <v/>
      </c>
      <c r="BI330" s="55" t="str">
        <f t="shared" si="79"/>
        <v/>
      </c>
      <c r="BJ330" s="55" t="str">
        <f t="shared" si="79"/>
        <v/>
      </c>
      <c r="BK330" s="55" t="str">
        <f t="shared" si="79"/>
        <v/>
      </c>
      <c r="BL330" s="55" t="str">
        <f t="shared" si="79"/>
        <v/>
      </c>
      <c r="BM330" s="55" t="str">
        <f t="shared" si="79"/>
        <v/>
      </c>
      <c r="BN330" s="55" t="str">
        <f t="shared" si="79"/>
        <v/>
      </c>
      <c r="BO330" s="55" t="str">
        <f t="shared" si="79"/>
        <v/>
      </c>
      <c r="BP330" s="55" t="str">
        <f t="shared" si="79"/>
        <v/>
      </c>
      <c r="BQ330" s="55" t="str">
        <f t="shared" si="79"/>
        <v/>
      </c>
      <c r="BR330" s="62" t="str">
        <f t="shared" si="70"/>
        <v>Base</v>
      </c>
      <c r="BS330" s="62" t="str">
        <f t="shared" si="71"/>
        <v/>
      </c>
      <c r="BT330" s="63">
        <f t="shared" si="72"/>
        <v>117</v>
      </c>
      <c r="BU330" s="64">
        <f t="shared" si="73"/>
        <v>6.02</v>
      </c>
      <c r="BV330" s="64">
        <f t="shared" si="74"/>
        <v>13.04</v>
      </c>
      <c r="BW330" s="64">
        <f t="shared" si="75"/>
        <v>97.44</v>
      </c>
      <c r="BX330" s="65">
        <f t="shared" si="76"/>
        <v>46257.02</v>
      </c>
      <c r="BY330" s="65">
        <f t="shared" si="77"/>
        <v>46264.04</v>
      </c>
      <c r="BZ330" s="65">
        <f t="shared" si="78"/>
        <v>46349.440000000002</v>
      </c>
    </row>
    <row r="331" spans="1:78" ht="15.5" x14ac:dyDescent="0.35">
      <c r="A331">
        <v>71310</v>
      </c>
      <c r="B331" t="s">
        <v>782</v>
      </c>
      <c r="C331" t="s">
        <v>37</v>
      </c>
      <c r="D331">
        <v>103</v>
      </c>
      <c r="E331">
        <v>3011</v>
      </c>
      <c r="F331" t="s">
        <v>38</v>
      </c>
      <c r="G331" t="s">
        <v>216</v>
      </c>
      <c r="H331" t="s">
        <v>37</v>
      </c>
      <c r="I331" s="13">
        <v>46251</v>
      </c>
      <c r="J331" s="13">
        <v>46367</v>
      </c>
      <c r="K331" s="13">
        <v>46309</v>
      </c>
      <c r="L331" t="s">
        <v>795</v>
      </c>
      <c r="M331" t="s">
        <v>161</v>
      </c>
      <c r="N331">
        <v>20</v>
      </c>
      <c r="O331">
        <v>20</v>
      </c>
      <c r="P331">
        <v>20</v>
      </c>
      <c r="Q331">
        <v>20</v>
      </c>
      <c r="R331">
        <v>0</v>
      </c>
      <c r="S331">
        <v>377554</v>
      </c>
      <c r="T331" t="s">
        <v>832</v>
      </c>
      <c r="U331">
        <v>0</v>
      </c>
      <c r="V331"/>
      <c r="W331">
        <v>3</v>
      </c>
      <c r="X331" t="s">
        <v>194</v>
      </c>
      <c r="Y331"/>
      <c r="Z331" t="s">
        <v>277</v>
      </c>
      <c r="AA331"/>
      <c r="AB331"/>
      <c r="AC331"/>
      <c r="AD331"/>
      <c r="AE331"/>
      <c r="AF331" s="13">
        <v>46251</v>
      </c>
      <c r="AG331" s="13">
        <v>46367</v>
      </c>
      <c r="AH331"/>
      <c r="AI331"/>
      <c r="AJ331"/>
      <c r="AK331"/>
      <c r="AL331"/>
      <c r="AM331"/>
      <c r="AN331"/>
      <c r="AO331"/>
      <c r="AP331"/>
      <c r="AQ331"/>
      <c r="AR331"/>
      <c r="AS331"/>
      <c r="AT331" s="59">
        <f>VLOOKUP($BR331,Tables!$D$14:$I$27,2,FALSE)*W331</f>
        <v>480</v>
      </c>
      <c r="AU331" s="59">
        <f>VLOOKUP($BR331,Tables!$D$14:$I$27,3,FALSE)</f>
        <v>0</v>
      </c>
      <c r="AV331" s="59">
        <f>VLOOKUP($BR331,Tables!$D$14:$I$27,4,FALSE)*W331</f>
        <v>0</v>
      </c>
      <c r="AW331" s="59">
        <f>VLOOKUP($BR331,Tables!$D$14:$I$27,5,FALSE)*W331</f>
        <v>0</v>
      </c>
      <c r="AX331" s="52">
        <f>IF(ISERROR(VLOOKUP(V331,Tables!$A$2:$B$27,2,FALSE))=TRUE,0,VLOOKUP(V331,Tables!$A$2:$B$27,2,FALSE))*VLOOKUP(BR331,Tables!$D$14:$J$27,7,FALSE)</f>
        <v>0</v>
      </c>
      <c r="AY331" s="52">
        <f>IF(ISERROR(VLOOKUP(BS331,Tables!$A$2:$B$31,2,FALSE))=TRUE,0,VLOOKUP(BS331,Tables!$A$2:$B$31,2,FALSE))</f>
        <v>0</v>
      </c>
      <c r="AZ331" s="59">
        <f>VLOOKUP($BR331,Tables!$D$14:$K$27,8,FALSE)</f>
        <v>0</v>
      </c>
      <c r="BA331" s="59">
        <f>IF(OR(BR331="T150",BR331="HYBT150"),W331*Tables!$L$23,0)</f>
        <v>0</v>
      </c>
      <c r="BB331" s="59">
        <f>IF(OR(BR331="T200",BR331="HYBT200"),W331*Tables!$E$24,0)</f>
        <v>0</v>
      </c>
      <c r="BC331" s="61">
        <f t="shared" si="69"/>
        <v>480</v>
      </c>
      <c r="BD331" s="55" t="str">
        <f t="shared" si="79"/>
        <v/>
      </c>
      <c r="BE331" s="55" t="str">
        <f t="shared" si="79"/>
        <v/>
      </c>
      <c r="BF331" s="55" t="str">
        <f t="shared" si="79"/>
        <v/>
      </c>
      <c r="BG331" s="55" t="str">
        <f t="shared" si="79"/>
        <v/>
      </c>
      <c r="BH331" s="55" t="str">
        <f t="shared" si="79"/>
        <v/>
      </c>
      <c r="BI331" s="55" t="str">
        <f t="shared" si="79"/>
        <v/>
      </c>
      <c r="BJ331" s="55" t="str">
        <f t="shared" si="79"/>
        <v/>
      </c>
      <c r="BK331" s="55" t="str">
        <f t="shared" si="79"/>
        <v/>
      </c>
      <c r="BL331" s="55" t="str">
        <f t="shared" si="79"/>
        <v/>
      </c>
      <c r="BM331" s="55" t="str">
        <f t="shared" si="79"/>
        <v/>
      </c>
      <c r="BN331" s="55" t="str">
        <f t="shared" si="79"/>
        <v/>
      </c>
      <c r="BO331" s="55" t="str">
        <f t="shared" si="79"/>
        <v/>
      </c>
      <c r="BP331" s="55" t="str">
        <f t="shared" si="79"/>
        <v/>
      </c>
      <c r="BQ331" s="55" t="str">
        <f t="shared" si="79"/>
        <v/>
      </c>
      <c r="BR331" s="62" t="str">
        <f t="shared" si="70"/>
        <v>Base</v>
      </c>
      <c r="BS331" s="62" t="str">
        <f t="shared" si="71"/>
        <v/>
      </c>
      <c r="BT331" s="63">
        <f t="shared" si="72"/>
        <v>117</v>
      </c>
      <c r="BU331" s="64">
        <f t="shared" si="73"/>
        <v>6.02</v>
      </c>
      <c r="BV331" s="64">
        <f t="shared" si="74"/>
        <v>13.04</v>
      </c>
      <c r="BW331" s="64">
        <f t="shared" si="75"/>
        <v>97.44</v>
      </c>
      <c r="BX331" s="65">
        <f t="shared" si="76"/>
        <v>46257.02</v>
      </c>
      <c r="BY331" s="65">
        <f t="shared" si="77"/>
        <v>46264.04</v>
      </c>
      <c r="BZ331" s="65">
        <f t="shared" si="78"/>
        <v>46349.440000000002</v>
      </c>
    </row>
    <row r="332" spans="1:78" ht="15.5" x14ac:dyDescent="0.35">
      <c r="A332">
        <v>71311</v>
      </c>
      <c r="B332" t="s">
        <v>782</v>
      </c>
      <c r="C332" t="s">
        <v>37</v>
      </c>
      <c r="D332">
        <v>103</v>
      </c>
      <c r="E332">
        <v>3012</v>
      </c>
      <c r="F332" t="s">
        <v>38</v>
      </c>
      <c r="G332" t="s">
        <v>216</v>
      </c>
      <c r="H332" t="s">
        <v>37</v>
      </c>
      <c r="I332" s="13">
        <v>46251</v>
      </c>
      <c r="J332" s="13">
        <v>46367</v>
      </c>
      <c r="K332" s="13">
        <v>46309</v>
      </c>
      <c r="L332" t="s">
        <v>795</v>
      </c>
      <c r="M332" t="s">
        <v>161</v>
      </c>
      <c r="N332">
        <v>20</v>
      </c>
      <c r="O332">
        <v>0</v>
      </c>
      <c r="P332">
        <v>0</v>
      </c>
      <c r="Q332">
        <v>0</v>
      </c>
      <c r="R332">
        <v>0</v>
      </c>
      <c r="S332">
        <v>377554</v>
      </c>
      <c r="T332" t="s">
        <v>832</v>
      </c>
      <c r="U332">
        <v>0</v>
      </c>
      <c r="V332"/>
      <c r="W332">
        <v>3</v>
      </c>
      <c r="X332" t="s">
        <v>962</v>
      </c>
      <c r="Y332"/>
      <c r="Z332" t="s">
        <v>277</v>
      </c>
      <c r="AA332"/>
      <c r="AB332"/>
      <c r="AC332"/>
      <c r="AD332"/>
      <c r="AE332"/>
      <c r="AF332" s="13">
        <v>46251</v>
      </c>
      <c r="AG332" s="13">
        <v>46367</v>
      </c>
      <c r="AH332"/>
      <c r="AI332"/>
      <c r="AJ332"/>
      <c r="AK332"/>
      <c r="AL332"/>
      <c r="AM332"/>
      <c r="AN332"/>
      <c r="AO332"/>
      <c r="AP332"/>
      <c r="AQ332"/>
      <c r="AR332"/>
      <c r="AS332"/>
      <c r="AT332" s="59">
        <f>VLOOKUP($BR332,Tables!$D$14:$I$27,2,FALSE)*W332</f>
        <v>480</v>
      </c>
      <c r="AU332" s="59">
        <f>VLOOKUP($BR332,Tables!$D$14:$I$27,3,FALSE)</f>
        <v>0</v>
      </c>
      <c r="AV332" s="59">
        <f>VLOOKUP($BR332,Tables!$D$14:$I$27,4,FALSE)*W332</f>
        <v>0</v>
      </c>
      <c r="AW332" s="59">
        <f>VLOOKUP($BR332,Tables!$D$14:$I$27,5,FALSE)*W332</f>
        <v>0</v>
      </c>
      <c r="AX332" s="52">
        <f>IF(ISERROR(VLOOKUP(V332,Tables!$A$2:$B$27,2,FALSE))=TRUE,0,VLOOKUP(V332,Tables!$A$2:$B$27,2,FALSE))*VLOOKUP(BR332,Tables!$D$14:$J$27,7,FALSE)</f>
        <v>0</v>
      </c>
      <c r="AY332" s="52">
        <f>IF(ISERROR(VLOOKUP(BS332,Tables!$A$2:$B$31,2,FALSE))=TRUE,0,VLOOKUP(BS332,Tables!$A$2:$B$31,2,FALSE))</f>
        <v>0</v>
      </c>
      <c r="AZ332" s="59">
        <f>VLOOKUP($BR332,Tables!$D$14:$K$27,8,FALSE)</f>
        <v>0</v>
      </c>
      <c r="BA332" s="59">
        <f>IF(OR(BR332="T150",BR332="HYBT150"),W332*Tables!$L$23,0)</f>
        <v>0</v>
      </c>
      <c r="BB332" s="59">
        <f>IF(OR(BR332="T200",BR332="HYBT200"),W332*Tables!$E$24,0)</f>
        <v>0</v>
      </c>
      <c r="BC332" s="61">
        <f t="shared" si="69"/>
        <v>480</v>
      </c>
      <c r="BD332" s="55" t="str">
        <f t="shared" si="79"/>
        <v/>
      </c>
      <c r="BE332" s="55" t="str">
        <f t="shared" si="79"/>
        <v/>
      </c>
      <c r="BF332" s="55" t="str">
        <f t="shared" si="79"/>
        <v/>
      </c>
      <c r="BG332" s="55" t="str">
        <f t="shared" si="79"/>
        <v/>
      </c>
      <c r="BH332" s="55" t="str">
        <f t="shared" si="79"/>
        <v/>
      </c>
      <c r="BI332" s="55" t="str">
        <f t="shared" si="79"/>
        <v/>
      </c>
      <c r="BJ332" s="55" t="str">
        <f t="shared" si="79"/>
        <v/>
      </c>
      <c r="BK332" s="55" t="str">
        <f t="shared" si="79"/>
        <v/>
      </c>
      <c r="BL332" s="55" t="str">
        <f t="shared" si="79"/>
        <v/>
      </c>
      <c r="BM332" s="55" t="str">
        <f t="shared" si="79"/>
        <v/>
      </c>
      <c r="BN332" s="55" t="str">
        <f t="shared" si="79"/>
        <v/>
      </c>
      <c r="BO332" s="55" t="str">
        <f t="shared" si="79"/>
        <v/>
      </c>
      <c r="BP332" s="55" t="str">
        <f t="shared" si="79"/>
        <v/>
      </c>
      <c r="BQ332" s="55" t="str">
        <f t="shared" si="79"/>
        <v/>
      </c>
      <c r="BR332" s="62" t="str">
        <f t="shared" si="70"/>
        <v>Base</v>
      </c>
      <c r="BS332" s="62" t="str">
        <f t="shared" si="71"/>
        <v/>
      </c>
      <c r="BT332" s="63">
        <f t="shared" si="72"/>
        <v>117</v>
      </c>
      <c r="BU332" s="64">
        <f t="shared" si="73"/>
        <v>6.02</v>
      </c>
      <c r="BV332" s="64">
        <f t="shared" si="74"/>
        <v>13.04</v>
      </c>
      <c r="BW332" s="64">
        <f t="shared" si="75"/>
        <v>97.44</v>
      </c>
      <c r="BX332" s="65">
        <f t="shared" si="76"/>
        <v>46257.02</v>
      </c>
      <c r="BY332" s="65">
        <f t="shared" si="77"/>
        <v>46264.04</v>
      </c>
      <c r="BZ332" s="65">
        <f t="shared" si="78"/>
        <v>46349.440000000002</v>
      </c>
    </row>
    <row r="333" spans="1:78" ht="15.5" x14ac:dyDescent="0.35">
      <c r="A333">
        <v>71977</v>
      </c>
      <c r="B333" t="s">
        <v>782</v>
      </c>
      <c r="C333" t="s">
        <v>37</v>
      </c>
      <c r="D333">
        <v>103</v>
      </c>
      <c r="E333">
        <v>3013</v>
      </c>
      <c r="F333" t="s">
        <v>38</v>
      </c>
      <c r="G333" t="s">
        <v>216</v>
      </c>
      <c r="H333" t="s">
        <v>37</v>
      </c>
      <c r="I333" s="13">
        <v>46251</v>
      </c>
      <c r="J333" s="13">
        <v>46367</v>
      </c>
      <c r="K333" s="13">
        <v>46309</v>
      </c>
      <c r="L333" t="s">
        <v>795</v>
      </c>
      <c r="M333" t="s">
        <v>161</v>
      </c>
      <c r="N333">
        <v>20</v>
      </c>
      <c r="O333">
        <v>11</v>
      </c>
      <c r="P333">
        <v>11</v>
      </c>
      <c r="Q333">
        <v>11</v>
      </c>
      <c r="R333">
        <v>0</v>
      </c>
      <c r="S333">
        <v>291815</v>
      </c>
      <c r="T333" t="s">
        <v>986</v>
      </c>
      <c r="U333">
        <v>0</v>
      </c>
      <c r="V333"/>
      <c r="W333">
        <v>3</v>
      </c>
      <c r="X333" t="s">
        <v>194</v>
      </c>
      <c r="Y333"/>
      <c r="Z333" t="s">
        <v>277</v>
      </c>
      <c r="AA333"/>
      <c r="AB333"/>
      <c r="AC333"/>
      <c r="AD333"/>
      <c r="AE333"/>
      <c r="AF333" s="13">
        <v>46251</v>
      </c>
      <c r="AG333" s="13">
        <v>46367</v>
      </c>
      <c r="AH333"/>
      <c r="AI333"/>
      <c r="AJ333"/>
      <c r="AK333"/>
      <c r="AL333"/>
      <c r="AM333"/>
      <c r="AN333"/>
      <c r="AO333"/>
      <c r="AP333"/>
      <c r="AQ333"/>
      <c r="AR333"/>
      <c r="AS333"/>
      <c r="AT333" s="59">
        <f>VLOOKUP($BR333,Tables!$D$14:$I$27,2,FALSE)*W333</f>
        <v>480</v>
      </c>
      <c r="AU333" s="59">
        <f>VLOOKUP($BR333,Tables!$D$14:$I$27,3,FALSE)</f>
        <v>0</v>
      </c>
      <c r="AV333" s="59">
        <f>VLOOKUP($BR333,Tables!$D$14:$I$27,4,FALSE)*W333</f>
        <v>0</v>
      </c>
      <c r="AW333" s="59">
        <f>VLOOKUP($BR333,Tables!$D$14:$I$27,5,FALSE)*W333</f>
        <v>0</v>
      </c>
      <c r="AX333" s="52">
        <f>IF(ISERROR(VLOOKUP(V333,Tables!$A$2:$B$27,2,FALSE))=TRUE,0,VLOOKUP(V333,Tables!$A$2:$B$27,2,FALSE))*VLOOKUP(BR333,Tables!$D$14:$J$27,7,FALSE)</f>
        <v>0</v>
      </c>
      <c r="AY333" s="52">
        <f>IF(ISERROR(VLOOKUP(BS333,Tables!$A$2:$B$31,2,FALSE))=TRUE,0,VLOOKUP(BS333,Tables!$A$2:$B$31,2,FALSE))</f>
        <v>0</v>
      </c>
      <c r="AZ333" s="59">
        <f>VLOOKUP($BR333,Tables!$D$14:$K$27,8,FALSE)</f>
        <v>0</v>
      </c>
      <c r="BA333" s="59">
        <f>IF(OR(BR333="T150",BR333="HYBT150"),W333*Tables!$L$23,0)</f>
        <v>0</v>
      </c>
      <c r="BB333" s="59">
        <f>IF(OR(BR333="T200",BR333="HYBT200"),W333*Tables!$E$24,0)</f>
        <v>0</v>
      </c>
      <c r="BC333" s="61">
        <f t="shared" si="69"/>
        <v>480</v>
      </c>
      <c r="BD333" s="55" t="str">
        <f t="shared" si="79"/>
        <v/>
      </c>
      <c r="BE333" s="55" t="str">
        <f t="shared" si="79"/>
        <v/>
      </c>
      <c r="BF333" s="55" t="str">
        <f t="shared" si="79"/>
        <v/>
      </c>
      <c r="BG333" s="55" t="str">
        <f t="shared" si="79"/>
        <v/>
      </c>
      <c r="BH333" s="55" t="str">
        <f t="shared" si="79"/>
        <v/>
      </c>
      <c r="BI333" s="55" t="str">
        <f t="shared" si="79"/>
        <v/>
      </c>
      <c r="BJ333" s="55" t="str">
        <f t="shared" si="79"/>
        <v/>
      </c>
      <c r="BK333" s="55" t="str">
        <f t="shared" si="79"/>
        <v/>
      </c>
      <c r="BL333" s="55" t="str">
        <f t="shared" si="79"/>
        <v/>
      </c>
      <c r="BM333" s="55" t="str">
        <f t="shared" si="79"/>
        <v/>
      </c>
      <c r="BN333" s="55" t="str">
        <f t="shared" si="79"/>
        <v/>
      </c>
      <c r="BO333" s="55" t="str">
        <f t="shared" si="79"/>
        <v/>
      </c>
      <c r="BP333" s="55" t="str">
        <f t="shared" si="79"/>
        <v/>
      </c>
      <c r="BQ333" s="55" t="str">
        <f t="shared" si="79"/>
        <v/>
      </c>
      <c r="BR333" s="62" t="str">
        <f t="shared" si="70"/>
        <v>Base</v>
      </c>
      <c r="BS333" s="62" t="str">
        <f t="shared" si="71"/>
        <v/>
      </c>
      <c r="BT333" s="63">
        <f t="shared" si="72"/>
        <v>117</v>
      </c>
      <c r="BU333" s="64">
        <f t="shared" si="73"/>
        <v>6.02</v>
      </c>
      <c r="BV333" s="64">
        <f t="shared" si="74"/>
        <v>13.04</v>
      </c>
      <c r="BW333" s="64">
        <f t="shared" si="75"/>
        <v>97.44</v>
      </c>
      <c r="BX333" s="65">
        <f t="shared" si="76"/>
        <v>46257.02</v>
      </c>
      <c r="BY333" s="65">
        <f t="shared" si="77"/>
        <v>46264.04</v>
      </c>
      <c r="BZ333" s="65">
        <f t="shared" si="78"/>
        <v>46349.440000000002</v>
      </c>
    </row>
    <row r="334" spans="1:78" ht="15.5" x14ac:dyDescent="0.35">
      <c r="A334">
        <v>71978</v>
      </c>
      <c r="B334" t="s">
        <v>782</v>
      </c>
      <c r="C334" t="s">
        <v>37</v>
      </c>
      <c r="D334">
        <v>103</v>
      </c>
      <c r="E334">
        <v>3014</v>
      </c>
      <c r="F334" t="s">
        <v>38</v>
      </c>
      <c r="G334" t="s">
        <v>216</v>
      </c>
      <c r="H334" t="s">
        <v>37</v>
      </c>
      <c r="I334" s="13">
        <v>46251</v>
      </c>
      <c r="J334" s="13">
        <v>46367</v>
      </c>
      <c r="K334" s="13">
        <v>46309</v>
      </c>
      <c r="L334" t="s">
        <v>795</v>
      </c>
      <c r="M334" t="s">
        <v>161</v>
      </c>
      <c r="N334">
        <v>20</v>
      </c>
      <c r="O334">
        <v>0</v>
      </c>
      <c r="P334">
        <v>0</v>
      </c>
      <c r="Q334">
        <v>0</v>
      </c>
      <c r="R334">
        <v>0</v>
      </c>
      <c r="S334" t="s">
        <v>197</v>
      </c>
      <c r="T334" t="s">
        <v>197</v>
      </c>
      <c r="U334">
        <v>0</v>
      </c>
      <c r="V334"/>
      <c r="W334">
        <v>3</v>
      </c>
      <c r="X334" t="s">
        <v>293</v>
      </c>
      <c r="Y334"/>
      <c r="Z334" t="s">
        <v>277</v>
      </c>
      <c r="AA334"/>
      <c r="AB334"/>
      <c r="AC334"/>
      <c r="AD334"/>
      <c r="AE334"/>
      <c r="AF334" s="13">
        <v>46251</v>
      </c>
      <c r="AG334" s="13">
        <v>46367</v>
      </c>
      <c r="AH334"/>
      <c r="AI334"/>
      <c r="AJ334"/>
      <c r="AK334"/>
      <c r="AL334"/>
      <c r="AM334"/>
      <c r="AN334"/>
      <c r="AO334"/>
      <c r="AP334"/>
      <c r="AQ334"/>
      <c r="AR334"/>
      <c r="AS334"/>
      <c r="AT334" s="59">
        <f>VLOOKUP($BR334,Tables!$D$14:$I$27,2,FALSE)*W334</f>
        <v>480</v>
      </c>
      <c r="AU334" s="59">
        <f>VLOOKUP($BR334,Tables!$D$14:$I$27,3,FALSE)</f>
        <v>0</v>
      </c>
      <c r="AV334" s="59">
        <f>VLOOKUP($BR334,Tables!$D$14:$I$27,4,FALSE)*W334</f>
        <v>0</v>
      </c>
      <c r="AW334" s="59">
        <f>VLOOKUP($BR334,Tables!$D$14:$I$27,5,FALSE)*W334</f>
        <v>0</v>
      </c>
      <c r="AX334" s="52">
        <f>IF(ISERROR(VLOOKUP(V334,Tables!$A$2:$B$27,2,FALSE))=TRUE,0,VLOOKUP(V334,Tables!$A$2:$B$27,2,FALSE))*VLOOKUP(BR334,Tables!$D$14:$J$27,7,FALSE)</f>
        <v>0</v>
      </c>
      <c r="AY334" s="52">
        <f>IF(ISERROR(VLOOKUP(BS334,Tables!$A$2:$B$31,2,FALSE))=TRUE,0,VLOOKUP(BS334,Tables!$A$2:$B$31,2,FALSE))</f>
        <v>0</v>
      </c>
      <c r="AZ334" s="59">
        <f>VLOOKUP($BR334,Tables!$D$14:$K$27,8,FALSE)</f>
        <v>0</v>
      </c>
      <c r="BA334" s="59">
        <f>IF(OR(BR334="T150",BR334="HYBT150"),W334*Tables!$L$23,0)</f>
        <v>0</v>
      </c>
      <c r="BB334" s="59">
        <f>IF(OR(BR334="T200",BR334="HYBT200"),W334*Tables!$E$24,0)</f>
        <v>0</v>
      </c>
      <c r="BC334" s="61">
        <f t="shared" si="69"/>
        <v>480</v>
      </c>
      <c r="BD334" s="55" t="str">
        <f t="shared" si="79"/>
        <v/>
      </c>
      <c r="BE334" s="55" t="str">
        <f t="shared" si="79"/>
        <v/>
      </c>
      <c r="BF334" s="55" t="str">
        <f t="shared" si="79"/>
        <v/>
      </c>
      <c r="BG334" s="55" t="str">
        <f t="shared" si="79"/>
        <v/>
      </c>
      <c r="BH334" s="55" t="str">
        <f t="shared" si="79"/>
        <v/>
      </c>
      <c r="BI334" s="55" t="str">
        <f t="shared" si="79"/>
        <v/>
      </c>
      <c r="BJ334" s="55" t="str">
        <f t="shared" si="79"/>
        <v/>
      </c>
      <c r="BK334" s="55" t="str">
        <f t="shared" si="79"/>
        <v/>
      </c>
      <c r="BL334" s="55" t="str">
        <f t="shared" si="79"/>
        <v/>
      </c>
      <c r="BM334" s="55" t="str">
        <f t="shared" si="79"/>
        <v/>
      </c>
      <c r="BN334" s="55" t="str">
        <f t="shared" si="79"/>
        <v/>
      </c>
      <c r="BO334" s="55" t="str">
        <f t="shared" si="79"/>
        <v/>
      </c>
      <c r="BP334" s="55" t="str">
        <f t="shared" si="79"/>
        <v/>
      </c>
      <c r="BQ334" s="55" t="str">
        <f t="shared" si="79"/>
        <v/>
      </c>
      <c r="BR334" s="62" t="str">
        <f t="shared" si="70"/>
        <v>Base</v>
      </c>
      <c r="BS334" s="62" t="str">
        <f t="shared" si="71"/>
        <v/>
      </c>
      <c r="BT334" s="63">
        <f t="shared" si="72"/>
        <v>117</v>
      </c>
      <c r="BU334" s="64">
        <f t="shared" si="73"/>
        <v>6.02</v>
      </c>
      <c r="BV334" s="64">
        <f t="shared" si="74"/>
        <v>13.04</v>
      </c>
      <c r="BW334" s="64">
        <f t="shared" si="75"/>
        <v>97.44</v>
      </c>
      <c r="BX334" s="65">
        <f t="shared" si="76"/>
        <v>46257.02</v>
      </c>
      <c r="BY334" s="65">
        <f t="shared" si="77"/>
        <v>46264.04</v>
      </c>
      <c r="BZ334" s="65">
        <f t="shared" si="78"/>
        <v>46349.440000000002</v>
      </c>
    </row>
    <row r="335" spans="1:78" ht="15.5" x14ac:dyDescent="0.35">
      <c r="A335">
        <v>71312</v>
      </c>
      <c r="B335" t="s">
        <v>782</v>
      </c>
      <c r="C335" t="s">
        <v>37</v>
      </c>
      <c r="D335">
        <v>103</v>
      </c>
      <c r="E335">
        <v>3021</v>
      </c>
      <c r="F335" t="s">
        <v>38</v>
      </c>
      <c r="G335" t="s">
        <v>216</v>
      </c>
      <c r="H335" t="s">
        <v>37</v>
      </c>
      <c r="I335" s="13">
        <v>46251</v>
      </c>
      <c r="J335" s="13">
        <v>46367</v>
      </c>
      <c r="K335" s="13">
        <v>46309</v>
      </c>
      <c r="L335" t="s">
        <v>796</v>
      </c>
      <c r="M335" t="s">
        <v>193</v>
      </c>
      <c r="N335">
        <v>10</v>
      </c>
      <c r="O335">
        <v>10</v>
      </c>
      <c r="P335">
        <v>10</v>
      </c>
      <c r="Q335">
        <v>10</v>
      </c>
      <c r="R335">
        <v>0</v>
      </c>
      <c r="S335">
        <v>239468</v>
      </c>
      <c r="T335" t="s">
        <v>983</v>
      </c>
      <c r="U335">
        <v>0</v>
      </c>
      <c r="V335"/>
      <c r="W335">
        <v>3</v>
      </c>
      <c r="X335" t="s">
        <v>194</v>
      </c>
      <c r="Y335" t="s">
        <v>634</v>
      </c>
      <c r="Z335"/>
      <c r="AA335" t="s">
        <v>194</v>
      </c>
      <c r="AB335">
        <v>2230</v>
      </c>
      <c r="AC335" t="s">
        <v>8</v>
      </c>
      <c r="AD335" t="s">
        <v>220</v>
      </c>
      <c r="AE335" t="s">
        <v>483</v>
      </c>
      <c r="AF335" s="13">
        <v>46251</v>
      </c>
      <c r="AG335" s="13">
        <v>46367</v>
      </c>
      <c r="AH335"/>
      <c r="AI335"/>
      <c r="AJ335"/>
      <c r="AK335"/>
      <c r="AL335"/>
      <c r="AM335"/>
      <c r="AN335"/>
      <c r="AO335"/>
      <c r="AP335"/>
      <c r="AQ335"/>
      <c r="AR335"/>
      <c r="AS335"/>
      <c r="AT335" s="59">
        <f>VLOOKUP($BR335,Tables!$D$14:$I$27,2,FALSE)*W335</f>
        <v>480</v>
      </c>
      <c r="AU335" s="59">
        <f>VLOOKUP($BR335,Tables!$D$14:$I$27,3,FALSE)</f>
        <v>0</v>
      </c>
      <c r="AV335" s="59">
        <f>VLOOKUP($BR335,Tables!$D$14:$I$27,4,FALSE)*W335</f>
        <v>0</v>
      </c>
      <c r="AW335" s="59">
        <f>VLOOKUP($BR335,Tables!$D$14:$I$27,5,FALSE)*W335</f>
        <v>0</v>
      </c>
      <c r="AX335" s="52">
        <f>IF(ISERROR(VLOOKUP(V335,Tables!$A$2:$B$27,2,FALSE))=TRUE,0,VLOOKUP(V335,Tables!$A$2:$B$27,2,FALSE))*VLOOKUP(BR335,Tables!$D$14:$J$27,7,FALSE)</f>
        <v>0</v>
      </c>
      <c r="AY335" s="52">
        <f>IF(ISERROR(VLOOKUP(BS335,Tables!$A$2:$B$31,2,FALSE))=TRUE,0,VLOOKUP(BS335,Tables!$A$2:$B$31,2,FALSE))</f>
        <v>0</v>
      </c>
      <c r="AZ335" s="59">
        <f>VLOOKUP($BR335,Tables!$D$14:$K$27,8,FALSE)</f>
        <v>0</v>
      </c>
      <c r="BA335" s="59">
        <f>IF(OR(BR335="T150",BR335="HYBT150"),W335*Tables!$L$23,0)</f>
        <v>0</v>
      </c>
      <c r="BB335" s="59">
        <f>IF(OR(BR335="T200",BR335="HYBT200"),W335*Tables!$E$24,0)</f>
        <v>0</v>
      </c>
      <c r="BC335" s="61">
        <f t="shared" si="69"/>
        <v>480</v>
      </c>
      <c r="BD335" s="55" t="str">
        <f t="shared" si="79"/>
        <v/>
      </c>
      <c r="BE335" s="55" t="str">
        <f t="shared" si="79"/>
        <v/>
      </c>
      <c r="BF335" s="55" t="str">
        <f t="shared" si="79"/>
        <v/>
      </c>
      <c r="BG335" s="55" t="str">
        <f t="shared" si="79"/>
        <v/>
      </c>
      <c r="BH335" s="55" t="str">
        <f t="shared" si="79"/>
        <v/>
      </c>
      <c r="BI335" s="55" t="str">
        <f t="shared" si="79"/>
        <v/>
      </c>
      <c r="BJ335" s="55" t="str">
        <f t="shared" si="79"/>
        <v/>
      </c>
      <c r="BK335" s="55" t="str">
        <f t="shared" si="79"/>
        <v/>
      </c>
      <c r="BL335" s="55" t="str">
        <f t="shared" si="79"/>
        <v/>
      </c>
      <c r="BM335" s="55" t="str">
        <f t="shared" si="79"/>
        <v/>
      </c>
      <c r="BN335" s="55" t="str">
        <f t="shared" si="79"/>
        <v/>
      </c>
      <c r="BO335" s="55" t="str">
        <f t="shared" si="79"/>
        <v/>
      </c>
      <c r="BP335" s="55" t="str">
        <f t="shared" si="79"/>
        <v/>
      </c>
      <c r="BQ335" s="55" t="str">
        <f t="shared" si="79"/>
        <v/>
      </c>
      <c r="BR335" s="62" t="str">
        <f t="shared" si="70"/>
        <v>Base</v>
      </c>
      <c r="BS335" s="62" t="str">
        <f t="shared" si="71"/>
        <v/>
      </c>
      <c r="BT335" s="63">
        <f t="shared" si="72"/>
        <v>117</v>
      </c>
      <c r="BU335" s="64">
        <f t="shared" si="73"/>
        <v>6.02</v>
      </c>
      <c r="BV335" s="64">
        <f t="shared" si="74"/>
        <v>13.04</v>
      </c>
      <c r="BW335" s="64">
        <f t="shared" si="75"/>
        <v>97.44</v>
      </c>
      <c r="BX335" s="65">
        <f t="shared" si="76"/>
        <v>46257.02</v>
      </c>
      <c r="BY335" s="65">
        <f t="shared" si="77"/>
        <v>46264.04</v>
      </c>
      <c r="BZ335" s="65">
        <f t="shared" si="78"/>
        <v>46349.440000000002</v>
      </c>
    </row>
    <row r="336" spans="1:78" ht="15.5" x14ac:dyDescent="0.35">
      <c r="A336">
        <v>71313</v>
      </c>
      <c r="B336" t="s">
        <v>782</v>
      </c>
      <c r="C336" t="s">
        <v>37</v>
      </c>
      <c r="D336">
        <v>103</v>
      </c>
      <c r="E336">
        <v>3022</v>
      </c>
      <c r="F336" t="s">
        <v>38</v>
      </c>
      <c r="G336" t="s">
        <v>216</v>
      </c>
      <c r="H336" t="s">
        <v>37</v>
      </c>
      <c r="I336" s="13">
        <v>46251</v>
      </c>
      <c r="J336" s="13">
        <v>46367</v>
      </c>
      <c r="K336" s="13">
        <v>46309</v>
      </c>
      <c r="L336" t="s">
        <v>796</v>
      </c>
      <c r="M336" t="s">
        <v>193</v>
      </c>
      <c r="N336">
        <v>10</v>
      </c>
      <c r="O336">
        <v>10</v>
      </c>
      <c r="P336">
        <v>10</v>
      </c>
      <c r="Q336">
        <v>10</v>
      </c>
      <c r="R336">
        <v>0</v>
      </c>
      <c r="S336">
        <v>239468</v>
      </c>
      <c r="T336" t="s">
        <v>983</v>
      </c>
      <c r="U336">
        <v>0</v>
      </c>
      <c r="V336"/>
      <c r="W336">
        <v>3</v>
      </c>
      <c r="X336" t="s">
        <v>194</v>
      </c>
      <c r="Y336" t="s">
        <v>635</v>
      </c>
      <c r="Z336"/>
      <c r="AA336" t="s">
        <v>194</v>
      </c>
      <c r="AB336">
        <v>2220</v>
      </c>
      <c r="AC336" t="s">
        <v>208</v>
      </c>
      <c r="AD336" t="s">
        <v>209</v>
      </c>
      <c r="AE336" t="s">
        <v>483</v>
      </c>
      <c r="AF336" s="13">
        <v>46251</v>
      </c>
      <c r="AG336" s="13">
        <v>46367</v>
      </c>
      <c r="AH336"/>
      <c r="AI336"/>
      <c r="AJ336"/>
      <c r="AK336"/>
      <c r="AL336"/>
      <c r="AM336"/>
      <c r="AN336"/>
      <c r="AO336"/>
      <c r="AP336"/>
      <c r="AQ336"/>
      <c r="AR336"/>
      <c r="AS336"/>
      <c r="AT336" s="59">
        <f>VLOOKUP($BR336,Tables!$D$14:$I$27,2,FALSE)*W336</f>
        <v>480</v>
      </c>
      <c r="AU336" s="59">
        <f>VLOOKUP($BR336,Tables!$D$14:$I$27,3,FALSE)</f>
        <v>0</v>
      </c>
      <c r="AV336" s="59">
        <f>VLOOKUP($BR336,Tables!$D$14:$I$27,4,FALSE)*W336</f>
        <v>0</v>
      </c>
      <c r="AW336" s="59">
        <f>VLOOKUP($BR336,Tables!$D$14:$I$27,5,FALSE)*W336</f>
        <v>0</v>
      </c>
      <c r="AX336" s="52">
        <f>IF(ISERROR(VLOOKUP(V336,Tables!$A$2:$B$27,2,FALSE))=TRUE,0,VLOOKUP(V336,Tables!$A$2:$B$27,2,FALSE))*VLOOKUP(BR336,Tables!$D$14:$J$27,7,FALSE)</f>
        <v>0</v>
      </c>
      <c r="AY336" s="52">
        <f>IF(ISERROR(VLOOKUP(BS336,Tables!$A$2:$B$31,2,FALSE))=TRUE,0,VLOOKUP(BS336,Tables!$A$2:$B$31,2,FALSE))</f>
        <v>0</v>
      </c>
      <c r="AZ336" s="59">
        <f>VLOOKUP($BR336,Tables!$D$14:$K$27,8,FALSE)</f>
        <v>0</v>
      </c>
      <c r="BA336" s="59">
        <f>IF(OR(BR336="T150",BR336="HYBT150"),W336*Tables!$L$23,0)</f>
        <v>0</v>
      </c>
      <c r="BB336" s="59">
        <f>IF(OR(BR336="T200",BR336="HYBT200"),W336*Tables!$E$24,0)</f>
        <v>0</v>
      </c>
      <c r="BC336" s="61">
        <f t="shared" si="69"/>
        <v>480</v>
      </c>
      <c r="BD336" s="55" t="str">
        <f t="shared" si="79"/>
        <v/>
      </c>
      <c r="BE336" s="55" t="str">
        <f t="shared" si="79"/>
        <v/>
      </c>
      <c r="BF336" s="55" t="str">
        <f t="shared" si="79"/>
        <v/>
      </c>
      <c r="BG336" s="55" t="str">
        <f t="shared" si="79"/>
        <v/>
      </c>
      <c r="BH336" s="55" t="str">
        <f t="shared" si="79"/>
        <v/>
      </c>
      <c r="BI336" s="55" t="str">
        <f t="shared" si="79"/>
        <v/>
      </c>
      <c r="BJ336" s="55" t="str">
        <f t="shared" si="79"/>
        <v/>
      </c>
      <c r="BK336" s="55" t="str">
        <f t="shared" si="79"/>
        <v/>
      </c>
      <c r="BL336" s="55" t="str">
        <f t="shared" si="79"/>
        <v/>
      </c>
      <c r="BM336" s="55" t="str">
        <f t="shared" si="79"/>
        <v/>
      </c>
      <c r="BN336" s="55" t="str">
        <f t="shared" si="79"/>
        <v/>
      </c>
      <c r="BO336" s="55" t="str">
        <f t="shared" si="79"/>
        <v/>
      </c>
      <c r="BP336" s="55" t="str">
        <f t="shared" si="79"/>
        <v/>
      </c>
      <c r="BQ336" s="55" t="str">
        <f t="shared" si="79"/>
        <v/>
      </c>
      <c r="BR336" s="62" t="str">
        <f t="shared" si="70"/>
        <v>Base</v>
      </c>
      <c r="BS336" s="62" t="str">
        <f t="shared" si="71"/>
        <v/>
      </c>
      <c r="BT336" s="63">
        <f t="shared" si="72"/>
        <v>117</v>
      </c>
      <c r="BU336" s="64">
        <f t="shared" si="73"/>
        <v>6.02</v>
      </c>
      <c r="BV336" s="64">
        <f t="shared" si="74"/>
        <v>13.04</v>
      </c>
      <c r="BW336" s="64">
        <f t="shared" si="75"/>
        <v>97.44</v>
      </c>
      <c r="BX336" s="65">
        <f t="shared" si="76"/>
        <v>46257.02</v>
      </c>
      <c r="BY336" s="65">
        <f t="shared" si="77"/>
        <v>46264.04</v>
      </c>
      <c r="BZ336" s="65">
        <f t="shared" si="78"/>
        <v>46349.440000000002</v>
      </c>
    </row>
    <row r="337" spans="1:78" ht="15.5" x14ac:dyDescent="0.35">
      <c r="A337">
        <v>71784</v>
      </c>
      <c r="B337" t="s">
        <v>782</v>
      </c>
      <c r="C337" t="s">
        <v>37</v>
      </c>
      <c r="D337">
        <v>103</v>
      </c>
      <c r="E337">
        <v>3023</v>
      </c>
      <c r="F337" t="s">
        <v>38</v>
      </c>
      <c r="G337" t="s">
        <v>216</v>
      </c>
      <c r="H337" t="s">
        <v>37</v>
      </c>
      <c r="I337" s="13">
        <v>46252</v>
      </c>
      <c r="J337" s="13">
        <v>46367</v>
      </c>
      <c r="K337" s="13">
        <v>46309</v>
      </c>
      <c r="L337" t="s">
        <v>796</v>
      </c>
      <c r="M337" t="s">
        <v>193</v>
      </c>
      <c r="N337">
        <v>5</v>
      </c>
      <c r="O337">
        <v>5</v>
      </c>
      <c r="P337">
        <v>5</v>
      </c>
      <c r="Q337">
        <v>5</v>
      </c>
      <c r="R337">
        <v>0</v>
      </c>
      <c r="S337" t="s">
        <v>197</v>
      </c>
      <c r="T337" t="s">
        <v>197</v>
      </c>
      <c r="U337">
        <v>0</v>
      </c>
      <c r="V337"/>
      <c r="W337">
        <v>3</v>
      </c>
      <c r="X337" t="s">
        <v>194</v>
      </c>
      <c r="Y337" t="s">
        <v>636</v>
      </c>
      <c r="Z337"/>
      <c r="AA337" t="s">
        <v>206</v>
      </c>
      <c r="AB337">
        <v>2304</v>
      </c>
      <c r="AC337" t="s">
        <v>200</v>
      </c>
      <c r="AD337" t="s">
        <v>325</v>
      </c>
      <c r="AE337" t="s">
        <v>496</v>
      </c>
      <c r="AF337" s="13">
        <v>46252</v>
      </c>
      <c r="AG337" s="13">
        <v>46367</v>
      </c>
      <c r="AH337"/>
      <c r="AI337"/>
      <c r="AJ337"/>
      <c r="AK337"/>
      <c r="AL337"/>
      <c r="AM337"/>
      <c r="AN337"/>
      <c r="AO337"/>
      <c r="AP337"/>
      <c r="AQ337"/>
      <c r="AR337"/>
      <c r="AS337"/>
      <c r="AT337" s="59">
        <f>VLOOKUP($BR337,Tables!$D$14:$I$27,2,FALSE)*W337</f>
        <v>480</v>
      </c>
      <c r="AU337" s="59">
        <f>VLOOKUP($BR337,Tables!$D$14:$I$27,3,FALSE)</f>
        <v>0</v>
      </c>
      <c r="AV337" s="59">
        <f>VLOOKUP($BR337,Tables!$D$14:$I$27,4,FALSE)*W337</f>
        <v>0</v>
      </c>
      <c r="AW337" s="59">
        <f>VLOOKUP($BR337,Tables!$D$14:$I$27,5,FALSE)*W337</f>
        <v>0</v>
      </c>
      <c r="AX337" s="52">
        <f>IF(ISERROR(VLOOKUP(V337,Tables!$A$2:$B$27,2,FALSE))=TRUE,0,VLOOKUP(V337,Tables!$A$2:$B$27,2,FALSE))*VLOOKUP(BR337,Tables!$D$14:$J$27,7,FALSE)</f>
        <v>0</v>
      </c>
      <c r="AY337" s="52">
        <f>IF(ISERROR(VLOOKUP(BS337,Tables!$A$2:$B$31,2,FALSE))=TRUE,0,VLOOKUP(BS337,Tables!$A$2:$B$31,2,FALSE))</f>
        <v>0</v>
      </c>
      <c r="AZ337" s="59">
        <f>VLOOKUP($BR337,Tables!$D$14:$K$27,8,FALSE)</f>
        <v>0</v>
      </c>
      <c r="BA337" s="59">
        <f>IF(OR(BR337="T150",BR337="HYBT150"),W337*Tables!$L$23,0)</f>
        <v>0</v>
      </c>
      <c r="BB337" s="59">
        <f>IF(OR(BR337="T200",BR337="HYBT200"),W337*Tables!$E$24,0)</f>
        <v>0</v>
      </c>
      <c r="BC337" s="61">
        <f t="shared" si="69"/>
        <v>480</v>
      </c>
      <c r="BD337" s="55" t="str">
        <f t="shared" si="79"/>
        <v/>
      </c>
      <c r="BE337" s="55" t="str">
        <f t="shared" si="79"/>
        <v/>
      </c>
      <c r="BF337" s="55" t="str">
        <f t="shared" si="79"/>
        <v/>
      </c>
      <c r="BG337" s="55" t="str">
        <f t="shared" si="79"/>
        <v/>
      </c>
      <c r="BH337" s="55" t="str">
        <f t="shared" si="79"/>
        <v/>
      </c>
      <c r="BI337" s="55" t="str">
        <f t="shared" si="79"/>
        <v/>
      </c>
      <c r="BJ337" s="55" t="str">
        <f t="shared" si="79"/>
        <v/>
      </c>
      <c r="BK337" s="55" t="str">
        <f t="shared" si="79"/>
        <v/>
      </c>
      <c r="BL337" s="55" t="str">
        <f t="shared" si="79"/>
        <v/>
      </c>
      <c r="BM337" s="55" t="str">
        <f t="shared" si="79"/>
        <v/>
      </c>
      <c r="BN337" s="55" t="str">
        <f t="shared" si="79"/>
        <v/>
      </c>
      <c r="BO337" s="55" t="str">
        <f t="shared" si="79"/>
        <v/>
      </c>
      <c r="BP337" s="55" t="str">
        <f t="shared" si="79"/>
        <v/>
      </c>
      <c r="BQ337" s="55" t="str">
        <f t="shared" si="79"/>
        <v/>
      </c>
      <c r="BR337" s="62" t="str">
        <f t="shared" si="70"/>
        <v>Base</v>
      </c>
      <c r="BS337" s="62" t="str">
        <f t="shared" si="71"/>
        <v/>
      </c>
      <c r="BT337" s="63">
        <f t="shared" si="72"/>
        <v>116</v>
      </c>
      <c r="BU337" s="64">
        <f t="shared" si="73"/>
        <v>5.96</v>
      </c>
      <c r="BV337" s="64">
        <f t="shared" si="74"/>
        <v>12.92</v>
      </c>
      <c r="BW337" s="64">
        <f t="shared" si="75"/>
        <v>96.6</v>
      </c>
      <c r="BX337" s="65">
        <f t="shared" si="76"/>
        <v>46257.96</v>
      </c>
      <c r="BY337" s="65">
        <f t="shared" si="77"/>
        <v>46264.92</v>
      </c>
      <c r="BZ337" s="65">
        <f t="shared" si="78"/>
        <v>46349.599999999999</v>
      </c>
    </row>
    <row r="338" spans="1:78" ht="15.5" x14ac:dyDescent="0.35">
      <c r="A338">
        <v>71314</v>
      </c>
      <c r="B338" t="s">
        <v>782</v>
      </c>
      <c r="C338" t="s">
        <v>37</v>
      </c>
      <c r="D338">
        <v>103</v>
      </c>
      <c r="E338">
        <v>3024</v>
      </c>
      <c r="F338" t="s">
        <v>38</v>
      </c>
      <c r="G338" t="s">
        <v>216</v>
      </c>
      <c r="H338" t="s">
        <v>37</v>
      </c>
      <c r="I338" s="13">
        <v>46252</v>
      </c>
      <c r="J338" s="13">
        <v>46367</v>
      </c>
      <c r="K338" s="13">
        <v>46309</v>
      </c>
      <c r="L338" t="s">
        <v>796</v>
      </c>
      <c r="M338" t="s">
        <v>193</v>
      </c>
      <c r="N338">
        <v>10</v>
      </c>
      <c r="O338">
        <v>10</v>
      </c>
      <c r="P338">
        <v>10</v>
      </c>
      <c r="Q338">
        <v>10</v>
      </c>
      <c r="R338">
        <v>0</v>
      </c>
      <c r="S338">
        <v>582</v>
      </c>
      <c r="T338" t="s">
        <v>224</v>
      </c>
      <c r="U338">
        <v>0</v>
      </c>
      <c r="V338"/>
      <c r="W338">
        <v>3</v>
      </c>
      <c r="X338" t="s">
        <v>194</v>
      </c>
      <c r="Y338" t="s">
        <v>637</v>
      </c>
      <c r="Z338"/>
      <c r="AA338" t="s">
        <v>19</v>
      </c>
      <c r="AB338">
        <v>1209</v>
      </c>
      <c r="AC338" t="s">
        <v>8</v>
      </c>
      <c r="AD338" t="s">
        <v>220</v>
      </c>
      <c r="AE338" t="s">
        <v>496</v>
      </c>
      <c r="AF338" s="13">
        <v>46252</v>
      </c>
      <c r="AG338" s="13">
        <v>46367</v>
      </c>
      <c r="AH338"/>
      <c r="AI338"/>
      <c r="AJ338"/>
      <c r="AK338"/>
      <c r="AL338"/>
      <c r="AM338"/>
      <c r="AN338"/>
      <c r="AO338"/>
      <c r="AP338"/>
      <c r="AQ338"/>
      <c r="AR338"/>
      <c r="AS338"/>
      <c r="AT338" s="59">
        <f>VLOOKUP($BR338,Tables!$D$14:$I$27,2,FALSE)*W338</f>
        <v>480</v>
      </c>
      <c r="AU338" s="59">
        <f>VLOOKUP($BR338,Tables!$D$14:$I$27,3,FALSE)</f>
        <v>0</v>
      </c>
      <c r="AV338" s="59">
        <f>VLOOKUP($BR338,Tables!$D$14:$I$27,4,FALSE)*W338</f>
        <v>0</v>
      </c>
      <c r="AW338" s="59">
        <f>VLOOKUP($BR338,Tables!$D$14:$I$27,5,FALSE)*W338</f>
        <v>0</v>
      </c>
      <c r="AX338" s="52">
        <f>IF(ISERROR(VLOOKUP(V338,Tables!$A$2:$B$27,2,FALSE))=TRUE,0,VLOOKUP(V338,Tables!$A$2:$B$27,2,FALSE))*VLOOKUP(BR338,Tables!$D$14:$J$27,7,FALSE)</f>
        <v>0</v>
      </c>
      <c r="AY338" s="52">
        <f>IF(ISERROR(VLOOKUP(BS338,Tables!$A$2:$B$31,2,FALSE))=TRUE,0,VLOOKUP(BS338,Tables!$A$2:$B$31,2,FALSE))</f>
        <v>0</v>
      </c>
      <c r="AZ338" s="59">
        <f>VLOOKUP($BR338,Tables!$D$14:$K$27,8,FALSE)</f>
        <v>0</v>
      </c>
      <c r="BA338" s="59">
        <f>IF(OR(BR338="T150",BR338="HYBT150"),W338*Tables!$L$23,0)</f>
        <v>0</v>
      </c>
      <c r="BB338" s="59">
        <f>IF(OR(BR338="T200",BR338="HYBT200"),W338*Tables!$E$24,0)</f>
        <v>0</v>
      </c>
      <c r="BC338" s="61">
        <f t="shared" si="69"/>
        <v>480</v>
      </c>
      <c r="BD338" s="55" t="str">
        <f t="shared" si="79"/>
        <v/>
      </c>
      <c r="BE338" s="55" t="str">
        <f t="shared" si="79"/>
        <v/>
      </c>
      <c r="BF338" s="55" t="str">
        <f t="shared" si="79"/>
        <v/>
      </c>
      <c r="BG338" s="55" t="str">
        <f t="shared" si="79"/>
        <v/>
      </c>
      <c r="BH338" s="55" t="str">
        <f t="shared" si="79"/>
        <v/>
      </c>
      <c r="BI338" s="55" t="str">
        <f t="shared" si="79"/>
        <v/>
      </c>
      <c r="BJ338" s="55" t="str">
        <f t="shared" si="79"/>
        <v/>
      </c>
      <c r="BK338" s="55" t="str">
        <f t="shared" si="79"/>
        <v/>
      </c>
      <c r="BL338" s="55" t="str">
        <f t="shared" si="79"/>
        <v/>
      </c>
      <c r="BM338" s="55" t="str">
        <f t="shared" si="79"/>
        <v/>
      </c>
      <c r="BN338" s="55" t="str">
        <f t="shared" si="79"/>
        <v/>
      </c>
      <c r="BO338" s="55" t="str">
        <f t="shared" si="79"/>
        <v/>
      </c>
      <c r="BP338" s="55" t="str">
        <f t="shared" ref="BD338:BQ357" si="80">IF(ISERROR(SEARCHB(" "&amp;BP$1&amp;" "," "&amp;$L338&amp;" "))=TRUE,"",BP$1)</f>
        <v/>
      </c>
      <c r="BQ338" s="55" t="str">
        <f t="shared" si="80"/>
        <v/>
      </c>
      <c r="BR338" s="62" t="str">
        <f t="shared" si="70"/>
        <v>Base</v>
      </c>
      <c r="BS338" s="62" t="str">
        <f t="shared" si="71"/>
        <v/>
      </c>
      <c r="BT338" s="63">
        <f t="shared" si="72"/>
        <v>116</v>
      </c>
      <c r="BU338" s="64">
        <f t="shared" si="73"/>
        <v>5.96</v>
      </c>
      <c r="BV338" s="64">
        <f t="shared" si="74"/>
        <v>12.92</v>
      </c>
      <c r="BW338" s="64">
        <f t="shared" si="75"/>
        <v>96.6</v>
      </c>
      <c r="BX338" s="65">
        <f t="shared" si="76"/>
        <v>46257.96</v>
      </c>
      <c r="BY338" s="65">
        <f t="shared" si="77"/>
        <v>46264.92</v>
      </c>
      <c r="BZ338" s="65">
        <f t="shared" si="78"/>
        <v>46349.599999999999</v>
      </c>
    </row>
    <row r="339" spans="1:78" ht="15.5" x14ac:dyDescent="0.35">
      <c r="A339">
        <v>71928</v>
      </c>
      <c r="B339" t="s">
        <v>782</v>
      </c>
      <c r="C339" t="s">
        <v>37</v>
      </c>
      <c r="D339">
        <v>103</v>
      </c>
      <c r="E339">
        <v>3090</v>
      </c>
      <c r="F339" t="s">
        <v>38</v>
      </c>
      <c r="G339" t="s">
        <v>216</v>
      </c>
      <c r="H339" t="s">
        <v>37</v>
      </c>
      <c r="I339" s="13">
        <v>46254</v>
      </c>
      <c r="J339" s="13">
        <v>46374</v>
      </c>
      <c r="K339" s="13">
        <v>46314</v>
      </c>
      <c r="L339" t="s">
        <v>956</v>
      </c>
      <c r="M339" t="s">
        <v>517</v>
      </c>
      <c r="N339">
        <v>56</v>
      </c>
      <c r="O339">
        <v>29</v>
      </c>
      <c r="P339">
        <v>29</v>
      </c>
      <c r="Q339">
        <v>29</v>
      </c>
      <c r="R339">
        <v>0</v>
      </c>
      <c r="S339">
        <v>210664</v>
      </c>
      <c r="T339" t="s">
        <v>987</v>
      </c>
      <c r="U339">
        <v>0</v>
      </c>
      <c r="V339"/>
      <c r="W339">
        <v>3</v>
      </c>
      <c r="X339" t="s">
        <v>194</v>
      </c>
      <c r="Y339"/>
      <c r="Z339" t="s">
        <v>518</v>
      </c>
      <c r="AA339" t="s">
        <v>519</v>
      </c>
      <c r="AB339" t="s">
        <v>199</v>
      </c>
      <c r="AC339" t="s">
        <v>313</v>
      </c>
      <c r="AD339" t="s">
        <v>289</v>
      </c>
      <c r="AE339" t="s">
        <v>480</v>
      </c>
      <c r="AF339" s="13">
        <v>46254</v>
      </c>
      <c r="AG339" s="13">
        <v>46374</v>
      </c>
      <c r="AH339"/>
      <c r="AI339"/>
      <c r="AJ339"/>
      <c r="AK339"/>
      <c r="AL339"/>
      <c r="AM339"/>
      <c r="AN339"/>
      <c r="AO339"/>
      <c r="AP339"/>
      <c r="AQ339"/>
      <c r="AR339"/>
      <c r="AS339"/>
      <c r="AT339" s="59">
        <f>VLOOKUP($BR339,Tables!$D$14:$I$27,2,FALSE)*W339</f>
        <v>480</v>
      </c>
      <c r="AU339" s="59">
        <f>VLOOKUP($BR339,Tables!$D$14:$I$27,3,FALSE)</f>
        <v>0</v>
      </c>
      <c r="AV339" s="59">
        <f>VLOOKUP($BR339,Tables!$D$14:$I$27,4,FALSE)*W339</f>
        <v>0</v>
      </c>
      <c r="AW339" s="59">
        <f>VLOOKUP($BR339,Tables!$D$14:$I$27,5,FALSE)*W339</f>
        <v>0</v>
      </c>
      <c r="AX339" s="52">
        <f>IF(ISERROR(VLOOKUP(V339,Tables!$A$2:$B$27,2,FALSE))=TRUE,0,VLOOKUP(V339,Tables!$A$2:$B$27,2,FALSE))*VLOOKUP(BR339,Tables!$D$14:$J$27,7,FALSE)</f>
        <v>0</v>
      </c>
      <c r="AY339" s="52">
        <f>IF(ISERROR(VLOOKUP(BS339,Tables!$A$2:$B$31,2,FALSE))=TRUE,0,VLOOKUP(BS339,Tables!$A$2:$B$31,2,FALSE))</f>
        <v>0</v>
      </c>
      <c r="AZ339" s="59">
        <f>VLOOKUP($BR339,Tables!$D$14:$K$27,8,FALSE)</f>
        <v>0</v>
      </c>
      <c r="BA339" s="59">
        <f>IF(OR(BR339="T150",BR339="HYBT150"),W339*Tables!$L$23,0)</f>
        <v>0</v>
      </c>
      <c r="BB339" s="59">
        <f>IF(OR(BR339="T200",BR339="HYBT200"),W339*Tables!$E$24,0)</f>
        <v>0</v>
      </c>
      <c r="BC339" s="61">
        <f t="shared" si="69"/>
        <v>480</v>
      </c>
      <c r="BD339" s="55" t="str">
        <f t="shared" si="80"/>
        <v/>
      </c>
      <c r="BE339" s="55" t="str">
        <f t="shared" si="80"/>
        <v/>
      </c>
      <c r="BF339" s="55" t="str">
        <f t="shared" si="80"/>
        <v/>
      </c>
      <c r="BG339" s="55" t="str">
        <f t="shared" si="80"/>
        <v/>
      </c>
      <c r="BH339" s="55" t="str">
        <f t="shared" si="80"/>
        <v/>
      </c>
      <c r="BI339" s="55" t="str">
        <f t="shared" si="80"/>
        <v/>
      </c>
      <c r="BJ339" s="55" t="str">
        <f t="shared" si="80"/>
        <v/>
      </c>
      <c r="BK339" s="55" t="str">
        <f t="shared" si="80"/>
        <v/>
      </c>
      <c r="BL339" s="55" t="str">
        <f t="shared" si="80"/>
        <v/>
      </c>
      <c r="BM339" s="55" t="str">
        <f t="shared" si="80"/>
        <v/>
      </c>
      <c r="BN339" s="55" t="str">
        <f t="shared" si="80"/>
        <v/>
      </c>
      <c r="BO339" s="55" t="str">
        <f t="shared" si="80"/>
        <v/>
      </c>
      <c r="BP339" s="55" t="str">
        <f t="shared" si="80"/>
        <v/>
      </c>
      <c r="BQ339" s="55" t="str">
        <f t="shared" si="80"/>
        <v/>
      </c>
      <c r="BR339" s="62" t="str">
        <f t="shared" si="70"/>
        <v>Base</v>
      </c>
      <c r="BS339" s="62" t="str">
        <f t="shared" si="71"/>
        <v/>
      </c>
      <c r="BT339" s="63">
        <f t="shared" si="72"/>
        <v>121</v>
      </c>
      <c r="BU339" s="64">
        <f t="shared" si="73"/>
        <v>6.26</v>
      </c>
      <c r="BV339" s="64">
        <f t="shared" si="74"/>
        <v>13.52</v>
      </c>
      <c r="BW339" s="64">
        <f t="shared" si="75"/>
        <v>100.8</v>
      </c>
      <c r="BX339" s="65">
        <f t="shared" si="76"/>
        <v>46260.26</v>
      </c>
      <c r="BY339" s="65">
        <f t="shared" si="77"/>
        <v>46267.519999999997</v>
      </c>
      <c r="BZ339" s="65">
        <f t="shared" si="78"/>
        <v>46356.800000000003</v>
      </c>
    </row>
    <row r="340" spans="1:78" ht="15.5" x14ac:dyDescent="0.35">
      <c r="A340">
        <v>71315</v>
      </c>
      <c r="B340" t="s">
        <v>782</v>
      </c>
      <c r="C340" t="s">
        <v>37</v>
      </c>
      <c r="D340">
        <v>103</v>
      </c>
      <c r="E340">
        <v>3091</v>
      </c>
      <c r="F340" t="s">
        <v>38</v>
      </c>
      <c r="G340" t="s">
        <v>216</v>
      </c>
      <c r="H340" t="s">
        <v>37</v>
      </c>
      <c r="I340" s="13">
        <v>46247</v>
      </c>
      <c r="J340" s="13">
        <v>46371</v>
      </c>
      <c r="K340" s="13">
        <v>46309</v>
      </c>
      <c r="L340" t="s">
        <v>956</v>
      </c>
      <c r="M340" t="s">
        <v>461</v>
      </c>
      <c r="N340">
        <v>20</v>
      </c>
      <c r="O340">
        <v>18</v>
      </c>
      <c r="P340">
        <v>18</v>
      </c>
      <c r="Q340">
        <v>18</v>
      </c>
      <c r="R340">
        <v>0</v>
      </c>
      <c r="S340" t="s">
        <v>197</v>
      </c>
      <c r="T340" t="s">
        <v>197</v>
      </c>
      <c r="U340">
        <v>0</v>
      </c>
      <c r="V340"/>
      <c r="W340">
        <v>3</v>
      </c>
      <c r="X340" t="s">
        <v>194</v>
      </c>
      <c r="Y340"/>
      <c r="Z340" t="s">
        <v>511</v>
      </c>
      <c r="AA340" t="s">
        <v>462</v>
      </c>
      <c r="AB340" t="s">
        <v>199</v>
      </c>
      <c r="AC340" t="s">
        <v>950</v>
      </c>
      <c r="AD340" t="s">
        <v>951</v>
      </c>
      <c r="AE340" t="s">
        <v>496</v>
      </c>
      <c r="AF340" s="13">
        <v>46247</v>
      </c>
      <c r="AG340" s="13">
        <v>46371</v>
      </c>
      <c r="AH340" t="s">
        <v>462</v>
      </c>
      <c r="AI340" t="s">
        <v>199</v>
      </c>
      <c r="AJ340" t="s">
        <v>952</v>
      </c>
      <c r="AK340" t="s">
        <v>793</v>
      </c>
      <c r="AL340" t="s">
        <v>489</v>
      </c>
      <c r="AM340" s="13">
        <v>46247</v>
      </c>
      <c r="AN340" s="13">
        <v>46371</v>
      </c>
      <c r="AO340"/>
      <c r="AP340"/>
      <c r="AQ340"/>
      <c r="AR340"/>
      <c r="AS340"/>
      <c r="AT340" s="59">
        <f>VLOOKUP($BR340,Tables!$D$14:$I$27,2,FALSE)*W340</f>
        <v>480</v>
      </c>
      <c r="AU340" s="59">
        <f>VLOOKUP($BR340,Tables!$D$14:$I$27,3,FALSE)</f>
        <v>0</v>
      </c>
      <c r="AV340" s="59">
        <f>VLOOKUP($BR340,Tables!$D$14:$I$27,4,FALSE)*W340</f>
        <v>0</v>
      </c>
      <c r="AW340" s="59">
        <f>VLOOKUP($BR340,Tables!$D$14:$I$27,5,FALSE)*W340</f>
        <v>0</v>
      </c>
      <c r="AX340" s="52">
        <f>IF(ISERROR(VLOOKUP(V340,Tables!$A$2:$B$27,2,FALSE))=TRUE,0,VLOOKUP(V340,Tables!$A$2:$B$27,2,FALSE))*VLOOKUP(BR340,Tables!$D$14:$J$27,7,FALSE)</f>
        <v>0</v>
      </c>
      <c r="AY340" s="52">
        <f>IF(ISERROR(VLOOKUP(BS340,Tables!$A$2:$B$31,2,FALSE))=TRUE,0,VLOOKUP(BS340,Tables!$A$2:$B$31,2,FALSE))</f>
        <v>0</v>
      </c>
      <c r="AZ340" s="59">
        <f>VLOOKUP($BR340,Tables!$D$14:$K$27,8,FALSE)</f>
        <v>0</v>
      </c>
      <c r="BA340" s="59">
        <f>IF(OR(BR340="T150",BR340="HYBT150"),W340*Tables!$L$23,0)</f>
        <v>0</v>
      </c>
      <c r="BB340" s="59">
        <f>IF(OR(BR340="T200",BR340="HYBT200"),W340*Tables!$E$24,0)</f>
        <v>0</v>
      </c>
      <c r="BC340" s="61">
        <f t="shared" si="69"/>
        <v>480</v>
      </c>
      <c r="BD340" s="55" t="str">
        <f t="shared" si="80"/>
        <v/>
      </c>
      <c r="BE340" s="55" t="str">
        <f t="shared" si="80"/>
        <v/>
      </c>
      <c r="BF340" s="55" t="str">
        <f t="shared" si="80"/>
        <v/>
      </c>
      <c r="BG340" s="55" t="str">
        <f t="shared" si="80"/>
        <v/>
      </c>
      <c r="BH340" s="55" t="str">
        <f t="shared" si="80"/>
        <v/>
      </c>
      <c r="BI340" s="55" t="str">
        <f t="shared" si="80"/>
        <v/>
      </c>
      <c r="BJ340" s="55" t="str">
        <f t="shared" si="80"/>
        <v/>
      </c>
      <c r="BK340" s="55" t="str">
        <f t="shared" si="80"/>
        <v/>
      </c>
      <c r="BL340" s="55" t="str">
        <f t="shared" si="80"/>
        <v/>
      </c>
      <c r="BM340" s="55" t="str">
        <f t="shared" si="80"/>
        <v/>
      </c>
      <c r="BN340" s="55" t="str">
        <f t="shared" si="80"/>
        <v/>
      </c>
      <c r="BO340" s="55" t="str">
        <f t="shared" si="80"/>
        <v/>
      </c>
      <c r="BP340" s="55" t="str">
        <f t="shared" si="80"/>
        <v/>
      </c>
      <c r="BQ340" s="55" t="str">
        <f t="shared" si="80"/>
        <v/>
      </c>
      <c r="BR340" s="62" t="str">
        <f t="shared" si="70"/>
        <v>Base</v>
      </c>
      <c r="BS340" s="62" t="str">
        <f t="shared" si="71"/>
        <v/>
      </c>
      <c r="BT340" s="63">
        <f t="shared" si="72"/>
        <v>125</v>
      </c>
      <c r="BU340" s="64">
        <f t="shared" si="73"/>
        <v>6.5</v>
      </c>
      <c r="BV340" s="64">
        <f t="shared" si="74"/>
        <v>14</v>
      </c>
      <c r="BW340" s="64">
        <f t="shared" si="75"/>
        <v>104.16</v>
      </c>
      <c r="BX340" s="65">
        <f t="shared" si="76"/>
        <v>46253.5</v>
      </c>
      <c r="BY340" s="65">
        <f t="shared" si="77"/>
        <v>46261</v>
      </c>
      <c r="BZ340" s="65">
        <f t="shared" si="78"/>
        <v>46351.16</v>
      </c>
    </row>
    <row r="341" spans="1:78" ht="15.5" x14ac:dyDescent="0.35">
      <c r="A341">
        <v>71316</v>
      </c>
      <c r="B341" t="s">
        <v>782</v>
      </c>
      <c r="C341" t="s">
        <v>37</v>
      </c>
      <c r="D341">
        <v>103</v>
      </c>
      <c r="E341">
        <v>3092</v>
      </c>
      <c r="F341" t="s">
        <v>38</v>
      </c>
      <c r="G341" t="s">
        <v>216</v>
      </c>
      <c r="H341" t="s">
        <v>37</v>
      </c>
      <c r="I341" s="13">
        <v>46246</v>
      </c>
      <c r="J341" s="13">
        <v>46374</v>
      </c>
      <c r="K341" s="13">
        <v>46310</v>
      </c>
      <c r="L341" t="s">
        <v>956</v>
      </c>
      <c r="M341" t="s">
        <v>476</v>
      </c>
      <c r="N341">
        <v>20</v>
      </c>
      <c r="O341">
        <v>0</v>
      </c>
      <c r="P341">
        <v>0</v>
      </c>
      <c r="Q341">
        <v>0</v>
      </c>
      <c r="R341">
        <v>0</v>
      </c>
      <c r="S341">
        <v>56653</v>
      </c>
      <c r="T341" t="s">
        <v>1137</v>
      </c>
      <c r="U341">
        <v>0</v>
      </c>
      <c r="V341"/>
      <c r="W341">
        <v>3</v>
      </c>
      <c r="X341" t="s">
        <v>194</v>
      </c>
      <c r="Y341"/>
      <c r="Z341" t="s">
        <v>477</v>
      </c>
      <c r="AA341" t="s">
        <v>478</v>
      </c>
      <c r="AB341" t="s">
        <v>199</v>
      </c>
      <c r="AC341" t="s">
        <v>552</v>
      </c>
      <c r="AD341" t="s">
        <v>553</v>
      </c>
      <c r="AE341" t="s">
        <v>480</v>
      </c>
      <c r="AF341" s="13">
        <v>46246</v>
      </c>
      <c r="AG341" s="13">
        <v>46374</v>
      </c>
      <c r="AH341"/>
      <c r="AI341"/>
      <c r="AJ341"/>
      <c r="AK341"/>
      <c r="AL341"/>
      <c r="AM341"/>
      <c r="AN341"/>
      <c r="AO341"/>
      <c r="AP341"/>
      <c r="AQ341"/>
      <c r="AR341"/>
      <c r="AS341"/>
      <c r="AT341" s="59">
        <f>VLOOKUP($BR341,Tables!$D$14:$I$27,2,FALSE)*W341</f>
        <v>480</v>
      </c>
      <c r="AU341" s="59">
        <f>VLOOKUP($BR341,Tables!$D$14:$I$27,3,FALSE)</f>
        <v>0</v>
      </c>
      <c r="AV341" s="59">
        <f>VLOOKUP($BR341,Tables!$D$14:$I$27,4,FALSE)*W341</f>
        <v>0</v>
      </c>
      <c r="AW341" s="59">
        <f>VLOOKUP($BR341,Tables!$D$14:$I$27,5,FALSE)*W341</f>
        <v>0</v>
      </c>
      <c r="AX341" s="52">
        <f>IF(ISERROR(VLOOKUP(V341,Tables!$A$2:$B$27,2,FALSE))=TRUE,0,VLOOKUP(V341,Tables!$A$2:$B$27,2,FALSE))*VLOOKUP(BR341,Tables!$D$14:$J$27,7,FALSE)</f>
        <v>0</v>
      </c>
      <c r="AY341" s="52">
        <f>IF(ISERROR(VLOOKUP(BS341,Tables!$A$2:$B$31,2,FALSE))=TRUE,0,VLOOKUP(BS341,Tables!$A$2:$B$31,2,FALSE))</f>
        <v>0</v>
      </c>
      <c r="AZ341" s="59">
        <f>VLOOKUP($BR341,Tables!$D$14:$K$27,8,FALSE)</f>
        <v>0</v>
      </c>
      <c r="BA341" s="59">
        <f>IF(OR(BR341="T150",BR341="HYBT150"),W341*Tables!$L$23,0)</f>
        <v>0</v>
      </c>
      <c r="BB341" s="59">
        <f>IF(OR(BR341="T200",BR341="HYBT200"),W341*Tables!$E$24,0)</f>
        <v>0</v>
      </c>
      <c r="BC341" s="61">
        <f t="shared" si="69"/>
        <v>480</v>
      </c>
      <c r="BD341" s="55" t="str">
        <f t="shared" si="80"/>
        <v/>
      </c>
      <c r="BE341" s="55" t="str">
        <f t="shared" si="80"/>
        <v/>
      </c>
      <c r="BF341" s="55" t="str">
        <f t="shared" si="80"/>
        <v/>
      </c>
      <c r="BG341" s="55" t="str">
        <f t="shared" si="80"/>
        <v/>
      </c>
      <c r="BH341" s="55" t="str">
        <f t="shared" si="80"/>
        <v/>
      </c>
      <c r="BI341" s="55" t="str">
        <f t="shared" si="80"/>
        <v/>
      </c>
      <c r="BJ341" s="55" t="str">
        <f t="shared" si="80"/>
        <v/>
      </c>
      <c r="BK341" s="55" t="str">
        <f t="shared" si="80"/>
        <v/>
      </c>
      <c r="BL341" s="55" t="str">
        <f t="shared" si="80"/>
        <v/>
      </c>
      <c r="BM341" s="55" t="str">
        <f t="shared" si="80"/>
        <v/>
      </c>
      <c r="BN341" s="55" t="str">
        <f t="shared" si="80"/>
        <v/>
      </c>
      <c r="BO341" s="55" t="str">
        <f t="shared" si="80"/>
        <v/>
      </c>
      <c r="BP341" s="55" t="str">
        <f t="shared" si="80"/>
        <v/>
      </c>
      <c r="BQ341" s="55" t="str">
        <f t="shared" si="80"/>
        <v/>
      </c>
      <c r="BR341" s="62" t="str">
        <f t="shared" si="70"/>
        <v>Base</v>
      </c>
      <c r="BS341" s="62" t="str">
        <f t="shared" si="71"/>
        <v/>
      </c>
      <c r="BT341" s="63">
        <f t="shared" si="72"/>
        <v>129</v>
      </c>
      <c r="BU341" s="64">
        <f t="shared" si="73"/>
        <v>6.7399999999999993</v>
      </c>
      <c r="BV341" s="64">
        <f t="shared" si="74"/>
        <v>14.479999999999999</v>
      </c>
      <c r="BW341" s="64">
        <f t="shared" si="75"/>
        <v>107.52</v>
      </c>
      <c r="BX341" s="65">
        <f t="shared" si="76"/>
        <v>46252.74</v>
      </c>
      <c r="BY341" s="65">
        <f t="shared" si="77"/>
        <v>46260.480000000003</v>
      </c>
      <c r="BZ341" s="65">
        <f t="shared" si="78"/>
        <v>46353.52</v>
      </c>
    </row>
    <row r="342" spans="1:78" ht="15.5" x14ac:dyDescent="0.35">
      <c r="A342">
        <v>71979</v>
      </c>
      <c r="B342" t="s">
        <v>782</v>
      </c>
      <c r="C342" t="s">
        <v>37</v>
      </c>
      <c r="D342">
        <v>103</v>
      </c>
      <c r="E342">
        <v>3093</v>
      </c>
      <c r="F342" t="s">
        <v>38</v>
      </c>
      <c r="G342" t="s">
        <v>216</v>
      </c>
      <c r="H342" t="s">
        <v>37</v>
      </c>
      <c r="I342" s="13">
        <v>46253</v>
      </c>
      <c r="J342" s="13">
        <v>46378</v>
      </c>
      <c r="K342" s="13">
        <v>46315</v>
      </c>
      <c r="L342" t="s">
        <v>808</v>
      </c>
      <c r="M342" t="s">
        <v>331</v>
      </c>
      <c r="N342">
        <v>20</v>
      </c>
      <c r="O342">
        <v>11</v>
      </c>
      <c r="P342">
        <v>11</v>
      </c>
      <c r="Q342">
        <v>11</v>
      </c>
      <c r="R342">
        <v>0</v>
      </c>
      <c r="S342">
        <v>138273</v>
      </c>
      <c r="T342" t="s">
        <v>988</v>
      </c>
      <c r="U342">
        <v>0</v>
      </c>
      <c r="V342"/>
      <c r="W342">
        <v>3</v>
      </c>
      <c r="X342" t="s">
        <v>194</v>
      </c>
      <c r="Y342"/>
      <c r="Z342" t="s">
        <v>452</v>
      </c>
      <c r="AA342" t="s">
        <v>332</v>
      </c>
      <c r="AB342" t="s">
        <v>199</v>
      </c>
      <c r="AC342" t="s">
        <v>843</v>
      </c>
      <c r="AD342" t="s">
        <v>334</v>
      </c>
      <c r="AE342" t="s">
        <v>489</v>
      </c>
      <c r="AF342" s="13">
        <v>46253</v>
      </c>
      <c r="AG342" s="13">
        <v>46378</v>
      </c>
      <c r="AH342"/>
      <c r="AI342"/>
      <c r="AJ342"/>
      <c r="AK342"/>
      <c r="AL342"/>
      <c r="AM342"/>
      <c r="AN342"/>
      <c r="AO342"/>
      <c r="AP342"/>
      <c r="AQ342"/>
      <c r="AR342"/>
      <c r="AS342"/>
      <c r="AT342" s="59">
        <f>VLOOKUP($BR342,Tables!$D$14:$I$27,2,FALSE)*W342</f>
        <v>480</v>
      </c>
      <c r="AU342" s="59">
        <f>VLOOKUP($BR342,Tables!$D$14:$I$27,3,FALSE)</f>
        <v>0</v>
      </c>
      <c r="AV342" s="59">
        <f>VLOOKUP($BR342,Tables!$D$14:$I$27,4,FALSE)*W342</f>
        <v>0</v>
      </c>
      <c r="AW342" s="59">
        <f>VLOOKUP($BR342,Tables!$D$14:$I$27,5,FALSE)*W342</f>
        <v>0</v>
      </c>
      <c r="AX342" s="52">
        <f>IF(ISERROR(VLOOKUP(V342,Tables!$A$2:$B$27,2,FALSE))=TRUE,0,VLOOKUP(V342,Tables!$A$2:$B$27,2,FALSE))*VLOOKUP(BR342,Tables!$D$14:$J$27,7,FALSE)</f>
        <v>0</v>
      </c>
      <c r="AY342" s="52">
        <f>IF(ISERROR(VLOOKUP(BS342,Tables!$A$2:$B$31,2,FALSE))=TRUE,0,VLOOKUP(BS342,Tables!$A$2:$B$31,2,FALSE))</f>
        <v>0</v>
      </c>
      <c r="AZ342" s="59">
        <f>VLOOKUP($BR342,Tables!$D$14:$K$27,8,FALSE)</f>
        <v>0</v>
      </c>
      <c r="BA342" s="59">
        <f>IF(OR(BR342="T150",BR342="HYBT150"),W342*Tables!$L$23,0)</f>
        <v>0</v>
      </c>
      <c r="BB342" s="59">
        <f>IF(OR(BR342="T200",BR342="HYBT200"),W342*Tables!$E$24,0)</f>
        <v>0</v>
      </c>
      <c r="BC342" s="61">
        <f t="shared" si="69"/>
        <v>480</v>
      </c>
      <c r="BD342" s="55" t="str">
        <f t="shared" si="80"/>
        <v/>
      </c>
      <c r="BE342" s="55" t="str">
        <f t="shared" si="80"/>
        <v/>
      </c>
      <c r="BF342" s="55" t="str">
        <f t="shared" si="80"/>
        <v/>
      </c>
      <c r="BG342" s="55" t="str">
        <f t="shared" si="80"/>
        <v/>
      </c>
      <c r="BH342" s="55" t="str">
        <f t="shared" si="80"/>
        <v/>
      </c>
      <c r="BI342" s="55" t="str">
        <f t="shared" si="80"/>
        <v/>
      </c>
      <c r="BJ342" s="55" t="str">
        <f t="shared" si="80"/>
        <v/>
      </c>
      <c r="BK342" s="55" t="str">
        <f t="shared" si="80"/>
        <v/>
      </c>
      <c r="BL342" s="55" t="str">
        <f t="shared" si="80"/>
        <v/>
      </c>
      <c r="BM342" s="55" t="str">
        <f t="shared" si="80"/>
        <v/>
      </c>
      <c r="BN342" s="55" t="str">
        <f t="shared" si="80"/>
        <v/>
      </c>
      <c r="BO342" s="55" t="str">
        <f t="shared" si="80"/>
        <v/>
      </c>
      <c r="BP342" s="55" t="str">
        <f t="shared" si="80"/>
        <v/>
      </c>
      <c r="BQ342" s="55" t="str">
        <f t="shared" si="80"/>
        <v/>
      </c>
      <c r="BR342" s="62" t="str">
        <f t="shared" si="70"/>
        <v>Base</v>
      </c>
      <c r="BS342" s="62" t="str">
        <f t="shared" si="71"/>
        <v/>
      </c>
      <c r="BT342" s="63">
        <f t="shared" si="72"/>
        <v>126</v>
      </c>
      <c r="BU342" s="64">
        <f t="shared" si="73"/>
        <v>6.56</v>
      </c>
      <c r="BV342" s="64">
        <f t="shared" si="74"/>
        <v>14.12</v>
      </c>
      <c r="BW342" s="64">
        <f t="shared" si="75"/>
        <v>105</v>
      </c>
      <c r="BX342" s="65">
        <f t="shared" si="76"/>
        <v>46259.56</v>
      </c>
      <c r="BY342" s="65">
        <f t="shared" si="77"/>
        <v>46267.12</v>
      </c>
      <c r="BZ342" s="65">
        <f t="shared" si="78"/>
        <v>46358</v>
      </c>
    </row>
    <row r="343" spans="1:78" ht="15.5" x14ac:dyDescent="0.35">
      <c r="A343">
        <v>71036</v>
      </c>
      <c r="B343" t="s">
        <v>782</v>
      </c>
      <c r="C343" t="s">
        <v>37</v>
      </c>
      <c r="D343">
        <v>103</v>
      </c>
      <c r="E343">
        <v>3094</v>
      </c>
      <c r="F343" t="s">
        <v>38</v>
      </c>
      <c r="G343" t="s">
        <v>216</v>
      </c>
      <c r="H343" t="s">
        <v>37</v>
      </c>
      <c r="I343" s="13">
        <v>46246</v>
      </c>
      <c r="J343" s="13">
        <v>46374</v>
      </c>
      <c r="K343" s="13">
        <v>46310</v>
      </c>
      <c r="L343" t="s">
        <v>1138</v>
      </c>
      <c r="M343" t="s">
        <v>476</v>
      </c>
      <c r="N343">
        <v>20</v>
      </c>
      <c r="O343">
        <v>0</v>
      </c>
      <c r="P343">
        <v>0</v>
      </c>
      <c r="Q343">
        <v>0</v>
      </c>
      <c r="R343">
        <v>0</v>
      </c>
      <c r="S343" t="s">
        <v>197</v>
      </c>
      <c r="T343" t="s">
        <v>197</v>
      </c>
      <c r="U343">
        <v>0</v>
      </c>
      <c r="V343"/>
      <c r="W343">
        <v>3</v>
      </c>
      <c r="X343" t="s">
        <v>194</v>
      </c>
      <c r="Y343"/>
      <c r="Z343" t="s">
        <v>477</v>
      </c>
      <c r="AA343" t="s">
        <v>478</v>
      </c>
      <c r="AB343" t="s">
        <v>199</v>
      </c>
      <c r="AC343" t="s">
        <v>783</v>
      </c>
      <c r="AD343" t="s">
        <v>375</v>
      </c>
      <c r="AE343" t="s">
        <v>480</v>
      </c>
      <c r="AF343" s="13">
        <v>46246</v>
      </c>
      <c r="AG343" s="13">
        <v>46374</v>
      </c>
      <c r="AH343"/>
      <c r="AI343"/>
      <c r="AJ343"/>
      <c r="AK343"/>
      <c r="AL343"/>
      <c r="AM343"/>
      <c r="AN343"/>
      <c r="AO343"/>
      <c r="AP343"/>
      <c r="AQ343"/>
      <c r="AR343"/>
      <c r="AS343"/>
      <c r="AT343" s="59">
        <f>VLOOKUP($BR343,Tables!$D$14:$I$27,2,FALSE)*W343</f>
        <v>480</v>
      </c>
      <c r="AU343" s="59">
        <f>VLOOKUP($BR343,Tables!$D$14:$I$27,3,FALSE)</f>
        <v>0</v>
      </c>
      <c r="AV343" s="59">
        <f>VLOOKUP($BR343,Tables!$D$14:$I$27,4,FALSE)*W343</f>
        <v>0</v>
      </c>
      <c r="AW343" s="59">
        <f>VLOOKUP($BR343,Tables!$D$14:$I$27,5,FALSE)*W343</f>
        <v>0</v>
      </c>
      <c r="AX343" s="52">
        <f>IF(ISERROR(VLOOKUP(V343,Tables!$A$2:$B$27,2,FALSE))=TRUE,0,VLOOKUP(V343,Tables!$A$2:$B$27,2,FALSE))*VLOOKUP(BR343,Tables!$D$14:$J$27,7,FALSE)</f>
        <v>0</v>
      </c>
      <c r="AY343" s="52">
        <f>IF(ISERROR(VLOOKUP(BS343,Tables!$A$2:$B$31,2,FALSE))=TRUE,0,VLOOKUP(BS343,Tables!$A$2:$B$31,2,FALSE))</f>
        <v>0</v>
      </c>
      <c r="AZ343" s="59">
        <f>VLOOKUP($BR343,Tables!$D$14:$K$27,8,FALSE)</f>
        <v>0</v>
      </c>
      <c r="BA343" s="59">
        <f>IF(OR(BR343="T150",BR343="HYBT150"),W343*Tables!$L$23,0)</f>
        <v>0</v>
      </c>
      <c r="BB343" s="59">
        <f>IF(OR(BR343="T200",BR343="HYBT200"),W343*Tables!$E$24,0)</f>
        <v>0</v>
      </c>
      <c r="BC343" s="61">
        <f t="shared" si="69"/>
        <v>480</v>
      </c>
      <c r="BD343" s="55" t="str">
        <f t="shared" si="80"/>
        <v/>
      </c>
      <c r="BE343" s="55" t="str">
        <f t="shared" si="80"/>
        <v/>
      </c>
      <c r="BF343" s="55" t="str">
        <f t="shared" si="80"/>
        <v/>
      </c>
      <c r="BG343" s="55" t="str">
        <f t="shared" si="80"/>
        <v/>
      </c>
      <c r="BH343" s="55" t="str">
        <f t="shared" si="80"/>
        <v/>
      </c>
      <c r="BI343" s="55" t="str">
        <f t="shared" si="80"/>
        <v/>
      </c>
      <c r="BJ343" s="55" t="str">
        <f t="shared" si="80"/>
        <v/>
      </c>
      <c r="BK343" s="55" t="str">
        <f t="shared" si="80"/>
        <v/>
      </c>
      <c r="BL343" s="55" t="str">
        <f t="shared" si="80"/>
        <v/>
      </c>
      <c r="BM343" s="55" t="str">
        <f t="shared" si="80"/>
        <v/>
      </c>
      <c r="BN343" s="55" t="str">
        <f t="shared" si="80"/>
        <v/>
      </c>
      <c r="BO343" s="55" t="str">
        <f t="shared" si="80"/>
        <v/>
      </c>
      <c r="BP343" s="55" t="str">
        <f t="shared" si="80"/>
        <v/>
      </c>
      <c r="BQ343" s="55" t="str">
        <f t="shared" si="80"/>
        <v/>
      </c>
      <c r="BR343" s="62" t="str">
        <f t="shared" si="70"/>
        <v>Base</v>
      </c>
      <c r="BS343" s="62" t="str">
        <f t="shared" si="71"/>
        <v/>
      </c>
      <c r="BT343" s="63">
        <f t="shared" si="72"/>
        <v>129</v>
      </c>
      <c r="BU343" s="64">
        <f t="shared" si="73"/>
        <v>6.7399999999999993</v>
      </c>
      <c r="BV343" s="64">
        <f t="shared" si="74"/>
        <v>14.479999999999999</v>
      </c>
      <c r="BW343" s="64">
        <f t="shared" si="75"/>
        <v>107.52</v>
      </c>
      <c r="BX343" s="65">
        <f t="shared" si="76"/>
        <v>46252.74</v>
      </c>
      <c r="BY343" s="65">
        <f t="shared" si="77"/>
        <v>46260.480000000003</v>
      </c>
      <c r="BZ343" s="65">
        <f t="shared" si="78"/>
        <v>46353.52</v>
      </c>
    </row>
    <row r="344" spans="1:78" ht="15.5" x14ac:dyDescent="0.35">
      <c r="A344">
        <v>71037</v>
      </c>
      <c r="B344" t="s">
        <v>782</v>
      </c>
      <c r="C344" t="s">
        <v>37</v>
      </c>
      <c r="D344">
        <v>103</v>
      </c>
      <c r="E344">
        <v>3095</v>
      </c>
      <c r="F344" t="s">
        <v>38</v>
      </c>
      <c r="G344" t="s">
        <v>216</v>
      </c>
      <c r="H344" t="s">
        <v>37</v>
      </c>
      <c r="I344" s="13">
        <v>46246</v>
      </c>
      <c r="J344" s="13">
        <v>46374</v>
      </c>
      <c r="K344" s="13">
        <v>46310</v>
      </c>
      <c r="L344" t="s">
        <v>956</v>
      </c>
      <c r="M344" t="s">
        <v>476</v>
      </c>
      <c r="N344">
        <v>20</v>
      </c>
      <c r="O344">
        <v>0</v>
      </c>
      <c r="P344">
        <v>0</v>
      </c>
      <c r="Q344">
        <v>0</v>
      </c>
      <c r="R344">
        <v>0</v>
      </c>
      <c r="S344">
        <v>374069</v>
      </c>
      <c r="T344" t="s">
        <v>1139</v>
      </c>
      <c r="U344">
        <v>0</v>
      </c>
      <c r="V344"/>
      <c r="W344">
        <v>3</v>
      </c>
      <c r="X344" t="s">
        <v>194</v>
      </c>
      <c r="Y344"/>
      <c r="Z344" t="s">
        <v>477</v>
      </c>
      <c r="AA344" t="s">
        <v>478</v>
      </c>
      <c r="AB344" t="s">
        <v>199</v>
      </c>
      <c r="AC344" t="s">
        <v>595</v>
      </c>
      <c r="AD344" t="s">
        <v>376</v>
      </c>
      <c r="AE344" t="s">
        <v>480</v>
      </c>
      <c r="AF344" s="13">
        <v>46246</v>
      </c>
      <c r="AG344" s="13">
        <v>46374</v>
      </c>
      <c r="AH344"/>
      <c r="AI344"/>
      <c r="AJ344"/>
      <c r="AK344"/>
      <c r="AL344"/>
      <c r="AM344"/>
      <c r="AN344"/>
      <c r="AO344"/>
      <c r="AP344"/>
      <c r="AQ344"/>
      <c r="AR344"/>
      <c r="AS344"/>
      <c r="AT344" s="59">
        <f>VLOOKUP($BR344,Tables!$D$14:$I$27,2,FALSE)*W344</f>
        <v>480</v>
      </c>
      <c r="AU344" s="59">
        <f>VLOOKUP($BR344,Tables!$D$14:$I$27,3,FALSE)</f>
        <v>0</v>
      </c>
      <c r="AV344" s="59">
        <f>VLOOKUP($BR344,Tables!$D$14:$I$27,4,FALSE)*W344</f>
        <v>0</v>
      </c>
      <c r="AW344" s="59">
        <f>VLOOKUP($BR344,Tables!$D$14:$I$27,5,FALSE)*W344</f>
        <v>0</v>
      </c>
      <c r="AX344" s="52">
        <f>IF(ISERROR(VLOOKUP(V344,Tables!$A$2:$B$27,2,FALSE))=TRUE,0,VLOOKUP(V344,Tables!$A$2:$B$27,2,FALSE))*VLOOKUP(BR344,Tables!$D$14:$J$27,7,FALSE)</f>
        <v>0</v>
      </c>
      <c r="AY344" s="52">
        <f>IF(ISERROR(VLOOKUP(BS344,Tables!$A$2:$B$31,2,FALSE))=TRUE,0,VLOOKUP(BS344,Tables!$A$2:$B$31,2,FALSE))</f>
        <v>0</v>
      </c>
      <c r="AZ344" s="59">
        <f>VLOOKUP($BR344,Tables!$D$14:$K$27,8,FALSE)</f>
        <v>0</v>
      </c>
      <c r="BA344" s="59">
        <f>IF(OR(BR344="T150",BR344="HYBT150"),W344*Tables!$L$23,0)</f>
        <v>0</v>
      </c>
      <c r="BB344" s="59">
        <f>IF(OR(BR344="T200",BR344="HYBT200"),W344*Tables!$E$24,0)</f>
        <v>0</v>
      </c>
      <c r="BC344" s="61">
        <f t="shared" si="69"/>
        <v>480</v>
      </c>
      <c r="BD344" s="55" t="str">
        <f t="shared" si="80"/>
        <v/>
      </c>
      <c r="BE344" s="55" t="str">
        <f t="shared" si="80"/>
        <v/>
      </c>
      <c r="BF344" s="55" t="str">
        <f t="shared" si="80"/>
        <v/>
      </c>
      <c r="BG344" s="55" t="str">
        <f t="shared" si="80"/>
        <v/>
      </c>
      <c r="BH344" s="55" t="str">
        <f t="shared" si="80"/>
        <v/>
      </c>
      <c r="BI344" s="55" t="str">
        <f t="shared" si="80"/>
        <v/>
      </c>
      <c r="BJ344" s="55" t="str">
        <f t="shared" si="80"/>
        <v/>
      </c>
      <c r="BK344" s="55" t="str">
        <f t="shared" si="80"/>
        <v/>
      </c>
      <c r="BL344" s="55" t="str">
        <f t="shared" si="80"/>
        <v/>
      </c>
      <c r="BM344" s="55" t="str">
        <f t="shared" si="80"/>
        <v/>
      </c>
      <c r="BN344" s="55" t="str">
        <f t="shared" si="80"/>
        <v/>
      </c>
      <c r="BO344" s="55" t="str">
        <f t="shared" si="80"/>
        <v/>
      </c>
      <c r="BP344" s="55" t="str">
        <f t="shared" si="80"/>
        <v/>
      </c>
      <c r="BQ344" s="55" t="str">
        <f t="shared" si="80"/>
        <v/>
      </c>
      <c r="BR344" s="62" t="str">
        <f t="shared" si="70"/>
        <v>Base</v>
      </c>
      <c r="BS344" s="62" t="str">
        <f t="shared" si="71"/>
        <v/>
      </c>
      <c r="BT344" s="63">
        <f t="shared" si="72"/>
        <v>129</v>
      </c>
      <c r="BU344" s="64">
        <f t="shared" si="73"/>
        <v>6.7399999999999993</v>
      </c>
      <c r="BV344" s="64">
        <f t="shared" si="74"/>
        <v>14.479999999999999</v>
      </c>
      <c r="BW344" s="64">
        <f t="shared" si="75"/>
        <v>107.52</v>
      </c>
      <c r="BX344" s="65">
        <f t="shared" si="76"/>
        <v>46252.74</v>
      </c>
      <c r="BY344" s="65">
        <f t="shared" si="77"/>
        <v>46260.480000000003</v>
      </c>
      <c r="BZ344" s="65">
        <f t="shared" si="78"/>
        <v>46353.52</v>
      </c>
    </row>
    <row r="345" spans="1:78" ht="15.5" x14ac:dyDescent="0.35">
      <c r="A345">
        <v>71038</v>
      </c>
      <c r="B345" t="s">
        <v>782</v>
      </c>
      <c r="C345" t="s">
        <v>37</v>
      </c>
      <c r="D345">
        <v>103</v>
      </c>
      <c r="E345">
        <v>3096</v>
      </c>
      <c r="F345" t="s">
        <v>38</v>
      </c>
      <c r="G345" t="s">
        <v>216</v>
      </c>
      <c r="H345" t="s">
        <v>37</v>
      </c>
      <c r="I345" s="13">
        <v>46246</v>
      </c>
      <c r="J345" s="13">
        <v>46374</v>
      </c>
      <c r="K345" s="13">
        <v>46310</v>
      </c>
      <c r="L345" t="s">
        <v>808</v>
      </c>
      <c r="M345" t="s">
        <v>337</v>
      </c>
      <c r="N345">
        <v>20</v>
      </c>
      <c r="O345">
        <v>0</v>
      </c>
      <c r="P345">
        <v>0</v>
      </c>
      <c r="Q345">
        <v>0</v>
      </c>
      <c r="R345">
        <v>0</v>
      </c>
      <c r="S345">
        <v>347981</v>
      </c>
      <c r="T345" t="s">
        <v>989</v>
      </c>
      <c r="U345">
        <v>0</v>
      </c>
      <c r="V345"/>
      <c r="W345">
        <v>3</v>
      </c>
      <c r="X345" t="s">
        <v>194</v>
      </c>
      <c r="Y345"/>
      <c r="Z345" t="s">
        <v>574</v>
      </c>
      <c r="AA345" t="s">
        <v>542</v>
      </c>
      <c r="AB345" t="s">
        <v>199</v>
      </c>
      <c r="AC345" t="s">
        <v>827</v>
      </c>
      <c r="AD345" t="s">
        <v>828</v>
      </c>
      <c r="AE345" t="s">
        <v>480</v>
      </c>
      <c r="AF345" s="13">
        <v>46246</v>
      </c>
      <c r="AG345" s="13">
        <v>46374</v>
      </c>
      <c r="AH345"/>
      <c r="AI345"/>
      <c r="AJ345"/>
      <c r="AK345"/>
      <c r="AL345"/>
      <c r="AM345"/>
      <c r="AN345"/>
      <c r="AO345"/>
      <c r="AP345"/>
      <c r="AQ345"/>
      <c r="AR345"/>
      <c r="AS345"/>
      <c r="AT345" s="59">
        <f>VLOOKUP($BR345,Tables!$D$14:$I$27,2,FALSE)*W345</f>
        <v>480</v>
      </c>
      <c r="AU345" s="59">
        <f>VLOOKUP($BR345,Tables!$D$14:$I$27,3,FALSE)</f>
        <v>0</v>
      </c>
      <c r="AV345" s="59">
        <f>VLOOKUP($BR345,Tables!$D$14:$I$27,4,FALSE)*W345</f>
        <v>0</v>
      </c>
      <c r="AW345" s="59">
        <f>VLOOKUP($BR345,Tables!$D$14:$I$27,5,FALSE)*W345</f>
        <v>0</v>
      </c>
      <c r="AX345" s="52">
        <f>IF(ISERROR(VLOOKUP(V345,Tables!$A$2:$B$27,2,FALSE))=TRUE,0,VLOOKUP(V345,Tables!$A$2:$B$27,2,FALSE))*VLOOKUP(BR345,Tables!$D$14:$J$27,7,FALSE)</f>
        <v>0</v>
      </c>
      <c r="AY345" s="52">
        <f>IF(ISERROR(VLOOKUP(BS345,Tables!$A$2:$B$31,2,FALSE))=TRUE,0,VLOOKUP(BS345,Tables!$A$2:$B$31,2,FALSE))</f>
        <v>0</v>
      </c>
      <c r="AZ345" s="59">
        <f>VLOOKUP($BR345,Tables!$D$14:$K$27,8,FALSE)</f>
        <v>0</v>
      </c>
      <c r="BA345" s="59">
        <f>IF(OR(BR345="T150",BR345="HYBT150"),W345*Tables!$L$23,0)</f>
        <v>0</v>
      </c>
      <c r="BB345" s="59">
        <f>IF(OR(BR345="T200",BR345="HYBT200"),W345*Tables!$E$24,0)</f>
        <v>0</v>
      </c>
      <c r="BC345" s="61">
        <f t="shared" si="69"/>
        <v>480</v>
      </c>
      <c r="BD345" s="55" t="str">
        <f t="shared" si="80"/>
        <v/>
      </c>
      <c r="BE345" s="55" t="str">
        <f t="shared" si="80"/>
        <v/>
      </c>
      <c r="BF345" s="55" t="str">
        <f t="shared" si="80"/>
        <v/>
      </c>
      <c r="BG345" s="55" t="str">
        <f t="shared" si="80"/>
        <v/>
      </c>
      <c r="BH345" s="55" t="str">
        <f t="shared" si="80"/>
        <v/>
      </c>
      <c r="BI345" s="55" t="str">
        <f t="shared" si="80"/>
        <v/>
      </c>
      <c r="BJ345" s="55" t="str">
        <f t="shared" si="80"/>
        <v/>
      </c>
      <c r="BK345" s="55" t="str">
        <f t="shared" si="80"/>
        <v/>
      </c>
      <c r="BL345" s="55" t="str">
        <f t="shared" si="80"/>
        <v/>
      </c>
      <c r="BM345" s="55" t="str">
        <f t="shared" si="80"/>
        <v/>
      </c>
      <c r="BN345" s="55" t="str">
        <f t="shared" si="80"/>
        <v/>
      </c>
      <c r="BO345" s="55" t="str">
        <f t="shared" si="80"/>
        <v/>
      </c>
      <c r="BP345" s="55" t="str">
        <f t="shared" si="80"/>
        <v/>
      </c>
      <c r="BQ345" s="55" t="str">
        <f t="shared" si="80"/>
        <v/>
      </c>
      <c r="BR345" s="62" t="str">
        <f t="shared" si="70"/>
        <v>Base</v>
      </c>
      <c r="BS345" s="62" t="str">
        <f t="shared" si="71"/>
        <v/>
      </c>
      <c r="BT345" s="63">
        <f t="shared" si="72"/>
        <v>129</v>
      </c>
      <c r="BU345" s="64">
        <f t="shared" si="73"/>
        <v>6.7399999999999993</v>
      </c>
      <c r="BV345" s="64">
        <f t="shared" si="74"/>
        <v>14.479999999999999</v>
      </c>
      <c r="BW345" s="64">
        <f t="shared" si="75"/>
        <v>107.52</v>
      </c>
      <c r="BX345" s="65">
        <f t="shared" si="76"/>
        <v>46252.74</v>
      </c>
      <c r="BY345" s="65">
        <f t="shared" si="77"/>
        <v>46260.480000000003</v>
      </c>
      <c r="BZ345" s="65">
        <f t="shared" si="78"/>
        <v>46353.52</v>
      </c>
    </row>
    <row r="346" spans="1:78" ht="15.5" x14ac:dyDescent="0.35">
      <c r="A346">
        <v>71039</v>
      </c>
      <c r="B346" t="s">
        <v>782</v>
      </c>
      <c r="C346" t="s">
        <v>37</v>
      </c>
      <c r="D346">
        <v>103</v>
      </c>
      <c r="E346">
        <v>3097</v>
      </c>
      <c r="F346" t="s">
        <v>38</v>
      </c>
      <c r="G346" t="s">
        <v>216</v>
      </c>
      <c r="H346" t="s">
        <v>37</v>
      </c>
      <c r="I346" s="13">
        <v>46246</v>
      </c>
      <c r="J346" s="13">
        <v>46374</v>
      </c>
      <c r="K346" s="13">
        <v>46310</v>
      </c>
      <c r="L346" t="s">
        <v>808</v>
      </c>
      <c r="M346" t="s">
        <v>337</v>
      </c>
      <c r="N346">
        <v>20</v>
      </c>
      <c r="O346">
        <v>0</v>
      </c>
      <c r="P346">
        <v>0</v>
      </c>
      <c r="Q346">
        <v>0</v>
      </c>
      <c r="R346">
        <v>0</v>
      </c>
      <c r="S346">
        <v>347981</v>
      </c>
      <c r="T346" t="s">
        <v>989</v>
      </c>
      <c r="U346">
        <v>0</v>
      </c>
      <c r="V346"/>
      <c r="W346">
        <v>3</v>
      </c>
      <c r="X346" t="s">
        <v>194</v>
      </c>
      <c r="Y346"/>
      <c r="Z346" t="s">
        <v>574</v>
      </c>
      <c r="AA346" t="s">
        <v>542</v>
      </c>
      <c r="AB346" t="s">
        <v>199</v>
      </c>
      <c r="AC346" t="s">
        <v>575</v>
      </c>
      <c r="AD346" t="s">
        <v>576</v>
      </c>
      <c r="AE346" t="s">
        <v>480</v>
      </c>
      <c r="AF346" s="13">
        <v>46246</v>
      </c>
      <c r="AG346" s="13">
        <v>46374</v>
      </c>
      <c r="AH346"/>
      <c r="AI346"/>
      <c r="AJ346"/>
      <c r="AK346"/>
      <c r="AL346"/>
      <c r="AM346"/>
      <c r="AN346"/>
      <c r="AO346"/>
      <c r="AP346"/>
      <c r="AQ346"/>
      <c r="AR346"/>
      <c r="AS346"/>
      <c r="AT346" s="59">
        <f>VLOOKUP($BR346,Tables!$D$14:$I$27,2,FALSE)*W346</f>
        <v>480</v>
      </c>
      <c r="AU346" s="59">
        <f>VLOOKUP($BR346,Tables!$D$14:$I$27,3,FALSE)</f>
        <v>0</v>
      </c>
      <c r="AV346" s="59">
        <f>VLOOKUP($BR346,Tables!$D$14:$I$27,4,FALSE)*W346</f>
        <v>0</v>
      </c>
      <c r="AW346" s="59">
        <f>VLOOKUP($BR346,Tables!$D$14:$I$27,5,FALSE)*W346</f>
        <v>0</v>
      </c>
      <c r="AX346" s="52">
        <f>IF(ISERROR(VLOOKUP(V346,Tables!$A$2:$B$27,2,FALSE))=TRUE,0,VLOOKUP(V346,Tables!$A$2:$B$27,2,FALSE))*VLOOKUP(BR346,Tables!$D$14:$J$27,7,FALSE)</f>
        <v>0</v>
      </c>
      <c r="AY346" s="52">
        <f>IF(ISERROR(VLOOKUP(BS346,Tables!$A$2:$B$31,2,FALSE))=TRUE,0,VLOOKUP(BS346,Tables!$A$2:$B$31,2,FALSE))</f>
        <v>0</v>
      </c>
      <c r="AZ346" s="59">
        <f>VLOOKUP($BR346,Tables!$D$14:$K$27,8,FALSE)</f>
        <v>0</v>
      </c>
      <c r="BA346" s="59">
        <f>IF(OR(BR346="T150",BR346="HYBT150"),W346*Tables!$L$23,0)</f>
        <v>0</v>
      </c>
      <c r="BB346" s="59">
        <f>IF(OR(BR346="T200",BR346="HYBT200"),W346*Tables!$E$24,0)</f>
        <v>0</v>
      </c>
      <c r="BC346" s="61">
        <f t="shared" si="69"/>
        <v>480</v>
      </c>
      <c r="BD346" s="55" t="str">
        <f t="shared" si="80"/>
        <v/>
      </c>
      <c r="BE346" s="55" t="str">
        <f t="shared" si="80"/>
        <v/>
      </c>
      <c r="BF346" s="55" t="str">
        <f t="shared" si="80"/>
        <v/>
      </c>
      <c r="BG346" s="55" t="str">
        <f t="shared" si="80"/>
        <v/>
      </c>
      <c r="BH346" s="55" t="str">
        <f t="shared" si="80"/>
        <v/>
      </c>
      <c r="BI346" s="55" t="str">
        <f t="shared" si="80"/>
        <v/>
      </c>
      <c r="BJ346" s="55" t="str">
        <f t="shared" si="80"/>
        <v/>
      </c>
      <c r="BK346" s="55" t="str">
        <f t="shared" si="80"/>
        <v/>
      </c>
      <c r="BL346" s="55" t="str">
        <f t="shared" si="80"/>
        <v/>
      </c>
      <c r="BM346" s="55" t="str">
        <f t="shared" si="80"/>
        <v/>
      </c>
      <c r="BN346" s="55" t="str">
        <f t="shared" si="80"/>
        <v/>
      </c>
      <c r="BO346" s="55" t="str">
        <f t="shared" si="80"/>
        <v/>
      </c>
      <c r="BP346" s="55" t="str">
        <f t="shared" si="80"/>
        <v/>
      </c>
      <c r="BQ346" s="55" t="str">
        <f t="shared" si="80"/>
        <v/>
      </c>
      <c r="BR346" s="62" t="str">
        <f t="shared" si="70"/>
        <v>Base</v>
      </c>
      <c r="BS346" s="62" t="str">
        <f t="shared" si="71"/>
        <v/>
      </c>
      <c r="BT346" s="63">
        <f t="shared" si="72"/>
        <v>129</v>
      </c>
      <c r="BU346" s="64">
        <f t="shared" si="73"/>
        <v>6.7399999999999993</v>
      </c>
      <c r="BV346" s="64">
        <f t="shared" si="74"/>
        <v>14.479999999999999</v>
      </c>
      <c r="BW346" s="64">
        <f t="shared" si="75"/>
        <v>107.52</v>
      </c>
      <c r="BX346" s="65">
        <f t="shared" si="76"/>
        <v>46252.74</v>
      </c>
      <c r="BY346" s="65">
        <f t="shared" si="77"/>
        <v>46260.480000000003</v>
      </c>
      <c r="BZ346" s="65">
        <f t="shared" si="78"/>
        <v>46353.52</v>
      </c>
    </row>
    <row r="347" spans="1:78" ht="15.5" x14ac:dyDescent="0.35">
      <c r="A347">
        <v>71040</v>
      </c>
      <c r="B347" t="s">
        <v>782</v>
      </c>
      <c r="C347" t="s">
        <v>37</v>
      </c>
      <c r="D347">
        <v>103</v>
      </c>
      <c r="E347">
        <v>3098</v>
      </c>
      <c r="F347" t="s">
        <v>38</v>
      </c>
      <c r="G347" t="s">
        <v>216</v>
      </c>
      <c r="H347" t="s">
        <v>37</v>
      </c>
      <c r="I347" s="13">
        <v>46246</v>
      </c>
      <c r="J347" s="13">
        <v>46374</v>
      </c>
      <c r="K347" s="13">
        <v>46310</v>
      </c>
      <c r="L347" t="s">
        <v>808</v>
      </c>
      <c r="M347" t="s">
        <v>337</v>
      </c>
      <c r="N347">
        <v>20</v>
      </c>
      <c r="O347">
        <v>0</v>
      </c>
      <c r="P347">
        <v>0</v>
      </c>
      <c r="Q347">
        <v>0</v>
      </c>
      <c r="R347">
        <v>0</v>
      </c>
      <c r="S347">
        <v>374252</v>
      </c>
      <c r="T347" t="s">
        <v>990</v>
      </c>
      <c r="U347">
        <v>0</v>
      </c>
      <c r="V347"/>
      <c r="W347">
        <v>3</v>
      </c>
      <c r="X347" t="s">
        <v>194</v>
      </c>
      <c r="Y347"/>
      <c r="Z347" t="s">
        <v>574</v>
      </c>
      <c r="AA347" t="s">
        <v>542</v>
      </c>
      <c r="AB347" t="s">
        <v>199</v>
      </c>
      <c r="AC347" t="s">
        <v>658</v>
      </c>
      <c r="AD347" t="s">
        <v>30</v>
      </c>
      <c r="AE347" t="s">
        <v>480</v>
      </c>
      <c r="AF347" s="13">
        <v>46246</v>
      </c>
      <c r="AG347" s="13">
        <v>46374</v>
      </c>
      <c r="AH347"/>
      <c r="AI347"/>
      <c r="AJ347"/>
      <c r="AK347"/>
      <c r="AL347"/>
      <c r="AM347"/>
      <c r="AN347"/>
      <c r="AO347"/>
      <c r="AP347"/>
      <c r="AQ347"/>
      <c r="AR347"/>
      <c r="AS347"/>
      <c r="AT347" s="59">
        <f>VLOOKUP($BR347,Tables!$D$14:$I$27,2,FALSE)*W347</f>
        <v>480</v>
      </c>
      <c r="AU347" s="59">
        <f>VLOOKUP($BR347,Tables!$D$14:$I$27,3,FALSE)</f>
        <v>0</v>
      </c>
      <c r="AV347" s="59">
        <f>VLOOKUP($BR347,Tables!$D$14:$I$27,4,FALSE)*W347</f>
        <v>0</v>
      </c>
      <c r="AW347" s="59">
        <f>VLOOKUP($BR347,Tables!$D$14:$I$27,5,FALSE)*W347</f>
        <v>0</v>
      </c>
      <c r="AX347" s="52">
        <f>IF(ISERROR(VLOOKUP(V347,Tables!$A$2:$B$27,2,FALSE))=TRUE,0,VLOOKUP(V347,Tables!$A$2:$B$27,2,FALSE))*VLOOKUP(BR347,Tables!$D$14:$J$27,7,FALSE)</f>
        <v>0</v>
      </c>
      <c r="AY347" s="52">
        <f>IF(ISERROR(VLOOKUP(BS347,Tables!$A$2:$B$31,2,FALSE))=TRUE,0,VLOOKUP(BS347,Tables!$A$2:$B$31,2,FALSE))</f>
        <v>0</v>
      </c>
      <c r="AZ347" s="59">
        <f>VLOOKUP($BR347,Tables!$D$14:$K$27,8,FALSE)</f>
        <v>0</v>
      </c>
      <c r="BA347" s="59">
        <f>IF(OR(BR347="T150",BR347="HYBT150"),W347*Tables!$L$23,0)</f>
        <v>0</v>
      </c>
      <c r="BB347" s="59">
        <f>IF(OR(BR347="T200",BR347="HYBT200"),W347*Tables!$E$24,0)</f>
        <v>0</v>
      </c>
      <c r="BC347" s="61">
        <f t="shared" si="69"/>
        <v>480</v>
      </c>
      <c r="BD347" s="55" t="str">
        <f t="shared" si="80"/>
        <v/>
      </c>
      <c r="BE347" s="55" t="str">
        <f t="shared" si="80"/>
        <v/>
      </c>
      <c r="BF347" s="55" t="str">
        <f t="shared" si="80"/>
        <v/>
      </c>
      <c r="BG347" s="55" t="str">
        <f t="shared" si="80"/>
        <v/>
      </c>
      <c r="BH347" s="55" t="str">
        <f t="shared" si="80"/>
        <v/>
      </c>
      <c r="BI347" s="55" t="str">
        <f t="shared" si="80"/>
        <v/>
      </c>
      <c r="BJ347" s="55" t="str">
        <f t="shared" si="80"/>
        <v/>
      </c>
      <c r="BK347" s="55" t="str">
        <f t="shared" si="80"/>
        <v/>
      </c>
      <c r="BL347" s="55" t="str">
        <f t="shared" si="80"/>
        <v/>
      </c>
      <c r="BM347" s="55" t="str">
        <f t="shared" si="80"/>
        <v/>
      </c>
      <c r="BN347" s="55" t="str">
        <f t="shared" si="80"/>
        <v/>
      </c>
      <c r="BO347" s="55" t="str">
        <f t="shared" si="80"/>
        <v/>
      </c>
      <c r="BP347" s="55" t="str">
        <f t="shared" si="80"/>
        <v/>
      </c>
      <c r="BQ347" s="55" t="str">
        <f t="shared" si="80"/>
        <v/>
      </c>
      <c r="BR347" s="62" t="str">
        <f t="shared" si="70"/>
        <v>Base</v>
      </c>
      <c r="BS347" s="62" t="str">
        <f t="shared" si="71"/>
        <v/>
      </c>
      <c r="BT347" s="63">
        <f t="shared" si="72"/>
        <v>129</v>
      </c>
      <c r="BU347" s="64">
        <f t="shared" si="73"/>
        <v>6.7399999999999993</v>
      </c>
      <c r="BV347" s="64">
        <f t="shared" si="74"/>
        <v>14.479999999999999</v>
      </c>
      <c r="BW347" s="64">
        <f t="shared" si="75"/>
        <v>107.52</v>
      </c>
      <c r="BX347" s="65">
        <f t="shared" si="76"/>
        <v>46252.74</v>
      </c>
      <c r="BY347" s="65">
        <f t="shared" si="77"/>
        <v>46260.480000000003</v>
      </c>
      <c r="BZ347" s="65">
        <f t="shared" si="78"/>
        <v>46353.52</v>
      </c>
    </row>
    <row r="348" spans="1:78" ht="15.5" x14ac:dyDescent="0.35">
      <c r="A348">
        <v>71041</v>
      </c>
      <c r="B348" t="s">
        <v>782</v>
      </c>
      <c r="C348" t="s">
        <v>37</v>
      </c>
      <c r="D348">
        <v>103</v>
      </c>
      <c r="E348">
        <v>3099</v>
      </c>
      <c r="F348" t="s">
        <v>38</v>
      </c>
      <c r="G348" t="s">
        <v>216</v>
      </c>
      <c r="H348" t="s">
        <v>37</v>
      </c>
      <c r="I348" s="13">
        <v>46246</v>
      </c>
      <c r="J348" s="13">
        <v>46374</v>
      </c>
      <c r="K348" s="13">
        <v>46310</v>
      </c>
      <c r="L348" t="s">
        <v>808</v>
      </c>
      <c r="M348" t="s">
        <v>337</v>
      </c>
      <c r="N348">
        <v>20</v>
      </c>
      <c r="O348">
        <v>0</v>
      </c>
      <c r="P348">
        <v>0</v>
      </c>
      <c r="Q348">
        <v>0</v>
      </c>
      <c r="R348">
        <v>0</v>
      </c>
      <c r="S348">
        <v>374252</v>
      </c>
      <c r="T348" t="s">
        <v>990</v>
      </c>
      <c r="U348">
        <v>0</v>
      </c>
      <c r="V348"/>
      <c r="W348">
        <v>3</v>
      </c>
      <c r="X348" t="s">
        <v>194</v>
      </c>
      <c r="Y348"/>
      <c r="Z348" t="s">
        <v>574</v>
      </c>
      <c r="AA348" t="s">
        <v>542</v>
      </c>
      <c r="AB348" t="s">
        <v>199</v>
      </c>
      <c r="AC348" t="s">
        <v>638</v>
      </c>
      <c r="AD348" t="s">
        <v>482</v>
      </c>
      <c r="AE348" t="s">
        <v>480</v>
      </c>
      <c r="AF348" s="13">
        <v>46246</v>
      </c>
      <c r="AG348" s="13">
        <v>46374</v>
      </c>
      <c r="AH348"/>
      <c r="AI348"/>
      <c r="AJ348"/>
      <c r="AK348"/>
      <c r="AL348"/>
      <c r="AM348"/>
      <c r="AN348"/>
      <c r="AO348"/>
      <c r="AP348"/>
      <c r="AQ348"/>
      <c r="AR348"/>
      <c r="AS348"/>
      <c r="AT348" s="59">
        <f>VLOOKUP($BR348,Tables!$D$14:$I$27,2,FALSE)*W348</f>
        <v>480</v>
      </c>
      <c r="AU348" s="59">
        <f>VLOOKUP($BR348,Tables!$D$14:$I$27,3,FALSE)</f>
        <v>0</v>
      </c>
      <c r="AV348" s="59">
        <f>VLOOKUP($BR348,Tables!$D$14:$I$27,4,FALSE)*W348</f>
        <v>0</v>
      </c>
      <c r="AW348" s="59">
        <f>VLOOKUP($BR348,Tables!$D$14:$I$27,5,FALSE)*W348</f>
        <v>0</v>
      </c>
      <c r="AX348" s="52">
        <f>IF(ISERROR(VLOOKUP(V348,Tables!$A$2:$B$27,2,FALSE))=TRUE,0,VLOOKUP(V348,Tables!$A$2:$B$27,2,FALSE))*VLOOKUP(BR348,Tables!$D$14:$J$27,7,FALSE)</f>
        <v>0</v>
      </c>
      <c r="AY348" s="52">
        <f>IF(ISERROR(VLOOKUP(BS348,Tables!$A$2:$B$31,2,FALSE))=TRUE,0,VLOOKUP(BS348,Tables!$A$2:$B$31,2,FALSE))</f>
        <v>0</v>
      </c>
      <c r="AZ348" s="59">
        <f>VLOOKUP($BR348,Tables!$D$14:$K$27,8,FALSE)</f>
        <v>0</v>
      </c>
      <c r="BA348" s="59">
        <f>IF(OR(BR348="T150",BR348="HYBT150"),W348*Tables!$L$23,0)</f>
        <v>0</v>
      </c>
      <c r="BB348" s="59">
        <f>IF(OR(BR348="T200",BR348="HYBT200"),W348*Tables!$E$24,0)</f>
        <v>0</v>
      </c>
      <c r="BC348" s="61">
        <f t="shared" si="69"/>
        <v>480</v>
      </c>
      <c r="BD348" s="55" t="str">
        <f t="shared" si="80"/>
        <v/>
      </c>
      <c r="BE348" s="55" t="str">
        <f t="shared" si="80"/>
        <v/>
      </c>
      <c r="BF348" s="55" t="str">
        <f t="shared" si="80"/>
        <v/>
      </c>
      <c r="BG348" s="55" t="str">
        <f t="shared" si="80"/>
        <v/>
      </c>
      <c r="BH348" s="55" t="str">
        <f t="shared" si="80"/>
        <v/>
      </c>
      <c r="BI348" s="55" t="str">
        <f t="shared" si="80"/>
        <v/>
      </c>
      <c r="BJ348" s="55" t="str">
        <f t="shared" si="80"/>
        <v/>
      </c>
      <c r="BK348" s="55" t="str">
        <f t="shared" si="80"/>
        <v/>
      </c>
      <c r="BL348" s="55" t="str">
        <f t="shared" si="80"/>
        <v/>
      </c>
      <c r="BM348" s="55" t="str">
        <f t="shared" si="80"/>
        <v/>
      </c>
      <c r="BN348" s="55" t="str">
        <f t="shared" si="80"/>
        <v/>
      </c>
      <c r="BO348" s="55" t="str">
        <f t="shared" si="80"/>
        <v/>
      </c>
      <c r="BP348" s="55" t="str">
        <f t="shared" si="80"/>
        <v/>
      </c>
      <c r="BQ348" s="55" t="str">
        <f t="shared" si="80"/>
        <v/>
      </c>
      <c r="BR348" s="62" t="str">
        <f t="shared" si="70"/>
        <v>Base</v>
      </c>
      <c r="BS348" s="62" t="str">
        <f t="shared" si="71"/>
        <v/>
      </c>
      <c r="BT348" s="63">
        <f t="shared" si="72"/>
        <v>129</v>
      </c>
      <c r="BU348" s="64">
        <f t="shared" si="73"/>
        <v>6.7399999999999993</v>
      </c>
      <c r="BV348" s="64">
        <f t="shared" si="74"/>
        <v>14.479999999999999</v>
      </c>
      <c r="BW348" s="64">
        <f t="shared" si="75"/>
        <v>107.52</v>
      </c>
      <c r="BX348" s="65">
        <f t="shared" si="76"/>
        <v>46252.74</v>
      </c>
      <c r="BY348" s="65">
        <f t="shared" si="77"/>
        <v>46260.480000000003</v>
      </c>
      <c r="BZ348" s="65">
        <f t="shared" si="78"/>
        <v>46353.52</v>
      </c>
    </row>
    <row r="349" spans="1:78" ht="15.5" x14ac:dyDescent="0.35">
      <c r="A349">
        <v>71042</v>
      </c>
      <c r="B349" t="s">
        <v>782</v>
      </c>
      <c r="C349" t="s">
        <v>37</v>
      </c>
      <c r="D349">
        <v>103</v>
      </c>
      <c r="E349">
        <v>3990</v>
      </c>
      <c r="F349" t="s">
        <v>38</v>
      </c>
      <c r="G349" t="s">
        <v>216</v>
      </c>
      <c r="H349" t="s">
        <v>37</v>
      </c>
      <c r="I349" s="13">
        <v>46246</v>
      </c>
      <c r="J349" s="13">
        <v>46374</v>
      </c>
      <c r="K349"/>
      <c r="L349" t="s">
        <v>329</v>
      </c>
      <c r="M349" t="s">
        <v>476</v>
      </c>
      <c r="N349">
        <v>20</v>
      </c>
      <c r="O349">
        <v>0</v>
      </c>
      <c r="P349">
        <v>0</v>
      </c>
      <c r="Q349">
        <v>0</v>
      </c>
      <c r="R349">
        <v>0</v>
      </c>
      <c r="S349" t="s">
        <v>197</v>
      </c>
      <c r="T349" t="s">
        <v>197</v>
      </c>
      <c r="U349">
        <v>0</v>
      </c>
      <c r="V349"/>
      <c r="W349">
        <v>3</v>
      </c>
      <c r="X349" t="s">
        <v>940</v>
      </c>
      <c r="Y349"/>
      <c r="Z349" t="s">
        <v>477</v>
      </c>
      <c r="AA349" t="s">
        <v>478</v>
      </c>
      <c r="AB349" t="s">
        <v>199</v>
      </c>
      <c r="AC349" t="s">
        <v>317</v>
      </c>
      <c r="AD349" t="s">
        <v>275</v>
      </c>
      <c r="AE349" t="s">
        <v>480</v>
      </c>
      <c r="AF349" s="13">
        <v>46246</v>
      </c>
      <c r="AG349" s="13">
        <v>46374</v>
      </c>
      <c r="AH349"/>
      <c r="AI349"/>
      <c r="AJ349"/>
      <c r="AK349"/>
      <c r="AL349"/>
      <c r="AM349"/>
      <c r="AN349"/>
      <c r="AO349"/>
      <c r="AP349"/>
      <c r="AQ349"/>
      <c r="AR349"/>
      <c r="AS349"/>
      <c r="AT349" s="59">
        <f>VLOOKUP($BR349,Tables!$D$14:$I$27,2,FALSE)*W349</f>
        <v>480</v>
      </c>
      <c r="AU349" s="59">
        <f>VLOOKUP($BR349,Tables!$D$14:$I$27,3,FALSE)</f>
        <v>0</v>
      </c>
      <c r="AV349" s="59">
        <f>VLOOKUP($BR349,Tables!$D$14:$I$27,4,FALSE)*W349</f>
        <v>0</v>
      </c>
      <c r="AW349" s="59">
        <f>VLOOKUP($BR349,Tables!$D$14:$I$27,5,FALSE)*W349</f>
        <v>0</v>
      </c>
      <c r="AX349" s="52">
        <f>IF(ISERROR(VLOOKUP(V349,Tables!$A$2:$B$27,2,FALSE))=TRUE,0,VLOOKUP(V349,Tables!$A$2:$B$27,2,FALSE))*VLOOKUP(BR349,Tables!$D$14:$J$27,7,FALSE)</f>
        <v>0</v>
      </c>
      <c r="AY349" s="52">
        <f>IF(ISERROR(VLOOKUP(BS349,Tables!$A$2:$B$31,2,FALSE))=TRUE,0,VLOOKUP(BS349,Tables!$A$2:$B$31,2,FALSE))</f>
        <v>0</v>
      </c>
      <c r="AZ349" s="59">
        <f>VLOOKUP($BR349,Tables!$D$14:$K$27,8,FALSE)</f>
        <v>0</v>
      </c>
      <c r="BA349" s="59">
        <f>IF(OR(BR349="T150",BR349="HYBT150"),W349*Tables!$L$23,0)</f>
        <v>0</v>
      </c>
      <c r="BB349" s="59">
        <f>IF(OR(BR349="T200",BR349="HYBT200"),W349*Tables!$E$24,0)</f>
        <v>0</v>
      </c>
      <c r="BC349" s="61">
        <f t="shared" si="69"/>
        <v>480</v>
      </c>
      <c r="BD349" s="55" t="str">
        <f t="shared" si="80"/>
        <v/>
      </c>
      <c r="BE349" s="55" t="str">
        <f t="shared" si="80"/>
        <v/>
      </c>
      <c r="BF349" s="55" t="str">
        <f t="shared" si="80"/>
        <v/>
      </c>
      <c r="BG349" s="55" t="str">
        <f t="shared" si="80"/>
        <v/>
      </c>
      <c r="BH349" s="55" t="str">
        <f t="shared" si="80"/>
        <v/>
      </c>
      <c r="BI349" s="55" t="str">
        <f t="shared" si="80"/>
        <v/>
      </c>
      <c r="BJ349" s="55" t="str">
        <f t="shared" si="80"/>
        <v/>
      </c>
      <c r="BK349" s="55" t="str">
        <f t="shared" si="80"/>
        <v/>
      </c>
      <c r="BL349" s="55" t="str">
        <f t="shared" si="80"/>
        <v/>
      </c>
      <c r="BM349" s="55" t="str">
        <f t="shared" si="80"/>
        <v/>
      </c>
      <c r="BN349" s="55" t="str">
        <f t="shared" si="80"/>
        <v/>
      </c>
      <c r="BO349" s="55" t="str">
        <f t="shared" si="80"/>
        <v/>
      </c>
      <c r="BP349" s="55" t="str">
        <f t="shared" si="80"/>
        <v/>
      </c>
      <c r="BQ349" s="55" t="str">
        <f t="shared" si="80"/>
        <v/>
      </c>
      <c r="BR349" s="62" t="str">
        <f t="shared" si="70"/>
        <v>Base</v>
      </c>
      <c r="BS349" s="62" t="str">
        <f t="shared" si="71"/>
        <v/>
      </c>
      <c r="BT349" s="63">
        <f t="shared" si="72"/>
        <v>129</v>
      </c>
      <c r="BU349" s="64">
        <f t="shared" si="73"/>
        <v>6.7399999999999993</v>
      </c>
      <c r="BV349" s="64">
        <f t="shared" si="74"/>
        <v>14.479999999999999</v>
      </c>
      <c r="BW349" s="64">
        <f t="shared" si="75"/>
        <v>107.52</v>
      </c>
      <c r="BX349" s="65">
        <f t="shared" si="76"/>
        <v>46252.74</v>
      </c>
      <c r="BY349" s="65">
        <f t="shared" si="77"/>
        <v>46260.480000000003</v>
      </c>
      <c r="BZ349" s="65">
        <f t="shared" si="78"/>
        <v>46353.52</v>
      </c>
    </row>
    <row r="350" spans="1:78" ht="15.5" x14ac:dyDescent="0.35">
      <c r="A350">
        <v>71043</v>
      </c>
      <c r="B350" t="s">
        <v>782</v>
      </c>
      <c r="C350" t="s">
        <v>37</v>
      </c>
      <c r="D350">
        <v>103</v>
      </c>
      <c r="E350">
        <v>3991</v>
      </c>
      <c r="F350" t="s">
        <v>38</v>
      </c>
      <c r="G350" t="s">
        <v>216</v>
      </c>
      <c r="H350" t="s">
        <v>37</v>
      </c>
      <c r="I350" s="13">
        <v>46246</v>
      </c>
      <c r="J350" s="13">
        <v>46374</v>
      </c>
      <c r="K350"/>
      <c r="L350" t="s">
        <v>329</v>
      </c>
      <c r="M350" t="s">
        <v>476</v>
      </c>
      <c r="N350">
        <v>20</v>
      </c>
      <c r="O350">
        <v>0</v>
      </c>
      <c r="P350">
        <v>0</v>
      </c>
      <c r="Q350">
        <v>0</v>
      </c>
      <c r="R350">
        <v>0</v>
      </c>
      <c r="S350" t="s">
        <v>197</v>
      </c>
      <c r="T350" t="s">
        <v>197</v>
      </c>
      <c r="U350">
        <v>0</v>
      </c>
      <c r="V350"/>
      <c r="W350">
        <v>3</v>
      </c>
      <c r="X350" t="s">
        <v>940</v>
      </c>
      <c r="Y350"/>
      <c r="Z350" t="s">
        <v>477</v>
      </c>
      <c r="AA350" t="s">
        <v>478</v>
      </c>
      <c r="AB350" t="s">
        <v>199</v>
      </c>
      <c r="AC350" t="s">
        <v>305</v>
      </c>
      <c r="AD350" t="s">
        <v>479</v>
      </c>
      <c r="AE350" t="s">
        <v>480</v>
      </c>
      <c r="AF350" s="13">
        <v>46246</v>
      </c>
      <c r="AG350" s="13">
        <v>46374</v>
      </c>
      <c r="AH350"/>
      <c r="AI350"/>
      <c r="AJ350"/>
      <c r="AK350"/>
      <c r="AL350"/>
      <c r="AM350"/>
      <c r="AN350"/>
      <c r="AO350"/>
      <c r="AP350"/>
      <c r="AQ350"/>
      <c r="AR350"/>
      <c r="AS350"/>
      <c r="AT350" s="59">
        <f>VLOOKUP($BR350,Tables!$D$14:$I$27,2,FALSE)*W350</f>
        <v>480</v>
      </c>
      <c r="AU350" s="59">
        <f>VLOOKUP($BR350,Tables!$D$14:$I$27,3,FALSE)</f>
        <v>0</v>
      </c>
      <c r="AV350" s="59">
        <f>VLOOKUP($BR350,Tables!$D$14:$I$27,4,FALSE)*W350</f>
        <v>0</v>
      </c>
      <c r="AW350" s="59">
        <f>VLOOKUP($BR350,Tables!$D$14:$I$27,5,FALSE)*W350</f>
        <v>0</v>
      </c>
      <c r="AX350" s="52">
        <f>IF(ISERROR(VLOOKUP(V350,Tables!$A$2:$B$27,2,FALSE))=TRUE,0,VLOOKUP(V350,Tables!$A$2:$B$27,2,FALSE))*VLOOKUP(BR350,Tables!$D$14:$J$27,7,FALSE)</f>
        <v>0</v>
      </c>
      <c r="AY350" s="52">
        <f>IF(ISERROR(VLOOKUP(BS350,Tables!$A$2:$B$31,2,FALSE))=TRUE,0,VLOOKUP(BS350,Tables!$A$2:$B$31,2,FALSE))</f>
        <v>0</v>
      </c>
      <c r="AZ350" s="59">
        <f>VLOOKUP($BR350,Tables!$D$14:$K$27,8,FALSE)</f>
        <v>0</v>
      </c>
      <c r="BA350" s="59">
        <f>IF(OR(BR350="T150",BR350="HYBT150"),W350*Tables!$L$23,0)</f>
        <v>0</v>
      </c>
      <c r="BB350" s="59">
        <f>IF(OR(BR350="T200",BR350="HYBT200"),W350*Tables!$E$24,0)</f>
        <v>0</v>
      </c>
      <c r="BC350" s="61">
        <f t="shared" si="69"/>
        <v>480</v>
      </c>
      <c r="BD350" s="55" t="str">
        <f t="shared" si="80"/>
        <v/>
      </c>
      <c r="BE350" s="55" t="str">
        <f t="shared" si="80"/>
        <v/>
      </c>
      <c r="BF350" s="55" t="str">
        <f t="shared" si="80"/>
        <v/>
      </c>
      <c r="BG350" s="55" t="str">
        <f t="shared" si="80"/>
        <v/>
      </c>
      <c r="BH350" s="55" t="str">
        <f t="shared" si="80"/>
        <v/>
      </c>
      <c r="BI350" s="55" t="str">
        <f t="shared" si="80"/>
        <v/>
      </c>
      <c r="BJ350" s="55" t="str">
        <f t="shared" si="80"/>
        <v/>
      </c>
      <c r="BK350" s="55" t="str">
        <f t="shared" si="80"/>
        <v/>
      </c>
      <c r="BL350" s="55" t="str">
        <f t="shared" si="80"/>
        <v/>
      </c>
      <c r="BM350" s="55" t="str">
        <f t="shared" si="80"/>
        <v/>
      </c>
      <c r="BN350" s="55" t="str">
        <f t="shared" si="80"/>
        <v/>
      </c>
      <c r="BO350" s="55" t="str">
        <f t="shared" si="80"/>
        <v/>
      </c>
      <c r="BP350" s="55" t="str">
        <f t="shared" si="80"/>
        <v/>
      </c>
      <c r="BQ350" s="55" t="str">
        <f t="shared" si="80"/>
        <v/>
      </c>
      <c r="BR350" s="62" t="str">
        <f t="shared" si="70"/>
        <v>Base</v>
      </c>
      <c r="BS350" s="62" t="str">
        <f t="shared" si="71"/>
        <v/>
      </c>
      <c r="BT350" s="63">
        <f t="shared" si="72"/>
        <v>129</v>
      </c>
      <c r="BU350" s="64">
        <f t="shared" si="73"/>
        <v>6.7399999999999993</v>
      </c>
      <c r="BV350" s="64">
        <f t="shared" si="74"/>
        <v>14.479999999999999</v>
      </c>
      <c r="BW350" s="64">
        <f t="shared" si="75"/>
        <v>107.52</v>
      </c>
      <c r="BX350" s="65">
        <f t="shared" si="76"/>
        <v>46252.74</v>
      </c>
      <c r="BY350" s="65">
        <f t="shared" si="77"/>
        <v>46260.480000000003</v>
      </c>
      <c r="BZ350" s="65">
        <f t="shared" si="78"/>
        <v>46353.52</v>
      </c>
    </row>
    <row r="351" spans="1:78" ht="15.5" x14ac:dyDescent="0.35">
      <c r="A351">
        <v>71141</v>
      </c>
      <c r="B351" t="s">
        <v>782</v>
      </c>
      <c r="C351" t="s">
        <v>37</v>
      </c>
      <c r="D351">
        <v>103</v>
      </c>
      <c r="E351" t="s">
        <v>488</v>
      </c>
      <c r="F351" t="s">
        <v>38</v>
      </c>
      <c r="G351" t="s">
        <v>216</v>
      </c>
      <c r="H351" t="s">
        <v>37</v>
      </c>
      <c r="I351" s="13">
        <v>46251</v>
      </c>
      <c r="J351" s="13">
        <v>46304</v>
      </c>
      <c r="K351" s="13">
        <v>46277</v>
      </c>
      <c r="L351" t="s">
        <v>795</v>
      </c>
      <c r="M351" t="s">
        <v>161</v>
      </c>
      <c r="N351">
        <v>20</v>
      </c>
      <c r="O351">
        <v>6</v>
      </c>
      <c r="P351">
        <v>6</v>
      </c>
      <c r="Q351">
        <v>6</v>
      </c>
      <c r="R351">
        <v>0</v>
      </c>
      <c r="S351">
        <v>199</v>
      </c>
      <c r="T351" t="s">
        <v>39</v>
      </c>
      <c r="U351">
        <v>0</v>
      </c>
      <c r="V351"/>
      <c r="W351">
        <v>3</v>
      </c>
      <c r="X351" t="s">
        <v>194</v>
      </c>
      <c r="Y351"/>
      <c r="Z351" t="s">
        <v>277</v>
      </c>
      <c r="AA351"/>
      <c r="AB351"/>
      <c r="AC351"/>
      <c r="AD351"/>
      <c r="AE351"/>
      <c r="AF351" s="13">
        <v>46251</v>
      </c>
      <c r="AG351" s="13">
        <v>46304</v>
      </c>
      <c r="AH351"/>
      <c r="AI351"/>
      <c r="AJ351"/>
      <c r="AK351"/>
      <c r="AL351"/>
      <c r="AM351"/>
      <c r="AN351"/>
      <c r="AO351"/>
      <c r="AP351"/>
      <c r="AQ351"/>
      <c r="AR351"/>
      <c r="AS351"/>
      <c r="AT351" s="59">
        <f>VLOOKUP($BR351,Tables!$D$14:$I$27,2,FALSE)*W351</f>
        <v>480</v>
      </c>
      <c r="AU351" s="59">
        <f>VLOOKUP($BR351,Tables!$D$14:$I$27,3,FALSE)</f>
        <v>0</v>
      </c>
      <c r="AV351" s="59">
        <f>VLOOKUP($BR351,Tables!$D$14:$I$27,4,FALSE)*W351</f>
        <v>0</v>
      </c>
      <c r="AW351" s="59">
        <f>VLOOKUP($BR351,Tables!$D$14:$I$27,5,FALSE)*W351</f>
        <v>0</v>
      </c>
      <c r="AX351" s="52">
        <f>IF(ISERROR(VLOOKUP(V351,Tables!$A$2:$B$27,2,FALSE))=TRUE,0,VLOOKUP(V351,Tables!$A$2:$B$27,2,FALSE))*VLOOKUP(BR351,Tables!$D$14:$J$27,7,FALSE)</f>
        <v>0</v>
      </c>
      <c r="AY351" s="52">
        <f>IF(ISERROR(VLOOKUP(BS351,Tables!$A$2:$B$31,2,FALSE))=TRUE,0,VLOOKUP(BS351,Tables!$A$2:$B$31,2,FALSE))</f>
        <v>0</v>
      </c>
      <c r="AZ351" s="59">
        <f>VLOOKUP($BR351,Tables!$D$14:$K$27,8,FALSE)</f>
        <v>0</v>
      </c>
      <c r="BA351" s="59">
        <f>IF(OR(BR351="T150",BR351="HYBT150"),W351*Tables!$L$23,0)</f>
        <v>0</v>
      </c>
      <c r="BB351" s="59">
        <f>IF(OR(BR351="T200",BR351="HYBT200"),W351*Tables!$E$24,0)</f>
        <v>0</v>
      </c>
      <c r="BC351" s="61">
        <f t="shared" si="69"/>
        <v>480</v>
      </c>
      <c r="BD351" s="55" t="str">
        <f t="shared" si="80"/>
        <v/>
      </c>
      <c r="BE351" s="55" t="str">
        <f t="shared" si="80"/>
        <v/>
      </c>
      <c r="BF351" s="55" t="str">
        <f t="shared" si="80"/>
        <v/>
      </c>
      <c r="BG351" s="55" t="str">
        <f t="shared" si="80"/>
        <v/>
      </c>
      <c r="BH351" s="55" t="str">
        <f t="shared" si="80"/>
        <v/>
      </c>
      <c r="BI351" s="55" t="str">
        <f t="shared" si="80"/>
        <v/>
      </c>
      <c r="BJ351" s="55" t="str">
        <f t="shared" si="80"/>
        <v/>
      </c>
      <c r="BK351" s="55" t="str">
        <f t="shared" si="80"/>
        <v/>
      </c>
      <c r="BL351" s="55" t="str">
        <f t="shared" si="80"/>
        <v/>
      </c>
      <c r="BM351" s="55" t="str">
        <f t="shared" si="80"/>
        <v/>
      </c>
      <c r="BN351" s="55" t="str">
        <f t="shared" si="80"/>
        <v/>
      </c>
      <c r="BO351" s="55" t="str">
        <f t="shared" si="80"/>
        <v/>
      </c>
      <c r="BP351" s="55" t="str">
        <f t="shared" si="80"/>
        <v/>
      </c>
      <c r="BQ351" s="55" t="str">
        <f t="shared" si="80"/>
        <v/>
      </c>
      <c r="BR351" s="62" t="str">
        <f t="shared" si="70"/>
        <v>Base</v>
      </c>
      <c r="BS351" s="62" t="str">
        <f t="shared" si="71"/>
        <v/>
      </c>
      <c r="BT351" s="63">
        <f t="shared" si="72"/>
        <v>54</v>
      </c>
      <c r="BU351" s="64">
        <f t="shared" si="73"/>
        <v>2.2399999999999998</v>
      </c>
      <c r="BV351" s="64">
        <f t="shared" si="74"/>
        <v>5.4799999999999995</v>
      </c>
      <c r="BW351" s="64">
        <f t="shared" si="75"/>
        <v>44.519999999999996</v>
      </c>
      <c r="BX351" s="65">
        <f t="shared" si="76"/>
        <v>46253.24</v>
      </c>
      <c r="BY351" s="65">
        <f t="shared" si="77"/>
        <v>46256.480000000003</v>
      </c>
      <c r="BZ351" s="65">
        <f t="shared" si="78"/>
        <v>46295.519999999997</v>
      </c>
    </row>
    <row r="352" spans="1:78" s="58" customFormat="1" ht="15.5" x14ac:dyDescent="0.35">
      <c r="A352">
        <v>70927</v>
      </c>
      <c r="B352" t="s">
        <v>782</v>
      </c>
      <c r="C352" t="s">
        <v>37</v>
      </c>
      <c r="D352">
        <v>103</v>
      </c>
      <c r="E352" t="s">
        <v>470</v>
      </c>
      <c r="F352" t="s">
        <v>38</v>
      </c>
      <c r="G352" t="s">
        <v>216</v>
      </c>
      <c r="H352" t="s">
        <v>37</v>
      </c>
      <c r="I352" s="13">
        <v>46307</v>
      </c>
      <c r="J352" s="13">
        <v>46367</v>
      </c>
      <c r="K352" s="13">
        <v>46337</v>
      </c>
      <c r="L352" t="s">
        <v>795</v>
      </c>
      <c r="M352" t="s">
        <v>161</v>
      </c>
      <c r="N352">
        <v>20</v>
      </c>
      <c r="O352">
        <v>4</v>
      </c>
      <c r="P352">
        <v>4</v>
      </c>
      <c r="Q352">
        <v>4</v>
      </c>
      <c r="R352">
        <v>0</v>
      </c>
      <c r="S352">
        <v>377554</v>
      </c>
      <c r="T352" t="s">
        <v>832</v>
      </c>
      <c r="U352">
        <v>0</v>
      </c>
      <c r="V352"/>
      <c r="W352">
        <v>3</v>
      </c>
      <c r="X352" t="s">
        <v>194</v>
      </c>
      <c r="Y352"/>
      <c r="Z352" t="s">
        <v>277</v>
      </c>
      <c r="AA352"/>
      <c r="AB352"/>
      <c r="AC352"/>
      <c r="AD352"/>
      <c r="AE352"/>
      <c r="AF352" s="13">
        <v>46307</v>
      </c>
      <c r="AG352" s="13">
        <v>46367</v>
      </c>
      <c r="AH352"/>
      <c r="AI352"/>
      <c r="AJ352"/>
      <c r="AK352"/>
      <c r="AL352"/>
      <c r="AM352"/>
      <c r="AN352"/>
      <c r="AO352"/>
      <c r="AP352"/>
      <c r="AQ352"/>
      <c r="AR352"/>
      <c r="AS352"/>
      <c r="AT352" s="59">
        <f>VLOOKUP($BR352,Tables!$D$14:$I$27,2,FALSE)*W352</f>
        <v>480</v>
      </c>
      <c r="AU352" s="59">
        <f>VLOOKUP($BR352,Tables!$D$14:$I$27,3,FALSE)</f>
        <v>0</v>
      </c>
      <c r="AV352" s="59">
        <f>VLOOKUP($BR352,Tables!$D$14:$I$27,4,FALSE)*W352</f>
        <v>0</v>
      </c>
      <c r="AW352" s="59">
        <f>VLOOKUP($BR352,Tables!$D$14:$I$27,5,FALSE)*W352</f>
        <v>0</v>
      </c>
      <c r="AX352" s="52">
        <f>IF(ISERROR(VLOOKUP(V352,Tables!$A$2:$B$27,2,FALSE))=TRUE,0,VLOOKUP(V352,Tables!$A$2:$B$27,2,FALSE))*VLOOKUP(BR352,Tables!$D$14:$J$27,7,FALSE)</f>
        <v>0</v>
      </c>
      <c r="AY352" s="52">
        <f>IF(ISERROR(VLOOKUP(BS352,Tables!$A$2:$B$31,2,FALSE))=TRUE,0,VLOOKUP(BS352,Tables!$A$2:$B$31,2,FALSE))</f>
        <v>0</v>
      </c>
      <c r="AZ352" s="59">
        <f>VLOOKUP($BR352,Tables!$D$14:$K$27,8,FALSE)</f>
        <v>0</v>
      </c>
      <c r="BA352" s="59">
        <f>IF(OR(BR352="T150",BR352="HYBT150"),W352*Tables!$L$23,0)</f>
        <v>0</v>
      </c>
      <c r="BB352" s="59">
        <f>IF(OR(BR352="T200",BR352="HYBT200"),W352*Tables!$E$24,0)</f>
        <v>0</v>
      </c>
      <c r="BC352" s="61">
        <f t="shared" si="69"/>
        <v>480</v>
      </c>
      <c r="BD352" s="55" t="str">
        <f t="shared" si="80"/>
        <v/>
      </c>
      <c r="BE352" s="55" t="str">
        <f t="shared" si="80"/>
        <v/>
      </c>
      <c r="BF352" s="55" t="str">
        <f t="shared" si="80"/>
        <v/>
      </c>
      <c r="BG352" s="55" t="str">
        <f t="shared" si="80"/>
        <v/>
      </c>
      <c r="BH352" s="55" t="str">
        <f t="shared" si="80"/>
        <v/>
      </c>
      <c r="BI352" s="55" t="str">
        <f t="shared" si="80"/>
        <v/>
      </c>
      <c r="BJ352" s="55" t="str">
        <f t="shared" si="80"/>
        <v/>
      </c>
      <c r="BK352" s="55" t="str">
        <f t="shared" si="80"/>
        <v/>
      </c>
      <c r="BL352" s="55" t="str">
        <f t="shared" si="80"/>
        <v/>
      </c>
      <c r="BM352" s="55" t="str">
        <f t="shared" si="80"/>
        <v/>
      </c>
      <c r="BN352" s="55" t="str">
        <f t="shared" si="80"/>
        <v/>
      </c>
      <c r="BO352" s="55" t="str">
        <f t="shared" si="80"/>
        <v/>
      </c>
      <c r="BP352" s="55" t="str">
        <f t="shared" si="80"/>
        <v/>
      </c>
      <c r="BQ352" s="55" t="str">
        <f t="shared" si="80"/>
        <v/>
      </c>
      <c r="BR352" s="62" t="str">
        <f t="shared" si="70"/>
        <v>Base</v>
      </c>
      <c r="BS352" s="62" t="str">
        <f t="shared" si="71"/>
        <v/>
      </c>
      <c r="BT352" s="63">
        <f t="shared" si="72"/>
        <v>61</v>
      </c>
      <c r="BU352" s="64">
        <f t="shared" si="73"/>
        <v>2.6599999999999997</v>
      </c>
      <c r="BV352" s="64">
        <f t="shared" si="74"/>
        <v>6.3199999999999994</v>
      </c>
      <c r="BW352" s="64">
        <f t="shared" si="75"/>
        <v>50.4</v>
      </c>
      <c r="BX352" s="65">
        <f t="shared" si="76"/>
        <v>46309.66</v>
      </c>
      <c r="BY352" s="65">
        <f t="shared" si="77"/>
        <v>46313.32</v>
      </c>
      <c r="BZ352" s="65">
        <f t="shared" si="78"/>
        <v>46357.4</v>
      </c>
    </row>
    <row r="353" spans="1:78" s="58" customFormat="1" ht="15.5" x14ac:dyDescent="0.35">
      <c r="A353">
        <v>71317</v>
      </c>
      <c r="B353" t="s">
        <v>782</v>
      </c>
      <c r="C353" t="s">
        <v>37</v>
      </c>
      <c r="D353">
        <v>103</v>
      </c>
      <c r="E353" t="s">
        <v>526</v>
      </c>
      <c r="F353" t="s">
        <v>38</v>
      </c>
      <c r="G353" t="s">
        <v>216</v>
      </c>
      <c r="H353" t="s">
        <v>37</v>
      </c>
      <c r="I353" s="13">
        <v>46251</v>
      </c>
      <c r="J353" s="13">
        <v>46367</v>
      </c>
      <c r="K353" s="13">
        <v>46309</v>
      </c>
      <c r="L353" t="s">
        <v>795</v>
      </c>
      <c r="M353" t="s">
        <v>161</v>
      </c>
      <c r="N353">
        <v>15</v>
      </c>
      <c r="O353">
        <v>15</v>
      </c>
      <c r="P353">
        <v>15</v>
      </c>
      <c r="Q353">
        <v>15</v>
      </c>
      <c r="R353">
        <v>0</v>
      </c>
      <c r="S353">
        <v>156459</v>
      </c>
      <c r="T353" t="s">
        <v>982</v>
      </c>
      <c r="U353">
        <v>0</v>
      </c>
      <c r="V353"/>
      <c r="W353">
        <v>3</v>
      </c>
      <c r="X353" t="s">
        <v>194</v>
      </c>
      <c r="Y353"/>
      <c r="Z353" t="s">
        <v>639</v>
      </c>
      <c r="AA353"/>
      <c r="AB353"/>
      <c r="AC353"/>
      <c r="AD353"/>
      <c r="AE353"/>
      <c r="AF353" s="13">
        <v>46251</v>
      </c>
      <c r="AG353" s="13">
        <v>46367</v>
      </c>
      <c r="AH353"/>
      <c r="AI353"/>
      <c r="AJ353"/>
      <c r="AK353"/>
      <c r="AL353"/>
      <c r="AM353"/>
      <c r="AN353"/>
      <c r="AO353"/>
      <c r="AP353"/>
      <c r="AQ353"/>
      <c r="AR353"/>
      <c r="AS353"/>
      <c r="AT353" s="59">
        <f>VLOOKUP($BR353,Tables!$D$14:$I$27,2,FALSE)*W353</f>
        <v>480</v>
      </c>
      <c r="AU353" s="59">
        <f>VLOOKUP($BR353,Tables!$D$14:$I$27,3,FALSE)</f>
        <v>0</v>
      </c>
      <c r="AV353" s="59">
        <f>VLOOKUP($BR353,Tables!$D$14:$I$27,4,FALSE)*W353</f>
        <v>0</v>
      </c>
      <c r="AW353" s="59">
        <f>VLOOKUP($BR353,Tables!$D$14:$I$27,5,FALSE)*W353</f>
        <v>0</v>
      </c>
      <c r="AX353" s="52">
        <f>IF(ISERROR(VLOOKUP(V353,Tables!$A$2:$B$27,2,FALSE))=TRUE,0,VLOOKUP(V353,Tables!$A$2:$B$27,2,FALSE))*VLOOKUP(BR353,Tables!$D$14:$J$27,7,FALSE)</f>
        <v>0</v>
      </c>
      <c r="AY353" s="52">
        <f>IF(ISERROR(VLOOKUP(BS353,Tables!$A$2:$B$31,2,FALSE))=TRUE,0,VLOOKUP(BS353,Tables!$A$2:$B$31,2,FALSE))</f>
        <v>0</v>
      </c>
      <c r="AZ353" s="59">
        <f>VLOOKUP($BR353,Tables!$D$14:$K$27,8,FALSE)</f>
        <v>0</v>
      </c>
      <c r="BA353" s="59">
        <f>IF(OR(BR353="T150",BR353="HYBT150"),W353*Tables!$L$23,0)</f>
        <v>0</v>
      </c>
      <c r="BB353" s="59">
        <f>IF(OR(BR353="T200",BR353="HYBT200"),W353*Tables!$E$24,0)</f>
        <v>0</v>
      </c>
      <c r="BC353" s="61">
        <f t="shared" si="69"/>
        <v>480</v>
      </c>
      <c r="BD353" s="55" t="str">
        <f t="shared" si="80"/>
        <v/>
      </c>
      <c r="BE353" s="55" t="str">
        <f t="shared" si="80"/>
        <v/>
      </c>
      <c r="BF353" s="55" t="str">
        <f t="shared" si="80"/>
        <v/>
      </c>
      <c r="BG353" s="55" t="str">
        <f t="shared" si="80"/>
        <v/>
      </c>
      <c r="BH353" s="55" t="str">
        <f t="shared" si="80"/>
        <v/>
      </c>
      <c r="BI353" s="55" t="str">
        <f t="shared" si="80"/>
        <v/>
      </c>
      <c r="BJ353" s="55" t="str">
        <f t="shared" si="80"/>
        <v/>
      </c>
      <c r="BK353" s="55" t="str">
        <f t="shared" si="80"/>
        <v/>
      </c>
      <c r="BL353" s="55" t="str">
        <f t="shared" si="80"/>
        <v/>
      </c>
      <c r="BM353" s="55" t="str">
        <f t="shared" si="80"/>
        <v/>
      </c>
      <c r="BN353" s="55" t="str">
        <f t="shared" si="80"/>
        <v/>
      </c>
      <c r="BO353" s="55" t="str">
        <f t="shared" si="80"/>
        <v/>
      </c>
      <c r="BP353" s="55" t="str">
        <f t="shared" si="80"/>
        <v/>
      </c>
      <c r="BQ353" s="55" t="str">
        <f t="shared" si="80"/>
        <v/>
      </c>
      <c r="BR353" s="62" t="str">
        <f t="shared" si="70"/>
        <v>Base</v>
      </c>
      <c r="BS353" s="62" t="str">
        <f t="shared" si="71"/>
        <v/>
      </c>
      <c r="BT353" s="63">
        <f t="shared" si="72"/>
        <v>117</v>
      </c>
      <c r="BU353" s="64">
        <f t="shared" si="73"/>
        <v>6.02</v>
      </c>
      <c r="BV353" s="64">
        <f t="shared" si="74"/>
        <v>13.04</v>
      </c>
      <c r="BW353" s="64">
        <f t="shared" si="75"/>
        <v>97.44</v>
      </c>
      <c r="BX353" s="65">
        <f t="shared" si="76"/>
        <v>46257.02</v>
      </c>
      <c r="BY353" s="65">
        <f t="shared" si="77"/>
        <v>46264.04</v>
      </c>
      <c r="BZ353" s="65">
        <f t="shared" si="78"/>
        <v>46349.440000000002</v>
      </c>
    </row>
    <row r="354" spans="1:78" s="58" customFormat="1" ht="15.5" x14ac:dyDescent="0.35">
      <c r="A354">
        <v>71318</v>
      </c>
      <c r="B354" t="s">
        <v>782</v>
      </c>
      <c r="C354" t="s">
        <v>37</v>
      </c>
      <c r="D354">
        <v>103</v>
      </c>
      <c r="E354" t="s">
        <v>520</v>
      </c>
      <c r="F354" t="s">
        <v>38</v>
      </c>
      <c r="G354" t="s">
        <v>216</v>
      </c>
      <c r="H354" t="s">
        <v>37</v>
      </c>
      <c r="I354" s="13">
        <v>46251</v>
      </c>
      <c r="J354" s="13">
        <v>46367</v>
      </c>
      <c r="K354" s="13">
        <v>46309</v>
      </c>
      <c r="L354" t="s">
        <v>795</v>
      </c>
      <c r="M354" t="s">
        <v>161</v>
      </c>
      <c r="N354">
        <v>15</v>
      </c>
      <c r="O354">
        <v>15</v>
      </c>
      <c r="P354">
        <v>15</v>
      </c>
      <c r="Q354">
        <v>15</v>
      </c>
      <c r="R354">
        <v>0</v>
      </c>
      <c r="S354">
        <v>377554</v>
      </c>
      <c r="T354" t="s">
        <v>832</v>
      </c>
      <c r="U354">
        <v>0</v>
      </c>
      <c r="V354"/>
      <c r="W354">
        <v>3</v>
      </c>
      <c r="X354" t="s">
        <v>194</v>
      </c>
      <c r="Y354"/>
      <c r="Z354" t="s">
        <v>829</v>
      </c>
      <c r="AA354"/>
      <c r="AB354"/>
      <c r="AC354"/>
      <c r="AD354"/>
      <c r="AE354"/>
      <c r="AF354" s="13">
        <v>46251</v>
      </c>
      <c r="AG354" s="13">
        <v>46367</v>
      </c>
      <c r="AH354"/>
      <c r="AI354"/>
      <c r="AJ354"/>
      <c r="AK354"/>
      <c r="AL354"/>
      <c r="AM354"/>
      <c r="AN354"/>
      <c r="AO354"/>
      <c r="AP354"/>
      <c r="AQ354"/>
      <c r="AR354"/>
      <c r="AS354"/>
      <c r="AT354" s="59">
        <f>VLOOKUP($BR354,Tables!$D$14:$I$27,2,FALSE)*W354</f>
        <v>480</v>
      </c>
      <c r="AU354" s="59">
        <f>VLOOKUP($BR354,Tables!$D$14:$I$27,3,FALSE)</f>
        <v>0</v>
      </c>
      <c r="AV354" s="59">
        <f>VLOOKUP($BR354,Tables!$D$14:$I$27,4,FALSE)*W354</f>
        <v>0</v>
      </c>
      <c r="AW354" s="59">
        <f>VLOOKUP($BR354,Tables!$D$14:$I$27,5,FALSE)*W354</f>
        <v>0</v>
      </c>
      <c r="AX354" s="52">
        <f>IF(ISERROR(VLOOKUP(V354,Tables!$A$2:$B$27,2,FALSE))=TRUE,0,VLOOKUP(V354,Tables!$A$2:$B$27,2,FALSE))*VLOOKUP(BR354,Tables!$D$14:$J$27,7,FALSE)</f>
        <v>0</v>
      </c>
      <c r="AY354" s="52">
        <f>IF(ISERROR(VLOOKUP(BS354,Tables!$A$2:$B$31,2,FALSE))=TRUE,0,VLOOKUP(BS354,Tables!$A$2:$B$31,2,FALSE))</f>
        <v>0</v>
      </c>
      <c r="AZ354" s="59">
        <f>VLOOKUP($BR354,Tables!$D$14:$K$27,8,FALSE)</f>
        <v>0</v>
      </c>
      <c r="BA354" s="59">
        <f>IF(OR(BR354="T150",BR354="HYBT150"),W354*Tables!$L$23,0)</f>
        <v>0</v>
      </c>
      <c r="BB354" s="59">
        <f>IF(OR(BR354="T200",BR354="HYBT200"),W354*Tables!$E$24,0)</f>
        <v>0</v>
      </c>
      <c r="BC354" s="61">
        <f t="shared" si="69"/>
        <v>480</v>
      </c>
      <c r="BD354" s="55" t="str">
        <f t="shared" si="80"/>
        <v/>
      </c>
      <c r="BE354" s="55" t="str">
        <f t="shared" si="80"/>
        <v/>
      </c>
      <c r="BF354" s="55" t="str">
        <f t="shared" si="80"/>
        <v/>
      </c>
      <c r="BG354" s="55" t="str">
        <f t="shared" si="80"/>
        <v/>
      </c>
      <c r="BH354" s="55" t="str">
        <f t="shared" si="80"/>
        <v/>
      </c>
      <c r="BI354" s="55" t="str">
        <f t="shared" si="80"/>
        <v/>
      </c>
      <c r="BJ354" s="55" t="str">
        <f t="shared" si="80"/>
        <v/>
      </c>
      <c r="BK354" s="55" t="str">
        <f t="shared" si="80"/>
        <v/>
      </c>
      <c r="BL354" s="55" t="str">
        <f t="shared" si="80"/>
        <v/>
      </c>
      <c r="BM354" s="55" t="str">
        <f t="shared" si="80"/>
        <v/>
      </c>
      <c r="BN354" s="55" t="str">
        <f t="shared" si="80"/>
        <v/>
      </c>
      <c r="BO354" s="55" t="str">
        <f t="shared" si="80"/>
        <v/>
      </c>
      <c r="BP354" s="55" t="str">
        <f t="shared" si="80"/>
        <v/>
      </c>
      <c r="BQ354" s="55" t="str">
        <f t="shared" si="80"/>
        <v/>
      </c>
      <c r="BR354" s="62" t="str">
        <f t="shared" si="70"/>
        <v>Base</v>
      </c>
      <c r="BS354" s="62" t="str">
        <f t="shared" si="71"/>
        <v/>
      </c>
      <c r="BT354" s="63">
        <f t="shared" si="72"/>
        <v>117</v>
      </c>
      <c r="BU354" s="64">
        <f t="shared" si="73"/>
        <v>6.02</v>
      </c>
      <c r="BV354" s="64">
        <f t="shared" si="74"/>
        <v>13.04</v>
      </c>
      <c r="BW354" s="64">
        <f t="shared" si="75"/>
        <v>97.44</v>
      </c>
      <c r="BX354" s="65">
        <f t="shared" si="76"/>
        <v>46257.02</v>
      </c>
      <c r="BY354" s="65">
        <f t="shared" si="77"/>
        <v>46264.04</v>
      </c>
      <c r="BZ354" s="65">
        <f t="shared" si="78"/>
        <v>46349.440000000002</v>
      </c>
    </row>
    <row r="355" spans="1:78" s="58" customFormat="1" ht="15.5" x14ac:dyDescent="0.35">
      <c r="A355">
        <v>71319</v>
      </c>
      <c r="B355" t="s">
        <v>782</v>
      </c>
      <c r="C355" t="s">
        <v>37</v>
      </c>
      <c r="D355">
        <v>103</v>
      </c>
      <c r="E355" t="s">
        <v>620</v>
      </c>
      <c r="F355" t="s">
        <v>38</v>
      </c>
      <c r="G355" t="s">
        <v>216</v>
      </c>
      <c r="H355" t="s">
        <v>37</v>
      </c>
      <c r="I355" s="13">
        <v>46251</v>
      </c>
      <c r="J355" s="13">
        <v>46367</v>
      </c>
      <c r="K355" s="13">
        <v>46309</v>
      </c>
      <c r="L355" t="s">
        <v>796</v>
      </c>
      <c r="M355" t="s">
        <v>193</v>
      </c>
      <c r="N355">
        <v>10</v>
      </c>
      <c r="O355">
        <v>10</v>
      </c>
      <c r="P355">
        <v>10</v>
      </c>
      <c r="Q355">
        <v>10</v>
      </c>
      <c r="R355">
        <v>0</v>
      </c>
      <c r="S355">
        <v>239468</v>
      </c>
      <c r="T355" t="s">
        <v>983</v>
      </c>
      <c r="U355">
        <v>0</v>
      </c>
      <c r="V355"/>
      <c r="W355">
        <v>3</v>
      </c>
      <c r="X355" t="s">
        <v>194</v>
      </c>
      <c r="Y355" t="s">
        <v>640</v>
      </c>
      <c r="Z355" t="s">
        <v>641</v>
      </c>
      <c r="AA355" t="s">
        <v>194</v>
      </c>
      <c r="AB355">
        <v>2230</v>
      </c>
      <c r="AC355" t="s">
        <v>8</v>
      </c>
      <c r="AD355" t="s">
        <v>220</v>
      </c>
      <c r="AE355" t="s">
        <v>483</v>
      </c>
      <c r="AF355" s="13">
        <v>46251</v>
      </c>
      <c r="AG355" s="13">
        <v>46367</v>
      </c>
      <c r="AH355"/>
      <c r="AI355"/>
      <c r="AJ355"/>
      <c r="AK355"/>
      <c r="AL355"/>
      <c r="AM355"/>
      <c r="AN355"/>
      <c r="AO355"/>
      <c r="AP355"/>
      <c r="AQ355"/>
      <c r="AR355"/>
      <c r="AS355"/>
      <c r="AT355" s="59">
        <f>VLOOKUP($BR355,Tables!$D$14:$I$27,2,FALSE)*W355</f>
        <v>480</v>
      </c>
      <c r="AU355" s="59">
        <f>VLOOKUP($BR355,Tables!$D$14:$I$27,3,FALSE)</f>
        <v>0</v>
      </c>
      <c r="AV355" s="59">
        <f>VLOOKUP($BR355,Tables!$D$14:$I$27,4,FALSE)*W355</f>
        <v>0</v>
      </c>
      <c r="AW355" s="59">
        <f>VLOOKUP($BR355,Tables!$D$14:$I$27,5,FALSE)*W355</f>
        <v>0</v>
      </c>
      <c r="AX355" s="52">
        <f>IF(ISERROR(VLOOKUP(V355,Tables!$A$2:$B$27,2,FALSE))=TRUE,0,VLOOKUP(V355,Tables!$A$2:$B$27,2,FALSE))*VLOOKUP(BR355,Tables!$D$14:$J$27,7,FALSE)</f>
        <v>0</v>
      </c>
      <c r="AY355" s="52">
        <f>IF(ISERROR(VLOOKUP(BS355,Tables!$A$2:$B$31,2,FALSE))=TRUE,0,VLOOKUP(BS355,Tables!$A$2:$B$31,2,FALSE))</f>
        <v>0</v>
      </c>
      <c r="AZ355" s="59">
        <f>VLOOKUP($BR355,Tables!$D$14:$K$27,8,FALSE)</f>
        <v>0</v>
      </c>
      <c r="BA355" s="59">
        <f>IF(OR(BR355="T150",BR355="HYBT150"),W355*Tables!$L$23,0)</f>
        <v>0</v>
      </c>
      <c r="BB355" s="59">
        <f>IF(OR(BR355="T200",BR355="HYBT200"),W355*Tables!$E$24,0)</f>
        <v>0</v>
      </c>
      <c r="BC355" s="61">
        <f t="shared" si="69"/>
        <v>480</v>
      </c>
      <c r="BD355" s="55" t="str">
        <f t="shared" si="80"/>
        <v/>
      </c>
      <c r="BE355" s="55" t="str">
        <f t="shared" si="80"/>
        <v/>
      </c>
      <c r="BF355" s="55" t="str">
        <f t="shared" si="80"/>
        <v/>
      </c>
      <c r="BG355" s="55" t="str">
        <f t="shared" si="80"/>
        <v/>
      </c>
      <c r="BH355" s="55" t="str">
        <f t="shared" si="80"/>
        <v/>
      </c>
      <c r="BI355" s="55" t="str">
        <f t="shared" si="80"/>
        <v/>
      </c>
      <c r="BJ355" s="55" t="str">
        <f t="shared" si="80"/>
        <v/>
      </c>
      <c r="BK355" s="55" t="str">
        <f t="shared" si="80"/>
        <v/>
      </c>
      <c r="BL355" s="55" t="str">
        <f t="shared" si="80"/>
        <v/>
      </c>
      <c r="BM355" s="55" t="str">
        <f t="shared" si="80"/>
        <v/>
      </c>
      <c r="BN355" s="55" t="str">
        <f t="shared" si="80"/>
        <v/>
      </c>
      <c r="BO355" s="55" t="str">
        <f t="shared" si="80"/>
        <v/>
      </c>
      <c r="BP355" s="55" t="str">
        <f t="shared" si="80"/>
        <v/>
      </c>
      <c r="BQ355" s="55" t="str">
        <f t="shared" si="80"/>
        <v/>
      </c>
      <c r="BR355" s="62" t="str">
        <f t="shared" si="70"/>
        <v>Base</v>
      </c>
      <c r="BS355" s="62" t="str">
        <f t="shared" si="71"/>
        <v/>
      </c>
      <c r="BT355" s="63">
        <f t="shared" si="72"/>
        <v>117</v>
      </c>
      <c r="BU355" s="64">
        <f t="shared" si="73"/>
        <v>6.02</v>
      </c>
      <c r="BV355" s="64">
        <f t="shared" si="74"/>
        <v>13.04</v>
      </c>
      <c r="BW355" s="64">
        <f t="shared" si="75"/>
        <v>97.44</v>
      </c>
      <c r="BX355" s="65">
        <f t="shared" si="76"/>
        <v>46257.02</v>
      </c>
      <c r="BY355" s="65">
        <f t="shared" si="77"/>
        <v>46264.04</v>
      </c>
      <c r="BZ355" s="65">
        <f t="shared" si="78"/>
        <v>46349.440000000002</v>
      </c>
    </row>
    <row r="356" spans="1:78" s="58" customFormat="1" ht="15.5" x14ac:dyDescent="0.35">
      <c r="A356">
        <v>71320</v>
      </c>
      <c r="B356" t="s">
        <v>782</v>
      </c>
      <c r="C356" t="s">
        <v>37</v>
      </c>
      <c r="D356">
        <v>103</v>
      </c>
      <c r="E356" t="s">
        <v>622</v>
      </c>
      <c r="F356" t="s">
        <v>38</v>
      </c>
      <c r="G356" t="s">
        <v>216</v>
      </c>
      <c r="H356" t="s">
        <v>37</v>
      </c>
      <c r="I356" s="13">
        <v>46251</v>
      </c>
      <c r="J356" s="13">
        <v>46367</v>
      </c>
      <c r="K356" s="13">
        <v>46309</v>
      </c>
      <c r="L356" t="s">
        <v>796</v>
      </c>
      <c r="M356" t="s">
        <v>193</v>
      </c>
      <c r="N356">
        <v>10</v>
      </c>
      <c r="O356">
        <v>10</v>
      </c>
      <c r="P356">
        <v>10</v>
      </c>
      <c r="Q356">
        <v>10</v>
      </c>
      <c r="R356">
        <v>0</v>
      </c>
      <c r="S356">
        <v>239468</v>
      </c>
      <c r="T356" t="s">
        <v>983</v>
      </c>
      <c r="U356">
        <v>0</v>
      </c>
      <c r="V356"/>
      <c r="W356">
        <v>3</v>
      </c>
      <c r="X356" t="s">
        <v>194</v>
      </c>
      <c r="Y356" t="s">
        <v>642</v>
      </c>
      <c r="Z356" t="s">
        <v>643</v>
      </c>
      <c r="AA356" t="s">
        <v>194</v>
      </c>
      <c r="AB356">
        <v>2220</v>
      </c>
      <c r="AC356" t="s">
        <v>208</v>
      </c>
      <c r="AD356" t="s">
        <v>209</v>
      </c>
      <c r="AE356" t="s">
        <v>483</v>
      </c>
      <c r="AF356" s="13">
        <v>46251</v>
      </c>
      <c r="AG356" s="13">
        <v>46367</v>
      </c>
      <c r="AH356"/>
      <c r="AI356"/>
      <c r="AJ356"/>
      <c r="AK356"/>
      <c r="AL356"/>
      <c r="AM356"/>
      <c r="AN356"/>
      <c r="AO356"/>
      <c r="AP356"/>
      <c r="AQ356"/>
      <c r="AR356"/>
      <c r="AS356"/>
      <c r="AT356" s="59">
        <f>VLOOKUP($BR356,Tables!$D$14:$I$27,2,FALSE)*W356</f>
        <v>480</v>
      </c>
      <c r="AU356" s="59">
        <f>VLOOKUP($BR356,Tables!$D$14:$I$27,3,FALSE)</f>
        <v>0</v>
      </c>
      <c r="AV356" s="59">
        <f>VLOOKUP($BR356,Tables!$D$14:$I$27,4,FALSE)*W356</f>
        <v>0</v>
      </c>
      <c r="AW356" s="59">
        <f>VLOOKUP($BR356,Tables!$D$14:$I$27,5,FALSE)*W356</f>
        <v>0</v>
      </c>
      <c r="AX356" s="52">
        <f>IF(ISERROR(VLOOKUP(V356,Tables!$A$2:$B$27,2,FALSE))=TRUE,0,VLOOKUP(V356,Tables!$A$2:$B$27,2,FALSE))*VLOOKUP(BR356,Tables!$D$14:$J$27,7,FALSE)</f>
        <v>0</v>
      </c>
      <c r="AY356" s="52">
        <f>IF(ISERROR(VLOOKUP(BS356,Tables!$A$2:$B$31,2,FALSE))=TRUE,0,VLOOKUP(BS356,Tables!$A$2:$B$31,2,FALSE))</f>
        <v>0</v>
      </c>
      <c r="AZ356" s="59">
        <f>VLOOKUP($BR356,Tables!$D$14:$K$27,8,FALSE)</f>
        <v>0</v>
      </c>
      <c r="BA356" s="59">
        <f>IF(OR(BR356="T150",BR356="HYBT150"),W356*Tables!$L$23,0)</f>
        <v>0</v>
      </c>
      <c r="BB356" s="59">
        <f>IF(OR(BR356="T200",BR356="HYBT200"),W356*Tables!$E$24,0)</f>
        <v>0</v>
      </c>
      <c r="BC356" s="61">
        <f t="shared" si="69"/>
        <v>480</v>
      </c>
      <c r="BD356" s="55" t="str">
        <f t="shared" si="80"/>
        <v/>
      </c>
      <c r="BE356" s="55" t="str">
        <f t="shared" si="80"/>
        <v/>
      </c>
      <c r="BF356" s="55" t="str">
        <f t="shared" si="80"/>
        <v/>
      </c>
      <c r="BG356" s="55" t="str">
        <f t="shared" si="80"/>
        <v/>
      </c>
      <c r="BH356" s="55" t="str">
        <f t="shared" si="80"/>
        <v/>
      </c>
      <c r="BI356" s="55" t="str">
        <f t="shared" si="80"/>
        <v/>
      </c>
      <c r="BJ356" s="55" t="str">
        <f t="shared" si="80"/>
        <v/>
      </c>
      <c r="BK356" s="55" t="str">
        <f t="shared" si="80"/>
        <v/>
      </c>
      <c r="BL356" s="55" t="str">
        <f t="shared" si="80"/>
        <v/>
      </c>
      <c r="BM356" s="55" t="str">
        <f t="shared" si="80"/>
        <v/>
      </c>
      <c r="BN356" s="55" t="str">
        <f t="shared" si="80"/>
        <v/>
      </c>
      <c r="BO356" s="55" t="str">
        <f t="shared" si="80"/>
        <v/>
      </c>
      <c r="BP356" s="55" t="str">
        <f t="shared" si="80"/>
        <v/>
      </c>
      <c r="BQ356" s="55" t="str">
        <f t="shared" si="80"/>
        <v/>
      </c>
      <c r="BR356" s="62" t="str">
        <f t="shared" si="70"/>
        <v>Base</v>
      </c>
      <c r="BS356" s="62" t="str">
        <f t="shared" si="71"/>
        <v/>
      </c>
      <c r="BT356" s="63">
        <f t="shared" si="72"/>
        <v>117</v>
      </c>
      <c r="BU356" s="64">
        <f t="shared" si="73"/>
        <v>6.02</v>
      </c>
      <c r="BV356" s="64">
        <f t="shared" si="74"/>
        <v>13.04</v>
      </c>
      <c r="BW356" s="64">
        <f t="shared" si="75"/>
        <v>97.44</v>
      </c>
      <c r="BX356" s="65">
        <f t="shared" si="76"/>
        <v>46257.02</v>
      </c>
      <c r="BY356" s="65">
        <f t="shared" si="77"/>
        <v>46264.04</v>
      </c>
      <c r="BZ356" s="65">
        <f t="shared" si="78"/>
        <v>46349.440000000002</v>
      </c>
    </row>
    <row r="357" spans="1:78" s="58" customFormat="1" ht="15.5" x14ac:dyDescent="0.35">
      <c r="A357">
        <v>71785</v>
      </c>
      <c r="B357" t="s">
        <v>782</v>
      </c>
      <c r="C357" t="s">
        <v>37</v>
      </c>
      <c r="D357">
        <v>103</v>
      </c>
      <c r="E357" t="s">
        <v>624</v>
      </c>
      <c r="F357" t="s">
        <v>38</v>
      </c>
      <c r="G357" t="s">
        <v>216</v>
      </c>
      <c r="H357" t="s">
        <v>37</v>
      </c>
      <c r="I357" s="13">
        <v>46252</v>
      </c>
      <c r="J357" s="13">
        <v>46367</v>
      </c>
      <c r="K357" s="13">
        <v>46309</v>
      </c>
      <c r="L357" t="s">
        <v>796</v>
      </c>
      <c r="M357" t="s">
        <v>193</v>
      </c>
      <c r="N357">
        <v>15</v>
      </c>
      <c r="O357">
        <v>15</v>
      </c>
      <c r="P357">
        <v>15</v>
      </c>
      <c r="Q357">
        <v>15</v>
      </c>
      <c r="R357">
        <v>0</v>
      </c>
      <c r="S357" t="s">
        <v>197</v>
      </c>
      <c r="T357" t="s">
        <v>197</v>
      </c>
      <c r="U357">
        <v>0</v>
      </c>
      <c r="V357"/>
      <c r="W357">
        <v>3</v>
      </c>
      <c r="X357" t="s">
        <v>194</v>
      </c>
      <c r="Y357" t="s">
        <v>644</v>
      </c>
      <c r="Z357" t="s">
        <v>645</v>
      </c>
      <c r="AA357" t="s">
        <v>206</v>
      </c>
      <c r="AB357">
        <v>2304</v>
      </c>
      <c r="AC357" t="s">
        <v>200</v>
      </c>
      <c r="AD357" t="s">
        <v>325</v>
      </c>
      <c r="AE357" t="s">
        <v>496</v>
      </c>
      <c r="AF357" s="13">
        <v>46252</v>
      </c>
      <c r="AG357" s="13">
        <v>46367</v>
      </c>
      <c r="AH357"/>
      <c r="AI357"/>
      <c r="AJ357"/>
      <c r="AK357"/>
      <c r="AL357"/>
      <c r="AM357"/>
      <c r="AN357"/>
      <c r="AO357"/>
      <c r="AP357"/>
      <c r="AQ357"/>
      <c r="AR357"/>
      <c r="AS357"/>
      <c r="AT357" s="59">
        <f>VLOOKUP($BR357,Tables!$D$14:$I$27,2,FALSE)*W357</f>
        <v>480</v>
      </c>
      <c r="AU357" s="59">
        <f>VLOOKUP($BR357,Tables!$D$14:$I$27,3,FALSE)</f>
        <v>0</v>
      </c>
      <c r="AV357" s="59">
        <f>VLOOKUP($BR357,Tables!$D$14:$I$27,4,FALSE)*W357</f>
        <v>0</v>
      </c>
      <c r="AW357" s="59">
        <f>VLOOKUP($BR357,Tables!$D$14:$I$27,5,FALSE)*W357</f>
        <v>0</v>
      </c>
      <c r="AX357" s="52">
        <f>IF(ISERROR(VLOOKUP(V357,Tables!$A$2:$B$27,2,FALSE))=TRUE,0,VLOOKUP(V357,Tables!$A$2:$B$27,2,FALSE))*VLOOKUP(BR357,Tables!$D$14:$J$27,7,FALSE)</f>
        <v>0</v>
      </c>
      <c r="AY357" s="52">
        <f>IF(ISERROR(VLOOKUP(BS357,Tables!$A$2:$B$31,2,FALSE))=TRUE,0,VLOOKUP(BS357,Tables!$A$2:$B$31,2,FALSE))</f>
        <v>0</v>
      </c>
      <c r="AZ357" s="59">
        <f>VLOOKUP($BR357,Tables!$D$14:$K$27,8,FALSE)</f>
        <v>0</v>
      </c>
      <c r="BA357" s="59">
        <f>IF(OR(BR357="T150",BR357="HYBT150"),W357*Tables!$L$23,0)</f>
        <v>0</v>
      </c>
      <c r="BB357" s="59">
        <f>IF(OR(BR357="T200",BR357="HYBT200"),W357*Tables!$E$24,0)</f>
        <v>0</v>
      </c>
      <c r="BC357" s="61">
        <f t="shared" si="69"/>
        <v>480</v>
      </c>
      <c r="BD357" s="55" t="str">
        <f t="shared" si="80"/>
        <v/>
      </c>
      <c r="BE357" s="55" t="str">
        <f t="shared" ref="BD357:BQ375" si="81">IF(ISERROR(SEARCHB(" "&amp;BE$1&amp;" "," "&amp;$L357&amp;" "))=TRUE,"",BE$1)</f>
        <v/>
      </c>
      <c r="BF357" s="55" t="str">
        <f t="shared" si="81"/>
        <v/>
      </c>
      <c r="BG357" s="55" t="str">
        <f t="shared" si="81"/>
        <v/>
      </c>
      <c r="BH357" s="55" t="str">
        <f t="shared" si="81"/>
        <v/>
      </c>
      <c r="BI357" s="55" t="str">
        <f t="shared" si="81"/>
        <v/>
      </c>
      <c r="BJ357" s="55" t="str">
        <f t="shared" si="81"/>
        <v/>
      </c>
      <c r="BK357" s="55" t="str">
        <f t="shared" si="81"/>
        <v/>
      </c>
      <c r="BL357" s="55" t="str">
        <f t="shared" si="81"/>
        <v/>
      </c>
      <c r="BM357" s="55" t="str">
        <f t="shared" si="81"/>
        <v/>
      </c>
      <c r="BN357" s="55" t="str">
        <f t="shared" si="81"/>
        <v/>
      </c>
      <c r="BO357" s="55" t="str">
        <f t="shared" si="81"/>
        <v/>
      </c>
      <c r="BP357" s="55" t="str">
        <f t="shared" si="81"/>
        <v/>
      </c>
      <c r="BQ357" s="55" t="str">
        <f t="shared" si="81"/>
        <v/>
      </c>
      <c r="BR357" s="62" t="str">
        <f t="shared" si="70"/>
        <v>Base</v>
      </c>
      <c r="BS357" s="62" t="str">
        <f t="shared" si="71"/>
        <v/>
      </c>
      <c r="BT357" s="63">
        <f t="shared" si="72"/>
        <v>116</v>
      </c>
      <c r="BU357" s="64">
        <f t="shared" si="73"/>
        <v>5.96</v>
      </c>
      <c r="BV357" s="64">
        <f t="shared" si="74"/>
        <v>12.92</v>
      </c>
      <c r="BW357" s="64">
        <f t="shared" si="75"/>
        <v>96.6</v>
      </c>
      <c r="BX357" s="65">
        <f t="shared" si="76"/>
        <v>46257.96</v>
      </c>
      <c r="BY357" s="65">
        <f t="shared" si="77"/>
        <v>46264.92</v>
      </c>
      <c r="BZ357" s="65">
        <f t="shared" si="78"/>
        <v>46349.599999999999</v>
      </c>
    </row>
    <row r="358" spans="1:78" s="58" customFormat="1" ht="15.5" x14ac:dyDescent="0.35">
      <c r="A358">
        <v>71321</v>
      </c>
      <c r="B358" t="s">
        <v>782</v>
      </c>
      <c r="C358" t="s">
        <v>37</v>
      </c>
      <c r="D358">
        <v>103</v>
      </c>
      <c r="E358" t="s">
        <v>626</v>
      </c>
      <c r="F358" t="s">
        <v>38</v>
      </c>
      <c r="G358" t="s">
        <v>216</v>
      </c>
      <c r="H358" t="s">
        <v>37</v>
      </c>
      <c r="I358" s="13">
        <v>46252</v>
      </c>
      <c r="J358" s="13">
        <v>46367</v>
      </c>
      <c r="K358" s="13">
        <v>46309</v>
      </c>
      <c r="L358" t="s">
        <v>796</v>
      </c>
      <c r="M358" t="s">
        <v>193</v>
      </c>
      <c r="N358">
        <v>10</v>
      </c>
      <c r="O358">
        <v>10</v>
      </c>
      <c r="P358">
        <v>10</v>
      </c>
      <c r="Q358">
        <v>10</v>
      </c>
      <c r="R358">
        <v>0</v>
      </c>
      <c r="S358">
        <v>582</v>
      </c>
      <c r="T358" t="s">
        <v>224</v>
      </c>
      <c r="U358">
        <v>0</v>
      </c>
      <c r="V358"/>
      <c r="W358">
        <v>3</v>
      </c>
      <c r="X358" t="s">
        <v>194</v>
      </c>
      <c r="Y358" t="s">
        <v>646</v>
      </c>
      <c r="Z358" t="s">
        <v>647</v>
      </c>
      <c r="AA358" t="s">
        <v>19</v>
      </c>
      <c r="AB358">
        <v>1209</v>
      </c>
      <c r="AC358" t="s">
        <v>8</v>
      </c>
      <c r="AD358" t="s">
        <v>220</v>
      </c>
      <c r="AE358" t="s">
        <v>496</v>
      </c>
      <c r="AF358" s="13">
        <v>46252</v>
      </c>
      <c r="AG358" s="13">
        <v>46367</v>
      </c>
      <c r="AH358"/>
      <c r="AI358"/>
      <c r="AJ358"/>
      <c r="AK358"/>
      <c r="AL358"/>
      <c r="AM358"/>
      <c r="AN358"/>
      <c r="AO358"/>
      <c r="AP358"/>
      <c r="AQ358"/>
      <c r="AR358"/>
      <c r="AS358"/>
      <c r="AT358" s="59">
        <f>VLOOKUP($BR358,Tables!$D$14:$I$27,2,FALSE)*W358</f>
        <v>480</v>
      </c>
      <c r="AU358" s="59">
        <f>VLOOKUP($BR358,Tables!$D$14:$I$27,3,FALSE)</f>
        <v>0</v>
      </c>
      <c r="AV358" s="59">
        <f>VLOOKUP($BR358,Tables!$D$14:$I$27,4,FALSE)*W358</f>
        <v>0</v>
      </c>
      <c r="AW358" s="59">
        <f>VLOOKUP($BR358,Tables!$D$14:$I$27,5,FALSE)*W358</f>
        <v>0</v>
      </c>
      <c r="AX358" s="52">
        <f>IF(ISERROR(VLOOKUP(V358,Tables!$A$2:$B$27,2,FALSE))=TRUE,0,VLOOKUP(V358,Tables!$A$2:$B$27,2,FALSE))*VLOOKUP(BR358,Tables!$D$14:$J$27,7,FALSE)</f>
        <v>0</v>
      </c>
      <c r="AY358" s="52">
        <f>IF(ISERROR(VLOOKUP(BS358,Tables!$A$2:$B$31,2,FALSE))=TRUE,0,VLOOKUP(BS358,Tables!$A$2:$B$31,2,FALSE))</f>
        <v>0</v>
      </c>
      <c r="AZ358" s="59">
        <f>VLOOKUP($BR358,Tables!$D$14:$K$27,8,FALSE)</f>
        <v>0</v>
      </c>
      <c r="BA358" s="59">
        <f>IF(OR(BR358="T150",BR358="HYBT150"),W358*Tables!$L$23,0)</f>
        <v>0</v>
      </c>
      <c r="BB358" s="59">
        <f>IF(OR(BR358="T200",BR358="HYBT200"),W358*Tables!$E$24,0)</f>
        <v>0</v>
      </c>
      <c r="BC358" s="61">
        <f t="shared" si="69"/>
        <v>480</v>
      </c>
      <c r="BD358" s="55" t="str">
        <f t="shared" si="81"/>
        <v/>
      </c>
      <c r="BE358" s="55" t="str">
        <f t="shared" si="81"/>
        <v/>
      </c>
      <c r="BF358" s="55" t="str">
        <f t="shared" si="81"/>
        <v/>
      </c>
      <c r="BG358" s="55" t="str">
        <f t="shared" si="81"/>
        <v/>
      </c>
      <c r="BH358" s="55" t="str">
        <f t="shared" si="81"/>
        <v/>
      </c>
      <c r="BI358" s="55" t="str">
        <f t="shared" si="81"/>
        <v/>
      </c>
      <c r="BJ358" s="55" t="str">
        <f t="shared" si="81"/>
        <v/>
      </c>
      <c r="BK358" s="55" t="str">
        <f t="shared" si="81"/>
        <v/>
      </c>
      <c r="BL358" s="55" t="str">
        <f t="shared" si="81"/>
        <v/>
      </c>
      <c r="BM358" s="55" t="str">
        <f t="shared" si="81"/>
        <v/>
      </c>
      <c r="BN358" s="55" t="str">
        <f t="shared" si="81"/>
        <v/>
      </c>
      <c r="BO358" s="55" t="str">
        <f t="shared" si="81"/>
        <v/>
      </c>
      <c r="BP358" s="55" t="str">
        <f t="shared" si="81"/>
        <v/>
      </c>
      <c r="BQ358" s="55" t="str">
        <f t="shared" si="81"/>
        <v/>
      </c>
      <c r="BR358" s="62" t="str">
        <f t="shared" si="70"/>
        <v>Base</v>
      </c>
      <c r="BS358" s="62" t="str">
        <f t="shared" si="71"/>
        <v/>
      </c>
      <c r="BT358" s="63">
        <f t="shared" si="72"/>
        <v>116</v>
      </c>
      <c r="BU358" s="64">
        <f t="shared" si="73"/>
        <v>5.96</v>
      </c>
      <c r="BV358" s="64">
        <f t="shared" si="74"/>
        <v>12.92</v>
      </c>
      <c r="BW358" s="64">
        <f t="shared" si="75"/>
        <v>96.6</v>
      </c>
      <c r="BX358" s="65">
        <f t="shared" si="76"/>
        <v>46257.96</v>
      </c>
      <c r="BY358" s="65">
        <f t="shared" si="77"/>
        <v>46264.92</v>
      </c>
      <c r="BZ358" s="65">
        <f t="shared" si="78"/>
        <v>46349.599999999999</v>
      </c>
    </row>
    <row r="359" spans="1:78" s="58" customFormat="1" ht="15.5" x14ac:dyDescent="0.35">
      <c r="A359">
        <v>71322</v>
      </c>
      <c r="B359" t="s">
        <v>782</v>
      </c>
      <c r="C359" t="s">
        <v>37</v>
      </c>
      <c r="D359">
        <v>103</v>
      </c>
      <c r="E359" t="s">
        <v>628</v>
      </c>
      <c r="F359" t="s">
        <v>38</v>
      </c>
      <c r="G359" t="s">
        <v>216</v>
      </c>
      <c r="H359" t="s">
        <v>37</v>
      </c>
      <c r="I359" s="13">
        <v>46251</v>
      </c>
      <c r="J359" s="13">
        <v>46367</v>
      </c>
      <c r="K359" s="13">
        <v>46309</v>
      </c>
      <c r="L359" t="s">
        <v>329</v>
      </c>
      <c r="M359" t="s">
        <v>161</v>
      </c>
      <c r="N359">
        <v>15</v>
      </c>
      <c r="O359">
        <v>0</v>
      </c>
      <c r="P359">
        <v>0</v>
      </c>
      <c r="Q359">
        <v>0</v>
      </c>
      <c r="R359">
        <v>0</v>
      </c>
      <c r="S359" t="s">
        <v>197</v>
      </c>
      <c r="T359" t="s">
        <v>197</v>
      </c>
      <c r="U359">
        <v>0</v>
      </c>
      <c r="V359"/>
      <c r="W359">
        <v>3</v>
      </c>
      <c r="X359" t="s">
        <v>19</v>
      </c>
      <c r="Y359"/>
      <c r="Z359" t="s">
        <v>648</v>
      </c>
      <c r="AA359"/>
      <c r="AB359"/>
      <c r="AC359"/>
      <c r="AD359"/>
      <c r="AE359"/>
      <c r="AF359" s="13">
        <v>46251</v>
      </c>
      <c r="AG359" s="13">
        <v>46367</v>
      </c>
      <c r="AH359"/>
      <c r="AI359"/>
      <c r="AJ359"/>
      <c r="AK359"/>
      <c r="AL359"/>
      <c r="AM359"/>
      <c r="AN359"/>
      <c r="AO359"/>
      <c r="AP359"/>
      <c r="AQ359"/>
      <c r="AR359"/>
      <c r="AS359"/>
      <c r="AT359" s="59">
        <f>VLOOKUP($BR359,Tables!$D$14:$I$27,2,FALSE)*W359</f>
        <v>480</v>
      </c>
      <c r="AU359" s="59">
        <f>VLOOKUP($BR359,Tables!$D$14:$I$27,3,FALSE)</f>
        <v>0</v>
      </c>
      <c r="AV359" s="59">
        <f>VLOOKUP($BR359,Tables!$D$14:$I$27,4,FALSE)*W359</f>
        <v>0</v>
      </c>
      <c r="AW359" s="59">
        <f>VLOOKUP($BR359,Tables!$D$14:$I$27,5,FALSE)*W359</f>
        <v>0</v>
      </c>
      <c r="AX359" s="52">
        <f>IF(ISERROR(VLOOKUP(V359,Tables!$A$2:$B$27,2,FALSE))=TRUE,0,VLOOKUP(V359,Tables!$A$2:$B$27,2,FALSE))*VLOOKUP(BR359,Tables!$D$14:$J$27,7,FALSE)</f>
        <v>0</v>
      </c>
      <c r="AY359" s="52">
        <f>IF(ISERROR(VLOOKUP(BS359,Tables!$A$2:$B$31,2,FALSE))=TRUE,0,VLOOKUP(BS359,Tables!$A$2:$B$31,2,FALSE))</f>
        <v>0</v>
      </c>
      <c r="AZ359" s="59">
        <f>VLOOKUP($BR359,Tables!$D$14:$K$27,8,FALSE)</f>
        <v>0</v>
      </c>
      <c r="BA359" s="59">
        <f>IF(OR(BR359="T150",BR359="HYBT150"),W359*Tables!$L$23,0)</f>
        <v>0</v>
      </c>
      <c r="BB359" s="59">
        <f>IF(OR(BR359="T200",BR359="HYBT200"),W359*Tables!$E$24,0)</f>
        <v>0</v>
      </c>
      <c r="BC359" s="61">
        <f t="shared" si="69"/>
        <v>480</v>
      </c>
      <c r="BD359" s="55" t="str">
        <f t="shared" si="81"/>
        <v/>
      </c>
      <c r="BE359" s="55" t="str">
        <f t="shared" si="81"/>
        <v/>
      </c>
      <c r="BF359" s="55" t="str">
        <f t="shared" si="81"/>
        <v/>
      </c>
      <c r="BG359" s="55" t="str">
        <f t="shared" si="81"/>
        <v/>
      </c>
      <c r="BH359" s="55" t="str">
        <f t="shared" si="81"/>
        <v/>
      </c>
      <c r="BI359" s="55" t="str">
        <f t="shared" si="81"/>
        <v/>
      </c>
      <c r="BJ359" s="55" t="str">
        <f t="shared" si="81"/>
        <v/>
      </c>
      <c r="BK359" s="55" t="str">
        <f t="shared" si="81"/>
        <v/>
      </c>
      <c r="BL359" s="55" t="str">
        <f t="shared" si="81"/>
        <v/>
      </c>
      <c r="BM359" s="55" t="str">
        <f t="shared" si="81"/>
        <v/>
      </c>
      <c r="BN359" s="55" t="str">
        <f t="shared" si="81"/>
        <v/>
      </c>
      <c r="BO359" s="55" t="str">
        <f t="shared" si="81"/>
        <v/>
      </c>
      <c r="BP359" s="55" t="str">
        <f t="shared" si="81"/>
        <v/>
      </c>
      <c r="BQ359" s="55" t="str">
        <f t="shared" si="81"/>
        <v/>
      </c>
      <c r="BR359" s="62" t="str">
        <f t="shared" si="70"/>
        <v>Base</v>
      </c>
      <c r="BS359" s="62" t="str">
        <f t="shared" si="71"/>
        <v/>
      </c>
      <c r="BT359" s="63">
        <f t="shared" si="72"/>
        <v>117</v>
      </c>
      <c r="BU359" s="64">
        <f t="shared" si="73"/>
        <v>6.02</v>
      </c>
      <c r="BV359" s="64">
        <f t="shared" si="74"/>
        <v>13.04</v>
      </c>
      <c r="BW359" s="64">
        <f t="shared" si="75"/>
        <v>97.44</v>
      </c>
      <c r="BX359" s="65">
        <f t="shared" si="76"/>
        <v>46257.02</v>
      </c>
      <c r="BY359" s="65">
        <f t="shared" si="77"/>
        <v>46264.04</v>
      </c>
      <c r="BZ359" s="65">
        <f t="shared" si="78"/>
        <v>46349.440000000002</v>
      </c>
    </row>
    <row r="360" spans="1:78" s="58" customFormat="1" ht="15.5" x14ac:dyDescent="0.35">
      <c r="A360">
        <v>71323</v>
      </c>
      <c r="B360" t="s">
        <v>782</v>
      </c>
      <c r="C360" t="s">
        <v>37</v>
      </c>
      <c r="D360">
        <v>103</v>
      </c>
      <c r="E360" t="s">
        <v>630</v>
      </c>
      <c r="F360" t="s">
        <v>38</v>
      </c>
      <c r="G360" t="s">
        <v>216</v>
      </c>
      <c r="H360" t="s">
        <v>37</v>
      </c>
      <c r="I360" s="13">
        <v>46251</v>
      </c>
      <c r="J360" s="13">
        <v>46367</v>
      </c>
      <c r="K360" s="13">
        <v>46309</v>
      </c>
      <c r="L360" t="s">
        <v>796</v>
      </c>
      <c r="M360" t="s">
        <v>193</v>
      </c>
      <c r="N360">
        <v>15</v>
      </c>
      <c r="O360">
        <v>0</v>
      </c>
      <c r="P360">
        <v>0</v>
      </c>
      <c r="Q360">
        <v>0</v>
      </c>
      <c r="R360">
        <v>0</v>
      </c>
      <c r="S360" t="s">
        <v>197</v>
      </c>
      <c r="T360" t="s">
        <v>197</v>
      </c>
      <c r="U360">
        <v>0</v>
      </c>
      <c r="V360"/>
      <c r="W360">
        <v>3</v>
      </c>
      <c r="X360" t="s">
        <v>293</v>
      </c>
      <c r="Y360"/>
      <c r="Z360"/>
      <c r="AA360" t="s">
        <v>206</v>
      </c>
      <c r="AB360">
        <v>2302</v>
      </c>
      <c r="AC360" t="s">
        <v>207</v>
      </c>
      <c r="AD360" t="s">
        <v>330</v>
      </c>
      <c r="AE360" t="s">
        <v>483</v>
      </c>
      <c r="AF360" s="13">
        <v>46251</v>
      </c>
      <c r="AG360" s="13">
        <v>46367</v>
      </c>
      <c r="AH360"/>
      <c r="AI360"/>
      <c r="AJ360"/>
      <c r="AK360"/>
      <c r="AL360"/>
      <c r="AM360"/>
      <c r="AN360"/>
      <c r="AO360"/>
      <c r="AP360"/>
      <c r="AQ360"/>
      <c r="AR360"/>
      <c r="AS360"/>
      <c r="AT360" s="59">
        <f>VLOOKUP($BR360,Tables!$D$14:$I$27,2,FALSE)*W360</f>
        <v>480</v>
      </c>
      <c r="AU360" s="59">
        <f>VLOOKUP($BR360,Tables!$D$14:$I$27,3,FALSE)</f>
        <v>0</v>
      </c>
      <c r="AV360" s="59">
        <f>VLOOKUP($BR360,Tables!$D$14:$I$27,4,FALSE)*W360</f>
        <v>0</v>
      </c>
      <c r="AW360" s="59">
        <f>VLOOKUP($BR360,Tables!$D$14:$I$27,5,FALSE)*W360</f>
        <v>0</v>
      </c>
      <c r="AX360" s="52">
        <f>IF(ISERROR(VLOOKUP(V360,Tables!$A$2:$B$27,2,FALSE))=TRUE,0,VLOOKUP(V360,Tables!$A$2:$B$27,2,FALSE))*VLOOKUP(BR360,Tables!$D$14:$J$27,7,FALSE)</f>
        <v>0</v>
      </c>
      <c r="AY360" s="52">
        <f>IF(ISERROR(VLOOKUP(BS360,Tables!$A$2:$B$31,2,FALSE))=TRUE,0,VLOOKUP(BS360,Tables!$A$2:$B$31,2,FALSE))</f>
        <v>0</v>
      </c>
      <c r="AZ360" s="59">
        <f>VLOOKUP($BR360,Tables!$D$14:$K$27,8,FALSE)</f>
        <v>0</v>
      </c>
      <c r="BA360" s="59">
        <f>IF(OR(BR360="T150",BR360="HYBT150"),W360*Tables!$L$23,0)</f>
        <v>0</v>
      </c>
      <c r="BB360" s="59">
        <f>IF(OR(BR360="T200",BR360="HYBT200"),W360*Tables!$E$24,0)</f>
        <v>0</v>
      </c>
      <c r="BC360" s="61">
        <f t="shared" si="69"/>
        <v>480</v>
      </c>
      <c r="BD360" s="55" t="str">
        <f t="shared" si="81"/>
        <v/>
      </c>
      <c r="BE360" s="55" t="str">
        <f t="shared" si="81"/>
        <v/>
      </c>
      <c r="BF360" s="55" t="str">
        <f t="shared" si="81"/>
        <v/>
      </c>
      <c r="BG360" s="55" t="str">
        <f t="shared" si="81"/>
        <v/>
      </c>
      <c r="BH360" s="55" t="str">
        <f t="shared" si="81"/>
        <v/>
      </c>
      <c r="BI360" s="55" t="str">
        <f t="shared" si="81"/>
        <v/>
      </c>
      <c r="BJ360" s="55" t="str">
        <f t="shared" si="81"/>
        <v/>
      </c>
      <c r="BK360" s="55" t="str">
        <f t="shared" si="81"/>
        <v/>
      </c>
      <c r="BL360" s="55" t="str">
        <f t="shared" si="81"/>
        <v/>
      </c>
      <c r="BM360" s="55" t="str">
        <f t="shared" si="81"/>
        <v/>
      </c>
      <c r="BN360" s="55" t="str">
        <f t="shared" si="81"/>
        <v/>
      </c>
      <c r="BO360" s="55" t="str">
        <f t="shared" si="81"/>
        <v/>
      </c>
      <c r="BP360" s="55" t="str">
        <f t="shared" si="81"/>
        <v/>
      </c>
      <c r="BQ360" s="55" t="str">
        <f t="shared" si="81"/>
        <v/>
      </c>
      <c r="BR360" s="62" t="str">
        <f t="shared" si="70"/>
        <v>Base</v>
      </c>
      <c r="BS360" s="62" t="str">
        <f t="shared" si="71"/>
        <v/>
      </c>
      <c r="BT360" s="63">
        <f t="shared" si="72"/>
        <v>117</v>
      </c>
      <c r="BU360" s="64">
        <f t="shared" si="73"/>
        <v>6.02</v>
      </c>
      <c r="BV360" s="64">
        <f t="shared" si="74"/>
        <v>13.04</v>
      </c>
      <c r="BW360" s="64">
        <f t="shared" si="75"/>
        <v>97.44</v>
      </c>
      <c r="BX360" s="65">
        <f t="shared" si="76"/>
        <v>46257.02</v>
      </c>
      <c r="BY360" s="65">
        <f t="shared" si="77"/>
        <v>46264.04</v>
      </c>
      <c r="BZ360" s="65">
        <f t="shared" si="78"/>
        <v>46349.440000000002</v>
      </c>
    </row>
    <row r="361" spans="1:78" s="58" customFormat="1" ht="15.5" x14ac:dyDescent="0.35">
      <c r="A361">
        <v>71324</v>
      </c>
      <c r="B361" t="s">
        <v>782</v>
      </c>
      <c r="C361" t="s">
        <v>37</v>
      </c>
      <c r="D361">
        <v>103</v>
      </c>
      <c r="E361" t="s">
        <v>631</v>
      </c>
      <c r="F361" t="s">
        <v>38</v>
      </c>
      <c r="G361" t="s">
        <v>216</v>
      </c>
      <c r="H361" t="s">
        <v>37</v>
      </c>
      <c r="I361" s="13">
        <v>46251</v>
      </c>
      <c r="J361" s="13">
        <v>46367</v>
      </c>
      <c r="K361" s="13">
        <v>46309</v>
      </c>
      <c r="L361" t="s">
        <v>795</v>
      </c>
      <c r="M361" t="s">
        <v>161</v>
      </c>
      <c r="N361">
        <v>15</v>
      </c>
      <c r="O361">
        <v>7</v>
      </c>
      <c r="P361">
        <v>7</v>
      </c>
      <c r="Q361">
        <v>7</v>
      </c>
      <c r="R361">
        <v>0</v>
      </c>
      <c r="S361">
        <v>289503</v>
      </c>
      <c r="T361" t="s">
        <v>984</v>
      </c>
      <c r="U361">
        <v>0</v>
      </c>
      <c r="V361"/>
      <c r="W361">
        <v>3</v>
      </c>
      <c r="X361" t="s">
        <v>194</v>
      </c>
      <c r="Y361"/>
      <c r="Z361" t="s">
        <v>830</v>
      </c>
      <c r="AA361"/>
      <c r="AB361"/>
      <c r="AC361"/>
      <c r="AD361"/>
      <c r="AE361"/>
      <c r="AF361" s="13">
        <v>46251</v>
      </c>
      <c r="AG361" s="13">
        <v>46367</v>
      </c>
      <c r="AH361"/>
      <c r="AI361"/>
      <c r="AJ361"/>
      <c r="AK361"/>
      <c r="AL361"/>
      <c r="AM361"/>
      <c r="AN361"/>
      <c r="AO361"/>
      <c r="AP361"/>
      <c r="AQ361"/>
      <c r="AR361"/>
      <c r="AS361"/>
      <c r="AT361" s="59">
        <f>VLOOKUP($BR361,Tables!$D$14:$I$27,2,FALSE)*W361</f>
        <v>480</v>
      </c>
      <c r="AU361" s="59">
        <f>VLOOKUP($BR361,Tables!$D$14:$I$27,3,FALSE)</f>
        <v>0</v>
      </c>
      <c r="AV361" s="59">
        <f>VLOOKUP($BR361,Tables!$D$14:$I$27,4,FALSE)*W361</f>
        <v>0</v>
      </c>
      <c r="AW361" s="59">
        <f>VLOOKUP($BR361,Tables!$D$14:$I$27,5,FALSE)*W361</f>
        <v>0</v>
      </c>
      <c r="AX361" s="52">
        <f>IF(ISERROR(VLOOKUP(V361,Tables!$A$2:$B$27,2,FALSE))=TRUE,0,VLOOKUP(V361,Tables!$A$2:$B$27,2,FALSE))*VLOOKUP(BR361,Tables!$D$14:$J$27,7,FALSE)</f>
        <v>0</v>
      </c>
      <c r="AY361" s="52">
        <f>IF(ISERROR(VLOOKUP(BS361,Tables!$A$2:$B$31,2,FALSE))=TRUE,0,VLOOKUP(BS361,Tables!$A$2:$B$31,2,FALSE))</f>
        <v>0</v>
      </c>
      <c r="AZ361" s="59">
        <f>VLOOKUP($BR361,Tables!$D$14:$K$27,8,FALSE)</f>
        <v>0</v>
      </c>
      <c r="BA361" s="59">
        <f>IF(OR(BR361="T150",BR361="HYBT150"),W361*Tables!$L$23,0)</f>
        <v>0</v>
      </c>
      <c r="BB361" s="59">
        <f>IF(OR(BR361="T200",BR361="HYBT200"),W361*Tables!$E$24,0)</f>
        <v>0</v>
      </c>
      <c r="BC361" s="61">
        <f t="shared" si="69"/>
        <v>480</v>
      </c>
      <c r="BD361" s="55" t="str">
        <f t="shared" si="81"/>
        <v/>
      </c>
      <c r="BE361" s="55" t="str">
        <f t="shared" si="81"/>
        <v/>
      </c>
      <c r="BF361" s="55" t="str">
        <f t="shared" si="81"/>
        <v/>
      </c>
      <c r="BG361" s="55" t="str">
        <f t="shared" si="81"/>
        <v/>
      </c>
      <c r="BH361" s="55" t="str">
        <f t="shared" si="81"/>
        <v/>
      </c>
      <c r="BI361" s="55" t="str">
        <f t="shared" si="81"/>
        <v/>
      </c>
      <c r="BJ361" s="55" t="str">
        <f t="shared" si="81"/>
        <v/>
      </c>
      <c r="BK361" s="55" t="str">
        <f t="shared" si="81"/>
        <v/>
      </c>
      <c r="BL361" s="55" t="str">
        <f t="shared" si="81"/>
        <v/>
      </c>
      <c r="BM361" s="55" t="str">
        <f t="shared" si="81"/>
        <v/>
      </c>
      <c r="BN361" s="55" t="str">
        <f t="shared" si="81"/>
        <v/>
      </c>
      <c r="BO361" s="55" t="str">
        <f t="shared" si="81"/>
        <v/>
      </c>
      <c r="BP361" s="55" t="str">
        <f t="shared" si="81"/>
        <v/>
      </c>
      <c r="BQ361" s="55" t="str">
        <f t="shared" si="81"/>
        <v/>
      </c>
      <c r="BR361" s="62" t="str">
        <f t="shared" si="70"/>
        <v>Base</v>
      </c>
      <c r="BS361" s="62" t="str">
        <f t="shared" si="71"/>
        <v/>
      </c>
      <c r="BT361" s="63">
        <f t="shared" si="72"/>
        <v>117</v>
      </c>
      <c r="BU361" s="64">
        <f t="shared" si="73"/>
        <v>6.02</v>
      </c>
      <c r="BV361" s="64">
        <f t="shared" si="74"/>
        <v>13.04</v>
      </c>
      <c r="BW361" s="64">
        <f t="shared" si="75"/>
        <v>97.44</v>
      </c>
      <c r="BX361" s="65">
        <f t="shared" si="76"/>
        <v>46257.02</v>
      </c>
      <c r="BY361" s="65">
        <f t="shared" si="77"/>
        <v>46264.04</v>
      </c>
      <c r="BZ361" s="65">
        <f t="shared" si="78"/>
        <v>46349.440000000002</v>
      </c>
    </row>
    <row r="362" spans="1:78" s="58" customFormat="1" ht="15.5" x14ac:dyDescent="0.35">
      <c r="A362">
        <v>71786</v>
      </c>
      <c r="B362" t="s">
        <v>782</v>
      </c>
      <c r="C362" t="s">
        <v>37</v>
      </c>
      <c r="D362">
        <v>103</v>
      </c>
      <c r="E362" t="s">
        <v>633</v>
      </c>
      <c r="F362" t="s">
        <v>38</v>
      </c>
      <c r="G362" t="s">
        <v>216</v>
      </c>
      <c r="H362" t="s">
        <v>37</v>
      </c>
      <c r="I362" s="13">
        <v>46252</v>
      </c>
      <c r="J362" s="13">
        <v>46367</v>
      </c>
      <c r="K362" s="13">
        <v>46309</v>
      </c>
      <c r="L362" t="s">
        <v>796</v>
      </c>
      <c r="M362" t="s">
        <v>193</v>
      </c>
      <c r="N362">
        <v>15</v>
      </c>
      <c r="O362">
        <v>5</v>
      </c>
      <c r="P362">
        <v>5</v>
      </c>
      <c r="Q362">
        <v>5</v>
      </c>
      <c r="R362">
        <v>0</v>
      </c>
      <c r="S362">
        <v>377554</v>
      </c>
      <c r="T362" t="s">
        <v>832</v>
      </c>
      <c r="U362">
        <v>0</v>
      </c>
      <c r="V362"/>
      <c r="W362">
        <v>3</v>
      </c>
      <c r="X362" t="s">
        <v>194</v>
      </c>
      <c r="Y362"/>
      <c r="Z362" t="s">
        <v>831</v>
      </c>
      <c r="AA362" t="s">
        <v>206</v>
      </c>
      <c r="AB362">
        <v>1300</v>
      </c>
      <c r="AC362" t="s">
        <v>203</v>
      </c>
      <c r="AD362" t="s">
        <v>209</v>
      </c>
      <c r="AE362" t="s">
        <v>496</v>
      </c>
      <c r="AF362" s="13">
        <v>46252</v>
      </c>
      <c r="AG362" s="13">
        <v>46367</v>
      </c>
      <c r="AH362"/>
      <c r="AI362"/>
      <c r="AJ362"/>
      <c r="AK362"/>
      <c r="AL362"/>
      <c r="AM362"/>
      <c r="AN362"/>
      <c r="AO362"/>
      <c r="AP362"/>
      <c r="AQ362"/>
      <c r="AR362"/>
      <c r="AS362"/>
      <c r="AT362" s="59">
        <f>VLOOKUP($BR362,Tables!$D$14:$I$27,2,FALSE)*W362</f>
        <v>480</v>
      </c>
      <c r="AU362" s="59">
        <f>VLOOKUP($BR362,Tables!$D$14:$I$27,3,FALSE)</f>
        <v>0</v>
      </c>
      <c r="AV362" s="59">
        <f>VLOOKUP($BR362,Tables!$D$14:$I$27,4,FALSE)*W362</f>
        <v>0</v>
      </c>
      <c r="AW362" s="59">
        <f>VLOOKUP($BR362,Tables!$D$14:$I$27,5,FALSE)*W362</f>
        <v>0</v>
      </c>
      <c r="AX362" s="52">
        <f>IF(ISERROR(VLOOKUP(V362,Tables!$A$2:$B$27,2,FALSE))=TRUE,0,VLOOKUP(V362,Tables!$A$2:$B$27,2,FALSE))*VLOOKUP(BR362,Tables!$D$14:$J$27,7,FALSE)</f>
        <v>0</v>
      </c>
      <c r="AY362" s="52">
        <f>IF(ISERROR(VLOOKUP(BS362,Tables!$A$2:$B$31,2,FALSE))=TRUE,0,VLOOKUP(BS362,Tables!$A$2:$B$31,2,FALSE))</f>
        <v>0</v>
      </c>
      <c r="AZ362" s="59">
        <f>VLOOKUP($BR362,Tables!$D$14:$K$27,8,FALSE)</f>
        <v>0</v>
      </c>
      <c r="BA362" s="59">
        <f>IF(OR(BR362="T150",BR362="HYBT150"),W362*Tables!$L$23,0)</f>
        <v>0</v>
      </c>
      <c r="BB362" s="59">
        <f>IF(OR(BR362="T200",BR362="HYBT200"),W362*Tables!$E$24,0)</f>
        <v>0</v>
      </c>
      <c r="BC362" s="61">
        <f t="shared" si="69"/>
        <v>480</v>
      </c>
      <c r="BD362" s="55" t="str">
        <f t="shared" si="81"/>
        <v/>
      </c>
      <c r="BE362" s="55" t="str">
        <f t="shared" si="81"/>
        <v/>
      </c>
      <c r="BF362" s="55" t="str">
        <f t="shared" si="81"/>
        <v/>
      </c>
      <c r="BG362" s="55" t="str">
        <f t="shared" si="81"/>
        <v/>
      </c>
      <c r="BH362" s="55" t="str">
        <f t="shared" si="81"/>
        <v/>
      </c>
      <c r="BI362" s="55" t="str">
        <f t="shared" si="81"/>
        <v/>
      </c>
      <c r="BJ362" s="55" t="str">
        <f t="shared" si="81"/>
        <v/>
      </c>
      <c r="BK362" s="55" t="str">
        <f t="shared" si="81"/>
        <v/>
      </c>
      <c r="BL362" s="55" t="str">
        <f t="shared" si="81"/>
        <v/>
      </c>
      <c r="BM362" s="55" t="str">
        <f t="shared" si="81"/>
        <v/>
      </c>
      <c r="BN362" s="55" t="str">
        <f t="shared" si="81"/>
        <v/>
      </c>
      <c r="BO362" s="55" t="str">
        <f t="shared" si="81"/>
        <v/>
      </c>
      <c r="BP362" s="55" t="str">
        <f t="shared" si="81"/>
        <v/>
      </c>
      <c r="BQ362" s="55" t="str">
        <f t="shared" si="81"/>
        <v/>
      </c>
      <c r="BR362" s="62" t="str">
        <f t="shared" si="70"/>
        <v>Base</v>
      </c>
      <c r="BS362" s="62" t="str">
        <f t="shared" si="71"/>
        <v/>
      </c>
      <c r="BT362" s="63">
        <f t="shared" si="72"/>
        <v>116</v>
      </c>
      <c r="BU362" s="64">
        <f t="shared" si="73"/>
        <v>5.96</v>
      </c>
      <c r="BV362" s="64">
        <f t="shared" si="74"/>
        <v>12.92</v>
      </c>
      <c r="BW362" s="64">
        <f t="shared" si="75"/>
        <v>96.6</v>
      </c>
      <c r="BX362" s="65">
        <f t="shared" si="76"/>
        <v>46257.96</v>
      </c>
      <c r="BY362" s="65">
        <f t="shared" si="77"/>
        <v>46264.92</v>
      </c>
      <c r="BZ362" s="65">
        <f t="shared" si="78"/>
        <v>46349.599999999999</v>
      </c>
    </row>
    <row r="363" spans="1:78" s="58" customFormat="1" ht="15.5" x14ac:dyDescent="0.35">
      <c r="A363">
        <v>71787</v>
      </c>
      <c r="B363" t="s">
        <v>782</v>
      </c>
      <c r="C363" t="s">
        <v>37</v>
      </c>
      <c r="D363">
        <v>104</v>
      </c>
      <c r="E363">
        <v>3001</v>
      </c>
      <c r="F363" t="s">
        <v>40</v>
      </c>
      <c r="G363" t="s">
        <v>216</v>
      </c>
      <c r="H363" t="s">
        <v>37</v>
      </c>
      <c r="I363" s="13">
        <v>46251</v>
      </c>
      <c r="J363" s="13">
        <v>46367</v>
      </c>
      <c r="K363" s="13">
        <v>46309</v>
      </c>
      <c r="L363" t="s">
        <v>856</v>
      </c>
      <c r="M363" t="s">
        <v>161</v>
      </c>
      <c r="N363">
        <v>20</v>
      </c>
      <c r="O363">
        <v>12</v>
      </c>
      <c r="P363">
        <v>12</v>
      </c>
      <c r="Q363">
        <v>12</v>
      </c>
      <c r="R363">
        <v>0</v>
      </c>
      <c r="S363">
        <v>377683</v>
      </c>
      <c r="T363" t="s">
        <v>991</v>
      </c>
      <c r="U363">
        <v>0</v>
      </c>
      <c r="V363"/>
      <c r="W363">
        <v>3</v>
      </c>
      <c r="X363" t="s">
        <v>194</v>
      </c>
      <c r="Y363"/>
      <c r="Z363" t="s">
        <v>992</v>
      </c>
      <c r="AA363" t="s">
        <v>268</v>
      </c>
      <c r="AB363" t="s">
        <v>198</v>
      </c>
      <c r="AC363" t="s">
        <v>204</v>
      </c>
      <c r="AD363" t="s">
        <v>918</v>
      </c>
      <c r="AE363" t="s">
        <v>516</v>
      </c>
      <c r="AF363" s="13">
        <v>46251</v>
      </c>
      <c r="AG363" s="13">
        <v>46367</v>
      </c>
      <c r="AH363"/>
      <c r="AI363"/>
      <c r="AJ363"/>
      <c r="AK363"/>
      <c r="AL363"/>
      <c r="AM363"/>
      <c r="AN363"/>
      <c r="AO363"/>
      <c r="AP363"/>
      <c r="AQ363"/>
      <c r="AR363"/>
      <c r="AS363"/>
      <c r="AT363" s="59">
        <f>VLOOKUP($BR363,Tables!$D$14:$I$27,2,FALSE)*W363</f>
        <v>480</v>
      </c>
      <c r="AU363" s="59">
        <f>VLOOKUP($BR363,Tables!$D$14:$I$27,3,FALSE)</f>
        <v>0</v>
      </c>
      <c r="AV363" s="59">
        <f>VLOOKUP($BR363,Tables!$D$14:$I$27,4,FALSE)*W363</f>
        <v>0</v>
      </c>
      <c r="AW363" s="59">
        <f>VLOOKUP($BR363,Tables!$D$14:$I$27,5,FALSE)*W363</f>
        <v>0</v>
      </c>
      <c r="AX363" s="52">
        <f>IF(ISERROR(VLOOKUP(V363,Tables!$A$2:$B$27,2,FALSE))=TRUE,0,VLOOKUP(V363,Tables!$A$2:$B$27,2,FALSE))*VLOOKUP(BR363,Tables!$D$14:$J$27,7,FALSE)</f>
        <v>0</v>
      </c>
      <c r="AY363" s="52">
        <f>IF(ISERROR(VLOOKUP(BS363,Tables!$A$2:$B$31,2,FALSE))=TRUE,0,VLOOKUP(BS363,Tables!$A$2:$B$31,2,FALSE))</f>
        <v>0</v>
      </c>
      <c r="AZ363" s="59">
        <f>VLOOKUP($BR363,Tables!$D$14:$K$27,8,FALSE)</f>
        <v>0</v>
      </c>
      <c r="BA363" s="59">
        <f>IF(OR(BR363="T150",BR363="HYBT150"),W363*Tables!$L$23,0)</f>
        <v>0</v>
      </c>
      <c r="BB363" s="59">
        <f>IF(OR(BR363="T200",BR363="HYBT200"),W363*Tables!$E$24,0)</f>
        <v>0</v>
      </c>
      <c r="BC363" s="61">
        <f t="shared" si="69"/>
        <v>480</v>
      </c>
      <c r="BD363" s="55" t="str">
        <f t="shared" si="81"/>
        <v/>
      </c>
      <c r="BE363" s="55" t="str">
        <f t="shared" si="81"/>
        <v/>
      </c>
      <c r="BF363" s="55" t="str">
        <f t="shared" si="81"/>
        <v/>
      </c>
      <c r="BG363" s="55" t="str">
        <f t="shared" si="81"/>
        <v/>
      </c>
      <c r="BH363" s="55" t="str">
        <f t="shared" si="81"/>
        <v/>
      </c>
      <c r="BI363" s="55" t="str">
        <f t="shared" si="81"/>
        <v/>
      </c>
      <c r="BJ363" s="55" t="str">
        <f t="shared" si="81"/>
        <v/>
      </c>
      <c r="BK363" s="55" t="str">
        <f t="shared" si="81"/>
        <v/>
      </c>
      <c r="BL363" s="55" t="str">
        <f t="shared" si="81"/>
        <v/>
      </c>
      <c r="BM363" s="55" t="str">
        <f t="shared" si="81"/>
        <v/>
      </c>
      <c r="BN363" s="55" t="str">
        <f t="shared" si="81"/>
        <v/>
      </c>
      <c r="BO363" s="55" t="str">
        <f t="shared" si="81"/>
        <v/>
      </c>
      <c r="BP363" s="55" t="str">
        <f t="shared" si="81"/>
        <v/>
      </c>
      <c r="BQ363" s="55" t="str">
        <f t="shared" si="81"/>
        <v/>
      </c>
      <c r="BR363" s="62" t="str">
        <f t="shared" si="70"/>
        <v>Base</v>
      </c>
      <c r="BS363" s="62" t="str">
        <f t="shared" si="71"/>
        <v/>
      </c>
      <c r="BT363" s="63">
        <f t="shared" si="72"/>
        <v>117</v>
      </c>
      <c r="BU363" s="64">
        <f t="shared" si="73"/>
        <v>6.02</v>
      </c>
      <c r="BV363" s="64">
        <f t="shared" si="74"/>
        <v>13.04</v>
      </c>
      <c r="BW363" s="64">
        <f t="shared" si="75"/>
        <v>97.44</v>
      </c>
      <c r="BX363" s="65">
        <f t="shared" si="76"/>
        <v>46257.02</v>
      </c>
      <c r="BY363" s="65">
        <f t="shared" si="77"/>
        <v>46264.04</v>
      </c>
      <c r="BZ363" s="65">
        <f t="shared" si="78"/>
        <v>46349.440000000002</v>
      </c>
    </row>
    <row r="364" spans="1:78" s="58" customFormat="1" ht="15.5" x14ac:dyDescent="0.35">
      <c r="A364">
        <v>71788</v>
      </c>
      <c r="B364" t="s">
        <v>782</v>
      </c>
      <c r="C364" t="s">
        <v>37</v>
      </c>
      <c r="D364">
        <v>104</v>
      </c>
      <c r="E364">
        <v>3002</v>
      </c>
      <c r="F364" t="s">
        <v>40</v>
      </c>
      <c r="G364" t="s">
        <v>216</v>
      </c>
      <c r="H364" t="s">
        <v>37</v>
      </c>
      <c r="I364" s="13">
        <v>46252</v>
      </c>
      <c r="J364" s="13">
        <v>46367</v>
      </c>
      <c r="K364" s="13">
        <v>46309</v>
      </c>
      <c r="L364" t="s">
        <v>796</v>
      </c>
      <c r="M364" t="s">
        <v>193</v>
      </c>
      <c r="N364">
        <v>20</v>
      </c>
      <c r="O364">
        <v>20</v>
      </c>
      <c r="P364">
        <v>20</v>
      </c>
      <c r="Q364">
        <v>20</v>
      </c>
      <c r="R364">
        <v>1</v>
      </c>
      <c r="S364">
        <v>329394</v>
      </c>
      <c r="T364" t="s">
        <v>993</v>
      </c>
      <c r="U364">
        <v>0</v>
      </c>
      <c r="V364"/>
      <c r="W364">
        <v>3</v>
      </c>
      <c r="X364" t="s">
        <v>194</v>
      </c>
      <c r="Y364"/>
      <c r="Z364"/>
      <c r="AA364" t="s">
        <v>194</v>
      </c>
      <c r="AB364">
        <v>2220</v>
      </c>
      <c r="AC364" t="s">
        <v>200</v>
      </c>
      <c r="AD364" t="s">
        <v>325</v>
      </c>
      <c r="AE364" t="s">
        <v>496</v>
      </c>
      <c r="AF364" s="13">
        <v>46252</v>
      </c>
      <c r="AG364" s="13">
        <v>46367</v>
      </c>
      <c r="AH364"/>
      <c r="AI364"/>
      <c r="AJ364"/>
      <c r="AK364"/>
      <c r="AL364"/>
      <c r="AM364"/>
      <c r="AN364"/>
      <c r="AO364"/>
      <c r="AP364"/>
      <c r="AQ364"/>
      <c r="AR364"/>
      <c r="AS364"/>
      <c r="AT364" s="59">
        <f>VLOOKUP($BR364,Tables!$D$14:$I$27,2,FALSE)*W364</f>
        <v>480</v>
      </c>
      <c r="AU364" s="59">
        <f>VLOOKUP($BR364,Tables!$D$14:$I$27,3,FALSE)</f>
        <v>0</v>
      </c>
      <c r="AV364" s="59">
        <f>VLOOKUP($BR364,Tables!$D$14:$I$27,4,FALSE)*W364</f>
        <v>0</v>
      </c>
      <c r="AW364" s="59">
        <f>VLOOKUP($BR364,Tables!$D$14:$I$27,5,FALSE)*W364</f>
        <v>0</v>
      </c>
      <c r="AX364" s="52">
        <f>IF(ISERROR(VLOOKUP(V364,Tables!$A$2:$B$27,2,FALSE))=TRUE,0,VLOOKUP(V364,Tables!$A$2:$B$27,2,FALSE))*VLOOKUP(BR364,Tables!$D$14:$J$27,7,FALSE)</f>
        <v>0</v>
      </c>
      <c r="AY364" s="52">
        <f>IF(ISERROR(VLOOKUP(BS364,Tables!$A$2:$B$31,2,FALSE))=TRUE,0,VLOOKUP(BS364,Tables!$A$2:$B$31,2,FALSE))</f>
        <v>0</v>
      </c>
      <c r="AZ364" s="59">
        <f>VLOOKUP($BR364,Tables!$D$14:$K$27,8,FALSE)</f>
        <v>0</v>
      </c>
      <c r="BA364" s="59">
        <f>IF(OR(BR364="T150",BR364="HYBT150"),W364*Tables!$L$23,0)</f>
        <v>0</v>
      </c>
      <c r="BB364" s="59">
        <f>IF(OR(BR364="T200",BR364="HYBT200"),W364*Tables!$E$24,0)</f>
        <v>0</v>
      </c>
      <c r="BC364" s="61">
        <f t="shared" si="69"/>
        <v>480</v>
      </c>
      <c r="BD364" s="55" t="str">
        <f t="shared" si="81"/>
        <v/>
      </c>
      <c r="BE364" s="55" t="str">
        <f t="shared" si="81"/>
        <v/>
      </c>
      <c r="BF364" s="55" t="str">
        <f t="shared" si="81"/>
        <v/>
      </c>
      <c r="BG364" s="55" t="str">
        <f t="shared" si="81"/>
        <v/>
      </c>
      <c r="BH364" s="55" t="str">
        <f t="shared" si="81"/>
        <v/>
      </c>
      <c r="BI364" s="55" t="str">
        <f t="shared" si="81"/>
        <v/>
      </c>
      <c r="BJ364" s="55" t="str">
        <f t="shared" si="81"/>
        <v/>
      </c>
      <c r="BK364" s="55" t="str">
        <f t="shared" si="81"/>
        <v/>
      </c>
      <c r="BL364" s="55" t="str">
        <f t="shared" si="81"/>
        <v/>
      </c>
      <c r="BM364" s="55" t="str">
        <f t="shared" si="81"/>
        <v/>
      </c>
      <c r="BN364" s="55" t="str">
        <f t="shared" si="81"/>
        <v/>
      </c>
      <c r="BO364" s="55" t="str">
        <f t="shared" si="81"/>
        <v/>
      </c>
      <c r="BP364" s="55" t="str">
        <f t="shared" si="81"/>
        <v/>
      </c>
      <c r="BQ364" s="55" t="str">
        <f t="shared" si="81"/>
        <v/>
      </c>
      <c r="BR364" s="62" t="str">
        <f t="shared" si="70"/>
        <v>Base</v>
      </c>
      <c r="BS364" s="62" t="str">
        <f t="shared" si="71"/>
        <v/>
      </c>
      <c r="BT364" s="63">
        <f t="shared" si="72"/>
        <v>116</v>
      </c>
      <c r="BU364" s="64">
        <f t="shared" si="73"/>
        <v>5.96</v>
      </c>
      <c r="BV364" s="64">
        <f t="shared" si="74"/>
        <v>12.92</v>
      </c>
      <c r="BW364" s="64">
        <f t="shared" si="75"/>
        <v>96.6</v>
      </c>
      <c r="BX364" s="65">
        <f t="shared" si="76"/>
        <v>46257.96</v>
      </c>
      <c r="BY364" s="65">
        <f t="shared" si="77"/>
        <v>46264.92</v>
      </c>
      <c r="BZ364" s="65">
        <f t="shared" si="78"/>
        <v>46349.599999999999</v>
      </c>
    </row>
    <row r="365" spans="1:78" s="58" customFormat="1" ht="15.5" x14ac:dyDescent="0.35">
      <c r="A365">
        <v>71325</v>
      </c>
      <c r="B365" t="s">
        <v>782</v>
      </c>
      <c r="C365" t="s">
        <v>37</v>
      </c>
      <c r="D365">
        <v>104</v>
      </c>
      <c r="E365">
        <v>3003</v>
      </c>
      <c r="F365" t="s">
        <v>40</v>
      </c>
      <c r="G365" t="s">
        <v>216</v>
      </c>
      <c r="H365" t="s">
        <v>37</v>
      </c>
      <c r="I365" s="13">
        <v>46251</v>
      </c>
      <c r="J365" s="13">
        <v>46367</v>
      </c>
      <c r="K365" s="13">
        <v>46309</v>
      </c>
      <c r="L365" t="s">
        <v>826</v>
      </c>
      <c r="M365" t="s">
        <v>193</v>
      </c>
      <c r="N365">
        <v>20</v>
      </c>
      <c r="O365">
        <v>20</v>
      </c>
      <c r="P365">
        <v>20</v>
      </c>
      <c r="Q365">
        <v>20</v>
      </c>
      <c r="R365">
        <v>0</v>
      </c>
      <c r="S365">
        <v>289503</v>
      </c>
      <c r="T365" t="s">
        <v>984</v>
      </c>
      <c r="U365">
        <v>0</v>
      </c>
      <c r="V365"/>
      <c r="W365">
        <v>3</v>
      </c>
      <c r="X365" t="s">
        <v>194</v>
      </c>
      <c r="Y365"/>
      <c r="Z365" t="s">
        <v>377</v>
      </c>
      <c r="AA365" t="s">
        <v>206</v>
      </c>
      <c r="AB365">
        <v>2307</v>
      </c>
      <c r="AC365" t="s">
        <v>8</v>
      </c>
      <c r="AD365" t="s">
        <v>220</v>
      </c>
      <c r="AE365" t="s">
        <v>483</v>
      </c>
      <c r="AF365" s="13">
        <v>46251</v>
      </c>
      <c r="AG365" s="13">
        <v>46367</v>
      </c>
      <c r="AH365"/>
      <c r="AI365"/>
      <c r="AJ365"/>
      <c r="AK365"/>
      <c r="AL365"/>
      <c r="AM365"/>
      <c r="AN365"/>
      <c r="AO365"/>
      <c r="AP365"/>
      <c r="AQ365"/>
      <c r="AR365"/>
      <c r="AS365"/>
      <c r="AT365" s="59">
        <f>VLOOKUP($BR365,Tables!$D$14:$I$27,2,FALSE)*W365</f>
        <v>480</v>
      </c>
      <c r="AU365" s="59">
        <f>VLOOKUP($BR365,Tables!$D$14:$I$27,3,FALSE)</f>
        <v>0</v>
      </c>
      <c r="AV365" s="59">
        <f>VLOOKUP($BR365,Tables!$D$14:$I$27,4,FALSE)*W365</f>
        <v>0</v>
      </c>
      <c r="AW365" s="59">
        <f>VLOOKUP($BR365,Tables!$D$14:$I$27,5,FALSE)*W365</f>
        <v>0</v>
      </c>
      <c r="AX365" s="52">
        <f>IF(ISERROR(VLOOKUP(V365,Tables!$A$2:$B$27,2,FALSE))=TRUE,0,VLOOKUP(V365,Tables!$A$2:$B$27,2,FALSE))*VLOOKUP(BR365,Tables!$D$14:$J$27,7,FALSE)</f>
        <v>0</v>
      </c>
      <c r="AY365" s="52">
        <f>IF(ISERROR(VLOOKUP(BS365,Tables!$A$2:$B$31,2,FALSE))=TRUE,0,VLOOKUP(BS365,Tables!$A$2:$B$31,2,FALSE))</f>
        <v>0</v>
      </c>
      <c r="AZ365" s="59">
        <f>VLOOKUP($BR365,Tables!$D$14:$K$27,8,FALSE)</f>
        <v>0</v>
      </c>
      <c r="BA365" s="59">
        <f>IF(OR(BR365="T150",BR365="HYBT150"),W365*Tables!$L$23,0)</f>
        <v>0</v>
      </c>
      <c r="BB365" s="59">
        <f>IF(OR(BR365="T200",BR365="HYBT200"),W365*Tables!$E$24,0)</f>
        <v>0</v>
      </c>
      <c r="BC365" s="61">
        <f t="shared" si="69"/>
        <v>480</v>
      </c>
      <c r="BD365" s="55" t="str">
        <f t="shared" si="81"/>
        <v/>
      </c>
      <c r="BE365" s="55" t="str">
        <f t="shared" si="81"/>
        <v/>
      </c>
      <c r="BF365" s="55" t="str">
        <f t="shared" si="81"/>
        <v/>
      </c>
      <c r="BG365" s="55" t="str">
        <f t="shared" si="81"/>
        <v/>
      </c>
      <c r="BH365" s="55" t="str">
        <f t="shared" si="81"/>
        <v/>
      </c>
      <c r="BI365" s="55" t="str">
        <f t="shared" si="81"/>
        <v/>
      </c>
      <c r="BJ365" s="55" t="str">
        <f t="shared" si="81"/>
        <v/>
      </c>
      <c r="BK365" s="55" t="str">
        <f t="shared" si="81"/>
        <v/>
      </c>
      <c r="BL365" s="55" t="str">
        <f t="shared" si="81"/>
        <v/>
      </c>
      <c r="BM365" s="55" t="str">
        <f t="shared" si="81"/>
        <v/>
      </c>
      <c r="BN365" s="55" t="str">
        <f t="shared" si="81"/>
        <v/>
      </c>
      <c r="BO365" s="55" t="str">
        <f t="shared" si="81"/>
        <v/>
      </c>
      <c r="BP365" s="55" t="str">
        <f t="shared" si="81"/>
        <v/>
      </c>
      <c r="BQ365" s="55" t="str">
        <f t="shared" si="81"/>
        <v/>
      </c>
      <c r="BR365" s="62" t="str">
        <f t="shared" si="70"/>
        <v>Base</v>
      </c>
      <c r="BS365" s="62" t="str">
        <f t="shared" si="71"/>
        <v/>
      </c>
      <c r="BT365" s="63">
        <f t="shared" si="72"/>
        <v>117</v>
      </c>
      <c r="BU365" s="64">
        <f t="shared" si="73"/>
        <v>6.02</v>
      </c>
      <c r="BV365" s="64">
        <f t="shared" si="74"/>
        <v>13.04</v>
      </c>
      <c r="BW365" s="64">
        <f t="shared" si="75"/>
        <v>97.44</v>
      </c>
      <c r="BX365" s="65">
        <f t="shared" si="76"/>
        <v>46257.02</v>
      </c>
      <c r="BY365" s="65">
        <f t="shared" si="77"/>
        <v>46264.04</v>
      </c>
      <c r="BZ365" s="65">
        <f t="shared" si="78"/>
        <v>46349.440000000002</v>
      </c>
    </row>
    <row r="366" spans="1:78" s="58" customFormat="1" ht="15.5" x14ac:dyDescent="0.35">
      <c r="A366">
        <v>71326</v>
      </c>
      <c r="B366" t="s">
        <v>782</v>
      </c>
      <c r="C366" t="s">
        <v>37</v>
      </c>
      <c r="D366">
        <v>104</v>
      </c>
      <c r="E366">
        <v>3004</v>
      </c>
      <c r="F366" t="s">
        <v>40</v>
      </c>
      <c r="G366" t="s">
        <v>216</v>
      </c>
      <c r="H366" t="s">
        <v>37</v>
      </c>
      <c r="I366" s="13">
        <v>46251</v>
      </c>
      <c r="J366" s="13">
        <v>46367</v>
      </c>
      <c r="K366" s="13">
        <v>46309</v>
      </c>
      <c r="L366" t="s">
        <v>796</v>
      </c>
      <c r="M366" t="s">
        <v>193</v>
      </c>
      <c r="N366">
        <v>20</v>
      </c>
      <c r="O366">
        <v>19</v>
      </c>
      <c r="P366">
        <v>19</v>
      </c>
      <c r="Q366">
        <v>19</v>
      </c>
      <c r="R366">
        <v>0</v>
      </c>
      <c r="S366">
        <v>368235</v>
      </c>
      <c r="T366" t="s">
        <v>981</v>
      </c>
      <c r="U366">
        <v>0</v>
      </c>
      <c r="V366"/>
      <c r="W366">
        <v>3</v>
      </c>
      <c r="X366" t="s">
        <v>194</v>
      </c>
      <c r="Y366"/>
      <c r="Z366"/>
      <c r="AA366" t="s">
        <v>206</v>
      </c>
      <c r="AB366">
        <v>2302</v>
      </c>
      <c r="AC366" t="s">
        <v>200</v>
      </c>
      <c r="AD366" t="s">
        <v>325</v>
      </c>
      <c r="AE366" t="s">
        <v>483</v>
      </c>
      <c r="AF366" s="13">
        <v>46251</v>
      </c>
      <c r="AG366" s="13">
        <v>46367</v>
      </c>
      <c r="AH366"/>
      <c r="AI366"/>
      <c r="AJ366"/>
      <c r="AK366"/>
      <c r="AL366"/>
      <c r="AM366"/>
      <c r="AN366"/>
      <c r="AO366"/>
      <c r="AP366"/>
      <c r="AQ366"/>
      <c r="AR366"/>
      <c r="AS366"/>
      <c r="AT366" s="59">
        <f>VLOOKUP($BR366,Tables!$D$14:$I$27,2,FALSE)*W366</f>
        <v>480</v>
      </c>
      <c r="AU366" s="59">
        <f>VLOOKUP($BR366,Tables!$D$14:$I$27,3,FALSE)</f>
        <v>0</v>
      </c>
      <c r="AV366" s="59">
        <f>VLOOKUP($BR366,Tables!$D$14:$I$27,4,FALSE)*W366</f>
        <v>0</v>
      </c>
      <c r="AW366" s="59">
        <f>VLOOKUP($BR366,Tables!$D$14:$I$27,5,FALSE)*W366</f>
        <v>0</v>
      </c>
      <c r="AX366" s="52">
        <f>IF(ISERROR(VLOOKUP(V366,Tables!$A$2:$B$27,2,FALSE))=TRUE,0,VLOOKUP(V366,Tables!$A$2:$B$27,2,FALSE))*VLOOKUP(BR366,Tables!$D$14:$J$27,7,FALSE)</f>
        <v>0</v>
      </c>
      <c r="AY366" s="52">
        <f>IF(ISERROR(VLOOKUP(BS366,Tables!$A$2:$B$31,2,FALSE))=TRUE,0,VLOOKUP(BS366,Tables!$A$2:$B$31,2,FALSE))</f>
        <v>0</v>
      </c>
      <c r="AZ366" s="59">
        <f>VLOOKUP($BR366,Tables!$D$14:$K$27,8,FALSE)</f>
        <v>0</v>
      </c>
      <c r="BA366" s="59">
        <f>IF(OR(BR366="T150",BR366="HYBT150"),W366*Tables!$L$23,0)</f>
        <v>0</v>
      </c>
      <c r="BB366" s="59">
        <f>IF(OR(BR366="T200",BR366="HYBT200"),W366*Tables!$E$24,0)</f>
        <v>0</v>
      </c>
      <c r="BC366" s="61">
        <f t="shared" si="69"/>
        <v>480</v>
      </c>
      <c r="BD366" s="55" t="str">
        <f t="shared" si="81"/>
        <v/>
      </c>
      <c r="BE366" s="55" t="str">
        <f t="shared" si="81"/>
        <v/>
      </c>
      <c r="BF366" s="55" t="str">
        <f t="shared" si="81"/>
        <v/>
      </c>
      <c r="BG366" s="55" t="str">
        <f t="shared" si="81"/>
        <v/>
      </c>
      <c r="BH366" s="55" t="str">
        <f t="shared" si="81"/>
        <v/>
      </c>
      <c r="BI366" s="55" t="str">
        <f t="shared" si="81"/>
        <v/>
      </c>
      <c r="BJ366" s="55" t="str">
        <f t="shared" si="81"/>
        <v/>
      </c>
      <c r="BK366" s="55" t="str">
        <f t="shared" si="81"/>
        <v/>
      </c>
      <c r="BL366" s="55" t="str">
        <f t="shared" si="81"/>
        <v/>
      </c>
      <c r="BM366" s="55" t="str">
        <f t="shared" si="81"/>
        <v/>
      </c>
      <c r="BN366" s="55" t="str">
        <f t="shared" si="81"/>
        <v/>
      </c>
      <c r="BO366" s="55" t="str">
        <f t="shared" si="81"/>
        <v/>
      </c>
      <c r="BP366" s="55" t="str">
        <f t="shared" si="81"/>
        <v/>
      </c>
      <c r="BQ366" s="55" t="str">
        <f t="shared" si="81"/>
        <v/>
      </c>
      <c r="BR366" s="62" t="str">
        <f t="shared" si="70"/>
        <v>Base</v>
      </c>
      <c r="BS366" s="62" t="str">
        <f t="shared" si="71"/>
        <v/>
      </c>
      <c r="BT366" s="63">
        <f t="shared" si="72"/>
        <v>117</v>
      </c>
      <c r="BU366" s="64">
        <f t="shared" si="73"/>
        <v>6.02</v>
      </c>
      <c r="BV366" s="64">
        <f t="shared" si="74"/>
        <v>13.04</v>
      </c>
      <c r="BW366" s="64">
        <f t="shared" si="75"/>
        <v>97.44</v>
      </c>
      <c r="BX366" s="65">
        <f t="shared" si="76"/>
        <v>46257.02</v>
      </c>
      <c r="BY366" s="65">
        <f t="shared" si="77"/>
        <v>46264.04</v>
      </c>
      <c r="BZ366" s="65">
        <f t="shared" si="78"/>
        <v>46349.440000000002</v>
      </c>
    </row>
    <row r="367" spans="1:78" s="58" customFormat="1" ht="15.5" x14ac:dyDescent="0.35">
      <c r="A367">
        <v>71327</v>
      </c>
      <c r="B367" t="s">
        <v>782</v>
      </c>
      <c r="C367" t="s">
        <v>37</v>
      </c>
      <c r="D367">
        <v>104</v>
      </c>
      <c r="E367">
        <v>3005</v>
      </c>
      <c r="F367" t="s">
        <v>40</v>
      </c>
      <c r="G367" t="s">
        <v>216</v>
      </c>
      <c r="H367" t="s">
        <v>37</v>
      </c>
      <c r="I367" s="13">
        <v>46251</v>
      </c>
      <c r="J367" s="13">
        <v>46367</v>
      </c>
      <c r="K367" s="13">
        <v>46309</v>
      </c>
      <c r="L367" t="s">
        <v>795</v>
      </c>
      <c r="M367" t="s">
        <v>161</v>
      </c>
      <c r="N367">
        <v>20</v>
      </c>
      <c r="O367">
        <v>20</v>
      </c>
      <c r="P367">
        <v>20</v>
      </c>
      <c r="Q367">
        <v>20</v>
      </c>
      <c r="R367">
        <v>1</v>
      </c>
      <c r="S367">
        <v>377554</v>
      </c>
      <c r="T367" t="s">
        <v>832</v>
      </c>
      <c r="U367">
        <v>0</v>
      </c>
      <c r="V367"/>
      <c r="W367">
        <v>3</v>
      </c>
      <c r="X367" t="s">
        <v>194</v>
      </c>
      <c r="Y367"/>
      <c r="Z367" t="s">
        <v>277</v>
      </c>
      <c r="AA367"/>
      <c r="AB367"/>
      <c r="AC367"/>
      <c r="AD367"/>
      <c r="AE367"/>
      <c r="AF367" s="13">
        <v>46251</v>
      </c>
      <c r="AG367" s="13">
        <v>46367</v>
      </c>
      <c r="AH367"/>
      <c r="AI367"/>
      <c r="AJ367"/>
      <c r="AK367"/>
      <c r="AL367"/>
      <c r="AM367"/>
      <c r="AN367"/>
      <c r="AO367"/>
      <c r="AP367"/>
      <c r="AQ367"/>
      <c r="AR367"/>
      <c r="AS367"/>
      <c r="AT367" s="59">
        <f>VLOOKUP($BR367,Tables!$D$14:$I$27,2,FALSE)*W367</f>
        <v>480</v>
      </c>
      <c r="AU367" s="59">
        <f>VLOOKUP($BR367,Tables!$D$14:$I$27,3,FALSE)</f>
        <v>0</v>
      </c>
      <c r="AV367" s="59">
        <f>VLOOKUP($BR367,Tables!$D$14:$I$27,4,FALSE)*W367</f>
        <v>0</v>
      </c>
      <c r="AW367" s="59">
        <f>VLOOKUP($BR367,Tables!$D$14:$I$27,5,FALSE)*W367</f>
        <v>0</v>
      </c>
      <c r="AX367" s="52">
        <f>IF(ISERROR(VLOOKUP(V367,Tables!$A$2:$B$27,2,FALSE))=TRUE,0,VLOOKUP(V367,Tables!$A$2:$B$27,2,FALSE))*VLOOKUP(BR367,Tables!$D$14:$J$27,7,FALSE)</f>
        <v>0</v>
      </c>
      <c r="AY367" s="52">
        <f>IF(ISERROR(VLOOKUP(BS367,Tables!$A$2:$B$31,2,FALSE))=TRUE,0,VLOOKUP(BS367,Tables!$A$2:$B$31,2,FALSE))</f>
        <v>0</v>
      </c>
      <c r="AZ367" s="59">
        <f>VLOOKUP($BR367,Tables!$D$14:$K$27,8,FALSE)</f>
        <v>0</v>
      </c>
      <c r="BA367" s="59">
        <f>IF(OR(BR367="T150",BR367="HYBT150"),W367*Tables!$L$23,0)</f>
        <v>0</v>
      </c>
      <c r="BB367" s="59">
        <f>IF(OR(BR367="T200",BR367="HYBT200"),W367*Tables!$E$24,0)</f>
        <v>0</v>
      </c>
      <c r="BC367" s="61">
        <f t="shared" si="69"/>
        <v>480</v>
      </c>
      <c r="BD367" s="55" t="str">
        <f t="shared" si="81"/>
        <v/>
      </c>
      <c r="BE367" s="55" t="str">
        <f t="shared" si="81"/>
        <v/>
      </c>
      <c r="BF367" s="55" t="str">
        <f t="shared" si="81"/>
        <v/>
      </c>
      <c r="BG367" s="55" t="str">
        <f t="shared" si="81"/>
        <v/>
      </c>
      <c r="BH367" s="55" t="str">
        <f t="shared" si="81"/>
        <v/>
      </c>
      <c r="BI367" s="55" t="str">
        <f t="shared" si="81"/>
        <v/>
      </c>
      <c r="BJ367" s="55" t="str">
        <f t="shared" si="81"/>
        <v/>
      </c>
      <c r="BK367" s="55" t="str">
        <f t="shared" si="81"/>
        <v/>
      </c>
      <c r="BL367" s="55" t="str">
        <f t="shared" si="81"/>
        <v/>
      </c>
      <c r="BM367" s="55" t="str">
        <f t="shared" si="81"/>
        <v/>
      </c>
      <c r="BN367" s="55" t="str">
        <f t="shared" si="81"/>
        <v/>
      </c>
      <c r="BO367" s="55" t="str">
        <f t="shared" si="81"/>
        <v/>
      </c>
      <c r="BP367" s="55" t="str">
        <f t="shared" si="81"/>
        <v/>
      </c>
      <c r="BQ367" s="55" t="str">
        <f t="shared" si="81"/>
        <v/>
      </c>
      <c r="BR367" s="62" t="str">
        <f t="shared" si="70"/>
        <v>Base</v>
      </c>
      <c r="BS367" s="62" t="str">
        <f t="shared" si="71"/>
        <v/>
      </c>
      <c r="BT367" s="63">
        <f t="shared" si="72"/>
        <v>117</v>
      </c>
      <c r="BU367" s="64">
        <f t="shared" si="73"/>
        <v>6.02</v>
      </c>
      <c r="BV367" s="64">
        <f t="shared" si="74"/>
        <v>13.04</v>
      </c>
      <c r="BW367" s="64">
        <f t="shared" si="75"/>
        <v>97.44</v>
      </c>
      <c r="BX367" s="65">
        <f t="shared" si="76"/>
        <v>46257.02</v>
      </c>
      <c r="BY367" s="65">
        <f t="shared" si="77"/>
        <v>46264.04</v>
      </c>
      <c r="BZ367" s="65">
        <f t="shared" si="78"/>
        <v>46349.440000000002</v>
      </c>
    </row>
    <row r="368" spans="1:78" s="58" customFormat="1" ht="15.5" x14ac:dyDescent="0.35">
      <c r="A368">
        <v>71328</v>
      </c>
      <c r="B368" t="s">
        <v>782</v>
      </c>
      <c r="C368" t="s">
        <v>37</v>
      </c>
      <c r="D368">
        <v>104</v>
      </c>
      <c r="E368">
        <v>3006</v>
      </c>
      <c r="F368" t="s">
        <v>40</v>
      </c>
      <c r="G368" t="s">
        <v>216</v>
      </c>
      <c r="H368" t="s">
        <v>37</v>
      </c>
      <c r="I368" s="13">
        <v>46251</v>
      </c>
      <c r="J368" s="13">
        <v>46367</v>
      </c>
      <c r="K368" s="13">
        <v>46309</v>
      </c>
      <c r="L368" t="s">
        <v>795</v>
      </c>
      <c r="M368" t="s">
        <v>161</v>
      </c>
      <c r="N368">
        <v>20</v>
      </c>
      <c r="O368">
        <v>20</v>
      </c>
      <c r="P368">
        <v>20</v>
      </c>
      <c r="Q368">
        <v>20</v>
      </c>
      <c r="R368">
        <v>0</v>
      </c>
      <c r="S368" t="s">
        <v>197</v>
      </c>
      <c r="T368" t="s">
        <v>197</v>
      </c>
      <c r="U368">
        <v>0</v>
      </c>
      <c r="V368"/>
      <c r="W368">
        <v>3</v>
      </c>
      <c r="X368" t="s">
        <v>194</v>
      </c>
      <c r="Y368"/>
      <c r="Z368" t="s">
        <v>277</v>
      </c>
      <c r="AA368"/>
      <c r="AB368"/>
      <c r="AC368"/>
      <c r="AD368"/>
      <c r="AE368"/>
      <c r="AF368" s="13">
        <v>46251</v>
      </c>
      <c r="AG368" s="13">
        <v>46367</v>
      </c>
      <c r="AH368"/>
      <c r="AI368"/>
      <c r="AJ368"/>
      <c r="AK368"/>
      <c r="AL368"/>
      <c r="AM368"/>
      <c r="AN368"/>
      <c r="AO368"/>
      <c r="AP368"/>
      <c r="AQ368"/>
      <c r="AR368"/>
      <c r="AS368"/>
      <c r="AT368" s="59">
        <f>VLOOKUP($BR368,Tables!$D$14:$I$27,2,FALSE)*W368</f>
        <v>480</v>
      </c>
      <c r="AU368" s="59">
        <f>VLOOKUP($BR368,Tables!$D$14:$I$27,3,FALSE)</f>
        <v>0</v>
      </c>
      <c r="AV368" s="59">
        <f>VLOOKUP($BR368,Tables!$D$14:$I$27,4,FALSE)*W368</f>
        <v>0</v>
      </c>
      <c r="AW368" s="59">
        <f>VLOOKUP($BR368,Tables!$D$14:$I$27,5,FALSE)*W368</f>
        <v>0</v>
      </c>
      <c r="AX368" s="52">
        <f>IF(ISERROR(VLOOKUP(V368,Tables!$A$2:$B$27,2,FALSE))=TRUE,0,VLOOKUP(V368,Tables!$A$2:$B$27,2,FALSE))*VLOOKUP(BR368,Tables!$D$14:$J$27,7,FALSE)</f>
        <v>0</v>
      </c>
      <c r="AY368" s="52">
        <f>IF(ISERROR(VLOOKUP(BS368,Tables!$A$2:$B$31,2,FALSE))=TRUE,0,VLOOKUP(BS368,Tables!$A$2:$B$31,2,FALSE))</f>
        <v>0</v>
      </c>
      <c r="AZ368" s="59">
        <f>VLOOKUP($BR368,Tables!$D$14:$K$27,8,FALSE)</f>
        <v>0</v>
      </c>
      <c r="BA368" s="59">
        <f>IF(OR(BR368="T150",BR368="HYBT150"),W368*Tables!$L$23,0)</f>
        <v>0</v>
      </c>
      <c r="BB368" s="59">
        <f>IF(OR(BR368="T200",BR368="HYBT200"),W368*Tables!$E$24,0)</f>
        <v>0</v>
      </c>
      <c r="BC368" s="61">
        <f t="shared" si="69"/>
        <v>480</v>
      </c>
      <c r="BD368" s="55" t="str">
        <f t="shared" si="81"/>
        <v/>
      </c>
      <c r="BE368" s="55" t="str">
        <f t="shared" si="81"/>
        <v/>
      </c>
      <c r="BF368" s="55" t="str">
        <f t="shared" si="81"/>
        <v/>
      </c>
      <c r="BG368" s="55" t="str">
        <f t="shared" si="81"/>
        <v/>
      </c>
      <c r="BH368" s="55" t="str">
        <f t="shared" si="81"/>
        <v/>
      </c>
      <c r="BI368" s="55" t="str">
        <f t="shared" si="81"/>
        <v/>
      </c>
      <c r="BJ368" s="55" t="str">
        <f t="shared" si="81"/>
        <v/>
      </c>
      <c r="BK368" s="55" t="str">
        <f t="shared" si="81"/>
        <v/>
      </c>
      <c r="BL368" s="55" t="str">
        <f t="shared" si="81"/>
        <v/>
      </c>
      <c r="BM368" s="55" t="str">
        <f t="shared" si="81"/>
        <v/>
      </c>
      <c r="BN368" s="55" t="str">
        <f t="shared" si="81"/>
        <v/>
      </c>
      <c r="BO368" s="55" t="str">
        <f t="shared" si="81"/>
        <v/>
      </c>
      <c r="BP368" s="55" t="str">
        <f t="shared" si="81"/>
        <v/>
      </c>
      <c r="BQ368" s="55" t="str">
        <f t="shared" si="81"/>
        <v/>
      </c>
      <c r="BR368" s="62" t="str">
        <f t="shared" si="70"/>
        <v>Base</v>
      </c>
      <c r="BS368" s="62" t="str">
        <f t="shared" si="71"/>
        <v/>
      </c>
      <c r="BT368" s="63">
        <f t="shared" si="72"/>
        <v>117</v>
      </c>
      <c r="BU368" s="64">
        <f t="shared" si="73"/>
        <v>6.02</v>
      </c>
      <c r="BV368" s="64">
        <f t="shared" si="74"/>
        <v>13.04</v>
      </c>
      <c r="BW368" s="64">
        <f t="shared" si="75"/>
        <v>97.44</v>
      </c>
      <c r="BX368" s="65">
        <f t="shared" si="76"/>
        <v>46257.02</v>
      </c>
      <c r="BY368" s="65">
        <f t="shared" si="77"/>
        <v>46264.04</v>
      </c>
      <c r="BZ368" s="65">
        <f t="shared" si="78"/>
        <v>46349.440000000002</v>
      </c>
    </row>
    <row r="369" spans="1:78" s="58" customFormat="1" ht="15.5" x14ac:dyDescent="0.35">
      <c r="A369">
        <v>71329</v>
      </c>
      <c r="B369" t="s">
        <v>782</v>
      </c>
      <c r="C369" t="s">
        <v>37</v>
      </c>
      <c r="D369">
        <v>104</v>
      </c>
      <c r="E369">
        <v>3007</v>
      </c>
      <c r="F369" t="s">
        <v>40</v>
      </c>
      <c r="G369" t="s">
        <v>216</v>
      </c>
      <c r="H369" t="s">
        <v>37</v>
      </c>
      <c r="I369" s="13">
        <v>46251</v>
      </c>
      <c r="J369" s="13">
        <v>46367</v>
      </c>
      <c r="K369" s="13">
        <v>46309</v>
      </c>
      <c r="L369" t="s">
        <v>795</v>
      </c>
      <c r="M369" t="s">
        <v>161</v>
      </c>
      <c r="N369">
        <v>20</v>
      </c>
      <c r="O369">
        <v>20</v>
      </c>
      <c r="P369">
        <v>20</v>
      </c>
      <c r="Q369">
        <v>20</v>
      </c>
      <c r="R369">
        <v>1</v>
      </c>
      <c r="S369" t="s">
        <v>197</v>
      </c>
      <c r="T369" t="s">
        <v>197</v>
      </c>
      <c r="U369">
        <v>0</v>
      </c>
      <c r="V369"/>
      <c r="W369">
        <v>3</v>
      </c>
      <c r="X369" t="s">
        <v>194</v>
      </c>
      <c r="Y369"/>
      <c r="Z369" t="s">
        <v>277</v>
      </c>
      <c r="AA369"/>
      <c r="AB369"/>
      <c r="AC369"/>
      <c r="AD369"/>
      <c r="AE369"/>
      <c r="AF369" s="13">
        <v>46251</v>
      </c>
      <c r="AG369" s="13">
        <v>46367</v>
      </c>
      <c r="AH369"/>
      <c r="AI369"/>
      <c r="AJ369"/>
      <c r="AK369"/>
      <c r="AL369"/>
      <c r="AM369"/>
      <c r="AN369"/>
      <c r="AO369"/>
      <c r="AP369"/>
      <c r="AQ369"/>
      <c r="AR369"/>
      <c r="AS369"/>
      <c r="AT369" s="59">
        <f>VLOOKUP($BR369,Tables!$D$14:$I$27,2,FALSE)*W369</f>
        <v>480</v>
      </c>
      <c r="AU369" s="59">
        <f>VLOOKUP($BR369,Tables!$D$14:$I$27,3,FALSE)</f>
        <v>0</v>
      </c>
      <c r="AV369" s="59">
        <f>VLOOKUP($BR369,Tables!$D$14:$I$27,4,FALSE)*W369</f>
        <v>0</v>
      </c>
      <c r="AW369" s="59">
        <f>VLOOKUP($BR369,Tables!$D$14:$I$27,5,FALSE)*W369</f>
        <v>0</v>
      </c>
      <c r="AX369" s="52">
        <f>IF(ISERROR(VLOOKUP(V369,Tables!$A$2:$B$27,2,FALSE))=TRUE,0,VLOOKUP(V369,Tables!$A$2:$B$27,2,FALSE))*VLOOKUP(BR369,Tables!$D$14:$J$27,7,FALSE)</f>
        <v>0</v>
      </c>
      <c r="AY369" s="52">
        <f>IF(ISERROR(VLOOKUP(BS369,Tables!$A$2:$B$31,2,FALSE))=TRUE,0,VLOOKUP(BS369,Tables!$A$2:$B$31,2,FALSE))</f>
        <v>0</v>
      </c>
      <c r="AZ369" s="59">
        <f>VLOOKUP($BR369,Tables!$D$14:$K$27,8,FALSE)</f>
        <v>0</v>
      </c>
      <c r="BA369" s="59">
        <f>IF(OR(BR369="T150",BR369="HYBT150"),W369*Tables!$L$23,0)</f>
        <v>0</v>
      </c>
      <c r="BB369" s="59">
        <f>IF(OR(BR369="T200",BR369="HYBT200"),W369*Tables!$E$24,0)</f>
        <v>0</v>
      </c>
      <c r="BC369" s="61">
        <f t="shared" si="69"/>
        <v>480</v>
      </c>
      <c r="BD369" s="55" t="str">
        <f t="shared" si="81"/>
        <v/>
      </c>
      <c r="BE369" s="55" t="str">
        <f t="shared" si="81"/>
        <v/>
      </c>
      <c r="BF369" s="55" t="str">
        <f t="shared" si="81"/>
        <v/>
      </c>
      <c r="BG369" s="55" t="str">
        <f t="shared" si="81"/>
        <v/>
      </c>
      <c r="BH369" s="55" t="str">
        <f t="shared" si="81"/>
        <v/>
      </c>
      <c r="BI369" s="55" t="str">
        <f t="shared" si="81"/>
        <v/>
      </c>
      <c r="BJ369" s="55" t="str">
        <f t="shared" si="81"/>
        <v/>
      </c>
      <c r="BK369" s="55" t="str">
        <f t="shared" si="81"/>
        <v/>
      </c>
      <c r="BL369" s="55" t="str">
        <f t="shared" si="81"/>
        <v/>
      </c>
      <c r="BM369" s="55" t="str">
        <f t="shared" si="81"/>
        <v/>
      </c>
      <c r="BN369" s="55" t="str">
        <f t="shared" si="81"/>
        <v/>
      </c>
      <c r="BO369" s="55" t="str">
        <f t="shared" si="81"/>
        <v/>
      </c>
      <c r="BP369" s="55" t="str">
        <f t="shared" si="81"/>
        <v/>
      </c>
      <c r="BQ369" s="55" t="str">
        <f t="shared" si="81"/>
        <v/>
      </c>
      <c r="BR369" s="62" t="str">
        <f t="shared" si="70"/>
        <v>Base</v>
      </c>
      <c r="BS369" s="62" t="str">
        <f t="shared" si="71"/>
        <v/>
      </c>
      <c r="BT369" s="63">
        <f t="shared" si="72"/>
        <v>117</v>
      </c>
      <c r="BU369" s="64">
        <f t="shared" si="73"/>
        <v>6.02</v>
      </c>
      <c r="BV369" s="64">
        <f t="shared" si="74"/>
        <v>13.04</v>
      </c>
      <c r="BW369" s="64">
        <f t="shared" si="75"/>
        <v>97.44</v>
      </c>
      <c r="BX369" s="65">
        <f t="shared" si="76"/>
        <v>46257.02</v>
      </c>
      <c r="BY369" s="65">
        <f t="shared" si="77"/>
        <v>46264.04</v>
      </c>
      <c r="BZ369" s="65">
        <f t="shared" si="78"/>
        <v>46349.440000000002</v>
      </c>
    </row>
    <row r="370" spans="1:78" s="58" customFormat="1" ht="15.5" x14ac:dyDescent="0.35">
      <c r="A370">
        <v>71330</v>
      </c>
      <c r="B370" t="s">
        <v>782</v>
      </c>
      <c r="C370" t="s">
        <v>37</v>
      </c>
      <c r="D370">
        <v>104</v>
      </c>
      <c r="E370">
        <v>3008</v>
      </c>
      <c r="F370" t="s">
        <v>40</v>
      </c>
      <c r="G370" t="s">
        <v>216</v>
      </c>
      <c r="H370" t="s">
        <v>37</v>
      </c>
      <c r="I370" s="13">
        <v>46251</v>
      </c>
      <c r="J370" s="13">
        <v>46367</v>
      </c>
      <c r="K370" s="13">
        <v>46309</v>
      </c>
      <c r="L370" t="s">
        <v>796</v>
      </c>
      <c r="M370" t="s">
        <v>193</v>
      </c>
      <c r="N370">
        <v>20</v>
      </c>
      <c r="O370">
        <v>0</v>
      </c>
      <c r="P370">
        <v>0</v>
      </c>
      <c r="Q370">
        <v>0</v>
      </c>
      <c r="R370">
        <v>0</v>
      </c>
      <c r="S370" t="s">
        <v>197</v>
      </c>
      <c r="T370" t="s">
        <v>197</v>
      </c>
      <c r="U370">
        <v>0</v>
      </c>
      <c r="V370"/>
      <c r="W370">
        <v>3</v>
      </c>
      <c r="X370" t="s">
        <v>293</v>
      </c>
      <c r="Y370"/>
      <c r="Z370"/>
      <c r="AA370"/>
      <c r="AB370"/>
      <c r="AC370" t="s">
        <v>208</v>
      </c>
      <c r="AD370" t="s">
        <v>209</v>
      </c>
      <c r="AE370" t="s">
        <v>483</v>
      </c>
      <c r="AF370" s="13">
        <v>46251</v>
      </c>
      <c r="AG370" s="13">
        <v>46367</v>
      </c>
      <c r="AH370"/>
      <c r="AI370"/>
      <c r="AJ370"/>
      <c r="AK370"/>
      <c r="AL370"/>
      <c r="AM370"/>
      <c r="AN370"/>
      <c r="AO370"/>
      <c r="AP370"/>
      <c r="AQ370"/>
      <c r="AR370"/>
      <c r="AS370"/>
      <c r="AT370" s="59">
        <f>VLOOKUP($BR370,Tables!$D$14:$I$27,2,FALSE)*W370</f>
        <v>480</v>
      </c>
      <c r="AU370" s="59">
        <f>VLOOKUP($BR370,Tables!$D$14:$I$27,3,FALSE)</f>
        <v>0</v>
      </c>
      <c r="AV370" s="59">
        <f>VLOOKUP($BR370,Tables!$D$14:$I$27,4,FALSE)*W370</f>
        <v>0</v>
      </c>
      <c r="AW370" s="59">
        <f>VLOOKUP($BR370,Tables!$D$14:$I$27,5,FALSE)*W370</f>
        <v>0</v>
      </c>
      <c r="AX370" s="52">
        <f>IF(ISERROR(VLOOKUP(V370,Tables!$A$2:$B$27,2,FALSE))=TRUE,0,VLOOKUP(V370,Tables!$A$2:$B$27,2,FALSE))*VLOOKUP(BR370,Tables!$D$14:$J$27,7,FALSE)</f>
        <v>0</v>
      </c>
      <c r="AY370" s="52">
        <f>IF(ISERROR(VLOOKUP(BS370,Tables!$A$2:$B$31,2,FALSE))=TRUE,0,VLOOKUP(BS370,Tables!$A$2:$B$31,2,FALSE))</f>
        <v>0</v>
      </c>
      <c r="AZ370" s="59">
        <f>VLOOKUP($BR370,Tables!$D$14:$K$27,8,FALSE)</f>
        <v>0</v>
      </c>
      <c r="BA370" s="59">
        <f>IF(OR(BR370="T150",BR370="HYBT150"),W370*Tables!$L$23,0)</f>
        <v>0</v>
      </c>
      <c r="BB370" s="59">
        <f>IF(OR(BR370="T200",BR370="HYBT200"),W370*Tables!$E$24,0)</f>
        <v>0</v>
      </c>
      <c r="BC370" s="61">
        <f t="shared" si="69"/>
        <v>480</v>
      </c>
      <c r="BD370" s="55" t="str">
        <f t="shared" si="81"/>
        <v/>
      </c>
      <c r="BE370" s="55" t="str">
        <f t="shared" si="81"/>
        <v/>
      </c>
      <c r="BF370" s="55" t="str">
        <f t="shared" si="81"/>
        <v/>
      </c>
      <c r="BG370" s="55" t="str">
        <f t="shared" si="81"/>
        <v/>
      </c>
      <c r="BH370" s="55" t="str">
        <f t="shared" si="81"/>
        <v/>
      </c>
      <c r="BI370" s="55" t="str">
        <f t="shared" si="81"/>
        <v/>
      </c>
      <c r="BJ370" s="55" t="str">
        <f t="shared" si="81"/>
        <v/>
      </c>
      <c r="BK370" s="55" t="str">
        <f t="shared" si="81"/>
        <v/>
      </c>
      <c r="BL370" s="55" t="str">
        <f t="shared" si="81"/>
        <v/>
      </c>
      <c r="BM370" s="55" t="str">
        <f t="shared" si="81"/>
        <v/>
      </c>
      <c r="BN370" s="55" t="str">
        <f t="shared" si="81"/>
        <v/>
      </c>
      <c r="BO370" s="55" t="str">
        <f t="shared" si="81"/>
        <v/>
      </c>
      <c r="BP370" s="55" t="str">
        <f t="shared" si="81"/>
        <v/>
      </c>
      <c r="BQ370" s="55" t="str">
        <f t="shared" si="81"/>
        <v/>
      </c>
      <c r="BR370" s="62" t="str">
        <f t="shared" si="70"/>
        <v>Base</v>
      </c>
      <c r="BS370" s="62" t="str">
        <f t="shared" si="71"/>
        <v/>
      </c>
      <c r="BT370" s="63">
        <f t="shared" si="72"/>
        <v>117</v>
      </c>
      <c r="BU370" s="64">
        <f t="shared" si="73"/>
        <v>6.02</v>
      </c>
      <c r="BV370" s="64">
        <f t="shared" si="74"/>
        <v>13.04</v>
      </c>
      <c r="BW370" s="64">
        <f t="shared" si="75"/>
        <v>97.44</v>
      </c>
      <c r="BX370" s="65">
        <f t="shared" si="76"/>
        <v>46257.02</v>
      </c>
      <c r="BY370" s="65">
        <f t="shared" si="77"/>
        <v>46264.04</v>
      </c>
      <c r="BZ370" s="65">
        <f t="shared" si="78"/>
        <v>46349.440000000002</v>
      </c>
    </row>
    <row r="371" spans="1:78" s="58" customFormat="1" ht="15.5" x14ac:dyDescent="0.35">
      <c r="A371">
        <v>71331</v>
      </c>
      <c r="B371" t="s">
        <v>782</v>
      </c>
      <c r="C371" t="s">
        <v>37</v>
      </c>
      <c r="D371">
        <v>104</v>
      </c>
      <c r="E371">
        <v>3009</v>
      </c>
      <c r="F371" t="s">
        <v>40</v>
      </c>
      <c r="G371" t="s">
        <v>216</v>
      </c>
      <c r="H371" t="s">
        <v>37</v>
      </c>
      <c r="I371" s="13">
        <v>46251</v>
      </c>
      <c r="J371" s="13">
        <v>46367</v>
      </c>
      <c r="K371" s="13">
        <v>46309</v>
      </c>
      <c r="L371" t="s">
        <v>795</v>
      </c>
      <c r="M371" t="s">
        <v>161</v>
      </c>
      <c r="N371">
        <v>24</v>
      </c>
      <c r="O371">
        <v>0</v>
      </c>
      <c r="P371">
        <v>0</v>
      </c>
      <c r="Q371">
        <v>0</v>
      </c>
      <c r="R371">
        <v>0</v>
      </c>
      <c r="S371" t="s">
        <v>197</v>
      </c>
      <c r="T371" t="s">
        <v>197</v>
      </c>
      <c r="U371">
        <v>0</v>
      </c>
      <c r="V371"/>
      <c r="W371">
        <v>3</v>
      </c>
      <c r="X371" t="s">
        <v>293</v>
      </c>
      <c r="Y371"/>
      <c r="Z371" t="s">
        <v>277</v>
      </c>
      <c r="AA371"/>
      <c r="AB371"/>
      <c r="AC371"/>
      <c r="AD371"/>
      <c r="AE371"/>
      <c r="AF371" s="13">
        <v>46251</v>
      </c>
      <c r="AG371" s="13">
        <v>46367</v>
      </c>
      <c r="AH371"/>
      <c r="AI371"/>
      <c r="AJ371"/>
      <c r="AK371"/>
      <c r="AL371"/>
      <c r="AM371"/>
      <c r="AN371"/>
      <c r="AO371"/>
      <c r="AP371"/>
      <c r="AQ371"/>
      <c r="AR371"/>
      <c r="AS371"/>
      <c r="AT371" s="59">
        <f>VLOOKUP($BR371,Tables!$D$14:$I$27,2,FALSE)*W371</f>
        <v>480</v>
      </c>
      <c r="AU371" s="59">
        <f>VLOOKUP($BR371,Tables!$D$14:$I$27,3,FALSE)</f>
        <v>0</v>
      </c>
      <c r="AV371" s="59">
        <f>VLOOKUP($BR371,Tables!$D$14:$I$27,4,FALSE)*W371</f>
        <v>0</v>
      </c>
      <c r="AW371" s="59">
        <f>VLOOKUP($BR371,Tables!$D$14:$I$27,5,FALSE)*W371</f>
        <v>0</v>
      </c>
      <c r="AX371" s="52">
        <f>IF(ISERROR(VLOOKUP(V371,Tables!$A$2:$B$27,2,FALSE))=TRUE,0,VLOOKUP(V371,Tables!$A$2:$B$27,2,FALSE))*VLOOKUP(BR371,Tables!$D$14:$J$27,7,FALSE)</f>
        <v>0</v>
      </c>
      <c r="AY371" s="52">
        <f>IF(ISERROR(VLOOKUP(BS371,Tables!$A$2:$B$31,2,FALSE))=TRUE,0,VLOOKUP(BS371,Tables!$A$2:$B$31,2,FALSE))</f>
        <v>0</v>
      </c>
      <c r="AZ371" s="59">
        <f>VLOOKUP($BR371,Tables!$D$14:$K$27,8,FALSE)</f>
        <v>0</v>
      </c>
      <c r="BA371" s="59">
        <f>IF(OR(BR371="T150",BR371="HYBT150"),W371*Tables!$L$23,0)</f>
        <v>0</v>
      </c>
      <c r="BB371" s="59">
        <f>IF(OR(BR371="T200",BR371="HYBT200"),W371*Tables!$E$24,0)</f>
        <v>0</v>
      </c>
      <c r="BC371" s="61">
        <f t="shared" si="69"/>
        <v>480</v>
      </c>
      <c r="BD371" s="55" t="str">
        <f t="shared" si="81"/>
        <v/>
      </c>
      <c r="BE371" s="55" t="str">
        <f t="shared" si="81"/>
        <v/>
      </c>
      <c r="BF371" s="55" t="str">
        <f t="shared" si="81"/>
        <v/>
      </c>
      <c r="BG371" s="55" t="str">
        <f t="shared" si="81"/>
        <v/>
      </c>
      <c r="BH371" s="55" t="str">
        <f t="shared" si="81"/>
        <v/>
      </c>
      <c r="BI371" s="55" t="str">
        <f t="shared" si="81"/>
        <v/>
      </c>
      <c r="BJ371" s="55" t="str">
        <f t="shared" si="81"/>
        <v/>
      </c>
      <c r="BK371" s="55" t="str">
        <f t="shared" si="81"/>
        <v/>
      </c>
      <c r="BL371" s="55" t="str">
        <f t="shared" si="81"/>
        <v/>
      </c>
      <c r="BM371" s="55" t="str">
        <f t="shared" si="81"/>
        <v/>
      </c>
      <c r="BN371" s="55" t="str">
        <f t="shared" si="81"/>
        <v/>
      </c>
      <c r="BO371" s="55" t="str">
        <f t="shared" si="81"/>
        <v/>
      </c>
      <c r="BP371" s="55" t="str">
        <f t="shared" si="81"/>
        <v/>
      </c>
      <c r="BQ371" s="55" t="str">
        <f t="shared" si="81"/>
        <v/>
      </c>
      <c r="BR371" s="62" t="str">
        <f t="shared" si="70"/>
        <v>Base</v>
      </c>
      <c r="BS371" s="62" t="str">
        <f t="shared" si="71"/>
        <v/>
      </c>
      <c r="BT371" s="63">
        <f t="shared" si="72"/>
        <v>117</v>
      </c>
      <c r="BU371" s="64">
        <f t="shared" si="73"/>
        <v>6.02</v>
      </c>
      <c r="BV371" s="64">
        <f t="shared" si="74"/>
        <v>13.04</v>
      </c>
      <c r="BW371" s="64">
        <f t="shared" si="75"/>
        <v>97.44</v>
      </c>
      <c r="BX371" s="65">
        <f t="shared" si="76"/>
        <v>46257.02</v>
      </c>
      <c r="BY371" s="65">
        <f t="shared" si="77"/>
        <v>46264.04</v>
      </c>
      <c r="BZ371" s="65">
        <f t="shared" si="78"/>
        <v>46349.440000000002</v>
      </c>
    </row>
    <row r="372" spans="1:78" ht="15.5" x14ac:dyDescent="0.35">
      <c r="A372">
        <v>71044</v>
      </c>
      <c r="B372" t="s">
        <v>782</v>
      </c>
      <c r="C372" t="s">
        <v>37</v>
      </c>
      <c r="D372">
        <v>104</v>
      </c>
      <c r="E372">
        <v>3090</v>
      </c>
      <c r="F372" t="s">
        <v>40</v>
      </c>
      <c r="G372" t="s">
        <v>216</v>
      </c>
      <c r="H372" t="s">
        <v>37</v>
      </c>
      <c r="I372" s="13">
        <v>46246</v>
      </c>
      <c r="J372" s="13">
        <v>46374</v>
      </c>
      <c r="K372" s="13">
        <v>46310</v>
      </c>
      <c r="L372" t="s">
        <v>956</v>
      </c>
      <c r="M372" t="s">
        <v>476</v>
      </c>
      <c r="N372">
        <v>20</v>
      </c>
      <c r="O372">
        <v>0</v>
      </c>
      <c r="P372">
        <v>0</v>
      </c>
      <c r="Q372">
        <v>0</v>
      </c>
      <c r="R372">
        <v>0</v>
      </c>
      <c r="S372" t="s">
        <v>197</v>
      </c>
      <c r="T372" t="s">
        <v>197</v>
      </c>
      <c r="U372">
        <v>0</v>
      </c>
      <c r="V372"/>
      <c r="W372">
        <v>3</v>
      </c>
      <c r="X372" t="s">
        <v>194</v>
      </c>
      <c r="Y372"/>
      <c r="Z372" t="s">
        <v>477</v>
      </c>
      <c r="AA372" t="s">
        <v>478</v>
      </c>
      <c r="AB372" t="s">
        <v>199</v>
      </c>
      <c r="AC372" t="s">
        <v>595</v>
      </c>
      <c r="AD372" t="s">
        <v>376</v>
      </c>
      <c r="AE372" t="s">
        <v>480</v>
      </c>
      <c r="AF372" s="13">
        <v>46246</v>
      </c>
      <c r="AG372" s="13">
        <v>46374</v>
      </c>
      <c r="AH372"/>
      <c r="AI372"/>
      <c r="AJ372"/>
      <c r="AK372"/>
      <c r="AL372"/>
      <c r="AM372"/>
      <c r="AN372"/>
      <c r="AO372"/>
      <c r="AP372"/>
      <c r="AQ372"/>
      <c r="AR372"/>
      <c r="AS372"/>
      <c r="AT372" s="59">
        <f>VLOOKUP($BR372,Tables!$D$14:$I$27,2,FALSE)*W372</f>
        <v>480</v>
      </c>
      <c r="AU372" s="59">
        <f>VLOOKUP($BR372,Tables!$D$14:$I$27,3,FALSE)</f>
        <v>0</v>
      </c>
      <c r="AV372" s="59">
        <f>VLOOKUP($BR372,Tables!$D$14:$I$27,4,FALSE)*W372</f>
        <v>0</v>
      </c>
      <c r="AW372" s="59">
        <f>VLOOKUP($BR372,Tables!$D$14:$I$27,5,FALSE)*W372</f>
        <v>0</v>
      </c>
      <c r="AX372" s="52">
        <f>IF(ISERROR(VLOOKUP(V372,Tables!$A$2:$B$27,2,FALSE))=TRUE,0,VLOOKUP(V372,Tables!$A$2:$B$27,2,FALSE))*VLOOKUP(BR372,Tables!$D$14:$J$27,7,FALSE)</f>
        <v>0</v>
      </c>
      <c r="AY372" s="52">
        <f>IF(ISERROR(VLOOKUP(BS372,Tables!$A$2:$B$31,2,FALSE))=TRUE,0,VLOOKUP(BS372,Tables!$A$2:$B$31,2,FALSE))</f>
        <v>0</v>
      </c>
      <c r="AZ372" s="59">
        <f>VLOOKUP($BR372,Tables!$D$14:$K$27,8,FALSE)</f>
        <v>0</v>
      </c>
      <c r="BA372" s="59">
        <f>IF(OR(BR372="T150",BR372="HYBT150"),W372*Tables!$L$23,0)</f>
        <v>0</v>
      </c>
      <c r="BB372" s="59">
        <f>IF(OR(BR372="T200",BR372="HYBT200"),W372*Tables!$E$24,0)</f>
        <v>0</v>
      </c>
      <c r="BC372" s="61">
        <f t="shared" si="69"/>
        <v>480</v>
      </c>
      <c r="BD372" s="55" t="str">
        <f t="shared" si="81"/>
        <v/>
      </c>
      <c r="BE372" s="55" t="str">
        <f t="shared" si="81"/>
        <v/>
      </c>
      <c r="BF372" s="55" t="str">
        <f t="shared" si="81"/>
        <v/>
      </c>
      <c r="BG372" s="55" t="str">
        <f t="shared" si="81"/>
        <v/>
      </c>
      <c r="BH372" s="55" t="str">
        <f t="shared" si="81"/>
        <v/>
      </c>
      <c r="BI372" s="55" t="str">
        <f t="shared" si="81"/>
        <v/>
      </c>
      <c r="BJ372" s="55" t="str">
        <f t="shared" si="81"/>
        <v/>
      </c>
      <c r="BK372" s="55" t="str">
        <f t="shared" si="81"/>
        <v/>
      </c>
      <c r="BL372" s="55" t="str">
        <f t="shared" si="81"/>
        <v/>
      </c>
      <c r="BM372" s="55" t="str">
        <f t="shared" si="81"/>
        <v/>
      </c>
      <c r="BN372" s="55" t="str">
        <f t="shared" si="81"/>
        <v/>
      </c>
      <c r="BO372" s="55" t="str">
        <f t="shared" si="81"/>
        <v/>
      </c>
      <c r="BP372" s="55" t="str">
        <f t="shared" si="81"/>
        <v/>
      </c>
      <c r="BQ372" s="55" t="str">
        <f t="shared" si="81"/>
        <v/>
      </c>
      <c r="BR372" s="62" t="str">
        <f t="shared" si="70"/>
        <v>Base</v>
      </c>
      <c r="BS372" s="62" t="str">
        <f t="shared" si="71"/>
        <v/>
      </c>
      <c r="BT372" s="63">
        <f t="shared" si="72"/>
        <v>129</v>
      </c>
      <c r="BU372" s="64">
        <f t="shared" si="73"/>
        <v>6.7399999999999993</v>
      </c>
      <c r="BV372" s="64">
        <f t="shared" si="74"/>
        <v>14.479999999999999</v>
      </c>
      <c r="BW372" s="64">
        <f t="shared" si="75"/>
        <v>107.52</v>
      </c>
      <c r="BX372" s="65">
        <f t="shared" si="76"/>
        <v>46252.74</v>
      </c>
      <c r="BY372" s="65">
        <f t="shared" si="77"/>
        <v>46260.480000000003</v>
      </c>
      <c r="BZ372" s="65">
        <f t="shared" si="78"/>
        <v>46353.52</v>
      </c>
    </row>
    <row r="373" spans="1:78" ht="15.5" x14ac:dyDescent="0.35">
      <c r="A373">
        <v>70928</v>
      </c>
      <c r="B373" t="s">
        <v>782</v>
      </c>
      <c r="C373" t="s">
        <v>37</v>
      </c>
      <c r="D373">
        <v>104</v>
      </c>
      <c r="E373" t="s">
        <v>470</v>
      </c>
      <c r="F373" t="s">
        <v>40</v>
      </c>
      <c r="G373" t="s">
        <v>216</v>
      </c>
      <c r="H373" t="s">
        <v>37</v>
      </c>
      <c r="I373" s="13">
        <v>46307</v>
      </c>
      <c r="J373" s="13">
        <v>46367</v>
      </c>
      <c r="K373" s="13">
        <v>46337</v>
      </c>
      <c r="L373" t="s">
        <v>795</v>
      </c>
      <c r="M373" t="s">
        <v>161</v>
      </c>
      <c r="N373">
        <v>20</v>
      </c>
      <c r="O373">
        <v>20</v>
      </c>
      <c r="P373">
        <v>20</v>
      </c>
      <c r="Q373">
        <v>20</v>
      </c>
      <c r="R373">
        <v>0</v>
      </c>
      <c r="S373">
        <v>199</v>
      </c>
      <c r="T373" t="s">
        <v>39</v>
      </c>
      <c r="U373">
        <v>0</v>
      </c>
      <c r="V373"/>
      <c r="W373">
        <v>3</v>
      </c>
      <c r="X373" t="s">
        <v>194</v>
      </c>
      <c r="Y373"/>
      <c r="Z373" t="s">
        <v>277</v>
      </c>
      <c r="AA373"/>
      <c r="AB373"/>
      <c r="AC373"/>
      <c r="AD373"/>
      <c r="AE373"/>
      <c r="AF373" s="13">
        <v>46307</v>
      </c>
      <c r="AG373" s="13">
        <v>46367</v>
      </c>
      <c r="AH373"/>
      <c r="AI373"/>
      <c r="AJ373"/>
      <c r="AK373"/>
      <c r="AL373"/>
      <c r="AM373"/>
      <c r="AN373"/>
      <c r="AO373"/>
      <c r="AP373"/>
      <c r="AQ373"/>
      <c r="AR373"/>
      <c r="AS373"/>
      <c r="AT373" s="59">
        <f>VLOOKUP($BR373,Tables!$D$14:$I$27,2,FALSE)*W373</f>
        <v>480</v>
      </c>
      <c r="AU373" s="59">
        <f>VLOOKUP($BR373,Tables!$D$14:$I$27,3,FALSE)</f>
        <v>0</v>
      </c>
      <c r="AV373" s="59">
        <f>VLOOKUP($BR373,Tables!$D$14:$I$27,4,FALSE)*W373</f>
        <v>0</v>
      </c>
      <c r="AW373" s="59">
        <f>VLOOKUP($BR373,Tables!$D$14:$I$27,5,FALSE)*W373</f>
        <v>0</v>
      </c>
      <c r="AX373" s="52">
        <f>IF(ISERROR(VLOOKUP(V373,Tables!$A$2:$B$27,2,FALSE))=TRUE,0,VLOOKUP(V373,Tables!$A$2:$B$27,2,FALSE))*VLOOKUP(BR373,Tables!$D$14:$J$27,7,FALSE)</f>
        <v>0</v>
      </c>
      <c r="AY373" s="52">
        <f>IF(ISERROR(VLOOKUP(BS373,Tables!$A$2:$B$31,2,FALSE))=TRUE,0,VLOOKUP(BS373,Tables!$A$2:$B$31,2,FALSE))</f>
        <v>0</v>
      </c>
      <c r="AZ373" s="59">
        <f>VLOOKUP($BR373,Tables!$D$14:$K$27,8,FALSE)</f>
        <v>0</v>
      </c>
      <c r="BA373" s="59">
        <f>IF(OR(BR373="T150",BR373="HYBT150"),W373*Tables!$L$23,0)</f>
        <v>0</v>
      </c>
      <c r="BB373" s="59">
        <f>IF(OR(BR373="T200",BR373="HYBT200"),W373*Tables!$E$24,0)</f>
        <v>0</v>
      </c>
      <c r="BC373" s="61">
        <f t="shared" si="69"/>
        <v>480</v>
      </c>
      <c r="BD373" s="55" t="str">
        <f t="shared" si="81"/>
        <v/>
      </c>
      <c r="BE373" s="55" t="str">
        <f t="shared" si="81"/>
        <v/>
      </c>
      <c r="BF373" s="55" t="str">
        <f t="shared" si="81"/>
        <v/>
      </c>
      <c r="BG373" s="55" t="str">
        <f t="shared" si="81"/>
        <v/>
      </c>
      <c r="BH373" s="55" t="str">
        <f t="shared" si="81"/>
        <v/>
      </c>
      <c r="BI373" s="55" t="str">
        <f t="shared" si="81"/>
        <v/>
      </c>
      <c r="BJ373" s="55" t="str">
        <f t="shared" si="81"/>
        <v/>
      </c>
      <c r="BK373" s="55" t="str">
        <f t="shared" si="81"/>
        <v/>
      </c>
      <c r="BL373" s="55" t="str">
        <f t="shared" si="81"/>
        <v/>
      </c>
      <c r="BM373" s="55" t="str">
        <f t="shared" si="81"/>
        <v/>
      </c>
      <c r="BN373" s="55" t="str">
        <f t="shared" si="81"/>
        <v/>
      </c>
      <c r="BO373" s="55" t="str">
        <f t="shared" si="81"/>
        <v/>
      </c>
      <c r="BP373" s="55" t="str">
        <f t="shared" si="81"/>
        <v/>
      </c>
      <c r="BQ373" s="55" t="str">
        <f t="shared" si="81"/>
        <v/>
      </c>
      <c r="BR373" s="62" t="str">
        <f t="shared" si="70"/>
        <v>Base</v>
      </c>
      <c r="BS373" s="62" t="str">
        <f t="shared" si="71"/>
        <v/>
      </c>
      <c r="BT373" s="63">
        <f t="shared" si="72"/>
        <v>61</v>
      </c>
      <c r="BU373" s="64">
        <f t="shared" si="73"/>
        <v>2.6599999999999997</v>
      </c>
      <c r="BV373" s="64">
        <f t="shared" si="74"/>
        <v>6.3199999999999994</v>
      </c>
      <c r="BW373" s="64">
        <f t="shared" si="75"/>
        <v>50.4</v>
      </c>
      <c r="BX373" s="65">
        <f t="shared" si="76"/>
        <v>46309.66</v>
      </c>
      <c r="BY373" s="65">
        <f t="shared" si="77"/>
        <v>46313.32</v>
      </c>
      <c r="BZ373" s="65">
        <f t="shared" si="78"/>
        <v>46357.4</v>
      </c>
    </row>
    <row r="374" spans="1:78" ht="15.5" x14ac:dyDescent="0.35">
      <c r="A374">
        <v>70929</v>
      </c>
      <c r="B374" t="s">
        <v>782</v>
      </c>
      <c r="C374" t="s">
        <v>37</v>
      </c>
      <c r="D374">
        <v>104</v>
      </c>
      <c r="E374" t="s">
        <v>500</v>
      </c>
      <c r="F374" t="s">
        <v>40</v>
      </c>
      <c r="G374" t="s">
        <v>216</v>
      </c>
      <c r="H374" t="s">
        <v>37</v>
      </c>
      <c r="I374" s="13">
        <v>46307</v>
      </c>
      <c r="J374" s="13">
        <v>46367</v>
      </c>
      <c r="K374" s="13">
        <v>46337</v>
      </c>
      <c r="L374" t="s">
        <v>795</v>
      </c>
      <c r="M374" t="s">
        <v>161</v>
      </c>
      <c r="N374">
        <v>20</v>
      </c>
      <c r="O374">
        <v>0</v>
      </c>
      <c r="P374">
        <v>0</v>
      </c>
      <c r="Q374">
        <v>0</v>
      </c>
      <c r="R374">
        <v>0</v>
      </c>
      <c r="S374" t="s">
        <v>197</v>
      </c>
      <c r="T374" t="s">
        <v>197</v>
      </c>
      <c r="U374">
        <v>0</v>
      </c>
      <c r="V374"/>
      <c r="W374">
        <v>3</v>
      </c>
      <c r="X374" t="s">
        <v>293</v>
      </c>
      <c r="Y374"/>
      <c r="Z374" t="s">
        <v>277</v>
      </c>
      <c r="AA374"/>
      <c r="AB374"/>
      <c r="AC374"/>
      <c r="AD374"/>
      <c r="AE374"/>
      <c r="AF374" s="13">
        <v>46307</v>
      </c>
      <c r="AG374" s="13">
        <v>46367</v>
      </c>
      <c r="AH374"/>
      <c r="AI374"/>
      <c r="AJ374"/>
      <c r="AK374"/>
      <c r="AL374"/>
      <c r="AM374"/>
      <c r="AN374"/>
      <c r="AO374"/>
      <c r="AP374"/>
      <c r="AQ374"/>
      <c r="AR374"/>
      <c r="AS374"/>
      <c r="AT374" s="59">
        <f>VLOOKUP($BR374,Tables!$D$14:$I$27,2,FALSE)*W374</f>
        <v>480</v>
      </c>
      <c r="AU374" s="59">
        <f>VLOOKUP($BR374,Tables!$D$14:$I$27,3,FALSE)</f>
        <v>0</v>
      </c>
      <c r="AV374" s="59">
        <f>VLOOKUP($BR374,Tables!$D$14:$I$27,4,FALSE)*W374</f>
        <v>0</v>
      </c>
      <c r="AW374" s="59">
        <f>VLOOKUP($BR374,Tables!$D$14:$I$27,5,FALSE)*W374</f>
        <v>0</v>
      </c>
      <c r="AX374" s="52">
        <f>IF(ISERROR(VLOOKUP(V374,Tables!$A$2:$B$27,2,FALSE))=TRUE,0,VLOOKUP(V374,Tables!$A$2:$B$27,2,FALSE))*VLOOKUP(BR374,Tables!$D$14:$J$27,7,FALSE)</f>
        <v>0</v>
      </c>
      <c r="AY374" s="52">
        <f>IF(ISERROR(VLOOKUP(BS374,Tables!$A$2:$B$31,2,FALSE))=TRUE,0,VLOOKUP(BS374,Tables!$A$2:$B$31,2,FALSE))</f>
        <v>0</v>
      </c>
      <c r="AZ374" s="59">
        <f>VLOOKUP($BR374,Tables!$D$14:$K$27,8,FALSE)</f>
        <v>0</v>
      </c>
      <c r="BA374" s="59">
        <f>IF(OR(BR374="T150",BR374="HYBT150"),W374*Tables!$L$23,0)</f>
        <v>0</v>
      </c>
      <c r="BB374" s="59">
        <f>IF(OR(BR374="T200",BR374="HYBT200"),W374*Tables!$E$24,0)</f>
        <v>0</v>
      </c>
      <c r="BC374" s="61">
        <f t="shared" si="69"/>
        <v>480</v>
      </c>
      <c r="BD374" s="55" t="str">
        <f t="shared" si="81"/>
        <v/>
      </c>
      <c r="BE374" s="55" t="str">
        <f t="shared" si="81"/>
        <v/>
      </c>
      <c r="BF374" s="55" t="str">
        <f t="shared" si="81"/>
        <v/>
      </c>
      <c r="BG374" s="55" t="str">
        <f t="shared" si="81"/>
        <v/>
      </c>
      <c r="BH374" s="55" t="str">
        <f t="shared" si="81"/>
        <v/>
      </c>
      <c r="BI374" s="55" t="str">
        <f t="shared" si="81"/>
        <v/>
      </c>
      <c r="BJ374" s="55" t="str">
        <f t="shared" si="81"/>
        <v/>
      </c>
      <c r="BK374" s="55" t="str">
        <f t="shared" si="81"/>
        <v/>
      </c>
      <c r="BL374" s="55" t="str">
        <f t="shared" si="81"/>
        <v/>
      </c>
      <c r="BM374" s="55" t="str">
        <f t="shared" si="81"/>
        <v/>
      </c>
      <c r="BN374" s="55" t="str">
        <f t="shared" si="81"/>
        <v/>
      </c>
      <c r="BO374" s="55" t="str">
        <f t="shared" si="81"/>
        <v/>
      </c>
      <c r="BP374" s="55" t="str">
        <f t="shared" si="81"/>
        <v/>
      </c>
      <c r="BQ374" s="55" t="str">
        <f t="shared" si="81"/>
        <v/>
      </c>
      <c r="BR374" s="62" t="str">
        <f t="shared" si="70"/>
        <v>Base</v>
      </c>
      <c r="BS374" s="62" t="str">
        <f t="shared" si="71"/>
        <v/>
      </c>
      <c r="BT374" s="63">
        <f t="shared" si="72"/>
        <v>61</v>
      </c>
      <c r="BU374" s="64">
        <f t="shared" si="73"/>
        <v>2.6599999999999997</v>
      </c>
      <c r="BV374" s="64">
        <f t="shared" si="74"/>
        <v>6.3199999999999994</v>
      </c>
      <c r="BW374" s="64">
        <f t="shared" si="75"/>
        <v>50.4</v>
      </c>
      <c r="BX374" s="65">
        <f t="shared" si="76"/>
        <v>46309.66</v>
      </c>
      <c r="BY374" s="65">
        <f t="shared" si="77"/>
        <v>46313.32</v>
      </c>
      <c r="BZ374" s="65">
        <f t="shared" si="78"/>
        <v>46357.4</v>
      </c>
    </row>
    <row r="375" spans="1:78" ht="15.5" x14ac:dyDescent="0.35">
      <c r="A375">
        <v>71332</v>
      </c>
      <c r="B375" t="s">
        <v>782</v>
      </c>
      <c r="C375" t="s">
        <v>37</v>
      </c>
      <c r="D375">
        <v>109</v>
      </c>
      <c r="E375">
        <v>3001</v>
      </c>
      <c r="F375" t="s">
        <v>378</v>
      </c>
      <c r="G375" t="s">
        <v>216</v>
      </c>
      <c r="H375" t="s">
        <v>37</v>
      </c>
      <c r="I375" s="13">
        <v>46251</v>
      </c>
      <c r="J375" s="13">
        <v>46367</v>
      </c>
      <c r="K375" s="13">
        <v>46309</v>
      </c>
      <c r="L375" t="s">
        <v>256</v>
      </c>
      <c r="M375" t="s">
        <v>161</v>
      </c>
      <c r="N375">
        <v>20</v>
      </c>
      <c r="O375">
        <v>13</v>
      </c>
      <c r="P375">
        <v>13</v>
      </c>
      <c r="Q375">
        <v>13</v>
      </c>
      <c r="R375">
        <v>0</v>
      </c>
      <c r="S375">
        <v>377554</v>
      </c>
      <c r="T375" t="s">
        <v>832</v>
      </c>
      <c r="U375">
        <v>0</v>
      </c>
      <c r="V375"/>
      <c r="W375">
        <v>3</v>
      </c>
      <c r="X375" t="s">
        <v>194</v>
      </c>
      <c r="Y375"/>
      <c r="Z375" t="s">
        <v>277</v>
      </c>
      <c r="AA375"/>
      <c r="AB375"/>
      <c r="AC375"/>
      <c r="AD375"/>
      <c r="AE375"/>
      <c r="AF375" s="13">
        <v>46251</v>
      </c>
      <c r="AG375" s="13">
        <v>46367</v>
      </c>
      <c r="AH375"/>
      <c r="AI375"/>
      <c r="AJ375"/>
      <c r="AK375"/>
      <c r="AL375"/>
      <c r="AM375"/>
      <c r="AN375"/>
      <c r="AO375"/>
      <c r="AP375"/>
      <c r="AQ375"/>
      <c r="AR375"/>
      <c r="AS375"/>
      <c r="AT375" s="59">
        <f>VLOOKUP($BR375,Tables!$D$14:$I$27,2,FALSE)*W375</f>
        <v>480</v>
      </c>
      <c r="AU375" s="59">
        <f>VLOOKUP($BR375,Tables!$D$14:$I$27,3,FALSE)</f>
        <v>0</v>
      </c>
      <c r="AV375" s="59">
        <f>VLOOKUP($BR375,Tables!$D$14:$I$27,4,FALSE)*W375</f>
        <v>0</v>
      </c>
      <c r="AW375" s="59">
        <f>VLOOKUP($BR375,Tables!$D$14:$I$27,5,FALSE)*W375</f>
        <v>0</v>
      </c>
      <c r="AX375" s="52">
        <f>IF(ISERROR(VLOOKUP(V375,Tables!$A$2:$B$27,2,FALSE))=TRUE,0,VLOOKUP(V375,Tables!$A$2:$B$27,2,FALSE))*VLOOKUP(BR375,Tables!$D$14:$J$27,7,FALSE)</f>
        <v>0</v>
      </c>
      <c r="AY375" s="52">
        <f>IF(ISERROR(VLOOKUP(BS375,Tables!$A$2:$B$31,2,FALSE))=TRUE,0,VLOOKUP(BS375,Tables!$A$2:$B$31,2,FALSE))</f>
        <v>0</v>
      </c>
      <c r="AZ375" s="59">
        <f>VLOOKUP($BR375,Tables!$D$14:$K$27,8,FALSE)</f>
        <v>0</v>
      </c>
      <c r="BA375" s="59">
        <f>IF(OR(BR375="T150",BR375="HYBT150"),W375*Tables!$L$23,0)</f>
        <v>0</v>
      </c>
      <c r="BB375" s="59">
        <f>IF(OR(BR375="T200",BR375="HYBT200"),W375*Tables!$E$24,0)</f>
        <v>0</v>
      </c>
      <c r="BC375" s="61">
        <f t="shared" si="69"/>
        <v>480</v>
      </c>
      <c r="BD375" s="55" t="str">
        <f t="shared" si="81"/>
        <v/>
      </c>
      <c r="BE375" s="55" t="str">
        <f t="shared" si="81"/>
        <v/>
      </c>
      <c r="BF375" s="55" t="str">
        <f t="shared" si="81"/>
        <v/>
      </c>
      <c r="BG375" s="55" t="str">
        <f t="shared" si="81"/>
        <v/>
      </c>
      <c r="BH375" s="55" t="str">
        <f t="shared" ref="BD375:BQ393" si="82">IF(ISERROR(SEARCHB(" "&amp;BH$1&amp;" "," "&amp;$L375&amp;" "))=TRUE,"",BH$1)</f>
        <v/>
      </c>
      <c r="BI375" s="55" t="str">
        <f t="shared" si="82"/>
        <v/>
      </c>
      <c r="BJ375" s="55" t="str">
        <f t="shared" si="82"/>
        <v/>
      </c>
      <c r="BK375" s="55" t="str">
        <f t="shared" si="82"/>
        <v/>
      </c>
      <c r="BL375" s="55" t="str">
        <f t="shared" si="82"/>
        <v/>
      </c>
      <c r="BM375" s="55" t="str">
        <f t="shared" si="82"/>
        <v/>
      </c>
      <c r="BN375" s="55" t="str">
        <f t="shared" si="82"/>
        <v/>
      </c>
      <c r="BO375" s="55" t="str">
        <f t="shared" si="82"/>
        <v/>
      </c>
      <c r="BP375" s="55" t="str">
        <f t="shared" si="82"/>
        <v/>
      </c>
      <c r="BQ375" s="55" t="str">
        <f t="shared" si="82"/>
        <v/>
      </c>
      <c r="BR375" s="62" t="str">
        <f t="shared" si="70"/>
        <v>Base</v>
      </c>
      <c r="BS375" s="62" t="str">
        <f t="shared" si="71"/>
        <v/>
      </c>
      <c r="BT375" s="63">
        <f t="shared" si="72"/>
        <v>117</v>
      </c>
      <c r="BU375" s="64">
        <f t="shared" si="73"/>
        <v>6.02</v>
      </c>
      <c r="BV375" s="64">
        <f t="shared" si="74"/>
        <v>13.04</v>
      </c>
      <c r="BW375" s="64">
        <f t="shared" si="75"/>
        <v>97.44</v>
      </c>
      <c r="BX375" s="65">
        <f t="shared" si="76"/>
        <v>46257.02</v>
      </c>
      <c r="BY375" s="65">
        <f t="shared" si="77"/>
        <v>46264.04</v>
      </c>
      <c r="BZ375" s="65">
        <f t="shared" si="78"/>
        <v>46349.440000000002</v>
      </c>
    </row>
    <row r="376" spans="1:78" ht="15.5" x14ac:dyDescent="0.35">
      <c r="A376">
        <v>71333</v>
      </c>
      <c r="B376" t="s">
        <v>782</v>
      </c>
      <c r="C376" t="s">
        <v>37</v>
      </c>
      <c r="D376">
        <v>111</v>
      </c>
      <c r="E376">
        <v>3001</v>
      </c>
      <c r="F376" t="s">
        <v>41</v>
      </c>
      <c r="G376" t="s">
        <v>216</v>
      </c>
      <c r="H376" t="s">
        <v>37</v>
      </c>
      <c r="I376" s="13">
        <v>46251</v>
      </c>
      <c r="J376" s="13">
        <v>46367</v>
      </c>
      <c r="K376" s="13">
        <v>46309</v>
      </c>
      <c r="L376" t="s">
        <v>282</v>
      </c>
      <c r="M376" t="s">
        <v>193</v>
      </c>
      <c r="N376">
        <v>24</v>
      </c>
      <c r="O376">
        <v>24</v>
      </c>
      <c r="P376">
        <v>24</v>
      </c>
      <c r="Q376">
        <v>24</v>
      </c>
      <c r="R376">
        <v>1</v>
      </c>
      <c r="S376">
        <v>199308</v>
      </c>
      <c r="T376" t="s">
        <v>985</v>
      </c>
      <c r="U376">
        <v>0</v>
      </c>
      <c r="V376"/>
      <c r="W376">
        <v>2</v>
      </c>
      <c r="X376" t="s">
        <v>194</v>
      </c>
      <c r="Y376"/>
      <c r="Z376"/>
      <c r="AA376" t="s">
        <v>19</v>
      </c>
      <c r="AB376">
        <v>1256</v>
      </c>
      <c r="AC376" t="s">
        <v>8</v>
      </c>
      <c r="AD376" t="s">
        <v>30</v>
      </c>
      <c r="AE376" t="s">
        <v>483</v>
      </c>
      <c r="AF376" s="13">
        <v>46251</v>
      </c>
      <c r="AG376" s="13">
        <v>46367</v>
      </c>
      <c r="AH376"/>
      <c r="AI376"/>
      <c r="AJ376"/>
      <c r="AK376"/>
      <c r="AL376"/>
      <c r="AM376"/>
      <c r="AN376"/>
      <c r="AO376"/>
      <c r="AP376"/>
      <c r="AQ376"/>
      <c r="AR376"/>
      <c r="AS376"/>
      <c r="AT376" s="59">
        <f>VLOOKUP($BR376,Tables!$D$14:$I$27,2,FALSE)*W376</f>
        <v>320</v>
      </c>
      <c r="AU376" s="59">
        <f>VLOOKUP($BR376,Tables!$D$14:$I$27,3,FALSE)</f>
        <v>0</v>
      </c>
      <c r="AV376" s="59">
        <f>VLOOKUP($BR376,Tables!$D$14:$I$27,4,FALSE)*W376</f>
        <v>0</v>
      </c>
      <c r="AW376" s="59">
        <f>VLOOKUP($BR376,Tables!$D$14:$I$27,5,FALSE)*W376</f>
        <v>0</v>
      </c>
      <c r="AX376" s="52">
        <f>IF(ISERROR(VLOOKUP(V376,Tables!$A$2:$B$27,2,FALSE))=TRUE,0,VLOOKUP(V376,Tables!$A$2:$B$27,2,FALSE))*VLOOKUP(BR376,Tables!$D$14:$J$27,7,FALSE)</f>
        <v>0</v>
      </c>
      <c r="AY376" s="52">
        <f>IF(ISERROR(VLOOKUP(BS376,Tables!$A$2:$B$31,2,FALSE))=TRUE,0,VLOOKUP(BS376,Tables!$A$2:$B$31,2,FALSE))</f>
        <v>0</v>
      </c>
      <c r="AZ376" s="59">
        <f>VLOOKUP($BR376,Tables!$D$14:$K$27,8,FALSE)</f>
        <v>0</v>
      </c>
      <c r="BA376" s="59">
        <f>IF(OR(BR376="T150",BR376="HYBT150"),W376*Tables!$L$23,0)</f>
        <v>0</v>
      </c>
      <c r="BB376" s="59">
        <f>IF(OR(BR376="T200",BR376="HYBT200"),W376*Tables!$E$24,0)</f>
        <v>0</v>
      </c>
      <c r="BC376" s="61">
        <f t="shared" si="69"/>
        <v>320</v>
      </c>
      <c r="BD376" s="55" t="str">
        <f t="shared" si="82"/>
        <v/>
      </c>
      <c r="BE376" s="55" t="str">
        <f t="shared" si="82"/>
        <v/>
      </c>
      <c r="BF376" s="55" t="str">
        <f t="shared" si="82"/>
        <v/>
      </c>
      <c r="BG376" s="55" t="str">
        <f t="shared" si="82"/>
        <v/>
      </c>
      <c r="BH376" s="55" t="str">
        <f t="shared" si="82"/>
        <v/>
      </c>
      <c r="BI376" s="55" t="str">
        <f t="shared" si="82"/>
        <v/>
      </c>
      <c r="BJ376" s="55" t="str">
        <f t="shared" si="82"/>
        <v/>
      </c>
      <c r="BK376" s="55" t="str">
        <f t="shared" si="82"/>
        <v/>
      </c>
      <c r="BL376" s="55" t="str">
        <f t="shared" si="82"/>
        <v/>
      </c>
      <c r="BM376" s="55" t="str">
        <f t="shared" si="82"/>
        <v/>
      </c>
      <c r="BN376" s="55" t="str">
        <f t="shared" si="82"/>
        <v/>
      </c>
      <c r="BO376" s="55" t="str">
        <f t="shared" si="82"/>
        <v/>
      </c>
      <c r="BP376" s="55" t="str">
        <f t="shared" si="82"/>
        <v/>
      </c>
      <c r="BQ376" s="55" t="str">
        <f t="shared" si="82"/>
        <v/>
      </c>
      <c r="BR376" s="62" t="str">
        <f t="shared" si="70"/>
        <v>Base</v>
      </c>
      <c r="BS376" s="62" t="str">
        <f t="shared" si="71"/>
        <v/>
      </c>
      <c r="BT376" s="63">
        <f t="shared" si="72"/>
        <v>117</v>
      </c>
      <c r="BU376" s="64">
        <f t="shared" si="73"/>
        <v>6.02</v>
      </c>
      <c r="BV376" s="64">
        <f t="shared" si="74"/>
        <v>13.04</v>
      </c>
      <c r="BW376" s="64">
        <f t="shared" si="75"/>
        <v>97.44</v>
      </c>
      <c r="BX376" s="65">
        <f t="shared" si="76"/>
        <v>46257.02</v>
      </c>
      <c r="BY376" s="65">
        <f t="shared" si="77"/>
        <v>46264.04</v>
      </c>
      <c r="BZ376" s="65">
        <f t="shared" si="78"/>
        <v>46349.440000000002</v>
      </c>
    </row>
    <row r="377" spans="1:78" ht="15.5" x14ac:dyDescent="0.35">
      <c r="A377">
        <v>71334</v>
      </c>
      <c r="B377" t="s">
        <v>782</v>
      </c>
      <c r="C377" t="s">
        <v>37</v>
      </c>
      <c r="D377">
        <v>111</v>
      </c>
      <c r="E377">
        <v>3002</v>
      </c>
      <c r="F377" t="s">
        <v>41</v>
      </c>
      <c r="G377" t="s">
        <v>216</v>
      </c>
      <c r="H377" t="s">
        <v>37</v>
      </c>
      <c r="I377" s="13">
        <v>46251</v>
      </c>
      <c r="J377" s="13">
        <v>46367</v>
      </c>
      <c r="K377" s="13">
        <v>46309</v>
      </c>
      <c r="L377" t="s">
        <v>256</v>
      </c>
      <c r="M377" t="s">
        <v>161</v>
      </c>
      <c r="N377">
        <v>24</v>
      </c>
      <c r="O377">
        <v>24</v>
      </c>
      <c r="P377">
        <v>24</v>
      </c>
      <c r="Q377">
        <v>24</v>
      </c>
      <c r="R377">
        <v>5</v>
      </c>
      <c r="S377">
        <v>378052</v>
      </c>
      <c r="T377" t="s">
        <v>1016</v>
      </c>
      <c r="U377">
        <v>0</v>
      </c>
      <c r="V377"/>
      <c r="W377">
        <v>2</v>
      </c>
      <c r="X377" t="s">
        <v>194</v>
      </c>
      <c r="Y377"/>
      <c r="Z377" t="s">
        <v>277</v>
      </c>
      <c r="AA377"/>
      <c r="AB377"/>
      <c r="AC377"/>
      <c r="AD377"/>
      <c r="AE377"/>
      <c r="AF377" s="13">
        <v>46251</v>
      </c>
      <c r="AG377" s="13">
        <v>46367</v>
      </c>
      <c r="AH377"/>
      <c r="AI377"/>
      <c r="AJ377"/>
      <c r="AK377"/>
      <c r="AL377"/>
      <c r="AM377"/>
      <c r="AN377"/>
      <c r="AO377"/>
      <c r="AP377"/>
      <c r="AQ377"/>
      <c r="AR377"/>
      <c r="AS377"/>
      <c r="AT377" s="59">
        <f>VLOOKUP($BR377,Tables!$D$14:$I$27,2,FALSE)*W377</f>
        <v>320</v>
      </c>
      <c r="AU377" s="59">
        <f>VLOOKUP($BR377,Tables!$D$14:$I$27,3,FALSE)</f>
        <v>0</v>
      </c>
      <c r="AV377" s="59">
        <f>VLOOKUP($BR377,Tables!$D$14:$I$27,4,FALSE)*W377</f>
        <v>0</v>
      </c>
      <c r="AW377" s="59">
        <f>VLOOKUP($BR377,Tables!$D$14:$I$27,5,FALSE)*W377</f>
        <v>0</v>
      </c>
      <c r="AX377" s="52">
        <f>IF(ISERROR(VLOOKUP(V377,Tables!$A$2:$B$27,2,FALSE))=TRUE,0,VLOOKUP(V377,Tables!$A$2:$B$27,2,FALSE))*VLOOKUP(BR377,Tables!$D$14:$J$27,7,FALSE)</f>
        <v>0</v>
      </c>
      <c r="AY377" s="52">
        <f>IF(ISERROR(VLOOKUP(BS377,Tables!$A$2:$B$31,2,FALSE))=TRUE,0,VLOOKUP(BS377,Tables!$A$2:$B$31,2,FALSE))</f>
        <v>0</v>
      </c>
      <c r="AZ377" s="59">
        <f>VLOOKUP($BR377,Tables!$D$14:$K$27,8,FALSE)</f>
        <v>0</v>
      </c>
      <c r="BA377" s="59">
        <f>IF(OR(BR377="T150",BR377="HYBT150"),W377*Tables!$L$23,0)</f>
        <v>0</v>
      </c>
      <c r="BB377" s="59">
        <f>IF(OR(BR377="T200",BR377="HYBT200"),W377*Tables!$E$24,0)</f>
        <v>0</v>
      </c>
      <c r="BC377" s="61">
        <f t="shared" si="69"/>
        <v>320</v>
      </c>
      <c r="BD377" s="55" t="str">
        <f t="shared" si="82"/>
        <v/>
      </c>
      <c r="BE377" s="55" t="str">
        <f t="shared" si="82"/>
        <v/>
      </c>
      <c r="BF377" s="55" t="str">
        <f t="shared" si="82"/>
        <v/>
      </c>
      <c r="BG377" s="55" t="str">
        <f t="shared" si="82"/>
        <v/>
      </c>
      <c r="BH377" s="55" t="str">
        <f t="shared" si="82"/>
        <v/>
      </c>
      <c r="BI377" s="55" t="str">
        <f t="shared" si="82"/>
        <v/>
      </c>
      <c r="BJ377" s="55" t="str">
        <f t="shared" si="82"/>
        <v/>
      </c>
      <c r="BK377" s="55" t="str">
        <f t="shared" si="82"/>
        <v/>
      </c>
      <c r="BL377" s="55" t="str">
        <f t="shared" si="82"/>
        <v/>
      </c>
      <c r="BM377" s="55" t="str">
        <f t="shared" si="82"/>
        <v/>
      </c>
      <c r="BN377" s="55" t="str">
        <f t="shared" si="82"/>
        <v/>
      </c>
      <c r="BO377" s="55" t="str">
        <f t="shared" si="82"/>
        <v/>
      </c>
      <c r="BP377" s="55" t="str">
        <f t="shared" si="82"/>
        <v/>
      </c>
      <c r="BQ377" s="55" t="str">
        <f t="shared" si="82"/>
        <v/>
      </c>
      <c r="BR377" s="62" t="str">
        <f t="shared" si="70"/>
        <v>Base</v>
      </c>
      <c r="BS377" s="62" t="str">
        <f t="shared" si="71"/>
        <v/>
      </c>
      <c r="BT377" s="63">
        <f t="shared" si="72"/>
        <v>117</v>
      </c>
      <c r="BU377" s="64">
        <f t="shared" si="73"/>
        <v>6.02</v>
      </c>
      <c r="BV377" s="64">
        <f t="shared" si="74"/>
        <v>13.04</v>
      </c>
      <c r="BW377" s="64">
        <f t="shared" si="75"/>
        <v>97.44</v>
      </c>
      <c r="BX377" s="65">
        <f t="shared" si="76"/>
        <v>46257.02</v>
      </c>
      <c r="BY377" s="65">
        <f t="shared" si="77"/>
        <v>46264.04</v>
      </c>
      <c r="BZ377" s="65">
        <f t="shared" si="78"/>
        <v>46349.440000000002</v>
      </c>
    </row>
    <row r="378" spans="1:78" ht="15.5" x14ac:dyDescent="0.35">
      <c r="A378">
        <v>71335</v>
      </c>
      <c r="B378" t="s">
        <v>782</v>
      </c>
      <c r="C378" t="s">
        <v>37</v>
      </c>
      <c r="D378">
        <v>111</v>
      </c>
      <c r="E378">
        <v>3003</v>
      </c>
      <c r="F378" t="s">
        <v>41</v>
      </c>
      <c r="G378" t="s">
        <v>216</v>
      </c>
      <c r="H378" t="s">
        <v>37</v>
      </c>
      <c r="I378" s="13">
        <v>46251</v>
      </c>
      <c r="J378" s="13">
        <v>46367</v>
      </c>
      <c r="K378"/>
      <c r="L378" t="s">
        <v>256</v>
      </c>
      <c r="M378" t="s">
        <v>161</v>
      </c>
      <c r="N378">
        <v>24</v>
      </c>
      <c r="O378">
        <v>7</v>
      </c>
      <c r="P378">
        <v>7</v>
      </c>
      <c r="Q378">
        <v>7</v>
      </c>
      <c r="R378">
        <v>0</v>
      </c>
      <c r="S378">
        <v>378052</v>
      </c>
      <c r="T378" t="s">
        <v>1016</v>
      </c>
      <c r="U378">
        <v>0</v>
      </c>
      <c r="V378"/>
      <c r="W378">
        <v>2</v>
      </c>
      <c r="X378" t="s">
        <v>194</v>
      </c>
      <c r="Y378"/>
      <c r="Z378" t="s">
        <v>277</v>
      </c>
      <c r="AA378"/>
      <c r="AB378"/>
      <c r="AC378"/>
      <c r="AD378"/>
      <c r="AE378"/>
      <c r="AF378" s="13">
        <v>46251</v>
      </c>
      <c r="AG378" s="13">
        <v>46367</v>
      </c>
      <c r="AH378"/>
      <c r="AI378"/>
      <c r="AJ378"/>
      <c r="AK378"/>
      <c r="AL378"/>
      <c r="AM378"/>
      <c r="AN378"/>
      <c r="AO378"/>
      <c r="AP378"/>
      <c r="AQ378"/>
      <c r="AR378"/>
      <c r="AS378"/>
      <c r="AT378" s="59">
        <f>VLOOKUP($BR378,Tables!$D$14:$I$27,2,FALSE)*W378</f>
        <v>320</v>
      </c>
      <c r="AU378" s="59">
        <f>VLOOKUP($BR378,Tables!$D$14:$I$27,3,FALSE)</f>
        <v>0</v>
      </c>
      <c r="AV378" s="59">
        <f>VLOOKUP($BR378,Tables!$D$14:$I$27,4,FALSE)*W378</f>
        <v>0</v>
      </c>
      <c r="AW378" s="59">
        <f>VLOOKUP($BR378,Tables!$D$14:$I$27,5,FALSE)*W378</f>
        <v>0</v>
      </c>
      <c r="AX378" s="52">
        <f>IF(ISERROR(VLOOKUP(V378,Tables!$A$2:$B$27,2,FALSE))=TRUE,0,VLOOKUP(V378,Tables!$A$2:$B$27,2,FALSE))*VLOOKUP(BR378,Tables!$D$14:$J$27,7,FALSE)</f>
        <v>0</v>
      </c>
      <c r="AY378" s="52">
        <f>IF(ISERROR(VLOOKUP(BS378,Tables!$A$2:$B$31,2,FALSE))=TRUE,0,VLOOKUP(BS378,Tables!$A$2:$B$31,2,FALSE))</f>
        <v>0</v>
      </c>
      <c r="AZ378" s="59">
        <f>VLOOKUP($BR378,Tables!$D$14:$K$27,8,FALSE)</f>
        <v>0</v>
      </c>
      <c r="BA378" s="59">
        <f>IF(OR(BR378="T150",BR378="HYBT150"),W378*Tables!$L$23,0)</f>
        <v>0</v>
      </c>
      <c r="BB378" s="59">
        <f>IF(OR(BR378="T200",BR378="HYBT200"),W378*Tables!$E$24,0)</f>
        <v>0</v>
      </c>
      <c r="BC378" s="61">
        <f t="shared" si="69"/>
        <v>320</v>
      </c>
      <c r="BD378" s="55" t="str">
        <f t="shared" si="82"/>
        <v/>
      </c>
      <c r="BE378" s="55" t="str">
        <f t="shared" si="82"/>
        <v/>
      </c>
      <c r="BF378" s="55" t="str">
        <f t="shared" si="82"/>
        <v/>
      </c>
      <c r="BG378" s="55" t="str">
        <f t="shared" si="82"/>
        <v/>
      </c>
      <c r="BH378" s="55" t="str">
        <f t="shared" si="82"/>
        <v/>
      </c>
      <c r="BI378" s="55" t="str">
        <f t="shared" si="82"/>
        <v/>
      </c>
      <c r="BJ378" s="55" t="str">
        <f t="shared" si="82"/>
        <v/>
      </c>
      <c r="BK378" s="55" t="str">
        <f t="shared" si="82"/>
        <v/>
      </c>
      <c r="BL378" s="55" t="str">
        <f t="shared" si="82"/>
        <v/>
      </c>
      <c r="BM378" s="55" t="str">
        <f t="shared" si="82"/>
        <v/>
      </c>
      <c r="BN378" s="55" t="str">
        <f t="shared" si="82"/>
        <v/>
      </c>
      <c r="BO378" s="55" t="str">
        <f t="shared" si="82"/>
        <v/>
      </c>
      <c r="BP378" s="55" t="str">
        <f t="shared" si="82"/>
        <v/>
      </c>
      <c r="BQ378" s="55" t="str">
        <f t="shared" si="82"/>
        <v/>
      </c>
      <c r="BR378" s="62" t="str">
        <f t="shared" si="70"/>
        <v>Base</v>
      </c>
      <c r="BS378" s="62" t="str">
        <f t="shared" si="71"/>
        <v/>
      </c>
      <c r="BT378" s="63">
        <f t="shared" si="72"/>
        <v>117</v>
      </c>
      <c r="BU378" s="64">
        <f t="shared" si="73"/>
        <v>6.02</v>
      </c>
      <c r="BV378" s="64">
        <f t="shared" si="74"/>
        <v>13.04</v>
      </c>
      <c r="BW378" s="64">
        <f t="shared" si="75"/>
        <v>97.44</v>
      </c>
      <c r="BX378" s="65">
        <f t="shared" si="76"/>
        <v>46257.02</v>
      </c>
      <c r="BY378" s="65">
        <f t="shared" si="77"/>
        <v>46264.04</v>
      </c>
      <c r="BZ378" s="65">
        <f t="shared" si="78"/>
        <v>46349.440000000002</v>
      </c>
    </row>
    <row r="379" spans="1:78" ht="15.5" x14ac:dyDescent="0.35">
      <c r="A379">
        <v>71336</v>
      </c>
      <c r="B379" t="s">
        <v>782</v>
      </c>
      <c r="C379" t="s">
        <v>37</v>
      </c>
      <c r="D379">
        <v>130</v>
      </c>
      <c r="E379">
        <v>3001</v>
      </c>
      <c r="F379" t="s">
        <v>833</v>
      </c>
      <c r="G379" t="s">
        <v>216</v>
      </c>
      <c r="H379" t="s">
        <v>37</v>
      </c>
      <c r="I379" s="13">
        <v>46251</v>
      </c>
      <c r="J379" s="13">
        <v>46367</v>
      </c>
      <c r="K379" s="13">
        <v>46309</v>
      </c>
      <c r="L379" t="s">
        <v>834</v>
      </c>
      <c r="M379" t="s">
        <v>161</v>
      </c>
      <c r="N379">
        <v>24</v>
      </c>
      <c r="O379">
        <v>0</v>
      </c>
      <c r="P379">
        <v>0</v>
      </c>
      <c r="Q379">
        <v>0</v>
      </c>
      <c r="R379">
        <v>0</v>
      </c>
      <c r="S379" t="s">
        <v>197</v>
      </c>
      <c r="T379" t="s">
        <v>197</v>
      </c>
      <c r="U379">
        <v>0</v>
      </c>
      <c r="V379"/>
      <c r="W379">
        <v>3</v>
      </c>
      <c r="X379" t="s">
        <v>19</v>
      </c>
      <c r="Y379"/>
      <c r="Z379" t="s">
        <v>277</v>
      </c>
      <c r="AA379"/>
      <c r="AB379"/>
      <c r="AC379"/>
      <c r="AD379"/>
      <c r="AE379"/>
      <c r="AF379" s="13">
        <v>46251</v>
      </c>
      <c r="AG379" s="13">
        <v>46367</v>
      </c>
      <c r="AH379"/>
      <c r="AI379"/>
      <c r="AJ379"/>
      <c r="AK379"/>
      <c r="AL379"/>
      <c r="AM379"/>
      <c r="AN379"/>
      <c r="AO379"/>
      <c r="AP379"/>
      <c r="AQ379"/>
      <c r="AR379"/>
      <c r="AS379"/>
      <c r="AT379" s="59">
        <f>VLOOKUP($BR379,Tables!$D$14:$I$27,2,FALSE)*W379</f>
        <v>480</v>
      </c>
      <c r="AU379" s="59">
        <f>VLOOKUP($BR379,Tables!$D$14:$I$27,3,FALSE)</f>
        <v>0</v>
      </c>
      <c r="AV379" s="59">
        <f>VLOOKUP($BR379,Tables!$D$14:$I$27,4,FALSE)*W379</f>
        <v>0</v>
      </c>
      <c r="AW379" s="59">
        <f>VLOOKUP($BR379,Tables!$D$14:$I$27,5,FALSE)*W379</f>
        <v>0</v>
      </c>
      <c r="AX379" s="52">
        <f>IF(ISERROR(VLOOKUP(V379,Tables!$A$2:$B$27,2,FALSE))=TRUE,0,VLOOKUP(V379,Tables!$A$2:$B$27,2,FALSE))*VLOOKUP(BR379,Tables!$D$14:$J$27,7,FALSE)</f>
        <v>0</v>
      </c>
      <c r="AY379" s="52">
        <f>IF(ISERROR(VLOOKUP(BS379,Tables!$A$2:$B$31,2,FALSE))=TRUE,0,VLOOKUP(BS379,Tables!$A$2:$B$31,2,FALSE))</f>
        <v>0</v>
      </c>
      <c r="AZ379" s="59">
        <f>VLOOKUP($BR379,Tables!$D$14:$K$27,8,FALSE)</f>
        <v>0</v>
      </c>
      <c r="BA379" s="59">
        <f>IF(OR(BR379="T150",BR379="HYBT150"),W379*Tables!$L$23,0)</f>
        <v>0</v>
      </c>
      <c r="BB379" s="59">
        <f>IF(OR(BR379="T200",BR379="HYBT200"),W379*Tables!$E$24,0)</f>
        <v>0</v>
      </c>
      <c r="BC379" s="61">
        <f t="shared" ref="BC379:BC442" si="83">SUM(AT379:BB379)</f>
        <v>480</v>
      </c>
      <c r="BD379" s="55" t="str">
        <f t="shared" si="82"/>
        <v/>
      </c>
      <c r="BE379" s="55" t="str">
        <f t="shared" si="82"/>
        <v/>
      </c>
      <c r="BF379" s="55" t="str">
        <f t="shared" si="82"/>
        <v/>
      </c>
      <c r="BG379" s="55" t="str">
        <f t="shared" si="82"/>
        <v/>
      </c>
      <c r="BH379" s="55" t="str">
        <f t="shared" si="82"/>
        <v/>
      </c>
      <c r="BI379" s="55" t="str">
        <f t="shared" si="82"/>
        <v/>
      </c>
      <c r="BJ379" s="55" t="str">
        <f t="shared" si="82"/>
        <v/>
      </c>
      <c r="BK379" s="55" t="str">
        <f t="shared" si="82"/>
        <v/>
      </c>
      <c r="BL379" s="55" t="str">
        <f t="shared" si="82"/>
        <v/>
      </c>
      <c r="BM379" s="55" t="str">
        <f t="shared" si="82"/>
        <v/>
      </c>
      <c r="BN379" s="55" t="str">
        <f t="shared" si="82"/>
        <v/>
      </c>
      <c r="BO379" s="55" t="str">
        <f t="shared" si="82"/>
        <v/>
      </c>
      <c r="BP379" s="55" t="str">
        <f t="shared" si="82"/>
        <v/>
      </c>
      <c r="BQ379" s="55" t="str">
        <f t="shared" si="82"/>
        <v/>
      </c>
      <c r="BR379" s="62" t="str">
        <f t="shared" ref="BR379:BR442" si="84">IF(BD379&amp;BE379&amp;BF379&amp;BG379&amp;BH379&amp;BI379&amp;BJ379&amp;BK379&amp;BP379&amp;BQ379="","Base",BD379&amp;BE379&amp;BF379&amp;BG379&amp;BH379&amp;BI379&amp;BJ379&amp;BK379&amp;BP379&amp;BQ379)</f>
        <v>Base</v>
      </c>
      <c r="BS379" s="62" t="str">
        <f t="shared" ref="BS379:BS442" si="85">IF(BL379&amp;BM379&amp;BN379&amp;BO379="","",BL379&amp;BM379&amp;BN379&amp;BO379)</f>
        <v/>
      </c>
      <c r="BT379" s="63">
        <f t="shared" ref="BT379:BT442" si="86">J379-I379+1</f>
        <v>117</v>
      </c>
      <c r="BU379" s="64">
        <f t="shared" ref="BU379:BU442" si="87">BT379*0.06-1</f>
        <v>6.02</v>
      </c>
      <c r="BV379" s="64">
        <f t="shared" ref="BV379:BV442" si="88">BT379*0.12-1</f>
        <v>13.04</v>
      </c>
      <c r="BW379" s="64">
        <f t="shared" ref="BW379:BW442" si="89">(BT379-1)*0.84</f>
        <v>97.44</v>
      </c>
      <c r="BX379" s="65">
        <f t="shared" ref="BX379:BX442" si="90">BU379+I379</f>
        <v>46257.02</v>
      </c>
      <c r="BY379" s="65">
        <f t="shared" ref="BY379:BY442" si="91">BV379+I379</f>
        <v>46264.04</v>
      </c>
      <c r="BZ379" s="65">
        <f t="shared" ref="BZ379:BZ442" si="92">IF(WEEKDAY(BW379+I379)=1,BW379+I379+1,IF(WEEKDAY(BW379+I379)=7,BW379+I379+2,BW379+I379))</f>
        <v>46349.440000000002</v>
      </c>
    </row>
    <row r="380" spans="1:78" ht="15.5" x14ac:dyDescent="0.35">
      <c r="A380">
        <v>71337</v>
      </c>
      <c r="B380" t="s">
        <v>782</v>
      </c>
      <c r="C380" t="s">
        <v>37</v>
      </c>
      <c r="D380">
        <v>206</v>
      </c>
      <c r="E380">
        <v>3001</v>
      </c>
      <c r="F380" t="s">
        <v>649</v>
      </c>
      <c r="G380" t="s">
        <v>216</v>
      </c>
      <c r="H380" t="s">
        <v>37</v>
      </c>
      <c r="I380" s="13">
        <v>46251</v>
      </c>
      <c r="J380" s="13">
        <v>46367</v>
      </c>
      <c r="K380" s="13">
        <v>46309</v>
      </c>
      <c r="L380" t="s">
        <v>836</v>
      </c>
      <c r="M380" t="s">
        <v>161</v>
      </c>
      <c r="N380">
        <v>24</v>
      </c>
      <c r="O380">
        <v>0</v>
      </c>
      <c r="P380">
        <v>0</v>
      </c>
      <c r="Q380">
        <v>0</v>
      </c>
      <c r="R380">
        <v>0</v>
      </c>
      <c r="S380" t="s">
        <v>197</v>
      </c>
      <c r="T380" t="s">
        <v>197</v>
      </c>
      <c r="U380">
        <v>0</v>
      </c>
      <c r="V380"/>
      <c r="W380">
        <v>3</v>
      </c>
      <c r="X380" t="s">
        <v>19</v>
      </c>
      <c r="Y380"/>
      <c r="Z380" t="s">
        <v>277</v>
      </c>
      <c r="AA380"/>
      <c r="AB380"/>
      <c r="AC380"/>
      <c r="AD380"/>
      <c r="AE380"/>
      <c r="AF380" s="13">
        <v>46251</v>
      </c>
      <c r="AG380" s="13">
        <v>46367</v>
      </c>
      <c r="AH380"/>
      <c r="AI380"/>
      <c r="AJ380"/>
      <c r="AK380"/>
      <c r="AL380"/>
      <c r="AM380"/>
      <c r="AN380"/>
      <c r="AO380"/>
      <c r="AP380"/>
      <c r="AQ380"/>
      <c r="AR380"/>
      <c r="AS380"/>
      <c r="AT380" s="59">
        <f>VLOOKUP($BR380,Tables!$D$14:$I$27,2,FALSE)*W380</f>
        <v>480</v>
      </c>
      <c r="AU380" s="59">
        <f>VLOOKUP($BR380,Tables!$D$14:$I$27,3,FALSE)</f>
        <v>0</v>
      </c>
      <c r="AV380" s="59">
        <f>VLOOKUP($BR380,Tables!$D$14:$I$27,4,FALSE)*W380</f>
        <v>0</v>
      </c>
      <c r="AW380" s="59">
        <f>VLOOKUP($BR380,Tables!$D$14:$I$27,5,FALSE)*W380</f>
        <v>0</v>
      </c>
      <c r="AX380" s="52">
        <f>IF(ISERROR(VLOOKUP(V380,Tables!$A$2:$B$27,2,FALSE))=TRUE,0,VLOOKUP(V380,Tables!$A$2:$B$27,2,FALSE))*VLOOKUP(BR380,Tables!$D$14:$J$27,7,FALSE)</f>
        <v>0</v>
      </c>
      <c r="AY380" s="52">
        <f>IF(ISERROR(VLOOKUP(BS380,Tables!$A$2:$B$31,2,FALSE))=TRUE,0,VLOOKUP(BS380,Tables!$A$2:$B$31,2,FALSE))</f>
        <v>0</v>
      </c>
      <c r="AZ380" s="59">
        <f>VLOOKUP($BR380,Tables!$D$14:$K$27,8,FALSE)</f>
        <v>0</v>
      </c>
      <c r="BA380" s="59">
        <f>IF(OR(BR380="T150",BR380="HYBT150"),W380*Tables!$L$23,0)</f>
        <v>0</v>
      </c>
      <c r="BB380" s="59">
        <f>IF(OR(BR380="T200",BR380="HYBT200"),W380*Tables!$E$24,0)</f>
        <v>0</v>
      </c>
      <c r="BC380" s="61">
        <f t="shared" si="83"/>
        <v>480</v>
      </c>
      <c r="BD380" s="55" t="str">
        <f t="shared" si="82"/>
        <v/>
      </c>
      <c r="BE380" s="55" t="str">
        <f t="shared" si="82"/>
        <v/>
      </c>
      <c r="BF380" s="55" t="str">
        <f t="shared" si="82"/>
        <v/>
      </c>
      <c r="BG380" s="55" t="str">
        <f t="shared" si="82"/>
        <v/>
      </c>
      <c r="BH380" s="55" t="str">
        <f t="shared" si="82"/>
        <v/>
      </c>
      <c r="BI380" s="55" t="str">
        <f t="shared" si="82"/>
        <v/>
      </c>
      <c r="BJ380" s="55" t="str">
        <f t="shared" si="82"/>
        <v/>
      </c>
      <c r="BK380" s="55" t="str">
        <f t="shared" si="82"/>
        <v/>
      </c>
      <c r="BL380" s="55" t="str">
        <f t="shared" si="82"/>
        <v/>
      </c>
      <c r="BM380" s="55" t="str">
        <f t="shared" si="82"/>
        <v/>
      </c>
      <c r="BN380" s="55" t="str">
        <f t="shared" si="82"/>
        <v/>
      </c>
      <c r="BO380" s="55" t="str">
        <f t="shared" si="82"/>
        <v/>
      </c>
      <c r="BP380" s="55" t="str">
        <f t="shared" si="82"/>
        <v/>
      </c>
      <c r="BQ380" s="55" t="str">
        <f t="shared" si="82"/>
        <v/>
      </c>
      <c r="BR380" s="62" t="str">
        <f t="shared" si="84"/>
        <v>Base</v>
      </c>
      <c r="BS380" s="62" t="str">
        <f t="shared" si="85"/>
        <v/>
      </c>
      <c r="BT380" s="63">
        <f t="shared" si="86"/>
        <v>117</v>
      </c>
      <c r="BU380" s="64">
        <f t="shared" si="87"/>
        <v>6.02</v>
      </c>
      <c r="BV380" s="64">
        <f t="shared" si="88"/>
        <v>13.04</v>
      </c>
      <c r="BW380" s="64">
        <f t="shared" si="89"/>
        <v>97.44</v>
      </c>
      <c r="BX380" s="65">
        <f t="shared" si="90"/>
        <v>46257.02</v>
      </c>
      <c r="BY380" s="65">
        <f t="shared" si="91"/>
        <v>46264.04</v>
      </c>
      <c r="BZ380" s="65">
        <f t="shared" si="92"/>
        <v>46349.440000000002</v>
      </c>
    </row>
    <row r="381" spans="1:78" ht="15.5" x14ac:dyDescent="0.35">
      <c r="A381">
        <v>71338</v>
      </c>
      <c r="B381" t="s">
        <v>782</v>
      </c>
      <c r="C381" t="s">
        <v>37</v>
      </c>
      <c r="D381">
        <v>216</v>
      </c>
      <c r="E381">
        <v>3001</v>
      </c>
      <c r="F381" t="s">
        <v>650</v>
      </c>
      <c r="G381" t="s">
        <v>216</v>
      </c>
      <c r="H381" t="s">
        <v>37</v>
      </c>
      <c r="I381" s="13">
        <v>46251</v>
      </c>
      <c r="J381" s="13">
        <v>46367</v>
      </c>
      <c r="K381" s="13">
        <v>46309</v>
      </c>
      <c r="L381" t="s">
        <v>459</v>
      </c>
      <c r="M381" t="s">
        <v>161</v>
      </c>
      <c r="N381">
        <v>24</v>
      </c>
      <c r="O381">
        <v>0</v>
      </c>
      <c r="P381">
        <v>0</v>
      </c>
      <c r="Q381">
        <v>0</v>
      </c>
      <c r="R381">
        <v>0</v>
      </c>
      <c r="S381" t="s">
        <v>197</v>
      </c>
      <c r="T381" t="s">
        <v>197</v>
      </c>
      <c r="U381">
        <v>0</v>
      </c>
      <c r="V381"/>
      <c r="W381">
        <v>3</v>
      </c>
      <c r="X381" t="s">
        <v>19</v>
      </c>
      <c r="Y381"/>
      <c r="Z381"/>
      <c r="AA381"/>
      <c r="AB381"/>
      <c r="AC381"/>
      <c r="AD381"/>
      <c r="AE381"/>
      <c r="AF381" s="13">
        <v>46251</v>
      </c>
      <c r="AG381" s="13">
        <v>46367</v>
      </c>
      <c r="AH381"/>
      <c r="AI381"/>
      <c r="AJ381"/>
      <c r="AK381"/>
      <c r="AL381"/>
      <c r="AM381"/>
      <c r="AN381"/>
      <c r="AO381"/>
      <c r="AP381"/>
      <c r="AQ381"/>
      <c r="AR381"/>
      <c r="AS381"/>
      <c r="AT381" s="59">
        <f>VLOOKUP($BR381,Tables!$D$14:$I$27,2,FALSE)*W381</f>
        <v>480</v>
      </c>
      <c r="AU381" s="59">
        <f>VLOOKUP($BR381,Tables!$D$14:$I$27,3,FALSE)</f>
        <v>0</v>
      </c>
      <c r="AV381" s="59">
        <f>VLOOKUP($BR381,Tables!$D$14:$I$27,4,FALSE)*W381</f>
        <v>0</v>
      </c>
      <c r="AW381" s="59">
        <f>VLOOKUP($BR381,Tables!$D$14:$I$27,5,FALSE)*W381</f>
        <v>0</v>
      </c>
      <c r="AX381" s="52">
        <f>IF(ISERROR(VLOOKUP(V381,Tables!$A$2:$B$27,2,FALSE))=TRUE,0,VLOOKUP(V381,Tables!$A$2:$B$27,2,FALSE))*VLOOKUP(BR381,Tables!$D$14:$J$27,7,FALSE)</f>
        <v>0</v>
      </c>
      <c r="AY381" s="52">
        <f>IF(ISERROR(VLOOKUP(BS381,Tables!$A$2:$B$31,2,FALSE))=TRUE,0,VLOOKUP(BS381,Tables!$A$2:$B$31,2,FALSE))</f>
        <v>0</v>
      </c>
      <c r="AZ381" s="59">
        <f>VLOOKUP($BR381,Tables!$D$14:$K$27,8,FALSE)</f>
        <v>0</v>
      </c>
      <c r="BA381" s="59">
        <f>IF(OR(BR381="T150",BR381="HYBT150"),W381*Tables!$L$23,0)</f>
        <v>0</v>
      </c>
      <c r="BB381" s="59">
        <f>IF(OR(BR381="T200",BR381="HYBT200"),W381*Tables!$E$24,0)</f>
        <v>0</v>
      </c>
      <c r="BC381" s="61">
        <f t="shared" si="83"/>
        <v>480</v>
      </c>
      <c r="BD381" s="55" t="str">
        <f t="shared" si="82"/>
        <v/>
      </c>
      <c r="BE381" s="55" t="str">
        <f t="shared" si="82"/>
        <v/>
      </c>
      <c r="BF381" s="55" t="str">
        <f t="shared" si="82"/>
        <v/>
      </c>
      <c r="BG381" s="55" t="str">
        <f t="shared" si="82"/>
        <v/>
      </c>
      <c r="BH381" s="55" t="str">
        <f t="shared" si="82"/>
        <v/>
      </c>
      <c r="BI381" s="55" t="str">
        <f t="shared" si="82"/>
        <v/>
      </c>
      <c r="BJ381" s="55" t="str">
        <f t="shared" si="82"/>
        <v/>
      </c>
      <c r="BK381" s="55" t="str">
        <f t="shared" si="82"/>
        <v/>
      </c>
      <c r="BL381" s="55" t="str">
        <f t="shared" si="82"/>
        <v/>
      </c>
      <c r="BM381" s="55" t="str">
        <f t="shared" si="82"/>
        <v/>
      </c>
      <c r="BN381" s="55" t="str">
        <f t="shared" si="82"/>
        <v/>
      </c>
      <c r="BO381" s="55" t="str">
        <f t="shared" si="82"/>
        <v/>
      </c>
      <c r="BP381" s="55" t="str">
        <f t="shared" si="82"/>
        <v/>
      </c>
      <c r="BQ381" s="55" t="str">
        <f t="shared" si="82"/>
        <v/>
      </c>
      <c r="BR381" s="62" t="str">
        <f t="shared" si="84"/>
        <v>Base</v>
      </c>
      <c r="BS381" s="62" t="str">
        <f t="shared" si="85"/>
        <v/>
      </c>
      <c r="BT381" s="63">
        <f t="shared" si="86"/>
        <v>117</v>
      </c>
      <c r="BU381" s="64">
        <f t="shared" si="87"/>
        <v>6.02</v>
      </c>
      <c r="BV381" s="64">
        <f t="shared" si="88"/>
        <v>13.04</v>
      </c>
      <c r="BW381" s="64">
        <f t="shared" si="89"/>
        <v>97.44</v>
      </c>
      <c r="BX381" s="65">
        <f t="shared" si="90"/>
        <v>46257.02</v>
      </c>
      <c r="BY381" s="65">
        <f t="shared" si="91"/>
        <v>46264.04</v>
      </c>
      <c r="BZ381" s="65">
        <f t="shared" si="92"/>
        <v>46349.440000000002</v>
      </c>
    </row>
    <row r="382" spans="1:78" ht="15.5" x14ac:dyDescent="0.35">
      <c r="A382">
        <v>72138</v>
      </c>
      <c r="B382" t="s">
        <v>782</v>
      </c>
      <c r="C382" t="s">
        <v>37</v>
      </c>
      <c r="D382">
        <v>216</v>
      </c>
      <c r="E382">
        <v>3002</v>
      </c>
      <c r="F382" t="s">
        <v>650</v>
      </c>
      <c r="G382" t="s">
        <v>216</v>
      </c>
      <c r="H382" t="s">
        <v>37</v>
      </c>
      <c r="I382" s="13">
        <v>46251</v>
      </c>
      <c r="J382" s="13">
        <v>46367</v>
      </c>
      <c r="K382" s="13">
        <v>46309</v>
      </c>
      <c r="L382" t="s">
        <v>836</v>
      </c>
      <c r="M382" t="s">
        <v>161</v>
      </c>
      <c r="N382">
        <v>24</v>
      </c>
      <c r="O382">
        <v>18</v>
      </c>
      <c r="P382">
        <v>18</v>
      </c>
      <c r="Q382">
        <v>18</v>
      </c>
      <c r="R382">
        <v>0</v>
      </c>
      <c r="S382">
        <v>239468</v>
      </c>
      <c r="T382" t="s">
        <v>983</v>
      </c>
      <c r="U382">
        <v>0</v>
      </c>
      <c r="V382"/>
      <c r="W382">
        <v>3</v>
      </c>
      <c r="X382" t="s">
        <v>194</v>
      </c>
      <c r="Y382"/>
      <c r="Z382" t="s">
        <v>277</v>
      </c>
      <c r="AA382"/>
      <c r="AB382"/>
      <c r="AC382"/>
      <c r="AD382"/>
      <c r="AE382"/>
      <c r="AF382" s="13">
        <v>46251</v>
      </c>
      <c r="AG382" s="13">
        <v>46367</v>
      </c>
      <c r="AH382"/>
      <c r="AI382"/>
      <c r="AJ382"/>
      <c r="AK382"/>
      <c r="AL382"/>
      <c r="AM382"/>
      <c r="AN382"/>
      <c r="AO382"/>
      <c r="AP382"/>
      <c r="AQ382"/>
      <c r="AR382"/>
      <c r="AS382"/>
      <c r="AT382" s="59">
        <f>VLOOKUP($BR382,Tables!$D$14:$I$27,2,FALSE)*W382</f>
        <v>480</v>
      </c>
      <c r="AU382" s="59">
        <f>VLOOKUP($BR382,Tables!$D$14:$I$27,3,FALSE)</f>
        <v>0</v>
      </c>
      <c r="AV382" s="59">
        <f>VLOOKUP($BR382,Tables!$D$14:$I$27,4,FALSE)*W382</f>
        <v>0</v>
      </c>
      <c r="AW382" s="59">
        <f>VLOOKUP($BR382,Tables!$D$14:$I$27,5,FALSE)*W382</f>
        <v>0</v>
      </c>
      <c r="AX382" s="52">
        <f>IF(ISERROR(VLOOKUP(V382,Tables!$A$2:$B$27,2,FALSE))=TRUE,0,VLOOKUP(V382,Tables!$A$2:$B$27,2,FALSE))*VLOOKUP(BR382,Tables!$D$14:$J$27,7,FALSE)</f>
        <v>0</v>
      </c>
      <c r="AY382" s="52">
        <f>IF(ISERROR(VLOOKUP(BS382,Tables!$A$2:$B$31,2,FALSE))=TRUE,0,VLOOKUP(BS382,Tables!$A$2:$B$31,2,FALSE))</f>
        <v>0</v>
      </c>
      <c r="AZ382" s="59">
        <f>VLOOKUP($BR382,Tables!$D$14:$K$27,8,FALSE)</f>
        <v>0</v>
      </c>
      <c r="BA382" s="59">
        <f>IF(OR(BR382="T150",BR382="HYBT150"),W382*Tables!$L$23,0)</f>
        <v>0</v>
      </c>
      <c r="BB382" s="59">
        <f>IF(OR(BR382="T200",BR382="HYBT200"),W382*Tables!$E$24,0)</f>
        <v>0</v>
      </c>
      <c r="BC382" s="61">
        <f t="shared" si="83"/>
        <v>480</v>
      </c>
      <c r="BD382" s="55" t="str">
        <f t="shared" si="82"/>
        <v/>
      </c>
      <c r="BE382" s="55" t="str">
        <f t="shared" si="82"/>
        <v/>
      </c>
      <c r="BF382" s="55" t="str">
        <f t="shared" si="82"/>
        <v/>
      </c>
      <c r="BG382" s="55" t="str">
        <f t="shared" si="82"/>
        <v/>
      </c>
      <c r="BH382" s="55" t="str">
        <f t="shared" si="82"/>
        <v/>
      </c>
      <c r="BI382" s="55" t="str">
        <f t="shared" si="82"/>
        <v/>
      </c>
      <c r="BJ382" s="55" t="str">
        <f t="shared" si="82"/>
        <v/>
      </c>
      <c r="BK382" s="55" t="str">
        <f t="shared" si="82"/>
        <v/>
      </c>
      <c r="BL382" s="55" t="str">
        <f t="shared" si="82"/>
        <v/>
      </c>
      <c r="BM382" s="55" t="str">
        <f t="shared" si="82"/>
        <v/>
      </c>
      <c r="BN382" s="55" t="str">
        <f t="shared" si="82"/>
        <v/>
      </c>
      <c r="BO382" s="55" t="str">
        <f t="shared" si="82"/>
        <v/>
      </c>
      <c r="BP382" s="55" t="str">
        <f t="shared" si="82"/>
        <v/>
      </c>
      <c r="BQ382" s="55" t="str">
        <f t="shared" si="82"/>
        <v/>
      </c>
      <c r="BR382" s="62" t="str">
        <f t="shared" si="84"/>
        <v>Base</v>
      </c>
      <c r="BS382" s="62" t="str">
        <f t="shared" si="85"/>
        <v/>
      </c>
      <c r="BT382" s="63">
        <f t="shared" si="86"/>
        <v>117</v>
      </c>
      <c r="BU382" s="64">
        <f t="shared" si="87"/>
        <v>6.02</v>
      </c>
      <c r="BV382" s="64">
        <f t="shared" si="88"/>
        <v>13.04</v>
      </c>
      <c r="BW382" s="64">
        <f t="shared" si="89"/>
        <v>97.44</v>
      </c>
      <c r="BX382" s="65">
        <f t="shared" si="90"/>
        <v>46257.02</v>
      </c>
      <c r="BY382" s="65">
        <f t="shared" si="91"/>
        <v>46264.04</v>
      </c>
      <c r="BZ382" s="65">
        <f t="shared" si="92"/>
        <v>46349.440000000002</v>
      </c>
    </row>
    <row r="383" spans="1:78" ht="15.5" x14ac:dyDescent="0.35">
      <c r="A383">
        <v>71339</v>
      </c>
      <c r="B383" t="s">
        <v>782</v>
      </c>
      <c r="C383" t="s">
        <v>37</v>
      </c>
      <c r="D383">
        <v>217</v>
      </c>
      <c r="E383">
        <v>3001</v>
      </c>
      <c r="F383" t="s">
        <v>651</v>
      </c>
      <c r="G383" t="s">
        <v>216</v>
      </c>
      <c r="H383" t="s">
        <v>37</v>
      </c>
      <c r="I383" s="13">
        <v>46252</v>
      </c>
      <c r="J383" s="13">
        <v>46367</v>
      </c>
      <c r="K383" s="13">
        <v>46309</v>
      </c>
      <c r="L383" t="s">
        <v>837</v>
      </c>
      <c r="M383" t="s">
        <v>193</v>
      </c>
      <c r="N383">
        <v>24</v>
      </c>
      <c r="O383">
        <v>6</v>
      </c>
      <c r="P383">
        <v>6</v>
      </c>
      <c r="Q383">
        <v>6</v>
      </c>
      <c r="R383">
        <v>0</v>
      </c>
      <c r="S383">
        <v>63173</v>
      </c>
      <c r="T383" t="s">
        <v>223</v>
      </c>
      <c r="U383">
        <v>0</v>
      </c>
      <c r="V383"/>
      <c r="W383">
        <v>3</v>
      </c>
      <c r="X383" t="s">
        <v>194</v>
      </c>
      <c r="Y383"/>
      <c r="Z383"/>
      <c r="AA383" t="s">
        <v>206</v>
      </c>
      <c r="AB383">
        <v>2304</v>
      </c>
      <c r="AC383" t="s">
        <v>8</v>
      </c>
      <c r="AD383" t="s">
        <v>220</v>
      </c>
      <c r="AE383" t="s">
        <v>496</v>
      </c>
      <c r="AF383" s="13">
        <v>46252</v>
      </c>
      <c r="AG383" s="13">
        <v>46367</v>
      </c>
      <c r="AH383"/>
      <c r="AI383"/>
      <c r="AJ383"/>
      <c r="AK383"/>
      <c r="AL383"/>
      <c r="AM383"/>
      <c r="AN383"/>
      <c r="AO383"/>
      <c r="AP383"/>
      <c r="AQ383"/>
      <c r="AR383"/>
      <c r="AS383"/>
      <c r="AT383" s="59">
        <f>VLOOKUP($BR383,Tables!$D$14:$I$27,2,FALSE)*W383</f>
        <v>480</v>
      </c>
      <c r="AU383" s="59">
        <f>VLOOKUP($BR383,Tables!$D$14:$I$27,3,FALSE)</f>
        <v>0</v>
      </c>
      <c r="AV383" s="59">
        <f>VLOOKUP($BR383,Tables!$D$14:$I$27,4,FALSE)*W383</f>
        <v>0</v>
      </c>
      <c r="AW383" s="59">
        <f>VLOOKUP($BR383,Tables!$D$14:$I$27,5,FALSE)*W383</f>
        <v>0</v>
      </c>
      <c r="AX383" s="52">
        <f>IF(ISERROR(VLOOKUP(V383,Tables!$A$2:$B$27,2,FALSE))=TRUE,0,VLOOKUP(V383,Tables!$A$2:$B$27,2,FALSE))*VLOOKUP(BR383,Tables!$D$14:$J$27,7,FALSE)</f>
        <v>0</v>
      </c>
      <c r="AY383" s="52">
        <f>IF(ISERROR(VLOOKUP(BS383,Tables!$A$2:$B$31,2,FALSE))=TRUE,0,VLOOKUP(BS383,Tables!$A$2:$B$31,2,FALSE))</f>
        <v>0</v>
      </c>
      <c r="AZ383" s="59">
        <f>VLOOKUP($BR383,Tables!$D$14:$K$27,8,FALSE)</f>
        <v>0</v>
      </c>
      <c r="BA383" s="59">
        <f>IF(OR(BR383="T150",BR383="HYBT150"),W383*Tables!$L$23,0)</f>
        <v>0</v>
      </c>
      <c r="BB383" s="59">
        <f>IF(OR(BR383="T200",BR383="HYBT200"),W383*Tables!$E$24,0)</f>
        <v>0</v>
      </c>
      <c r="BC383" s="61">
        <f t="shared" si="83"/>
        <v>480</v>
      </c>
      <c r="BD383" s="55" t="str">
        <f t="shared" si="82"/>
        <v/>
      </c>
      <c r="BE383" s="55" t="str">
        <f t="shared" si="82"/>
        <v/>
      </c>
      <c r="BF383" s="55" t="str">
        <f t="shared" si="82"/>
        <v/>
      </c>
      <c r="BG383" s="55" t="str">
        <f t="shared" si="82"/>
        <v/>
      </c>
      <c r="BH383" s="55" t="str">
        <f t="shared" si="82"/>
        <v/>
      </c>
      <c r="BI383" s="55" t="str">
        <f t="shared" si="82"/>
        <v/>
      </c>
      <c r="BJ383" s="55" t="str">
        <f t="shared" si="82"/>
        <v/>
      </c>
      <c r="BK383" s="55" t="str">
        <f t="shared" si="82"/>
        <v/>
      </c>
      <c r="BL383" s="55" t="str">
        <f t="shared" si="82"/>
        <v/>
      </c>
      <c r="BM383" s="55" t="str">
        <f t="shared" si="82"/>
        <v/>
      </c>
      <c r="BN383" s="55" t="str">
        <f t="shared" si="82"/>
        <v/>
      </c>
      <c r="BO383" s="55" t="str">
        <f t="shared" si="82"/>
        <v/>
      </c>
      <c r="BP383" s="55" t="str">
        <f t="shared" si="82"/>
        <v/>
      </c>
      <c r="BQ383" s="55" t="str">
        <f t="shared" si="82"/>
        <v/>
      </c>
      <c r="BR383" s="62" t="str">
        <f t="shared" si="84"/>
        <v>Base</v>
      </c>
      <c r="BS383" s="62" t="str">
        <f t="shared" si="85"/>
        <v/>
      </c>
      <c r="BT383" s="63">
        <f t="shared" si="86"/>
        <v>116</v>
      </c>
      <c r="BU383" s="64">
        <f t="shared" si="87"/>
        <v>5.96</v>
      </c>
      <c r="BV383" s="64">
        <f t="shared" si="88"/>
        <v>12.92</v>
      </c>
      <c r="BW383" s="64">
        <f t="shared" si="89"/>
        <v>96.6</v>
      </c>
      <c r="BX383" s="65">
        <f t="shared" si="90"/>
        <v>46257.96</v>
      </c>
      <c r="BY383" s="65">
        <f t="shared" si="91"/>
        <v>46264.92</v>
      </c>
      <c r="BZ383" s="65">
        <f t="shared" si="92"/>
        <v>46349.599999999999</v>
      </c>
    </row>
    <row r="384" spans="1:78" ht="15.5" x14ac:dyDescent="0.35">
      <c r="A384">
        <v>71340</v>
      </c>
      <c r="B384" t="s">
        <v>782</v>
      </c>
      <c r="C384" t="s">
        <v>37</v>
      </c>
      <c r="D384">
        <v>299</v>
      </c>
      <c r="E384">
        <v>3001</v>
      </c>
      <c r="F384" t="s">
        <v>652</v>
      </c>
      <c r="G384" t="s">
        <v>216</v>
      </c>
      <c r="H384" t="s">
        <v>37</v>
      </c>
      <c r="I384" s="13">
        <v>46251</v>
      </c>
      <c r="J384" s="13">
        <v>46367</v>
      </c>
      <c r="K384" s="13">
        <v>46309</v>
      </c>
      <c r="L384" t="s">
        <v>835</v>
      </c>
      <c r="M384" t="s">
        <v>161</v>
      </c>
      <c r="N384">
        <v>24</v>
      </c>
      <c r="O384">
        <v>14</v>
      </c>
      <c r="P384">
        <v>14</v>
      </c>
      <c r="Q384">
        <v>14</v>
      </c>
      <c r="R384">
        <v>0</v>
      </c>
      <c r="S384">
        <v>156459</v>
      </c>
      <c r="T384" t="s">
        <v>982</v>
      </c>
      <c r="U384">
        <v>0</v>
      </c>
      <c r="V384"/>
      <c r="W384">
        <v>3</v>
      </c>
      <c r="X384" t="s">
        <v>194</v>
      </c>
      <c r="Y384"/>
      <c r="Z384" t="s">
        <v>277</v>
      </c>
      <c r="AA384"/>
      <c r="AB384"/>
      <c r="AC384"/>
      <c r="AD384"/>
      <c r="AE384"/>
      <c r="AF384" s="13">
        <v>46251</v>
      </c>
      <c r="AG384" s="13">
        <v>46367</v>
      </c>
      <c r="AH384"/>
      <c r="AI384"/>
      <c r="AJ384"/>
      <c r="AK384"/>
      <c r="AL384"/>
      <c r="AM384"/>
      <c r="AN384"/>
      <c r="AO384"/>
      <c r="AP384"/>
      <c r="AQ384"/>
      <c r="AR384"/>
      <c r="AS384"/>
      <c r="AT384" s="59">
        <f>VLOOKUP($BR384,Tables!$D$14:$I$27,2,FALSE)*W384</f>
        <v>480</v>
      </c>
      <c r="AU384" s="59">
        <f>VLOOKUP($BR384,Tables!$D$14:$I$27,3,FALSE)</f>
        <v>0</v>
      </c>
      <c r="AV384" s="59">
        <f>VLOOKUP($BR384,Tables!$D$14:$I$27,4,FALSE)*W384</f>
        <v>0</v>
      </c>
      <c r="AW384" s="59">
        <f>VLOOKUP($BR384,Tables!$D$14:$I$27,5,FALSE)*W384</f>
        <v>0</v>
      </c>
      <c r="AX384" s="52">
        <f>IF(ISERROR(VLOOKUP(V384,Tables!$A$2:$B$27,2,FALSE))=TRUE,0,VLOOKUP(V384,Tables!$A$2:$B$27,2,FALSE))*VLOOKUP(BR384,Tables!$D$14:$J$27,7,FALSE)</f>
        <v>0</v>
      </c>
      <c r="AY384" s="52">
        <f>IF(ISERROR(VLOOKUP(BS384,Tables!$A$2:$B$31,2,FALSE))=TRUE,0,VLOOKUP(BS384,Tables!$A$2:$B$31,2,FALSE))</f>
        <v>0</v>
      </c>
      <c r="AZ384" s="59">
        <f>VLOOKUP($BR384,Tables!$D$14:$K$27,8,FALSE)</f>
        <v>0</v>
      </c>
      <c r="BA384" s="59">
        <f>IF(OR(BR384="T150",BR384="HYBT150"),W384*Tables!$L$23,0)</f>
        <v>0</v>
      </c>
      <c r="BB384" s="59">
        <f>IF(OR(BR384="T200",BR384="HYBT200"),W384*Tables!$E$24,0)</f>
        <v>0</v>
      </c>
      <c r="BC384" s="61">
        <f t="shared" si="83"/>
        <v>480</v>
      </c>
      <c r="BD384" s="55" t="str">
        <f t="shared" si="82"/>
        <v/>
      </c>
      <c r="BE384" s="55" t="str">
        <f t="shared" si="82"/>
        <v/>
      </c>
      <c r="BF384" s="55" t="str">
        <f t="shared" si="82"/>
        <v/>
      </c>
      <c r="BG384" s="55" t="str">
        <f t="shared" si="82"/>
        <v/>
      </c>
      <c r="BH384" s="55" t="str">
        <f t="shared" si="82"/>
        <v/>
      </c>
      <c r="BI384" s="55" t="str">
        <f t="shared" si="82"/>
        <v/>
      </c>
      <c r="BJ384" s="55" t="str">
        <f t="shared" si="82"/>
        <v/>
      </c>
      <c r="BK384" s="55" t="str">
        <f t="shared" si="82"/>
        <v/>
      </c>
      <c r="BL384" s="55" t="str">
        <f t="shared" si="82"/>
        <v/>
      </c>
      <c r="BM384" s="55" t="str">
        <f t="shared" si="82"/>
        <v/>
      </c>
      <c r="BN384" s="55" t="str">
        <f t="shared" si="82"/>
        <v/>
      </c>
      <c r="BO384" s="55" t="str">
        <f t="shared" si="82"/>
        <v/>
      </c>
      <c r="BP384" s="55" t="str">
        <f t="shared" si="82"/>
        <v/>
      </c>
      <c r="BQ384" s="55" t="str">
        <f t="shared" si="82"/>
        <v/>
      </c>
      <c r="BR384" s="62" t="str">
        <f t="shared" si="84"/>
        <v>Base</v>
      </c>
      <c r="BS384" s="62" t="str">
        <f t="shared" si="85"/>
        <v/>
      </c>
      <c r="BT384" s="63">
        <f t="shared" si="86"/>
        <v>117</v>
      </c>
      <c r="BU384" s="64">
        <f t="shared" si="87"/>
        <v>6.02</v>
      </c>
      <c r="BV384" s="64">
        <f t="shared" si="88"/>
        <v>13.04</v>
      </c>
      <c r="BW384" s="64">
        <f t="shared" si="89"/>
        <v>97.44</v>
      </c>
      <c r="BX384" s="65">
        <f t="shared" si="90"/>
        <v>46257.02</v>
      </c>
      <c r="BY384" s="65">
        <f t="shared" si="91"/>
        <v>46264.04</v>
      </c>
      <c r="BZ384" s="65">
        <f t="shared" si="92"/>
        <v>46349.440000000002</v>
      </c>
    </row>
    <row r="385" spans="1:78" ht="15.5" x14ac:dyDescent="0.35">
      <c r="A385">
        <v>72904</v>
      </c>
      <c r="B385" t="s">
        <v>782</v>
      </c>
      <c r="C385" t="s">
        <v>994</v>
      </c>
      <c r="D385">
        <v>10</v>
      </c>
      <c r="E385">
        <v>3002</v>
      </c>
      <c r="F385" t="s">
        <v>1140</v>
      </c>
      <c r="G385" t="s">
        <v>925</v>
      </c>
      <c r="H385" t="s">
        <v>994</v>
      </c>
      <c r="I385" s="13">
        <v>46252</v>
      </c>
      <c r="J385" s="13">
        <v>46364</v>
      </c>
      <c r="K385"/>
      <c r="L385" t="s">
        <v>926</v>
      </c>
      <c r="M385" t="s">
        <v>193</v>
      </c>
      <c r="N385">
        <v>10</v>
      </c>
      <c r="O385">
        <v>0</v>
      </c>
      <c r="P385">
        <v>0</v>
      </c>
      <c r="Q385">
        <v>0</v>
      </c>
      <c r="R385">
        <v>0</v>
      </c>
      <c r="S385">
        <v>368714</v>
      </c>
      <c r="T385" t="s">
        <v>1068</v>
      </c>
      <c r="U385">
        <v>0</v>
      </c>
      <c r="V385"/>
      <c r="W385">
        <v>0.5</v>
      </c>
      <c r="X385" t="s">
        <v>194</v>
      </c>
      <c r="Y385" t="s">
        <v>1141</v>
      </c>
      <c r="Z385"/>
      <c r="AA385" t="s">
        <v>194</v>
      </c>
      <c r="AB385">
        <v>1221</v>
      </c>
      <c r="AC385" t="s">
        <v>207</v>
      </c>
      <c r="AD385" t="s">
        <v>195</v>
      </c>
      <c r="AE385" t="s">
        <v>496</v>
      </c>
      <c r="AF385" s="13">
        <v>46252</v>
      </c>
      <c r="AG385" s="13">
        <v>46364</v>
      </c>
      <c r="AH385"/>
      <c r="AI385"/>
      <c r="AJ385"/>
      <c r="AK385"/>
      <c r="AL385"/>
      <c r="AM385"/>
      <c r="AN385"/>
      <c r="AO385"/>
      <c r="AP385"/>
      <c r="AQ385"/>
      <c r="AR385"/>
      <c r="AS385"/>
      <c r="AT385" s="59">
        <f>VLOOKUP($BR385,Tables!$D$14:$I$27,2,FALSE)*W385</f>
        <v>0</v>
      </c>
      <c r="AU385" s="59">
        <f>VLOOKUP($BR385,Tables!$D$14:$I$27,3,FALSE)</f>
        <v>0</v>
      </c>
      <c r="AV385" s="59">
        <f>VLOOKUP($BR385,Tables!$D$14:$I$27,4,FALSE)*W385</f>
        <v>0</v>
      </c>
      <c r="AW385" s="59">
        <f>VLOOKUP($BR385,Tables!$D$14:$I$27,5,FALSE)*W385</f>
        <v>0</v>
      </c>
      <c r="AX385" s="52">
        <f>IF(ISERROR(VLOOKUP(V385,Tables!$A$2:$B$27,2,FALSE))=TRUE,0,VLOOKUP(V385,Tables!$A$2:$B$27,2,FALSE))*VLOOKUP(BR385,Tables!$D$14:$J$27,7,FALSE)</f>
        <v>0</v>
      </c>
      <c r="AY385" s="52">
        <f>IF(ISERROR(VLOOKUP(BS385,Tables!$A$2:$B$31,2,FALSE))=TRUE,0,VLOOKUP(BS385,Tables!$A$2:$B$31,2,FALSE))</f>
        <v>0</v>
      </c>
      <c r="AZ385" s="59">
        <f>VLOOKUP($BR385,Tables!$D$14:$K$27,8,FALSE)</f>
        <v>0</v>
      </c>
      <c r="BA385" s="59">
        <f>IF(OR(BR385="T150",BR385="HYBT150"),W385*Tables!$L$23,0)</f>
        <v>0</v>
      </c>
      <c r="BB385" s="59">
        <f>IF(OR(BR385="T200",BR385="HYBT200"),W385*Tables!$E$24,0)</f>
        <v>0</v>
      </c>
      <c r="BC385" s="61">
        <f t="shared" si="83"/>
        <v>0</v>
      </c>
      <c r="BD385" s="55" t="str">
        <f t="shared" si="82"/>
        <v/>
      </c>
      <c r="BE385" s="55" t="str">
        <f t="shared" si="82"/>
        <v>RNC</v>
      </c>
      <c r="BF385" s="55" t="str">
        <f t="shared" si="82"/>
        <v/>
      </c>
      <c r="BG385" s="55" t="str">
        <f t="shared" si="82"/>
        <v/>
      </c>
      <c r="BH385" s="55" t="str">
        <f t="shared" si="82"/>
        <v/>
      </c>
      <c r="BI385" s="55" t="str">
        <f t="shared" si="82"/>
        <v/>
      </c>
      <c r="BJ385" s="55" t="str">
        <f t="shared" si="82"/>
        <v/>
      </c>
      <c r="BK385" s="55" t="str">
        <f t="shared" si="82"/>
        <v/>
      </c>
      <c r="BL385" s="55" t="str">
        <f t="shared" si="82"/>
        <v/>
      </c>
      <c r="BM385" s="55" t="str">
        <f t="shared" si="82"/>
        <v/>
      </c>
      <c r="BN385" s="55" t="str">
        <f t="shared" si="82"/>
        <v/>
      </c>
      <c r="BO385" s="55" t="str">
        <f t="shared" si="82"/>
        <v/>
      </c>
      <c r="BP385" s="55" t="str">
        <f t="shared" si="82"/>
        <v/>
      </c>
      <c r="BQ385" s="55" t="str">
        <f t="shared" si="82"/>
        <v/>
      </c>
      <c r="BR385" s="62" t="str">
        <f t="shared" si="84"/>
        <v>RNC</v>
      </c>
      <c r="BS385" s="62" t="str">
        <f t="shared" si="85"/>
        <v/>
      </c>
      <c r="BT385" s="63">
        <f t="shared" si="86"/>
        <v>113</v>
      </c>
      <c r="BU385" s="64">
        <f t="shared" si="87"/>
        <v>5.7799999999999994</v>
      </c>
      <c r="BV385" s="64">
        <f t="shared" si="88"/>
        <v>12.559999999999999</v>
      </c>
      <c r="BW385" s="64">
        <f t="shared" si="89"/>
        <v>94.08</v>
      </c>
      <c r="BX385" s="65">
        <f t="shared" si="90"/>
        <v>46257.78</v>
      </c>
      <c r="BY385" s="65">
        <f t="shared" si="91"/>
        <v>46264.56</v>
      </c>
      <c r="BZ385" s="65">
        <f t="shared" si="92"/>
        <v>46346.080000000002</v>
      </c>
    </row>
    <row r="386" spans="1:78" ht="15.5" x14ac:dyDescent="0.35">
      <c r="A386">
        <v>72938</v>
      </c>
      <c r="B386" t="s">
        <v>782</v>
      </c>
      <c r="C386" t="s">
        <v>994</v>
      </c>
      <c r="D386">
        <v>10</v>
      </c>
      <c r="E386">
        <v>3005</v>
      </c>
      <c r="F386" t="s">
        <v>1140</v>
      </c>
      <c r="G386" t="s">
        <v>925</v>
      </c>
      <c r="H386" t="s">
        <v>994</v>
      </c>
      <c r="I386" s="13">
        <v>46251</v>
      </c>
      <c r="J386" s="13">
        <v>46365</v>
      </c>
      <c r="K386"/>
      <c r="L386" t="s">
        <v>926</v>
      </c>
      <c r="M386" t="s">
        <v>32</v>
      </c>
      <c r="N386">
        <v>12</v>
      </c>
      <c r="O386">
        <v>0</v>
      </c>
      <c r="P386">
        <v>0</v>
      </c>
      <c r="Q386">
        <v>0</v>
      </c>
      <c r="R386">
        <v>0</v>
      </c>
      <c r="S386">
        <v>9122</v>
      </c>
      <c r="T386" t="s">
        <v>997</v>
      </c>
      <c r="U386">
        <v>0</v>
      </c>
      <c r="V386"/>
      <c r="W386">
        <v>0.5</v>
      </c>
      <c r="X386" t="s">
        <v>194</v>
      </c>
      <c r="Y386" t="s">
        <v>1142</v>
      </c>
      <c r="Z386"/>
      <c r="AA386" t="s">
        <v>998</v>
      </c>
      <c r="AB386">
        <v>100</v>
      </c>
      <c r="AC386" t="s">
        <v>354</v>
      </c>
      <c r="AD386" t="s">
        <v>818</v>
      </c>
      <c r="AE386" t="s">
        <v>483</v>
      </c>
      <c r="AF386" s="13">
        <v>46251</v>
      </c>
      <c r="AG386" s="13">
        <v>46365</v>
      </c>
      <c r="AH386"/>
      <c r="AI386"/>
      <c r="AJ386"/>
      <c r="AK386"/>
      <c r="AL386"/>
      <c r="AM386"/>
      <c r="AN386"/>
      <c r="AO386"/>
      <c r="AP386"/>
      <c r="AQ386"/>
      <c r="AR386"/>
      <c r="AS386"/>
      <c r="AT386" s="59">
        <f>VLOOKUP($BR386,Tables!$D$14:$I$27,2,FALSE)*W386</f>
        <v>0</v>
      </c>
      <c r="AU386" s="59">
        <f>VLOOKUP($BR386,Tables!$D$14:$I$27,3,FALSE)</f>
        <v>0</v>
      </c>
      <c r="AV386" s="59">
        <f>VLOOKUP($BR386,Tables!$D$14:$I$27,4,FALSE)*W386</f>
        <v>0</v>
      </c>
      <c r="AW386" s="59">
        <f>VLOOKUP($BR386,Tables!$D$14:$I$27,5,FALSE)*W386</f>
        <v>0</v>
      </c>
      <c r="AX386" s="52">
        <f>IF(ISERROR(VLOOKUP(V386,Tables!$A$2:$B$27,2,FALSE))=TRUE,0,VLOOKUP(V386,Tables!$A$2:$B$27,2,FALSE))*VLOOKUP(BR386,Tables!$D$14:$J$27,7,FALSE)</f>
        <v>0</v>
      </c>
      <c r="AY386" s="52">
        <f>IF(ISERROR(VLOOKUP(BS386,Tables!$A$2:$B$31,2,FALSE))=TRUE,0,VLOOKUP(BS386,Tables!$A$2:$B$31,2,FALSE))</f>
        <v>0</v>
      </c>
      <c r="AZ386" s="59">
        <f>VLOOKUP($BR386,Tables!$D$14:$K$27,8,FALSE)</f>
        <v>0</v>
      </c>
      <c r="BA386" s="59">
        <f>IF(OR(BR386="T150",BR386="HYBT150"),W386*Tables!$L$23,0)</f>
        <v>0</v>
      </c>
      <c r="BB386" s="59">
        <f>IF(OR(BR386="T200",BR386="HYBT200"),W386*Tables!$E$24,0)</f>
        <v>0</v>
      </c>
      <c r="BC386" s="61">
        <f t="shared" si="83"/>
        <v>0</v>
      </c>
      <c r="BD386" s="55" t="str">
        <f t="shared" si="82"/>
        <v/>
      </c>
      <c r="BE386" s="55" t="str">
        <f t="shared" si="82"/>
        <v>RNC</v>
      </c>
      <c r="BF386" s="55" t="str">
        <f t="shared" si="82"/>
        <v/>
      </c>
      <c r="BG386" s="55" t="str">
        <f t="shared" si="82"/>
        <v/>
      </c>
      <c r="BH386" s="55" t="str">
        <f t="shared" si="82"/>
        <v/>
      </c>
      <c r="BI386" s="55" t="str">
        <f t="shared" si="82"/>
        <v/>
      </c>
      <c r="BJ386" s="55" t="str">
        <f t="shared" si="82"/>
        <v/>
      </c>
      <c r="BK386" s="55" t="str">
        <f t="shared" si="82"/>
        <v/>
      </c>
      <c r="BL386" s="55" t="str">
        <f t="shared" si="82"/>
        <v/>
      </c>
      <c r="BM386" s="55" t="str">
        <f t="shared" si="82"/>
        <v/>
      </c>
      <c r="BN386" s="55" t="str">
        <f t="shared" si="82"/>
        <v/>
      </c>
      <c r="BO386" s="55" t="str">
        <f t="shared" si="82"/>
        <v/>
      </c>
      <c r="BP386" s="55" t="str">
        <f t="shared" si="82"/>
        <v/>
      </c>
      <c r="BQ386" s="55" t="str">
        <f t="shared" si="82"/>
        <v/>
      </c>
      <c r="BR386" s="62" t="str">
        <f t="shared" si="84"/>
        <v>RNC</v>
      </c>
      <c r="BS386" s="62" t="str">
        <f t="shared" si="85"/>
        <v/>
      </c>
      <c r="BT386" s="63">
        <f t="shared" si="86"/>
        <v>115</v>
      </c>
      <c r="BU386" s="64">
        <f t="shared" si="87"/>
        <v>5.8999999999999995</v>
      </c>
      <c r="BV386" s="64">
        <f t="shared" si="88"/>
        <v>12.799999999999999</v>
      </c>
      <c r="BW386" s="64">
        <f t="shared" si="89"/>
        <v>95.759999999999991</v>
      </c>
      <c r="BX386" s="65">
        <f t="shared" si="90"/>
        <v>46256.9</v>
      </c>
      <c r="BY386" s="65">
        <f t="shared" si="91"/>
        <v>46263.8</v>
      </c>
      <c r="BZ386" s="65">
        <f t="shared" si="92"/>
        <v>46346.76</v>
      </c>
    </row>
    <row r="387" spans="1:78" ht="15.5" x14ac:dyDescent="0.35">
      <c r="A387">
        <v>72902</v>
      </c>
      <c r="B387" t="s">
        <v>782</v>
      </c>
      <c r="C387" t="s">
        <v>994</v>
      </c>
      <c r="D387">
        <v>20</v>
      </c>
      <c r="E387">
        <v>3001</v>
      </c>
      <c r="F387" t="s">
        <v>995</v>
      </c>
      <c r="G387" t="s">
        <v>925</v>
      </c>
      <c r="H387" t="s">
        <v>994</v>
      </c>
      <c r="I387" s="13">
        <v>46252</v>
      </c>
      <c r="J387" s="13">
        <v>46364</v>
      </c>
      <c r="K387"/>
      <c r="L387" t="s">
        <v>926</v>
      </c>
      <c r="M387" t="s">
        <v>193</v>
      </c>
      <c r="N387">
        <v>12</v>
      </c>
      <c r="O387">
        <v>0</v>
      </c>
      <c r="P387">
        <v>0</v>
      </c>
      <c r="Q387">
        <v>0</v>
      </c>
      <c r="R387">
        <v>0</v>
      </c>
      <c r="S387">
        <v>167035</v>
      </c>
      <c r="T387" t="s">
        <v>1000</v>
      </c>
      <c r="U387">
        <v>0</v>
      </c>
      <c r="V387"/>
      <c r="W387">
        <v>0.5</v>
      </c>
      <c r="X387" t="s">
        <v>194</v>
      </c>
      <c r="Y387" t="s">
        <v>1143</v>
      </c>
      <c r="Z387"/>
      <c r="AA387" t="s">
        <v>194</v>
      </c>
      <c r="AB387">
        <v>1362</v>
      </c>
      <c r="AC387" t="s">
        <v>8</v>
      </c>
      <c r="AD387" t="s">
        <v>203</v>
      </c>
      <c r="AE387" t="s">
        <v>496</v>
      </c>
      <c r="AF387" s="13">
        <v>46252</v>
      </c>
      <c r="AG387" s="13">
        <v>46364</v>
      </c>
      <c r="AH387"/>
      <c r="AI387"/>
      <c r="AJ387"/>
      <c r="AK387"/>
      <c r="AL387"/>
      <c r="AM387"/>
      <c r="AN387"/>
      <c r="AO387"/>
      <c r="AP387"/>
      <c r="AQ387"/>
      <c r="AR387"/>
      <c r="AS387"/>
      <c r="AT387" s="59">
        <f>VLOOKUP($BR387,Tables!$D$14:$I$27,2,FALSE)*W387</f>
        <v>0</v>
      </c>
      <c r="AU387" s="59">
        <f>VLOOKUP($BR387,Tables!$D$14:$I$27,3,FALSE)</f>
        <v>0</v>
      </c>
      <c r="AV387" s="59">
        <f>VLOOKUP($BR387,Tables!$D$14:$I$27,4,FALSE)*W387</f>
        <v>0</v>
      </c>
      <c r="AW387" s="59">
        <f>VLOOKUP($BR387,Tables!$D$14:$I$27,5,FALSE)*W387</f>
        <v>0</v>
      </c>
      <c r="AX387" s="52">
        <f>IF(ISERROR(VLOOKUP(V387,Tables!$A$2:$B$27,2,FALSE))=TRUE,0,VLOOKUP(V387,Tables!$A$2:$B$27,2,FALSE))*VLOOKUP(BR387,Tables!$D$14:$J$27,7,FALSE)</f>
        <v>0</v>
      </c>
      <c r="AY387" s="52">
        <f>IF(ISERROR(VLOOKUP(BS387,Tables!$A$2:$B$31,2,FALSE))=TRUE,0,VLOOKUP(BS387,Tables!$A$2:$B$31,2,FALSE))</f>
        <v>0</v>
      </c>
      <c r="AZ387" s="59">
        <f>VLOOKUP($BR387,Tables!$D$14:$K$27,8,FALSE)</f>
        <v>0</v>
      </c>
      <c r="BA387" s="59">
        <f>IF(OR(BR387="T150",BR387="HYBT150"),W387*Tables!$L$23,0)</f>
        <v>0</v>
      </c>
      <c r="BB387" s="59">
        <f>IF(OR(BR387="T200",BR387="HYBT200"),W387*Tables!$E$24,0)</f>
        <v>0</v>
      </c>
      <c r="BC387" s="61">
        <f t="shared" si="83"/>
        <v>0</v>
      </c>
      <c r="BD387" s="55" t="str">
        <f t="shared" si="82"/>
        <v/>
      </c>
      <c r="BE387" s="55" t="str">
        <f t="shared" si="82"/>
        <v>RNC</v>
      </c>
      <c r="BF387" s="55" t="str">
        <f t="shared" si="82"/>
        <v/>
      </c>
      <c r="BG387" s="55" t="str">
        <f t="shared" si="82"/>
        <v/>
      </c>
      <c r="BH387" s="55" t="str">
        <f t="shared" si="82"/>
        <v/>
      </c>
      <c r="BI387" s="55" t="str">
        <f t="shared" si="82"/>
        <v/>
      </c>
      <c r="BJ387" s="55" t="str">
        <f t="shared" si="82"/>
        <v/>
      </c>
      <c r="BK387" s="55" t="str">
        <f t="shared" si="82"/>
        <v/>
      </c>
      <c r="BL387" s="55" t="str">
        <f t="shared" si="82"/>
        <v/>
      </c>
      <c r="BM387" s="55" t="str">
        <f t="shared" si="82"/>
        <v/>
      </c>
      <c r="BN387" s="55" t="str">
        <f t="shared" si="82"/>
        <v/>
      </c>
      <c r="BO387" s="55" t="str">
        <f t="shared" si="82"/>
        <v/>
      </c>
      <c r="BP387" s="55" t="str">
        <f t="shared" si="82"/>
        <v/>
      </c>
      <c r="BQ387" s="55" t="str">
        <f t="shared" si="82"/>
        <v/>
      </c>
      <c r="BR387" s="62" t="str">
        <f t="shared" si="84"/>
        <v>RNC</v>
      </c>
      <c r="BS387" s="62" t="str">
        <f t="shared" si="85"/>
        <v/>
      </c>
      <c r="BT387" s="63">
        <f t="shared" si="86"/>
        <v>113</v>
      </c>
      <c r="BU387" s="64">
        <f t="shared" si="87"/>
        <v>5.7799999999999994</v>
      </c>
      <c r="BV387" s="64">
        <f t="shared" si="88"/>
        <v>12.559999999999999</v>
      </c>
      <c r="BW387" s="64">
        <f t="shared" si="89"/>
        <v>94.08</v>
      </c>
      <c r="BX387" s="65">
        <f t="shared" si="90"/>
        <v>46257.78</v>
      </c>
      <c r="BY387" s="65">
        <f t="shared" si="91"/>
        <v>46264.56</v>
      </c>
      <c r="BZ387" s="65">
        <f t="shared" si="92"/>
        <v>46346.080000000002</v>
      </c>
    </row>
    <row r="388" spans="1:78" ht="15.5" x14ac:dyDescent="0.35">
      <c r="A388">
        <v>72905</v>
      </c>
      <c r="B388" t="s">
        <v>782</v>
      </c>
      <c r="C388" t="s">
        <v>994</v>
      </c>
      <c r="D388">
        <v>20</v>
      </c>
      <c r="E388">
        <v>3002</v>
      </c>
      <c r="F388" t="s">
        <v>995</v>
      </c>
      <c r="G388" t="s">
        <v>925</v>
      </c>
      <c r="H388" t="s">
        <v>994</v>
      </c>
      <c r="I388" s="13">
        <v>46252</v>
      </c>
      <c r="J388" s="13">
        <v>46364</v>
      </c>
      <c r="K388"/>
      <c r="L388" t="s">
        <v>926</v>
      </c>
      <c r="M388" t="s">
        <v>193</v>
      </c>
      <c r="N388">
        <v>14</v>
      </c>
      <c r="O388">
        <v>0</v>
      </c>
      <c r="P388">
        <v>0</v>
      </c>
      <c r="Q388">
        <v>0</v>
      </c>
      <c r="R388">
        <v>0</v>
      </c>
      <c r="S388">
        <v>368714</v>
      </c>
      <c r="T388" t="s">
        <v>1068</v>
      </c>
      <c r="U388">
        <v>0</v>
      </c>
      <c r="V388"/>
      <c r="W388">
        <v>0.5</v>
      </c>
      <c r="X388" t="s">
        <v>194</v>
      </c>
      <c r="Y388" t="s">
        <v>1144</v>
      </c>
      <c r="Z388"/>
      <c r="AA388"/>
      <c r="AB388"/>
      <c r="AC388" t="s">
        <v>195</v>
      </c>
      <c r="AD388" t="s">
        <v>21</v>
      </c>
      <c r="AE388" t="s">
        <v>496</v>
      </c>
      <c r="AF388" s="13">
        <v>46252</v>
      </c>
      <c r="AG388" s="13">
        <v>46364</v>
      </c>
      <c r="AH388"/>
      <c r="AI388"/>
      <c r="AJ388"/>
      <c r="AK388"/>
      <c r="AL388"/>
      <c r="AM388"/>
      <c r="AN388"/>
      <c r="AO388"/>
      <c r="AP388"/>
      <c r="AQ388"/>
      <c r="AR388"/>
      <c r="AS388"/>
      <c r="AT388" s="59">
        <f>VLOOKUP($BR388,Tables!$D$14:$I$27,2,FALSE)*W388</f>
        <v>0</v>
      </c>
      <c r="AU388" s="59">
        <f>VLOOKUP($BR388,Tables!$D$14:$I$27,3,FALSE)</f>
        <v>0</v>
      </c>
      <c r="AV388" s="59">
        <f>VLOOKUP($BR388,Tables!$D$14:$I$27,4,FALSE)*W388</f>
        <v>0</v>
      </c>
      <c r="AW388" s="59">
        <f>VLOOKUP($BR388,Tables!$D$14:$I$27,5,FALSE)*W388</f>
        <v>0</v>
      </c>
      <c r="AX388" s="52">
        <f>IF(ISERROR(VLOOKUP(V388,Tables!$A$2:$B$27,2,FALSE))=TRUE,0,VLOOKUP(V388,Tables!$A$2:$B$27,2,FALSE))*VLOOKUP(BR388,Tables!$D$14:$J$27,7,FALSE)</f>
        <v>0</v>
      </c>
      <c r="AY388" s="52">
        <f>IF(ISERROR(VLOOKUP(BS388,Tables!$A$2:$B$31,2,FALSE))=TRUE,0,VLOOKUP(BS388,Tables!$A$2:$B$31,2,FALSE))</f>
        <v>0</v>
      </c>
      <c r="AZ388" s="59">
        <f>VLOOKUP($BR388,Tables!$D$14:$K$27,8,FALSE)</f>
        <v>0</v>
      </c>
      <c r="BA388" s="59">
        <f>IF(OR(BR388="T150",BR388="HYBT150"),W388*Tables!$L$23,0)</f>
        <v>0</v>
      </c>
      <c r="BB388" s="59">
        <f>IF(OR(BR388="T200",BR388="HYBT200"),W388*Tables!$E$24,0)</f>
        <v>0</v>
      </c>
      <c r="BC388" s="61">
        <f t="shared" si="83"/>
        <v>0</v>
      </c>
      <c r="BD388" s="55" t="str">
        <f t="shared" si="82"/>
        <v/>
      </c>
      <c r="BE388" s="55" t="str">
        <f t="shared" si="82"/>
        <v>RNC</v>
      </c>
      <c r="BF388" s="55" t="str">
        <f t="shared" si="82"/>
        <v/>
      </c>
      <c r="BG388" s="55" t="str">
        <f t="shared" si="82"/>
        <v/>
      </c>
      <c r="BH388" s="55" t="str">
        <f t="shared" si="82"/>
        <v/>
      </c>
      <c r="BI388" s="55" t="str">
        <f t="shared" si="82"/>
        <v/>
      </c>
      <c r="BJ388" s="55" t="str">
        <f t="shared" si="82"/>
        <v/>
      </c>
      <c r="BK388" s="55" t="str">
        <f t="shared" si="82"/>
        <v/>
      </c>
      <c r="BL388" s="55" t="str">
        <f t="shared" si="82"/>
        <v/>
      </c>
      <c r="BM388" s="55" t="str">
        <f t="shared" si="82"/>
        <v/>
      </c>
      <c r="BN388" s="55" t="str">
        <f t="shared" si="82"/>
        <v/>
      </c>
      <c r="BO388" s="55" t="str">
        <f t="shared" si="82"/>
        <v/>
      </c>
      <c r="BP388" s="55" t="str">
        <f t="shared" si="82"/>
        <v/>
      </c>
      <c r="BQ388" s="55" t="str">
        <f t="shared" si="82"/>
        <v/>
      </c>
      <c r="BR388" s="62" t="str">
        <f t="shared" si="84"/>
        <v>RNC</v>
      </c>
      <c r="BS388" s="62" t="str">
        <f t="shared" si="85"/>
        <v/>
      </c>
      <c r="BT388" s="63">
        <f t="shared" si="86"/>
        <v>113</v>
      </c>
      <c r="BU388" s="64">
        <f t="shared" si="87"/>
        <v>5.7799999999999994</v>
      </c>
      <c r="BV388" s="64">
        <f t="shared" si="88"/>
        <v>12.559999999999999</v>
      </c>
      <c r="BW388" s="64">
        <f t="shared" si="89"/>
        <v>94.08</v>
      </c>
      <c r="BX388" s="65">
        <f t="shared" si="90"/>
        <v>46257.78</v>
      </c>
      <c r="BY388" s="65">
        <f t="shared" si="91"/>
        <v>46264.56</v>
      </c>
      <c r="BZ388" s="65">
        <f t="shared" si="92"/>
        <v>46346.080000000002</v>
      </c>
    </row>
    <row r="389" spans="1:78" ht="15.5" x14ac:dyDescent="0.35">
      <c r="A389">
        <v>72908</v>
      </c>
      <c r="B389" t="s">
        <v>782</v>
      </c>
      <c r="C389" t="s">
        <v>994</v>
      </c>
      <c r="D389">
        <v>20</v>
      </c>
      <c r="E389">
        <v>3004</v>
      </c>
      <c r="F389" t="s">
        <v>995</v>
      </c>
      <c r="G389" t="s">
        <v>925</v>
      </c>
      <c r="H389" t="s">
        <v>994</v>
      </c>
      <c r="I389" s="13">
        <v>46251</v>
      </c>
      <c r="J389" s="13">
        <v>46365</v>
      </c>
      <c r="K389"/>
      <c r="L389" t="s">
        <v>926</v>
      </c>
      <c r="M389" t="s">
        <v>193</v>
      </c>
      <c r="N389">
        <v>12</v>
      </c>
      <c r="O389">
        <v>0</v>
      </c>
      <c r="P389">
        <v>0</v>
      </c>
      <c r="Q389">
        <v>0</v>
      </c>
      <c r="R389">
        <v>0</v>
      </c>
      <c r="S389">
        <v>372700</v>
      </c>
      <c r="T389" t="s">
        <v>1145</v>
      </c>
      <c r="U389">
        <v>0</v>
      </c>
      <c r="V389"/>
      <c r="W389">
        <v>6</v>
      </c>
      <c r="X389" t="s">
        <v>194</v>
      </c>
      <c r="Y389" t="s">
        <v>1146</v>
      </c>
      <c r="Z389"/>
      <c r="AA389" t="s">
        <v>194</v>
      </c>
      <c r="AB389">
        <v>1221</v>
      </c>
      <c r="AC389" t="s">
        <v>195</v>
      </c>
      <c r="AD389" t="s">
        <v>21</v>
      </c>
      <c r="AE389" t="s">
        <v>483</v>
      </c>
      <c r="AF389" s="13">
        <v>46251</v>
      </c>
      <c r="AG389" s="13">
        <v>46365</v>
      </c>
      <c r="AH389"/>
      <c r="AI389"/>
      <c r="AJ389"/>
      <c r="AK389"/>
      <c r="AL389"/>
      <c r="AM389"/>
      <c r="AN389"/>
      <c r="AO389"/>
      <c r="AP389"/>
      <c r="AQ389"/>
      <c r="AR389"/>
      <c r="AS389"/>
      <c r="AT389" s="59">
        <f>VLOOKUP($BR389,Tables!$D$14:$I$27,2,FALSE)*W389</f>
        <v>0</v>
      </c>
      <c r="AU389" s="59">
        <f>VLOOKUP($BR389,Tables!$D$14:$I$27,3,FALSE)</f>
        <v>0</v>
      </c>
      <c r="AV389" s="59">
        <f>VLOOKUP($BR389,Tables!$D$14:$I$27,4,FALSE)*W389</f>
        <v>0</v>
      </c>
      <c r="AW389" s="59">
        <f>VLOOKUP($BR389,Tables!$D$14:$I$27,5,FALSE)*W389</f>
        <v>0</v>
      </c>
      <c r="AX389" s="52">
        <f>IF(ISERROR(VLOOKUP(V389,Tables!$A$2:$B$27,2,FALSE))=TRUE,0,VLOOKUP(V389,Tables!$A$2:$B$27,2,FALSE))*VLOOKUP(BR389,Tables!$D$14:$J$27,7,FALSE)</f>
        <v>0</v>
      </c>
      <c r="AY389" s="52">
        <f>IF(ISERROR(VLOOKUP(BS389,Tables!$A$2:$B$31,2,FALSE))=TRUE,0,VLOOKUP(BS389,Tables!$A$2:$B$31,2,FALSE))</f>
        <v>0</v>
      </c>
      <c r="AZ389" s="59">
        <f>VLOOKUP($BR389,Tables!$D$14:$K$27,8,FALSE)</f>
        <v>0</v>
      </c>
      <c r="BA389" s="59">
        <f>IF(OR(BR389="T150",BR389="HYBT150"),W389*Tables!$L$23,0)</f>
        <v>0</v>
      </c>
      <c r="BB389" s="59">
        <f>IF(OR(BR389="T200",BR389="HYBT200"),W389*Tables!$E$24,0)</f>
        <v>0</v>
      </c>
      <c r="BC389" s="61">
        <f t="shared" si="83"/>
        <v>0</v>
      </c>
      <c r="BD389" s="55" t="str">
        <f t="shared" si="82"/>
        <v/>
      </c>
      <c r="BE389" s="55" t="str">
        <f t="shared" si="82"/>
        <v>RNC</v>
      </c>
      <c r="BF389" s="55" t="str">
        <f t="shared" si="82"/>
        <v/>
      </c>
      <c r="BG389" s="55" t="str">
        <f t="shared" si="82"/>
        <v/>
      </c>
      <c r="BH389" s="55" t="str">
        <f t="shared" si="82"/>
        <v/>
      </c>
      <c r="BI389" s="55" t="str">
        <f t="shared" si="82"/>
        <v/>
      </c>
      <c r="BJ389" s="55" t="str">
        <f t="shared" si="82"/>
        <v/>
      </c>
      <c r="BK389" s="55" t="str">
        <f t="shared" si="82"/>
        <v/>
      </c>
      <c r="BL389" s="55" t="str">
        <f t="shared" si="82"/>
        <v/>
      </c>
      <c r="BM389" s="55" t="str">
        <f t="shared" si="82"/>
        <v/>
      </c>
      <c r="BN389" s="55" t="str">
        <f t="shared" si="82"/>
        <v/>
      </c>
      <c r="BO389" s="55" t="str">
        <f t="shared" si="82"/>
        <v/>
      </c>
      <c r="BP389" s="55" t="str">
        <f t="shared" si="82"/>
        <v/>
      </c>
      <c r="BQ389" s="55" t="str">
        <f t="shared" si="82"/>
        <v/>
      </c>
      <c r="BR389" s="62" t="str">
        <f t="shared" si="84"/>
        <v>RNC</v>
      </c>
      <c r="BS389" s="62" t="str">
        <f t="shared" si="85"/>
        <v/>
      </c>
      <c r="BT389" s="63">
        <f t="shared" si="86"/>
        <v>115</v>
      </c>
      <c r="BU389" s="64">
        <f t="shared" si="87"/>
        <v>5.8999999999999995</v>
      </c>
      <c r="BV389" s="64">
        <f t="shared" si="88"/>
        <v>12.799999999999999</v>
      </c>
      <c r="BW389" s="64">
        <f t="shared" si="89"/>
        <v>95.759999999999991</v>
      </c>
      <c r="BX389" s="65">
        <f t="shared" si="90"/>
        <v>46256.9</v>
      </c>
      <c r="BY389" s="65">
        <f t="shared" si="91"/>
        <v>46263.8</v>
      </c>
      <c r="BZ389" s="65">
        <f t="shared" si="92"/>
        <v>46346.76</v>
      </c>
    </row>
    <row r="390" spans="1:78" ht="15.5" x14ac:dyDescent="0.35">
      <c r="A390">
        <v>72939</v>
      </c>
      <c r="B390" t="s">
        <v>782</v>
      </c>
      <c r="C390" t="s">
        <v>994</v>
      </c>
      <c r="D390">
        <v>20</v>
      </c>
      <c r="E390">
        <v>3005</v>
      </c>
      <c r="F390" t="s">
        <v>995</v>
      </c>
      <c r="G390" t="s">
        <v>925</v>
      </c>
      <c r="H390" t="s">
        <v>994</v>
      </c>
      <c r="I390" s="13">
        <v>46251</v>
      </c>
      <c r="J390" s="13">
        <v>46365</v>
      </c>
      <c r="K390"/>
      <c r="L390" t="s">
        <v>926</v>
      </c>
      <c r="M390" t="s">
        <v>32</v>
      </c>
      <c r="N390">
        <v>12</v>
      </c>
      <c r="O390">
        <v>0</v>
      </c>
      <c r="P390">
        <v>0</v>
      </c>
      <c r="Q390">
        <v>0</v>
      </c>
      <c r="R390">
        <v>0</v>
      </c>
      <c r="S390">
        <v>9122</v>
      </c>
      <c r="T390" t="s">
        <v>997</v>
      </c>
      <c r="U390">
        <v>0</v>
      </c>
      <c r="V390"/>
      <c r="W390">
        <v>0.5</v>
      </c>
      <c r="X390" t="s">
        <v>194</v>
      </c>
      <c r="Y390" t="s">
        <v>1147</v>
      </c>
      <c r="Z390"/>
      <c r="AA390"/>
      <c r="AB390"/>
      <c r="AC390" t="s">
        <v>354</v>
      </c>
      <c r="AD390" t="s">
        <v>818</v>
      </c>
      <c r="AE390" t="s">
        <v>483</v>
      </c>
      <c r="AF390" s="13">
        <v>46251</v>
      </c>
      <c r="AG390" s="13">
        <v>46365</v>
      </c>
      <c r="AH390"/>
      <c r="AI390"/>
      <c r="AJ390"/>
      <c r="AK390"/>
      <c r="AL390"/>
      <c r="AM390"/>
      <c r="AN390"/>
      <c r="AO390"/>
      <c r="AP390"/>
      <c r="AQ390"/>
      <c r="AR390"/>
      <c r="AS390"/>
      <c r="AT390" s="59">
        <f>VLOOKUP($BR390,Tables!$D$14:$I$27,2,FALSE)*W390</f>
        <v>0</v>
      </c>
      <c r="AU390" s="59">
        <f>VLOOKUP($BR390,Tables!$D$14:$I$27,3,FALSE)</f>
        <v>0</v>
      </c>
      <c r="AV390" s="59">
        <f>VLOOKUP($BR390,Tables!$D$14:$I$27,4,FALSE)*W390</f>
        <v>0</v>
      </c>
      <c r="AW390" s="59">
        <f>VLOOKUP($BR390,Tables!$D$14:$I$27,5,FALSE)*W390</f>
        <v>0</v>
      </c>
      <c r="AX390" s="52">
        <f>IF(ISERROR(VLOOKUP(V390,Tables!$A$2:$B$27,2,FALSE))=TRUE,0,VLOOKUP(V390,Tables!$A$2:$B$27,2,FALSE))*VLOOKUP(BR390,Tables!$D$14:$J$27,7,FALSE)</f>
        <v>0</v>
      </c>
      <c r="AY390" s="52">
        <f>IF(ISERROR(VLOOKUP(BS390,Tables!$A$2:$B$31,2,FALSE))=TRUE,0,VLOOKUP(BS390,Tables!$A$2:$B$31,2,FALSE))</f>
        <v>0</v>
      </c>
      <c r="AZ390" s="59">
        <f>VLOOKUP($BR390,Tables!$D$14:$K$27,8,FALSE)</f>
        <v>0</v>
      </c>
      <c r="BA390" s="59">
        <f>IF(OR(BR390="T150",BR390="HYBT150"),W390*Tables!$L$23,0)</f>
        <v>0</v>
      </c>
      <c r="BB390" s="59">
        <f>IF(OR(BR390="T200",BR390="HYBT200"),W390*Tables!$E$24,0)</f>
        <v>0</v>
      </c>
      <c r="BC390" s="61">
        <f t="shared" si="83"/>
        <v>0</v>
      </c>
      <c r="BD390" s="55" t="str">
        <f t="shared" si="82"/>
        <v/>
      </c>
      <c r="BE390" s="55" t="str">
        <f t="shared" si="82"/>
        <v>RNC</v>
      </c>
      <c r="BF390" s="55" t="str">
        <f t="shared" si="82"/>
        <v/>
      </c>
      <c r="BG390" s="55" t="str">
        <f t="shared" si="82"/>
        <v/>
      </c>
      <c r="BH390" s="55" t="str">
        <f t="shared" si="82"/>
        <v/>
      </c>
      <c r="BI390" s="55" t="str">
        <f t="shared" si="82"/>
        <v/>
      </c>
      <c r="BJ390" s="55" t="str">
        <f t="shared" si="82"/>
        <v/>
      </c>
      <c r="BK390" s="55" t="str">
        <f t="shared" si="82"/>
        <v/>
      </c>
      <c r="BL390" s="55" t="str">
        <f t="shared" si="82"/>
        <v/>
      </c>
      <c r="BM390" s="55" t="str">
        <f t="shared" si="82"/>
        <v/>
      </c>
      <c r="BN390" s="55" t="str">
        <f t="shared" si="82"/>
        <v/>
      </c>
      <c r="BO390" s="55" t="str">
        <f t="shared" si="82"/>
        <v/>
      </c>
      <c r="BP390" s="55" t="str">
        <f t="shared" si="82"/>
        <v/>
      </c>
      <c r="BQ390" s="55" t="str">
        <f t="shared" si="82"/>
        <v/>
      </c>
      <c r="BR390" s="62" t="str">
        <f t="shared" si="84"/>
        <v>RNC</v>
      </c>
      <c r="BS390" s="62" t="str">
        <f t="shared" si="85"/>
        <v/>
      </c>
      <c r="BT390" s="63">
        <f t="shared" si="86"/>
        <v>115</v>
      </c>
      <c r="BU390" s="64">
        <f t="shared" si="87"/>
        <v>5.8999999999999995</v>
      </c>
      <c r="BV390" s="64">
        <f t="shared" si="88"/>
        <v>12.799999999999999</v>
      </c>
      <c r="BW390" s="64">
        <f t="shared" si="89"/>
        <v>95.759999999999991</v>
      </c>
      <c r="BX390" s="65">
        <f t="shared" si="90"/>
        <v>46256.9</v>
      </c>
      <c r="BY390" s="65">
        <f t="shared" si="91"/>
        <v>46263.8</v>
      </c>
      <c r="BZ390" s="65">
        <f t="shared" si="92"/>
        <v>46346.76</v>
      </c>
    </row>
    <row r="391" spans="1:78" ht="15.5" x14ac:dyDescent="0.35">
      <c r="A391">
        <v>72937</v>
      </c>
      <c r="B391" t="s">
        <v>782</v>
      </c>
      <c r="C391" t="s">
        <v>994</v>
      </c>
      <c r="D391">
        <v>20</v>
      </c>
      <c r="E391">
        <v>3006</v>
      </c>
      <c r="F391" t="s">
        <v>995</v>
      </c>
      <c r="G391" t="s">
        <v>925</v>
      </c>
      <c r="H391" t="s">
        <v>994</v>
      </c>
      <c r="I391" s="13">
        <v>46251</v>
      </c>
      <c r="J391" s="13">
        <v>46365</v>
      </c>
      <c r="K391"/>
      <c r="L391" t="s">
        <v>926</v>
      </c>
      <c r="M391" t="s">
        <v>32</v>
      </c>
      <c r="N391">
        <v>12</v>
      </c>
      <c r="O391">
        <v>0</v>
      </c>
      <c r="P391">
        <v>0</v>
      </c>
      <c r="Q391">
        <v>0</v>
      </c>
      <c r="R391">
        <v>0</v>
      </c>
      <c r="S391">
        <v>167035</v>
      </c>
      <c r="T391" t="s">
        <v>1000</v>
      </c>
      <c r="U391">
        <v>0</v>
      </c>
      <c r="V391"/>
      <c r="W391">
        <v>0.5</v>
      </c>
      <c r="X391" t="s">
        <v>194</v>
      </c>
      <c r="Y391" t="s">
        <v>1148</v>
      </c>
      <c r="Z391"/>
      <c r="AA391" t="s">
        <v>1149</v>
      </c>
      <c r="AB391">
        <v>100</v>
      </c>
      <c r="AC391" t="s">
        <v>204</v>
      </c>
      <c r="AD391" t="s">
        <v>513</v>
      </c>
      <c r="AE391" t="s">
        <v>483</v>
      </c>
      <c r="AF391" s="13">
        <v>46251</v>
      </c>
      <c r="AG391" s="13">
        <v>46365</v>
      </c>
      <c r="AH391"/>
      <c r="AI391"/>
      <c r="AJ391"/>
      <c r="AK391"/>
      <c r="AL391"/>
      <c r="AM391"/>
      <c r="AN391"/>
      <c r="AO391"/>
      <c r="AP391"/>
      <c r="AQ391"/>
      <c r="AR391"/>
      <c r="AS391"/>
      <c r="AT391" s="59">
        <f>VLOOKUP($BR391,Tables!$D$14:$I$27,2,FALSE)*W391</f>
        <v>0</v>
      </c>
      <c r="AU391" s="59">
        <f>VLOOKUP($BR391,Tables!$D$14:$I$27,3,FALSE)</f>
        <v>0</v>
      </c>
      <c r="AV391" s="59">
        <f>VLOOKUP($BR391,Tables!$D$14:$I$27,4,FALSE)*W391</f>
        <v>0</v>
      </c>
      <c r="AW391" s="59">
        <f>VLOOKUP($BR391,Tables!$D$14:$I$27,5,FALSE)*W391</f>
        <v>0</v>
      </c>
      <c r="AX391" s="52">
        <f>IF(ISERROR(VLOOKUP(V391,Tables!$A$2:$B$27,2,FALSE))=TRUE,0,VLOOKUP(V391,Tables!$A$2:$B$27,2,FALSE))*VLOOKUP(BR391,Tables!$D$14:$J$27,7,FALSE)</f>
        <v>0</v>
      </c>
      <c r="AY391" s="52">
        <f>IF(ISERROR(VLOOKUP(BS391,Tables!$A$2:$B$31,2,FALSE))=TRUE,0,VLOOKUP(BS391,Tables!$A$2:$B$31,2,FALSE))</f>
        <v>0</v>
      </c>
      <c r="AZ391" s="59">
        <f>VLOOKUP($BR391,Tables!$D$14:$K$27,8,FALSE)</f>
        <v>0</v>
      </c>
      <c r="BA391" s="59">
        <f>IF(OR(BR391="T150",BR391="HYBT150"),W391*Tables!$L$23,0)</f>
        <v>0</v>
      </c>
      <c r="BB391" s="59">
        <f>IF(OR(BR391="T200",BR391="HYBT200"),W391*Tables!$E$24,0)</f>
        <v>0</v>
      </c>
      <c r="BC391" s="61">
        <f t="shared" si="83"/>
        <v>0</v>
      </c>
      <c r="BD391" s="55" t="str">
        <f t="shared" si="82"/>
        <v/>
      </c>
      <c r="BE391" s="55" t="str">
        <f t="shared" si="82"/>
        <v>RNC</v>
      </c>
      <c r="BF391" s="55" t="str">
        <f t="shared" si="82"/>
        <v/>
      </c>
      <c r="BG391" s="55" t="str">
        <f t="shared" si="82"/>
        <v/>
      </c>
      <c r="BH391" s="55" t="str">
        <f t="shared" si="82"/>
        <v/>
      </c>
      <c r="BI391" s="55" t="str">
        <f t="shared" si="82"/>
        <v/>
      </c>
      <c r="BJ391" s="55" t="str">
        <f t="shared" si="82"/>
        <v/>
      </c>
      <c r="BK391" s="55" t="str">
        <f t="shared" si="82"/>
        <v/>
      </c>
      <c r="BL391" s="55" t="str">
        <f t="shared" si="82"/>
        <v/>
      </c>
      <c r="BM391" s="55" t="str">
        <f t="shared" si="82"/>
        <v/>
      </c>
      <c r="BN391" s="55" t="str">
        <f t="shared" si="82"/>
        <v/>
      </c>
      <c r="BO391" s="55" t="str">
        <f t="shared" si="82"/>
        <v/>
      </c>
      <c r="BP391" s="55" t="str">
        <f t="shared" si="82"/>
        <v/>
      </c>
      <c r="BQ391" s="55" t="str">
        <f t="shared" si="82"/>
        <v/>
      </c>
      <c r="BR391" s="62" t="str">
        <f t="shared" si="84"/>
        <v>RNC</v>
      </c>
      <c r="BS391" s="62" t="str">
        <f t="shared" si="85"/>
        <v/>
      </c>
      <c r="BT391" s="63">
        <f t="shared" si="86"/>
        <v>115</v>
      </c>
      <c r="BU391" s="64">
        <f t="shared" si="87"/>
        <v>5.8999999999999995</v>
      </c>
      <c r="BV391" s="64">
        <f t="shared" si="88"/>
        <v>12.799999999999999</v>
      </c>
      <c r="BW391" s="64">
        <f t="shared" si="89"/>
        <v>95.759999999999991</v>
      </c>
      <c r="BX391" s="65">
        <f t="shared" si="90"/>
        <v>46256.9</v>
      </c>
      <c r="BY391" s="65">
        <f t="shared" si="91"/>
        <v>46263.8</v>
      </c>
      <c r="BZ391" s="65">
        <f t="shared" si="92"/>
        <v>46346.76</v>
      </c>
    </row>
    <row r="392" spans="1:78" ht="15.5" x14ac:dyDescent="0.35">
      <c r="A392">
        <v>72934</v>
      </c>
      <c r="B392" t="s">
        <v>782</v>
      </c>
      <c r="C392" t="s">
        <v>994</v>
      </c>
      <c r="D392">
        <v>20</v>
      </c>
      <c r="E392">
        <v>3007</v>
      </c>
      <c r="F392" t="s">
        <v>995</v>
      </c>
      <c r="G392" t="s">
        <v>925</v>
      </c>
      <c r="H392" t="s">
        <v>994</v>
      </c>
      <c r="I392" s="13">
        <v>46252</v>
      </c>
      <c r="J392" s="13">
        <v>46364</v>
      </c>
      <c r="K392"/>
      <c r="L392" t="s">
        <v>926</v>
      </c>
      <c r="M392" t="s">
        <v>32</v>
      </c>
      <c r="N392">
        <v>12</v>
      </c>
      <c r="O392">
        <v>0</v>
      </c>
      <c r="P392">
        <v>0</v>
      </c>
      <c r="Q392">
        <v>0</v>
      </c>
      <c r="R392">
        <v>0</v>
      </c>
      <c r="S392">
        <v>481</v>
      </c>
      <c r="T392" t="s">
        <v>996</v>
      </c>
      <c r="U392">
        <v>0</v>
      </c>
      <c r="V392"/>
      <c r="W392">
        <v>0.5</v>
      </c>
      <c r="X392" t="s">
        <v>194</v>
      </c>
      <c r="Y392" t="s">
        <v>1150</v>
      </c>
      <c r="Z392"/>
      <c r="AA392" t="s">
        <v>1151</v>
      </c>
      <c r="AB392">
        <v>101</v>
      </c>
      <c r="AC392" t="s">
        <v>204</v>
      </c>
      <c r="AD392" t="s">
        <v>513</v>
      </c>
      <c r="AE392" t="s">
        <v>496</v>
      </c>
      <c r="AF392" s="13">
        <v>46252</v>
      </c>
      <c r="AG392" s="13">
        <v>46364</v>
      </c>
      <c r="AH392"/>
      <c r="AI392"/>
      <c r="AJ392"/>
      <c r="AK392"/>
      <c r="AL392"/>
      <c r="AM392"/>
      <c r="AN392"/>
      <c r="AO392"/>
      <c r="AP392"/>
      <c r="AQ392"/>
      <c r="AR392"/>
      <c r="AS392"/>
      <c r="AT392" s="59">
        <f>VLOOKUP($BR392,Tables!$D$14:$I$27,2,FALSE)*W392</f>
        <v>0</v>
      </c>
      <c r="AU392" s="59">
        <f>VLOOKUP($BR392,Tables!$D$14:$I$27,3,FALSE)</f>
        <v>0</v>
      </c>
      <c r="AV392" s="59">
        <f>VLOOKUP($BR392,Tables!$D$14:$I$27,4,FALSE)*W392</f>
        <v>0</v>
      </c>
      <c r="AW392" s="59">
        <f>VLOOKUP($BR392,Tables!$D$14:$I$27,5,FALSE)*W392</f>
        <v>0</v>
      </c>
      <c r="AX392" s="52">
        <f>IF(ISERROR(VLOOKUP(V392,Tables!$A$2:$B$27,2,FALSE))=TRUE,0,VLOOKUP(V392,Tables!$A$2:$B$27,2,FALSE))*VLOOKUP(BR392,Tables!$D$14:$J$27,7,FALSE)</f>
        <v>0</v>
      </c>
      <c r="AY392" s="52">
        <f>IF(ISERROR(VLOOKUP(BS392,Tables!$A$2:$B$31,2,FALSE))=TRUE,0,VLOOKUP(BS392,Tables!$A$2:$B$31,2,FALSE))</f>
        <v>0</v>
      </c>
      <c r="AZ392" s="59">
        <f>VLOOKUP($BR392,Tables!$D$14:$K$27,8,FALSE)</f>
        <v>0</v>
      </c>
      <c r="BA392" s="59">
        <f>IF(OR(BR392="T150",BR392="HYBT150"),W392*Tables!$L$23,0)</f>
        <v>0</v>
      </c>
      <c r="BB392" s="59">
        <f>IF(OR(BR392="T200",BR392="HYBT200"),W392*Tables!$E$24,0)</f>
        <v>0</v>
      </c>
      <c r="BC392" s="61">
        <f t="shared" si="83"/>
        <v>0</v>
      </c>
      <c r="BD392" s="55" t="str">
        <f t="shared" si="82"/>
        <v/>
      </c>
      <c r="BE392" s="55" t="str">
        <f t="shared" si="82"/>
        <v>RNC</v>
      </c>
      <c r="BF392" s="55" t="str">
        <f t="shared" si="82"/>
        <v/>
      </c>
      <c r="BG392" s="55" t="str">
        <f t="shared" si="82"/>
        <v/>
      </c>
      <c r="BH392" s="55" t="str">
        <f t="shared" si="82"/>
        <v/>
      </c>
      <c r="BI392" s="55" t="str">
        <f t="shared" si="82"/>
        <v/>
      </c>
      <c r="BJ392" s="55" t="str">
        <f t="shared" si="82"/>
        <v/>
      </c>
      <c r="BK392" s="55" t="str">
        <f t="shared" si="82"/>
        <v/>
      </c>
      <c r="BL392" s="55" t="str">
        <f t="shared" si="82"/>
        <v/>
      </c>
      <c r="BM392" s="55" t="str">
        <f t="shared" si="82"/>
        <v/>
      </c>
      <c r="BN392" s="55" t="str">
        <f t="shared" si="82"/>
        <v/>
      </c>
      <c r="BO392" s="55" t="str">
        <f t="shared" si="82"/>
        <v/>
      </c>
      <c r="BP392" s="55" t="str">
        <f t="shared" si="82"/>
        <v/>
      </c>
      <c r="BQ392" s="55" t="str">
        <f t="shared" si="82"/>
        <v/>
      </c>
      <c r="BR392" s="62" t="str">
        <f t="shared" si="84"/>
        <v>RNC</v>
      </c>
      <c r="BS392" s="62" t="str">
        <f t="shared" si="85"/>
        <v/>
      </c>
      <c r="BT392" s="63">
        <f t="shared" si="86"/>
        <v>113</v>
      </c>
      <c r="BU392" s="64">
        <f t="shared" si="87"/>
        <v>5.7799999999999994</v>
      </c>
      <c r="BV392" s="64">
        <f t="shared" si="88"/>
        <v>12.559999999999999</v>
      </c>
      <c r="BW392" s="64">
        <f t="shared" si="89"/>
        <v>94.08</v>
      </c>
      <c r="BX392" s="65">
        <f t="shared" si="90"/>
        <v>46257.78</v>
      </c>
      <c r="BY392" s="65">
        <f t="shared" si="91"/>
        <v>46264.56</v>
      </c>
      <c r="BZ392" s="65">
        <f t="shared" si="92"/>
        <v>46346.080000000002</v>
      </c>
    </row>
    <row r="393" spans="1:78" ht="15.5" x14ac:dyDescent="0.35">
      <c r="A393">
        <v>72929</v>
      </c>
      <c r="B393" t="s">
        <v>782</v>
      </c>
      <c r="C393" t="s">
        <v>994</v>
      </c>
      <c r="D393">
        <v>35</v>
      </c>
      <c r="E393">
        <v>3001</v>
      </c>
      <c r="F393" t="s">
        <v>934</v>
      </c>
      <c r="G393" t="s">
        <v>925</v>
      </c>
      <c r="H393" t="s">
        <v>994</v>
      </c>
      <c r="I393" s="13">
        <v>46252</v>
      </c>
      <c r="J393" s="13">
        <v>46364</v>
      </c>
      <c r="K393"/>
      <c r="L393" t="s">
        <v>926</v>
      </c>
      <c r="M393" t="s">
        <v>161</v>
      </c>
      <c r="N393">
        <v>12</v>
      </c>
      <c r="O393">
        <v>0</v>
      </c>
      <c r="P393">
        <v>0</v>
      </c>
      <c r="Q393">
        <v>0</v>
      </c>
      <c r="R393">
        <v>0</v>
      </c>
      <c r="S393">
        <v>377989</v>
      </c>
      <c r="T393" t="s">
        <v>935</v>
      </c>
      <c r="U393">
        <v>0</v>
      </c>
      <c r="V393"/>
      <c r="W393">
        <v>0.5</v>
      </c>
      <c r="X393" t="s">
        <v>194</v>
      </c>
      <c r="Y393" t="s">
        <v>1152</v>
      </c>
      <c r="Z393"/>
      <c r="AA393" t="s">
        <v>268</v>
      </c>
      <c r="AB393" t="s">
        <v>198</v>
      </c>
      <c r="AC393" t="s">
        <v>204</v>
      </c>
      <c r="AD393" t="s">
        <v>513</v>
      </c>
      <c r="AE393" t="s">
        <v>496</v>
      </c>
      <c r="AF393" s="13">
        <v>46252</v>
      </c>
      <c r="AG393" s="13">
        <v>46364</v>
      </c>
      <c r="AH393"/>
      <c r="AI393"/>
      <c r="AJ393"/>
      <c r="AK393"/>
      <c r="AL393"/>
      <c r="AM393"/>
      <c r="AN393"/>
      <c r="AO393"/>
      <c r="AP393"/>
      <c r="AQ393"/>
      <c r="AR393"/>
      <c r="AS393"/>
      <c r="AT393" s="59">
        <f>VLOOKUP($BR393,Tables!$D$14:$I$27,2,FALSE)*W393</f>
        <v>0</v>
      </c>
      <c r="AU393" s="59">
        <f>VLOOKUP($BR393,Tables!$D$14:$I$27,3,FALSE)</f>
        <v>0</v>
      </c>
      <c r="AV393" s="59">
        <f>VLOOKUP($BR393,Tables!$D$14:$I$27,4,FALSE)*W393</f>
        <v>0</v>
      </c>
      <c r="AW393" s="59">
        <f>VLOOKUP($BR393,Tables!$D$14:$I$27,5,FALSE)*W393</f>
        <v>0</v>
      </c>
      <c r="AX393" s="52">
        <f>IF(ISERROR(VLOOKUP(V393,Tables!$A$2:$B$27,2,FALSE))=TRUE,0,VLOOKUP(V393,Tables!$A$2:$B$27,2,FALSE))*VLOOKUP(BR393,Tables!$D$14:$J$27,7,FALSE)</f>
        <v>0</v>
      </c>
      <c r="AY393" s="52">
        <f>IF(ISERROR(VLOOKUP(BS393,Tables!$A$2:$B$31,2,FALSE))=TRUE,0,VLOOKUP(BS393,Tables!$A$2:$B$31,2,FALSE))</f>
        <v>0</v>
      </c>
      <c r="AZ393" s="59">
        <f>VLOOKUP($BR393,Tables!$D$14:$K$27,8,FALSE)</f>
        <v>0</v>
      </c>
      <c r="BA393" s="59">
        <f>IF(OR(BR393="T150",BR393="HYBT150"),W393*Tables!$L$23,0)</f>
        <v>0</v>
      </c>
      <c r="BB393" s="59">
        <f>IF(OR(BR393="T200",BR393="HYBT200"),W393*Tables!$E$24,0)</f>
        <v>0</v>
      </c>
      <c r="BC393" s="61">
        <f t="shared" si="83"/>
        <v>0</v>
      </c>
      <c r="BD393" s="55" t="str">
        <f t="shared" si="82"/>
        <v/>
      </c>
      <c r="BE393" s="55" t="str">
        <f t="shared" si="82"/>
        <v>RNC</v>
      </c>
      <c r="BF393" s="55" t="str">
        <f t="shared" si="82"/>
        <v/>
      </c>
      <c r="BG393" s="55" t="str">
        <f t="shared" si="82"/>
        <v/>
      </c>
      <c r="BH393" s="55" t="str">
        <f t="shared" si="82"/>
        <v/>
      </c>
      <c r="BI393" s="55" t="str">
        <f t="shared" si="82"/>
        <v/>
      </c>
      <c r="BJ393" s="55" t="str">
        <f t="shared" si="82"/>
        <v/>
      </c>
      <c r="BK393" s="55" t="str">
        <f t="shared" ref="BD393:BQ411" si="93">IF(ISERROR(SEARCHB(" "&amp;BK$1&amp;" "," "&amp;$L393&amp;" "))=TRUE,"",BK$1)</f>
        <v/>
      </c>
      <c r="BL393" s="55" t="str">
        <f t="shared" si="93"/>
        <v/>
      </c>
      <c r="BM393" s="55" t="str">
        <f t="shared" si="93"/>
        <v/>
      </c>
      <c r="BN393" s="55" t="str">
        <f t="shared" si="93"/>
        <v/>
      </c>
      <c r="BO393" s="55" t="str">
        <f t="shared" si="93"/>
        <v/>
      </c>
      <c r="BP393" s="55" t="str">
        <f t="shared" si="93"/>
        <v/>
      </c>
      <c r="BQ393" s="55" t="str">
        <f t="shared" si="93"/>
        <v/>
      </c>
      <c r="BR393" s="62" t="str">
        <f t="shared" si="84"/>
        <v>RNC</v>
      </c>
      <c r="BS393" s="62" t="str">
        <f t="shared" si="85"/>
        <v/>
      </c>
      <c r="BT393" s="63">
        <f t="shared" si="86"/>
        <v>113</v>
      </c>
      <c r="BU393" s="64">
        <f t="shared" si="87"/>
        <v>5.7799999999999994</v>
      </c>
      <c r="BV393" s="64">
        <f t="shared" si="88"/>
        <v>12.559999999999999</v>
      </c>
      <c r="BW393" s="64">
        <f t="shared" si="89"/>
        <v>94.08</v>
      </c>
      <c r="BX393" s="65">
        <f t="shared" si="90"/>
        <v>46257.78</v>
      </c>
      <c r="BY393" s="65">
        <f t="shared" si="91"/>
        <v>46264.56</v>
      </c>
      <c r="BZ393" s="65">
        <f t="shared" si="92"/>
        <v>46346.080000000002</v>
      </c>
    </row>
    <row r="394" spans="1:78" ht="15.5" x14ac:dyDescent="0.35">
      <c r="A394">
        <v>72903</v>
      </c>
      <c r="B394" t="s">
        <v>782</v>
      </c>
      <c r="C394" t="s">
        <v>994</v>
      </c>
      <c r="D394">
        <v>50</v>
      </c>
      <c r="E394">
        <v>3001</v>
      </c>
      <c r="F394" t="s">
        <v>999</v>
      </c>
      <c r="G394" t="s">
        <v>925</v>
      </c>
      <c r="H394" t="s">
        <v>994</v>
      </c>
      <c r="I394" s="13">
        <v>46252</v>
      </c>
      <c r="J394" s="13">
        <v>46364</v>
      </c>
      <c r="K394"/>
      <c r="L394" t="s">
        <v>926</v>
      </c>
      <c r="M394" t="s">
        <v>193</v>
      </c>
      <c r="N394">
        <v>12</v>
      </c>
      <c r="O394">
        <v>0</v>
      </c>
      <c r="P394">
        <v>0</v>
      </c>
      <c r="Q394">
        <v>0</v>
      </c>
      <c r="R394">
        <v>0</v>
      </c>
      <c r="S394">
        <v>167035</v>
      </c>
      <c r="T394" t="s">
        <v>1000</v>
      </c>
      <c r="U394">
        <v>0</v>
      </c>
      <c r="V394"/>
      <c r="W394">
        <v>0</v>
      </c>
      <c r="X394" t="s">
        <v>194</v>
      </c>
      <c r="Y394" t="s">
        <v>1153</v>
      </c>
      <c r="Z394"/>
      <c r="AA394"/>
      <c r="AB394"/>
      <c r="AC394" t="s">
        <v>8</v>
      </c>
      <c r="AD394" t="s">
        <v>203</v>
      </c>
      <c r="AE394" t="s">
        <v>496</v>
      </c>
      <c r="AF394" s="13">
        <v>46252</v>
      </c>
      <c r="AG394" s="13">
        <v>46364</v>
      </c>
      <c r="AH394"/>
      <c r="AI394"/>
      <c r="AJ394"/>
      <c r="AK394"/>
      <c r="AL394"/>
      <c r="AM394"/>
      <c r="AN394"/>
      <c r="AO394"/>
      <c r="AP394"/>
      <c r="AQ394"/>
      <c r="AR394"/>
      <c r="AS394"/>
      <c r="AT394" s="59">
        <f>VLOOKUP($BR394,Tables!$D$14:$I$27,2,FALSE)*W394</f>
        <v>0</v>
      </c>
      <c r="AU394" s="59">
        <f>VLOOKUP($BR394,Tables!$D$14:$I$27,3,FALSE)</f>
        <v>0</v>
      </c>
      <c r="AV394" s="59">
        <f>VLOOKUP($BR394,Tables!$D$14:$I$27,4,FALSE)*W394</f>
        <v>0</v>
      </c>
      <c r="AW394" s="59">
        <f>VLOOKUP($BR394,Tables!$D$14:$I$27,5,FALSE)*W394</f>
        <v>0</v>
      </c>
      <c r="AX394" s="52">
        <f>IF(ISERROR(VLOOKUP(V394,Tables!$A$2:$B$27,2,FALSE))=TRUE,0,VLOOKUP(V394,Tables!$A$2:$B$27,2,FALSE))*VLOOKUP(BR394,Tables!$D$14:$J$27,7,FALSE)</f>
        <v>0</v>
      </c>
      <c r="AY394" s="52">
        <f>IF(ISERROR(VLOOKUP(BS394,Tables!$A$2:$B$31,2,FALSE))=TRUE,0,VLOOKUP(BS394,Tables!$A$2:$B$31,2,FALSE))</f>
        <v>0</v>
      </c>
      <c r="AZ394" s="59">
        <f>VLOOKUP($BR394,Tables!$D$14:$K$27,8,FALSE)</f>
        <v>0</v>
      </c>
      <c r="BA394" s="59">
        <f>IF(OR(BR394="T150",BR394="HYBT150"),W394*Tables!$L$23,0)</f>
        <v>0</v>
      </c>
      <c r="BB394" s="59">
        <f>IF(OR(BR394="T200",BR394="HYBT200"),W394*Tables!$E$24,0)</f>
        <v>0</v>
      </c>
      <c r="BC394" s="61">
        <f t="shared" si="83"/>
        <v>0</v>
      </c>
      <c r="BD394" s="55" t="str">
        <f t="shared" si="93"/>
        <v/>
      </c>
      <c r="BE394" s="55" t="str">
        <f t="shared" si="93"/>
        <v>RNC</v>
      </c>
      <c r="BF394" s="55" t="str">
        <f t="shared" si="93"/>
        <v/>
      </c>
      <c r="BG394" s="55" t="str">
        <f t="shared" si="93"/>
        <v/>
      </c>
      <c r="BH394" s="55" t="str">
        <f t="shared" si="93"/>
        <v/>
      </c>
      <c r="BI394" s="55" t="str">
        <f t="shared" si="93"/>
        <v/>
      </c>
      <c r="BJ394" s="55" t="str">
        <f t="shared" si="93"/>
        <v/>
      </c>
      <c r="BK394" s="55" t="str">
        <f t="shared" si="93"/>
        <v/>
      </c>
      <c r="BL394" s="55" t="str">
        <f t="shared" si="93"/>
        <v/>
      </c>
      <c r="BM394" s="55" t="str">
        <f t="shared" si="93"/>
        <v/>
      </c>
      <c r="BN394" s="55" t="str">
        <f t="shared" si="93"/>
        <v/>
      </c>
      <c r="BO394" s="55" t="str">
        <f t="shared" si="93"/>
        <v/>
      </c>
      <c r="BP394" s="55" t="str">
        <f t="shared" si="93"/>
        <v/>
      </c>
      <c r="BQ394" s="55" t="str">
        <f t="shared" si="93"/>
        <v/>
      </c>
      <c r="BR394" s="62" t="str">
        <f t="shared" si="84"/>
        <v>RNC</v>
      </c>
      <c r="BS394" s="62" t="str">
        <f t="shared" si="85"/>
        <v/>
      </c>
      <c r="BT394" s="63">
        <f t="shared" si="86"/>
        <v>113</v>
      </c>
      <c r="BU394" s="64">
        <f t="shared" si="87"/>
        <v>5.7799999999999994</v>
      </c>
      <c r="BV394" s="64">
        <f t="shared" si="88"/>
        <v>12.559999999999999</v>
      </c>
      <c r="BW394" s="64">
        <f t="shared" si="89"/>
        <v>94.08</v>
      </c>
      <c r="BX394" s="65">
        <f t="shared" si="90"/>
        <v>46257.78</v>
      </c>
      <c r="BY394" s="65">
        <f t="shared" si="91"/>
        <v>46264.56</v>
      </c>
      <c r="BZ394" s="65">
        <f t="shared" si="92"/>
        <v>46346.080000000002</v>
      </c>
    </row>
    <row r="395" spans="1:78" ht="15.5" x14ac:dyDescent="0.35">
      <c r="A395">
        <v>72906</v>
      </c>
      <c r="B395" t="s">
        <v>782</v>
      </c>
      <c r="C395" t="s">
        <v>994</v>
      </c>
      <c r="D395">
        <v>50</v>
      </c>
      <c r="E395">
        <v>3003</v>
      </c>
      <c r="F395" t="s">
        <v>999</v>
      </c>
      <c r="G395" t="s">
        <v>925</v>
      </c>
      <c r="H395" t="s">
        <v>994</v>
      </c>
      <c r="I395" s="13">
        <v>46252</v>
      </c>
      <c r="J395" s="13">
        <v>46364</v>
      </c>
      <c r="K395"/>
      <c r="L395" t="s">
        <v>926</v>
      </c>
      <c r="M395" t="s">
        <v>193</v>
      </c>
      <c r="N395">
        <v>18</v>
      </c>
      <c r="O395">
        <v>0</v>
      </c>
      <c r="P395">
        <v>0</v>
      </c>
      <c r="Q395">
        <v>0</v>
      </c>
      <c r="R395">
        <v>0</v>
      </c>
      <c r="S395">
        <v>481</v>
      </c>
      <c r="T395" t="s">
        <v>996</v>
      </c>
      <c r="U395">
        <v>0</v>
      </c>
      <c r="V395"/>
      <c r="W395">
        <v>0.5</v>
      </c>
      <c r="X395" t="s">
        <v>194</v>
      </c>
      <c r="Y395" t="s">
        <v>1154</v>
      </c>
      <c r="Z395"/>
      <c r="AA395" t="s">
        <v>194</v>
      </c>
      <c r="AB395">
        <v>1220</v>
      </c>
      <c r="AC395" t="s">
        <v>8</v>
      </c>
      <c r="AD395" t="s">
        <v>203</v>
      </c>
      <c r="AE395" t="s">
        <v>496</v>
      </c>
      <c r="AF395" s="13">
        <v>46252</v>
      </c>
      <c r="AG395" s="13">
        <v>46364</v>
      </c>
      <c r="AH395"/>
      <c r="AI395"/>
      <c r="AJ395"/>
      <c r="AK395"/>
      <c r="AL395"/>
      <c r="AM395"/>
      <c r="AN395"/>
      <c r="AO395"/>
      <c r="AP395"/>
      <c r="AQ395"/>
      <c r="AR395"/>
      <c r="AS395"/>
      <c r="AT395" s="59">
        <f>VLOOKUP($BR395,Tables!$D$14:$I$27,2,FALSE)*W395</f>
        <v>0</v>
      </c>
      <c r="AU395" s="59">
        <f>VLOOKUP($BR395,Tables!$D$14:$I$27,3,FALSE)</f>
        <v>0</v>
      </c>
      <c r="AV395" s="59">
        <f>VLOOKUP($BR395,Tables!$D$14:$I$27,4,FALSE)*W395</f>
        <v>0</v>
      </c>
      <c r="AW395" s="59">
        <f>VLOOKUP($BR395,Tables!$D$14:$I$27,5,FALSE)*W395</f>
        <v>0</v>
      </c>
      <c r="AX395" s="52">
        <f>IF(ISERROR(VLOOKUP(V395,Tables!$A$2:$B$27,2,FALSE))=TRUE,0,VLOOKUP(V395,Tables!$A$2:$B$27,2,FALSE))*VLOOKUP(BR395,Tables!$D$14:$J$27,7,FALSE)</f>
        <v>0</v>
      </c>
      <c r="AY395" s="52">
        <f>IF(ISERROR(VLOOKUP(BS395,Tables!$A$2:$B$31,2,FALSE))=TRUE,0,VLOOKUP(BS395,Tables!$A$2:$B$31,2,FALSE))</f>
        <v>0</v>
      </c>
      <c r="AZ395" s="59">
        <f>VLOOKUP($BR395,Tables!$D$14:$K$27,8,FALSE)</f>
        <v>0</v>
      </c>
      <c r="BA395" s="59">
        <f>IF(OR(BR395="T150",BR395="HYBT150"),W395*Tables!$L$23,0)</f>
        <v>0</v>
      </c>
      <c r="BB395" s="59">
        <f>IF(OR(BR395="T200",BR395="HYBT200"),W395*Tables!$E$24,0)</f>
        <v>0</v>
      </c>
      <c r="BC395" s="61">
        <f t="shared" si="83"/>
        <v>0</v>
      </c>
      <c r="BD395" s="55" t="str">
        <f t="shared" si="93"/>
        <v/>
      </c>
      <c r="BE395" s="55" t="str">
        <f t="shared" si="93"/>
        <v>RNC</v>
      </c>
      <c r="BF395" s="55" t="str">
        <f t="shared" si="93"/>
        <v/>
      </c>
      <c r="BG395" s="55" t="str">
        <f t="shared" si="93"/>
        <v/>
      </c>
      <c r="BH395" s="55" t="str">
        <f t="shared" si="93"/>
        <v/>
      </c>
      <c r="BI395" s="55" t="str">
        <f t="shared" si="93"/>
        <v/>
      </c>
      <c r="BJ395" s="55" t="str">
        <f t="shared" si="93"/>
        <v/>
      </c>
      <c r="BK395" s="55" t="str">
        <f t="shared" si="93"/>
        <v/>
      </c>
      <c r="BL395" s="55" t="str">
        <f t="shared" si="93"/>
        <v/>
      </c>
      <c r="BM395" s="55" t="str">
        <f t="shared" si="93"/>
        <v/>
      </c>
      <c r="BN395" s="55" t="str">
        <f t="shared" si="93"/>
        <v/>
      </c>
      <c r="BO395" s="55" t="str">
        <f t="shared" si="93"/>
        <v/>
      </c>
      <c r="BP395" s="55" t="str">
        <f t="shared" si="93"/>
        <v/>
      </c>
      <c r="BQ395" s="55" t="str">
        <f t="shared" si="93"/>
        <v/>
      </c>
      <c r="BR395" s="62" t="str">
        <f t="shared" si="84"/>
        <v>RNC</v>
      </c>
      <c r="BS395" s="62" t="str">
        <f t="shared" si="85"/>
        <v/>
      </c>
      <c r="BT395" s="63">
        <f t="shared" si="86"/>
        <v>113</v>
      </c>
      <c r="BU395" s="64">
        <f t="shared" si="87"/>
        <v>5.7799999999999994</v>
      </c>
      <c r="BV395" s="64">
        <f t="shared" si="88"/>
        <v>12.559999999999999</v>
      </c>
      <c r="BW395" s="64">
        <f t="shared" si="89"/>
        <v>94.08</v>
      </c>
      <c r="BX395" s="65">
        <f t="shared" si="90"/>
        <v>46257.78</v>
      </c>
      <c r="BY395" s="65">
        <f t="shared" si="91"/>
        <v>46264.56</v>
      </c>
      <c r="BZ395" s="65">
        <f t="shared" si="92"/>
        <v>46346.080000000002</v>
      </c>
    </row>
    <row r="396" spans="1:78" ht="15.5" x14ac:dyDescent="0.35">
      <c r="A396">
        <v>72909</v>
      </c>
      <c r="B396" t="s">
        <v>782</v>
      </c>
      <c r="C396" t="s">
        <v>994</v>
      </c>
      <c r="D396">
        <v>50</v>
      </c>
      <c r="E396">
        <v>3004</v>
      </c>
      <c r="F396" t="s">
        <v>999</v>
      </c>
      <c r="G396" t="s">
        <v>925</v>
      </c>
      <c r="H396" t="s">
        <v>994</v>
      </c>
      <c r="I396" s="13">
        <v>46251</v>
      </c>
      <c r="J396" s="13">
        <v>46365</v>
      </c>
      <c r="K396"/>
      <c r="L396" t="s">
        <v>926</v>
      </c>
      <c r="M396" t="s">
        <v>193</v>
      </c>
      <c r="N396">
        <v>12</v>
      </c>
      <c r="O396">
        <v>0</v>
      </c>
      <c r="P396">
        <v>0</v>
      </c>
      <c r="Q396">
        <v>0</v>
      </c>
      <c r="R396">
        <v>0</v>
      </c>
      <c r="S396">
        <v>372700</v>
      </c>
      <c r="T396" t="s">
        <v>1145</v>
      </c>
      <c r="U396">
        <v>0</v>
      </c>
      <c r="V396"/>
      <c r="W396">
        <v>0.5</v>
      </c>
      <c r="X396" t="s">
        <v>194</v>
      </c>
      <c r="Y396" t="s">
        <v>1155</v>
      </c>
      <c r="Z396"/>
      <c r="AA396"/>
      <c r="AB396"/>
      <c r="AC396" t="s">
        <v>195</v>
      </c>
      <c r="AD396" t="s">
        <v>21</v>
      </c>
      <c r="AE396" t="s">
        <v>483</v>
      </c>
      <c r="AF396" s="13">
        <v>46251</v>
      </c>
      <c r="AG396" s="13">
        <v>46365</v>
      </c>
      <c r="AH396"/>
      <c r="AI396"/>
      <c r="AJ396"/>
      <c r="AK396"/>
      <c r="AL396"/>
      <c r="AM396"/>
      <c r="AN396"/>
      <c r="AO396"/>
      <c r="AP396"/>
      <c r="AQ396"/>
      <c r="AR396"/>
      <c r="AS396"/>
      <c r="AT396" s="59">
        <f>VLOOKUP($BR396,Tables!$D$14:$I$27,2,FALSE)*W396</f>
        <v>0</v>
      </c>
      <c r="AU396" s="59">
        <f>VLOOKUP($BR396,Tables!$D$14:$I$27,3,FALSE)</f>
        <v>0</v>
      </c>
      <c r="AV396" s="59">
        <f>VLOOKUP($BR396,Tables!$D$14:$I$27,4,FALSE)*W396</f>
        <v>0</v>
      </c>
      <c r="AW396" s="59">
        <f>VLOOKUP($BR396,Tables!$D$14:$I$27,5,FALSE)*W396</f>
        <v>0</v>
      </c>
      <c r="AX396" s="52">
        <f>IF(ISERROR(VLOOKUP(V396,Tables!$A$2:$B$27,2,FALSE))=TRUE,0,VLOOKUP(V396,Tables!$A$2:$B$27,2,FALSE))*VLOOKUP(BR396,Tables!$D$14:$J$27,7,FALSE)</f>
        <v>0</v>
      </c>
      <c r="AY396" s="52">
        <f>IF(ISERROR(VLOOKUP(BS396,Tables!$A$2:$B$31,2,FALSE))=TRUE,0,VLOOKUP(BS396,Tables!$A$2:$B$31,2,FALSE))</f>
        <v>0</v>
      </c>
      <c r="AZ396" s="59">
        <f>VLOOKUP($BR396,Tables!$D$14:$K$27,8,FALSE)</f>
        <v>0</v>
      </c>
      <c r="BA396" s="59">
        <f>IF(OR(BR396="T150",BR396="HYBT150"),W396*Tables!$L$23,0)</f>
        <v>0</v>
      </c>
      <c r="BB396" s="59">
        <f>IF(OR(BR396="T200",BR396="HYBT200"),W396*Tables!$E$24,0)</f>
        <v>0</v>
      </c>
      <c r="BC396" s="61">
        <f t="shared" si="83"/>
        <v>0</v>
      </c>
      <c r="BD396" s="55" t="str">
        <f t="shared" si="93"/>
        <v/>
      </c>
      <c r="BE396" s="55" t="str">
        <f t="shared" si="93"/>
        <v>RNC</v>
      </c>
      <c r="BF396" s="55" t="str">
        <f t="shared" si="93"/>
        <v/>
      </c>
      <c r="BG396" s="55" t="str">
        <f t="shared" si="93"/>
        <v/>
      </c>
      <c r="BH396" s="55" t="str">
        <f t="shared" si="93"/>
        <v/>
      </c>
      <c r="BI396" s="55" t="str">
        <f t="shared" si="93"/>
        <v/>
      </c>
      <c r="BJ396" s="55" t="str">
        <f t="shared" si="93"/>
        <v/>
      </c>
      <c r="BK396" s="55" t="str">
        <f t="shared" si="93"/>
        <v/>
      </c>
      <c r="BL396" s="55" t="str">
        <f t="shared" si="93"/>
        <v/>
      </c>
      <c r="BM396" s="55" t="str">
        <f t="shared" si="93"/>
        <v/>
      </c>
      <c r="BN396" s="55" t="str">
        <f t="shared" si="93"/>
        <v/>
      </c>
      <c r="BO396" s="55" t="str">
        <f t="shared" si="93"/>
        <v/>
      </c>
      <c r="BP396" s="55" t="str">
        <f t="shared" si="93"/>
        <v/>
      </c>
      <c r="BQ396" s="55" t="str">
        <f t="shared" si="93"/>
        <v/>
      </c>
      <c r="BR396" s="62" t="str">
        <f t="shared" si="84"/>
        <v>RNC</v>
      </c>
      <c r="BS396" s="62" t="str">
        <f t="shared" si="85"/>
        <v/>
      </c>
      <c r="BT396" s="63">
        <f t="shared" si="86"/>
        <v>115</v>
      </c>
      <c r="BU396" s="64">
        <f t="shared" si="87"/>
        <v>5.8999999999999995</v>
      </c>
      <c r="BV396" s="64">
        <f t="shared" si="88"/>
        <v>12.799999999999999</v>
      </c>
      <c r="BW396" s="64">
        <f t="shared" si="89"/>
        <v>95.759999999999991</v>
      </c>
      <c r="BX396" s="65">
        <f t="shared" si="90"/>
        <v>46256.9</v>
      </c>
      <c r="BY396" s="65">
        <f t="shared" si="91"/>
        <v>46263.8</v>
      </c>
      <c r="BZ396" s="65">
        <f t="shared" si="92"/>
        <v>46346.76</v>
      </c>
    </row>
    <row r="397" spans="1:78" ht="15.5" x14ac:dyDescent="0.35">
      <c r="A397">
        <v>72947</v>
      </c>
      <c r="B397" t="s">
        <v>782</v>
      </c>
      <c r="C397" t="s">
        <v>994</v>
      </c>
      <c r="D397">
        <v>50</v>
      </c>
      <c r="E397">
        <v>3006</v>
      </c>
      <c r="F397" t="s">
        <v>999</v>
      </c>
      <c r="G397" t="s">
        <v>925</v>
      </c>
      <c r="H397" t="s">
        <v>994</v>
      </c>
      <c r="I397" s="13">
        <v>46251</v>
      </c>
      <c r="J397" s="13">
        <v>46365</v>
      </c>
      <c r="K397"/>
      <c r="L397" t="s">
        <v>926</v>
      </c>
      <c r="M397" t="s">
        <v>32</v>
      </c>
      <c r="N397">
        <v>12</v>
      </c>
      <c r="O397">
        <v>0</v>
      </c>
      <c r="P397">
        <v>0</v>
      </c>
      <c r="Q397">
        <v>0</v>
      </c>
      <c r="R397">
        <v>0</v>
      </c>
      <c r="S397">
        <v>167035</v>
      </c>
      <c r="T397" t="s">
        <v>1000</v>
      </c>
      <c r="U397">
        <v>0</v>
      </c>
      <c r="V397"/>
      <c r="W397">
        <v>0.5</v>
      </c>
      <c r="X397" t="s">
        <v>194</v>
      </c>
      <c r="Y397" t="s">
        <v>1156</v>
      </c>
      <c r="Z397"/>
      <c r="AA397"/>
      <c r="AB397"/>
      <c r="AC397" t="s">
        <v>204</v>
      </c>
      <c r="AD397" t="s">
        <v>513</v>
      </c>
      <c r="AE397" t="s">
        <v>483</v>
      </c>
      <c r="AF397" s="13">
        <v>46251</v>
      </c>
      <c r="AG397" s="13">
        <v>46365</v>
      </c>
      <c r="AH397"/>
      <c r="AI397"/>
      <c r="AJ397"/>
      <c r="AK397"/>
      <c r="AL397"/>
      <c r="AM397"/>
      <c r="AN397"/>
      <c r="AO397"/>
      <c r="AP397"/>
      <c r="AQ397"/>
      <c r="AR397"/>
      <c r="AS397"/>
      <c r="AT397" s="59">
        <f>VLOOKUP($BR397,Tables!$D$14:$I$27,2,FALSE)*W397</f>
        <v>0</v>
      </c>
      <c r="AU397" s="59">
        <f>VLOOKUP($BR397,Tables!$D$14:$I$27,3,FALSE)</f>
        <v>0</v>
      </c>
      <c r="AV397" s="59">
        <f>VLOOKUP($BR397,Tables!$D$14:$I$27,4,FALSE)*W397</f>
        <v>0</v>
      </c>
      <c r="AW397" s="59">
        <f>VLOOKUP($BR397,Tables!$D$14:$I$27,5,FALSE)*W397</f>
        <v>0</v>
      </c>
      <c r="AX397" s="52">
        <f>IF(ISERROR(VLOOKUP(V397,Tables!$A$2:$B$27,2,FALSE))=TRUE,0,VLOOKUP(V397,Tables!$A$2:$B$27,2,FALSE))*VLOOKUP(BR397,Tables!$D$14:$J$27,7,FALSE)</f>
        <v>0</v>
      </c>
      <c r="AY397" s="52">
        <f>IF(ISERROR(VLOOKUP(BS397,Tables!$A$2:$B$31,2,FALSE))=TRUE,0,VLOOKUP(BS397,Tables!$A$2:$B$31,2,FALSE))</f>
        <v>0</v>
      </c>
      <c r="AZ397" s="59">
        <f>VLOOKUP($BR397,Tables!$D$14:$K$27,8,FALSE)</f>
        <v>0</v>
      </c>
      <c r="BA397" s="59">
        <f>IF(OR(BR397="T150",BR397="HYBT150"),W397*Tables!$L$23,0)</f>
        <v>0</v>
      </c>
      <c r="BB397" s="59">
        <f>IF(OR(BR397="T200",BR397="HYBT200"),W397*Tables!$E$24,0)</f>
        <v>0</v>
      </c>
      <c r="BC397" s="61">
        <f t="shared" si="83"/>
        <v>0</v>
      </c>
      <c r="BD397" s="55" t="str">
        <f t="shared" si="93"/>
        <v/>
      </c>
      <c r="BE397" s="55" t="str">
        <f t="shared" si="93"/>
        <v>RNC</v>
      </c>
      <c r="BF397" s="55" t="str">
        <f t="shared" si="93"/>
        <v/>
      </c>
      <c r="BG397" s="55" t="str">
        <f t="shared" si="93"/>
        <v/>
      </c>
      <c r="BH397" s="55" t="str">
        <f t="shared" si="93"/>
        <v/>
      </c>
      <c r="BI397" s="55" t="str">
        <f t="shared" si="93"/>
        <v/>
      </c>
      <c r="BJ397" s="55" t="str">
        <f t="shared" si="93"/>
        <v/>
      </c>
      <c r="BK397" s="55" t="str">
        <f t="shared" si="93"/>
        <v/>
      </c>
      <c r="BL397" s="55" t="str">
        <f t="shared" si="93"/>
        <v/>
      </c>
      <c r="BM397" s="55" t="str">
        <f t="shared" si="93"/>
        <v/>
      </c>
      <c r="BN397" s="55" t="str">
        <f t="shared" si="93"/>
        <v/>
      </c>
      <c r="BO397" s="55" t="str">
        <f t="shared" si="93"/>
        <v/>
      </c>
      <c r="BP397" s="55" t="str">
        <f t="shared" si="93"/>
        <v/>
      </c>
      <c r="BQ397" s="55" t="str">
        <f t="shared" si="93"/>
        <v/>
      </c>
      <c r="BR397" s="62" t="str">
        <f t="shared" si="84"/>
        <v>RNC</v>
      </c>
      <c r="BS397" s="62" t="str">
        <f t="shared" si="85"/>
        <v/>
      </c>
      <c r="BT397" s="63">
        <f t="shared" si="86"/>
        <v>115</v>
      </c>
      <c r="BU397" s="64">
        <f t="shared" si="87"/>
        <v>5.8999999999999995</v>
      </c>
      <c r="BV397" s="64">
        <f t="shared" si="88"/>
        <v>12.799999999999999</v>
      </c>
      <c r="BW397" s="64">
        <f t="shared" si="89"/>
        <v>95.759999999999991</v>
      </c>
      <c r="BX397" s="65">
        <f t="shared" si="90"/>
        <v>46256.9</v>
      </c>
      <c r="BY397" s="65">
        <f t="shared" si="91"/>
        <v>46263.8</v>
      </c>
      <c r="BZ397" s="65">
        <f t="shared" si="92"/>
        <v>46346.76</v>
      </c>
    </row>
    <row r="398" spans="1:78" ht="15.5" x14ac:dyDescent="0.35">
      <c r="A398">
        <v>72935</v>
      </c>
      <c r="B398" t="s">
        <v>782</v>
      </c>
      <c r="C398" t="s">
        <v>994</v>
      </c>
      <c r="D398">
        <v>50</v>
      </c>
      <c r="E398">
        <v>3007</v>
      </c>
      <c r="F398" t="s">
        <v>999</v>
      </c>
      <c r="G398" t="s">
        <v>925</v>
      </c>
      <c r="H398" t="s">
        <v>994</v>
      </c>
      <c r="I398" s="13">
        <v>46252</v>
      </c>
      <c r="J398" s="13">
        <v>46364</v>
      </c>
      <c r="K398"/>
      <c r="L398" t="s">
        <v>926</v>
      </c>
      <c r="M398" t="s">
        <v>32</v>
      </c>
      <c r="N398">
        <v>12</v>
      </c>
      <c r="O398">
        <v>0</v>
      </c>
      <c r="P398">
        <v>0</v>
      </c>
      <c r="Q398">
        <v>0</v>
      </c>
      <c r="R398">
        <v>0</v>
      </c>
      <c r="S398">
        <v>481</v>
      </c>
      <c r="T398" t="s">
        <v>996</v>
      </c>
      <c r="U398">
        <v>0</v>
      </c>
      <c r="V398"/>
      <c r="W398">
        <v>0.5</v>
      </c>
      <c r="X398" t="s">
        <v>194</v>
      </c>
      <c r="Y398" t="s">
        <v>1157</v>
      </c>
      <c r="Z398"/>
      <c r="AA398"/>
      <c r="AB398"/>
      <c r="AC398" t="s">
        <v>204</v>
      </c>
      <c r="AD398" t="s">
        <v>513</v>
      </c>
      <c r="AE398" t="s">
        <v>496</v>
      </c>
      <c r="AF398" s="13">
        <v>46252</v>
      </c>
      <c r="AG398" s="13">
        <v>46364</v>
      </c>
      <c r="AH398"/>
      <c r="AI398"/>
      <c r="AJ398"/>
      <c r="AK398"/>
      <c r="AL398"/>
      <c r="AM398"/>
      <c r="AN398"/>
      <c r="AO398"/>
      <c r="AP398"/>
      <c r="AQ398"/>
      <c r="AR398"/>
      <c r="AS398"/>
      <c r="AT398" s="59">
        <f>VLOOKUP($BR398,Tables!$D$14:$I$27,2,FALSE)*W398</f>
        <v>0</v>
      </c>
      <c r="AU398" s="59">
        <f>VLOOKUP($BR398,Tables!$D$14:$I$27,3,FALSE)</f>
        <v>0</v>
      </c>
      <c r="AV398" s="59">
        <f>VLOOKUP($BR398,Tables!$D$14:$I$27,4,FALSE)*W398</f>
        <v>0</v>
      </c>
      <c r="AW398" s="59">
        <f>VLOOKUP($BR398,Tables!$D$14:$I$27,5,FALSE)*W398</f>
        <v>0</v>
      </c>
      <c r="AX398" s="52">
        <f>IF(ISERROR(VLOOKUP(V398,Tables!$A$2:$B$27,2,FALSE))=TRUE,0,VLOOKUP(V398,Tables!$A$2:$B$27,2,FALSE))*VLOOKUP(BR398,Tables!$D$14:$J$27,7,FALSE)</f>
        <v>0</v>
      </c>
      <c r="AY398" s="52">
        <f>IF(ISERROR(VLOOKUP(BS398,Tables!$A$2:$B$31,2,FALSE))=TRUE,0,VLOOKUP(BS398,Tables!$A$2:$B$31,2,FALSE))</f>
        <v>0</v>
      </c>
      <c r="AZ398" s="59">
        <f>VLOOKUP($BR398,Tables!$D$14:$K$27,8,FALSE)</f>
        <v>0</v>
      </c>
      <c r="BA398" s="59">
        <f>IF(OR(BR398="T150",BR398="HYBT150"),W398*Tables!$L$23,0)</f>
        <v>0</v>
      </c>
      <c r="BB398" s="59">
        <f>IF(OR(BR398="T200",BR398="HYBT200"),W398*Tables!$E$24,0)</f>
        <v>0</v>
      </c>
      <c r="BC398" s="61">
        <f t="shared" si="83"/>
        <v>0</v>
      </c>
      <c r="BD398" s="55" t="str">
        <f t="shared" si="93"/>
        <v/>
      </c>
      <c r="BE398" s="55" t="str">
        <f t="shared" si="93"/>
        <v>RNC</v>
      </c>
      <c r="BF398" s="55" t="str">
        <f t="shared" si="93"/>
        <v/>
      </c>
      <c r="BG398" s="55" t="str">
        <f t="shared" si="93"/>
        <v/>
      </c>
      <c r="BH398" s="55" t="str">
        <f t="shared" si="93"/>
        <v/>
      </c>
      <c r="BI398" s="55" t="str">
        <f t="shared" si="93"/>
        <v/>
      </c>
      <c r="BJ398" s="55" t="str">
        <f t="shared" si="93"/>
        <v/>
      </c>
      <c r="BK398" s="55" t="str">
        <f t="shared" si="93"/>
        <v/>
      </c>
      <c r="BL398" s="55" t="str">
        <f t="shared" si="93"/>
        <v/>
      </c>
      <c r="BM398" s="55" t="str">
        <f t="shared" si="93"/>
        <v/>
      </c>
      <c r="BN398" s="55" t="str">
        <f t="shared" si="93"/>
        <v/>
      </c>
      <c r="BO398" s="55" t="str">
        <f t="shared" si="93"/>
        <v/>
      </c>
      <c r="BP398" s="55" t="str">
        <f t="shared" si="93"/>
        <v/>
      </c>
      <c r="BQ398" s="55" t="str">
        <f t="shared" si="93"/>
        <v/>
      </c>
      <c r="BR398" s="62" t="str">
        <f t="shared" si="84"/>
        <v>RNC</v>
      </c>
      <c r="BS398" s="62" t="str">
        <f t="shared" si="85"/>
        <v/>
      </c>
      <c r="BT398" s="63">
        <f t="shared" si="86"/>
        <v>113</v>
      </c>
      <c r="BU398" s="64">
        <f t="shared" si="87"/>
        <v>5.7799999999999994</v>
      </c>
      <c r="BV398" s="64">
        <f t="shared" si="88"/>
        <v>12.559999999999999</v>
      </c>
      <c r="BW398" s="64">
        <f t="shared" si="89"/>
        <v>94.08</v>
      </c>
      <c r="BX398" s="65">
        <f t="shared" si="90"/>
        <v>46257.78</v>
      </c>
      <c r="BY398" s="65">
        <f t="shared" si="91"/>
        <v>46264.56</v>
      </c>
      <c r="BZ398" s="65">
        <f t="shared" si="92"/>
        <v>46346.080000000002</v>
      </c>
    </row>
    <row r="399" spans="1:78" ht="15.5" x14ac:dyDescent="0.35">
      <c r="A399">
        <v>72907</v>
      </c>
      <c r="B399" t="s">
        <v>782</v>
      </c>
      <c r="C399" t="s">
        <v>994</v>
      </c>
      <c r="D399">
        <v>60</v>
      </c>
      <c r="E399">
        <v>3003</v>
      </c>
      <c r="F399" t="s">
        <v>1001</v>
      </c>
      <c r="G399" t="s">
        <v>925</v>
      </c>
      <c r="H399" t="s">
        <v>994</v>
      </c>
      <c r="I399" s="13">
        <v>46252</v>
      </c>
      <c r="J399" s="13">
        <v>46364</v>
      </c>
      <c r="K399"/>
      <c r="L399" t="s">
        <v>926</v>
      </c>
      <c r="M399" t="s">
        <v>193</v>
      </c>
      <c r="N399">
        <v>10</v>
      </c>
      <c r="O399">
        <v>0</v>
      </c>
      <c r="P399">
        <v>0</v>
      </c>
      <c r="Q399">
        <v>0</v>
      </c>
      <c r="R399">
        <v>0</v>
      </c>
      <c r="S399">
        <v>481</v>
      </c>
      <c r="T399" t="s">
        <v>996</v>
      </c>
      <c r="U399">
        <v>0</v>
      </c>
      <c r="V399"/>
      <c r="W399">
        <v>0.5</v>
      </c>
      <c r="X399" t="s">
        <v>194</v>
      </c>
      <c r="Y399" t="s">
        <v>1158</v>
      </c>
      <c r="Z399"/>
      <c r="AA399"/>
      <c r="AB399"/>
      <c r="AC399" t="s">
        <v>8</v>
      </c>
      <c r="AD399" t="s">
        <v>203</v>
      </c>
      <c r="AE399" t="s">
        <v>496</v>
      </c>
      <c r="AF399" s="13">
        <v>46252</v>
      </c>
      <c r="AG399" s="13">
        <v>46364</v>
      </c>
      <c r="AH399"/>
      <c r="AI399"/>
      <c r="AJ399"/>
      <c r="AK399"/>
      <c r="AL399"/>
      <c r="AM399"/>
      <c r="AN399"/>
      <c r="AO399"/>
      <c r="AP399"/>
      <c r="AQ399"/>
      <c r="AR399"/>
      <c r="AS399"/>
      <c r="AT399" s="59">
        <f>VLOOKUP($BR399,Tables!$D$14:$I$27,2,FALSE)*W399</f>
        <v>0</v>
      </c>
      <c r="AU399" s="59">
        <f>VLOOKUP($BR399,Tables!$D$14:$I$27,3,FALSE)</f>
        <v>0</v>
      </c>
      <c r="AV399" s="59">
        <f>VLOOKUP($BR399,Tables!$D$14:$I$27,4,FALSE)*W399</f>
        <v>0</v>
      </c>
      <c r="AW399" s="59">
        <f>VLOOKUP($BR399,Tables!$D$14:$I$27,5,FALSE)*W399</f>
        <v>0</v>
      </c>
      <c r="AX399" s="52">
        <f>IF(ISERROR(VLOOKUP(V399,Tables!$A$2:$B$27,2,FALSE))=TRUE,0,VLOOKUP(V399,Tables!$A$2:$B$27,2,FALSE))*VLOOKUP(BR399,Tables!$D$14:$J$27,7,FALSE)</f>
        <v>0</v>
      </c>
      <c r="AY399" s="52">
        <f>IF(ISERROR(VLOOKUP(BS399,Tables!$A$2:$B$31,2,FALSE))=TRUE,0,VLOOKUP(BS399,Tables!$A$2:$B$31,2,FALSE))</f>
        <v>0</v>
      </c>
      <c r="AZ399" s="59">
        <f>VLOOKUP($BR399,Tables!$D$14:$K$27,8,FALSE)</f>
        <v>0</v>
      </c>
      <c r="BA399" s="59">
        <f>IF(OR(BR399="T150",BR399="HYBT150"),W399*Tables!$L$23,0)</f>
        <v>0</v>
      </c>
      <c r="BB399" s="59">
        <f>IF(OR(BR399="T200",BR399="HYBT200"),W399*Tables!$E$24,0)</f>
        <v>0</v>
      </c>
      <c r="BC399" s="61">
        <f t="shared" si="83"/>
        <v>0</v>
      </c>
      <c r="BD399" s="55" t="str">
        <f t="shared" si="93"/>
        <v/>
      </c>
      <c r="BE399" s="55" t="str">
        <f t="shared" si="93"/>
        <v>RNC</v>
      </c>
      <c r="BF399" s="55" t="str">
        <f t="shared" si="93"/>
        <v/>
      </c>
      <c r="BG399" s="55" t="str">
        <f t="shared" si="93"/>
        <v/>
      </c>
      <c r="BH399" s="55" t="str">
        <f t="shared" si="93"/>
        <v/>
      </c>
      <c r="BI399" s="55" t="str">
        <f t="shared" si="93"/>
        <v/>
      </c>
      <c r="BJ399" s="55" t="str">
        <f t="shared" si="93"/>
        <v/>
      </c>
      <c r="BK399" s="55" t="str">
        <f t="shared" si="93"/>
        <v/>
      </c>
      <c r="BL399" s="55" t="str">
        <f t="shared" si="93"/>
        <v/>
      </c>
      <c r="BM399" s="55" t="str">
        <f t="shared" si="93"/>
        <v/>
      </c>
      <c r="BN399" s="55" t="str">
        <f t="shared" si="93"/>
        <v/>
      </c>
      <c r="BO399" s="55" t="str">
        <f t="shared" si="93"/>
        <v/>
      </c>
      <c r="BP399" s="55" t="str">
        <f t="shared" si="93"/>
        <v/>
      </c>
      <c r="BQ399" s="55" t="str">
        <f t="shared" si="93"/>
        <v/>
      </c>
      <c r="BR399" s="62" t="str">
        <f t="shared" si="84"/>
        <v>RNC</v>
      </c>
      <c r="BS399" s="62" t="str">
        <f t="shared" si="85"/>
        <v/>
      </c>
      <c r="BT399" s="63">
        <f t="shared" si="86"/>
        <v>113</v>
      </c>
      <c r="BU399" s="64">
        <f t="shared" si="87"/>
        <v>5.7799999999999994</v>
      </c>
      <c r="BV399" s="64">
        <f t="shared" si="88"/>
        <v>12.559999999999999</v>
      </c>
      <c r="BW399" s="64">
        <f t="shared" si="89"/>
        <v>94.08</v>
      </c>
      <c r="BX399" s="65">
        <f t="shared" si="90"/>
        <v>46257.78</v>
      </c>
      <c r="BY399" s="65">
        <f t="shared" si="91"/>
        <v>46264.56</v>
      </c>
      <c r="BZ399" s="65">
        <f t="shared" si="92"/>
        <v>46346.080000000002</v>
      </c>
    </row>
    <row r="400" spans="1:78" ht="15.5" x14ac:dyDescent="0.35">
      <c r="A400">
        <v>72914</v>
      </c>
      <c r="B400" t="s">
        <v>782</v>
      </c>
      <c r="C400" t="s">
        <v>994</v>
      </c>
      <c r="D400">
        <v>74</v>
      </c>
      <c r="E400">
        <v>3001</v>
      </c>
      <c r="F400" t="s">
        <v>1159</v>
      </c>
      <c r="G400" t="s">
        <v>925</v>
      </c>
      <c r="H400" t="s">
        <v>994</v>
      </c>
      <c r="I400" s="13">
        <v>46251</v>
      </c>
      <c r="J400" s="13">
        <v>46365</v>
      </c>
      <c r="K400"/>
      <c r="L400" t="s">
        <v>926</v>
      </c>
      <c r="M400" t="s">
        <v>193</v>
      </c>
      <c r="N400">
        <v>24</v>
      </c>
      <c r="O400">
        <v>0</v>
      </c>
      <c r="P400">
        <v>0</v>
      </c>
      <c r="Q400">
        <v>0</v>
      </c>
      <c r="R400">
        <v>0</v>
      </c>
      <c r="S400">
        <v>163827</v>
      </c>
      <c r="T400" t="s">
        <v>937</v>
      </c>
      <c r="U400">
        <v>0</v>
      </c>
      <c r="V400"/>
      <c r="W400">
        <v>0.5</v>
      </c>
      <c r="X400" t="s">
        <v>194</v>
      </c>
      <c r="Y400"/>
      <c r="Z400"/>
      <c r="AA400" t="s">
        <v>194</v>
      </c>
      <c r="AB400">
        <v>1220</v>
      </c>
      <c r="AC400" t="s">
        <v>203</v>
      </c>
      <c r="AD400" t="s">
        <v>212</v>
      </c>
      <c r="AE400" t="s">
        <v>483</v>
      </c>
      <c r="AF400" s="13">
        <v>46251</v>
      </c>
      <c r="AG400" s="13">
        <v>46365</v>
      </c>
      <c r="AH400"/>
      <c r="AI400"/>
      <c r="AJ400"/>
      <c r="AK400"/>
      <c r="AL400"/>
      <c r="AM400"/>
      <c r="AN400"/>
      <c r="AO400"/>
      <c r="AP400"/>
      <c r="AQ400"/>
      <c r="AR400"/>
      <c r="AS400"/>
      <c r="AT400" s="59">
        <f>VLOOKUP($BR400,Tables!$D$14:$I$27,2,FALSE)*W400</f>
        <v>0</v>
      </c>
      <c r="AU400" s="59">
        <f>VLOOKUP($BR400,Tables!$D$14:$I$27,3,FALSE)</f>
        <v>0</v>
      </c>
      <c r="AV400" s="59">
        <f>VLOOKUP($BR400,Tables!$D$14:$I$27,4,FALSE)*W400</f>
        <v>0</v>
      </c>
      <c r="AW400" s="59">
        <f>VLOOKUP($BR400,Tables!$D$14:$I$27,5,FALSE)*W400</f>
        <v>0</v>
      </c>
      <c r="AX400" s="52">
        <f>IF(ISERROR(VLOOKUP(V400,Tables!$A$2:$B$27,2,FALSE))=TRUE,0,VLOOKUP(V400,Tables!$A$2:$B$27,2,FALSE))*VLOOKUP(BR400,Tables!$D$14:$J$27,7,FALSE)</f>
        <v>0</v>
      </c>
      <c r="AY400" s="52">
        <f>IF(ISERROR(VLOOKUP(BS400,Tables!$A$2:$B$31,2,FALSE))=TRUE,0,VLOOKUP(BS400,Tables!$A$2:$B$31,2,FALSE))</f>
        <v>0</v>
      </c>
      <c r="AZ400" s="59">
        <f>VLOOKUP($BR400,Tables!$D$14:$K$27,8,FALSE)</f>
        <v>0</v>
      </c>
      <c r="BA400" s="59">
        <f>IF(OR(BR400="T150",BR400="HYBT150"),W400*Tables!$L$23,0)</f>
        <v>0</v>
      </c>
      <c r="BB400" s="59">
        <f>IF(OR(BR400="T200",BR400="HYBT200"),W400*Tables!$E$24,0)</f>
        <v>0</v>
      </c>
      <c r="BC400" s="61">
        <f t="shared" si="83"/>
        <v>0</v>
      </c>
      <c r="BD400" s="55" t="str">
        <f t="shared" si="93"/>
        <v/>
      </c>
      <c r="BE400" s="55" t="str">
        <f t="shared" si="93"/>
        <v>RNC</v>
      </c>
      <c r="BF400" s="55" t="str">
        <f t="shared" si="93"/>
        <v/>
      </c>
      <c r="BG400" s="55" t="str">
        <f t="shared" si="93"/>
        <v/>
      </c>
      <c r="BH400" s="55" t="str">
        <f t="shared" si="93"/>
        <v/>
      </c>
      <c r="BI400" s="55" t="str">
        <f t="shared" si="93"/>
        <v/>
      </c>
      <c r="BJ400" s="55" t="str">
        <f t="shared" si="93"/>
        <v/>
      </c>
      <c r="BK400" s="55" t="str">
        <f t="shared" si="93"/>
        <v/>
      </c>
      <c r="BL400" s="55" t="str">
        <f t="shared" si="93"/>
        <v/>
      </c>
      <c r="BM400" s="55" t="str">
        <f t="shared" si="93"/>
        <v/>
      </c>
      <c r="BN400" s="55" t="str">
        <f t="shared" si="93"/>
        <v/>
      </c>
      <c r="BO400" s="55" t="str">
        <f t="shared" si="93"/>
        <v/>
      </c>
      <c r="BP400" s="55" t="str">
        <f t="shared" si="93"/>
        <v/>
      </c>
      <c r="BQ400" s="55" t="str">
        <f t="shared" si="93"/>
        <v/>
      </c>
      <c r="BR400" s="62" t="str">
        <f t="shared" si="84"/>
        <v>RNC</v>
      </c>
      <c r="BS400" s="62" t="str">
        <f t="shared" si="85"/>
        <v/>
      </c>
      <c r="BT400" s="63">
        <f t="shared" si="86"/>
        <v>115</v>
      </c>
      <c r="BU400" s="64">
        <f t="shared" si="87"/>
        <v>5.8999999999999995</v>
      </c>
      <c r="BV400" s="64">
        <f t="shared" si="88"/>
        <v>12.799999999999999</v>
      </c>
      <c r="BW400" s="64">
        <f t="shared" si="89"/>
        <v>95.759999999999991</v>
      </c>
      <c r="BX400" s="65">
        <f t="shared" si="90"/>
        <v>46256.9</v>
      </c>
      <c r="BY400" s="65">
        <f t="shared" si="91"/>
        <v>46263.8</v>
      </c>
      <c r="BZ400" s="65">
        <f t="shared" si="92"/>
        <v>46346.76</v>
      </c>
    </row>
    <row r="401" spans="1:78" ht="15.5" x14ac:dyDescent="0.35">
      <c r="A401">
        <v>72916</v>
      </c>
      <c r="B401" t="s">
        <v>782</v>
      </c>
      <c r="C401" t="s">
        <v>994</v>
      </c>
      <c r="D401">
        <v>80</v>
      </c>
      <c r="E401">
        <v>3001</v>
      </c>
      <c r="F401" t="s">
        <v>1002</v>
      </c>
      <c r="G401" t="s">
        <v>925</v>
      </c>
      <c r="H401" t="s">
        <v>994</v>
      </c>
      <c r="I401" s="13">
        <v>46255</v>
      </c>
      <c r="J401" s="13">
        <v>46367</v>
      </c>
      <c r="K401"/>
      <c r="L401" t="s">
        <v>926</v>
      </c>
      <c r="M401" t="s">
        <v>193</v>
      </c>
      <c r="N401">
        <v>24</v>
      </c>
      <c r="O401">
        <v>0</v>
      </c>
      <c r="P401">
        <v>0</v>
      </c>
      <c r="Q401">
        <v>0</v>
      </c>
      <c r="R401">
        <v>0</v>
      </c>
      <c r="S401">
        <v>60137</v>
      </c>
      <c r="T401" t="s">
        <v>927</v>
      </c>
      <c r="U401">
        <v>0</v>
      </c>
      <c r="V401"/>
      <c r="W401">
        <v>0.5</v>
      </c>
      <c r="X401" t="s">
        <v>194</v>
      </c>
      <c r="Y401"/>
      <c r="Z401"/>
      <c r="AA401" t="s">
        <v>194</v>
      </c>
      <c r="AB401">
        <v>1221</v>
      </c>
      <c r="AC401" t="s">
        <v>195</v>
      </c>
      <c r="AD401" t="s">
        <v>21</v>
      </c>
      <c r="AE401" t="s">
        <v>802</v>
      </c>
      <c r="AF401" s="13">
        <v>46255</v>
      </c>
      <c r="AG401" s="13">
        <v>46367</v>
      </c>
      <c r="AH401"/>
      <c r="AI401"/>
      <c r="AJ401"/>
      <c r="AK401"/>
      <c r="AL401"/>
      <c r="AM401"/>
      <c r="AN401"/>
      <c r="AO401"/>
      <c r="AP401"/>
      <c r="AQ401"/>
      <c r="AR401"/>
      <c r="AS401"/>
      <c r="AT401" s="59">
        <f>VLOOKUP($BR401,Tables!$D$14:$I$27,2,FALSE)*W401</f>
        <v>0</v>
      </c>
      <c r="AU401" s="59">
        <f>VLOOKUP($BR401,Tables!$D$14:$I$27,3,FALSE)</f>
        <v>0</v>
      </c>
      <c r="AV401" s="59">
        <f>VLOOKUP($BR401,Tables!$D$14:$I$27,4,FALSE)*W401</f>
        <v>0</v>
      </c>
      <c r="AW401" s="59">
        <f>VLOOKUP($BR401,Tables!$D$14:$I$27,5,FALSE)*W401</f>
        <v>0</v>
      </c>
      <c r="AX401" s="52">
        <f>IF(ISERROR(VLOOKUP(V401,Tables!$A$2:$B$27,2,FALSE))=TRUE,0,VLOOKUP(V401,Tables!$A$2:$B$27,2,FALSE))*VLOOKUP(BR401,Tables!$D$14:$J$27,7,FALSE)</f>
        <v>0</v>
      </c>
      <c r="AY401" s="52">
        <f>IF(ISERROR(VLOOKUP(BS401,Tables!$A$2:$B$31,2,FALSE))=TRUE,0,VLOOKUP(BS401,Tables!$A$2:$B$31,2,FALSE))</f>
        <v>0</v>
      </c>
      <c r="AZ401" s="59">
        <f>VLOOKUP($BR401,Tables!$D$14:$K$27,8,FALSE)</f>
        <v>0</v>
      </c>
      <c r="BA401" s="59">
        <f>IF(OR(BR401="T150",BR401="HYBT150"),W401*Tables!$L$23,0)</f>
        <v>0</v>
      </c>
      <c r="BB401" s="59">
        <f>IF(OR(BR401="T200",BR401="HYBT200"),W401*Tables!$E$24,0)</f>
        <v>0</v>
      </c>
      <c r="BC401" s="61">
        <f t="shared" si="83"/>
        <v>0</v>
      </c>
      <c r="BD401" s="55" t="str">
        <f t="shared" si="93"/>
        <v/>
      </c>
      <c r="BE401" s="55" t="str">
        <f t="shared" si="93"/>
        <v>RNC</v>
      </c>
      <c r="BF401" s="55" t="str">
        <f t="shared" si="93"/>
        <v/>
      </c>
      <c r="BG401" s="55" t="str">
        <f t="shared" si="93"/>
        <v/>
      </c>
      <c r="BH401" s="55" t="str">
        <f t="shared" si="93"/>
        <v/>
      </c>
      <c r="BI401" s="55" t="str">
        <f t="shared" si="93"/>
        <v/>
      </c>
      <c r="BJ401" s="55" t="str">
        <f t="shared" si="93"/>
        <v/>
      </c>
      <c r="BK401" s="55" t="str">
        <f t="shared" si="93"/>
        <v/>
      </c>
      <c r="BL401" s="55" t="str">
        <f t="shared" si="93"/>
        <v/>
      </c>
      <c r="BM401" s="55" t="str">
        <f t="shared" si="93"/>
        <v/>
      </c>
      <c r="BN401" s="55" t="str">
        <f t="shared" si="93"/>
        <v/>
      </c>
      <c r="BO401" s="55" t="str">
        <f t="shared" si="93"/>
        <v/>
      </c>
      <c r="BP401" s="55" t="str">
        <f t="shared" si="93"/>
        <v/>
      </c>
      <c r="BQ401" s="55" t="str">
        <f t="shared" si="93"/>
        <v/>
      </c>
      <c r="BR401" s="62" t="str">
        <f t="shared" si="84"/>
        <v>RNC</v>
      </c>
      <c r="BS401" s="62" t="str">
        <f t="shared" si="85"/>
        <v/>
      </c>
      <c r="BT401" s="63">
        <f t="shared" si="86"/>
        <v>113</v>
      </c>
      <c r="BU401" s="64">
        <f t="shared" si="87"/>
        <v>5.7799999999999994</v>
      </c>
      <c r="BV401" s="64">
        <f t="shared" si="88"/>
        <v>12.559999999999999</v>
      </c>
      <c r="BW401" s="64">
        <f t="shared" si="89"/>
        <v>94.08</v>
      </c>
      <c r="BX401" s="65">
        <f t="shared" si="90"/>
        <v>46260.78</v>
      </c>
      <c r="BY401" s="65">
        <f t="shared" si="91"/>
        <v>46267.56</v>
      </c>
      <c r="BZ401" s="65">
        <f t="shared" si="92"/>
        <v>46349.08</v>
      </c>
    </row>
    <row r="402" spans="1:78" ht="15.5" x14ac:dyDescent="0.35">
      <c r="A402">
        <v>72915</v>
      </c>
      <c r="B402" t="s">
        <v>782</v>
      </c>
      <c r="C402" t="s">
        <v>994</v>
      </c>
      <c r="D402">
        <v>80</v>
      </c>
      <c r="E402">
        <v>3002</v>
      </c>
      <c r="F402" t="s">
        <v>1002</v>
      </c>
      <c r="G402" t="s">
        <v>925</v>
      </c>
      <c r="H402" t="s">
        <v>994</v>
      </c>
      <c r="I402" s="13">
        <v>46255</v>
      </c>
      <c r="J402" s="13">
        <v>46367</v>
      </c>
      <c r="K402"/>
      <c r="L402" t="s">
        <v>926</v>
      </c>
      <c r="M402" t="s">
        <v>193</v>
      </c>
      <c r="N402">
        <v>24</v>
      </c>
      <c r="O402">
        <v>0</v>
      </c>
      <c r="P402">
        <v>0</v>
      </c>
      <c r="Q402">
        <v>0</v>
      </c>
      <c r="R402">
        <v>0</v>
      </c>
      <c r="S402">
        <v>163827</v>
      </c>
      <c r="T402" t="s">
        <v>937</v>
      </c>
      <c r="U402">
        <v>0</v>
      </c>
      <c r="V402"/>
      <c r="W402">
        <v>0</v>
      </c>
      <c r="X402" t="s">
        <v>194</v>
      </c>
      <c r="Y402"/>
      <c r="Z402"/>
      <c r="AA402" t="s">
        <v>194</v>
      </c>
      <c r="AB402">
        <v>1220</v>
      </c>
      <c r="AC402" t="s">
        <v>195</v>
      </c>
      <c r="AD402" t="s">
        <v>21</v>
      </c>
      <c r="AE402" t="s">
        <v>802</v>
      </c>
      <c r="AF402" s="13">
        <v>46255</v>
      </c>
      <c r="AG402" s="13">
        <v>46367</v>
      </c>
      <c r="AH402"/>
      <c r="AI402"/>
      <c r="AJ402"/>
      <c r="AK402"/>
      <c r="AL402"/>
      <c r="AM402"/>
      <c r="AN402"/>
      <c r="AO402"/>
      <c r="AP402"/>
      <c r="AQ402"/>
      <c r="AR402"/>
      <c r="AS402"/>
      <c r="AT402" s="59">
        <f>VLOOKUP($BR402,Tables!$D$14:$I$27,2,FALSE)*W402</f>
        <v>0</v>
      </c>
      <c r="AU402" s="59">
        <f>VLOOKUP($BR402,Tables!$D$14:$I$27,3,FALSE)</f>
        <v>0</v>
      </c>
      <c r="AV402" s="59">
        <f>VLOOKUP($BR402,Tables!$D$14:$I$27,4,FALSE)*W402</f>
        <v>0</v>
      </c>
      <c r="AW402" s="59">
        <f>VLOOKUP($BR402,Tables!$D$14:$I$27,5,FALSE)*W402</f>
        <v>0</v>
      </c>
      <c r="AX402" s="52">
        <f>IF(ISERROR(VLOOKUP(V402,Tables!$A$2:$B$27,2,FALSE))=TRUE,0,VLOOKUP(V402,Tables!$A$2:$B$27,2,FALSE))*VLOOKUP(BR402,Tables!$D$14:$J$27,7,FALSE)</f>
        <v>0</v>
      </c>
      <c r="AY402" s="52">
        <f>IF(ISERROR(VLOOKUP(BS402,Tables!$A$2:$B$31,2,FALSE))=TRUE,0,VLOOKUP(BS402,Tables!$A$2:$B$31,2,FALSE))</f>
        <v>0</v>
      </c>
      <c r="AZ402" s="59">
        <f>VLOOKUP($BR402,Tables!$D$14:$K$27,8,FALSE)</f>
        <v>0</v>
      </c>
      <c r="BA402" s="59">
        <f>IF(OR(BR402="T150",BR402="HYBT150"),W402*Tables!$L$23,0)</f>
        <v>0</v>
      </c>
      <c r="BB402" s="59">
        <f>IF(OR(BR402="T200",BR402="HYBT200"),W402*Tables!$E$24,0)</f>
        <v>0</v>
      </c>
      <c r="BC402" s="61">
        <f t="shared" si="83"/>
        <v>0</v>
      </c>
      <c r="BD402" s="55" t="str">
        <f t="shared" si="93"/>
        <v/>
      </c>
      <c r="BE402" s="55" t="str">
        <f t="shared" si="93"/>
        <v>RNC</v>
      </c>
      <c r="BF402" s="55" t="str">
        <f t="shared" si="93"/>
        <v/>
      </c>
      <c r="BG402" s="55" t="str">
        <f t="shared" si="93"/>
        <v/>
      </c>
      <c r="BH402" s="55" t="str">
        <f t="shared" si="93"/>
        <v/>
      </c>
      <c r="BI402" s="55" t="str">
        <f t="shared" si="93"/>
        <v/>
      </c>
      <c r="BJ402" s="55" t="str">
        <f t="shared" si="93"/>
        <v/>
      </c>
      <c r="BK402" s="55" t="str">
        <f t="shared" si="93"/>
        <v/>
      </c>
      <c r="BL402" s="55" t="str">
        <f t="shared" si="93"/>
        <v/>
      </c>
      <c r="BM402" s="55" t="str">
        <f t="shared" si="93"/>
        <v/>
      </c>
      <c r="BN402" s="55" t="str">
        <f t="shared" si="93"/>
        <v/>
      </c>
      <c r="BO402" s="55" t="str">
        <f t="shared" si="93"/>
        <v/>
      </c>
      <c r="BP402" s="55" t="str">
        <f t="shared" si="93"/>
        <v/>
      </c>
      <c r="BQ402" s="55" t="str">
        <f t="shared" si="93"/>
        <v/>
      </c>
      <c r="BR402" s="62" t="str">
        <f t="shared" si="84"/>
        <v>RNC</v>
      </c>
      <c r="BS402" s="62" t="str">
        <f t="shared" si="85"/>
        <v/>
      </c>
      <c r="BT402" s="63">
        <f t="shared" si="86"/>
        <v>113</v>
      </c>
      <c r="BU402" s="64">
        <f t="shared" si="87"/>
        <v>5.7799999999999994</v>
      </c>
      <c r="BV402" s="64">
        <f t="shared" si="88"/>
        <v>12.559999999999999</v>
      </c>
      <c r="BW402" s="64">
        <f t="shared" si="89"/>
        <v>94.08</v>
      </c>
      <c r="BX402" s="65">
        <f t="shared" si="90"/>
        <v>46260.78</v>
      </c>
      <c r="BY402" s="65">
        <f t="shared" si="91"/>
        <v>46267.56</v>
      </c>
      <c r="BZ402" s="65">
        <f t="shared" si="92"/>
        <v>46349.08</v>
      </c>
    </row>
    <row r="403" spans="1:78" ht="15.5" x14ac:dyDescent="0.35">
      <c r="A403">
        <v>72910</v>
      </c>
      <c r="B403" t="s">
        <v>782</v>
      </c>
      <c r="C403" t="s">
        <v>994</v>
      </c>
      <c r="D403">
        <v>94</v>
      </c>
      <c r="E403">
        <v>3001</v>
      </c>
      <c r="F403" t="s">
        <v>936</v>
      </c>
      <c r="G403" t="s">
        <v>925</v>
      </c>
      <c r="H403" t="s">
        <v>994</v>
      </c>
      <c r="I403" s="13">
        <v>46251</v>
      </c>
      <c r="J403" s="13">
        <v>46365</v>
      </c>
      <c r="K403"/>
      <c r="L403" t="s">
        <v>926</v>
      </c>
      <c r="M403" t="s">
        <v>193</v>
      </c>
      <c r="N403">
        <v>4</v>
      </c>
      <c r="O403">
        <v>0</v>
      </c>
      <c r="P403">
        <v>0</v>
      </c>
      <c r="Q403">
        <v>0</v>
      </c>
      <c r="R403">
        <v>0</v>
      </c>
      <c r="S403">
        <v>163827</v>
      </c>
      <c r="T403" t="s">
        <v>937</v>
      </c>
      <c r="U403">
        <v>0</v>
      </c>
      <c r="V403"/>
      <c r="W403">
        <v>0.5</v>
      </c>
      <c r="X403" t="s">
        <v>194</v>
      </c>
      <c r="Y403" t="s">
        <v>1160</v>
      </c>
      <c r="Z403"/>
      <c r="AA403" t="s">
        <v>194</v>
      </c>
      <c r="AB403">
        <v>1220</v>
      </c>
      <c r="AC403" t="s">
        <v>195</v>
      </c>
      <c r="AD403" t="s">
        <v>21</v>
      </c>
      <c r="AE403" t="s">
        <v>483</v>
      </c>
      <c r="AF403" s="13">
        <v>46251</v>
      </c>
      <c r="AG403" s="13">
        <v>46365</v>
      </c>
      <c r="AH403"/>
      <c r="AI403"/>
      <c r="AJ403"/>
      <c r="AK403"/>
      <c r="AL403"/>
      <c r="AM403"/>
      <c r="AN403"/>
      <c r="AO403"/>
      <c r="AP403"/>
      <c r="AQ403"/>
      <c r="AR403"/>
      <c r="AS403"/>
      <c r="AT403" s="59">
        <f>VLOOKUP($BR403,Tables!$D$14:$I$27,2,FALSE)*W403</f>
        <v>0</v>
      </c>
      <c r="AU403" s="59">
        <f>VLOOKUP($BR403,Tables!$D$14:$I$27,3,FALSE)</f>
        <v>0</v>
      </c>
      <c r="AV403" s="59">
        <f>VLOOKUP($BR403,Tables!$D$14:$I$27,4,FALSE)*W403</f>
        <v>0</v>
      </c>
      <c r="AW403" s="59">
        <f>VLOOKUP($BR403,Tables!$D$14:$I$27,5,FALSE)*W403</f>
        <v>0</v>
      </c>
      <c r="AX403" s="52">
        <f>IF(ISERROR(VLOOKUP(V403,Tables!$A$2:$B$27,2,FALSE))=TRUE,0,VLOOKUP(V403,Tables!$A$2:$B$27,2,FALSE))*VLOOKUP(BR403,Tables!$D$14:$J$27,7,FALSE)</f>
        <v>0</v>
      </c>
      <c r="AY403" s="52">
        <f>IF(ISERROR(VLOOKUP(BS403,Tables!$A$2:$B$31,2,FALSE))=TRUE,0,VLOOKUP(BS403,Tables!$A$2:$B$31,2,FALSE))</f>
        <v>0</v>
      </c>
      <c r="AZ403" s="59">
        <f>VLOOKUP($BR403,Tables!$D$14:$K$27,8,FALSE)</f>
        <v>0</v>
      </c>
      <c r="BA403" s="59">
        <f>IF(OR(BR403="T150",BR403="HYBT150"),W403*Tables!$L$23,0)</f>
        <v>0</v>
      </c>
      <c r="BB403" s="59">
        <f>IF(OR(BR403="T200",BR403="HYBT200"),W403*Tables!$E$24,0)</f>
        <v>0</v>
      </c>
      <c r="BC403" s="61">
        <f t="shared" si="83"/>
        <v>0</v>
      </c>
      <c r="BD403" s="55" t="str">
        <f t="shared" si="93"/>
        <v/>
      </c>
      <c r="BE403" s="55" t="str">
        <f t="shared" si="93"/>
        <v>RNC</v>
      </c>
      <c r="BF403" s="55" t="str">
        <f t="shared" si="93"/>
        <v/>
      </c>
      <c r="BG403" s="55" t="str">
        <f t="shared" si="93"/>
        <v/>
      </c>
      <c r="BH403" s="55" t="str">
        <f t="shared" si="93"/>
        <v/>
      </c>
      <c r="BI403" s="55" t="str">
        <f t="shared" si="93"/>
        <v/>
      </c>
      <c r="BJ403" s="55" t="str">
        <f t="shared" si="93"/>
        <v/>
      </c>
      <c r="BK403" s="55" t="str">
        <f t="shared" si="93"/>
        <v/>
      </c>
      <c r="BL403" s="55" t="str">
        <f t="shared" si="93"/>
        <v/>
      </c>
      <c r="BM403" s="55" t="str">
        <f t="shared" si="93"/>
        <v/>
      </c>
      <c r="BN403" s="55" t="str">
        <f t="shared" si="93"/>
        <v/>
      </c>
      <c r="BO403" s="55" t="str">
        <f t="shared" si="93"/>
        <v/>
      </c>
      <c r="BP403" s="55" t="str">
        <f t="shared" si="93"/>
        <v/>
      </c>
      <c r="BQ403" s="55" t="str">
        <f t="shared" si="93"/>
        <v/>
      </c>
      <c r="BR403" s="62" t="str">
        <f t="shared" si="84"/>
        <v>RNC</v>
      </c>
      <c r="BS403" s="62" t="str">
        <f t="shared" si="85"/>
        <v/>
      </c>
      <c r="BT403" s="63">
        <f t="shared" si="86"/>
        <v>115</v>
      </c>
      <c r="BU403" s="64">
        <f t="shared" si="87"/>
        <v>5.8999999999999995</v>
      </c>
      <c r="BV403" s="64">
        <f t="shared" si="88"/>
        <v>12.799999999999999</v>
      </c>
      <c r="BW403" s="64">
        <f t="shared" si="89"/>
        <v>95.759999999999991</v>
      </c>
      <c r="BX403" s="65">
        <f t="shared" si="90"/>
        <v>46256.9</v>
      </c>
      <c r="BY403" s="65">
        <f t="shared" si="91"/>
        <v>46263.8</v>
      </c>
      <c r="BZ403" s="65">
        <f t="shared" si="92"/>
        <v>46346.76</v>
      </c>
    </row>
    <row r="404" spans="1:78" ht="15.5" x14ac:dyDescent="0.35">
      <c r="A404">
        <v>72911</v>
      </c>
      <c r="B404" t="s">
        <v>782</v>
      </c>
      <c r="C404" t="s">
        <v>994</v>
      </c>
      <c r="D404">
        <v>95</v>
      </c>
      <c r="E404">
        <v>3001</v>
      </c>
      <c r="F404" t="s">
        <v>936</v>
      </c>
      <c r="G404" t="s">
        <v>925</v>
      </c>
      <c r="H404" t="s">
        <v>994</v>
      </c>
      <c r="I404" s="13">
        <v>46251</v>
      </c>
      <c r="J404" s="13">
        <v>46365</v>
      </c>
      <c r="K404"/>
      <c r="L404" t="s">
        <v>926</v>
      </c>
      <c r="M404" t="s">
        <v>193</v>
      </c>
      <c r="N404">
        <v>10</v>
      </c>
      <c r="O404">
        <v>0</v>
      </c>
      <c r="P404">
        <v>0</v>
      </c>
      <c r="Q404">
        <v>0</v>
      </c>
      <c r="R404">
        <v>0</v>
      </c>
      <c r="S404" t="s">
        <v>197</v>
      </c>
      <c r="T404" t="s">
        <v>197</v>
      </c>
      <c r="U404">
        <v>0</v>
      </c>
      <c r="V404"/>
      <c r="W404">
        <v>0</v>
      </c>
      <c r="X404" t="s">
        <v>194</v>
      </c>
      <c r="Y404" t="s">
        <v>1161</v>
      </c>
      <c r="Z404"/>
      <c r="AA404"/>
      <c r="AB404"/>
      <c r="AC404" t="s">
        <v>195</v>
      </c>
      <c r="AD404" t="s">
        <v>21</v>
      </c>
      <c r="AE404" t="s">
        <v>483</v>
      </c>
      <c r="AF404" s="13">
        <v>46251</v>
      </c>
      <c r="AG404" s="13">
        <v>46365</v>
      </c>
      <c r="AH404"/>
      <c r="AI404"/>
      <c r="AJ404"/>
      <c r="AK404"/>
      <c r="AL404"/>
      <c r="AM404"/>
      <c r="AN404"/>
      <c r="AO404"/>
      <c r="AP404"/>
      <c r="AQ404"/>
      <c r="AR404"/>
      <c r="AS404"/>
      <c r="AT404" s="59">
        <f>VLOOKUP($BR404,Tables!$D$14:$I$27,2,FALSE)*W404</f>
        <v>0</v>
      </c>
      <c r="AU404" s="59">
        <f>VLOOKUP($BR404,Tables!$D$14:$I$27,3,FALSE)</f>
        <v>0</v>
      </c>
      <c r="AV404" s="59">
        <f>VLOOKUP($BR404,Tables!$D$14:$I$27,4,FALSE)*W404</f>
        <v>0</v>
      </c>
      <c r="AW404" s="59">
        <f>VLOOKUP($BR404,Tables!$D$14:$I$27,5,FALSE)*W404</f>
        <v>0</v>
      </c>
      <c r="AX404" s="52">
        <f>IF(ISERROR(VLOOKUP(V404,Tables!$A$2:$B$27,2,FALSE))=TRUE,0,VLOOKUP(V404,Tables!$A$2:$B$27,2,FALSE))*VLOOKUP(BR404,Tables!$D$14:$J$27,7,FALSE)</f>
        <v>0</v>
      </c>
      <c r="AY404" s="52">
        <f>IF(ISERROR(VLOOKUP(BS404,Tables!$A$2:$B$31,2,FALSE))=TRUE,0,VLOOKUP(BS404,Tables!$A$2:$B$31,2,FALSE))</f>
        <v>0</v>
      </c>
      <c r="AZ404" s="59">
        <f>VLOOKUP($BR404,Tables!$D$14:$K$27,8,FALSE)</f>
        <v>0</v>
      </c>
      <c r="BA404" s="59">
        <f>IF(OR(BR404="T150",BR404="HYBT150"),W404*Tables!$L$23,0)</f>
        <v>0</v>
      </c>
      <c r="BB404" s="59">
        <f>IF(OR(BR404="T200",BR404="HYBT200"),W404*Tables!$E$24,0)</f>
        <v>0</v>
      </c>
      <c r="BC404" s="61">
        <f t="shared" si="83"/>
        <v>0</v>
      </c>
      <c r="BD404" s="55" t="str">
        <f t="shared" si="93"/>
        <v/>
      </c>
      <c r="BE404" s="55" t="str">
        <f t="shared" si="93"/>
        <v>RNC</v>
      </c>
      <c r="BF404" s="55" t="str">
        <f t="shared" si="93"/>
        <v/>
      </c>
      <c r="BG404" s="55" t="str">
        <f t="shared" si="93"/>
        <v/>
      </c>
      <c r="BH404" s="55" t="str">
        <f t="shared" si="93"/>
        <v/>
      </c>
      <c r="BI404" s="55" t="str">
        <f t="shared" si="93"/>
        <v/>
      </c>
      <c r="BJ404" s="55" t="str">
        <f t="shared" si="93"/>
        <v/>
      </c>
      <c r="BK404" s="55" t="str">
        <f t="shared" si="93"/>
        <v/>
      </c>
      <c r="BL404" s="55" t="str">
        <f t="shared" si="93"/>
        <v/>
      </c>
      <c r="BM404" s="55" t="str">
        <f t="shared" si="93"/>
        <v/>
      </c>
      <c r="BN404" s="55" t="str">
        <f t="shared" si="93"/>
        <v/>
      </c>
      <c r="BO404" s="55" t="str">
        <f t="shared" si="93"/>
        <v/>
      </c>
      <c r="BP404" s="55" t="str">
        <f t="shared" si="93"/>
        <v/>
      </c>
      <c r="BQ404" s="55" t="str">
        <f t="shared" si="93"/>
        <v/>
      </c>
      <c r="BR404" s="62" t="str">
        <f t="shared" si="84"/>
        <v>RNC</v>
      </c>
      <c r="BS404" s="62" t="str">
        <f t="shared" si="85"/>
        <v/>
      </c>
      <c r="BT404" s="63">
        <f t="shared" si="86"/>
        <v>115</v>
      </c>
      <c r="BU404" s="64">
        <f t="shared" si="87"/>
        <v>5.8999999999999995</v>
      </c>
      <c r="BV404" s="64">
        <f t="shared" si="88"/>
        <v>12.799999999999999</v>
      </c>
      <c r="BW404" s="64">
        <f t="shared" si="89"/>
        <v>95.759999999999991</v>
      </c>
      <c r="BX404" s="65">
        <f t="shared" si="90"/>
        <v>46256.9</v>
      </c>
      <c r="BY404" s="65">
        <f t="shared" si="91"/>
        <v>46263.8</v>
      </c>
      <c r="BZ404" s="65">
        <f t="shared" si="92"/>
        <v>46346.76</v>
      </c>
    </row>
    <row r="405" spans="1:78" ht="15.5" x14ac:dyDescent="0.35">
      <c r="A405">
        <v>71905</v>
      </c>
      <c r="B405" t="s">
        <v>782</v>
      </c>
      <c r="C405" t="s">
        <v>379</v>
      </c>
      <c r="D405">
        <v>100</v>
      </c>
      <c r="E405">
        <v>3090</v>
      </c>
      <c r="F405" t="s">
        <v>380</v>
      </c>
      <c r="G405" t="s">
        <v>283</v>
      </c>
      <c r="H405" t="s">
        <v>379</v>
      </c>
      <c r="I405" s="13">
        <v>46253</v>
      </c>
      <c r="J405" s="13">
        <v>46533</v>
      </c>
      <c r="K405" s="13">
        <v>46393</v>
      </c>
      <c r="L405" t="s">
        <v>1012</v>
      </c>
      <c r="M405" t="s">
        <v>193</v>
      </c>
      <c r="N405">
        <v>8</v>
      </c>
      <c r="O405">
        <v>0</v>
      </c>
      <c r="P405">
        <v>0</v>
      </c>
      <c r="Q405">
        <v>0</v>
      </c>
      <c r="R405">
        <v>0</v>
      </c>
      <c r="S405">
        <v>145664</v>
      </c>
      <c r="T405" t="s">
        <v>276</v>
      </c>
      <c r="U405">
        <v>0</v>
      </c>
      <c r="V405"/>
      <c r="W405">
        <v>1</v>
      </c>
      <c r="X405" t="s">
        <v>194</v>
      </c>
      <c r="Y405"/>
      <c r="Z405" t="s">
        <v>153</v>
      </c>
      <c r="AA405" t="s">
        <v>206</v>
      </c>
      <c r="AB405">
        <v>1244</v>
      </c>
      <c r="AC405" t="s">
        <v>314</v>
      </c>
      <c r="AD405" t="s">
        <v>305</v>
      </c>
      <c r="AE405" t="s">
        <v>480</v>
      </c>
      <c r="AF405" s="13">
        <v>46253</v>
      </c>
      <c r="AG405" s="13">
        <v>46533</v>
      </c>
      <c r="AH405"/>
      <c r="AI405"/>
      <c r="AJ405"/>
      <c r="AK405"/>
      <c r="AL405"/>
      <c r="AM405"/>
      <c r="AN405"/>
      <c r="AO405"/>
      <c r="AP405"/>
      <c r="AQ405"/>
      <c r="AR405"/>
      <c r="AS405"/>
      <c r="AT405" s="59">
        <f>VLOOKUP($BR405,Tables!$D$14:$I$27,2,FALSE)*W405</f>
        <v>160</v>
      </c>
      <c r="AU405" s="59">
        <f>VLOOKUP($BR405,Tables!$D$14:$I$27,3,FALSE)</f>
        <v>0</v>
      </c>
      <c r="AV405" s="59">
        <f>VLOOKUP($BR405,Tables!$D$14:$I$27,4,FALSE)*W405</f>
        <v>0</v>
      </c>
      <c r="AW405" s="59">
        <f>VLOOKUP($BR405,Tables!$D$14:$I$27,5,FALSE)*W405</f>
        <v>0</v>
      </c>
      <c r="AX405" s="52">
        <f>IF(ISERROR(VLOOKUP(V405,Tables!$A$2:$B$27,2,FALSE))=TRUE,0,VLOOKUP(V405,Tables!$A$2:$B$27,2,FALSE))*VLOOKUP(BR405,Tables!$D$14:$J$27,7,FALSE)</f>
        <v>0</v>
      </c>
      <c r="AY405" s="52">
        <f>IF(ISERROR(VLOOKUP(BS405,Tables!$A$2:$B$31,2,FALSE))=TRUE,0,VLOOKUP(BS405,Tables!$A$2:$B$31,2,FALSE))</f>
        <v>0</v>
      </c>
      <c r="AZ405" s="59">
        <f>VLOOKUP($BR405,Tables!$D$14:$K$27,8,FALSE)</f>
        <v>0</v>
      </c>
      <c r="BA405" s="59">
        <f>IF(OR(BR405="T150",BR405="HYBT150"),W405*Tables!$L$23,0)</f>
        <v>0</v>
      </c>
      <c r="BB405" s="59">
        <f>IF(OR(BR405="T200",BR405="HYBT200"),W405*Tables!$E$24,0)</f>
        <v>0</v>
      </c>
      <c r="BC405" s="61">
        <f t="shared" si="83"/>
        <v>160</v>
      </c>
      <c r="BD405" s="55" t="str">
        <f t="shared" si="93"/>
        <v/>
      </c>
      <c r="BE405" s="55" t="str">
        <f t="shared" si="93"/>
        <v/>
      </c>
      <c r="BF405" s="55" t="str">
        <f t="shared" si="93"/>
        <v/>
      </c>
      <c r="BG405" s="55" t="str">
        <f t="shared" si="93"/>
        <v/>
      </c>
      <c r="BH405" s="55" t="str">
        <f t="shared" si="93"/>
        <v/>
      </c>
      <c r="BI405" s="55" t="str">
        <f t="shared" si="93"/>
        <v/>
      </c>
      <c r="BJ405" s="55" t="str">
        <f t="shared" si="93"/>
        <v/>
      </c>
      <c r="BK405" s="55" t="str">
        <f t="shared" si="93"/>
        <v/>
      </c>
      <c r="BL405" s="55" t="str">
        <f t="shared" si="93"/>
        <v/>
      </c>
      <c r="BM405" s="55" t="str">
        <f t="shared" si="93"/>
        <v/>
      </c>
      <c r="BN405" s="55" t="str">
        <f t="shared" si="93"/>
        <v/>
      </c>
      <c r="BO405" s="55" t="str">
        <f t="shared" si="93"/>
        <v/>
      </c>
      <c r="BP405" s="55" t="str">
        <f t="shared" si="93"/>
        <v/>
      </c>
      <c r="BQ405" s="55" t="str">
        <f t="shared" si="93"/>
        <v/>
      </c>
      <c r="BR405" s="62" t="str">
        <f t="shared" si="84"/>
        <v>Base</v>
      </c>
      <c r="BS405" s="62" t="str">
        <f t="shared" si="85"/>
        <v/>
      </c>
      <c r="BT405" s="63">
        <f t="shared" si="86"/>
        <v>281</v>
      </c>
      <c r="BU405" s="64">
        <f t="shared" si="87"/>
        <v>15.86</v>
      </c>
      <c r="BV405" s="64">
        <f t="shared" si="88"/>
        <v>32.72</v>
      </c>
      <c r="BW405" s="64">
        <f t="shared" si="89"/>
        <v>235.2</v>
      </c>
      <c r="BX405" s="65">
        <f t="shared" si="90"/>
        <v>46268.86</v>
      </c>
      <c r="BY405" s="65">
        <f t="shared" si="91"/>
        <v>46285.72</v>
      </c>
      <c r="BZ405" s="65">
        <f t="shared" si="92"/>
        <v>46489.2</v>
      </c>
    </row>
    <row r="406" spans="1:78" ht="15.5" x14ac:dyDescent="0.35">
      <c r="A406">
        <v>71341</v>
      </c>
      <c r="B406" t="s">
        <v>782</v>
      </c>
      <c r="C406" t="s">
        <v>379</v>
      </c>
      <c r="D406">
        <v>100</v>
      </c>
      <c r="E406" t="s">
        <v>488</v>
      </c>
      <c r="F406" t="s">
        <v>380</v>
      </c>
      <c r="G406" t="s">
        <v>283</v>
      </c>
      <c r="H406" t="s">
        <v>379</v>
      </c>
      <c r="I406" s="13">
        <v>46251</v>
      </c>
      <c r="J406" s="13">
        <v>46367</v>
      </c>
      <c r="K406" s="13">
        <v>46309</v>
      </c>
      <c r="L406" t="s">
        <v>19</v>
      </c>
      <c r="M406" t="s">
        <v>193</v>
      </c>
      <c r="N406">
        <v>12</v>
      </c>
      <c r="O406">
        <v>0</v>
      </c>
      <c r="P406">
        <v>0</v>
      </c>
      <c r="Q406">
        <v>0</v>
      </c>
      <c r="R406">
        <v>0</v>
      </c>
      <c r="S406" t="s">
        <v>197</v>
      </c>
      <c r="T406" t="s">
        <v>197</v>
      </c>
      <c r="U406">
        <v>0</v>
      </c>
      <c r="V406"/>
      <c r="W406">
        <v>1</v>
      </c>
      <c r="X406" t="s">
        <v>19</v>
      </c>
      <c r="Y406"/>
      <c r="Z406"/>
      <c r="AA406"/>
      <c r="AB406"/>
      <c r="AC406"/>
      <c r="AD406"/>
      <c r="AE406"/>
      <c r="AF406" s="13">
        <v>46251</v>
      </c>
      <c r="AG406" s="13">
        <v>46367</v>
      </c>
      <c r="AH406"/>
      <c r="AI406"/>
      <c r="AJ406"/>
      <c r="AK406"/>
      <c r="AL406"/>
      <c r="AM406"/>
      <c r="AN406"/>
      <c r="AO406"/>
      <c r="AP406"/>
      <c r="AQ406"/>
      <c r="AR406"/>
      <c r="AS406"/>
      <c r="AT406" s="59">
        <f>VLOOKUP($BR406,Tables!$D$14:$I$27,2,FALSE)*W406</f>
        <v>160</v>
      </c>
      <c r="AU406" s="59">
        <f>VLOOKUP($BR406,Tables!$D$14:$I$27,3,FALSE)</f>
        <v>0</v>
      </c>
      <c r="AV406" s="59">
        <f>VLOOKUP($BR406,Tables!$D$14:$I$27,4,FALSE)*W406</f>
        <v>0</v>
      </c>
      <c r="AW406" s="59">
        <f>VLOOKUP($BR406,Tables!$D$14:$I$27,5,FALSE)*W406</f>
        <v>0</v>
      </c>
      <c r="AX406" s="52">
        <f>IF(ISERROR(VLOOKUP(V406,Tables!$A$2:$B$27,2,FALSE))=TRUE,0,VLOOKUP(V406,Tables!$A$2:$B$27,2,FALSE))*VLOOKUP(BR406,Tables!$D$14:$J$27,7,FALSE)</f>
        <v>0</v>
      </c>
      <c r="AY406" s="52">
        <f>IF(ISERROR(VLOOKUP(BS406,Tables!$A$2:$B$31,2,FALSE))=TRUE,0,VLOOKUP(BS406,Tables!$A$2:$B$31,2,FALSE))</f>
        <v>0</v>
      </c>
      <c r="AZ406" s="59">
        <f>VLOOKUP($BR406,Tables!$D$14:$K$27,8,FALSE)</f>
        <v>0</v>
      </c>
      <c r="BA406" s="59">
        <f>IF(OR(BR406="T150",BR406="HYBT150"),W406*Tables!$L$23,0)</f>
        <v>0</v>
      </c>
      <c r="BB406" s="59">
        <f>IF(OR(BR406="T200",BR406="HYBT200"),W406*Tables!$E$24,0)</f>
        <v>0</v>
      </c>
      <c r="BC406" s="61">
        <f t="shared" si="83"/>
        <v>160</v>
      </c>
      <c r="BD406" s="55" t="str">
        <f t="shared" si="93"/>
        <v/>
      </c>
      <c r="BE406" s="55" t="str">
        <f t="shared" si="93"/>
        <v/>
      </c>
      <c r="BF406" s="55" t="str">
        <f t="shared" si="93"/>
        <v/>
      </c>
      <c r="BG406" s="55" t="str">
        <f t="shared" si="93"/>
        <v/>
      </c>
      <c r="BH406" s="55" t="str">
        <f t="shared" si="93"/>
        <v/>
      </c>
      <c r="BI406" s="55" t="str">
        <f t="shared" si="93"/>
        <v/>
      </c>
      <c r="BJ406" s="55" t="str">
        <f t="shared" si="93"/>
        <v/>
      </c>
      <c r="BK406" s="55" t="str">
        <f t="shared" si="93"/>
        <v/>
      </c>
      <c r="BL406" s="55" t="str">
        <f t="shared" si="93"/>
        <v/>
      </c>
      <c r="BM406" s="55" t="str">
        <f t="shared" si="93"/>
        <v/>
      </c>
      <c r="BN406" s="55" t="str">
        <f t="shared" si="93"/>
        <v/>
      </c>
      <c r="BO406" s="55" t="str">
        <f t="shared" si="93"/>
        <v/>
      </c>
      <c r="BP406" s="55" t="str">
        <f t="shared" si="93"/>
        <v/>
      </c>
      <c r="BQ406" s="55" t="str">
        <f t="shared" si="93"/>
        <v/>
      </c>
      <c r="BR406" s="62" t="str">
        <f t="shared" si="84"/>
        <v>Base</v>
      </c>
      <c r="BS406" s="62" t="str">
        <f t="shared" si="85"/>
        <v/>
      </c>
      <c r="BT406" s="63">
        <f t="shared" si="86"/>
        <v>117</v>
      </c>
      <c r="BU406" s="64">
        <f t="shared" si="87"/>
        <v>6.02</v>
      </c>
      <c r="BV406" s="64">
        <f t="shared" si="88"/>
        <v>13.04</v>
      </c>
      <c r="BW406" s="64">
        <f t="shared" si="89"/>
        <v>97.44</v>
      </c>
      <c r="BX406" s="65">
        <f t="shared" si="90"/>
        <v>46257.02</v>
      </c>
      <c r="BY406" s="65">
        <f t="shared" si="91"/>
        <v>46264.04</v>
      </c>
      <c r="BZ406" s="65">
        <f t="shared" si="92"/>
        <v>46349.440000000002</v>
      </c>
    </row>
    <row r="407" spans="1:78" ht="15.5" x14ac:dyDescent="0.35">
      <c r="A407">
        <v>71342</v>
      </c>
      <c r="B407" t="s">
        <v>782</v>
      </c>
      <c r="C407" t="s">
        <v>379</v>
      </c>
      <c r="D407">
        <v>110</v>
      </c>
      <c r="E407">
        <v>3001</v>
      </c>
      <c r="F407" t="s">
        <v>653</v>
      </c>
      <c r="G407" t="s">
        <v>283</v>
      </c>
      <c r="H407" t="s">
        <v>379</v>
      </c>
      <c r="I407" s="13">
        <v>46251</v>
      </c>
      <c r="J407" s="13">
        <v>46367</v>
      </c>
      <c r="K407" s="13">
        <v>46309</v>
      </c>
      <c r="L407" t="s">
        <v>19</v>
      </c>
      <c r="M407" t="s">
        <v>193</v>
      </c>
      <c r="N407">
        <v>12</v>
      </c>
      <c r="O407">
        <v>0</v>
      </c>
      <c r="P407">
        <v>0</v>
      </c>
      <c r="Q407">
        <v>0</v>
      </c>
      <c r="R407">
        <v>0</v>
      </c>
      <c r="S407" t="s">
        <v>197</v>
      </c>
      <c r="T407" t="s">
        <v>197</v>
      </c>
      <c r="U407">
        <v>0</v>
      </c>
      <c r="V407"/>
      <c r="W407">
        <v>5</v>
      </c>
      <c r="X407" t="s">
        <v>19</v>
      </c>
      <c r="Y407"/>
      <c r="Z407"/>
      <c r="AA407"/>
      <c r="AB407"/>
      <c r="AC407"/>
      <c r="AD407"/>
      <c r="AE407"/>
      <c r="AF407" s="13">
        <v>46251</v>
      </c>
      <c r="AG407" s="13">
        <v>46367</v>
      </c>
      <c r="AH407"/>
      <c r="AI407"/>
      <c r="AJ407"/>
      <c r="AK407"/>
      <c r="AL407"/>
      <c r="AM407"/>
      <c r="AN407"/>
      <c r="AO407"/>
      <c r="AP407"/>
      <c r="AQ407"/>
      <c r="AR407"/>
      <c r="AS407"/>
      <c r="AT407" s="59">
        <f>VLOOKUP($BR407,Tables!$D$14:$I$27,2,FALSE)*W407</f>
        <v>800</v>
      </c>
      <c r="AU407" s="59">
        <f>VLOOKUP($BR407,Tables!$D$14:$I$27,3,FALSE)</f>
        <v>0</v>
      </c>
      <c r="AV407" s="59">
        <f>VLOOKUP($BR407,Tables!$D$14:$I$27,4,FALSE)*W407</f>
        <v>0</v>
      </c>
      <c r="AW407" s="59">
        <f>VLOOKUP($BR407,Tables!$D$14:$I$27,5,FALSE)*W407</f>
        <v>0</v>
      </c>
      <c r="AX407" s="52">
        <f>IF(ISERROR(VLOOKUP(V407,Tables!$A$2:$B$27,2,FALSE))=TRUE,0,VLOOKUP(V407,Tables!$A$2:$B$27,2,FALSE))*VLOOKUP(BR407,Tables!$D$14:$J$27,7,FALSE)</f>
        <v>0</v>
      </c>
      <c r="AY407" s="52">
        <f>IF(ISERROR(VLOOKUP(BS407,Tables!$A$2:$B$31,2,FALSE))=TRUE,0,VLOOKUP(BS407,Tables!$A$2:$B$31,2,FALSE))</f>
        <v>0</v>
      </c>
      <c r="AZ407" s="59">
        <f>VLOOKUP($BR407,Tables!$D$14:$K$27,8,FALSE)</f>
        <v>0</v>
      </c>
      <c r="BA407" s="59">
        <f>IF(OR(BR407="T150",BR407="HYBT150"),W407*Tables!$L$23,0)</f>
        <v>0</v>
      </c>
      <c r="BB407" s="59">
        <f>IF(OR(BR407="T200",BR407="HYBT200"),W407*Tables!$E$24,0)</f>
        <v>0</v>
      </c>
      <c r="BC407" s="61">
        <f t="shared" si="83"/>
        <v>800</v>
      </c>
      <c r="BD407" s="55" t="str">
        <f t="shared" si="93"/>
        <v/>
      </c>
      <c r="BE407" s="55" t="str">
        <f t="shared" si="93"/>
        <v/>
      </c>
      <c r="BF407" s="55" t="str">
        <f t="shared" si="93"/>
        <v/>
      </c>
      <c r="BG407" s="55" t="str">
        <f t="shared" si="93"/>
        <v/>
      </c>
      <c r="BH407" s="55" t="str">
        <f t="shared" si="93"/>
        <v/>
      </c>
      <c r="BI407" s="55" t="str">
        <f t="shared" si="93"/>
        <v/>
      </c>
      <c r="BJ407" s="55" t="str">
        <f t="shared" si="93"/>
        <v/>
      </c>
      <c r="BK407" s="55" t="str">
        <f t="shared" si="93"/>
        <v/>
      </c>
      <c r="BL407" s="55" t="str">
        <f t="shared" si="93"/>
        <v/>
      </c>
      <c r="BM407" s="55" t="str">
        <f t="shared" si="93"/>
        <v/>
      </c>
      <c r="BN407" s="55" t="str">
        <f t="shared" si="93"/>
        <v/>
      </c>
      <c r="BO407" s="55" t="str">
        <f t="shared" si="93"/>
        <v/>
      </c>
      <c r="BP407" s="55" t="str">
        <f t="shared" si="93"/>
        <v/>
      </c>
      <c r="BQ407" s="55" t="str">
        <f t="shared" si="93"/>
        <v/>
      </c>
      <c r="BR407" s="62" t="str">
        <f t="shared" si="84"/>
        <v>Base</v>
      </c>
      <c r="BS407" s="62" t="str">
        <f t="shared" si="85"/>
        <v/>
      </c>
      <c r="BT407" s="63">
        <f t="shared" si="86"/>
        <v>117</v>
      </c>
      <c r="BU407" s="64">
        <f t="shared" si="87"/>
        <v>6.02</v>
      </c>
      <c r="BV407" s="64">
        <f t="shared" si="88"/>
        <v>13.04</v>
      </c>
      <c r="BW407" s="64">
        <f t="shared" si="89"/>
        <v>97.44</v>
      </c>
      <c r="BX407" s="65">
        <f t="shared" si="90"/>
        <v>46257.02</v>
      </c>
      <c r="BY407" s="65">
        <f t="shared" si="91"/>
        <v>46264.04</v>
      </c>
      <c r="BZ407" s="65">
        <f t="shared" si="92"/>
        <v>46349.440000000002</v>
      </c>
    </row>
    <row r="408" spans="1:78" ht="15.5" x14ac:dyDescent="0.35">
      <c r="A408">
        <v>71980</v>
      </c>
      <c r="B408" t="s">
        <v>782</v>
      </c>
      <c r="C408" t="s">
        <v>379</v>
      </c>
      <c r="D408">
        <v>110</v>
      </c>
      <c r="E408" t="s">
        <v>488</v>
      </c>
      <c r="F408" t="s">
        <v>653</v>
      </c>
      <c r="G408" t="s">
        <v>283</v>
      </c>
      <c r="H408" t="s">
        <v>379</v>
      </c>
      <c r="I408" s="13">
        <v>46252</v>
      </c>
      <c r="J408" s="13">
        <v>46310</v>
      </c>
      <c r="K408" s="13">
        <v>46281</v>
      </c>
      <c r="L408" t="s">
        <v>282</v>
      </c>
      <c r="M408" t="s">
        <v>193</v>
      </c>
      <c r="N408">
        <v>12</v>
      </c>
      <c r="O408">
        <v>12</v>
      </c>
      <c r="P408">
        <v>12</v>
      </c>
      <c r="Q408">
        <v>12</v>
      </c>
      <c r="R408">
        <v>2</v>
      </c>
      <c r="S408">
        <v>210977</v>
      </c>
      <c r="T408" t="s">
        <v>442</v>
      </c>
      <c r="U408">
        <v>0</v>
      </c>
      <c r="V408"/>
      <c r="W408">
        <v>5</v>
      </c>
      <c r="X408" t="s">
        <v>194</v>
      </c>
      <c r="Y408"/>
      <c r="Z408"/>
      <c r="AA408" t="s">
        <v>206</v>
      </c>
      <c r="AB408">
        <v>1243</v>
      </c>
      <c r="AC408" t="s">
        <v>195</v>
      </c>
      <c r="AD408" t="s">
        <v>357</v>
      </c>
      <c r="AE408" t="s">
        <v>496</v>
      </c>
      <c r="AF408" s="13">
        <v>46252</v>
      </c>
      <c r="AG408" s="13">
        <v>46310</v>
      </c>
      <c r="AH408"/>
      <c r="AI408"/>
      <c r="AJ408"/>
      <c r="AK408"/>
      <c r="AL408"/>
      <c r="AM408"/>
      <c r="AN408"/>
      <c r="AO408"/>
      <c r="AP408"/>
      <c r="AQ408"/>
      <c r="AR408"/>
      <c r="AS408"/>
      <c r="AT408" s="59">
        <f>VLOOKUP($BR408,Tables!$D$14:$I$27,2,FALSE)*W408</f>
        <v>800</v>
      </c>
      <c r="AU408" s="59">
        <f>VLOOKUP($BR408,Tables!$D$14:$I$27,3,FALSE)</f>
        <v>0</v>
      </c>
      <c r="AV408" s="59">
        <f>VLOOKUP($BR408,Tables!$D$14:$I$27,4,FALSE)*W408</f>
        <v>0</v>
      </c>
      <c r="AW408" s="59">
        <f>VLOOKUP($BR408,Tables!$D$14:$I$27,5,FALSE)*W408</f>
        <v>0</v>
      </c>
      <c r="AX408" s="52">
        <f>IF(ISERROR(VLOOKUP(V408,Tables!$A$2:$B$27,2,FALSE))=TRUE,0,VLOOKUP(V408,Tables!$A$2:$B$27,2,FALSE))*VLOOKUP(BR408,Tables!$D$14:$J$27,7,FALSE)</f>
        <v>0</v>
      </c>
      <c r="AY408" s="52">
        <f>IF(ISERROR(VLOOKUP(BS408,Tables!$A$2:$B$31,2,FALSE))=TRUE,0,VLOOKUP(BS408,Tables!$A$2:$B$31,2,FALSE))</f>
        <v>0</v>
      </c>
      <c r="AZ408" s="59">
        <f>VLOOKUP($BR408,Tables!$D$14:$K$27,8,FALSE)</f>
        <v>0</v>
      </c>
      <c r="BA408" s="59">
        <f>IF(OR(BR408="T150",BR408="HYBT150"),W408*Tables!$L$23,0)</f>
        <v>0</v>
      </c>
      <c r="BB408" s="59">
        <f>IF(OR(BR408="T200",BR408="HYBT200"),W408*Tables!$E$24,0)</f>
        <v>0</v>
      </c>
      <c r="BC408" s="61">
        <f t="shared" si="83"/>
        <v>800</v>
      </c>
      <c r="BD408" s="55" t="str">
        <f t="shared" si="93"/>
        <v/>
      </c>
      <c r="BE408" s="55" t="str">
        <f t="shared" si="93"/>
        <v/>
      </c>
      <c r="BF408" s="55" t="str">
        <f t="shared" si="93"/>
        <v/>
      </c>
      <c r="BG408" s="55" t="str">
        <f t="shared" si="93"/>
        <v/>
      </c>
      <c r="BH408" s="55" t="str">
        <f t="shared" si="93"/>
        <v/>
      </c>
      <c r="BI408" s="55" t="str">
        <f t="shared" si="93"/>
        <v/>
      </c>
      <c r="BJ408" s="55" t="str">
        <f t="shared" si="93"/>
        <v/>
      </c>
      <c r="BK408" s="55" t="str">
        <f t="shared" si="93"/>
        <v/>
      </c>
      <c r="BL408" s="55" t="str">
        <f t="shared" si="93"/>
        <v/>
      </c>
      <c r="BM408" s="55" t="str">
        <f t="shared" si="93"/>
        <v/>
      </c>
      <c r="BN408" s="55" t="str">
        <f t="shared" si="93"/>
        <v/>
      </c>
      <c r="BO408" s="55" t="str">
        <f t="shared" si="93"/>
        <v/>
      </c>
      <c r="BP408" s="55" t="str">
        <f t="shared" si="93"/>
        <v/>
      </c>
      <c r="BQ408" s="55" t="str">
        <f t="shared" si="93"/>
        <v/>
      </c>
      <c r="BR408" s="62" t="str">
        <f t="shared" si="84"/>
        <v>Base</v>
      </c>
      <c r="BS408" s="62" t="str">
        <f t="shared" si="85"/>
        <v/>
      </c>
      <c r="BT408" s="63">
        <f t="shared" si="86"/>
        <v>59</v>
      </c>
      <c r="BU408" s="64">
        <f t="shared" si="87"/>
        <v>2.54</v>
      </c>
      <c r="BV408" s="64">
        <f t="shared" si="88"/>
        <v>6.08</v>
      </c>
      <c r="BW408" s="64">
        <f t="shared" si="89"/>
        <v>48.72</v>
      </c>
      <c r="BX408" s="65">
        <f t="shared" si="90"/>
        <v>46254.54</v>
      </c>
      <c r="BY408" s="65">
        <f t="shared" si="91"/>
        <v>46258.080000000002</v>
      </c>
      <c r="BZ408" s="65">
        <f t="shared" si="92"/>
        <v>46300.72</v>
      </c>
    </row>
    <row r="409" spans="1:78" ht="15.5" x14ac:dyDescent="0.35">
      <c r="A409">
        <v>71981</v>
      </c>
      <c r="B409" t="s">
        <v>782</v>
      </c>
      <c r="C409" t="s">
        <v>379</v>
      </c>
      <c r="D409">
        <v>111</v>
      </c>
      <c r="E409">
        <v>3001</v>
      </c>
      <c r="F409" t="s">
        <v>654</v>
      </c>
      <c r="G409" t="s">
        <v>283</v>
      </c>
      <c r="H409" t="s">
        <v>379</v>
      </c>
      <c r="I409" s="13">
        <v>46251</v>
      </c>
      <c r="J409" s="13">
        <v>46367</v>
      </c>
      <c r="K409" s="13">
        <v>46309</v>
      </c>
      <c r="L409" t="s">
        <v>19</v>
      </c>
      <c r="M409" t="s">
        <v>193</v>
      </c>
      <c r="N409">
        <v>12</v>
      </c>
      <c r="O409">
        <v>0</v>
      </c>
      <c r="P409">
        <v>0</v>
      </c>
      <c r="Q409">
        <v>0</v>
      </c>
      <c r="R409">
        <v>0</v>
      </c>
      <c r="S409" t="s">
        <v>197</v>
      </c>
      <c r="T409" t="s">
        <v>197</v>
      </c>
      <c r="U409">
        <v>0</v>
      </c>
      <c r="V409"/>
      <c r="W409">
        <v>3</v>
      </c>
      <c r="X409" t="s">
        <v>19</v>
      </c>
      <c r="Y409"/>
      <c r="Z409"/>
      <c r="AA409"/>
      <c r="AB409"/>
      <c r="AC409"/>
      <c r="AD409"/>
      <c r="AE409"/>
      <c r="AF409" s="13">
        <v>46251</v>
      </c>
      <c r="AG409" s="13">
        <v>46367</v>
      </c>
      <c r="AH409"/>
      <c r="AI409"/>
      <c r="AJ409"/>
      <c r="AK409"/>
      <c r="AL409"/>
      <c r="AM409"/>
      <c r="AN409"/>
      <c r="AO409"/>
      <c r="AP409"/>
      <c r="AQ409"/>
      <c r="AR409"/>
      <c r="AS409"/>
      <c r="AT409" s="59">
        <f>VLOOKUP($BR409,Tables!$D$14:$I$27,2,FALSE)*W409</f>
        <v>480</v>
      </c>
      <c r="AU409" s="59">
        <f>VLOOKUP($BR409,Tables!$D$14:$I$27,3,FALSE)</f>
        <v>0</v>
      </c>
      <c r="AV409" s="59">
        <f>VLOOKUP($BR409,Tables!$D$14:$I$27,4,FALSE)*W409</f>
        <v>0</v>
      </c>
      <c r="AW409" s="59">
        <f>VLOOKUP($BR409,Tables!$D$14:$I$27,5,FALSE)*W409</f>
        <v>0</v>
      </c>
      <c r="AX409" s="52">
        <f>IF(ISERROR(VLOOKUP(V409,Tables!$A$2:$B$27,2,FALSE))=TRUE,0,VLOOKUP(V409,Tables!$A$2:$B$27,2,FALSE))*VLOOKUP(BR409,Tables!$D$14:$J$27,7,FALSE)</f>
        <v>0</v>
      </c>
      <c r="AY409" s="52">
        <f>IF(ISERROR(VLOOKUP(BS409,Tables!$A$2:$B$31,2,FALSE))=TRUE,0,VLOOKUP(BS409,Tables!$A$2:$B$31,2,FALSE))</f>
        <v>0</v>
      </c>
      <c r="AZ409" s="59">
        <f>VLOOKUP($BR409,Tables!$D$14:$K$27,8,FALSE)</f>
        <v>0</v>
      </c>
      <c r="BA409" s="59">
        <f>IF(OR(BR409="T150",BR409="HYBT150"),W409*Tables!$L$23,0)</f>
        <v>0</v>
      </c>
      <c r="BB409" s="59">
        <f>IF(OR(BR409="T200",BR409="HYBT200"),W409*Tables!$E$24,0)</f>
        <v>0</v>
      </c>
      <c r="BC409" s="61">
        <f t="shared" si="83"/>
        <v>480</v>
      </c>
      <c r="BD409" s="55" t="str">
        <f t="shared" si="93"/>
        <v/>
      </c>
      <c r="BE409" s="55" t="str">
        <f t="shared" si="93"/>
        <v/>
      </c>
      <c r="BF409" s="55" t="str">
        <f t="shared" si="93"/>
        <v/>
      </c>
      <c r="BG409" s="55" t="str">
        <f t="shared" si="93"/>
        <v/>
      </c>
      <c r="BH409" s="55" t="str">
        <f t="shared" si="93"/>
        <v/>
      </c>
      <c r="BI409" s="55" t="str">
        <f t="shared" si="93"/>
        <v/>
      </c>
      <c r="BJ409" s="55" t="str">
        <f t="shared" si="93"/>
        <v/>
      </c>
      <c r="BK409" s="55" t="str">
        <f t="shared" si="93"/>
        <v/>
      </c>
      <c r="BL409" s="55" t="str">
        <f t="shared" si="93"/>
        <v/>
      </c>
      <c r="BM409" s="55" t="str">
        <f t="shared" si="93"/>
        <v/>
      </c>
      <c r="BN409" s="55" t="str">
        <f t="shared" si="93"/>
        <v/>
      </c>
      <c r="BO409" s="55" t="str">
        <f t="shared" si="93"/>
        <v/>
      </c>
      <c r="BP409" s="55" t="str">
        <f t="shared" si="93"/>
        <v/>
      </c>
      <c r="BQ409" s="55" t="str">
        <f t="shared" si="93"/>
        <v/>
      </c>
      <c r="BR409" s="62" t="str">
        <f t="shared" si="84"/>
        <v>Base</v>
      </c>
      <c r="BS409" s="62" t="str">
        <f t="shared" si="85"/>
        <v/>
      </c>
      <c r="BT409" s="63">
        <f t="shared" si="86"/>
        <v>117</v>
      </c>
      <c r="BU409" s="64">
        <f t="shared" si="87"/>
        <v>6.02</v>
      </c>
      <c r="BV409" s="64">
        <f t="shared" si="88"/>
        <v>13.04</v>
      </c>
      <c r="BW409" s="64">
        <f t="shared" si="89"/>
        <v>97.44</v>
      </c>
      <c r="BX409" s="65">
        <f t="shared" si="90"/>
        <v>46257.02</v>
      </c>
      <c r="BY409" s="65">
        <f t="shared" si="91"/>
        <v>46264.04</v>
      </c>
      <c r="BZ409" s="65">
        <f t="shared" si="92"/>
        <v>46349.440000000002</v>
      </c>
    </row>
    <row r="410" spans="1:78" ht="15.5" x14ac:dyDescent="0.35">
      <c r="A410">
        <v>71982</v>
      </c>
      <c r="B410" t="s">
        <v>782</v>
      </c>
      <c r="C410" t="s">
        <v>379</v>
      </c>
      <c r="D410">
        <v>111</v>
      </c>
      <c r="E410" t="s">
        <v>470</v>
      </c>
      <c r="F410" t="s">
        <v>654</v>
      </c>
      <c r="G410" t="s">
        <v>283</v>
      </c>
      <c r="H410" t="s">
        <v>379</v>
      </c>
      <c r="I410" s="13">
        <v>46315</v>
      </c>
      <c r="J410" s="13">
        <v>46367</v>
      </c>
      <c r="K410" s="13">
        <v>46341</v>
      </c>
      <c r="L410" t="s">
        <v>282</v>
      </c>
      <c r="M410" t="s">
        <v>193</v>
      </c>
      <c r="N410">
        <v>12</v>
      </c>
      <c r="O410">
        <v>12</v>
      </c>
      <c r="P410">
        <v>12</v>
      </c>
      <c r="Q410">
        <v>12</v>
      </c>
      <c r="R410">
        <v>0</v>
      </c>
      <c r="S410" t="s">
        <v>1162</v>
      </c>
      <c r="T410" t="s">
        <v>1163</v>
      </c>
      <c r="U410">
        <v>0</v>
      </c>
      <c r="V410"/>
      <c r="W410">
        <v>3</v>
      </c>
      <c r="X410" t="s">
        <v>194</v>
      </c>
      <c r="Y410"/>
      <c r="Z410"/>
      <c r="AA410" t="s">
        <v>206</v>
      </c>
      <c r="AB410">
        <v>1243</v>
      </c>
      <c r="AC410" t="s">
        <v>195</v>
      </c>
      <c r="AD410" t="s">
        <v>1</v>
      </c>
      <c r="AE410" t="s">
        <v>496</v>
      </c>
      <c r="AF410" s="13">
        <v>46315</v>
      </c>
      <c r="AG410" s="13">
        <v>46367</v>
      </c>
      <c r="AH410"/>
      <c r="AI410"/>
      <c r="AJ410"/>
      <c r="AK410"/>
      <c r="AL410"/>
      <c r="AM410"/>
      <c r="AN410"/>
      <c r="AO410"/>
      <c r="AP410"/>
      <c r="AQ410"/>
      <c r="AR410"/>
      <c r="AS410"/>
      <c r="AT410" s="59">
        <f>VLOOKUP($BR410,Tables!$D$14:$I$27,2,FALSE)*W410</f>
        <v>480</v>
      </c>
      <c r="AU410" s="59">
        <f>VLOOKUP($BR410,Tables!$D$14:$I$27,3,FALSE)</f>
        <v>0</v>
      </c>
      <c r="AV410" s="59">
        <f>VLOOKUP($BR410,Tables!$D$14:$I$27,4,FALSE)*W410</f>
        <v>0</v>
      </c>
      <c r="AW410" s="59">
        <f>VLOOKUP($BR410,Tables!$D$14:$I$27,5,FALSE)*W410</f>
        <v>0</v>
      </c>
      <c r="AX410" s="52">
        <f>IF(ISERROR(VLOOKUP(V410,Tables!$A$2:$B$27,2,FALSE))=TRUE,0,VLOOKUP(V410,Tables!$A$2:$B$27,2,FALSE))*VLOOKUP(BR410,Tables!$D$14:$J$27,7,FALSE)</f>
        <v>0</v>
      </c>
      <c r="AY410" s="52">
        <f>IF(ISERROR(VLOOKUP(BS410,Tables!$A$2:$B$31,2,FALSE))=TRUE,0,VLOOKUP(BS410,Tables!$A$2:$B$31,2,FALSE))</f>
        <v>0</v>
      </c>
      <c r="AZ410" s="59">
        <f>VLOOKUP($BR410,Tables!$D$14:$K$27,8,FALSE)</f>
        <v>0</v>
      </c>
      <c r="BA410" s="59">
        <f>IF(OR(BR410="T150",BR410="HYBT150"),W410*Tables!$L$23,0)</f>
        <v>0</v>
      </c>
      <c r="BB410" s="59">
        <f>IF(OR(BR410="T200",BR410="HYBT200"),W410*Tables!$E$24,0)</f>
        <v>0</v>
      </c>
      <c r="BC410" s="61">
        <f t="shared" si="83"/>
        <v>480</v>
      </c>
      <c r="BD410" s="55" t="str">
        <f t="shared" si="93"/>
        <v/>
      </c>
      <c r="BE410" s="55" t="str">
        <f t="shared" si="93"/>
        <v/>
      </c>
      <c r="BF410" s="55" t="str">
        <f t="shared" si="93"/>
        <v/>
      </c>
      <c r="BG410" s="55" t="str">
        <f t="shared" si="93"/>
        <v/>
      </c>
      <c r="BH410" s="55" t="str">
        <f t="shared" si="93"/>
        <v/>
      </c>
      <c r="BI410" s="55" t="str">
        <f t="shared" si="93"/>
        <v/>
      </c>
      <c r="BJ410" s="55" t="str">
        <f t="shared" si="93"/>
        <v/>
      </c>
      <c r="BK410" s="55" t="str">
        <f t="shared" si="93"/>
        <v/>
      </c>
      <c r="BL410" s="55" t="str">
        <f t="shared" si="93"/>
        <v/>
      </c>
      <c r="BM410" s="55" t="str">
        <f t="shared" si="93"/>
        <v/>
      </c>
      <c r="BN410" s="55" t="str">
        <f t="shared" si="93"/>
        <v/>
      </c>
      <c r="BO410" s="55" t="str">
        <f t="shared" si="93"/>
        <v/>
      </c>
      <c r="BP410" s="55" t="str">
        <f t="shared" si="93"/>
        <v/>
      </c>
      <c r="BQ410" s="55" t="str">
        <f t="shared" si="93"/>
        <v/>
      </c>
      <c r="BR410" s="62" t="str">
        <f t="shared" si="84"/>
        <v>Base</v>
      </c>
      <c r="BS410" s="62" t="str">
        <f t="shared" si="85"/>
        <v/>
      </c>
      <c r="BT410" s="63">
        <f t="shared" si="86"/>
        <v>53</v>
      </c>
      <c r="BU410" s="64">
        <f t="shared" si="87"/>
        <v>2.1799999999999997</v>
      </c>
      <c r="BV410" s="64">
        <f t="shared" si="88"/>
        <v>5.3599999999999994</v>
      </c>
      <c r="BW410" s="64">
        <f t="shared" si="89"/>
        <v>43.68</v>
      </c>
      <c r="BX410" s="65">
        <f t="shared" si="90"/>
        <v>46317.18</v>
      </c>
      <c r="BY410" s="65">
        <f t="shared" si="91"/>
        <v>46320.36</v>
      </c>
      <c r="BZ410" s="65">
        <f t="shared" si="92"/>
        <v>46358.68</v>
      </c>
    </row>
    <row r="411" spans="1:78" ht="15.5" x14ac:dyDescent="0.35">
      <c r="A411">
        <v>71343</v>
      </c>
      <c r="B411" t="s">
        <v>782</v>
      </c>
      <c r="C411" t="s">
        <v>42</v>
      </c>
      <c r="D411">
        <v>202</v>
      </c>
      <c r="E411">
        <v>3001</v>
      </c>
      <c r="F411" t="s">
        <v>272</v>
      </c>
      <c r="G411" t="s">
        <v>216</v>
      </c>
      <c r="H411" t="s">
        <v>42</v>
      </c>
      <c r="I411" s="13">
        <v>46251</v>
      </c>
      <c r="J411" s="13">
        <v>46367</v>
      </c>
      <c r="K411" s="13">
        <v>46309</v>
      </c>
      <c r="L411" t="s">
        <v>790</v>
      </c>
      <c r="M411" t="s">
        <v>161</v>
      </c>
      <c r="N411">
        <v>24</v>
      </c>
      <c r="O411">
        <v>13</v>
      </c>
      <c r="P411">
        <v>13</v>
      </c>
      <c r="Q411">
        <v>13</v>
      </c>
      <c r="R411">
        <v>0</v>
      </c>
      <c r="S411">
        <v>380133</v>
      </c>
      <c r="T411" t="s">
        <v>1164</v>
      </c>
      <c r="U411">
        <v>0</v>
      </c>
      <c r="V411"/>
      <c r="W411">
        <v>3</v>
      </c>
      <c r="X411" t="s">
        <v>194</v>
      </c>
      <c r="Y411"/>
      <c r="Z411" t="s">
        <v>277</v>
      </c>
      <c r="AA411"/>
      <c r="AB411"/>
      <c r="AC411"/>
      <c r="AD411"/>
      <c r="AE411"/>
      <c r="AF411" s="13">
        <v>46251</v>
      </c>
      <c r="AG411" s="13">
        <v>46367</v>
      </c>
      <c r="AH411"/>
      <c r="AI411"/>
      <c r="AJ411"/>
      <c r="AK411"/>
      <c r="AL411"/>
      <c r="AM411"/>
      <c r="AN411"/>
      <c r="AO411"/>
      <c r="AP411"/>
      <c r="AQ411"/>
      <c r="AR411"/>
      <c r="AS411"/>
      <c r="AT411" s="59">
        <f>VLOOKUP($BR411,Tables!$D$14:$I$27,2,FALSE)*W411</f>
        <v>480</v>
      </c>
      <c r="AU411" s="59">
        <f>VLOOKUP($BR411,Tables!$D$14:$I$27,3,FALSE)</f>
        <v>0</v>
      </c>
      <c r="AV411" s="59">
        <f>VLOOKUP($BR411,Tables!$D$14:$I$27,4,FALSE)*W411</f>
        <v>0</v>
      </c>
      <c r="AW411" s="59">
        <f>VLOOKUP($BR411,Tables!$D$14:$I$27,5,FALSE)*W411</f>
        <v>0</v>
      </c>
      <c r="AX411" s="52">
        <f>IF(ISERROR(VLOOKUP(V411,Tables!$A$2:$B$27,2,FALSE))=TRUE,0,VLOOKUP(V411,Tables!$A$2:$B$27,2,FALSE))*VLOOKUP(BR411,Tables!$D$14:$J$27,7,FALSE)</f>
        <v>0</v>
      </c>
      <c r="AY411" s="52">
        <f>IF(ISERROR(VLOOKUP(BS411,Tables!$A$2:$B$31,2,FALSE))=TRUE,0,VLOOKUP(BS411,Tables!$A$2:$B$31,2,FALSE))</f>
        <v>0</v>
      </c>
      <c r="AZ411" s="59">
        <f>VLOOKUP($BR411,Tables!$D$14:$K$27,8,FALSE)</f>
        <v>0</v>
      </c>
      <c r="BA411" s="59">
        <f>IF(OR(BR411="T150",BR411="HYBT150"),W411*Tables!$L$23,0)</f>
        <v>0</v>
      </c>
      <c r="BB411" s="59">
        <f>IF(OR(BR411="T200",BR411="HYBT200"),W411*Tables!$E$24,0)</f>
        <v>0</v>
      </c>
      <c r="BC411" s="61">
        <f t="shared" si="83"/>
        <v>480</v>
      </c>
      <c r="BD411" s="55" t="str">
        <f t="shared" si="93"/>
        <v/>
      </c>
      <c r="BE411" s="55" t="str">
        <f t="shared" si="93"/>
        <v/>
      </c>
      <c r="BF411" s="55" t="str">
        <f t="shared" si="93"/>
        <v/>
      </c>
      <c r="BG411" s="55" t="str">
        <f t="shared" si="93"/>
        <v/>
      </c>
      <c r="BH411" s="55" t="str">
        <f t="shared" si="93"/>
        <v/>
      </c>
      <c r="BI411" s="55" t="str">
        <f t="shared" si="93"/>
        <v/>
      </c>
      <c r="BJ411" s="55" t="str">
        <f t="shared" si="93"/>
        <v/>
      </c>
      <c r="BK411" s="55" t="str">
        <f t="shared" si="93"/>
        <v/>
      </c>
      <c r="BL411" s="55" t="str">
        <f t="shared" si="93"/>
        <v/>
      </c>
      <c r="BM411" s="55" t="str">
        <f t="shared" si="93"/>
        <v/>
      </c>
      <c r="BN411" s="55" t="str">
        <f t="shared" ref="BD411:BQ429" si="94">IF(ISERROR(SEARCHB(" "&amp;BN$1&amp;" "," "&amp;$L411&amp;" "))=TRUE,"",BN$1)</f>
        <v/>
      </c>
      <c r="BO411" s="55" t="str">
        <f t="shared" si="94"/>
        <v/>
      </c>
      <c r="BP411" s="55" t="str">
        <f t="shared" si="94"/>
        <v/>
      </c>
      <c r="BQ411" s="55" t="str">
        <f t="shared" si="94"/>
        <v/>
      </c>
      <c r="BR411" s="62" t="str">
        <f t="shared" si="84"/>
        <v>Base</v>
      </c>
      <c r="BS411" s="62" t="str">
        <f t="shared" si="85"/>
        <v/>
      </c>
      <c r="BT411" s="63">
        <f t="shared" si="86"/>
        <v>117</v>
      </c>
      <c r="BU411" s="64">
        <f t="shared" si="87"/>
        <v>6.02</v>
      </c>
      <c r="BV411" s="64">
        <f t="shared" si="88"/>
        <v>13.04</v>
      </c>
      <c r="BW411" s="64">
        <f t="shared" si="89"/>
        <v>97.44</v>
      </c>
      <c r="BX411" s="65">
        <f t="shared" si="90"/>
        <v>46257.02</v>
      </c>
      <c r="BY411" s="65">
        <f t="shared" si="91"/>
        <v>46264.04</v>
      </c>
      <c r="BZ411" s="65">
        <f t="shared" si="92"/>
        <v>46349.440000000002</v>
      </c>
    </row>
    <row r="412" spans="1:78" ht="15.5" x14ac:dyDescent="0.35">
      <c r="A412">
        <v>71789</v>
      </c>
      <c r="B412" t="s">
        <v>782</v>
      </c>
      <c r="C412" t="s">
        <v>43</v>
      </c>
      <c r="D412">
        <v>144</v>
      </c>
      <c r="E412">
        <v>3001</v>
      </c>
      <c r="F412" t="s">
        <v>655</v>
      </c>
      <c r="G412" t="s">
        <v>216</v>
      </c>
      <c r="H412" t="s">
        <v>43</v>
      </c>
      <c r="I412" s="13">
        <v>46252</v>
      </c>
      <c r="J412" s="13">
        <v>46367</v>
      </c>
      <c r="K412" s="13">
        <v>46309</v>
      </c>
      <c r="L412" t="s">
        <v>837</v>
      </c>
      <c r="M412" t="s">
        <v>193</v>
      </c>
      <c r="N412">
        <v>24</v>
      </c>
      <c r="O412">
        <v>12</v>
      </c>
      <c r="P412">
        <v>12</v>
      </c>
      <c r="Q412">
        <v>12</v>
      </c>
      <c r="R412">
        <v>0</v>
      </c>
      <c r="S412">
        <v>199930</v>
      </c>
      <c r="T412" t="s">
        <v>225</v>
      </c>
      <c r="U412">
        <v>0</v>
      </c>
      <c r="V412"/>
      <c r="W412">
        <v>3</v>
      </c>
      <c r="X412" t="s">
        <v>194</v>
      </c>
      <c r="Y412" t="s">
        <v>1003</v>
      </c>
      <c r="Z412"/>
      <c r="AA412" t="s">
        <v>194</v>
      </c>
      <c r="AB412">
        <v>2225</v>
      </c>
      <c r="AC412" t="s">
        <v>8</v>
      </c>
      <c r="AD412" t="s">
        <v>220</v>
      </c>
      <c r="AE412" t="s">
        <v>496</v>
      </c>
      <c r="AF412" s="13">
        <v>46252</v>
      </c>
      <c r="AG412" s="13">
        <v>46367</v>
      </c>
      <c r="AH412"/>
      <c r="AI412"/>
      <c r="AJ412"/>
      <c r="AK412"/>
      <c r="AL412"/>
      <c r="AM412"/>
      <c r="AN412"/>
      <c r="AO412"/>
      <c r="AP412"/>
      <c r="AQ412"/>
      <c r="AR412"/>
      <c r="AS412"/>
      <c r="AT412" s="59">
        <f>VLOOKUP($BR412,Tables!$D$14:$I$27,2,FALSE)*W412</f>
        <v>480</v>
      </c>
      <c r="AU412" s="59">
        <f>VLOOKUP($BR412,Tables!$D$14:$I$27,3,FALSE)</f>
        <v>0</v>
      </c>
      <c r="AV412" s="59">
        <f>VLOOKUP($BR412,Tables!$D$14:$I$27,4,FALSE)*W412</f>
        <v>0</v>
      </c>
      <c r="AW412" s="59">
        <f>VLOOKUP($BR412,Tables!$D$14:$I$27,5,FALSE)*W412</f>
        <v>0</v>
      </c>
      <c r="AX412" s="52">
        <f>IF(ISERROR(VLOOKUP(V412,Tables!$A$2:$B$27,2,FALSE))=TRUE,0,VLOOKUP(V412,Tables!$A$2:$B$27,2,FALSE))*VLOOKUP(BR412,Tables!$D$14:$J$27,7,FALSE)</f>
        <v>0</v>
      </c>
      <c r="AY412" s="52">
        <f>IF(ISERROR(VLOOKUP(BS412,Tables!$A$2:$B$31,2,FALSE))=TRUE,0,VLOOKUP(BS412,Tables!$A$2:$B$31,2,FALSE))</f>
        <v>0</v>
      </c>
      <c r="AZ412" s="59">
        <f>VLOOKUP($BR412,Tables!$D$14:$K$27,8,FALSE)</f>
        <v>0</v>
      </c>
      <c r="BA412" s="59">
        <f>IF(OR(BR412="T150",BR412="HYBT150"),W412*Tables!$L$23,0)</f>
        <v>0</v>
      </c>
      <c r="BB412" s="59">
        <f>IF(OR(BR412="T200",BR412="HYBT200"),W412*Tables!$E$24,0)</f>
        <v>0</v>
      </c>
      <c r="BC412" s="61">
        <f t="shared" si="83"/>
        <v>480</v>
      </c>
      <c r="BD412" s="55" t="str">
        <f t="shared" si="94"/>
        <v/>
      </c>
      <c r="BE412" s="55" t="str">
        <f t="shared" si="94"/>
        <v/>
      </c>
      <c r="BF412" s="55" t="str">
        <f t="shared" si="94"/>
        <v/>
      </c>
      <c r="BG412" s="55" t="str">
        <f t="shared" si="94"/>
        <v/>
      </c>
      <c r="BH412" s="55" t="str">
        <f t="shared" si="94"/>
        <v/>
      </c>
      <c r="BI412" s="55" t="str">
        <f t="shared" si="94"/>
        <v/>
      </c>
      <c r="BJ412" s="55" t="str">
        <f t="shared" si="94"/>
        <v/>
      </c>
      <c r="BK412" s="55" t="str">
        <f t="shared" si="94"/>
        <v/>
      </c>
      <c r="BL412" s="55" t="str">
        <f t="shared" si="94"/>
        <v/>
      </c>
      <c r="BM412" s="55" t="str">
        <f t="shared" si="94"/>
        <v/>
      </c>
      <c r="BN412" s="55" t="str">
        <f t="shared" si="94"/>
        <v/>
      </c>
      <c r="BO412" s="55" t="str">
        <f t="shared" si="94"/>
        <v/>
      </c>
      <c r="BP412" s="55" t="str">
        <f t="shared" si="94"/>
        <v/>
      </c>
      <c r="BQ412" s="55" t="str">
        <f t="shared" si="94"/>
        <v/>
      </c>
      <c r="BR412" s="62" t="str">
        <f t="shared" si="84"/>
        <v>Base</v>
      </c>
      <c r="BS412" s="62" t="str">
        <f t="shared" si="85"/>
        <v/>
      </c>
      <c r="BT412" s="63">
        <f t="shared" si="86"/>
        <v>116</v>
      </c>
      <c r="BU412" s="64">
        <f t="shared" si="87"/>
        <v>5.96</v>
      </c>
      <c r="BV412" s="64">
        <f t="shared" si="88"/>
        <v>12.92</v>
      </c>
      <c r="BW412" s="64">
        <f t="shared" si="89"/>
        <v>96.6</v>
      </c>
      <c r="BX412" s="65">
        <f t="shared" si="90"/>
        <v>46257.96</v>
      </c>
      <c r="BY412" s="65">
        <f t="shared" si="91"/>
        <v>46264.92</v>
      </c>
      <c r="BZ412" s="65">
        <f t="shared" si="92"/>
        <v>46349.599999999999</v>
      </c>
    </row>
    <row r="413" spans="1:78" ht="15.5" x14ac:dyDescent="0.35">
      <c r="A413">
        <v>72139</v>
      </c>
      <c r="B413" t="s">
        <v>782</v>
      </c>
      <c r="C413" t="s">
        <v>43</v>
      </c>
      <c r="D413">
        <v>144</v>
      </c>
      <c r="E413">
        <v>3081</v>
      </c>
      <c r="F413" t="s">
        <v>655</v>
      </c>
      <c r="G413" t="s">
        <v>216</v>
      </c>
      <c r="H413" t="s">
        <v>43</v>
      </c>
      <c r="I413" s="13">
        <v>46252</v>
      </c>
      <c r="J413" s="13">
        <v>46367</v>
      </c>
      <c r="K413" s="13">
        <v>46309</v>
      </c>
      <c r="L413" t="s">
        <v>837</v>
      </c>
      <c r="M413" t="s">
        <v>193</v>
      </c>
      <c r="N413">
        <v>0</v>
      </c>
      <c r="O413">
        <v>0</v>
      </c>
      <c r="P413">
        <v>0</v>
      </c>
      <c r="Q413">
        <v>0</v>
      </c>
      <c r="R413">
        <v>0</v>
      </c>
      <c r="S413">
        <v>199930</v>
      </c>
      <c r="T413" t="s">
        <v>225</v>
      </c>
      <c r="U413">
        <v>0</v>
      </c>
      <c r="V413"/>
      <c r="W413">
        <v>3</v>
      </c>
      <c r="X413" t="s">
        <v>194</v>
      </c>
      <c r="Y413" t="s">
        <v>1004</v>
      </c>
      <c r="Z413"/>
      <c r="AA413" t="s">
        <v>194</v>
      </c>
      <c r="AB413">
        <v>2225</v>
      </c>
      <c r="AC413" t="s">
        <v>8</v>
      </c>
      <c r="AD413" t="s">
        <v>220</v>
      </c>
      <c r="AE413" t="s">
        <v>496</v>
      </c>
      <c r="AF413" s="13">
        <v>46252</v>
      </c>
      <c r="AG413" s="13">
        <v>46367</v>
      </c>
      <c r="AH413"/>
      <c r="AI413"/>
      <c r="AJ413"/>
      <c r="AK413"/>
      <c r="AL413"/>
      <c r="AM413"/>
      <c r="AN413"/>
      <c r="AO413"/>
      <c r="AP413"/>
      <c r="AQ413"/>
      <c r="AR413"/>
      <c r="AS413"/>
      <c r="AT413" s="59">
        <f>VLOOKUP($BR413,Tables!$D$14:$I$27,2,FALSE)*W413</f>
        <v>480</v>
      </c>
      <c r="AU413" s="59">
        <f>VLOOKUP($BR413,Tables!$D$14:$I$27,3,FALSE)</f>
        <v>0</v>
      </c>
      <c r="AV413" s="59">
        <f>VLOOKUP($BR413,Tables!$D$14:$I$27,4,FALSE)*W413</f>
        <v>0</v>
      </c>
      <c r="AW413" s="59">
        <f>VLOOKUP($BR413,Tables!$D$14:$I$27,5,FALSE)*W413</f>
        <v>0</v>
      </c>
      <c r="AX413" s="52">
        <f>IF(ISERROR(VLOOKUP(V413,Tables!$A$2:$B$27,2,FALSE))=TRUE,0,VLOOKUP(V413,Tables!$A$2:$B$27,2,FALSE))*VLOOKUP(BR413,Tables!$D$14:$J$27,7,FALSE)</f>
        <v>0</v>
      </c>
      <c r="AY413" s="52">
        <f>IF(ISERROR(VLOOKUP(BS413,Tables!$A$2:$B$31,2,FALSE))=TRUE,0,VLOOKUP(BS413,Tables!$A$2:$B$31,2,FALSE))</f>
        <v>0</v>
      </c>
      <c r="AZ413" s="59">
        <f>VLOOKUP($BR413,Tables!$D$14:$K$27,8,FALSE)</f>
        <v>0</v>
      </c>
      <c r="BA413" s="59">
        <f>IF(OR(BR413="T150",BR413="HYBT150"),W413*Tables!$L$23,0)</f>
        <v>0</v>
      </c>
      <c r="BB413" s="59">
        <f>IF(OR(BR413="T200",BR413="HYBT200"),W413*Tables!$E$24,0)</f>
        <v>0</v>
      </c>
      <c r="BC413" s="61">
        <f t="shared" si="83"/>
        <v>480</v>
      </c>
      <c r="BD413" s="55" t="str">
        <f t="shared" si="94"/>
        <v/>
      </c>
      <c r="BE413" s="55" t="str">
        <f t="shared" si="94"/>
        <v/>
      </c>
      <c r="BF413" s="55" t="str">
        <f t="shared" si="94"/>
        <v/>
      </c>
      <c r="BG413" s="55" t="str">
        <f t="shared" si="94"/>
        <v/>
      </c>
      <c r="BH413" s="55" t="str">
        <f t="shared" si="94"/>
        <v/>
      </c>
      <c r="BI413" s="55" t="str">
        <f t="shared" si="94"/>
        <v/>
      </c>
      <c r="BJ413" s="55" t="str">
        <f t="shared" si="94"/>
        <v/>
      </c>
      <c r="BK413" s="55" t="str">
        <f t="shared" si="94"/>
        <v/>
      </c>
      <c r="BL413" s="55" t="str">
        <f t="shared" si="94"/>
        <v/>
      </c>
      <c r="BM413" s="55" t="str">
        <f t="shared" si="94"/>
        <v/>
      </c>
      <c r="BN413" s="55" t="str">
        <f t="shared" si="94"/>
        <v/>
      </c>
      <c r="BO413" s="55" t="str">
        <f t="shared" si="94"/>
        <v/>
      </c>
      <c r="BP413" s="55" t="str">
        <f t="shared" si="94"/>
        <v/>
      </c>
      <c r="BQ413" s="55" t="str">
        <f t="shared" si="94"/>
        <v/>
      </c>
      <c r="BR413" s="62" t="str">
        <f t="shared" si="84"/>
        <v>Base</v>
      </c>
      <c r="BS413" s="62" t="str">
        <f t="shared" si="85"/>
        <v/>
      </c>
      <c r="BT413" s="63">
        <f t="shared" si="86"/>
        <v>116</v>
      </c>
      <c r="BU413" s="64">
        <f t="shared" si="87"/>
        <v>5.96</v>
      </c>
      <c r="BV413" s="64">
        <f t="shared" si="88"/>
        <v>12.92</v>
      </c>
      <c r="BW413" s="64">
        <f t="shared" si="89"/>
        <v>96.6</v>
      </c>
      <c r="BX413" s="65">
        <f t="shared" si="90"/>
        <v>46257.96</v>
      </c>
      <c r="BY413" s="65">
        <f t="shared" si="91"/>
        <v>46264.92</v>
      </c>
      <c r="BZ413" s="65">
        <f t="shared" si="92"/>
        <v>46349.599999999999</v>
      </c>
    </row>
    <row r="414" spans="1:78" ht="15.5" x14ac:dyDescent="0.35">
      <c r="A414">
        <v>71790</v>
      </c>
      <c r="B414" t="s">
        <v>782</v>
      </c>
      <c r="C414" t="s">
        <v>43</v>
      </c>
      <c r="D414">
        <v>172</v>
      </c>
      <c r="E414">
        <v>3001</v>
      </c>
      <c r="F414" t="s">
        <v>656</v>
      </c>
      <c r="G414" t="s">
        <v>216</v>
      </c>
      <c r="H414" t="s">
        <v>43</v>
      </c>
      <c r="I414" s="13">
        <v>46252</v>
      </c>
      <c r="J414" s="13">
        <v>46367</v>
      </c>
      <c r="K414" s="13">
        <v>46309</v>
      </c>
      <c r="L414" t="s">
        <v>838</v>
      </c>
      <c r="M414" t="s">
        <v>193</v>
      </c>
      <c r="N414">
        <v>24</v>
      </c>
      <c r="O414">
        <v>9</v>
      </c>
      <c r="P414">
        <v>9</v>
      </c>
      <c r="Q414">
        <v>9</v>
      </c>
      <c r="R414">
        <v>0</v>
      </c>
      <c r="S414">
        <v>199930</v>
      </c>
      <c r="T414" t="s">
        <v>225</v>
      </c>
      <c r="U414">
        <v>0</v>
      </c>
      <c r="V414"/>
      <c r="W414">
        <v>3</v>
      </c>
      <c r="X414" t="s">
        <v>194</v>
      </c>
      <c r="Y414"/>
      <c r="Z414"/>
      <c r="AA414" t="s">
        <v>194</v>
      </c>
      <c r="AB414">
        <v>2225</v>
      </c>
      <c r="AC414" t="s">
        <v>200</v>
      </c>
      <c r="AD414" t="s">
        <v>325</v>
      </c>
      <c r="AE414" t="s">
        <v>496</v>
      </c>
      <c r="AF414" s="13">
        <v>46252</v>
      </c>
      <c r="AG414" s="13">
        <v>46367</v>
      </c>
      <c r="AH414"/>
      <c r="AI414"/>
      <c r="AJ414"/>
      <c r="AK414"/>
      <c r="AL414"/>
      <c r="AM414"/>
      <c r="AN414"/>
      <c r="AO414"/>
      <c r="AP414"/>
      <c r="AQ414"/>
      <c r="AR414"/>
      <c r="AS414"/>
      <c r="AT414" s="59">
        <f>VLOOKUP($BR414,Tables!$D$14:$I$27,2,FALSE)*W414</f>
        <v>480</v>
      </c>
      <c r="AU414" s="59">
        <f>VLOOKUP($BR414,Tables!$D$14:$I$27,3,FALSE)</f>
        <v>0</v>
      </c>
      <c r="AV414" s="59">
        <f>VLOOKUP($BR414,Tables!$D$14:$I$27,4,FALSE)*W414</f>
        <v>0</v>
      </c>
      <c r="AW414" s="59">
        <f>VLOOKUP($BR414,Tables!$D$14:$I$27,5,FALSE)*W414</f>
        <v>0</v>
      </c>
      <c r="AX414" s="52">
        <f>IF(ISERROR(VLOOKUP(V414,Tables!$A$2:$B$27,2,FALSE))=TRUE,0,VLOOKUP(V414,Tables!$A$2:$B$27,2,FALSE))*VLOOKUP(BR414,Tables!$D$14:$J$27,7,FALSE)</f>
        <v>0</v>
      </c>
      <c r="AY414" s="52">
        <f>IF(ISERROR(VLOOKUP(BS414,Tables!$A$2:$B$31,2,FALSE))=TRUE,0,VLOOKUP(BS414,Tables!$A$2:$B$31,2,FALSE))</f>
        <v>0</v>
      </c>
      <c r="AZ414" s="59">
        <f>VLOOKUP($BR414,Tables!$D$14:$K$27,8,FALSE)</f>
        <v>0</v>
      </c>
      <c r="BA414" s="59">
        <f>IF(OR(BR414="T150",BR414="HYBT150"),W414*Tables!$L$23,0)</f>
        <v>0</v>
      </c>
      <c r="BB414" s="59">
        <f>IF(OR(BR414="T200",BR414="HYBT200"),W414*Tables!$E$24,0)</f>
        <v>0</v>
      </c>
      <c r="BC414" s="61">
        <f t="shared" si="83"/>
        <v>480</v>
      </c>
      <c r="BD414" s="55" t="str">
        <f t="shared" si="94"/>
        <v/>
      </c>
      <c r="BE414" s="55" t="str">
        <f t="shared" si="94"/>
        <v/>
      </c>
      <c r="BF414" s="55" t="str">
        <f t="shared" si="94"/>
        <v/>
      </c>
      <c r="BG414" s="55" t="str">
        <f t="shared" si="94"/>
        <v/>
      </c>
      <c r="BH414" s="55" t="str">
        <f t="shared" si="94"/>
        <v/>
      </c>
      <c r="BI414" s="55" t="str">
        <f t="shared" si="94"/>
        <v/>
      </c>
      <c r="BJ414" s="55" t="str">
        <f t="shared" si="94"/>
        <v/>
      </c>
      <c r="BK414" s="55" t="str">
        <f t="shared" si="94"/>
        <v/>
      </c>
      <c r="BL414" s="55" t="str">
        <f t="shared" si="94"/>
        <v/>
      </c>
      <c r="BM414" s="55" t="str">
        <f t="shared" si="94"/>
        <v/>
      </c>
      <c r="BN414" s="55" t="str">
        <f t="shared" si="94"/>
        <v/>
      </c>
      <c r="BO414" s="55" t="str">
        <f t="shared" si="94"/>
        <v/>
      </c>
      <c r="BP414" s="55" t="str">
        <f t="shared" si="94"/>
        <v/>
      </c>
      <c r="BQ414" s="55" t="str">
        <f t="shared" si="94"/>
        <v/>
      </c>
      <c r="BR414" s="62" t="str">
        <f t="shared" si="84"/>
        <v>Base</v>
      </c>
      <c r="BS414" s="62" t="str">
        <f t="shared" si="85"/>
        <v/>
      </c>
      <c r="BT414" s="63">
        <f t="shared" si="86"/>
        <v>116</v>
      </c>
      <c r="BU414" s="64">
        <f t="shared" si="87"/>
        <v>5.96</v>
      </c>
      <c r="BV414" s="64">
        <f t="shared" si="88"/>
        <v>12.92</v>
      </c>
      <c r="BW414" s="64">
        <f t="shared" si="89"/>
        <v>96.6</v>
      </c>
      <c r="BX414" s="65">
        <f t="shared" si="90"/>
        <v>46257.96</v>
      </c>
      <c r="BY414" s="65">
        <f t="shared" si="91"/>
        <v>46264.92</v>
      </c>
      <c r="BZ414" s="65">
        <f t="shared" si="92"/>
        <v>46349.599999999999</v>
      </c>
    </row>
    <row r="415" spans="1:78" ht="15.5" x14ac:dyDescent="0.35">
      <c r="A415">
        <v>71344</v>
      </c>
      <c r="B415" t="s">
        <v>782</v>
      </c>
      <c r="C415" t="s">
        <v>43</v>
      </c>
      <c r="D415">
        <v>200</v>
      </c>
      <c r="E415">
        <v>3001</v>
      </c>
      <c r="F415" t="s">
        <v>657</v>
      </c>
      <c r="G415" t="s">
        <v>216</v>
      </c>
      <c r="H415" t="s">
        <v>43</v>
      </c>
      <c r="I415" s="13">
        <v>46251</v>
      </c>
      <c r="J415" s="13">
        <v>46367</v>
      </c>
      <c r="K415" s="13">
        <v>46309</v>
      </c>
      <c r="L415" t="s">
        <v>790</v>
      </c>
      <c r="M415" t="s">
        <v>161</v>
      </c>
      <c r="N415">
        <v>24</v>
      </c>
      <c r="O415">
        <v>7</v>
      </c>
      <c r="P415">
        <v>7</v>
      </c>
      <c r="Q415">
        <v>7</v>
      </c>
      <c r="R415">
        <v>0</v>
      </c>
      <c r="S415">
        <v>374678</v>
      </c>
      <c r="T415" t="s">
        <v>1005</v>
      </c>
      <c r="U415">
        <v>0</v>
      </c>
      <c r="V415"/>
      <c r="W415">
        <v>3</v>
      </c>
      <c r="X415" t="s">
        <v>194</v>
      </c>
      <c r="Y415"/>
      <c r="Z415" t="s">
        <v>277</v>
      </c>
      <c r="AA415"/>
      <c r="AB415"/>
      <c r="AC415"/>
      <c r="AD415"/>
      <c r="AE415"/>
      <c r="AF415" s="13">
        <v>46251</v>
      </c>
      <c r="AG415" s="13">
        <v>46367</v>
      </c>
      <c r="AH415"/>
      <c r="AI415"/>
      <c r="AJ415"/>
      <c r="AK415"/>
      <c r="AL415"/>
      <c r="AM415"/>
      <c r="AN415"/>
      <c r="AO415"/>
      <c r="AP415"/>
      <c r="AQ415"/>
      <c r="AR415"/>
      <c r="AS415"/>
      <c r="AT415" s="59">
        <f>VLOOKUP($BR415,Tables!$D$14:$I$27,2,FALSE)*W415</f>
        <v>480</v>
      </c>
      <c r="AU415" s="59">
        <f>VLOOKUP($BR415,Tables!$D$14:$I$27,3,FALSE)</f>
        <v>0</v>
      </c>
      <c r="AV415" s="59">
        <f>VLOOKUP($BR415,Tables!$D$14:$I$27,4,FALSE)*W415</f>
        <v>0</v>
      </c>
      <c r="AW415" s="59">
        <f>VLOOKUP($BR415,Tables!$D$14:$I$27,5,FALSE)*W415</f>
        <v>0</v>
      </c>
      <c r="AX415" s="52">
        <f>IF(ISERROR(VLOOKUP(V415,Tables!$A$2:$B$27,2,FALSE))=TRUE,0,VLOOKUP(V415,Tables!$A$2:$B$27,2,FALSE))*VLOOKUP(BR415,Tables!$D$14:$J$27,7,FALSE)</f>
        <v>0</v>
      </c>
      <c r="AY415" s="52">
        <f>IF(ISERROR(VLOOKUP(BS415,Tables!$A$2:$B$31,2,FALSE))=TRUE,0,VLOOKUP(BS415,Tables!$A$2:$B$31,2,FALSE))</f>
        <v>0</v>
      </c>
      <c r="AZ415" s="59">
        <f>VLOOKUP($BR415,Tables!$D$14:$K$27,8,FALSE)</f>
        <v>0</v>
      </c>
      <c r="BA415" s="59">
        <f>IF(OR(BR415="T150",BR415="HYBT150"),W415*Tables!$L$23,0)</f>
        <v>0</v>
      </c>
      <c r="BB415" s="59">
        <f>IF(OR(BR415="T200",BR415="HYBT200"),W415*Tables!$E$24,0)</f>
        <v>0</v>
      </c>
      <c r="BC415" s="61">
        <f t="shared" si="83"/>
        <v>480</v>
      </c>
      <c r="BD415" s="55" t="str">
        <f t="shared" si="94"/>
        <v/>
      </c>
      <c r="BE415" s="55" t="str">
        <f t="shared" si="94"/>
        <v/>
      </c>
      <c r="BF415" s="55" t="str">
        <f t="shared" si="94"/>
        <v/>
      </c>
      <c r="BG415" s="55" t="str">
        <f t="shared" si="94"/>
        <v/>
      </c>
      <c r="BH415" s="55" t="str">
        <f t="shared" si="94"/>
        <v/>
      </c>
      <c r="BI415" s="55" t="str">
        <f t="shared" si="94"/>
        <v/>
      </c>
      <c r="BJ415" s="55" t="str">
        <f t="shared" si="94"/>
        <v/>
      </c>
      <c r="BK415" s="55" t="str">
        <f t="shared" si="94"/>
        <v/>
      </c>
      <c r="BL415" s="55" t="str">
        <f t="shared" si="94"/>
        <v/>
      </c>
      <c r="BM415" s="55" t="str">
        <f t="shared" si="94"/>
        <v/>
      </c>
      <c r="BN415" s="55" t="str">
        <f t="shared" si="94"/>
        <v/>
      </c>
      <c r="BO415" s="55" t="str">
        <f t="shared" si="94"/>
        <v/>
      </c>
      <c r="BP415" s="55" t="str">
        <f t="shared" si="94"/>
        <v/>
      </c>
      <c r="BQ415" s="55" t="str">
        <f t="shared" si="94"/>
        <v/>
      </c>
      <c r="BR415" s="62" t="str">
        <f t="shared" si="84"/>
        <v>Base</v>
      </c>
      <c r="BS415" s="62" t="str">
        <f t="shared" si="85"/>
        <v/>
      </c>
      <c r="BT415" s="63">
        <f t="shared" si="86"/>
        <v>117</v>
      </c>
      <c r="BU415" s="64">
        <f t="shared" si="87"/>
        <v>6.02</v>
      </c>
      <c r="BV415" s="64">
        <f t="shared" si="88"/>
        <v>13.04</v>
      </c>
      <c r="BW415" s="64">
        <f t="shared" si="89"/>
        <v>97.44</v>
      </c>
      <c r="BX415" s="65">
        <f t="shared" si="90"/>
        <v>46257.02</v>
      </c>
      <c r="BY415" s="65">
        <f t="shared" si="91"/>
        <v>46264.04</v>
      </c>
      <c r="BZ415" s="65">
        <f t="shared" si="92"/>
        <v>46349.440000000002</v>
      </c>
    </row>
    <row r="416" spans="1:78" ht="15.5" x14ac:dyDescent="0.35">
      <c r="A416">
        <v>71791</v>
      </c>
      <c r="B416" t="s">
        <v>782</v>
      </c>
      <c r="C416" t="s">
        <v>43</v>
      </c>
      <c r="D416">
        <v>220</v>
      </c>
      <c r="E416">
        <v>3001</v>
      </c>
      <c r="F416" t="s">
        <v>44</v>
      </c>
      <c r="G416" t="s">
        <v>216</v>
      </c>
      <c r="H416" t="s">
        <v>43</v>
      </c>
      <c r="I416" s="13">
        <v>46252</v>
      </c>
      <c r="J416" s="13">
        <v>46367</v>
      </c>
      <c r="K416" s="13">
        <v>46309</v>
      </c>
      <c r="L416" t="s">
        <v>837</v>
      </c>
      <c r="M416" t="s">
        <v>193</v>
      </c>
      <c r="N416">
        <v>24</v>
      </c>
      <c r="O416">
        <v>6</v>
      </c>
      <c r="P416">
        <v>6</v>
      </c>
      <c r="Q416">
        <v>6</v>
      </c>
      <c r="R416">
        <v>0</v>
      </c>
      <c r="S416">
        <v>199930</v>
      </c>
      <c r="T416" t="s">
        <v>225</v>
      </c>
      <c r="U416">
        <v>0</v>
      </c>
      <c r="V416"/>
      <c r="W416">
        <v>3</v>
      </c>
      <c r="X416" t="s">
        <v>194</v>
      </c>
      <c r="Y416"/>
      <c r="Z416"/>
      <c r="AA416" t="s">
        <v>194</v>
      </c>
      <c r="AB416">
        <v>2225</v>
      </c>
      <c r="AC416" t="s">
        <v>208</v>
      </c>
      <c r="AD416" t="s">
        <v>209</v>
      </c>
      <c r="AE416" t="s">
        <v>496</v>
      </c>
      <c r="AF416" s="13">
        <v>46252</v>
      </c>
      <c r="AG416" s="13">
        <v>46367</v>
      </c>
      <c r="AH416"/>
      <c r="AI416"/>
      <c r="AJ416"/>
      <c r="AK416"/>
      <c r="AL416"/>
      <c r="AM416"/>
      <c r="AN416"/>
      <c r="AO416"/>
      <c r="AP416"/>
      <c r="AQ416"/>
      <c r="AR416"/>
      <c r="AS416"/>
      <c r="AT416" s="59">
        <f>VLOOKUP($BR416,Tables!$D$14:$I$27,2,FALSE)*W416</f>
        <v>480</v>
      </c>
      <c r="AU416" s="59">
        <f>VLOOKUP($BR416,Tables!$D$14:$I$27,3,FALSE)</f>
        <v>0</v>
      </c>
      <c r="AV416" s="59">
        <f>VLOOKUP($BR416,Tables!$D$14:$I$27,4,FALSE)*W416</f>
        <v>0</v>
      </c>
      <c r="AW416" s="59">
        <f>VLOOKUP($BR416,Tables!$D$14:$I$27,5,FALSE)*W416</f>
        <v>0</v>
      </c>
      <c r="AX416" s="52">
        <f>IF(ISERROR(VLOOKUP(V416,Tables!$A$2:$B$27,2,FALSE))=TRUE,0,VLOOKUP(V416,Tables!$A$2:$B$27,2,FALSE))*VLOOKUP(BR416,Tables!$D$14:$J$27,7,FALSE)</f>
        <v>0</v>
      </c>
      <c r="AY416" s="52">
        <f>IF(ISERROR(VLOOKUP(BS416,Tables!$A$2:$B$31,2,FALSE))=TRUE,0,VLOOKUP(BS416,Tables!$A$2:$B$31,2,FALSE))</f>
        <v>0</v>
      </c>
      <c r="AZ416" s="59">
        <f>VLOOKUP($BR416,Tables!$D$14:$K$27,8,FALSE)</f>
        <v>0</v>
      </c>
      <c r="BA416" s="59">
        <f>IF(OR(BR416="T150",BR416="HYBT150"),W416*Tables!$L$23,0)</f>
        <v>0</v>
      </c>
      <c r="BB416" s="59">
        <f>IF(OR(BR416="T200",BR416="HYBT200"),W416*Tables!$E$24,0)</f>
        <v>0</v>
      </c>
      <c r="BC416" s="61">
        <f t="shared" si="83"/>
        <v>480</v>
      </c>
      <c r="BD416" s="55" t="str">
        <f t="shared" si="94"/>
        <v/>
      </c>
      <c r="BE416" s="55" t="str">
        <f t="shared" si="94"/>
        <v/>
      </c>
      <c r="BF416" s="55" t="str">
        <f t="shared" si="94"/>
        <v/>
      </c>
      <c r="BG416" s="55" t="str">
        <f t="shared" si="94"/>
        <v/>
      </c>
      <c r="BH416" s="55" t="str">
        <f t="shared" si="94"/>
        <v/>
      </c>
      <c r="BI416" s="55" t="str">
        <f t="shared" si="94"/>
        <v/>
      </c>
      <c r="BJ416" s="55" t="str">
        <f t="shared" si="94"/>
        <v/>
      </c>
      <c r="BK416" s="55" t="str">
        <f t="shared" si="94"/>
        <v/>
      </c>
      <c r="BL416" s="55" t="str">
        <f t="shared" si="94"/>
        <v/>
      </c>
      <c r="BM416" s="55" t="str">
        <f t="shared" si="94"/>
        <v/>
      </c>
      <c r="BN416" s="55" t="str">
        <f t="shared" si="94"/>
        <v/>
      </c>
      <c r="BO416" s="55" t="str">
        <f t="shared" si="94"/>
        <v/>
      </c>
      <c r="BP416" s="55" t="str">
        <f t="shared" si="94"/>
        <v/>
      </c>
      <c r="BQ416" s="55" t="str">
        <f t="shared" si="94"/>
        <v/>
      </c>
      <c r="BR416" s="62" t="str">
        <f t="shared" si="84"/>
        <v>Base</v>
      </c>
      <c r="BS416" s="62" t="str">
        <f t="shared" si="85"/>
        <v/>
      </c>
      <c r="BT416" s="63">
        <f t="shared" si="86"/>
        <v>116</v>
      </c>
      <c r="BU416" s="64">
        <f t="shared" si="87"/>
        <v>5.96</v>
      </c>
      <c r="BV416" s="64">
        <f t="shared" si="88"/>
        <v>12.92</v>
      </c>
      <c r="BW416" s="64">
        <f t="shared" si="89"/>
        <v>96.6</v>
      </c>
      <c r="BX416" s="65">
        <f t="shared" si="90"/>
        <v>46257.96</v>
      </c>
      <c r="BY416" s="65">
        <f t="shared" si="91"/>
        <v>46264.92</v>
      </c>
      <c r="BZ416" s="65">
        <f t="shared" si="92"/>
        <v>46349.599999999999</v>
      </c>
    </row>
    <row r="417" spans="1:78" ht="15.5" x14ac:dyDescent="0.35">
      <c r="A417">
        <v>71792</v>
      </c>
      <c r="B417" t="s">
        <v>782</v>
      </c>
      <c r="C417" t="s">
        <v>43</v>
      </c>
      <c r="D417">
        <v>220</v>
      </c>
      <c r="E417">
        <v>3081</v>
      </c>
      <c r="F417" t="s">
        <v>44</v>
      </c>
      <c r="G417" t="s">
        <v>216</v>
      </c>
      <c r="H417" t="s">
        <v>43</v>
      </c>
      <c r="I417" s="13">
        <v>46252</v>
      </c>
      <c r="J417" s="13">
        <v>46367</v>
      </c>
      <c r="K417" s="13">
        <v>46309</v>
      </c>
      <c r="L417" t="s">
        <v>837</v>
      </c>
      <c r="M417" t="s">
        <v>193</v>
      </c>
      <c r="N417">
        <v>0</v>
      </c>
      <c r="O417">
        <v>0</v>
      </c>
      <c r="P417">
        <v>0</v>
      </c>
      <c r="Q417">
        <v>0</v>
      </c>
      <c r="R417">
        <v>0</v>
      </c>
      <c r="S417" t="s">
        <v>197</v>
      </c>
      <c r="T417" t="s">
        <v>197</v>
      </c>
      <c r="U417">
        <v>0</v>
      </c>
      <c r="V417"/>
      <c r="W417">
        <v>3</v>
      </c>
      <c r="X417" t="s">
        <v>293</v>
      </c>
      <c r="Y417"/>
      <c r="Z417"/>
      <c r="AA417"/>
      <c r="AB417"/>
      <c r="AC417" t="s">
        <v>8</v>
      </c>
      <c r="AD417" t="s">
        <v>220</v>
      </c>
      <c r="AE417" t="s">
        <v>496</v>
      </c>
      <c r="AF417" s="13">
        <v>46252</v>
      </c>
      <c r="AG417" s="13">
        <v>46367</v>
      </c>
      <c r="AH417"/>
      <c r="AI417"/>
      <c r="AJ417"/>
      <c r="AK417"/>
      <c r="AL417"/>
      <c r="AM417"/>
      <c r="AN417"/>
      <c r="AO417"/>
      <c r="AP417"/>
      <c r="AQ417"/>
      <c r="AR417"/>
      <c r="AS417"/>
      <c r="AT417" s="59">
        <f>VLOOKUP($BR417,Tables!$D$14:$I$27,2,FALSE)*W417</f>
        <v>480</v>
      </c>
      <c r="AU417" s="59">
        <f>VLOOKUP($BR417,Tables!$D$14:$I$27,3,FALSE)</f>
        <v>0</v>
      </c>
      <c r="AV417" s="59">
        <f>VLOOKUP($BR417,Tables!$D$14:$I$27,4,FALSE)*W417</f>
        <v>0</v>
      </c>
      <c r="AW417" s="59">
        <f>VLOOKUP($BR417,Tables!$D$14:$I$27,5,FALSE)*W417</f>
        <v>0</v>
      </c>
      <c r="AX417" s="52">
        <f>IF(ISERROR(VLOOKUP(V417,Tables!$A$2:$B$27,2,FALSE))=TRUE,0,VLOOKUP(V417,Tables!$A$2:$B$27,2,FALSE))*VLOOKUP(BR417,Tables!$D$14:$J$27,7,FALSE)</f>
        <v>0</v>
      </c>
      <c r="AY417" s="52">
        <f>IF(ISERROR(VLOOKUP(BS417,Tables!$A$2:$B$31,2,FALSE))=TRUE,0,VLOOKUP(BS417,Tables!$A$2:$B$31,2,FALSE))</f>
        <v>0</v>
      </c>
      <c r="AZ417" s="59">
        <f>VLOOKUP($BR417,Tables!$D$14:$K$27,8,FALSE)</f>
        <v>0</v>
      </c>
      <c r="BA417" s="59">
        <f>IF(OR(BR417="T150",BR417="HYBT150"),W417*Tables!$L$23,0)</f>
        <v>0</v>
      </c>
      <c r="BB417" s="59">
        <f>IF(OR(BR417="T200",BR417="HYBT200"),W417*Tables!$E$24,0)</f>
        <v>0</v>
      </c>
      <c r="BC417" s="61">
        <f t="shared" si="83"/>
        <v>480</v>
      </c>
      <c r="BD417" s="55" t="str">
        <f t="shared" si="94"/>
        <v/>
      </c>
      <c r="BE417" s="55" t="str">
        <f t="shared" si="94"/>
        <v/>
      </c>
      <c r="BF417" s="55" t="str">
        <f t="shared" si="94"/>
        <v/>
      </c>
      <c r="BG417" s="55" t="str">
        <f t="shared" si="94"/>
        <v/>
      </c>
      <c r="BH417" s="55" t="str">
        <f t="shared" si="94"/>
        <v/>
      </c>
      <c r="BI417" s="55" t="str">
        <f t="shared" si="94"/>
        <v/>
      </c>
      <c r="BJ417" s="55" t="str">
        <f t="shared" si="94"/>
        <v/>
      </c>
      <c r="BK417" s="55" t="str">
        <f t="shared" si="94"/>
        <v/>
      </c>
      <c r="BL417" s="55" t="str">
        <f t="shared" si="94"/>
        <v/>
      </c>
      <c r="BM417" s="55" t="str">
        <f t="shared" si="94"/>
        <v/>
      </c>
      <c r="BN417" s="55" t="str">
        <f t="shared" si="94"/>
        <v/>
      </c>
      <c r="BO417" s="55" t="str">
        <f t="shared" si="94"/>
        <v/>
      </c>
      <c r="BP417" s="55" t="str">
        <f t="shared" si="94"/>
        <v/>
      </c>
      <c r="BQ417" s="55" t="str">
        <f t="shared" si="94"/>
        <v/>
      </c>
      <c r="BR417" s="62" t="str">
        <f t="shared" si="84"/>
        <v>Base</v>
      </c>
      <c r="BS417" s="62" t="str">
        <f t="shared" si="85"/>
        <v/>
      </c>
      <c r="BT417" s="63">
        <f t="shared" si="86"/>
        <v>116</v>
      </c>
      <c r="BU417" s="64">
        <f t="shared" si="87"/>
        <v>5.96</v>
      </c>
      <c r="BV417" s="64">
        <f t="shared" si="88"/>
        <v>12.92</v>
      </c>
      <c r="BW417" s="64">
        <f t="shared" si="89"/>
        <v>96.6</v>
      </c>
      <c r="BX417" s="65">
        <f t="shared" si="90"/>
        <v>46257.96</v>
      </c>
      <c r="BY417" s="65">
        <f t="shared" si="91"/>
        <v>46264.92</v>
      </c>
      <c r="BZ417" s="65">
        <f t="shared" si="92"/>
        <v>46349.599999999999</v>
      </c>
    </row>
    <row r="418" spans="1:78" ht="15.5" x14ac:dyDescent="0.35">
      <c r="A418">
        <v>71929</v>
      </c>
      <c r="B418" t="s">
        <v>782</v>
      </c>
      <c r="C418" t="s">
        <v>43</v>
      </c>
      <c r="D418">
        <v>220</v>
      </c>
      <c r="E418">
        <v>3090</v>
      </c>
      <c r="F418" t="s">
        <v>44</v>
      </c>
      <c r="G418" t="s">
        <v>216</v>
      </c>
      <c r="H418" t="s">
        <v>43</v>
      </c>
      <c r="I418" s="13">
        <v>46254</v>
      </c>
      <c r="J418" s="13">
        <v>46374</v>
      </c>
      <c r="K418" s="13">
        <v>46314</v>
      </c>
      <c r="L418" t="s">
        <v>1006</v>
      </c>
      <c r="M418" t="s">
        <v>517</v>
      </c>
      <c r="N418">
        <v>75</v>
      </c>
      <c r="O418">
        <v>56</v>
      </c>
      <c r="P418">
        <v>56</v>
      </c>
      <c r="Q418">
        <v>56</v>
      </c>
      <c r="R418">
        <v>0</v>
      </c>
      <c r="S418">
        <v>115765</v>
      </c>
      <c r="T418" t="s">
        <v>1007</v>
      </c>
      <c r="U418">
        <v>0</v>
      </c>
      <c r="V418"/>
      <c r="W418">
        <v>3</v>
      </c>
      <c r="X418" t="s">
        <v>194</v>
      </c>
      <c r="Y418"/>
      <c r="Z418" t="s">
        <v>518</v>
      </c>
      <c r="AA418" t="s">
        <v>519</v>
      </c>
      <c r="AB418" t="s">
        <v>199</v>
      </c>
      <c r="AC418" t="s">
        <v>207</v>
      </c>
      <c r="AD418" t="s">
        <v>195</v>
      </c>
      <c r="AE418" t="s">
        <v>480</v>
      </c>
      <c r="AF418" s="13">
        <v>46254</v>
      </c>
      <c r="AG418" s="13">
        <v>46374</v>
      </c>
      <c r="AH418"/>
      <c r="AI418"/>
      <c r="AJ418"/>
      <c r="AK418"/>
      <c r="AL418"/>
      <c r="AM418"/>
      <c r="AN418"/>
      <c r="AO418"/>
      <c r="AP418"/>
      <c r="AQ418"/>
      <c r="AR418"/>
      <c r="AS418"/>
      <c r="AT418" s="59">
        <f>VLOOKUP($BR418,Tables!$D$14:$I$27,2,FALSE)*W418</f>
        <v>480</v>
      </c>
      <c r="AU418" s="59">
        <f>VLOOKUP($BR418,Tables!$D$14:$I$27,3,FALSE)</f>
        <v>0</v>
      </c>
      <c r="AV418" s="59">
        <f>VLOOKUP($BR418,Tables!$D$14:$I$27,4,FALSE)*W418</f>
        <v>0</v>
      </c>
      <c r="AW418" s="59">
        <f>VLOOKUP($BR418,Tables!$D$14:$I$27,5,FALSE)*W418</f>
        <v>0</v>
      </c>
      <c r="AX418" s="52">
        <f>IF(ISERROR(VLOOKUP(V418,Tables!$A$2:$B$27,2,FALSE))=TRUE,0,VLOOKUP(V418,Tables!$A$2:$B$27,2,FALSE))*VLOOKUP(BR418,Tables!$D$14:$J$27,7,FALSE)</f>
        <v>0</v>
      </c>
      <c r="AY418" s="52">
        <f>IF(ISERROR(VLOOKUP(BS418,Tables!$A$2:$B$31,2,FALSE))=TRUE,0,VLOOKUP(BS418,Tables!$A$2:$B$31,2,FALSE))</f>
        <v>0</v>
      </c>
      <c r="AZ418" s="59">
        <f>VLOOKUP($BR418,Tables!$D$14:$K$27,8,FALSE)</f>
        <v>0</v>
      </c>
      <c r="BA418" s="59">
        <f>IF(OR(BR418="T150",BR418="HYBT150"),W418*Tables!$L$23,0)</f>
        <v>0</v>
      </c>
      <c r="BB418" s="59">
        <f>IF(OR(BR418="T200",BR418="HYBT200"),W418*Tables!$E$24,0)</f>
        <v>0</v>
      </c>
      <c r="BC418" s="61">
        <f t="shared" si="83"/>
        <v>480</v>
      </c>
      <c r="BD418" s="55" t="str">
        <f t="shared" si="94"/>
        <v/>
      </c>
      <c r="BE418" s="55" t="str">
        <f t="shared" si="94"/>
        <v/>
      </c>
      <c r="BF418" s="55" t="str">
        <f t="shared" si="94"/>
        <v/>
      </c>
      <c r="BG418" s="55" t="str">
        <f t="shared" si="94"/>
        <v/>
      </c>
      <c r="BH418" s="55" t="str">
        <f t="shared" si="94"/>
        <v/>
      </c>
      <c r="BI418" s="55" t="str">
        <f t="shared" si="94"/>
        <v/>
      </c>
      <c r="BJ418" s="55" t="str">
        <f t="shared" si="94"/>
        <v/>
      </c>
      <c r="BK418" s="55" t="str">
        <f t="shared" si="94"/>
        <v/>
      </c>
      <c r="BL418" s="55" t="str">
        <f t="shared" si="94"/>
        <v/>
      </c>
      <c r="BM418" s="55" t="str">
        <f t="shared" si="94"/>
        <v/>
      </c>
      <c r="BN418" s="55" t="str">
        <f t="shared" si="94"/>
        <v/>
      </c>
      <c r="BO418" s="55" t="str">
        <f t="shared" si="94"/>
        <v/>
      </c>
      <c r="BP418" s="55" t="str">
        <f t="shared" si="94"/>
        <v/>
      </c>
      <c r="BQ418" s="55" t="str">
        <f t="shared" si="94"/>
        <v/>
      </c>
      <c r="BR418" s="62" t="str">
        <f t="shared" si="84"/>
        <v>Base</v>
      </c>
      <c r="BS418" s="62" t="str">
        <f t="shared" si="85"/>
        <v/>
      </c>
      <c r="BT418" s="63">
        <f t="shared" si="86"/>
        <v>121</v>
      </c>
      <c r="BU418" s="64">
        <f t="shared" si="87"/>
        <v>6.26</v>
      </c>
      <c r="BV418" s="64">
        <f t="shared" si="88"/>
        <v>13.52</v>
      </c>
      <c r="BW418" s="64">
        <f t="shared" si="89"/>
        <v>100.8</v>
      </c>
      <c r="BX418" s="65">
        <f t="shared" si="90"/>
        <v>46260.26</v>
      </c>
      <c r="BY418" s="65">
        <f t="shared" si="91"/>
        <v>46267.519999999997</v>
      </c>
      <c r="BZ418" s="65">
        <f t="shared" si="92"/>
        <v>46356.800000000003</v>
      </c>
    </row>
    <row r="419" spans="1:78" ht="15.5" x14ac:dyDescent="0.35">
      <c r="A419">
        <v>71930</v>
      </c>
      <c r="B419" t="s">
        <v>782</v>
      </c>
      <c r="C419" t="s">
        <v>43</v>
      </c>
      <c r="D419">
        <v>220</v>
      </c>
      <c r="E419">
        <v>3091</v>
      </c>
      <c r="F419" t="s">
        <v>44</v>
      </c>
      <c r="G419" t="s">
        <v>216</v>
      </c>
      <c r="H419" t="s">
        <v>43</v>
      </c>
      <c r="I419" s="13">
        <v>46254</v>
      </c>
      <c r="J419" s="13">
        <v>46374</v>
      </c>
      <c r="K419" s="13">
        <v>46314</v>
      </c>
      <c r="L419" t="s">
        <v>1006</v>
      </c>
      <c r="M419" t="s">
        <v>517</v>
      </c>
      <c r="N419">
        <v>56</v>
      </c>
      <c r="O419">
        <v>0</v>
      </c>
      <c r="P419">
        <v>0</v>
      </c>
      <c r="Q419">
        <v>0</v>
      </c>
      <c r="R419">
        <v>0</v>
      </c>
      <c r="S419">
        <v>115765</v>
      </c>
      <c r="T419" t="s">
        <v>1007</v>
      </c>
      <c r="U419">
        <v>0</v>
      </c>
      <c r="V419"/>
      <c r="W419">
        <v>3</v>
      </c>
      <c r="X419" t="s">
        <v>194</v>
      </c>
      <c r="Y419"/>
      <c r="Z419" t="s">
        <v>518</v>
      </c>
      <c r="AA419" t="s">
        <v>519</v>
      </c>
      <c r="AB419" t="s">
        <v>199</v>
      </c>
      <c r="AC419" t="s">
        <v>575</v>
      </c>
      <c r="AD419" t="s">
        <v>576</v>
      </c>
      <c r="AE419" t="s">
        <v>480</v>
      </c>
      <c r="AF419" s="13">
        <v>46254</v>
      </c>
      <c r="AG419" s="13">
        <v>46374</v>
      </c>
      <c r="AH419"/>
      <c r="AI419"/>
      <c r="AJ419"/>
      <c r="AK419"/>
      <c r="AL419"/>
      <c r="AM419"/>
      <c r="AN419"/>
      <c r="AO419"/>
      <c r="AP419"/>
      <c r="AQ419"/>
      <c r="AR419"/>
      <c r="AS419"/>
      <c r="AT419" s="59">
        <f>VLOOKUP($BR419,Tables!$D$14:$I$27,2,FALSE)*W419</f>
        <v>480</v>
      </c>
      <c r="AU419" s="59">
        <f>VLOOKUP($BR419,Tables!$D$14:$I$27,3,FALSE)</f>
        <v>0</v>
      </c>
      <c r="AV419" s="59">
        <f>VLOOKUP($BR419,Tables!$D$14:$I$27,4,FALSE)*W419</f>
        <v>0</v>
      </c>
      <c r="AW419" s="59">
        <f>VLOOKUP($BR419,Tables!$D$14:$I$27,5,FALSE)*W419</f>
        <v>0</v>
      </c>
      <c r="AX419" s="52">
        <f>IF(ISERROR(VLOOKUP(V419,Tables!$A$2:$B$27,2,FALSE))=TRUE,0,VLOOKUP(V419,Tables!$A$2:$B$27,2,FALSE))*VLOOKUP(BR419,Tables!$D$14:$J$27,7,FALSE)</f>
        <v>0</v>
      </c>
      <c r="AY419" s="52">
        <f>IF(ISERROR(VLOOKUP(BS419,Tables!$A$2:$B$31,2,FALSE))=TRUE,0,VLOOKUP(BS419,Tables!$A$2:$B$31,2,FALSE))</f>
        <v>0</v>
      </c>
      <c r="AZ419" s="59">
        <f>VLOOKUP($BR419,Tables!$D$14:$K$27,8,FALSE)</f>
        <v>0</v>
      </c>
      <c r="BA419" s="59">
        <f>IF(OR(BR419="T150",BR419="HYBT150"),W419*Tables!$L$23,0)</f>
        <v>0</v>
      </c>
      <c r="BB419" s="59">
        <f>IF(OR(BR419="T200",BR419="HYBT200"),W419*Tables!$E$24,0)</f>
        <v>0</v>
      </c>
      <c r="BC419" s="61">
        <f t="shared" si="83"/>
        <v>480</v>
      </c>
      <c r="BD419" s="55" t="str">
        <f t="shared" si="94"/>
        <v/>
      </c>
      <c r="BE419" s="55" t="str">
        <f t="shared" si="94"/>
        <v/>
      </c>
      <c r="BF419" s="55" t="str">
        <f t="shared" si="94"/>
        <v/>
      </c>
      <c r="BG419" s="55" t="str">
        <f t="shared" si="94"/>
        <v/>
      </c>
      <c r="BH419" s="55" t="str">
        <f t="shared" si="94"/>
        <v/>
      </c>
      <c r="BI419" s="55" t="str">
        <f t="shared" si="94"/>
        <v/>
      </c>
      <c r="BJ419" s="55" t="str">
        <f t="shared" si="94"/>
        <v/>
      </c>
      <c r="BK419" s="55" t="str">
        <f t="shared" si="94"/>
        <v/>
      </c>
      <c r="BL419" s="55" t="str">
        <f t="shared" si="94"/>
        <v/>
      </c>
      <c r="BM419" s="55" t="str">
        <f t="shared" si="94"/>
        <v/>
      </c>
      <c r="BN419" s="55" t="str">
        <f t="shared" si="94"/>
        <v/>
      </c>
      <c r="BO419" s="55" t="str">
        <f t="shared" si="94"/>
        <v/>
      </c>
      <c r="BP419" s="55" t="str">
        <f t="shared" si="94"/>
        <v/>
      </c>
      <c r="BQ419" s="55" t="str">
        <f t="shared" si="94"/>
        <v/>
      </c>
      <c r="BR419" s="62" t="str">
        <f t="shared" si="84"/>
        <v>Base</v>
      </c>
      <c r="BS419" s="62" t="str">
        <f t="shared" si="85"/>
        <v/>
      </c>
      <c r="BT419" s="63">
        <f t="shared" si="86"/>
        <v>121</v>
      </c>
      <c r="BU419" s="64">
        <f t="shared" si="87"/>
        <v>6.26</v>
      </c>
      <c r="BV419" s="64">
        <f t="shared" si="88"/>
        <v>13.52</v>
      </c>
      <c r="BW419" s="64">
        <f t="shared" si="89"/>
        <v>100.8</v>
      </c>
      <c r="BX419" s="65">
        <f t="shared" si="90"/>
        <v>46260.26</v>
      </c>
      <c r="BY419" s="65">
        <f t="shared" si="91"/>
        <v>46267.519999999997</v>
      </c>
      <c r="BZ419" s="65">
        <f t="shared" si="92"/>
        <v>46356.800000000003</v>
      </c>
    </row>
    <row r="420" spans="1:78" ht="15.5" x14ac:dyDescent="0.35">
      <c r="A420">
        <v>71045</v>
      </c>
      <c r="B420" t="s">
        <v>782</v>
      </c>
      <c r="C420" t="s">
        <v>43</v>
      </c>
      <c r="D420">
        <v>220</v>
      </c>
      <c r="E420">
        <v>3092</v>
      </c>
      <c r="F420" t="s">
        <v>44</v>
      </c>
      <c r="G420" t="s">
        <v>216</v>
      </c>
      <c r="H420" t="s">
        <v>43</v>
      </c>
      <c r="I420" s="13">
        <v>46246</v>
      </c>
      <c r="J420" s="13">
        <v>46374</v>
      </c>
      <c r="K420" s="13">
        <v>46310</v>
      </c>
      <c r="L420" t="s">
        <v>1008</v>
      </c>
      <c r="M420" t="s">
        <v>337</v>
      </c>
      <c r="N420">
        <v>24</v>
      </c>
      <c r="O420">
        <v>0</v>
      </c>
      <c r="P420">
        <v>0</v>
      </c>
      <c r="Q420">
        <v>0</v>
      </c>
      <c r="R420">
        <v>0</v>
      </c>
      <c r="S420">
        <v>367988</v>
      </c>
      <c r="T420" t="s">
        <v>1009</v>
      </c>
      <c r="U420">
        <v>0</v>
      </c>
      <c r="V420"/>
      <c r="W420">
        <v>3</v>
      </c>
      <c r="X420" t="s">
        <v>194</v>
      </c>
      <c r="Y420"/>
      <c r="Z420" t="s">
        <v>574</v>
      </c>
      <c r="AA420" t="s">
        <v>542</v>
      </c>
      <c r="AB420" t="s">
        <v>199</v>
      </c>
      <c r="AC420" t="s">
        <v>827</v>
      </c>
      <c r="AD420" t="s">
        <v>828</v>
      </c>
      <c r="AE420" t="s">
        <v>480</v>
      </c>
      <c r="AF420" s="13">
        <v>46246</v>
      </c>
      <c r="AG420" s="13">
        <v>46374</v>
      </c>
      <c r="AH420"/>
      <c r="AI420"/>
      <c r="AJ420"/>
      <c r="AK420"/>
      <c r="AL420"/>
      <c r="AM420"/>
      <c r="AN420"/>
      <c r="AO420"/>
      <c r="AP420"/>
      <c r="AQ420"/>
      <c r="AR420"/>
      <c r="AS420"/>
      <c r="AT420" s="59">
        <f>VLOOKUP($BR420,Tables!$D$14:$I$27,2,FALSE)*W420</f>
        <v>480</v>
      </c>
      <c r="AU420" s="59">
        <f>VLOOKUP($BR420,Tables!$D$14:$I$27,3,FALSE)</f>
        <v>0</v>
      </c>
      <c r="AV420" s="59">
        <f>VLOOKUP($BR420,Tables!$D$14:$I$27,4,FALSE)*W420</f>
        <v>0</v>
      </c>
      <c r="AW420" s="59">
        <f>VLOOKUP($BR420,Tables!$D$14:$I$27,5,FALSE)*W420</f>
        <v>0</v>
      </c>
      <c r="AX420" s="52">
        <f>IF(ISERROR(VLOOKUP(V420,Tables!$A$2:$B$27,2,FALSE))=TRUE,0,VLOOKUP(V420,Tables!$A$2:$B$27,2,FALSE))*VLOOKUP(BR420,Tables!$D$14:$J$27,7,FALSE)</f>
        <v>0</v>
      </c>
      <c r="AY420" s="52">
        <f>IF(ISERROR(VLOOKUP(BS420,Tables!$A$2:$B$31,2,FALSE))=TRUE,0,VLOOKUP(BS420,Tables!$A$2:$B$31,2,FALSE))</f>
        <v>0</v>
      </c>
      <c r="AZ420" s="59">
        <f>VLOOKUP($BR420,Tables!$D$14:$K$27,8,FALSE)</f>
        <v>0</v>
      </c>
      <c r="BA420" s="59">
        <f>IF(OR(BR420="T150",BR420="HYBT150"),W420*Tables!$L$23,0)</f>
        <v>0</v>
      </c>
      <c r="BB420" s="59">
        <f>IF(OR(BR420="T200",BR420="HYBT200"),W420*Tables!$E$24,0)</f>
        <v>0</v>
      </c>
      <c r="BC420" s="61">
        <f t="shared" si="83"/>
        <v>480</v>
      </c>
      <c r="BD420" s="55" t="str">
        <f t="shared" si="94"/>
        <v/>
      </c>
      <c r="BE420" s="55" t="str">
        <f t="shared" si="94"/>
        <v/>
      </c>
      <c r="BF420" s="55" t="str">
        <f t="shared" si="94"/>
        <v/>
      </c>
      <c r="BG420" s="55" t="str">
        <f t="shared" si="94"/>
        <v/>
      </c>
      <c r="BH420" s="55" t="str">
        <f t="shared" si="94"/>
        <v/>
      </c>
      <c r="BI420" s="55" t="str">
        <f t="shared" si="94"/>
        <v/>
      </c>
      <c r="BJ420" s="55" t="str">
        <f t="shared" si="94"/>
        <v/>
      </c>
      <c r="BK420" s="55" t="str">
        <f t="shared" si="94"/>
        <v/>
      </c>
      <c r="BL420" s="55" t="str">
        <f t="shared" si="94"/>
        <v/>
      </c>
      <c r="BM420" s="55" t="str">
        <f t="shared" si="94"/>
        <v/>
      </c>
      <c r="BN420" s="55" t="str">
        <f t="shared" si="94"/>
        <v/>
      </c>
      <c r="BO420" s="55" t="str">
        <f t="shared" si="94"/>
        <v/>
      </c>
      <c r="BP420" s="55" t="str">
        <f t="shared" si="94"/>
        <v/>
      </c>
      <c r="BQ420" s="55" t="str">
        <f t="shared" si="94"/>
        <v/>
      </c>
      <c r="BR420" s="62" t="str">
        <f t="shared" si="84"/>
        <v>Base</v>
      </c>
      <c r="BS420" s="62" t="str">
        <f t="shared" si="85"/>
        <v/>
      </c>
      <c r="BT420" s="63">
        <f t="shared" si="86"/>
        <v>129</v>
      </c>
      <c r="BU420" s="64">
        <f t="shared" si="87"/>
        <v>6.7399999999999993</v>
      </c>
      <c r="BV420" s="64">
        <f t="shared" si="88"/>
        <v>14.479999999999999</v>
      </c>
      <c r="BW420" s="64">
        <f t="shared" si="89"/>
        <v>107.52</v>
      </c>
      <c r="BX420" s="65">
        <f t="shared" si="90"/>
        <v>46252.74</v>
      </c>
      <c r="BY420" s="65">
        <f t="shared" si="91"/>
        <v>46260.480000000003</v>
      </c>
      <c r="BZ420" s="65">
        <f t="shared" si="92"/>
        <v>46353.52</v>
      </c>
    </row>
    <row r="421" spans="1:78" ht="15.5" x14ac:dyDescent="0.35">
      <c r="A421">
        <v>71345</v>
      </c>
      <c r="B421" t="s">
        <v>782</v>
      </c>
      <c r="C421" t="s">
        <v>43</v>
      </c>
      <c r="D421">
        <v>220</v>
      </c>
      <c r="E421">
        <v>3093</v>
      </c>
      <c r="F421" t="s">
        <v>44</v>
      </c>
      <c r="G421" t="s">
        <v>216</v>
      </c>
      <c r="H421" t="s">
        <v>43</v>
      </c>
      <c r="I421" s="13">
        <v>46253</v>
      </c>
      <c r="J421" s="13">
        <v>46367</v>
      </c>
      <c r="K421" s="13">
        <v>46310</v>
      </c>
      <c r="L421" t="s">
        <v>1008</v>
      </c>
      <c r="M421" t="s">
        <v>331</v>
      </c>
      <c r="N421">
        <v>24</v>
      </c>
      <c r="O421">
        <v>17</v>
      </c>
      <c r="P421">
        <v>17</v>
      </c>
      <c r="Q421">
        <v>17</v>
      </c>
      <c r="R421">
        <v>0</v>
      </c>
      <c r="S421">
        <v>199930</v>
      </c>
      <c r="T421" t="s">
        <v>225</v>
      </c>
      <c r="U421">
        <v>0</v>
      </c>
      <c r="V421"/>
      <c r="W421">
        <v>3</v>
      </c>
      <c r="X421" t="s">
        <v>194</v>
      </c>
      <c r="Y421"/>
      <c r="Z421" t="s">
        <v>839</v>
      </c>
      <c r="AA421" t="s">
        <v>332</v>
      </c>
      <c r="AB421" t="s">
        <v>199</v>
      </c>
      <c r="AC421" t="s">
        <v>1165</v>
      </c>
      <c r="AD421" t="s">
        <v>340</v>
      </c>
      <c r="AE421" t="s">
        <v>483</v>
      </c>
      <c r="AF421" s="13">
        <v>46253</v>
      </c>
      <c r="AG421" s="13">
        <v>46367</v>
      </c>
      <c r="AH421"/>
      <c r="AI421"/>
      <c r="AJ421"/>
      <c r="AK421"/>
      <c r="AL421"/>
      <c r="AM421"/>
      <c r="AN421"/>
      <c r="AO421"/>
      <c r="AP421"/>
      <c r="AQ421"/>
      <c r="AR421"/>
      <c r="AS421"/>
      <c r="AT421" s="59">
        <f>VLOOKUP($BR421,Tables!$D$14:$I$27,2,FALSE)*W421</f>
        <v>480</v>
      </c>
      <c r="AU421" s="59">
        <f>VLOOKUP($BR421,Tables!$D$14:$I$27,3,FALSE)</f>
        <v>0</v>
      </c>
      <c r="AV421" s="59">
        <f>VLOOKUP($BR421,Tables!$D$14:$I$27,4,FALSE)*W421</f>
        <v>0</v>
      </c>
      <c r="AW421" s="59">
        <f>VLOOKUP($BR421,Tables!$D$14:$I$27,5,FALSE)*W421</f>
        <v>0</v>
      </c>
      <c r="AX421" s="52">
        <f>IF(ISERROR(VLOOKUP(V421,Tables!$A$2:$B$27,2,FALSE))=TRUE,0,VLOOKUP(V421,Tables!$A$2:$B$27,2,FALSE))*VLOOKUP(BR421,Tables!$D$14:$J$27,7,FALSE)</f>
        <v>0</v>
      </c>
      <c r="AY421" s="52">
        <f>IF(ISERROR(VLOOKUP(BS421,Tables!$A$2:$B$31,2,FALSE))=TRUE,0,VLOOKUP(BS421,Tables!$A$2:$B$31,2,FALSE))</f>
        <v>0</v>
      </c>
      <c r="AZ421" s="59">
        <f>VLOOKUP($BR421,Tables!$D$14:$K$27,8,FALSE)</f>
        <v>0</v>
      </c>
      <c r="BA421" s="59">
        <f>IF(OR(BR421="T150",BR421="HYBT150"),W421*Tables!$L$23,0)</f>
        <v>0</v>
      </c>
      <c r="BB421" s="59">
        <f>IF(OR(BR421="T200",BR421="HYBT200"),W421*Tables!$E$24,0)</f>
        <v>0</v>
      </c>
      <c r="BC421" s="61">
        <f t="shared" si="83"/>
        <v>480</v>
      </c>
      <c r="BD421" s="55" t="str">
        <f t="shared" si="94"/>
        <v/>
      </c>
      <c r="BE421" s="55" t="str">
        <f t="shared" si="94"/>
        <v/>
      </c>
      <c r="BF421" s="55" t="str">
        <f t="shared" si="94"/>
        <v/>
      </c>
      <c r="BG421" s="55" t="str">
        <f t="shared" si="94"/>
        <v/>
      </c>
      <c r="BH421" s="55" t="str">
        <f t="shared" si="94"/>
        <v/>
      </c>
      <c r="BI421" s="55" t="str">
        <f t="shared" si="94"/>
        <v/>
      </c>
      <c r="BJ421" s="55" t="str">
        <f t="shared" si="94"/>
        <v/>
      </c>
      <c r="BK421" s="55" t="str">
        <f t="shared" si="94"/>
        <v/>
      </c>
      <c r="BL421" s="55" t="str">
        <f t="shared" si="94"/>
        <v/>
      </c>
      <c r="BM421" s="55" t="str">
        <f t="shared" si="94"/>
        <v/>
      </c>
      <c r="BN421" s="55" t="str">
        <f t="shared" si="94"/>
        <v/>
      </c>
      <c r="BO421" s="55" t="str">
        <f t="shared" si="94"/>
        <v/>
      </c>
      <c r="BP421" s="55" t="str">
        <f t="shared" si="94"/>
        <v/>
      </c>
      <c r="BQ421" s="55" t="str">
        <f t="shared" si="94"/>
        <v/>
      </c>
      <c r="BR421" s="62" t="str">
        <f t="shared" si="84"/>
        <v>Base</v>
      </c>
      <c r="BS421" s="62" t="str">
        <f t="shared" si="85"/>
        <v/>
      </c>
      <c r="BT421" s="63">
        <f t="shared" si="86"/>
        <v>115</v>
      </c>
      <c r="BU421" s="64">
        <f t="shared" si="87"/>
        <v>5.8999999999999995</v>
      </c>
      <c r="BV421" s="64">
        <f t="shared" si="88"/>
        <v>12.799999999999999</v>
      </c>
      <c r="BW421" s="64">
        <f t="shared" si="89"/>
        <v>95.759999999999991</v>
      </c>
      <c r="BX421" s="65">
        <f t="shared" si="90"/>
        <v>46258.9</v>
      </c>
      <c r="BY421" s="65">
        <f t="shared" si="91"/>
        <v>46265.8</v>
      </c>
      <c r="BZ421" s="65">
        <f t="shared" si="92"/>
        <v>46349.760000000002</v>
      </c>
    </row>
    <row r="422" spans="1:78" ht="15.5" x14ac:dyDescent="0.35">
      <c r="A422">
        <v>71046</v>
      </c>
      <c r="B422" t="s">
        <v>782</v>
      </c>
      <c r="C422" t="s">
        <v>43</v>
      </c>
      <c r="D422">
        <v>220</v>
      </c>
      <c r="E422">
        <v>3094</v>
      </c>
      <c r="F422" t="s">
        <v>44</v>
      </c>
      <c r="G422" t="s">
        <v>216</v>
      </c>
      <c r="H422" t="s">
        <v>43</v>
      </c>
      <c r="I422" s="13">
        <v>46246</v>
      </c>
      <c r="J422" s="13">
        <v>46374</v>
      </c>
      <c r="K422" s="13">
        <v>46310</v>
      </c>
      <c r="L422" t="s">
        <v>1008</v>
      </c>
      <c r="M422" t="s">
        <v>337</v>
      </c>
      <c r="N422">
        <v>24</v>
      </c>
      <c r="O422">
        <v>0</v>
      </c>
      <c r="P422">
        <v>0</v>
      </c>
      <c r="Q422">
        <v>0</v>
      </c>
      <c r="R422">
        <v>0</v>
      </c>
      <c r="S422">
        <v>367988</v>
      </c>
      <c r="T422" t="s">
        <v>1009</v>
      </c>
      <c r="U422">
        <v>0</v>
      </c>
      <c r="V422"/>
      <c r="W422">
        <v>3</v>
      </c>
      <c r="X422" t="s">
        <v>194</v>
      </c>
      <c r="Y422"/>
      <c r="Z422" t="s">
        <v>574</v>
      </c>
      <c r="AA422" t="s">
        <v>542</v>
      </c>
      <c r="AB422" t="s">
        <v>199</v>
      </c>
      <c r="AC422" t="s">
        <v>658</v>
      </c>
      <c r="AD422" t="s">
        <v>30</v>
      </c>
      <c r="AE422" t="s">
        <v>480</v>
      </c>
      <c r="AF422" s="13">
        <v>46246</v>
      </c>
      <c r="AG422" s="13">
        <v>46374</v>
      </c>
      <c r="AH422"/>
      <c r="AI422"/>
      <c r="AJ422"/>
      <c r="AK422"/>
      <c r="AL422"/>
      <c r="AM422"/>
      <c r="AN422"/>
      <c r="AO422"/>
      <c r="AP422"/>
      <c r="AQ422"/>
      <c r="AR422"/>
      <c r="AS422"/>
      <c r="AT422" s="59">
        <f>VLOOKUP($BR422,Tables!$D$14:$I$27,2,FALSE)*W422</f>
        <v>480</v>
      </c>
      <c r="AU422" s="59">
        <f>VLOOKUP($BR422,Tables!$D$14:$I$27,3,FALSE)</f>
        <v>0</v>
      </c>
      <c r="AV422" s="59">
        <f>VLOOKUP($BR422,Tables!$D$14:$I$27,4,FALSE)*W422</f>
        <v>0</v>
      </c>
      <c r="AW422" s="59">
        <f>VLOOKUP($BR422,Tables!$D$14:$I$27,5,FALSE)*W422</f>
        <v>0</v>
      </c>
      <c r="AX422" s="52">
        <f>IF(ISERROR(VLOOKUP(V422,Tables!$A$2:$B$27,2,FALSE))=TRUE,0,VLOOKUP(V422,Tables!$A$2:$B$27,2,FALSE))*VLOOKUP(BR422,Tables!$D$14:$J$27,7,FALSE)</f>
        <v>0</v>
      </c>
      <c r="AY422" s="52">
        <f>IF(ISERROR(VLOOKUP(BS422,Tables!$A$2:$B$31,2,FALSE))=TRUE,0,VLOOKUP(BS422,Tables!$A$2:$B$31,2,FALSE))</f>
        <v>0</v>
      </c>
      <c r="AZ422" s="59">
        <f>VLOOKUP($BR422,Tables!$D$14:$K$27,8,FALSE)</f>
        <v>0</v>
      </c>
      <c r="BA422" s="59">
        <f>IF(OR(BR422="T150",BR422="HYBT150"),W422*Tables!$L$23,0)</f>
        <v>0</v>
      </c>
      <c r="BB422" s="59">
        <f>IF(OR(BR422="T200",BR422="HYBT200"),W422*Tables!$E$24,0)</f>
        <v>0</v>
      </c>
      <c r="BC422" s="61">
        <f t="shared" si="83"/>
        <v>480</v>
      </c>
      <c r="BD422" s="55" t="str">
        <f t="shared" si="94"/>
        <v/>
      </c>
      <c r="BE422" s="55" t="str">
        <f t="shared" si="94"/>
        <v/>
      </c>
      <c r="BF422" s="55" t="str">
        <f t="shared" si="94"/>
        <v/>
      </c>
      <c r="BG422" s="55" t="str">
        <f t="shared" si="94"/>
        <v/>
      </c>
      <c r="BH422" s="55" t="str">
        <f t="shared" si="94"/>
        <v/>
      </c>
      <c r="BI422" s="55" t="str">
        <f t="shared" si="94"/>
        <v/>
      </c>
      <c r="BJ422" s="55" t="str">
        <f t="shared" si="94"/>
        <v/>
      </c>
      <c r="BK422" s="55" t="str">
        <f t="shared" si="94"/>
        <v/>
      </c>
      <c r="BL422" s="55" t="str">
        <f t="shared" si="94"/>
        <v/>
      </c>
      <c r="BM422" s="55" t="str">
        <f t="shared" si="94"/>
        <v/>
      </c>
      <c r="BN422" s="55" t="str">
        <f t="shared" si="94"/>
        <v/>
      </c>
      <c r="BO422" s="55" t="str">
        <f t="shared" si="94"/>
        <v/>
      </c>
      <c r="BP422" s="55" t="str">
        <f t="shared" si="94"/>
        <v/>
      </c>
      <c r="BQ422" s="55" t="str">
        <f t="shared" si="94"/>
        <v/>
      </c>
      <c r="BR422" s="62" t="str">
        <f t="shared" si="84"/>
        <v>Base</v>
      </c>
      <c r="BS422" s="62" t="str">
        <f t="shared" si="85"/>
        <v/>
      </c>
      <c r="BT422" s="63">
        <f t="shared" si="86"/>
        <v>129</v>
      </c>
      <c r="BU422" s="64">
        <f t="shared" si="87"/>
        <v>6.7399999999999993</v>
      </c>
      <c r="BV422" s="64">
        <f t="shared" si="88"/>
        <v>14.479999999999999</v>
      </c>
      <c r="BW422" s="64">
        <f t="shared" si="89"/>
        <v>107.52</v>
      </c>
      <c r="BX422" s="65">
        <f t="shared" si="90"/>
        <v>46252.74</v>
      </c>
      <c r="BY422" s="65">
        <f t="shared" si="91"/>
        <v>46260.480000000003</v>
      </c>
      <c r="BZ422" s="65">
        <f t="shared" si="92"/>
        <v>46353.52</v>
      </c>
    </row>
    <row r="423" spans="1:78" ht="15.5" x14ac:dyDescent="0.35">
      <c r="A423">
        <v>71047</v>
      </c>
      <c r="B423" t="s">
        <v>782</v>
      </c>
      <c r="C423" t="s">
        <v>43</v>
      </c>
      <c r="D423">
        <v>220</v>
      </c>
      <c r="E423">
        <v>3095</v>
      </c>
      <c r="F423" t="s">
        <v>44</v>
      </c>
      <c r="G423" t="s">
        <v>216</v>
      </c>
      <c r="H423" t="s">
        <v>43</v>
      </c>
      <c r="I423" s="13">
        <v>46246</v>
      </c>
      <c r="J423" s="13">
        <v>46374</v>
      </c>
      <c r="K423" s="13">
        <v>46310</v>
      </c>
      <c r="L423" t="s">
        <v>1008</v>
      </c>
      <c r="M423" t="s">
        <v>337</v>
      </c>
      <c r="N423">
        <v>30</v>
      </c>
      <c r="O423">
        <v>0</v>
      </c>
      <c r="P423">
        <v>0</v>
      </c>
      <c r="Q423">
        <v>0</v>
      </c>
      <c r="R423">
        <v>0</v>
      </c>
      <c r="S423">
        <v>367988</v>
      </c>
      <c r="T423" t="s">
        <v>1009</v>
      </c>
      <c r="U423">
        <v>0</v>
      </c>
      <c r="V423"/>
      <c r="W423">
        <v>3</v>
      </c>
      <c r="X423" t="s">
        <v>194</v>
      </c>
      <c r="Y423"/>
      <c r="Z423" t="s">
        <v>574</v>
      </c>
      <c r="AA423" t="s">
        <v>542</v>
      </c>
      <c r="AB423" t="s">
        <v>199</v>
      </c>
      <c r="AC423" t="s">
        <v>659</v>
      </c>
      <c r="AD423" t="s">
        <v>660</v>
      </c>
      <c r="AE423" t="s">
        <v>480</v>
      </c>
      <c r="AF423" s="13">
        <v>46246</v>
      </c>
      <c r="AG423" s="13">
        <v>46374</v>
      </c>
      <c r="AH423"/>
      <c r="AI423"/>
      <c r="AJ423"/>
      <c r="AK423"/>
      <c r="AL423"/>
      <c r="AM423"/>
      <c r="AN423"/>
      <c r="AO423"/>
      <c r="AP423"/>
      <c r="AQ423"/>
      <c r="AR423"/>
      <c r="AS423"/>
      <c r="AT423" s="59">
        <f>VLOOKUP($BR423,Tables!$D$14:$I$27,2,FALSE)*W423</f>
        <v>480</v>
      </c>
      <c r="AU423" s="59">
        <f>VLOOKUP($BR423,Tables!$D$14:$I$27,3,FALSE)</f>
        <v>0</v>
      </c>
      <c r="AV423" s="59">
        <f>VLOOKUP($BR423,Tables!$D$14:$I$27,4,FALSE)*W423</f>
        <v>0</v>
      </c>
      <c r="AW423" s="59">
        <f>VLOOKUP($BR423,Tables!$D$14:$I$27,5,FALSE)*W423</f>
        <v>0</v>
      </c>
      <c r="AX423" s="52">
        <f>IF(ISERROR(VLOOKUP(V423,Tables!$A$2:$B$27,2,FALSE))=TRUE,0,VLOOKUP(V423,Tables!$A$2:$B$27,2,FALSE))*VLOOKUP(BR423,Tables!$D$14:$J$27,7,FALSE)</f>
        <v>0</v>
      </c>
      <c r="AY423" s="52">
        <f>IF(ISERROR(VLOOKUP(BS423,Tables!$A$2:$B$31,2,FALSE))=TRUE,0,VLOOKUP(BS423,Tables!$A$2:$B$31,2,FALSE))</f>
        <v>0</v>
      </c>
      <c r="AZ423" s="59">
        <f>VLOOKUP($BR423,Tables!$D$14:$K$27,8,FALSE)</f>
        <v>0</v>
      </c>
      <c r="BA423" s="59">
        <f>IF(OR(BR423="T150",BR423="HYBT150"),W423*Tables!$L$23,0)</f>
        <v>0</v>
      </c>
      <c r="BB423" s="59">
        <f>IF(OR(BR423="T200",BR423="HYBT200"),W423*Tables!$E$24,0)</f>
        <v>0</v>
      </c>
      <c r="BC423" s="61">
        <f t="shared" si="83"/>
        <v>480</v>
      </c>
      <c r="BD423" s="55" t="str">
        <f t="shared" si="94"/>
        <v/>
      </c>
      <c r="BE423" s="55" t="str">
        <f t="shared" si="94"/>
        <v/>
      </c>
      <c r="BF423" s="55" t="str">
        <f t="shared" si="94"/>
        <v/>
      </c>
      <c r="BG423" s="55" t="str">
        <f t="shared" si="94"/>
        <v/>
      </c>
      <c r="BH423" s="55" t="str">
        <f t="shared" si="94"/>
        <v/>
      </c>
      <c r="BI423" s="55" t="str">
        <f t="shared" si="94"/>
        <v/>
      </c>
      <c r="BJ423" s="55" t="str">
        <f t="shared" si="94"/>
        <v/>
      </c>
      <c r="BK423" s="55" t="str">
        <f t="shared" si="94"/>
        <v/>
      </c>
      <c r="BL423" s="55" t="str">
        <f t="shared" si="94"/>
        <v/>
      </c>
      <c r="BM423" s="55" t="str">
        <f t="shared" si="94"/>
        <v/>
      </c>
      <c r="BN423" s="55" t="str">
        <f t="shared" si="94"/>
        <v/>
      </c>
      <c r="BO423" s="55" t="str">
        <f t="shared" si="94"/>
        <v/>
      </c>
      <c r="BP423" s="55" t="str">
        <f t="shared" si="94"/>
        <v/>
      </c>
      <c r="BQ423" s="55" t="str">
        <f t="shared" si="94"/>
        <v/>
      </c>
      <c r="BR423" s="62" t="str">
        <f t="shared" si="84"/>
        <v>Base</v>
      </c>
      <c r="BS423" s="62" t="str">
        <f t="shared" si="85"/>
        <v/>
      </c>
      <c r="BT423" s="63">
        <f t="shared" si="86"/>
        <v>129</v>
      </c>
      <c r="BU423" s="64">
        <f t="shared" si="87"/>
        <v>6.7399999999999993</v>
      </c>
      <c r="BV423" s="64">
        <f t="shared" si="88"/>
        <v>14.479999999999999</v>
      </c>
      <c r="BW423" s="64">
        <f t="shared" si="89"/>
        <v>107.52</v>
      </c>
      <c r="BX423" s="65">
        <f t="shared" si="90"/>
        <v>46252.74</v>
      </c>
      <c r="BY423" s="65">
        <f t="shared" si="91"/>
        <v>46260.480000000003</v>
      </c>
      <c r="BZ423" s="65">
        <f t="shared" si="92"/>
        <v>46353.52</v>
      </c>
    </row>
    <row r="424" spans="1:78" ht="15.5" x14ac:dyDescent="0.35">
      <c r="A424">
        <v>72197</v>
      </c>
      <c r="B424" t="s">
        <v>782</v>
      </c>
      <c r="C424" t="s">
        <v>43</v>
      </c>
      <c r="D424">
        <v>220</v>
      </c>
      <c r="E424">
        <v>3096</v>
      </c>
      <c r="F424" t="s">
        <v>44</v>
      </c>
      <c r="G424" t="s">
        <v>216</v>
      </c>
      <c r="H424" t="s">
        <v>43</v>
      </c>
      <c r="I424" s="13">
        <v>46246</v>
      </c>
      <c r="J424" s="13">
        <v>46374</v>
      </c>
      <c r="K424" s="13">
        <v>46310</v>
      </c>
      <c r="L424" t="s">
        <v>1006</v>
      </c>
      <c r="M424" t="s">
        <v>476</v>
      </c>
      <c r="N424">
        <v>30</v>
      </c>
      <c r="O424">
        <v>0</v>
      </c>
      <c r="P424">
        <v>0</v>
      </c>
      <c r="Q424">
        <v>0</v>
      </c>
      <c r="R424">
        <v>0</v>
      </c>
      <c r="S424" t="s">
        <v>197</v>
      </c>
      <c r="T424" t="s">
        <v>197</v>
      </c>
      <c r="U424">
        <v>0</v>
      </c>
      <c r="V424"/>
      <c r="W424">
        <v>3</v>
      </c>
      <c r="X424" t="s">
        <v>194</v>
      </c>
      <c r="Y424"/>
      <c r="Z424" t="s">
        <v>477</v>
      </c>
      <c r="AA424" t="s">
        <v>478</v>
      </c>
      <c r="AB424" t="s">
        <v>199</v>
      </c>
      <c r="AC424" t="s">
        <v>552</v>
      </c>
      <c r="AD424" t="s">
        <v>553</v>
      </c>
      <c r="AE424" t="s">
        <v>480</v>
      </c>
      <c r="AF424" s="13">
        <v>46246</v>
      </c>
      <c r="AG424" s="13">
        <v>46374</v>
      </c>
      <c r="AH424"/>
      <c r="AI424"/>
      <c r="AJ424"/>
      <c r="AK424"/>
      <c r="AL424"/>
      <c r="AM424"/>
      <c r="AN424"/>
      <c r="AO424"/>
      <c r="AP424"/>
      <c r="AQ424"/>
      <c r="AR424"/>
      <c r="AS424"/>
      <c r="AT424" s="59">
        <f>VLOOKUP($BR424,Tables!$D$14:$I$27,2,FALSE)*W424</f>
        <v>480</v>
      </c>
      <c r="AU424" s="59">
        <f>VLOOKUP($BR424,Tables!$D$14:$I$27,3,FALSE)</f>
        <v>0</v>
      </c>
      <c r="AV424" s="59">
        <f>VLOOKUP($BR424,Tables!$D$14:$I$27,4,FALSE)*W424</f>
        <v>0</v>
      </c>
      <c r="AW424" s="59">
        <f>VLOOKUP($BR424,Tables!$D$14:$I$27,5,FALSE)*W424</f>
        <v>0</v>
      </c>
      <c r="AX424" s="52">
        <f>IF(ISERROR(VLOOKUP(V424,Tables!$A$2:$B$27,2,FALSE))=TRUE,0,VLOOKUP(V424,Tables!$A$2:$B$27,2,FALSE))*VLOOKUP(BR424,Tables!$D$14:$J$27,7,FALSE)</f>
        <v>0</v>
      </c>
      <c r="AY424" s="52">
        <f>IF(ISERROR(VLOOKUP(BS424,Tables!$A$2:$B$31,2,FALSE))=TRUE,0,VLOOKUP(BS424,Tables!$A$2:$B$31,2,FALSE))</f>
        <v>0</v>
      </c>
      <c r="AZ424" s="59">
        <f>VLOOKUP($BR424,Tables!$D$14:$K$27,8,FALSE)</f>
        <v>0</v>
      </c>
      <c r="BA424" s="59">
        <f>IF(OR(BR424="T150",BR424="HYBT150"),W424*Tables!$L$23,0)</f>
        <v>0</v>
      </c>
      <c r="BB424" s="59">
        <f>IF(OR(BR424="T200",BR424="HYBT200"),W424*Tables!$E$24,0)</f>
        <v>0</v>
      </c>
      <c r="BC424" s="61">
        <f t="shared" si="83"/>
        <v>480</v>
      </c>
      <c r="BD424" s="55" t="str">
        <f t="shared" si="94"/>
        <v/>
      </c>
      <c r="BE424" s="55" t="str">
        <f t="shared" si="94"/>
        <v/>
      </c>
      <c r="BF424" s="55" t="str">
        <f t="shared" si="94"/>
        <v/>
      </c>
      <c r="BG424" s="55" t="str">
        <f t="shared" si="94"/>
        <v/>
      </c>
      <c r="BH424" s="55" t="str">
        <f t="shared" si="94"/>
        <v/>
      </c>
      <c r="BI424" s="55" t="str">
        <f t="shared" si="94"/>
        <v/>
      </c>
      <c r="BJ424" s="55" t="str">
        <f t="shared" si="94"/>
        <v/>
      </c>
      <c r="BK424" s="55" t="str">
        <f t="shared" si="94"/>
        <v/>
      </c>
      <c r="BL424" s="55" t="str">
        <f t="shared" si="94"/>
        <v/>
      </c>
      <c r="BM424" s="55" t="str">
        <f t="shared" si="94"/>
        <v/>
      </c>
      <c r="BN424" s="55" t="str">
        <f t="shared" si="94"/>
        <v/>
      </c>
      <c r="BO424" s="55" t="str">
        <f t="shared" si="94"/>
        <v/>
      </c>
      <c r="BP424" s="55" t="str">
        <f t="shared" si="94"/>
        <v/>
      </c>
      <c r="BQ424" s="55" t="str">
        <f t="shared" si="94"/>
        <v/>
      </c>
      <c r="BR424" s="62" t="str">
        <f t="shared" si="84"/>
        <v>Base</v>
      </c>
      <c r="BS424" s="62" t="str">
        <f t="shared" si="85"/>
        <v/>
      </c>
      <c r="BT424" s="63">
        <f t="shared" si="86"/>
        <v>129</v>
      </c>
      <c r="BU424" s="64">
        <f t="shared" si="87"/>
        <v>6.7399999999999993</v>
      </c>
      <c r="BV424" s="64">
        <f t="shared" si="88"/>
        <v>14.479999999999999</v>
      </c>
      <c r="BW424" s="64">
        <f t="shared" si="89"/>
        <v>107.52</v>
      </c>
      <c r="BX424" s="65">
        <f t="shared" si="90"/>
        <v>46252.74</v>
      </c>
      <c r="BY424" s="65">
        <f t="shared" si="91"/>
        <v>46260.480000000003</v>
      </c>
      <c r="BZ424" s="65">
        <f t="shared" si="92"/>
        <v>46353.52</v>
      </c>
    </row>
    <row r="425" spans="1:78" ht="15.5" x14ac:dyDescent="0.35">
      <c r="A425">
        <v>72198</v>
      </c>
      <c r="B425" t="s">
        <v>782</v>
      </c>
      <c r="C425" t="s">
        <v>43</v>
      </c>
      <c r="D425">
        <v>220</v>
      </c>
      <c r="E425">
        <v>3097</v>
      </c>
      <c r="F425" t="s">
        <v>44</v>
      </c>
      <c r="G425" t="s">
        <v>216</v>
      </c>
      <c r="H425" t="s">
        <v>43</v>
      </c>
      <c r="I425" s="13">
        <v>46246</v>
      </c>
      <c r="J425" s="13">
        <v>46374</v>
      </c>
      <c r="K425" s="13">
        <v>46310</v>
      </c>
      <c r="L425" t="s">
        <v>1006</v>
      </c>
      <c r="M425" t="s">
        <v>476</v>
      </c>
      <c r="N425">
        <v>30</v>
      </c>
      <c r="O425">
        <v>0</v>
      </c>
      <c r="P425">
        <v>0</v>
      </c>
      <c r="Q425">
        <v>0</v>
      </c>
      <c r="R425">
        <v>0</v>
      </c>
      <c r="S425" t="s">
        <v>197</v>
      </c>
      <c r="T425" t="s">
        <v>197</v>
      </c>
      <c r="U425">
        <v>0</v>
      </c>
      <c r="V425"/>
      <c r="W425">
        <v>3</v>
      </c>
      <c r="X425" t="s">
        <v>194</v>
      </c>
      <c r="Y425"/>
      <c r="Z425" t="s">
        <v>477</v>
      </c>
      <c r="AA425" t="s">
        <v>478</v>
      </c>
      <c r="AB425" t="s">
        <v>199</v>
      </c>
      <c r="AC425" t="s">
        <v>595</v>
      </c>
      <c r="AD425" t="s">
        <v>376</v>
      </c>
      <c r="AE425" t="s">
        <v>480</v>
      </c>
      <c r="AF425" s="13">
        <v>46246</v>
      </c>
      <c r="AG425" s="13">
        <v>46374</v>
      </c>
      <c r="AH425"/>
      <c r="AI425"/>
      <c r="AJ425"/>
      <c r="AK425"/>
      <c r="AL425"/>
      <c r="AM425"/>
      <c r="AN425"/>
      <c r="AO425"/>
      <c r="AP425"/>
      <c r="AQ425"/>
      <c r="AR425"/>
      <c r="AS425"/>
      <c r="AT425" s="59">
        <f>VLOOKUP($BR425,Tables!$D$14:$I$27,2,FALSE)*W425</f>
        <v>480</v>
      </c>
      <c r="AU425" s="59">
        <f>VLOOKUP($BR425,Tables!$D$14:$I$27,3,FALSE)</f>
        <v>0</v>
      </c>
      <c r="AV425" s="59">
        <f>VLOOKUP($BR425,Tables!$D$14:$I$27,4,FALSE)*W425</f>
        <v>0</v>
      </c>
      <c r="AW425" s="59">
        <f>VLOOKUP($BR425,Tables!$D$14:$I$27,5,FALSE)*W425</f>
        <v>0</v>
      </c>
      <c r="AX425" s="52">
        <f>IF(ISERROR(VLOOKUP(V425,Tables!$A$2:$B$27,2,FALSE))=TRUE,0,VLOOKUP(V425,Tables!$A$2:$B$27,2,FALSE))*VLOOKUP(BR425,Tables!$D$14:$J$27,7,FALSE)</f>
        <v>0</v>
      </c>
      <c r="AY425" s="52">
        <f>IF(ISERROR(VLOOKUP(BS425,Tables!$A$2:$B$31,2,FALSE))=TRUE,0,VLOOKUP(BS425,Tables!$A$2:$B$31,2,FALSE))</f>
        <v>0</v>
      </c>
      <c r="AZ425" s="59">
        <f>VLOOKUP($BR425,Tables!$D$14:$K$27,8,FALSE)</f>
        <v>0</v>
      </c>
      <c r="BA425" s="59">
        <f>IF(OR(BR425="T150",BR425="HYBT150"),W425*Tables!$L$23,0)</f>
        <v>0</v>
      </c>
      <c r="BB425" s="59">
        <f>IF(OR(BR425="T200",BR425="HYBT200"),W425*Tables!$E$24,0)</f>
        <v>0</v>
      </c>
      <c r="BC425" s="61">
        <f t="shared" si="83"/>
        <v>480</v>
      </c>
      <c r="BD425" s="55" t="str">
        <f t="shared" si="94"/>
        <v/>
      </c>
      <c r="BE425" s="55" t="str">
        <f t="shared" si="94"/>
        <v/>
      </c>
      <c r="BF425" s="55" t="str">
        <f t="shared" si="94"/>
        <v/>
      </c>
      <c r="BG425" s="55" t="str">
        <f t="shared" si="94"/>
        <v/>
      </c>
      <c r="BH425" s="55" t="str">
        <f t="shared" si="94"/>
        <v/>
      </c>
      <c r="BI425" s="55" t="str">
        <f t="shared" si="94"/>
        <v/>
      </c>
      <c r="BJ425" s="55" t="str">
        <f t="shared" si="94"/>
        <v/>
      </c>
      <c r="BK425" s="55" t="str">
        <f t="shared" si="94"/>
        <v/>
      </c>
      <c r="BL425" s="55" t="str">
        <f t="shared" si="94"/>
        <v/>
      </c>
      <c r="BM425" s="55" t="str">
        <f t="shared" si="94"/>
        <v/>
      </c>
      <c r="BN425" s="55" t="str">
        <f t="shared" si="94"/>
        <v/>
      </c>
      <c r="BO425" s="55" t="str">
        <f t="shared" si="94"/>
        <v/>
      </c>
      <c r="BP425" s="55" t="str">
        <f t="shared" si="94"/>
        <v/>
      </c>
      <c r="BQ425" s="55" t="str">
        <f t="shared" si="94"/>
        <v/>
      </c>
      <c r="BR425" s="62" t="str">
        <f t="shared" si="84"/>
        <v>Base</v>
      </c>
      <c r="BS425" s="62" t="str">
        <f t="shared" si="85"/>
        <v/>
      </c>
      <c r="BT425" s="63">
        <f t="shared" si="86"/>
        <v>129</v>
      </c>
      <c r="BU425" s="64">
        <f t="shared" si="87"/>
        <v>6.7399999999999993</v>
      </c>
      <c r="BV425" s="64">
        <f t="shared" si="88"/>
        <v>14.479999999999999</v>
      </c>
      <c r="BW425" s="64">
        <f t="shared" si="89"/>
        <v>107.52</v>
      </c>
      <c r="BX425" s="65">
        <f t="shared" si="90"/>
        <v>46252.74</v>
      </c>
      <c r="BY425" s="65">
        <f t="shared" si="91"/>
        <v>46260.480000000003</v>
      </c>
      <c r="BZ425" s="65">
        <f t="shared" si="92"/>
        <v>46353.52</v>
      </c>
    </row>
    <row r="426" spans="1:78" ht="15.5" x14ac:dyDescent="0.35">
      <c r="A426">
        <v>71142</v>
      </c>
      <c r="B426" t="s">
        <v>782</v>
      </c>
      <c r="C426" t="s">
        <v>43</v>
      </c>
      <c r="D426">
        <v>220</v>
      </c>
      <c r="E426" t="s">
        <v>488</v>
      </c>
      <c r="F426" t="s">
        <v>44</v>
      </c>
      <c r="G426" t="s">
        <v>216</v>
      </c>
      <c r="H426" t="s">
        <v>43</v>
      </c>
      <c r="I426" s="13">
        <v>46251</v>
      </c>
      <c r="J426" s="13">
        <v>46304</v>
      </c>
      <c r="K426" s="13">
        <v>46277</v>
      </c>
      <c r="L426" t="s">
        <v>836</v>
      </c>
      <c r="M426" t="s">
        <v>161</v>
      </c>
      <c r="N426">
        <v>24</v>
      </c>
      <c r="O426">
        <v>24</v>
      </c>
      <c r="P426">
        <v>24</v>
      </c>
      <c r="Q426">
        <v>24</v>
      </c>
      <c r="R426">
        <v>0</v>
      </c>
      <c r="S426">
        <v>199930</v>
      </c>
      <c r="T426" t="s">
        <v>225</v>
      </c>
      <c r="U426">
        <v>0</v>
      </c>
      <c r="V426"/>
      <c r="W426">
        <v>3</v>
      </c>
      <c r="X426" t="s">
        <v>194</v>
      </c>
      <c r="Y426"/>
      <c r="Z426" t="s">
        <v>277</v>
      </c>
      <c r="AA426"/>
      <c r="AB426"/>
      <c r="AC426"/>
      <c r="AD426"/>
      <c r="AE426"/>
      <c r="AF426" s="13">
        <v>46251</v>
      </c>
      <c r="AG426" s="13">
        <v>46304</v>
      </c>
      <c r="AH426"/>
      <c r="AI426"/>
      <c r="AJ426"/>
      <c r="AK426"/>
      <c r="AL426"/>
      <c r="AM426"/>
      <c r="AN426"/>
      <c r="AO426"/>
      <c r="AP426"/>
      <c r="AQ426"/>
      <c r="AR426"/>
      <c r="AS426"/>
      <c r="AT426" s="59">
        <f>VLOOKUP($BR426,Tables!$D$14:$I$27,2,FALSE)*W426</f>
        <v>480</v>
      </c>
      <c r="AU426" s="59">
        <f>VLOOKUP($BR426,Tables!$D$14:$I$27,3,FALSE)</f>
        <v>0</v>
      </c>
      <c r="AV426" s="59">
        <f>VLOOKUP($BR426,Tables!$D$14:$I$27,4,FALSE)*W426</f>
        <v>0</v>
      </c>
      <c r="AW426" s="59">
        <f>VLOOKUP($BR426,Tables!$D$14:$I$27,5,FALSE)*W426</f>
        <v>0</v>
      </c>
      <c r="AX426" s="52">
        <f>IF(ISERROR(VLOOKUP(V426,Tables!$A$2:$B$27,2,FALSE))=TRUE,0,VLOOKUP(V426,Tables!$A$2:$B$27,2,FALSE))*VLOOKUP(BR426,Tables!$D$14:$J$27,7,FALSE)</f>
        <v>0</v>
      </c>
      <c r="AY426" s="52">
        <f>IF(ISERROR(VLOOKUP(BS426,Tables!$A$2:$B$31,2,FALSE))=TRUE,0,VLOOKUP(BS426,Tables!$A$2:$B$31,2,FALSE))</f>
        <v>0</v>
      </c>
      <c r="AZ426" s="59">
        <f>VLOOKUP($BR426,Tables!$D$14:$K$27,8,FALSE)</f>
        <v>0</v>
      </c>
      <c r="BA426" s="59">
        <f>IF(OR(BR426="T150",BR426="HYBT150"),W426*Tables!$L$23,0)</f>
        <v>0</v>
      </c>
      <c r="BB426" s="59">
        <f>IF(OR(BR426="T200",BR426="HYBT200"),W426*Tables!$E$24,0)</f>
        <v>0</v>
      </c>
      <c r="BC426" s="61">
        <f t="shared" si="83"/>
        <v>480</v>
      </c>
      <c r="BD426" s="55" t="str">
        <f t="shared" si="94"/>
        <v/>
      </c>
      <c r="BE426" s="55" t="str">
        <f t="shared" si="94"/>
        <v/>
      </c>
      <c r="BF426" s="55" t="str">
        <f t="shared" si="94"/>
        <v/>
      </c>
      <c r="BG426" s="55" t="str">
        <f t="shared" si="94"/>
        <v/>
      </c>
      <c r="BH426" s="55" t="str">
        <f t="shared" si="94"/>
        <v/>
      </c>
      <c r="BI426" s="55" t="str">
        <f t="shared" si="94"/>
        <v/>
      </c>
      <c r="BJ426" s="55" t="str">
        <f t="shared" si="94"/>
        <v/>
      </c>
      <c r="BK426" s="55" t="str">
        <f t="shared" si="94"/>
        <v/>
      </c>
      <c r="BL426" s="55" t="str">
        <f t="shared" si="94"/>
        <v/>
      </c>
      <c r="BM426" s="55" t="str">
        <f t="shared" si="94"/>
        <v/>
      </c>
      <c r="BN426" s="55" t="str">
        <f t="shared" si="94"/>
        <v/>
      </c>
      <c r="BO426" s="55" t="str">
        <f t="shared" si="94"/>
        <v/>
      </c>
      <c r="BP426" s="55" t="str">
        <f t="shared" si="94"/>
        <v/>
      </c>
      <c r="BQ426" s="55" t="str">
        <f t="shared" si="94"/>
        <v/>
      </c>
      <c r="BR426" s="62" t="str">
        <f t="shared" si="84"/>
        <v>Base</v>
      </c>
      <c r="BS426" s="62" t="str">
        <f t="shared" si="85"/>
        <v/>
      </c>
      <c r="BT426" s="63">
        <f t="shared" si="86"/>
        <v>54</v>
      </c>
      <c r="BU426" s="64">
        <f t="shared" si="87"/>
        <v>2.2399999999999998</v>
      </c>
      <c r="BV426" s="64">
        <f t="shared" si="88"/>
        <v>5.4799999999999995</v>
      </c>
      <c r="BW426" s="64">
        <f t="shared" si="89"/>
        <v>44.519999999999996</v>
      </c>
      <c r="BX426" s="65">
        <f t="shared" si="90"/>
        <v>46253.24</v>
      </c>
      <c r="BY426" s="65">
        <f t="shared" si="91"/>
        <v>46256.480000000003</v>
      </c>
      <c r="BZ426" s="65">
        <f t="shared" si="92"/>
        <v>46295.519999999997</v>
      </c>
    </row>
    <row r="427" spans="1:78" ht="15.5" x14ac:dyDescent="0.35">
      <c r="A427">
        <v>71346</v>
      </c>
      <c r="B427" t="s">
        <v>782</v>
      </c>
      <c r="C427" t="s">
        <v>43</v>
      </c>
      <c r="D427">
        <v>222</v>
      </c>
      <c r="E427">
        <v>3001</v>
      </c>
      <c r="F427" t="s">
        <v>45</v>
      </c>
      <c r="G427" t="s">
        <v>216</v>
      </c>
      <c r="H427" t="s">
        <v>43</v>
      </c>
      <c r="I427" s="13">
        <v>46251</v>
      </c>
      <c r="J427" s="13">
        <v>46367</v>
      </c>
      <c r="K427" s="13">
        <v>46309</v>
      </c>
      <c r="L427" t="s">
        <v>837</v>
      </c>
      <c r="M427" t="s">
        <v>193</v>
      </c>
      <c r="N427">
        <v>24</v>
      </c>
      <c r="O427">
        <v>14</v>
      </c>
      <c r="P427">
        <v>14</v>
      </c>
      <c r="Q427">
        <v>14</v>
      </c>
      <c r="R427">
        <v>0</v>
      </c>
      <c r="S427">
        <v>374678</v>
      </c>
      <c r="T427" t="s">
        <v>1005</v>
      </c>
      <c r="U427">
        <v>0</v>
      </c>
      <c r="V427"/>
      <c r="W427">
        <v>3</v>
      </c>
      <c r="X427" t="s">
        <v>194</v>
      </c>
      <c r="Y427"/>
      <c r="Z427"/>
      <c r="AA427" t="s">
        <v>194</v>
      </c>
      <c r="AB427">
        <v>2225</v>
      </c>
      <c r="AC427" t="s">
        <v>200</v>
      </c>
      <c r="AD427" t="s">
        <v>325</v>
      </c>
      <c r="AE427" t="s">
        <v>483</v>
      </c>
      <c r="AF427" s="13">
        <v>46251</v>
      </c>
      <c r="AG427" s="13">
        <v>46367</v>
      </c>
      <c r="AH427"/>
      <c r="AI427"/>
      <c r="AJ427"/>
      <c r="AK427"/>
      <c r="AL427"/>
      <c r="AM427"/>
      <c r="AN427"/>
      <c r="AO427"/>
      <c r="AP427"/>
      <c r="AQ427"/>
      <c r="AR427"/>
      <c r="AS427"/>
      <c r="AT427" s="59">
        <f>VLOOKUP($BR427,Tables!$D$14:$I$27,2,FALSE)*W427</f>
        <v>480</v>
      </c>
      <c r="AU427" s="59">
        <f>VLOOKUP($BR427,Tables!$D$14:$I$27,3,FALSE)</f>
        <v>0</v>
      </c>
      <c r="AV427" s="59">
        <f>VLOOKUP($BR427,Tables!$D$14:$I$27,4,FALSE)*W427</f>
        <v>0</v>
      </c>
      <c r="AW427" s="59">
        <f>VLOOKUP($BR427,Tables!$D$14:$I$27,5,FALSE)*W427</f>
        <v>0</v>
      </c>
      <c r="AX427" s="52">
        <f>IF(ISERROR(VLOOKUP(V427,Tables!$A$2:$B$27,2,FALSE))=TRUE,0,VLOOKUP(V427,Tables!$A$2:$B$27,2,FALSE))*VLOOKUP(BR427,Tables!$D$14:$J$27,7,FALSE)</f>
        <v>0</v>
      </c>
      <c r="AY427" s="52">
        <f>IF(ISERROR(VLOOKUP(BS427,Tables!$A$2:$B$31,2,FALSE))=TRUE,0,VLOOKUP(BS427,Tables!$A$2:$B$31,2,FALSE))</f>
        <v>0</v>
      </c>
      <c r="AZ427" s="59">
        <f>VLOOKUP($BR427,Tables!$D$14:$K$27,8,FALSE)</f>
        <v>0</v>
      </c>
      <c r="BA427" s="59">
        <f>IF(OR(BR427="T150",BR427="HYBT150"),W427*Tables!$L$23,0)</f>
        <v>0</v>
      </c>
      <c r="BB427" s="59">
        <f>IF(OR(BR427="T200",BR427="HYBT200"),W427*Tables!$E$24,0)</f>
        <v>0</v>
      </c>
      <c r="BC427" s="61">
        <f t="shared" si="83"/>
        <v>480</v>
      </c>
      <c r="BD427" s="55" t="str">
        <f t="shared" si="94"/>
        <v/>
      </c>
      <c r="BE427" s="55" t="str">
        <f t="shared" si="94"/>
        <v/>
      </c>
      <c r="BF427" s="55" t="str">
        <f t="shared" si="94"/>
        <v/>
      </c>
      <c r="BG427" s="55" t="str">
        <f t="shared" si="94"/>
        <v/>
      </c>
      <c r="BH427" s="55" t="str">
        <f t="shared" si="94"/>
        <v/>
      </c>
      <c r="BI427" s="55" t="str">
        <f t="shared" si="94"/>
        <v/>
      </c>
      <c r="BJ427" s="55" t="str">
        <f t="shared" si="94"/>
        <v/>
      </c>
      <c r="BK427" s="55" t="str">
        <f t="shared" si="94"/>
        <v/>
      </c>
      <c r="BL427" s="55" t="str">
        <f t="shared" si="94"/>
        <v/>
      </c>
      <c r="BM427" s="55" t="str">
        <f t="shared" si="94"/>
        <v/>
      </c>
      <c r="BN427" s="55" t="str">
        <f t="shared" si="94"/>
        <v/>
      </c>
      <c r="BO427" s="55" t="str">
        <f t="shared" si="94"/>
        <v/>
      </c>
      <c r="BP427" s="55" t="str">
        <f t="shared" si="94"/>
        <v/>
      </c>
      <c r="BQ427" s="55" t="str">
        <f t="shared" si="94"/>
        <v/>
      </c>
      <c r="BR427" s="62" t="str">
        <f t="shared" si="84"/>
        <v>Base</v>
      </c>
      <c r="BS427" s="62" t="str">
        <f t="shared" si="85"/>
        <v/>
      </c>
      <c r="BT427" s="63">
        <f t="shared" si="86"/>
        <v>117</v>
      </c>
      <c r="BU427" s="64">
        <f t="shared" si="87"/>
        <v>6.02</v>
      </c>
      <c r="BV427" s="64">
        <f t="shared" si="88"/>
        <v>13.04</v>
      </c>
      <c r="BW427" s="64">
        <f t="shared" si="89"/>
        <v>97.44</v>
      </c>
      <c r="BX427" s="65">
        <f t="shared" si="90"/>
        <v>46257.02</v>
      </c>
      <c r="BY427" s="65">
        <f t="shared" si="91"/>
        <v>46264.04</v>
      </c>
      <c r="BZ427" s="65">
        <f t="shared" si="92"/>
        <v>46349.440000000002</v>
      </c>
    </row>
    <row r="428" spans="1:78" ht="15.5" x14ac:dyDescent="0.35">
      <c r="A428">
        <v>71347</v>
      </c>
      <c r="B428" t="s">
        <v>782</v>
      </c>
      <c r="C428" t="s">
        <v>43</v>
      </c>
      <c r="D428">
        <v>222</v>
      </c>
      <c r="E428">
        <v>3002</v>
      </c>
      <c r="F428" t="s">
        <v>45</v>
      </c>
      <c r="G428" t="s">
        <v>216</v>
      </c>
      <c r="H428" t="s">
        <v>43</v>
      </c>
      <c r="I428" s="13">
        <v>46251</v>
      </c>
      <c r="J428" s="13">
        <v>46367</v>
      </c>
      <c r="K428" s="13">
        <v>46309</v>
      </c>
      <c r="L428" t="s">
        <v>837</v>
      </c>
      <c r="M428" t="s">
        <v>193</v>
      </c>
      <c r="N428">
        <v>24</v>
      </c>
      <c r="O428">
        <v>0</v>
      </c>
      <c r="P428">
        <v>0</v>
      </c>
      <c r="Q428">
        <v>0</v>
      </c>
      <c r="R428">
        <v>0</v>
      </c>
      <c r="S428" t="s">
        <v>197</v>
      </c>
      <c r="T428" t="s">
        <v>197</v>
      </c>
      <c r="U428">
        <v>0</v>
      </c>
      <c r="V428"/>
      <c r="W428">
        <v>3</v>
      </c>
      <c r="X428" t="s">
        <v>293</v>
      </c>
      <c r="Y428"/>
      <c r="Z428"/>
      <c r="AA428"/>
      <c r="AB428"/>
      <c r="AC428" t="s">
        <v>208</v>
      </c>
      <c r="AD428" t="s">
        <v>209</v>
      </c>
      <c r="AE428" t="s">
        <v>483</v>
      </c>
      <c r="AF428" s="13">
        <v>46251</v>
      </c>
      <c r="AG428" s="13">
        <v>46367</v>
      </c>
      <c r="AH428"/>
      <c r="AI428"/>
      <c r="AJ428"/>
      <c r="AK428"/>
      <c r="AL428"/>
      <c r="AM428"/>
      <c r="AN428"/>
      <c r="AO428"/>
      <c r="AP428"/>
      <c r="AQ428"/>
      <c r="AR428"/>
      <c r="AS428"/>
      <c r="AT428" s="59">
        <f>VLOOKUP($BR428,Tables!$D$14:$I$27,2,FALSE)*W428</f>
        <v>480</v>
      </c>
      <c r="AU428" s="59">
        <f>VLOOKUP($BR428,Tables!$D$14:$I$27,3,FALSE)</f>
        <v>0</v>
      </c>
      <c r="AV428" s="59">
        <f>VLOOKUP($BR428,Tables!$D$14:$I$27,4,FALSE)*W428</f>
        <v>0</v>
      </c>
      <c r="AW428" s="59">
        <f>VLOOKUP($BR428,Tables!$D$14:$I$27,5,FALSE)*W428</f>
        <v>0</v>
      </c>
      <c r="AX428" s="52">
        <f>IF(ISERROR(VLOOKUP(V428,Tables!$A$2:$B$27,2,FALSE))=TRUE,0,VLOOKUP(V428,Tables!$A$2:$B$27,2,FALSE))*VLOOKUP(BR428,Tables!$D$14:$J$27,7,FALSE)</f>
        <v>0</v>
      </c>
      <c r="AY428" s="52">
        <f>IF(ISERROR(VLOOKUP(BS428,Tables!$A$2:$B$31,2,FALSE))=TRUE,0,VLOOKUP(BS428,Tables!$A$2:$B$31,2,FALSE))</f>
        <v>0</v>
      </c>
      <c r="AZ428" s="59">
        <f>VLOOKUP($BR428,Tables!$D$14:$K$27,8,FALSE)</f>
        <v>0</v>
      </c>
      <c r="BA428" s="59">
        <f>IF(OR(BR428="T150",BR428="HYBT150"),W428*Tables!$L$23,0)</f>
        <v>0</v>
      </c>
      <c r="BB428" s="59">
        <f>IF(OR(BR428="T200",BR428="HYBT200"),W428*Tables!$E$24,0)</f>
        <v>0</v>
      </c>
      <c r="BC428" s="61">
        <f t="shared" si="83"/>
        <v>480</v>
      </c>
      <c r="BD428" s="55" t="str">
        <f t="shared" si="94"/>
        <v/>
      </c>
      <c r="BE428" s="55" t="str">
        <f t="shared" si="94"/>
        <v/>
      </c>
      <c r="BF428" s="55" t="str">
        <f t="shared" si="94"/>
        <v/>
      </c>
      <c r="BG428" s="55" t="str">
        <f t="shared" si="94"/>
        <v/>
      </c>
      <c r="BH428" s="55" t="str">
        <f t="shared" si="94"/>
        <v/>
      </c>
      <c r="BI428" s="55" t="str">
        <f t="shared" si="94"/>
        <v/>
      </c>
      <c r="BJ428" s="55" t="str">
        <f t="shared" si="94"/>
        <v/>
      </c>
      <c r="BK428" s="55" t="str">
        <f t="shared" si="94"/>
        <v/>
      </c>
      <c r="BL428" s="55" t="str">
        <f t="shared" si="94"/>
        <v/>
      </c>
      <c r="BM428" s="55" t="str">
        <f t="shared" si="94"/>
        <v/>
      </c>
      <c r="BN428" s="55" t="str">
        <f t="shared" si="94"/>
        <v/>
      </c>
      <c r="BO428" s="55" t="str">
        <f t="shared" si="94"/>
        <v/>
      </c>
      <c r="BP428" s="55" t="str">
        <f t="shared" si="94"/>
        <v/>
      </c>
      <c r="BQ428" s="55" t="str">
        <f t="shared" si="94"/>
        <v/>
      </c>
      <c r="BR428" s="62" t="str">
        <f t="shared" si="84"/>
        <v>Base</v>
      </c>
      <c r="BS428" s="62" t="str">
        <f t="shared" si="85"/>
        <v/>
      </c>
      <c r="BT428" s="63">
        <f t="shared" si="86"/>
        <v>117</v>
      </c>
      <c r="BU428" s="64">
        <f t="shared" si="87"/>
        <v>6.02</v>
      </c>
      <c r="BV428" s="64">
        <f t="shared" si="88"/>
        <v>13.04</v>
      </c>
      <c r="BW428" s="64">
        <f t="shared" si="89"/>
        <v>97.44</v>
      </c>
      <c r="BX428" s="65">
        <f t="shared" si="90"/>
        <v>46257.02</v>
      </c>
      <c r="BY428" s="65">
        <f t="shared" si="91"/>
        <v>46264.04</v>
      </c>
      <c r="BZ428" s="65">
        <f t="shared" si="92"/>
        <v>46349.440000000002</v>
      </c>
    </row>
    <row r="429" spans="1:78" ht="15.5" x14ac:dyDescent="0.35">
      <c r="A429">
        <v>70930</v>
      </c>
      <c r="B429" t="s">
        <v>782</v>
      </c>
      <c r="C429" t="s">
        <v>43</v>
      </c>
      <c r="D429">
        <v>222</v>
      </c>
      <c r="E429" t="s">
        <v>470</v>
      </c>
      <c r="F429" t="s">
        <v>45</v>
      </c>
      <c r="G429" t="s">
        <v>216</v>
      </c>
      <c r="H429" t="s">
        <v>43</v>
      </c>
      <c r="I429" s="13">
        <v>46307</v>
      </c>
      <c r="J429" s="13">
        <v>46367</v>
      </c>
      <c r="K429" s="13">
        <v>46337</v>
      </c>
      <c r="L429" t="s">
        <v>836</v>
      </c>
      <c r="M429" t="s">
        <v>161</v>
      </c>
      <c r="N429">
        <v>24</v>
      </c>
      <c r="O429">
        <v>21</v>
      </c>
      <c r="P429">
        <v>21</v>
      </c>
      <c r="Q429">
        <v>21</v>
      </c>
      <c r="R429">
        <v>0</v>
      </c>
      <c r="S429">
        <v>199930</v>
      </c>
      <c r="T429" t="s">
        <v>225</v>
      </c>
      <c r="U429">
        <v>0</v>
      </c>
      <c r="V429"/>
      <c r="W429">
        <v>3</v>
      </c>
      <c r="X429" t="s">
        <v>194</v>
      </c>
      <c r="Y429"/>
      <c r="Z429" t="s">
        <v>277</v>
      </c>
      <c r="AA429"/>
      <c r="AB429"/>
      <c r="AC429"/>
      <c r="AD429"/>
      <c r="AE429"/>
      <c r="AF429" s="13">
        <v>46307</v>
      </c>
      <c r="AG429" s="13">
        <v>46367</v>
      </c>
      <c r="AH429"/>
      <c r="AI429"/>
      <c r="AJ429"/>
      <c r="AK429"/>
      <c r="AL429"/>
      <c r="AM429"/>
      <c r="AN429"/>
      <c r="AO429"/>
      <c r="AP429"/>
      <c r="AQ429"/>
      <c r="AR429"/>
      <c r="AS429"/>
      <c r="AT429" s="59">
        <f>VLOOKUP($BR429,Tables!$D$14:$I$27,2,FALSE)*W429</f>
        <v>480</v>
      </c>
      <c r="AU429" s="59">
        <f>VLOOKUP($BR429,Tables!$D$14:$I$27,3,FALSE)</f>
        <v>0</v>
      </c>
      <c r="AV429" s="59">
        <f>VLOOKUP($BR429,Tables!$D$14:$I$27,4,FALSE)*W429</f>
        <v>0</v>
      </c>
      <c r="AW429" s="59">
        <f>VLOOKUP($BR429,Tables!$D$14:$I$27,5,FALSE)*W429</f>
        <v>0</v>
      </c>
      <c r="AX429" s="52">
        <f>IF(ISERROR(VLOOKUP(V429,Tables!$A$2:$B$27,2,FALSE))=TRUE,0,VLOOKUP(V429,Tables!$A$2:$B$27,2,FALSE))*VLOOKUP(BR429,Tables!$D$14:$J$27,7,FALSE)</f>
        <v>0</v>
      </c>
      <c r="AY429" s="52">
        <f>IF(ISERROR(VLOOKUP(BS429,Tables!$A$2:$B$31,2,FALSE))=TRUE,0,VLOOKUP(BS429,Tables!$A$2:$B$31,2,FALSE))</f>
        <v>0</v>
      </c>
      <c r="AZ429" s="59">
        <f>VLOOKUP($BR429,Tables!$D$14:$K$27,8,FALSE)</f>
        <v>0</v>
      </c>
      <c r="BA429" s="59">
        <f>IF(OR(BR429="T150",BR429="HYBT150"),W429*Tables!$L$23,0)</f>
        <v>0</v>
      </c>
      <c r="BB429" s="59">
        <f>IF(OR(BR429="T200",BR429="HYBT200"),W429*Tables!$E$24,0)</f>
        <v>0</v>
      </c>
      <c r="BC429" s="61">
        <f t="shared" si="83"/>
        <v>480</v>
      </c>
      <c r="BD429" s="55" t="str">
        <f t="shared" si="94"/>
        <v/>
      </c>
      <c r="BE429" s="55" t="str">
        <f t="shared" si="94"/>
        <v/>
      </c>
      <c r="BF429" s="55" t="str">
        <f t="shared" si="94"/>
        <v/>
      </c>
      <c r="BG429" s="55" t="str">
        <f t="shared" si="94"/>
        <v/>
      </c>
      <c r="BH429" s="55" t="str">
        <f t="shared" si="94"/>
        <v/>
      </c>
      <c r="BI429" s="55" t="str">
        <f t="shared" si="94"/>
        <v/>
      </c>
      <c r="BJ429" s="55" t="str">
        <f t="shared" si="94"/>
        <v/>
      </c>
      <c r="BK429" s="55" t="str">
        <f t="shared" si="94"/>
        <v/>
      </c>
      <c r="BL429" s="55" t="str">
        <f t="shared" si="94"/>
        <v/>
      </c>
      <c r="BM429" s="55" t="str">
        <f t="shared" si="94"/>
        <v/>
      </c>
      <c r="BN429" s="55" t="str">
        <f t="shared" si="94"/>
        <v/>
      </c>
      <c r="BO429" s="55" t="str">
        <f t="shared" si="94"/>
        <v/>
      </c>
      <c r="BP429" s="55" t="str">
        <f t="shared" si="94"/>
        <v/>
      </c>
      <c r="BQ429" s="55" t="str">
        <f t="shared" ref="BD429:BQ448" si="95">IF(ISERROR(SEARCHB(" "&amp;BQ$1&amp;" "," "&amp;$L429&amp;" "))=TRUE,"",BQ$1)</f>
        <v/>
      </c>
      <c r="BR429" s="62" t="str">
        <f t="shared" si="84"/>
        <v>Base</v>
      </c>
      <c r="BS429" s="62" t="str">
        <f t="shared" si="85"/>
        <v/>
      </c>
      <c r="BT429" s="63">
        <f t="shared" si="86"/>
        <v>61</v>
      </c>
      <c r="BU429" s="64">
        <f t="shared" si="87"/>
        <v>2.6599999999999997</v>
      </c>
      <c r="BV429" s="64">
        <f t="shared" si="88"/>
        <v>6.3199999999999994</v>
      </c>
      <c r="BW429" s="64">
        <f t="shared" si="89"/>
        <v>50.4</v>
      </c>
      <c r="BX429" s="65">
        <f t="shared" si="90"/>
        <v>46309.66</v>
      </c>
      <c r="BY429" s="65">
        <f t="shared" si="91"/>
        <v>46313.32</v>
      </c>
      <c r="BZ429" s="65">
        <f t="shared" si="92"/>
        <v>46357.4</v>
      </c>
    </row>
    <row r="430" spans="1:78" ht="15.5" x14ac:dyDescent="0.35">
      <c r="A430">
        <v>70931</v>
      </c>
      <c r="B430" t="s">
        <v>782</v>
      </c>
      <c r="C430" t="s">
        <v>43</v>
      </c>
      <c r="D430">
        <v>222</v>
      </c>
      <c r="E430" t="s">
        <v>500</v>
      </c>
      <c r="F430" t="s">
        <v>45</v>
      </c>
      <c r="G430" t="s">
        <v>216</v>
      </c>
      <c r="H430" t="s">
        <v>43</v>
      </c>
      <c r="I430" s="13">
        <v>46307</v>
      </c>
      <c r="J430" s="13">
        <v>46367</v>
      </c>
      <c r="K430" s="13">
        <v>46337</v>
      </c>
      <c r="L430" t="s">
        <v>840</v>
      </c>
      <c r="M430" t="s">
        <v>161</v>
      </c>
      <c r="N430">
        <v>24</v>
      </c>
      <c r="O430">
        <v>0</v>
      </c>
      <c r="P430">
        <v>0</v>
      </c>
      <c r="Q430">
        <v>0</v>
      </c>
      <c r="R430">
        <v>0</v>
      </c>
      <c r="S430" t="s">
        <v>197</v>
      </c>
      <c r="T430" t="s">
        <v>197</v>
      </c>
      <c r="U430">
        <v>0</v>
      </c>
      <c r="V430"/>
      <c r="W430">
        <v>3</v>
      </c>
      <c r="X430" t="s">
        <v>293</v>
      </c>
      <c r="Y430"/>
      <c r="Z430" t="s">
        <v>278</v>
      </c>
      <c r="AA430"/>
      <c r="AB430"/>
      <c r="AC430"/>
      <c r="AD430"/>
      <c r="AE430"/>
      <c r="AF430" s="13">
        <v>46307</v>
      </c>
      <c r="AG430" s="13">
        <v>46367</v>
      </c>
      <c r="AH430"/>
      <c r="AI430"/>
      <c r="AJ430" t="s">
        <v>208</v>
      </c>
      <c r="AK430" t="s">
        <v>209</v>
      </c>
      <c r="AL430" t="s">
        <v>483</v>
      </c>
      <c r="AM430" s="13">
        <v>46307</v>
      </c>
      <c r="AN430" s="13">
        <v>46367</v>
      </c>
      <c r="AO430"/>
      <c r="AP430"/>
      <c r="AQ430"/>
      <c r="AR430"/>
      <c r="AS430"/>
      <c r="AT430" s="59">
        <f>VLOOKUP($BR430,Tables!$D$14:$I$27,2,FALSE)*W430</f>
        <v>480</v>
      </c>
      <c r="AU430" s="59">
        <f>VLOOKUP($BR430,Tables!$D$14:$I$27,3,FALSE)</f>
        <v>0</v>
      </c>
      <c r="AV430" s="59">
        <f>VLOOKUP($BR430,Tables!$D$14:$I$27,4,FALSE)*W430</f>
        <v>0</v>
      </c>
      <c r="AW430" s="59">
        <f>VLOOKUP($BR430,Tables!$D$14:$I$27,5,FALSE)*W430</f>
        <v>0</v>
      </c>
      <c r="AX430" s="52">
        <f>IF(ISERROR(VLOOKUP(V430,Tables!$A$2:$B$27,2,FALSE))=TRUE,0,VLOOKUP(V430,Tables!$A$2:$B$27,2,FALSE))*VLOOKUP(BR430,Tables!$D$14:$J$27,7,FALSE)</f>
        <v>0</v>
      </c>
      <c r="AY430" s="52">
        <f>IF(ISERROR(VLOOKUP(BS430,Tables!$A$2:$B$31,2,FALSE))=TRUE,0,VLOOKUP(BS430,Tables!$A$2:$B$31,2,FALSE))</f>
        <v>0</v>
      </c>
      <c r="AZ430" s="59">
        <f>VLOOKUP($BR430,Tables!$D$14:$K$27,8,FALSE)</f>
        <v>0</v>
      </c>
      <c r="BA430" s="59">
        <f>IF(OR(BR430="T150",BR430="HYBT150"),W430*Tables!$L$23,0)</f>
        <v>0</v>
      </c>
      <c r="BB430" s="59">
        <f>IF(OR(BR430="T200",BR430="HYBT200"),W430*Tables!$E$24,0)</f>
        <v>0</v>
      </c>
      <c r="BC430" s="61">
        <f t="shared" si="83"/>
        <v>480</v>
      </c>
      <c r="BD430" s="55" t="str">
        <f t="shared" si="95"/>
        <v/>
      </c>
      <c r="BE430" s="55" t="str">
        <f t="shared" si="95"/>
        <v/>
      </c>
      <c r="BF430" s="55" t="str">
        <f t="shared" si="95"/>
        <v/>
      </c>
      <c r="BG430" s="55" t="str">
        <f t="shared" si="95"/>
        <v/>
      </c>
      <c r="BH430" s="55" t="str">
        <f t="shared" si="95"/>
        <v/>
      </c>
      <c r="BI430" s="55" t="str">
        <f t="shared" si="95"/>
        <v/>
      </c>
      <c r="BJ430" s="55" t="str">
        <f t="shared" si="95"/>
        <v/>
      </c>
      <c r="BK430" s="55" t="str">
        <f t="shared" si="95"/>
        <v>HYB</v>
      </c>
      <c r="BL430" s="55" t="str">
        <f t="shared" si="95"/>
        <v/>
      </c>
      <c r="BM430" s="55" t="str">
        <f t="shared" si="95"/>
        <v/>
      </c>
      <c r="BN430" s="55" t="str">
        <f t="shared" si="95"/>
        <v/>
      </c>
      <c r="BO430" s="55" t="str">
        <f t="shared" si="95"/>
        <v/>
      </c>
      <c r="BP430" s="55" t="str">
        <f t="shared" si="95"/>
        <v/>
      </c>
      <c r="BQ430" s="55" t="str">
        <f t="shared" si="95"/>
        <v/>
      </c>
      <c r="BR430" s="62" t="str">
        <f t="shared" si="84"/>
        <v>HYB</v>
      </c>
      <c r="BS430" s="62" t="str">
        <f t="shared" si="85"/>
        <v/>
      </c>
      <c r="BT430" s="63">
        <f t="shared" si="86"/>
        <v>61</v>
      </c>
      <c r="BU430" s="64">
        <f t="shared" si="87"/>
        <v>2.6599999999999997</v>
      </c>
      <c r="BV430" s="64">
        <f t="shared" si="88"/>
        <v>6.3199999999999994</v>
      </c>
      <c r="BW430" s="64">
        <f t="shared" si="89"/>
        <v>50.4</v>
      </c>
      <c r="BX430" s="65">
        <f t="shared" si="90"/>
        <v>46309.66</v>
      </c>
      <c r="BY430" s="65">
        <f t="shared" si="91"/>
        <v>46313.32</v>
      </c>
      <c r="BZ430" s="65">
        <f t="shared" si="92"/>
        <v>46357.4</v>
      </c>
    </row>
    <row r="431" spans="1:78" ht="15.5" x14ac:dyDescent="0.35">
      <c r="A431">
        <v>70932</v>
      </c>
      <c r="B431" t="s">
        <v>782</v>
      </c>
      <c r="C431" t="s">
        <v>273</v>
      </c>
      <c r="D431">
        <v>115</v>
      </c>
      <c r="E431" t="s">
        <v>470</v>
      </c>
      <c r="F431" t="s">
        <v>661</v>
      </c>
      <c r="G431" t="s">
        <v>283</v>
      </c>
      <c r="H431" t="s">
        <v>273</v>
      </c>
      <c r="I431" s="13">
        <v>46307</v>
      </c>
      <c r="J431" s="13">
        <v>46367</v>
      </c>
      <c r="K431" s="13">
        <v>46337</v>
      </c>
      <c r="L431" t="s">
        <v>256</v>
      </c>
      <c r="M431" t="s">
        <v>161</v>
      </c>
      <c r="N431">
        <v>24</v>
      </c>
      <c r="O431">
        <v>23</v>
      </c>
      <c r="P431">
        <v>23</v>
      </c>
      <c r="Q431">
        <v>23</v>
      </c>
      <c r="R431">
        <v>0</v>
      </c>
      <c r="S431">
        <v>375652</v>
      </c>
      <c r="T431" t="s">
        <v>1166</v>
      </c>
      <c r="U431">
        <v>0</v>
      </c>
      <c r="V431"/>
      <c r="W431">
        <v>3</v>
      </c>
      <c r="X431" t="s">
        <v>194</v>
      </c>
      <c r="Y431"/>
      <c r="Z431" t="s">
        <v>277</v>
      </c>
      <c r="AA431"/>
      <c r="AB431"/>
      <c r="AC431"/>
      <c r="AD431"/>
      <c r="AE431"/>
      <c r="AF431" s="13">
        <v>46307</v>
      </c>
      <c r="AG431" s="13">
        <v>46367</v>
      </c>
      <c r="AH431"/>
      <c r="AI431"/>
      <c r="AJ431"/>
      <c r="AK431"/>
      <c r="AL431"/>
      <c r="AM431"/>
      <c r="AN431"/>
      <c r="AO431"/>
      <c r="AP431"/>
      <c r="AQ431"/>
      <c r="AR431"/>
      <c r="AS431"/>
      <c r="AT431" s="59">
        <f>VLOOKUP($BR431,Tables!$D$14:$I$27,2,FALSE)*W431</f>
        <v>480</v>
      </c>
      <c r="AU431" s="59">
        <f>VLOOKUP($BR431,Tables!$D$14:$I$27,3,FALSE)</f>
        <v>0</v>
      </c>
      <c r="AV431" s="59">
        <f>VLOOKUP($BR431,Tables!$D$14:$I$27,4,FALSE)*W431</f>
        <v>0</v>
      </c>
      <c r="AW431" s="59">
        <f>VLOOKUP($BR431,Tables!$D$14:$I$27,5,FALSE)*W431</f>
        <v>0</v>
      </c>
      <c r="AX431" s="52">
        <f>IF(ISERROR(VLOOKUP(V431,Tables!$A$2:$B$27,2,FALSE))=TRUE,0,VLOOKUP(V431,Tables!$A$2:$B$27,2,FALSE))*VLOOKUP(BR431,Tables!$D$14:$J$27,7,FALSE)</f>
        <v>0</v>
      </c>
      <c r="AY431" s="52">
        <f>IF(ISERROR(VLOOKUP(BS431,Tables!$A$2:$B$31,2,FALSE))=TRUE,0,VLOOKUP(BS431,Tables!$A$2:$B$31,2,FALSE))</f>
        <v>0</v>
      </c>
      <c r="AZ431" s="59">
        <f>VLOOKUP($BR431,Tables!$D$14:$K$27,8,FALSE)</f>
        <v>0</v>
      </c>
      <c r="BA431" s="59">
        <f>IF(OR(BR431="T150",BR431="HYBT150"),W431*Tables!$L$23,0)</f>
        <v>0</v>
      </c>
      <c r="BB431" s="59">
        <f>IF(OR(BR431="T200",BR431="HYBT200"),W431*Tables!$E$24,0)</f>
        <v>0</v>
      </c>
      <c r="BC431" s="61">
        <f t="shared" si="83"/>
        <v>480</v>
      </c>
      <c r="BD431" s="55" t="str">
        <f t="shared" si="95"/>
        <v/>
      </c>
      <c r="BE431" s="55" t="str">
        <f t="shared" si="95"/>
        <v/>
      </c>
      <c r="BF431" s="55" t="str">
        <f t="shared" si="95"/>
        <v/>
      </c>
      <c r="BG431" s="55" t="str">
        <f t="shared" si="95"/>
        <v/>
      </c>
      <c r="BH431" s="55" t="str">
        <f t="shared" si="95"/>
        <v/>
      </c>
      <c r="BI431" s="55" t="str">
        <f t="shared" si="95"/>
        <v/>
      </c>
      <c r="BJ431" s="55" t="str">
        <f t="shared" si="95"/>
        <v/>
      </c>
      <c r="BK431" s="55" t="str">
        <f t="shared" si="95"/>
        <v/>
      </c>
      <c r="BL431" s="55" t="str">
        <f t="shared" si="95"/>
        <v/>
      </c>
      <c r="BM431" s="55" t="str">
        <f t="shared" si="95"/>
        <v/>
      </c>
      <c r="BN431" s="55" t="str">
        <f t="shared" si="95"/>
        <v/>
      </c>
      <c r="BO431" s="55" t="str">
        <f t="shared" si="95"/>
        <v/>
      </c>
      <c r="BP431" s="55" t="str">
        <f t="shared" si="95"/>
        <v/>
      </c>
      <c r="BQ431" s="55" t="str">
        <f t="shared" si="95"/>
        <v/>
      </c>
      <c r="BR431" s="62" t="str">
        <f t="shared" si="84"/>
        <v>Base</v>
      </c>
      <c r="BS431" s="62" t="str">
        <f t="shared" si="85"/>
        <v/>
      </c>
      <c r="BT431" s="63">
        <f t="shared" si="86"/>
        <v>61</v>
      </c>
      <c r="BU431" s="64">
        <f t="shared" si="87"/>
        <v>2.6599999999999997</v>
      </c>
      <c r="BV431" s="64">
        <f t="shared" si="88"/>
        <v>6.3199999999999994</v>
      </c>
      <c r="BW431" s="64">
        <f t="shared" si="89"/>
        <v>50.4</v>
      </c>
      <c r="BX431" s="65">
        <f t="shared" si="90"/>
        <v>46309.66</v>
      </c>
      <c r="BY431" s="65">
        <f t="shared" si="91"/>
        <v>46313.32</v>
      </c>
      <c r="BZ431" s="65">
        <f t="shared" si="92"/>
        <v>46357.4</v>
      </c>
    </row>
    <row r="432" spans="1:78" ht="15.5" x14ac:dyDescent="0.35">
      <c r="A432">
        <v>71348</v>
      </c>
      <c r="B432" t="s">
        <v>782</v>
      </c>
      <c r="C432" t="s">
        <v>273</v>
      </c>
      <c r="D432">
        <v>216</v>
      </c>
      <c r="E432">
        <v>3001</v>
      </c>
      <c r="F432" t="s">
        <v>68</v>
      </c>
      <c r="G432" t="s">
        <v>283</v>
      </c>
      <c r="H432" t="s">
        <v>273</v>
      </c>
      <c r="I432" s="13">
        <v>46251</v>
      </c>
      <c r="J432" s="13">
        <v>46367</v>
      </c>
      <c r="K432" s="13">
        <v>46309</v>
      </c>
      <c r="L432" t="s">
        <v>256</v>
      </c>
      <c r="M432" t="s">
        <v>161</v>
      </c>
      <c r="N432">
        <v>24</v>
      </c>
      <c r="O432">
        <v>24</v>
      </c>
      <c r="P432">
        <v>24</v>
      </c>
      <c r="Q432">
        <v>24</v>
      </c>
      <c r="R432">
        <v>1</v>
      </c>
      <c r="S432">
        <v>351845</v>
      </c>
      <c r="T432" t="s">
        <v>1010</v>
      </c>
      <c r="U432">
        <v>0</v>
      </c>
      <c r="V432"/>
      <c r="W432">
        <v>3</v>
      </c>
      <c r="X432" t="s">
        <v>194</v>
      </c>
      <c r="Y432"/>
      <c r="Z432" t="s">
        <v>277</v>
      </c>
      <c r="AA432"/>
      <c r="AB432"/>
      <c r="AC432"/>
      <c r="AD432"/>
      <c r="AE432"/>
      <c r="AF432" s="13">
        <v>46251</v>
      </c>
      <c r="AG432" s="13">
        <v>46367</v>
      </c>
      <c r="AH432"/>
      <c r="AI432"/>
      <c r="AJ432"/>
      <c r="AK432"/>
      <c r="AL432"/>
      <c r="AM432"/>
      <c r="AN432"/>
      <c r="AO432"/>
      <c r="AP432"/>
      <c r="AQ432"/>
      <c r="AR432"/>
      <c r="AS432"/>
      <c r="AT432" s="59">
        <f>VLOOKUP($BR432,Tables!$D$14:$I$27,2,FALSE)*W432</f>
        <v>480</v>
      </c>
      <c r="AU432" s="59">
        <f>VLOOKUP($BR432,Tables!$D$14:$I$27,3,FALSE)</f>
        <v>0</v>
      </c>
      <c r="AV432" s="59">
        <f>VLOOKUP($BR432,Tables!$D$14:$I$27,4,FALSE)*W432</f>
        <v>0</v>
      </c>
      <c r="AW432" s="59">
        <f>VLOOKUP($BR432,Tables!$D$14:$I$27,5,FALSE)*W432</f>
        <v>0</v>
      </c>
      <c r="AX432" s="52">
        <f>IF(ISERROR(VLOOKUP(V432,Tables!$A$2:$B$27,2,FALSE))=TRUE,0,VLOOKUP(V432,Tables!$A$2:$B$27,2,FALSE))*VLOOKUP(BR432,Tables!$D$14:$J$27,7,FALSE)</f>
        <v>0</v>
      </c>
      <c r="AY432" s="52">
        <f>IF(ISERROR(VLOOKUP(BS432,Tables!$A$2:$B$31,2,FALSE))=TRUE,0,VLOOKUP(BS432,Tables!$A$2:$B$31,2,FALSE))</f>
        <v>0</v>
      </c>
      <c r="AZ432" s="59">
        <f>VLOOKUP($BR432,Tables!$D$14:$K$27,8,FALSE)</f>
        <v>0</v>
      </c>
      <c r="BA432" s="59">
        <f>IF(OR(BR432="T150",BR432="HYBT150"),W432*Tables!$L$23,0)</f>
        <v>0</v>
      </c>
      <c r="BB432" s="59">
        <f>IF(OR(BR432="T200",BR432="HYBT200"),W432*Tables!$E$24,0)</f>
        <v>0</v>
      </c>
      <c r="BC432" s="61">
        <f t="shared" si="83"/>
        <v>480</v>
      </c>
      <c r="BD432" s="55" t="str">
        <f t="shared" si="95"/>
        <v/>
      </c>
      <c r="BE432" s="55" t="str">
        <f t="shared" si="95"/>
        <v/>
      </c>
      <c r="BF432" s="55" t="str">
        <f t="shared" si="95"/>
        <v/>
      </c>
      <c r="BG432" s="55" t="str">
        <f t="shared" si="95"/>
        <v/>
      </c>
      <c r="BH432" s="55" t="str">
        <f t="shared" si="95"/>
        <v/>
      </c>
      <c r="BI432" s="55" t="str">
        <f t="shared" si="95"/>
        <v/>
      </c>
      <c r="BJ432" s="55" t="str">
        <f t="shared" si="95"/>
        <v/>
      </c>
      <c r="BK432" s="55" t="str">
        <f t="shared" si="95"/>
        <v/>
      </c>
      <c r="BL432" s="55" t="str">
        <f t="shared" si="95"/>
        <v/>
      </c>
      <c r="BM432" s="55" t="str">
        <f t="shared" si="95"/>
        <v/>
      </c>
      <c r="BN432" s="55" t="str">
        <f t="shared" si="95"/>
        <v/>
      </c>
      <c r="BO432" s="55" t="str">
        <f t="shared" si="95"/>
        <v/>
      </c>
      <c r="BP432" s="55" t="str">
        <f t="shared" si="95"/>
        <v/>
      </c>
      <c r="BQ432" s="55" t="str">
        <f t="shared" si="95"/>
        <v/>
      </c>
      <c r="BR432" s="62" t="str">
        <f t="shared" si="84"/>
        <v>Base</v>
      </c>
      <c r="BS432" s="62" t="str">
        <f t="shared" si="85"/>
        <v/>
      </c>
      <c r="BT432" s="63">
        <f t="shared" si="86"/>
        <v>117</v>
      </c>
      <c r="BU432" s="64">
        <f t="shared" si="87"/>
        <v>6.02</v>
      </c>
      <c r="BV432" s="64">
        <f t="shared" si="88"/>
        <v>13.04</v>
      </c>
      <c r="BW432" s="64">
        <f t="shared" si="89"/>
        <v>97.44</v>
      </c>
      <c r="BX432" s="65">
        <f t="shared" si="90"/>
        <v>46257.02</v>
      </c>
      <c r="BY432" s="65">
        <f t="shared" si="91"/>
        <v>46264.04</v>
      </c>
      <c r="BZ432" s="65">
        <f t="shared" si="92"/>
        <v>46349.440000000002</v>
      </c>
    </row>
    <row r="433" spans="1:78" ht="15.5" x14ac:dyDescent="0.35">
      <c r="A433">
        <v>71349</v>
      </c>
      <c r="B433" t="s">
        <v>782</v>
      </c>
      <c r="C433" t="s">
        <v>273</v>
      </c>
      <c r="D433">
        <v>216</v>
      </c>
      <c r="E433">
        <v>3002</v>
      </c>
      <c r="F433" t="s">
        <v>68</v>
      </c>
      <c r="G433" t="s">
        <v>283</v>
      </c>
      <c r="H433" t="s">
        <v>273</v>
      </c>
      <c r="I433" s="13">
        <v>46251</v>
      </c>
      <c r="J433" s="13">
        <v>46367</v>
      </c>
      <c r="K433" s="13">
        <v>46309</v>
      </c>
      <c r="L433" t="s">
        <v>256</v>
      </c>
      <c r="M433" t="s">
        <v>161</v>
      </c>
      <c r="N433">
        <v>24</v>
      </c>
      <c r="O433">
        <v>24</v>
      </c>
      <c r="P433">
        <v>24</v>
      </c>
      <c r="Q433">
        <v>24</v>
      </c>
      <c r="R433">
        <v>0</v>
      </c>
      <c r="S433">
        <v>351845</v>
      </c>
      <c r="T433" t="s">
        <v>1010</v>
      </c>
      <c r="U433">
        <v>0</v>
      </c>
      <c r="V433"/>
      <c r="W433">
        <v>3</v>
      </c>
      <c r="X433" t="s">
        <v>194</v>
      </c>
      <c r="Y433"/>
      <c r="Z433" t="s">
        <v>277</v>
      </c>
      <c r="AA433"/>
      <c r="AB433"/>
      <c r="AC433"/>
      <c r="AD433"/>
      <c r="AE433"/>
      <c r="AF433" s="13">
        <v>46251</v>
      </c>
      <c r="AG433" s="13">
        <v>46367</v>
      </c>
      <c r="AH433"/>
      <c r="AI433"/>
      <c r="AJ433"/>
      <c r="AK433"/>
      <c r="AL433"/>
      <c r="AM433"/>
      <c r="AN433"/>
      <c r="AO433"/>
      <c r="AP433"/>
      <c r="AQ433"/>
      <c r="AR433"/>
      <c r="AS433"/>
      <c r="AT433" s="59">
        <f>VLOOKUP($BR433,Tables!$D$14:$I$27,2,FALSE)*W433</f>
        <v>480</v>
      </c>
      <c r="AU433" s="59">
        <f>VLOOKUP($BR433,Tables!$D$14:$I$27,3,FALSE)</f>
        <v>0</v>
      </c>
      <c r="AV433" s="59">
        <f>VLOOKUP($BR433,Tables!$D$14:$I$27,4,FALSE)*W433</f>
        <v>0</v>
      </c>
      <c r="AW433" s="59">
        <f>VLOOKUP($BR433,Tables!$D$14:$I$27,5,FALSE)*W433</f>
        <v>0</v>
      </c>
      <c r="AX433" s="52">
        <f>IF(ISERROR(VLOOKUP(V433,Tables!$A$2:$B$27,2,FALSE))=TRUE,0,VLOOKUP(V433,Tables!$A$2:$B$27,2,FALSE))*VLOOKUP(BR433,Tables!$D$14:$J$27,7,FALSE)</f>
        <v>0</v>
      </c>
      <c r="AY433" s="52">
        <f>IF(ISERROR(VLOOKUP(BS433,Tables!$A$2:$B$31,2,FALSE))=TRUE,0,VLOOKUP(BS433,Tables!$A$2:$B$31,2,FALSE))</f>
        <v>0</v>
      </c>
      <c r="AZ433" s="59">
        <f>VLOOKUP($BR433,Tables!$D$14:$K$27,8,FALSE)</f>
        <v>0</v>
      </c>
      <c r="BA433" s="59">
        <f>IF(OR(BR433="T150",BR433="HYBT150"),W433*Tables!$L$23,0)</f>
        <v>0</v>
      </c>
      <c r="BB433" s="59">
        <f>IF(OR(BR433="T200",BR433="HYBT200"),W433*Tables!$E$24,0)</f>
        <v>0</v>
      </c>
      <c r="BC433" s="61">
        <f t="shared" si="83"/>
        <v>480</v>
      </c>
      <c r="BD433" s="55" t="str">
        <f t="shared" si="95"/>
        <v/>
      </c>
      <c r="BE433" s="55" t="str">
        <f t="shared" si="95"/>
        <v/>
      </c>
      <c r="BF433" s="55" t="str">
        <f t="shared" si="95"/>
        <v/>
      </c>
      <c r="BG433" s="55" t="str">
        <f t="shared" si="95"/>
        <v/>
      </c>
      <c r="BH433" s="55" t="str">
        <f t="shared" si="95"/>
        <v/>
      </c>
      <c r="BI433" s="55" t="str">
        <f t="shared" si="95"/>
        <v/>
      </c>
      <c r="BJ433" s="55" t="str">
        <f t="shared" si="95"/>
        <v/>
      </c>
      <c r="BK433" s="55" t="str">
        <f t="shared" si="95"/>
        <v/>
      </c>
      <c r="BL433" s="55" t="str">
        <f t="shared" si="95"/>
        <v/>
      </c>
      <c r="BM433" s="55" t="str">
        <f t="shared" si="95"/>
        <v/>
      </c>
      <c r="BN433" s="55" t="str">
        <f t="shared" si="95"/>
        <v/>
      </c>
      <c r="BO433" s="55" t="str">
        <f t="shared" si="95"/>
        <v/>
      </c>
      <c r="BP433" s="55" t="str">
        <f t="shared" si="95"/>
        <v/>
      </c>
      <c r="BQ433" s="55" t="str">
        <f t="shared" si="95"/>
        <v/>
      </c>
      <c r="BR433" s="62" t="str">
        <f t="shared" si="84"/>
        <v>Base</v>
      </c>
      <c r="BS433" s="62" t="str">
        <f t="shared" si="85"/>
        <v/>
      </c>
      <c r="BT433" s="63">
        <f t="shared" si="86"/>
        <v>117</v>
      </c>
      <c r="BU433" s="64">
        <f t="shared" si="87"/>
        <v>6.02</v>
      </c>
      <c r="BV433" s="64">
        <f t="shared" si="88"/>
        <v>13.04</v>
      </c>
      <c r="BW433" s="64">
        <f t="shared" si="89"/>
        <v>97.44</v>
      </c>
      <c r="BX433" s="65">
        <f t="shared" si="90"/>
        <v>46257.02</v>
      </c>
      <c r="BY433" s="65">
        <f t="shared" si="91"/>
        <v>46264.04</v>
      </c>
      <c r="BZ433" s="65">
        <f t="shared" si="92"/>
        <v>46349.440000000002</v>
      </c>
    </row>
    <row r="434" spans="1:78" ht="15.5" x14ac:dyDescent="0.35">
      <c r="A434">
        <v>71350</v>
      </c>
      <c r="B434" t="s">
        <v>782</v>
      </c>
      <c r="C434" t="s">
        <v>273</v>
      </c>
      <c r="D434">
        <v>216</v>
      </c>
      <c r="E434">
        <v>3003</v>
      </c>
      <c r="F434" t="s">
        <v>68</v>
      </c>
      <c r="G434" t="s">
        <v>283</v>
      </c>
      <c r="H434" t="s">
        <v>273</v>
      </c>
      <c r="I434" s="13">
        <v>46251</v>
      </c>
      <c r="J434" s="13">
        <v>46367</v>
      </c>
      <c r="K434" s="13">
        <v>46309</v>
      </c>
      <c r="L434" t="s">
        <v>256</v>
      </c>
      <c r="M434" t="s">
        <v>161</v>
      </c>
      <c r="N434">
        <v>24</v>
      </c>
      <c r="O434">
        <v>0</v>
      </c>
      <c r="P434">
        <v>0</v>
      </c>
      <c r="Q434">
        <v>0</v>
      </c>
      <c r="R434">
        <v>0</v>
      </c>
      <c r="S434" t="s">
        <v>197</v>
      </c>
      <c r="T434" t="s">
        <v>197</v>
      </c>
      <c r="U434">
        <v>0</v>
      </c>
      <c r="V434"/>
      <c r="W434">
        <v>3</v>
      </c>
      <c r="X434" t="s">
        <v>19</v>
      </c>
      <c r="Y434"/>
      <c r="Z434" t="s">
        <v>300</v>
      </c>
      <c r="AA434"/>
      <c r="AB434"/>
      <c r="AC434"/>
      <c r="AD434"/>
      <c r="AE434"/>
      <c r="AF434" s="13">
        <v>46251</v>
      </c>
      <c r="AG434" s="13">
        <v>46367</v>
      </c>
      <c r="AH434"/>
      <c r="AI434"/>
      <c r="AJ434"/>
      <c r="AK434"/>
      <c r="AL434"/>
      <c r="AM434"/>
      <c r="AN434"/>
      <c r="AO434"/>
      <c r="AP434"/>
      <c r="AQ434"/>
      <c r="AR434"/>
      <c r="AS434"/>
      <c r="AT434" s="59">
        <f>VLOOKUP($BR434,Tables!$D$14:$I$27,2,FALSE)*W434</f>
        <v>480</v>
      </c>
      <c r="AU434" s="59">
        <f>VLOOKUP($BR434,Tables!$D$14:$I$27,3,FALSE)</f>
        <v>0</v>
      </c>
      <c r="AV434" s="59">
        <f>VLOOKUP($BR434,Tables!$D$14:$I$27,4,FALSE)*W434</f>
        <v>0</v>
      </c>
      <c r="AW434" s="59">
        <f>VLOOKUP($BR434,Tables!$D$14:$I$27,5,FALSE)*W434</f>
        <v>0</v>
      </c>
      <c r="AX434" s="52">
        <f>IF(ISERROR(VLOOKUP(V434,Tables!$A$2:$B$27,2,FALSE))=TRUE,0,VLOOKUP(V434,Tables!$A$2:$B$27,2,FALSE))*VLOOKUP(BR434,Tables!$D$14:$J$27,7,FALSE)</f>
        <v>0</v>
      </c>
      <c r="AY434" s="52">
        <f>IF(ISERROR(VLOOKUP(BS434,Tables!$A$2:$B$31,2,FALSE))=TRUE,0,VLOOKUP(BS434,Tables!$A$2:$B$31,2,FALSE))</f>
        <v>0</v>
      </c>
      <c r="AZ434" s="59">
        <f>VLOOKUP($BR434,Tables!$D$14:$K$27,8,FALSE)</f>
        <v>0</v>
      </c>
      <c r="BA434" s="59">
        <f>IF(OR(BR434="T150",BR434="HYBT150"),W434*Tables!$L$23,0)</f>
        <v>0</v>
      </c>
      <c r="BB434" s="59">
        <f>IF(OR(BR434="T200",BR434="HYBT200"),W434*Tables!$E$24,0)</f>
        <v>0</v>
      </c>
      <c r="BC434" s="61">
        <f t="shared" si="83"/>
        <v>480</v>
      </c>
      <c r="BD434" s="55" t="str">
        <f t="shared" si="95"/>
        <v/>
      </c>
      <c r="BE434" s="55" t="str">
        <f t="shared" si="95"/>
        <v/>
      </c>
      <c r="BF434" s="55" t="str">
        <f t="shared" si="95"/>
        <v/>
      </c>
      <c r="BG434" s="55" t="str">
        <f t="shared" si="95"/>
        <v/>
      </c>
      <c r="BH434" s="55" t="str">
        <f t="shared" si="95"/>
        <v/>
      </c>
      <c r="BI434" s="55" t="str">
        <f t="shared" si="95"/>
        <v/>
      </c>
      <c r="BJ434" s="55" t="str">
        <f t="shared" si="95"/>
        <v/>
      </c>
      <c r="BK434" s="55" t="str">
        <f t="shared" si="95"/>
        <v/>
      </c>
      <c r="BL434" s="55" t="str">
        <f t="shared" si="95"/>
        <v/>
      </c>
      <c r="BM434" s="55" t="str">
        <f t="shared" si="95"/>
        <v/>
      </c>
      <c r="BN434" s="55" t="str">
        <f t="shared" si="95"/>
        <v/>
      </c>
      <c r="BO434" s="55" t="str">
        <f t="shared" si="95"/>
        <v/>
      </c>
      <c r="BP434" s="55" t="str">
        <f t="shared" si="95"/>
        <v/>
      </c>
      <c r="BQ434" s="55" t="str">
        <f t="shared" si="95"/>
        <v/>
      </c>
      <c r="BR434" s="62" t="str">
        <f t="shared" si="84"/>
        <v>Base</v>
      </c>
      <c r="BS434" s="62" t="str">
        <f t="shared" si="85"/>
        <v/>
      </c>
      <c r="BT434" s="63">
        <f t="shared" si="86"/>
        <v>117</v>
      </c>
      <c r="BU434" s="64">
        <f t="shared" si="87"/>
        <v>6.02</v>
      </c>
      <c r="BV434" s="64">
        <f t="shared" si="88"/>
        <v>13.04</v>
      </c>
      <c r="BW434" s="64">
        <f t="shared" si="89"/>
        <v>97.44</v>
      </c>
      <c r="BX434" s="65">
        <f t="shared" si="90"/>
        <v>46257.02</v>
      </c>
      <c r="BY434" s="65">
        <f t="shared" si="91"/>
        <v>46264.04</v>
      </c>
      <c r="BZ434" s="65">
        <f t="shared" si="92"/>
        <v>46349.440000000002</v>
      </c>
    </row>
    <row r="435" spans="1:78" ht="15.5" x14ac:dyDescent="0.35">
      <c r="A435">
        <v>72949</v>
      </c>
      <c r="B435" t="s">
        <v>782</v>
      </c>
      <c r="C435" t="s">
        <v>273</v>
      </c>
      <c r="D435">
        <v>216</v>
      </c>
      <c r="E435">
        <v>3004</v>
      </c>
      <c r="F435" t="s">
        <v>68</v>
      </c>
      <c r="G435" t="s">
        <v>283</v>
      </c>
      <c r="H435" t="s">
        <v>273</v>
      </c>
      <c r="I435" s="13">
        <v>46251</v>
      </c>
      <c r="J435" s="13">
        <v>46367</v>
      </c>
      <c r="K435" s="13">
        <v>46309</v>
      </c>
      <c r="L435" t="s">
        <v>256</v>
      </c>
      <c r="M435" t="s">
        <v>161</v>
      </c>
      <c r="N435">
        <v>24</v>
      </c>
      <c r="O435">
        <v>23</v>
      </c>
      <c r="P435">
        <v>23</v>
      </c>
      <c r="Q435">
        <v>23</v>
      </c>
      <c r="R435">
        <v>0</v>
      </c>
      <c r="S435">
        <v>351845</v>
      </c>
      <c r="T435" t="s">
        <v>1010</v>
      </c>
      <c r="U435">
        <v>0</v>
      </c>
      <c r="V435"/>
      <c r="W435">
        <v>3</v>
      </c>
      <c r="X435" t="s">
        <v>194</v>
      </c>
      <c r="Y435"/>
      <c r="Z435" t="s">
        <v>300</v>
      </c>
      <c r="AA435"/>
      <c r="AB435"/>
      <c r="AC435"/>
      <c r="AD435"/>
      <c r="AE435"/>
      <c r="AF435" s="13">
        <v>46251</v>
      </c>
      <c r="AG435" s="13">
        <v>46367</v>
      </c>
      <c r="AH435"/>
      <c r="AI435"/>
      <c r="AJ435"/>
      <c r="AK435"/>
      <c r="AL435"/>
      <c r="AM435"/>
      <c r="AN435"/>
      <c r="AO435"/>
      <c r="AP435"/>
      <c r="AQ435"/>
      <c r="AR435"/>
      <c r="AS435"/>
      <c r="AT435" s="59">
        <f>VLOOKUP($BR435,Tables!$D$14:$I$27,2,FALSE)*W435</f>
        <v>480</v>
      </c>
      <c r="AU435" s="59">
        <f>VLOOKUP($BR435,Tables!$D$14:$I$27,3,FALSE)</f>
        <v>0</v>
      </c>
      <c r="AV435" s="59">
        <f>VLOOKUP($BR435,Tables!$D$14:$I$27,4,FALSE)*W435</f>
        <v>0</v>
      </c>
      <c r="AW435" s="59">
        <f>VLOOKUP($BR435,Tables!$D$14:$I$27,5,FALSE)*W435</f>
        <v>0</v>
      </c>
      <c r="AX435" s="52">
        <f>IF(ISERROR(VLOOKUP(V435,Tables!$A$2:$B$27,2,FALSE))=TRUE,0,VLOOKUP(V435,Tables!$A$2:$B$27,2,FALSE))*VLOOKUP(BR435,Tables!$D$14:$J$27,7,FALSE)</f>
        <v>0</v>
      </c>
      <c r="AY435" s="52">
        <f>IF(ISERROR(VLOOKUP(BS435,Tables!$A$2:$B$31,2,FALSE))=TRUE,0,VLOOKUP(BS435,Tables!$A$2:$B$31,2,FALSE))</f>
        <v>0</v>
      </c>
      <c r="AZ435" s="59">
        <f>VLOOKUP($BR435,Tables!$D$14:$K$27,8,FALSE)</f>
        <v>0</v>
      </c>
      <c r="BA435" s="59">
        <f>IF(OR(BR435="T150",BR435="HYBT150"),W435*Tables!$L$23,0)</f>
        <v>0</v>
      </c>
      <c r="BB435" s="59">
        <f>IF(OR(BR435="T200",BR435="HYBT200"),W435*Tables!$E$24,0)</f>
        <v>0</v>
      </c>
      <c r="BC435" s="61">
        <f t="shared" si="83"/>
        <v>480</v>
      </c>
      <c r="BD435" s="55" t="str">
        <f t="shared" si="95"/>
        <v/>
      </c>
      <c r="BE435" s="55" t="str">
        <f t="shared" si="95"/>
        <v/>
      </c>
      <c r="BF435" s="55" t="str">
        <f t="shared" si="95"/>
        <v/>
      </c>
      <c r="BG435" s="55" t="str">
        <f t="shared" si="95"/>
        <v/>
      </c>
      <c r="BH435" s="55" t="str">
        <f t="shared" si="95"/>
        <v/>
      </c>
      <c r="BI435" s="55" t="str">
        <f t="shared" si="95"/>
        <v/>
      </c>
      <c r="BJ435" s="55" t="str">
        <f t="shared" si="95"/>
        <v/>
      </c>
      <c r="BK435" s="55" t="str">
        <f t="shared" si="95"/>
        <v/>
      </c>
      <c r="BL435" s="55" t="str">
        <f t="shared" si="95"/>
        <v/>
      </c>
      <c r="BM435" s="55" t="str">
        <f t="shared" si="95"/>
        <v/>
      </c>
      <c r="BN435" s="55" t="str">
        <f t="shared" si="95"/>
        <v/>
      </c>
      <c r="BO435" s="55" t="str">
        <f t="shared" si="95"/>
        <v/>
      </c>
      <c r="BP435" s="55" t="str">
        <f t="shared" si="95"/>
        <v/>
      </c>
      <c r="BQ435" s="55" t="str">
        <f t="shared" si="95"/>
        <v/>
      </c>
      <c r="BR435" s="62" t="str">
        <f t="shared" si="84"/>
        <v>Base</v>
      </c>
      <c r="BS435" s="62" t="str">
        <f t="shared" si="85"/>
        <v/>
      </c>
      <c r="BT435" s="63">
        <f t="shared" si="86"/>
        <v>117</v>
      </c>
      <c r="BU435" s="64">
        <f t="shared" si="87"/>
        <v>6.02</v>
      </c>
      <c r="BV435" s="64">
        <f t="shared" si="88"/>
        <v>13.04</v>
      </c>
      <c r="BW435" s="64">
        <f t="shared" si="89"/>
        <v>97.44</v>
      </c>
      <c r="BX435" s="65">
        <f t="shared" si="90"/>
        <v>46257.02</v>
      </c>
      <c r="BY435" s="65">
        <f t="shared" si="91"/>
        <v>46264.04</v>
      </c>
      <c r="BZ435" s="65">
        <f t="shared" si="92"/>
        <v>46349.440000000002</v>
      </c>
    </row>
    <row r="436" spans="1:78" ht="15.5" x14ac:dyDescent="0.35">
      <c r="A436">
        <v>71861</v>
      </c>
      <c r="B436" t="s">
        <v>782</v>
      </c>
      <c r="C436" t="s">
        <v>273</v>
      </c>
      <c r="D436">
        <v>216</v>
      </c>
      <c r="E436">
        <v>3090</v>
      </c>
      <c r="F436" t="s">
        <v>68</v>
      </c>
      <c r="G436" t="s">
        <v>283</v>
      </c>
      <c r="H436" t="s">
        <v>273</v>
      </c>
      <c r="I436" s="13">
        <v>46253</v>
      </c>
      <c r="J436" s="13">
        <v>46374</v>
      </c>
      <c r="K436" s="13">
        <v>46313</v>
      </c>
      <c r="L436" t="s">
        <v>1012</v>
      </c>
      <c r="M436" t="s">
        <v>512</v>
      </c>
      <c r="N436">
        <v>24</v>
      </c>
      <c r="O436">
        <v>0</v>
      </c>
      <c r="P436">
        <v>0</v>
      </c>
      <c r="Q436">
        <v>0</v>
      </c>
      <c r="R436">
        <v>0</v>
      </c>
      <c r="S436">
        <v>280740</v>
      </c>
      <c r="T436" t="s">
        <v>663</v>
      </c>
      <c r="U436">
        <v>0</v>
      </c>
      <c r="V436"/>
      <c r="W436">
        <v>3</v>
      </c>
      <c r="X436" t="s">
        <v>194</v>
      </c>
      <c r="Y436"/>
      <c r="Z436" t="s">
        <v>153</v>
      </c>
      <c r="AA436" t="s">
        <v>153</v>
      </c>
      <c r="AB436" t="s">
        <v>199</v>
      </c>
      <c r="AC436" t="s">
        <v>486</v>
      </c>
      <c r="AD436" t="s">
        <v>487</v>
      </c>
      <c r="AE436" t="s">
        <v>480</v>
      </c>
      <c r="AF436" s="13">
        <v>46253</v>
      </c>
      <c r="AG436" s="13">
        <v>46374</v>
      </c>
      <c r="AH436"/>
      <c r="AI436"/>
      <c r="AJ436"/>
      <c r="AK436"/>
      <c r="AL436"/>
      <c r="AM436"/>
      <c r="AN436"/>
      <c r="AO436"/>
      <c r="AP436"/>
      <c r="AQ436"/>
      <c r="AR436"/>
      <c r="AS436"/>
      <c r="AT436" s="59">
        <f>VLOOKUP($BR436,Tables!$D$14:$I$27,2,FALSE)*W436</f>
        <v>480</v>
      </c>
      <c r="AU436" s="59">
        <f>VLOOKUP($BR436,Tables!$D$14:$I$27,3,FALSE)</f>
        <v>0</v>
      </c>
      <c r="AV436" s="59">
        <f>VLOOKUP($BR436,Tables!$D$14:$I$27,4,FALSE)*W436</f>
        <v>0</v>
      </c>
      <c r="AW436" s="59">
        <f>VLOOKUP($BR436,Tables!$D$14:$I$27,5,FALSE)*W436</f>
        <v>0</v>
      </c>
      <c r="AX436" s="52">
        <f>IF(ISERROR(VLOOKUP(V436,Tables!$A$2:$B$27,2,FALSE))=TRUE,0,VLOOKUP(V436,Tables!$A$2:$B$27,2,FALSE))*VLOOKUP(BR436,Tables!$D$14:$J$27,7,FALSE)</f>
        <v>0</v>
      </c>
      <c r="AY436" s="52">
        <f>IF(ISERROR(VLOOKUP(BS436,Tables!$A$2:$B$31,2,FALSE))=TRUE,0,VLOOKUP(BS436,Tables!$A$2:$B$31,2,FALSE))</f>
        <v>0</v>
      </c>
      <c r="AZ436" s="59">
        <f>VLOOKUP($BR436,Tables!$D$14:$K$27,8,FALSE)</f>
        <v>0</v>
      </c>
      <c r="BA436" s="59">
        <f>IF(OR(BR436="T150",BR436="HYBT150"),W436*Tables!$L$23,0)</f>
        <v>0</v>
      </c>
      <c r="BB436" s="59">
        <f>IF(OR(BR436="T200",BR436="HYBT200"),W436*Tables!$E$24,0)</f>
        <v>0</v>
      </c>
      <c r="BC436" s="61">
        <f t="shared" si="83"/>
        <v>480</v>
      </c>
      <c r="BD436" s="55" t="str">
        <f t="shared" si="95"/>
        <v/>
      </c>
      <c r="BE436" s="55" t="str">
        <f t="shared" si="95"/>
        <v/>
      </c>
      <c r="BF436" s="55" t="str">
        <f t="shared" si="95"/>
        <v/>
      </c>
      <c r="BG436" s="55" t="str">
        <f t="shared" si="95"/>
        <v/>
      </c>
      <c r="BH436" s="55" t="str">
        <f t="shared" si="95"/>
        <v/>
      </c>
      <c r="BI436" s="55" t="str">
        <f t="shared" si="95"/>
        <v/>
      </c>
      <c r="BJ436" s="55" t="str">
        <f t="shared" si="95"/>
        <v/>
      </c>
      <c r="BK436" s="55" t="str">
        <f t="shared" si="95"/>
        <v/>
      </c>
      <c r="BL436" s="55" t="str">
        <f t="shared" si="95"/>
        <v/>
      </c>
      <c r="BM436" s="55" t="str">
        <f t="shared" si="95"/>
        <v/>
      </c>
      <c r="BN436" s="55" t="str">
        <f t="shared" si="95"/>
        <v/>
      </c>
      <c r="BO436" s="55" t="str">
        <f t="shared" si="95"/>
        <v/>
      </c>
      <c r="BP436" s="55" t="str">
        <f t="shared" si="95"/>
        <v/>
      </c>
      <c r="BQ436" s="55" t="str">
        <f t="shared" si="95"/>
        <v/>
      </c>
      <c r="BR436" s="62" t="str">
        <f t="shared" si="84"/>
        <v>Base</v>
      </c>
      <c r="BS436" s="62" t="str">
        <f t="shared" si="85"/>
        <v/>
      </c>
      <c r="BT436" s="63">
        <f t="shared" si="86"/>
        <v>122</v>
      </c>
      <c r="BU436" s="64">
        <f t="shared" si="87"/>
        <v>6.3199999999999994</v>
      </c>
      <c r="BV436" s="64">
        <f t="shared" si="88"/>
        <v>13.639999999999999</v>
      </c>
      <c r="BW436" s="64">
        <f t="shared" si="89"/>
        <v>101.64</v>
      </c>
      <c r="BX436" s="65">
        <f t="shared" si="90"/>
        <v>46259.32</v>
      </c>
      <c r="BY436" s="65">
        <f t="shared" si="91"/>
        <v>46266.64</v>
      </c>
      <c r="BZ436" s="65">
        <f t="shared" si="92"/>
        <v>46356.639999999999</v>
      </c>
    </row>
    <row r="437" spans="1:78" ht="15.5" x14ac:dyDescent="0.35">
      <c r="A437">
        <v>71143</v>
      </c>
      <c r="B437" t="s">
        <v>782</v>
      </c>
      <c r="C437" t="s">
        <v>273</v>
      </c>
      <c r="D437">
        <v>223</v>
      </c>
      <c r="E437" t="s">
        <v>488</v>
      </c>
      <c r="F437" t="s">
        <v>662</v>
      </c>
      <c r="G437" t="s">
        <v>283</v>
      </c>
      <c r="H437" t="s">
        <v>273</v>
      </c>
      <c r="I437" s="13">
        <v>46251</v>
      </c>
      <c r="J437" s="13">
        <v>46304</v>
      </c>
      <c r="K437" s="13">
        <v>46277</v>
      </c>
      <c r="L437" t="s">
        <v>256</v>
      </c>
      <c r="M437" t="s">
        <v>161</v>
      </c>
      <c r="N437">
        <v>24</v>
      </c>
      <c r="O437">
        <v>24</v>
      </c>
      <c r="P437">
        <v>24</v>
      </c>
      <c r="Q437">
        <v>24</v>
      </c>
      <c r="R437">
        <v>1</v>
      </c>
      <c r="S437">
        <v>375652</v>
      </c>
      <c r="T437" t="s">
        <v>1166</v>
      </c>
      <c r="U437">
        <v>0</v>
      </c>
      <c r="V437"/>
      <c r="W437">
        <v>3</v>
      </c>
      <c r="X437" t="s">
        <v>194</v>
      </c>
      <c r="Y437"/>
      <c r="Z437" t="s">
        <v>277</v>
      </c>
      <c r="AA437"/>
      <c r="AB437"/>
      <c r="AC437"/>
      <c r="AD437"/>
      <c r="AE437"/>
      <c r="AF437" s="13">
        <v>46251</v>
      </c>
      <c r="AG437" s="13">
        <v>46304</v>
      </c>
      <c r="AH437"/>
      <c r="AI437"/>
      <c r="AJ437"/>
      <c r="AK437"/>
      <c r="AL437"/>
      <c r="AM437"/>
      <c r="AN437"/>
      <c r="AO437"/>
      <c r="AP437"/>
      <c r="AQ437"/>
      <c r="AR437"/>
      <c r="AS437"/>
      <c r="AT437" s="59">
        <f>VLOOKUP($BR437,Tables!$D$14:$I$27,2,FALSE)*W437</f>
        <v>480</v>
      </c>
      <c r="AU437" s="59">
        <f>VLOOKUP($BR437,Tables!$D$14:$I$27,3,FALSE)</f>
        <v>0</v>
      </c>
      <c r="AV437" s="59">
        <f>VLOOKUP($BR437,Tables!$D$14:$I$27,4,FALSE)*W437</f>
        <v>0</v>
      </c>
      <c r="AW437" s="59">
        <f>VLOOKUP($BR437,Tables!$D$14:$I$27,5,FALSE)*W437</f>
        <v>0</v>
      </c>
      <c r="AX437" s="52">
        <f>IF(ISERROR(VLOOKUP(V437,Tables!$A$2:$B$27,2,FALSE))=TRUE,0,VLOOKUP(V437,Tables!$A$2:$B$27,2,FALSE))*VLOOKUP(BR437,Tables!$D$14:$J$27,7,FALSE)</f>
        <v>0</v>
      </c>
      <c r="AY437" s="52">
        <f>IF(ISERROR(VLOOKUP(BS437,Tables!$A$2:$B$31,2,FALSE))=TRUE,0,VLOOKUP(BS437,Tables!$A$2:$B$31,2,FALSE))</f>
        <v>0</v>
      </c>
      <c r="AZ437" s="59">
        <f>VLOOKUP($BR437,Tables!$D$14:$K$27,8,FALSE)</f>
        <v>0</v>
      </c>
      <c r="BA437" s="59">
        <f>IF(OR(BR437="T150",BR437="HYBT150"),W437*Tables!$L$23,0)</f>
        <v>0</v>
      </c>
      <c r="BB437" s="59">
        <f>IF(OR(BR437="T200",BR437="HYBT200"),W437*Tables!$E$24,0)</f>
        <v>0</v>
      </c>
      <c r="BC437" s="61">
        <f t="shared" si="83"/>
        <v>480</v>
      </c>
      <c r="BD437" s="55" t="str">
        <f t="shared" si="95"/>
        <v/>
      </c>
      <c r="BE437" s="55" t="str">
        <f t="shared" si="95"/>
        <v/>
      </c>
      <c r="BF437" s="55" t="str">
        <f t="shared" si="95"/>
        <v/>
      </c>
      <c r="BG437" s="55" t="str">
        <f t="shared" si="95"/>
        <v/>
      </c>
      <c r="BH437" s="55" t="str">
        <f t="shared" si="95"/>
        <v/>
      </c>
      <c r="BI437" s="55" t="str">
        <f t="shared" si="95"/>
        <v/>
      </c>
      <c r="BJ437" s="55" t="str">
        <f t="shared" si="95"/>
        <v/>
      </c>
      <c r="BK437" s="55" t="str">
        <f t="shared" si="95"/>
        <v/>
      </c>
      <c r="BL437" s="55" t="str">
        <f t="shared" si="95"/>
        <v/>
      </c>
      <c r="BM437" s="55" t="str">
        <f t="shared" si="95"/>
        <v/>
      </c>
      <c r="BN437" s="55" t="str">
        <f t="shared" si="95"/>
        <v/>
      </c>
      <c r="BO437" s="55" t="str">
        <f t="shared" si="95"/>
        <v/>
      </c>
      <c r="BP437" s="55" t="str">
        <f t="shared" si="95"/>
        <v/>
      </c>
      <c r="BQ437" s="55" t="str">
        <f t="shared" si="95"/>
        <v/>
      </c>
      <c r="BR437" s="62" t="str">
        <f t="shared" si="84"/>
        <v>Base</v>
      </c>
      <c r="BS437" s="62" t="str">
        <f t="shared" si="85"/>
        <v/>
      </c>
      <c r="BT437" s="63">
        <f t="shared" si="86"/>
        <v>54</v>
      </c>
      <c r="BU437" s="64">
        <f t="shared" si="87"/>
        <v>2.2399999999999998</v>
      </c>
      <c r="BV437" s="64">
        <f t="shared" si="88"/>
        <v>5.4799999999999995</v>
      </c>
      <c r="BW437" s="64">
        <f t="shared" si="89"/>
        <v>44.519999999999996</v>
      </c>
      <c r="BX437" s="65">
        <f t="shared" si="90"/>
        <v>46253.24</v>
      </c>
      <c r="BY437" s="65">
        <f t="shared" si="91"/>
        <v>46256.480000000003</v>
      </c>
      <c r="BZ437" s="65">
        <f t="shared" si="92"/>
        <v>46295.519999999997</v>
      </c>
    </row>
    <row r="438" spans="1:78" ht="15.5" x14ac:dyDescent="0.35">
      <c r="A438">
        <v>71144</v>
      </c>
      <c r="B438" t="s">
        <v>782</v>
      </c>
      <c r="C438" t="s">
        <v>46</v>
      </c>
      <c r="D438">
        <v>122</v>
      </c>
      <c r="E438" t="s">
        <v>488</v>
      </c>
      <c r="F438" t="s">
        <v>47</v>
      </c>
      <c r="G438" t="s">
        <v>283</v>
      </c>
      <c r="H438" t="s">
        <v>46</v>
      </c>
      <c r="I438" s="13">
        <v>46251</v>
      </c>
      <c r="J438" s="13">
        <v>46304</v>
      </c>
      <c r="K438" s="13">
        <v>46277</v>
      </c>
      <c r="L438" t="s">
        <v>256</v>
      </c>
      <c r="M438" t="s">
        <v>161</v>
      </c>
      <c r="N438">
        <v>24</v>
      </c>
      <c r="O438">
        <v>24</v>
      </c>
      <c r="P438">
        <v>24</v>
      </c>
      <c r="Q438">
        <v>24</v>
      </c>
      <c r="R438">
        <v>1</v>
      </c>
      <c r="S438">
        <v>280740</v>
      </c>
      <c r="T438" t="s">
        <v>663</v>
      </c>
      <c r="U438">
        <v>0</v>
      </c>
      <c r="V438"/>
      <c r="W438">
        <v>1</v>
      </c>
      <c r="X438" t="s">
        <v>194</v>
      </c>
      <c r="Y438"/>
      <c r="Z438" t="s">
        <v>277</v>
      </c>
      <c r="AA438"/>
      <c r="AB438"/>
      <c r="AC438"/>
      <c r="AD438"/>
      <c r="AE438"/>
      <c r="AF438" s="13">
        <v>46251</v>
      </c>
      <c r="AG438" s="13">
        <v>46304</v>
      </c>
      <c r="AH438"/>
      <c r="AI438"/>
      <c r="AJ438"/>
      <c r="AK438"/>
      <c r="AL438"/>
      <c r="AM438"/>
      <c r="AN438"/>
      <c r="AO438"/>
      <c r="AP438"/>
      <c r="AQ438"/>
      <c r="AR438"/>
      <c r="AS438"/>
      <c r="AT438" s="59">
        <f>VLOOKUP($BR438,Tables!$D$14:$I$27,2,FALSE)*W438</f>
        <v>160</v>
      </c>
      <c r="AU438" s="59">
        <f>VLOOKUP($BR438,Tables!$D$14:$I$27,3,FALSE)</f>
        <v>0</v>
      </c>
      <c r="AV438" s="59">
        <f>VLOOKUP($BR438,Tables!$D$14:$I$27,4,FALSE)*W438</f>
        <v>0</v>
      </c>
      <c r="AW438" s="59">
        <f>VLOOKUP($BR438,Tables!$D$14:$I$27,5,FALSE)*W438</f>
        <v>0</v>
      </c>
      <c r="AX438" s="52">
        <f>IF(ISERROR(VLOOKUP(V438,Tables!$A$2:$B$27,2,FALSE))=TRUE,0,VLOOKUP(V438,Tables!$A$2:$B$27,2,FALSE))*VLOOKUP(BR438,Tables!$D$14:$J$27,7,FALSE)</f>
        <v>0</v>
      </c>
      <c r="AY438" s="52">
        <f>IF(ISERROR(VLOOKUP(BS438,Tables!$A$2:$B$31,2,FALSE))=TRUE,0,VLOOKUP(BS438,Tables!$A$2:$B$31,2,FALSE))</f>
        <v>0</v>
      </c>
      <c r="AZ438" s="59">
        <f>VLOOKUP($BR438,Tables!$D$14:$K$27,8,FALSE)</f>
        <v>0</v>
      </c>
      <c r="BA438" s="59">
        <f>IF(OR(BR438="T150",BR438="HYBT150"),W438*Tables!$L$23,0)</f>
        <v>0</v>
      </c>
      <c r="BB438" s="59">
        <f>IF(OR(BR438="T200",BR438="HYBT200"),W438*Tables!$E$24,0)</f>
        <v>0</v>
      </c>
      <c r="BC438" s="61">
        <f t="shared" si="83"/>
        <v>160</v>
      </c>
      <c r="BD438" s="55" t="str">
        <f t="shared" si="95"/>
        <v/>
      </c>
      <c r="BE438" s="55" t="str">
        <f t="shared" si="95"/>
        <v/>
      </c>
      <c r="BF438" s="55" t="str">
        <f t="shared" si="95"/>
        <v/>
      </c>
      <c r="BG438" s="55" t="str">
        <f t="shared" si="95"/>
        <v/>
      </c>
      <c r="BH438" s="55" t="str">
        <f t="shared" si="95"/>
        <v/>
      </c>
      <c r="BI438" s="55" t="str">
        <f t="shared" si="95"/>
        <v/>
      </c>
      <c r="BJ438" s="55" t="str">
        <f t="shared" si="95"/>
        <v/>
      </c>
      <c r="BK438" s="55" t="str">
        <f t="shared" si="95"/>
        <v/>
      </c>
      <c r="BL438" s="55" t="str">
        <f t="shared" si="95"/>
        <v/>
      </c>
      <c r="BM438" s="55" t="str">
        <f t="shared" si="95"/>
        <v/>
      </c>
      <c r="BN438" s="55" t="str">
        <f t="shared" si="95"/>
        <v/>
      </c>
      <c r="BO438" s="55" t="str">
        <f t="shared" si="95"/>
        <v/>
      </c>
      <c r="BP438" s="55" t="str">
        <f t="shared" si="95"/>
        <v/>
      </c>
      <c r="BQ438" s="55" t="str">
        <f t="shared" si="95"/>
        <v/>
      </c>
      <c r="BR438" s="62" t="str">
        <f t="shared" si="84"/>
        <v>Base</v>
      </c>
      <c r="BS438" s="62" t="str">
        <f t="shared" si="85"/>
        <v/>
      </c>
      <c r="BT438" s="63">
        <f t="shared" si="86"/>
        <v>54</v>
      </c>
      <c r="BU438" s="64">
        <f t="shared" si="87"/>
        <v>2.2399999999999998</v>
      </c>
      <c r="BV438" s="64">
        <f t="shared" si="88"/>
        <v>5.4799999999999995</v>
      </c>
      <c r="BW438" s="64">
        <f t="shared" si="89"/>
        <v>44.519999999999996</v>
      </c>
      <c r="BX438" s="65">
        <f t="shared" si="90"/>
        <v>46253.24</v>
      </c>
      <c r="BY438" s="65">
        <f t="shared" si="91"/>
        <v>46256.480000000003</v>
      </c>
      <c r="BZ438" s="65">
        <f t="shared" si="92"/>
        <v>46295.519999999997</v>
      </c>
    </row>
    <row r="439" spans="1:78" ht="15.5" x14ac:dyDescent="0.35">
      <c r="A439">
        <v>71145</v>
      </c>
      <c r="B439" t="s">
        <v>782</v>
      </c>
      <c r="C439" t="s">
        <v>46</v>
      </c>
      <c r="D439">
        <v>201</v>
      </c>
      <c r="E439" t="s">
        <v>488</v>
      </c>
      <c r="F439" t="s">
        <v>48</v>
      </c>
      <c r="G439" t="s">
        <v>283</v>
      </c>
      <c r="H439" t="s">
        <v>46</v>
      </c>
      <c r="I439" s="13">
        <v>46251</v>
      </c>
      <c r="J439" s="13">
        <v>46304</v>
      </c>
      <c r="K439" s="13">
        <v>46277</v>
      </c>
      <c r="L439" t="s">
        <v>256</v>
      </c>
      <c r="M439" t="s">
        <v>161</v>
      </c>
      <c r="N439">
        <v>24</v>
      </c>
      <c r="O439">
        <v>16</v>
      </c>
      <c r="P439">
        <v>16</v>
      </c>
      <c r="Q439">
        <v>16</v>
      </c>
      <c r="R439">
        <v>0</v>
      </c>
      <c r="S439">
        <v>280740</v>
      </c>
      <c r="T439" t="s">
        <v>663</v>
      </c>
      <c r="U439">
        <v>0</v>
      </c>
      <c r="V439"/>
      <c r="W439">
        <v>3</v>
      </c>
      <c r="X439" t="s">
        <v>194</v>
      </c>
      <c r="Y439"/>
      <c r="Z439" t="s">
        <v>277</v>
      </c>
      <c r="AA439"/>
      <c r="AB439"/>
      <c r="AC439"/>
      <c r="AD439"/>
      <c r="AE439"/>
      <c r="AF439" s="13">
        <v>46251</v>
      </c>
      <c r="AG439" s="13">
        <v>46304</v>
      </c>
      <c r="AH439"/>
      <c r="AI439"/>
      <c r="AJ439"/>
      <c r="AK439"/>
      <c r="AL439"/>
      <c r="AM439"/>
      <c r="AN439"/>
      <c r="AO439"/>
      <c r="AP439"/>
      <c r="AQ439"/>
      <c r="AR439"/>
      <c r="AS439"/>
      <c r="AT439" s="59">
        <f>VLOOKUP($BR439,Tables!$D$14:$I$27,2,FALSE)*W439</f>
        <v>480</v>
      </c>
      <c r="AU439" s="59">
        <f>VLOOKUP($BR439,Tables!$D$14:$I$27,3,FALSE)</f>
        <v>0</v>
      </c>
      <c r="AV439" s="59">
        <f>VLOOKUP($BR439,Tables!$D$14:$I$27,4,FALSE)*W439</f>
        <v>0</v>
      </c>
      <c r="AW439" s="59">
        <f>VLOOKUP($BR439,Tables!$D$14:$I$27,5,FALSE)*W439</f>
        <v>0</v>
      </c>
      <c r="AX439" s="52">
        <f>IF(ISERROR(VLOOKUP(V439,Tables!$A$2:$B$27,2,FALSE))=TRUE,0,VLOOKUP(V439,Tables!$A$2:$B$27,2,FALSE))*VLOOKUP(BR439,Tables!$D$14:$J$27,7,FALSE)</f>
        <v>0</v>
      </c>
      <c r="AY439" s="52">
        <f>IF(ISERROR(VLOOKUP(BS439,Tables!$A$2:$B$31,2,FALSE))=TRUE,0,VLOOKUP(BS439,Tables!$A$2:$B$31,2,FALSE))</f>
        <v>0</v>
      </c>
      <c r="AZ439" s="59">
        <f>VLOOKUP($BR439,Tables!$D$14:$K$27,8,FALSE)</f>
        <v>0</v>
      </c>
      <c r="BA439" s="59">
        <f>IF(OR(BR439="T150",BR439="HYBT150"),W439*Tables!$L$23,0)</f>
        <v>0</v>
      </c>
      <c r="BB439" s="59">
        <f>IF(OR(BR439="T200",BR439="HYBT200"),W439*Tables!$E$24,0)</f>
        <v>0</v>
      </c>
      <c r="BC439" s="61">
        <f t="shared" si="83"/>
        <v>480</v>
      </c>
      <c r="BD439" s="55" t="str">
        <f t="shared" si="95"/>
        <v/>
      </c>
      <c r="BE439" s="55" t="str">
        <f t="shared" si="95"/>
        <v/>
      </c>
      <c r="BF439" s="55" t="str">
        <f t="shared" si="95"/>
        <v/>
      </c>
      <c r="BG439" s="55" t="str">
        <f t="shared" si="95"/>
        <v/>
      </c>
      <c r="BH439" s="55" t="str">
        <f t="shared" si="95"/>
        <v/>
      </c>
      <c r="BI439" s="55" t="str">
        <f t="shared" si="95"/>
        <v/>
      </c>
      <c r="BJ439" s="55" t="str">
        <f t="shared" si="95"/>
        <v/>
      </c>
      <c r="BK439" s="55" t="str">
        <f t="shared" si="95"/>
        <v/>
      </c>
      <c r="BL439" s="55" t="str">
        <f t="shared" si="95"/>
        <v/>
      </c>
      <c r="BM439" s="55" t="str">
        <f t="shared" si="95"/>
        <v/>
      </c>
      <c r="BN439" s="55" t="str">
        <f t="shared" si="95"/>
        <v/>
      </c>
      <c r="BO439" s="55" t="str">
        <f t="shared" si="95"/>
        <v/>
      </c>
      <c r="BP439" s="55" t="str">
        <f t="shared" si="95"/>
        <v/>
      </c>
      <c r="BQ439" s="55" t="str">
        <f t="shared" si="95"/>
        <v/>
      </c>
      <c r="BR439" s="62" t="str">
        <f t="shared" si="84"/>
        <v>Base</v>
      </c>
      <c r="BS439" s="62" t="str">
        <f t="shared" si="85"/>
        <v/>
      </c>
      <c r="BT439" s="63">
        <f t="shared" si="86"/>
        <v>54</v>
      </c>
      <c r="BU439" s="64">
        <f t="shared" si="87"/>
        <v>2.2399999999999998</v>
      </c>
      <c r="BV439" s="64">
        <f t="shared" si="88"/>
        <v>5.4799999999999995</v>
      </c>
      <c r="BW439" s="64">
        <f t="shared" si="89"/>
        <v>44.519999999999996</v>
      </c>
      <c r="BX439" s="65">
        <f t="shared" si="90"/>
        <v>46253.24</v>
      </c>
      <c r="BY439" s="65">
        <f t="shared" si="91"/>
        <v>46256.480000000003</v>
      </c>
      <c r="BZ439" s="65">
        <f t="shared" si="92"/>
        <v>46295.519999999997</v>
      </c>
    </row>
    <row r="440" spans="1:78" ht="15.5" x14ac:dyDescent="0.35">
      <c r="A440">
        <v>70933</v>
      </c>
      <c r="B440" t="s">
        <v>782</v>
      </c>
      <c r="C440" t="s">
        <v>46</v>
      </c>
      <c r="D440">
        <v>210</v>
      </c>
      <c r="E440" t="s">
        <v>470</v>
      </c>
      <c r="F440" t="s">
        <v>381</v>
      </c>
      <c r="G440" t="s">
        <v>283</v>
      </c>
      <c r="H440" t="s">
        <v>46</v>
      </c>
      <c r="I440" s="13">
        <v>46307</v>
      </c>
      <c r="J440" s="13">
        <v>46367</v>
      </c>
      <c r="K440" s="13">
        <v>46337</v>
      </c>
      <c r="L440" t="s">
        <v>256</v>
      </c>
      <c r="M440" t="s">
        <v>161</v>
      </c>
      <c r="N440">
        <v>24</v>
      </c>
      <c r="O440">
        <v>16</v>
      </c>
      <c r="P440">
        <v>16</v>
      </c>
      <c r="Q440">
        <v>16</v>
      </c>
      <c r="R440">
        <v>0</v>
      </c>
      <c r="S440">
        <v>240980</v>
      </c>
      <c r="T440" t="s">
        <v>1167</v>
      </c>
      <c r="U440">
        <v>0</v>
      </c>
      <c r="V440"/>
      <c r="W440">
        <v>3</v>
      </c>
      <c r="X440" t="s">
        <v>194</v>
      </c>
      <c r="Y440"/>
      <c r="Z440" t="s">
        <v>277</v>
      </c>
      <c r="AA440"/>
      <c r="AB440"/>
      <c r="AC440"/>
      <c r="AD440"/>
      <c r="AE440"/>
      <c r="AF440" s="13">
        <v>46307</v>
      </c>
      <c r="AG440" s="13">
        <v>46367</v>
      </c>
      <c r="AH440"/>
      <c r="AI440"/>
      <c r="AJ440"/>
      <c r="AK440"/>
      <c r="AL440"/>
      <c r="AM440"/>
      <c r="AN440"/>
      <c r="AO440"/>
      <c r="AP440"/>
      <c r="AQ440"/>
      <c r="AR440"/>
      <c r="AS440"/>
      <c r="AT440" s="59">
        <f>VLOOKUP($BR440,Tables!$D$14:$I$27,2,FALSE)*W440</f>
        <v>480</v>
      </c>
      <c r="AU440" s="59">
        <f>VLOOKUP($BR440,Tables!$D$14:$I$27,3,FALSE)</f>
        <v>0</v>
      </c>
      <c r="AV440" s="59">
        <f>VLOOKUP($BR440,Tables!$D$14:$I$27,4,FALSE)*W440</f>
        <v>0</v>
      </c>
      <c r="AW440" s="59">
        <f>VLOOKUP($BR440,Tables!$D$14:$I$27,5,FALSE)*W440</f>
        <v>0</v>
      </c>
      <c r="AX440" s="52">
        <f>IF(ISERROR(VLOOKUP(V440,Tables!$A$2:$B$27,2,FALSE))=TRUE,0,VLOOKUP(V440,Tables!$A$2:$B$27,2,FALSE))*VLOOKUP(BR440,Tables!$D$14:$J$27,7,FALSE)</f>
        <v>0</v>
      </c>
      <c r="AY440" s="52">
        <f>IF(ISERROR(VLOOKUP(BS440,Tables!$A$2:$B$31,2,FALSE))=TRUE,0,VLOOKUP(BS440,Tables!$A$2:$B$31,2,FALSE))</f>
        <v>0</v>
      </c>
      <c r="AZ440" s="59">
        <f>VLOOKUP($BR440,Tables!$D$14:$K$27,8,FALSE)</f>
        <v>0</v>
      </c>
      <c r="BA440" s="59">
        <f>IF(OR(BR440="T150",BR440="HYBT150"),W440*Tables!$L$23,0)</f>
        <v>0</v>
      </c>
      <c r="BB440" s="59">
        <f>IF(OR(BR440="T200",BR440="HYBT200"),W440*Tables!$E$24,0)</f>
        <v>0</v>
      </c>
      <c r="BC440" s="61">
        <f t="shared" si="83"/>
        <v>480</v>
      </c>
      <c r="BD440" s="55" t="str">
        <f t="shared" si="95"/>
        <v/>
      </c>
      <c r="BE440" s="55" t="str">
        <f t="shared" si="95"/>
        <v/>
      </c>
      <c r="BF440" s="55" t="str">
        <f t="shared" si="95"/>
        <v/>
      </c>
      <c r="BG440" s="55" t="str">
        <f t="shared" si="95"/>
        <v/>
      </c>
      <c r="BH440" s="55" t="str">
        <f t="shared" si="95"/>
        <v/>
      </c>
      <c r="BI440" s="55" t="str">
        <f t="shared" si="95"/>
        <v/>
      </c>
      <c r="BJ440" s="55" t="str">
        <f t="shared" si="95"/>
        <v/>
      </c>
      <c r="BK440" s="55" t="str">
        <f t="shared" si="95"/>
        <v/>
      </c>
      <c r="BL440" s="55" t="str">
        <f t="shared" si="95"/>
        <v/>
      </c>
      <c r="BM440" s="55" t="str">
        <f t="shared" si="95"/>
        <v/>
      </c>
      <c r="BN440" s="55" t="str">
        <f t="shared" si="95"/>
        <v/>
      </c>
      <c r="BO440" s="55" t="str">
        <f t="shared" si="95"/>
        <v/>
      </c>
      <c r="BP440" s="55" t="str">
        <f t="shared" si="95"/>
        <v/>
      </c>
      <c r="BQ440" s="55" t="str">
        <f t="shared" si="95"/>
        <v/>
      </c>
      <c r="BR440" s="62" t="str">
        <f t="shared" si="84"/>
        <v>Base</v>
      </c>
      <c r="BS440" s="62" t="str">
        <f t="shared" si="85"/>
        <v/>
      </c>
      <c r="BT440" s="63">
        <f t="shared" si="86"/>
        <v>61</v>
      </c>
      <c r="BU440" s="64">
        <f t="shared" si="87"/>
        <v>2.6599999999999997</v>
      </c>
      <c r="BV440" s="64">
        <f t="shared" si="88"/>
        <v>6.3199999999999994</v>
      </c>
      <c r="BW440" s="64">
        <f t="shared" si="89"/>
        <v>50.4</v>
      </c>
      <c r="BX440" s="65">
        <f t="shared" si="90"/>
        <v>46309.66</v>
      </c>
      <c r="BY440" s="65">
        <f t="shared" si="91"/>
        <v>46313.32</v>
      </c>
      <c r="BZ440" s="65">
        <f t="shared" si="92"/>
        <v>46357.4</v>
      </c>
    </row>
    <row r="441" spans="1:78" ht="15.5" x14ac:dyDescent="0.35">
      <c r="A441">
        <v>71793</v>
      </c>
      <c r="B441" t="s">
        <v>782</v>
      </c>
      <c r="C441" t="s">
        <v>49</v>
      </c>
      <c r="D441">
        <v>103</v>
      </c>
      <c r="E441">
        <v>3001</v>
      </c>
      <c r="F441" t="s">
        <v>664</v>
      </c>
      <c r="G441" t="s">
        <v>270</v>
      </c>
      <c r="H441" t="s">
        <v>49</v>
      </c>
      <c r="I441" s="13">
        <v>46252</v>
      </c>
      <c r="J441" s="13">
        <v>46367</v>
      </c>
      <c r="K441" s="13">
        <v>46309</v>
      </c>
      <c r="L441" t="s">
        <v>282</v>
      </c>
      <c r="M441" t="s">
        <v>193</v>
      </c>
      <c r="N441">
        <v>15</v>
      </c>
      <c r="O441">
        <v>13</v>
      </c>
      <c r="P441">
        <v>13</v>
      </c>
      <c r="Q441">
        <v>13</v>
      </c>
      <c r="R441">
        <v>0</v>
      </c>
      <c r="S441">
        <v>181</v>
      </c>
      <c r="T441" t="s">
        <v>297</v>
      </c>
      <c r="U441">
        <v>0</v>
      </c>
      <c r="V441"/>
      <c r="W441">
        <v>3</v>
      </c>
      <c r="X441" t="s">
        <v>194</v>
      </c>
      <c r="Y441"/>
      <c r="Z441"/>
      <c r="AA441" t="s">
        <v>206</v>
      </c>
      <c r="AB441">
        <v>1409</v>
      </c>
      <c r="AC441" t="s">
        <v>207</v>
      </c>
      <c r="AD441" t="s">
        <v>334</v>
      </c>
      <c r="AE441" t="s">
        <v>496</v>
      </c>
      <c r="AF441" s="13">
        <v>46252</v>
      </c>
      <c r="AG441" s="13">
        <v>46367</v>
      </c>
      <c r="AH441"/>
      <c r="AI441"/>
      <c r="AJ441"/>
      <c r="AK441"/>
      <c r="AL441"/>
      <c r="AM441"/>
      <c r="AN441"/>
      <c r="AO441"/>
      <c r="AP441"/>
      <c r="AQ441"/>
      <c r="AR441"/>
      <c r="AS441"/>
      <c r="AT441" s="59">
        <f>VLOOKUP($BR441,Tables!$D$14:$I$27,2,FALSE)*W441</f>
        <v>480</v>
      </c>
      <c r="AU441" s="59">
        <f>VLOOKUP($BR441,Tables!$D$14:$I$27,3,FALSE)</f>
        <v>0</v>
      </c>
      <c r="AV441" s="59">
        <f>VLOOKUP($BR441,Tables!$D$14:$I$27,4,FALSE)*W441</f>
        <v>0</v>
      </c>
      <c r="AW441" s="59">
        <f>VLOOKUP($BR441,Tables!$D$14:$I$27,5,FALSE)*W441</f>
        <v>0</v>
      </c>
      <c r="AX441" s="52">
        <f>IF(ISERROR(VLOOKUP(V441,Tables!$A$2:$B$27,2,FALSE))=TRUE,0,VLOOKUP(V441,Tables!$A$2:$B$27,2,FALSE))*VLOOKUP(BR441,Tables!$D$14:$J$27,7,FALSE)</f>
        <v>0</v>
      </c>
      <c r="AY441" s="52">
        <f>IF(ISERROR(VLOOKUP(BS441,Tables!$A$2:$B$31,2,FALSE))=TRUE,0,VLOOKUP(BS441,Tables!$A$2:$B$31,2,FALSE))</f>
        <v>0</v>
      </c>
      <c r="AZ441" s="59">
        <f>VLOOKUP($BR441,Tables!$D$14:$K$27,8,FALSE)</f>
        <v>0</v>
      </c>
      <c r="BA441" s="59">
        <f>IF(OR(BR441="T150",BR441="HYBT150"),W441*Tables!$L$23,0)</f>
        <v>0</v>
      </c>
      <c r="BB441" s="59">
        <f>IF(OR(BR441="T200",BR441="HYBT200"),W441*Tables!$E$24,0)</f>
        <v>0</v>
      </c>
      <c r="BC441" s="61">
        <f t="shared" si="83"/>
        <v>480</v>
      </c>
      <c r="BD441" s="55" t="str">
        <f t="shared" si="95"/>
        <v/>
      </c>
      <c r="BE441" s="55" t="str">
        <f t="shared" si="95"/>
        <v/>
      </c>
      <c r="BF441" s="55" t="str">
        <f t="shared" si="95"/>
        <v/>
      </c>
      <c r="BG441" s="55" t="str">
        <f t="shared" si="95"/>
        <v/>
      </c>
      <c r="BH441" s="55" t="str">
        <f t="shared" si="95"/>
        <v/>
      </c>
      <c r="BI441" s="55" t="str">
        <f t="shared" si="95"/>
        <v/>
      </c>
      <c r="BJ441" s="55" t="str">
        <f t="shared" si="95"/>
        <v/>
      </c>
      <c r="BK441" s="55" t="str">
        <f t="shared" si="95"/>
        <v/>
      </c>
      <c r="BL441" s="55" t="str">
        <f t="shared" si="95"/>
        <v/>
      </c>
      <c r="BM441" s="55" t="str">
        <f t="shared" si="95"/>
        <v/>
      </c>
      <c r="BN441" s="55" t="str">
        <f t="shared" si="95"/>
        <v/>
      </c>
      <c r="BO441" s="55" t="str">
        <f t="shared" si="95"/>
        <v/>
      </c>
      <c r="BP441" s="55" t="str">
        <f t="shared" si="95"/>
        <v/>
      </c>
      <c r="BQ441" s="55" t="str">
        <f t="shared" si="95"/>
        <v/>
      </c>
      <c r="BR441" s="62" t="str">
        <f t="shared" si="84"/>
        <v>Base</v>
      </c>
      <c r="BS441" s="62" t="str">
        <f t="shared" si="85"/>
        <v/>
      </c>
      <c r="BT441" s="63">
        <f t="shared" si="86"/>
        <v>116</v>
      </c>
      <c r="BU441" s="64">
        <f t="shared" si="87"/>
        <v>5.96</v>
      </c>
      <c r="BV441" s="64">
        <f t="shared" si="88"/>
        <v>12.92</v>
      </c>
      <c r="BW441" s="64">
        <f t="shared" si="89"/>
        <v>96.6</v>
      </c>
      <c r="BX441" s="65">
        <f t="shared" si="90"/>
        <v>46257.96</v>
      </c>
      <c r="BY441" s="65">
        <f t="shared" si="91"/>
        <v>46264.92</v>
      </c>
      <c r="BZ441" s="65">
        <f t="shared" si="92"/>
        <v>46349.599999999999</v>
      </c>
    </row>
    <row r="442" spans="1:78" ht="15.5" x14ac:dyDescent="0.35">
      <c r="A442">
        <v>71983</v>
      </c>
      <c r="B442" t="s">
        <v>782</v>
      </c>
      <c r="C442" t="s">
        <v>49</v>
      </c>
      <c r="D442">
        <v>103</v>
      </c>
      <c r="E442">
        <v>3090</v>
      </c>
      <c r="F442" t="s">
        <v>664</v>
      </c>
      <c r="G442" t="s">
        <v>270</v>
      </c>
      <c r="H442" t="s">
        <v>49</v>
      </c>
      <c r="I442" s="13">
        <v>46247</v>
      </c>
      <c r="J442" s="13">
        <v>46371</v>
      </c>
      <c r="K442" s="13">
        <v>46309</v>
      </c>
      <c r="L442" t="s">
        <v>979</v>
      </c>
      <c r="M442" t="s">
        <v>461</v>
      </c>
      <c r="N442">
        <v>24</v>
      </c>
      <c r="O442">
        <v>5</v>
      </c>
      <c r="P442">
        <v>5</v>
      </c>
      <c r="Q442">
        <v>5</v>
      </c>
      <c r="R442">
        <v>0</v>
      </c>
      <c r="S442">
        <v>27952</v>
      </c>
      <c r="T442" t="s">
        <v>1011</v>
      </c>
      <c r="U442">
        <v>0</v>
      </c>
      <c r="V442"/>
      <c r="W442">
        <v>3</v>
      </c>
      <c r="X442" t="s">
        <v>194</v>
      </c>
      <c r="Y442"/>
      <c r="Z442" t="s">
        <v>511</v>
      </c>
      <c r="AA442" t="s">
        <v>462</v>
      </c>
      <c r="AB442" t="s">
        <v>199</v>
      </c>
      <c r="AC442" t="s">
        <v>841</v>
      </c>
      <c r="AD442" t="s">
        <v>842</v>
      </c>
      <c r="AE442" t="s">
        <v>480</v>
      </c>
      <c r="AF442" s="13">
        <v>46247</v>
      </c>
      <c r="AG442" s="13">
        <v>46371</v>
      </c>
      <c r="AH442"/>
      <c r="AI442"/>
      <c r="AJ442"/>
      <c r="AK442"/>
      <c r="AL442"/>
      <c r="AM442"/>
      <c r="AN442"/>
      <c r="AO442"/>
      <c r="AP442"/>
      <c r="AQ442"/>
      <c r="AR442"/>
      <c r="AS442"/>
      <c r="AT442" s="59">
        <f>VLOOKUP($BR442,Tables!$D$14:$I$27,2,FALSE)*W442</f>
        <v>480</v>
      </c>
      <c r="AU442" s="59">
        <f>VLOOKUP($BR442,Tables!$D$14:$I$27,3,FALSE)</f>
        <v>0</v>
      </c>
      <c r="AV442" s="59">
        <f>VLOOKUP($BR442,Tables!$D$14:$I$27,4,FALSE)*W442</f>
        <v>0</v>
      </c>
      <c r="AW442" s="59">
        <f>VLOOKUP($BR442,Tables!$D$14:$I$27,5,FALSE)*W442</f>
        <v>0</v>
      </c>
      <c r="AX442" s="52">
        <f>IF(ISERROR(VLOOKUP(V442,Tables!$A$2:$B$27,2,FALSE))=TRUE,0,VLOOKUP(V442,Tables!$A$2:$B$27,2,FALSE))*VLOOKUP(BR442,Tables!$D$14:$J$27,7,FALSE)</f>
        <v>0</v>
      </c>
      <c r="AY442" s="52">
        <f>IF(ISERROR(VLOOKUP(BS442,Tables!$A$2:$B$31,2,FALSE))=TRUE,0,VLOOKUP(BS442,Tables!$A$2:$B$31,2,FALSE))</f>
        <v>0</v>
      </c>
      <c r="AZ442" s="59">
        <f>VLOOKUP($BR442,Tables!$D$14:$K$27,8,FALSE)</f>
        <v>0</v>
      </c>
      <c r="BA442" s="59">
        <f>IF(OR(BR442="T150",BR442="HYBT150"),W442*Tables!$L$23,0)</f>
        <v>0</v>
      </c>
      <c r="BB442" s="59">
        <f>IF(OR(BR442="T200",BR442="HYBT200"),W442*Tables!$E$24,0)</f>
        <v>0</v>
      </c>
      <c r="BC442" s="61">
        <f t="shared" si="83"/>
        <v>480</v>
      </c>
      <c r="BD442" s="55" t="str">
        <f t="shared" si="95"/>
        <v/>
      </c>
      <c r="BE442" s="55" t="str">
        <f t="shared" si="95"/>
        <v/>
      </c>
      <c r="BF442" s="55" t="str">
        <f t="shared" si="95"/>
        <v/>
      </c>
      <c r="BG442" s="55" t="str">
        <f t="shared" si="95"/>
        <v/>
      </c>
      <c r="BH442" s="55" t="str">
        <f t="shared" si="95"/>
        <v/>
      </c>
      <c r="BI442" s="55" t="str">
        <f t="shared" si="95"/>
        <v/>
      </c>
      <c r="BJ442" s="55" t="str">
        <f t="shared" si="95"/>
        <v/>
      </c>
      <c r="BK442" s="55" t="str">
        <f t="shared" si="95"/>
        <v/>
      </c>
      <c r="BL442" s="55" t="str">
        <f t="shared" si="95"/>
        <v/>
      </c>
      <c r="BM442" s="55" t="str">
        <f t="shared" si="95"/>
        <v/>
      </c>
      <c r="BN442" s="55" t="str">
        <f t="shared" si="95"/>
        <v/>
      </c>
      <c r="BO442" s="55" t="str">
        <f t="shared" si="95"/>
        <v/>
      </c>
      <c r="BP442" s="55" t="str">
        <f t="shared" si="95"/>
        <v/>
      </c>
      <c r="BQ442" s="55" t="str">
        <f t="shared" si="95"/>
        <v/>
      </c>
      <c r="BR442" s="62" t="str">
        <f t="shared" si="84"/>
        <v>Base</v>
      </c>
      <c r="BS442" s="62" t="str">
        <f t="shared" si="85"/>
        <v/>
      </c>
      <c r="BT442" s="63">
        <f t="shared" si="86"/>
        <v>125</v>
      </c>
      <c r="BU442" s="64">
        <f t="shared" si="87"/>
        <v>6.5</v>
      </c>
      <c r="BV442" s="64">
        <f t="shared" si="88"/>
        <v>14</v>
      </c>
      <c r="BW442" s="64">
        <f t="shared" si="89"/>
        <v>104.16</v>
      </c>
      <c r="BX442" s="65">
        <f t="shared" si="90"/>
        <v>46253.5</v>
      </c>
      <c r="BY442" s="65">
        <f t="shared" si="91"/>
        <v>46261</v>
      </c>
      <c r="BZ442" s="65">
        <f t="shared" si="92"/>
        <v>46351.16</v>
      </c>
    </row>
    <row r="443" spans="1:78" ht="15.5" x14ac:dyDescent="0.35">
      <c r="A443">
        <v>71048</v>
      </c>
      <c r="B443" t="s">
        <v>782</v>
      </c>
      <c r="C443" t="s">
        <v>49</v>
      </c>
      <c r="D443">
        <v>105</v>
      </c>
      <c r="E443">
        <v>3090</v>
      </c>
      <c r="F443" t="s">
        <v>443</v>
      </c>
      <c r="G443" t="s">
        <v>270</v>
      </c>
      <c r="H443" t="s">
        <v>49</v>
      </c>
      <c r="I443" s="13">
        <v>46246</v>
      </c>
      <c r="J443" s="13">
        <v>46374</v>
      </c>
      <c r="K443" s="13">
        <v>46310</v>
      </c>
      <c r="L443" t="s">
        <v>1012</v>
      </c>
      <c r="M443" t="s">
        <v>337</v>
      </c>
      <c r="N443">
        <v>15</v>
      </c>
      <c r="O443">
        <v>0</v>
      </c>
      <c r="P443">
        <v>0</v>
      </c>
      <c r="Q443">
        <v>0</v>
      </c>
      <c r="R443">
        <v>0</v>
      </c>
      <c r="S443">
        <v>291165</v>
      </c>
      <c r="T443" t="s">
        <v>1013</v>
      </c>
      <c r="U443">
        <v>0</v>
      </c>
      <c r="V443"/>
      <c r="W443">
        <v>3</v>
      </c>
      <c r="X443" t="s">
        <v>194</v>
      </c>
      <c r="Y443"/>
      <c r="Z443" t="s">
        <v>574</v>
      </c>
      <c r="AA443" t="s">
        <v>542</v>
      </c>
      <c r="AB443" t="s">
        <v>199</v>
      </c>
      <c r="AC443" t="s">
        <v>638</v>
      </c>
      <c r="AD443" t="s">
        <v>482</v>
      </c>
      <c r="AE443" t="s">
        <v>480</v>
      </c>
      <c r="AF443" s="13">
        <v>46246</v>
      </c>
      <c r="AG443" s="13">
        <v>46374</v>
      </c>
      <c r="AH443"/>
      <c r="AI443"/>
      <c r="AJ443"/>
      <c r="AK443"/>
      <c r="AL443"/>
      <c r="AM443"/>
      <c r="AN443"/>
      <c r="AO443"/>
      <c r="AP443"/>
      <c r="AQ443"/>
      <c r="AR443"/>
      <c r="AS443"/>
      <c r="AT443" s="59">
        <f>VLOOKUP($BR443,Tables!$D$14:$I$27,2,FALSE)*W443</f>
        <v>480</v>
      </c>
      <c r="AU443" s="59">
        <f>VLOOKUP($BR443,Tables!$D$14:$I$27,3,FALSE)</f>
        <v>0</v>
      </c>
      <c r="AV443" s="59">
        <f>VLOOKUP($BR443,Tables!$D$14:$I$27,4,FALSE)*W443</f>
        <v>0</v>
      </c>
      <c r="AW443" s="59">
        <f>VLOOKUP($BR443,Tables!$D$14:$I$27,5,FALSE)*W443</f>
        <v>0</v>
      </c>
      <c r="AX443" s="52">
        <f>IF(ISERROR(VLOOKUP(V443,Tables!$A$2:$B$27,2,FALSE))=TRUE,0,VLOOKUP(V443,Tables!$A$2:$B$27,2,FALSE))*VLOOKUP(BR443,Tables!$D$14:$J$27,7,FALSE)</f>
        <v>0</v>
      </c>
      <c r="AY443" s="52">
        <f>IF(ISERROR(VLOOKUP(BS443,Tables!$A$2:$B$31,2,FALSE))=TRUE,0,VLOOKUP(BS443,Tables!$A$2:$B$31,2,FALSE))</f>
        <v>0</v>
      </c>
      <c r="AZ443" s="59">
        <f>VLOOKUP($BR443,Tables!$D$14:$K$27,8,FALSE)</f>
        <v>0</v>
      </c>
      <c r="BA443" s="59">
        <f>IF(OR(BR443="T150",BR443="HYBT150"),W443*Tables!$L$23,0)</f>
        <v>0</v>
      </c>
      <c r="BB443" s="59">
        <f>IF(OR(BR443="T200",BR443="HYBT200"),W443*Tables!$E$24,0)</f>
        <v>0</v>
      </c>
      <c r="BC443" s="61">
        <f t="shared" ref="BC443:BC506" si="96">SUM(AT443:BB443)</f>
        <v>480</v>
      </c>
      <c r="BD443" s="55" t="str">
        <f t="shared" si="95"/>
        <v/>
      </c>
      <c r="BE443" s="55" t="str">
        <f t="shared" si="95"/>
        <v/>
      </c>
      <c r="BF443" s="55" t="str">
        <f t="shared" si="95"/>
        <v/>
      </c>
      <c r="BG443" s="55" t="str">
        <f t="shared" si="95"/>
        <v/>
      </c>
      <c r="BH443" s="55" t="str">
        <f t="shared" si="95"/>
        <v/>
      </c>
      <c r="BI443" s="55" t="str">
        <f t="shared" si="95"/>
        <v/>
      </c>
      <c r="BJ443" s="55" t="str">
        <f t="shared" si="95"/>
        <v/>
      </c>
      <c r="BK443" s="55" t="str">
        <f t="shared" si="95"/>
        <v/>
      </c>
      <c r="BL443" s="55" t="str">
        <f t="shared" si="95"/>
        <v/>
      </c>
      <c r="BM443" s="55" t="str">
        <f t="shared" si="95"/>
        <v/>
      </c>
      <c r="BN443" s="55" t="str">
        <f t="shared" si="95"/>
        <v/>
      </c>
      <c r="BO443" s="55" t="str">
        <f t="shared" si="95"/>
        <v/>
      </c>
      <c r="BP443" s="55" t="str">
        <f t="shared" si="95"/>
        <v/>
      </c>
      <c r="BQ443" s="55" t="str">
        <f t="shared" si="95"/>
        <v/>
      </c>
      <c r="BR443" s="62" t="str">
        <f t="shared" ref="BR443:BR506" si="97">IF(BD443&amp;BE443&amp;BF443&amp;BG443&amp;BH443&amp;BI443&amp;BJ443&amp;BK443&amp;BP443&amp;BQ443="","Base",BD443&amp;BE443&amp;BF443&amp;BG443&amp;BH443&amp;BI443&amp;BJ443&amp;BK443&amp;BP443&amp;BQ443)</f>
        <v>Base</v>
      </c>
      <c r="BS443" s="62" t="str">
        <f t="shared" ref="BS443:BS506" si="98">IF(BL443&amp;BM443&amp;BN443&amp;BO443="","",BL443&amp;BM443&amp;BN443&amp;BO443)</f>
        <v/>
      </c>
      <c r="BT443" s="63">
        <f t="shared" ref="BT443:BT506" si="99">J443-I443+1</f>
        <v>129</v>
      </c>
      <c r="BU443" s="64">
        <f t="shared" ref="BU443:BU506" si="100">BT443*0.06-1</f>
        <v>6.7399999999999993</v>
      </c>
      <c r="BV443" s="64">
        <f t="shared" ref="BV443:BV506" si="101">BT443*0.12-1</f>
        <v>14.479999999999999</v>
      </c>
      <c r="BW443" s="64">
        <f t="shared" ref="BW443:BW506" si="102">(BT443-1)*0.84</f>
        <v>107.52</v>
      </c>
      <c r="BX443" s="65">
        <f t="shared" ref="BX443:BX506" si="103">BU443+I443</f>
        <v>46252.74</v>
      </c>
      <c r="BY443" s="65">
        <f t="shared" ref="BY443:BY506" si="104">BV443+I443</f>
        <v>46260.480000000003</v>
      </c>
      <c r="BZ443" s="65">
        <f t="shared" ref="BZ443:BZ506" si="105">IF(WEEKDAY(BW443+I443)=1,BW443+I443+1,IF(WEEKDAY(BW443+I443)=7,BW443+I443+2,BW443+I443))</f>
        <v>46353.52</v>
      </c>
    </row>
    <row r="444" spans="1:78" ht="15.5" x14ac:dyDescent="0.35">
      <c r="A444">
        <v>71049</v>
      </c>
      <c r="B444" t="s">
        <v>782</v>
      </c>
      <c r="C444" t="s">
        <v>49</v>
      </c>
      <c r="D444">
        <v>105</v>
      </c>
      <c r="E444">
        <v>3091</v>
      </c>
      <c r="F444" t="s">
        <v>443</v>
      </c>
      <c r="G444" t="s">
        <v>270</v>
      </c>
      <c r="H444" t="s">
        <v>49</v>
      </c>
      <c r="I444" s="13">
        <v>46246</v>
      </c>
      <c r="J444" s="13">
        <v>46374</v>
      </c>
      <c r="K444"/>
      <c r="L444" t="s">
        <v>19</v>
      </c>
      <c r="M444" t="s">
        <v>337</v>
      </c>
      <c r="N444">
        <v>15</v>
      </c>
      <c r="O444">
        <v>0</v>
      </c>
      <c r="P444">
        <v>0</v>
      </c>
      <c r="Q444">
        <v>0</v>
      </c>
      <c r="R444">
        <v>0</v>
      </c>
      <c r="S444" t="s">
        <v>197</v>
      </c>
      <c r="T444" t="s">
        <v>197</v>
      </c>
      <c r="U444">
        <v>0</v>
      </c>
      <c r="V444"/>
      <c r="W444">
        <v>3</v>
      </c>
      <c r="X444" t="s">
        <v>940</v>
      </c>
      <c r="Y444"/>
      <c r="Z444" t="s">
        <v>574</v>
      </c>
      <c r="AA444" t="s">
        <v>542</v>
      </c>
      <c r="AB444" t="s">
        <v>199</v>
      </c>
      <c r="AC444" t="s">
        <v>638</v>
      </c>
      <c r="AD444" t="s">
        <v>482</v>
      </c>
      <c r="AE444" t="s">
        <v>480</v>
      </c>
      <c r="AF444" s="13">
        <v>46246</v>
      </c>
      <c r="AG444" s="13">
        <v>46374</v>
      </c>
      <c r="AH444"/>
      <c r="AI444"/>
      <c r="AJ444"/>
      <c r="AK444"/>
      <c r="AL444"/>
      <c r="AM444"/>
      <c r="AN444"/>
      <c r="AO444"/>
      <c r="AP444"/>
      <c r="AQ444"/>
      <c r="AR444"/>
      <c r="AS444"/>
      <c r="AT444" s="59">
        <f>VLOOKUP($BR444,Tables!$D$14:$I$27,2,FALSE)*W444</f>
        <v>480</v>
      </c>
      <c r="AU444" s="59">
        <f>VLOOKUP($BR444,Tables!$D$14:$I$27,3,FALSE)</f>
        <v>0</v>
      </c>
      <c r="AV444" s="59">
        <f>VLOOKUP($BR444,Tables!$D$14:$I$27,4,FALSE)*W444</f>
        <v>0</v>
      </c>
      <c r="AW444" s="59">
        <f>VLOOKUP($BR444,Tables!$D$14:$I$27,5,FALSE)*W444</f>
        <v>0</v>
      </c>
      <c r="AX444" s="52">
        <f>IF(ISERROR(VLOOKUP(V444,Tables!$A$2:$B$27,2,FALSE))=TRUE,0,VLOOKUP(V444,Tables!$A$2:$B$27,2,FALSE))*VLOOKUP(BR444,Tables!$D$14:$J$27,7,FALSE)</f>
        <v>0</v>
      </c>
      <c r="AY444" s="52">
        <f>IF(ISERROR(VLOOKUP(BS444,Tables!$A$2:$B$31,2,FALSE))=TRUE,0,VLOOKUP(BS444,Tables!$A$2:$B$31,2,FALSE))</f>
        <v>0</v>
      </c>
      <c r="AZ444" s="59">
        <f>VLOOKUP($BR444,Tables!$D$14:$K$27,8,FALSE)</f>
        <v>0</v>
      </c>
      <c r="BA444" s="59">
        <f>IF(OR(BR444="T150",BR444="HYBT150"),W444*Tables!$L$23,0)</f>
        <v>0</v>
      </c>
      <c r="BB444" s="59">
        <f>IF(OR(BR444="T200",BR444="HYBT200"),W444*Tables!$E$24,0)</f>
        <v>0</v>
      </c>
      <c r="BC444" s="61">
        <f t="shared" si="96"/>
        <v>480</v>
      </c>
      <c r="BD444" s="55" t="str">
        <f t="shared" si="95"/>
        <v/>
      </c>
      <c r="BE444" s="55" t="str">
        <f t="shared" si="95"/>
        <v/>
      </c>
      <c r="BF444" s="55" t="str">
        <f t="shared" si="95"/>
        <v/>
      </c>
      <c r="BG444" s="55" t="str">
        <f t="shared" si="95"/>
        <v/>
      </c>
      <c r="BH444" s="55" t="str">
        <f t="shared" si="95"/>
        <v/>
      </c>
      <c r="BI444" s="55" t="str">
        <f t="shared" si="95"/>
        <v/>
      </c>
      <c r="BJ444" s="55" t="str">
        <f t="shared" si="95"/>
        <v/>
      </c>
      <c r="BK444" s="55" t="str">
        <f t="shared" si="95"/>
        <v/>
      </c>
      <c r="BL444" s="55" t="str">
        <f t="shared" si="95"/>
        <v/>
      </c>
      <c r="BM444" s="55" t="str">
        <f t="shared" si="95"/>
        <v/>
      </c>
      <c r="BN444" s="55" t="str">
        <f t="shared" si="95"/>
        <v/>
      </c>
      <c r="BO444" s="55" t="str">
        <f t="shared" si="95"/>
        <v/>
      </c>
      <c r="BP444" s="55" t="str">
        <f t="shared" si="95"/>
        <v/>
      </c>
      <c r="BQ444" s="55" t="str">
        <f t="shared" si="95"/>
        <v/>
      </c>
      <c r="BR444" s="62" t="str">
        <f t="shared" si="97"/>
        <v>Base</v>
      </c>
      <c r="BS444" s="62" t="str">
        <f t="shared" si="98"/>
        <v/>
      </c>
      <c r="BT444" s="63">
        <f t="shared" si="99"/>
        <v>129</v>
      </c>
      <c r="BU444" s="64">
        <f t="shared" si="100"/>
        <v>6.7399999999999993</v>
      </c>
      <c r="BV444" s="64">
        <f t="shared" si="101"/>
        <v>14.479999999999999</v>
      </c>
      <c r="BW444" s="64">
        <f t="shared" si="102"/>
        <v>107.52</v>
      </c>
      <c r="BX444" s="65">
        <f t="shared" si="103"/>
        <v>46252.74</v>
      </c>
      <c r="BY444" s="65">
        <f t="shared" si="104"/>
        <v>46260.480000000003</v>
      </c>
      <c r="BZ444" s="65">
        <f t="shared" si="105"/>
        <v>46353.52</v>
      </c>
    </row>
    <row r="445" spans="1:78" ht="15.5" x14ac:dyDescent="0.35">
      <c r="A445">
        <v>71794</v>
      </c>
      <c r="B445" t="s">
        <v>782</v>
      </c>
      <c r="C445" t="s">
        <v>49</v>
      </c>
      <c r="D445">
        <v>112</v>
      </c>
      <c r="E445">
        <v>3001</v>
      </c>
      <c r="F445" t="s">
        <v>665</v>
      </c>
      <c r="G445" t="s">
        <v>270</v>
      </c>
      <c r="H445" t="s">
        <v>49</v>
      </c>
      <c r="I445" s="13">
        <v>46252</v>
      </c>
      <c r="J445" s="13">
        <v>46367</v>
      </c>
      <c r="K445" s="13">
        <v>46309</v>
      </c>
      <c r="L445" t="s">
        <v>282</v>
      </c>
      <c r="M445" t="s">
        <v>193</v>
      </c>
      <c r="N445">
        <v>15</v>
      </c>
      <c r="O445">
        <v>10</v>
      </c>
      <c r="P445">
        <v>10</v>
      </c>
      <c r="Q445">
        <v>10</v>
      </c>
      <c r="R445">
        <v>0</v>
      </c>
      <c r="S445">
        <v>181</v>
      </c>
      <c r="T445" t="s">
        <v>297</v>
      </c>
      <c r="U445">
        <v>0</v>
      </c>
      <c r="V445"/>
      <c r="W445">
        <v>3</v>
      </c>
      <c r="X445" t="s">
        <v>194</v>
      </c>
      <c r="Y445"/>
      <c r="Z445"/>
      <c r="AA445" t="s">
        <v>206</v>
      </c>
      <c r="AB445">
        <v>1408</v>
      </c>
      <c r="AC445" t="s">
        <v>205</v>
      </c>
      <c r="AD445" t="s">
        <v>499</v>
      </c>
      <c r="AE445" t="s">
        <v>496</v>
      </c>
      <c r="AF445" s="13">
        <v>46252</v>
      </c>
      <c r="AG445" s="13">
        <v>46367</v>
      </c>
      <c r="AH445"/>
      <c r="AI445"/>
      <c r="AJ445"/>
      <c r="AK445"/>
      <c r="AL445"/>
      <c r="AM445"/>
      <c r="AN445"/>
      <c r="AO445"/>
      <c r="AP445"/>
      <c r="AQ445"/>
      <c r="AR445"/>
      <c r="AS445"/>
      <c r="AT445" s="59">
        <f>VLOOKUP($BR445,Tables!$D$14:$I$27,2,FALSE)*W445</f>
        <v>480</v>
      </c>
      <c r="AU445" s="59">
        <f>VLOOKUP($BR445,Tables!$D$14:$I$27,3,FALSE)</f>
        <v>0</v>
      </c>
      <c r="AV445" s="59">
        <f>VLOOKUP($BR445,Tables!$D$14:$I$27,4,FALSE)*W445</f>
        <v>0</v>
      </c>
      <c r="AW445" s="59">
        <f>VLOOKUP($BR445,Tables!$D$14:$I$27,5,FALSE)*W445</f>
        <v>0</v>
      </c>
      <c r="AX445" s="52">
        <f>IF(ISERROR(VLOOKUP(V445,Tables!$A$2:$B$27,2,FALSE))=TRUE,0,VLOOKUP(V445,Tables!$A$2:$B$27,2,FALSE))*VLOOKUP(BR445,Tables!$D$14:$J$27,7,FALSE)</f>
        <v>0</v>
      </c>
      <c r="AY445" s="52">
        <f>IF(ISERROR(VLOOKUP(BS445,Tables!$A$2:$B$31,2,FALSE))=TRUE,0,VLOOKUP(BS445,Tables!$A$2:$B$31,2,FALSE))</f>
        <v>0</v>
      </c>
      <c r="AZ445" s="59">
        <f>VLOOKUP($BR445,Tables!$D$14:$K$27,8,FALSE)</f>
        <v>0</v>
      </c>
      <c r="BA445" s="59">
        <f>IF(OR(BR445="T150",BR445="HYBT150"),W445*Tables!$L$23,0)</f>
        <v>0</v>
      </c>
      <c r="BB445" s="59">
        <f>IF(OR(BR445="T200",BR445="HYBT200"),W445*Tables!$E$24,0)</f>
        <v>0</v>
      </c>
      <c r="BC445" s="61">
        <f t="shared" si="96"/>
        <v>480</v>
      </c>
      <c r="BD445" s="55" t="str">
        <f t="shared" si="95"/>
        <v/>
      </c>
      <c r="BE445" s="55" t="str">
        <f t="shared" si="95"/>
        <v/>
      </c>
      <c r="BF445" s="55" t="str">
        <f t="shared" si="95"/>
        <v/>
      </c>
      <c r="BG445" s="55" t="str">
        <f t="shared" si="95"/>
        <v/>
      </c>
      <c r="BH445" s="55" t="str">
        <f t="shared" si="95"/>
        <v/>
      </c>
      <c r="BI445" s="55" t="str">
        <f t="shared" si="95"/>
        <v/>
      </c>
      <c r="BJ445" s="55" t="str">
        <f t="shared" si="95"/>
        <v/>
      </c>
      <c r="BK445" s="55" t="str">
        <f t="shared" si="95"/>
        <v/>
      </c>
      <c r="BL445" s="55" t="str">
        <f t="shared" si="95"/>
        <v/>
      </c>
      <c r="BM445" s="55" t="str">
        <f t="shared" si="95"/>
        <v/>
      </c>
      <c r="BN445" s="55" t="str">
        <f t="shared" si="95"/>
        <v/>
      </c>
      <c r="BO445" s="55" t="str">
        <f t="shared" si="95"/>
        <v/>
      </c>
      <c r="BP445" s="55" t="str">
        <f t="shared" si="95"/>
        <v/>
      </c>
      <c r="BQ445" s="55" t="str">
        <f t="shared" si="95"/>
        <v/>
      </c>
      <c r="BR445" s="62" t="str">
        <f t="shared" si="97"/>
        <v>Base</v>
      </c>
      <c r="BS445" s="62" t="str">
        <f t="shared" si="98"/>
        <v/>
      </c>
      <c r="BT445" s="63">
        <f t="shared" si="99"/>
        <v>116</v>
      </c>
      <c r="BU445" s="64">
        <f t="shared" si="100"/>
        <v>5.96</v>
      </c>
      <c r="BV445" s="64">
        <f t="shared" si="101"/>
        <v>12.92</v>
      </c>
      <c r="BW445" s="64">
        <f t="shared" si="102"/>
        <v>96.6</v>
      </c>
      <c r="BX445" s="65">
        <f t="shared" si="103"/>
        <v>46257.96</v>
      </c>
      <c r="BY445" s="65">
        <f t="shared" si="104"/>
        <v>46264.92</v>
      </c>
      <c r="BZ445" s="65">
        <f t="shared" si="105"/>
        <v>46349.599999999999</v>
      </c>
    </row>
    <row r="446" spans="1:78" ht="15.5" x14ac:dyDescent="0.35">
      <c r="A446">
        <v>71351</v>
      </c>
      <c r="B446" t="s">
        <v>782</v>
      </c>
      <c r="C446" t="s">
        <v>49</v>
      </c>
      <c r="D446">
        <v>122</v>
      </c>
      <c r="E446">
        <v>3001</v>
      </c>
      <c r="F446" t="s">
        <v>666</v>
      </c>
      <c r="G446" t="s">
        <v>270</v>
      </c>
      <c r="H446" t="s">
        <v>49</v>
      </c>
      <c r="I446" s="13">
        <v>46251</v>
      </c>
      <c r="J446" s="13">
        <v>46367</v>
      </c>
      <c r="K446" s="13">
        <v>46309</v>
      </c>
      <c r="L446" t="s">
        <v>258</v>
      </c>
      <c r="M446" t="s">
        <v>161</v>
      </c>
      <c r="N446">
        <v>15</v>
      </c>
      <c r="O446">
        <v>12</v>
      </c>
      <c r="P446">
        <v>12</v>
      </c>
      <c r="Q446">
        <v>12</v>
      </c>
      <c r="R446">
        <v>0</v>
      </c>
      <c r="S446" t="s">
        <v>197</v>
      </c>
      <c r="T446" t="s">
        <v>197</v>
      </c>
      <c r="U446">
        <v>0</v>
      </c>
      <c r="V446"/>
      <c r="W446">
        <v>3</v>
      </c>
      <c r="X446" t="s">
        <v>194</v>
      </c>
      <c r="Y446"/>
      <c r="Z446" t="s">
        <v>278</v>
      </c>
      <c r="AA446"/>
      <c r="AB446"/>
      <c r="AC446"/>
      <c r="AD446"/>
      <c r="AE446"/>
      <c r="AF446" s="13">
        <v>46251</v>
      </c>
      <c r="AG446" s="13">
        <v>46367</v>
      </c>
      <c r="AH446" t="s">
        <v>206</v>
      </c>
      <c r="AI446">
        <v>1408</v>
      </c>
      <c r="AJ446" t="s">
        <v>207</v>
      </c>
      <c r="AK446" t="s">
        <v>334</v>
      </c>
      <c r="AL446" t="s">
        <v>516</v>
      </c>
      <c r="AM446" s="13">
        <v>46253</v>
      </c>
      <c r="AN446" s="13">
        <v>46367</v>
      </c>
      <c r="AO446"/>
      <c r="AP446"/>
      <c r="AQ446"/>
      <c r="AR446"/>
      <c r="AS446"/>
      <c r="AT446" s="59">
        <f>VLOOKUP($BR446,Tables!$D$14:$I$27,2,FALSE)*W446</f>
        <v>480</v>
      </c>
      <c r="AU446" s="59">
        <f>VLOOKUP($BR446,Tables!$D$14:$I$27,3,FALSE)</f>
        <v>0</v>
      </c>
      <c r="AV446" s="59">
        <f>VLOOKUP($BR446,Tables!$D$14:$I$27,4,FALSE)*W446</f>
        <v>0</v>
      </c>
      <c r="AW446" s="59">
        <f>VLOOKUP($BR446,Tables!$D$14:$I$27,5,FALSE)*W446</f>
        <v>0</v>
      </c>
      <c r="AX446" s="52">
        <f>IF(ISERROR(VLOOKUP(V446,Tables!$A$2:$B$27,2,FALSE))=TRUE,0,VLOOKUP(V446,Tables!$A$2:$B$27,2,FALSE))*VLOOKUP(BR446,Tables!$D$14:$J$27,7,FALSE)</f>
        <v>0</v>
      </c>
      <c r="AY446" s="52">
        <f>IF(ISERROR(VLOOKUP(BS446,Tables!$A$2:$B$31,2,FALSE))=TRUE,0,VLOOKUP(BS446,Tables!$A$2:$B$31,2,FALSE))</f>
        <v>0</v>
      </c>
      <c r="AZ446" s="59">
        <f>VLOOKUP($BR446,Tables!$D$14:$K$27,8,FALSE)</f>
        <v>0</v>
      </c>
      <c r="BA446" s="59">
        <f>IF(OR(BR446="T150",BR446="HYBT150"),W446*Tables!$L$23,0)</f>
        <v>0</v>
      </c>
      <c r="BB446" s="59">
        <f>IF(OR(BR446="T200",BR446="HYBT200"),W446*Tables!$E$24,0)</f>
        <v>0</v>
      </c>
      <c r="BC446" s="61">
        <f t="shared" si="96"/>
        <v>480</v>
      </c>
      <c r="BD446" s="55" t="str">
        <f t="shared" si="95"/>
        <v/>
      </c>
      <c r="BE446" s="55" t="str">
        <f t="shared" si="95"/>
        <v/>
      </c>
      <c r="BF446" s="55" t="str">
        <f t="shared" si="95"/>
        <v/>
      </c>
      <c r="BG446" s="55" t="str">
        <f t="shared" si="95"/>
        <v/>
      </c>
      <c r="BH446" s="55" t="str">
        <f t="shared" si="95"/>
        <v/>
      </c>
      <c r="BI446" s="55" t="str">
        <f t="shared" si="95"/>
        <v/>
      </c>
      <c r="BJ446" s="55" t="str">
        <f t="shared" si="95"/>
        <v/>
      </c>
      <c r="BK446" s="55" t="str">
        <f t="shared" si="95"/>
        <v>HYB</v>
      </c>
      <c r="BL446" s="55" t="str">
        <f t="shared" si="95"/>
        <v/>
      </c>
      <c r="BM446" s="55" t="str">
        <f t="shared" si="95"/>
        <v/>
      </c>
      <c r="BN446" s="55" t="str">
        <f t="shared" si="95"/>
        <v/>
      </c>
      <c r="BO446" s="55" t="str">
        <f t="shared" si="95"/>
        <v/>
      </c>
      <c r="BP446" s="55" t="str">
        <f t="shared" si="95"/>
        <v/>
      </c>
      <c r="BQ446" s="55" t="str">
        <f t="shared" si="95"/>
        <v/>
      </c>
      <c r="BR446" s="62" t="str">
        <f t="shared" si="97"/>
        <v>HYB</v>
      </c>
      <c r="BS446" s="62" t="str">
        <f t="shared" si="98"/>
        <v/>
      </c>
      <c r="BT446" s="63">
        <f t="shared" si="99"/>
        <v>117</v>
      </c>
      <c r="BU446" s="64">
        <f t="shared" si="100"/>
        <v>6.02</v>
      </c>
      <c r="BV446" s="64">
        <f t="shared" si="101"/>
        <v>13.04</v>
      </c>
      <c r="BW446" s="64">
        <f t="shared" si="102"/>
        <v>97.44</v>
      </c>
      <c r="BX446" s="65">
        <f t="shared" si="103"/>
        <v>46257.02</v>
      </c>
      <c r="BY446" s="65">
        <f t="shared" si="104"/>
        <v>46264.04</v>
      </c>
      <c r="BZ446" s="65">
        <f t="shared" si="105"/>
        <v>46349.440000000002</v>
      </c>
    </row>
    <row r="447" spans="1:78" ht="15.5" x14ac:dyDescent="0.35">
      <c r="A447">
        <v>71352</v>
      </c>
      <c r="B447" t="s">
        <v>782</v>
      </c>
      <c r="C447" t="s">
        <v>49</v>
      </c>
      <c r="D447">
        <v>141</v>
      </c>
      <c r="E447">
        <v>3001</v>
      </c>
      <c r="F447" t="s">
        <v>667</v>
      </c>
      <c r="G447" t="s">
        <v>270</v>
      </c>
      <c r="H447" t="s">
        <v>49</v>
      </c>
      <c r="I447" s="13">
        <v>46251</v>
      </c>
      <c r="J447" s="13">
        <v>46367</v>
      </c>
      <c r="K447" s="13">
        <v>46309</v>
      </c>
      <c r="L447" t="s">
        <v>786</v>
      </c>
      <c r="M447" t="s">
        <v>161</v>
      </c>
      <c r="N447">
        <v>15</v>
      </c>
      <c r="O447">
        <v>15</v>
      </c>
      <c r="P447">
        <v>15</v>
      </c>
      <c r="Q447">
        <v>15</v>
      </c>
      <c r="R447">
        <v>0</v>
      </c>
      <c r="S447">
        <v>181</v>
      </c>
      <c r="T447" t="s">
        <v>297</v>
      </c>
      <c r="U447">
        <v>0</v>
      </c>
      <c r="V447"/>
      <c r="W447">
        <v>3</v>
      </c>
      <c r="X447" t="s">
        <v>194</v>
      </c>
      <c r="Y447"/>
      <c r="Z447" t="s">
        <v>278</v>
      </c>
      <c r="AA447" t="s">
        <v>160</v>
      </c>
      <c r="AB447" t="s">
        <v>198</v>
      </c>
      <c r="AC447"/>
      <c r="AD447"/>
      <c r="AE447"/>
      <c r="AF447" s="13">
        <v>46251</v>
      </c>
      <c r="AG447" s="13">
        <v>46367</v>
      </c>
      <c r="AH447" t="s">
        <v>206</v>
      </c>
      <c r="AI447">
        <v>1414</v>
      </c>
      <c r="AJ447" t="s">
        <v>203</v>
      </c>
      <c r="AK447" t="s">
        <v>214</v>
      </c>
      <c r="AL447" t="s">
        <v>525</v>
      </c>
      <c r="AM447" s="13">
        <v>46252</v>
      </c>
      <c r="AN447" s="13">
        <v>46367</v>
      </c>
      <c r="AO447"/>
      <c r="AP447"/>
      <c r="AQ447"/>
      <c r="AR447"/>
      <c r="AS447"/>
      <c r="AT447" s="59">
        <f>VLOOKUP($BR447,Tables!$D$14:$I$27,2,FALSE)*W447</f>
        <v>480</v>
      </c>
      <c r="AU447" s="59">
        <f>VLOOKUP($BR447,Tables!$D$14:$I$27,3,FALSE)</f>
        <v>0</v>
      </c>
      <c r="AV447" s="59">
        <f>VLOOKUP($BR447,Tables!$D$14:$I$27,4,FALSE)*W447</f>
        <v>0</v>
      </c>
      <c r="AW447" s="59">
        <f>VLOOKUP($BR447,Tables!$D$14:$I$27,5,FALSE)*W447</f>
        <v>0</v>
      </c>
      <c r="AX447" s="52">
        <f>IF(ISERROR(VLOOKUP(V447,Tables!$A$2:$B$27,2,FALSE))=TRUE,0,VLOOKUP(V447,Tables!$A$2:$B$27,2,FALSE))*VLOOKUP(BR447,Tables!$D$14:$J$27,7,FALSE)</f>
        <v>0</v>
      </c>
      <c r="AY447" s="52">
        <f>IF(ISERROR(VLOOKUP(BS447,Tables!$A$2:$B$31,2,FALSE))=TRUE,0,VLOOKUP(BS447,Tables!$A$2:$B$31,2,FALSE))</f>
        <v>0</v>
      </c>
      <c r="AZ447" s="59">
        <f>VLOOKUP($BR447,Tables!$D$14:$K$27,8,FALSE)</f>
        <v>0</v>
      </c>
      <c r="BA447" s="59">
        <f>IF(OR(BR447="T150",BR447="HYBT150"),W447*Tables!$L$23,0)</f>
        <v>0</v>
      </c>
      <c r="BB447" s="59">
        <f>IF(OR(BR447="T200",BR447="HYBT200"),W447*Tables!$E$24,0)</f>
        <v>0</v>
      </c>
      <c r="BC447" s="61">
        <f t="shared" si="96"/>
        <v>480</v>
      </c>
      <c r="BD447" s="55" t="str">
        <f t="shared" si="95"/>
        <v/>
      </c>
      <c r="BE447" s="55" t="str">
        <f t="shared" si="95"/>
        <v/>
      </c>
      <c r="BF447" s="55" t="str">
        <f t="shared" si="95"/>
        <v/>
      </c>
      <c r="BG447" s="55" t="str">
        <f t="shared" si="95"/>
        <v/>
      </c>
      <c r="BH447" s="55" t="str">
        <f t="shared" si="95"/>
        <v/>
      </c>
      <c r="BI447" s="55" t="str">
        <f t="shared" si="95"/>
        <v/>
      </c>
      <c r="BJ447" s="55" t="str">
        <f t="shared" si="95"/>
        <v/>
      </c>
      <c r="BK447" s="55" t="str">
        <f t="shared" si="95"/>
        <v>HYB</v>
      </c>
      <c r="BL447" s="55" t="str">
        <f t="shared" si="95"/>
        <v/>
      </c>
      <c r="BM447" s="55" t="str">
        <f t="shared" si="95"/>
        <v/>
      </c>
      <c r="BN447" s="55" t="str">
        <f t="shared" si="95"/>
        <v/>
      </c>
      <c r="BO447" s="55" t="str">
        <f t="shared" si="95"/>
        <v/>
      </c>
      <c r="BP447" s="55" t="str">
        <f t="shared" si="95"/>
        <v/>
      </c>
      <c r="BQ447" s="55" t="str">
        <f t="shared" si="95"/>
        <v/>
      </c>
      <c r="BR447" s="62" t="str">
        <f t="shared" si="97"/>
        <v>HYB</v>
      </c>
      <c r="BS447" s="62" t="str">
        <f t="shared" si="98"/>
        <v/>
      </c>
      <c r="BT447" s="63">
        <f t="shared" si="99"/>
        <v>117</v>
      </c>
      <c r="BU447" s="64">
        <f t="shared" si="100"/>
        <v>6.02</v>
      </c>
      <c r="BV447" s="64">
        <f t="shared" si="101"/>
        <v>13.04</v>
      </c>
      <c r="BW447" s="64">
        <f t="shared" si="102"/>
        <v>97.44</v>
      </c>
      <c r="BX447" s="65">
        <f t="shared" si="103"/>
        <v>46257.02</v>
      </c>
      <c r="BY447" s="65">
        <f t="shared" si="104"/>
        <v>46264.04</v>
      </c>
      <c r="BZ447" s="65">
        <f t="shared" si="105"/>
        <v>46349.440000000002</v>
      </c>
    </row>
    <row r="448" spans="1:78" ht="15.5" x14ac:dyDescent="0.35">
      <c r="A448">
        <v>71353</v>
      </c>
      <c r="B448" t="s">
        <v>782</v>
      </c>
      <c r="C448" t="s">
        <v>49</v>
      </c>
      <c r="D448">
        <v>158</v>
      </c>
      <c r="E448">
        <v>3001</v>
      </c>
      <c r="F448" t="s">
        <v>668</v>
      </c>
      <c r="G448" t="s">
        <v>270</v>
      </c>
      <c r="H448" t="s">
        <v>49</v>
      </c>
      <c r="I448" s="13">
        <v>46251</v>
      </c>
      <c r="J448" s="13">
        <v>46367</v>
      </c>
      <c r="K448" s="13">
        <v>46309</v>
      </c>
      <c r="L448" t="s">
        <v>258</v>
      </c>
      <c r="M448" t="s">
        <v>161</v>
      </c>
      <c r="N448">
        <v>15</v>
      </c>
      <c r="O448">
        <v>8</v>
      </c>
      <c r="P448">
        <v>8</v>
      </c>
      <c r="Q448">
        <v>8</v>
      </c>
      <c r="R448">
        <v>0</v>
      </c>
      <c r="S448">
        <v>181</v>
      </c>
      <c r="T448" t="s">
        <v>297</v>
      </c>
      <c r="U448">
        <v>0</v>
      </c>
      <c r="V448"/>
      <c r="W448">
        <v>3</v>
      </c>
      <c r="X448" t="s">
        <v>194</v>
      </c>
      <c r="Y448"/>
      <c r="Z448" t="s">
        <v>278</v>
      </c>
      <c r="AA448" t="s">
        <v>160</v>
      </c>
      <c r="AB448" t="s">
        <v>198</v>
      </c>
      <c r="AC448"/>
      <c r="AD448"/>
      <c r="AE448"/>
      <c r="AF448" s="13">
        <v>46251</v>
      </c>
      <c r="AG448" s="13">
        <v>46367</v>
      </c>
      <c r="AH448" t="s">
        <v>206</v>
      </c>
      <c r="AI448">
        <v>1414</v>
      </c>
      <c r="AJ448" t="s">
        <v>203</v>
      </c>
      <c r="AK448" t="s">
        <v>214</v>
      </c>
      <c r="AL448" t="s">
        <v>475</v>
      </c>
      <c r="AM448" s="13">
        <v>46254</v>
      </c>
      <c r="AN448" s="13">
        <v>46366</v>
      </c>
      <c r="AO448"/>
      <c r="AP448"/>
      <c r="AQ448"/>
      <c r="AR448"/>
      <c r="AS448"/>
      <c r="AT448" s="59">
        <f>VLOOKUP($BR448,Tables!$D$14:$I$27,2,FALSE)*W448</f>
        <v>480</v>
      </c>
      <c r="AU448" s="59">
        <f>VLOOKUP($BR448,Tables!$D$14:$I$27,3,FALSE)</f>
        <v>0</v>
      </c>
      <c r="AV448" s="59">
        <f>VLOOKUP($BR448,Tables!$D$14:$I$27,4,FALSE)*W448</f>
        <v>0</v>
      </c>
      <c r="AW448" s="59">
        <f>VLOOKUP($BR448,Tables!$D$14:$I$27,5,FALSE)*W448</f>
        <v>0</v>
      </c>
      <c r="AX448" s="52">
        <f>IF(ISERROR(VLOOKUP(V448,Tables!$A$2:$B$27,2,FALSE))=TRUE,0,VLOOKUP(V448,Tables!$A$2:$B$27,2,FALSE))*VLOOKUP(BR448,Tables!$D$14:$J$27,7,FALSE)</f>
        <v>0</v>
      </c>
      <c r="AY448" s="52">
        <f>IF(ISERROR(VLOOKUP(BS448,Tables!$A$2:$B$31,2,FALSE))=TRUE,0,VLOOKUP(BS448,Tables!$A$2:$B$31,2,FALSE))</f>
        <v>0</v>
      </c>
      <c r="AZ448" s="59">
        <f>VLOOKUP($BR448,Tables!$D$14:$K$27,8,FALSE)</f>
        <v>0</v>
      </c>
      <c r="BA448" s="59">
        <f>IF(OR(BR448="T150",BR448="HYBT150"),W448*Tables!$L$23,0)</f>
        <v>0</v>
      </c>
      <c r="BB448" s="59">
        <f>IF(OR(BR448="T200",BR448="HYBT200"),W448*Tables!$E$24,0)</f>
        <v>0</v>
      </c>
      <c r="BC448" s="61">
        <f t="shared" si="96"/>
        <v>480</v>
      </c>
      <c r="BD448" s="55" t="str">
        <f t="shared" si="95"/>
        <v/>
      </c>
      <c r="BE448" s="55" t="str">
        <f t="shared" si="95"/>
        <v/>
      </c>
      <c r="BF448" s="55" t="str">
        <f t="shared" ref="BD448:BQ466" si="106">IF(ISERROR(SEARCHB(" "&amp;BF$1&amp;" "," "&amp;$L448&amp;" "))=TRUE,"",BF$1)</f>
        <v/>
      </c>
      <c r="BG448" s="55" t="str">
        <f t="shared" si="106"/>
        <v/>
      </c>
      <c r="BH448" s="55" t="str">
        <f t="shared" si="106"/>
        <v/>
      </c>
      <c r="BI448" s="55" t="str">
        <f t="shared" si="106"/>
        <v/>
      </c>
      <c r="BJ448" s="55" t="str">
        <f t="shared" si="106"/>
        <v/>
      </c>
      <c r="BK448" s="55" t="str">
        <f t="shared" si="106"/>
        <v>HYB</v>
      </c>
      <c r="BL448" s="55" t="str">
        <f t="shared" si="106"/>
        <v/>
      </c>
      <c r="BM448" s="55" t="str">
        <f t="shared" si="106"/>
        <v/>
      </c>
      <c r="BN448" s="55" t="str">
        <f t="shared" si="106"/>
        <v/>
      </c>
      <c r="BO448" s="55" t="str">
        <f t="shared" si="106"/>
        <v/>
      </c>
      <c r="BP448" s="55" t="str">
        <f t="shared" si="106"/>
        <v/>
      </c>
      <c r="BQ448" s="55" t="str">
        <f t="shared" si="106"/>
        <v/>
      </c>
      <c r="BR448" s="62" t="str">
        <f t="shared" si="97"/>
        <v>HYB</v>
      </c>
      <c r="BS448" s="62" t="str">
        <f t="shared" si="98"/>
        <v/>
      </c>
      <c r="BT448" s="63">
        <f t="shared" si="99"/>
        <v>117</v>
      </c>
      <c r="BU448" s="64">
        <f t="shared" si="100"/>
        <v>6.02</v>
      </c>
      <c r="BV448" s="64">
        <f t="shared" si="101"/>
        <v>13.04</v>
      </c>
      <c r="BW448" s="64">
        <f t="shared" si="102"/>
        <v>97.44</v>
      </c>
      <c r="BX448" s="65">
        <f t="shared" si="103"/>
        <v>46257.02</v>
      </c>
      <c r="BY448" s="65">
        <f t="shared" si="104"/>
        <v>46264.04</v>
      </c>
      <c r="BZ448" s="65">
        <f t="shared" si="105"/>
        <v>46349.440000000002</v>
      </c>
    </row>
    <row r="449" spans="1:78" ht="15.5" x14ac:dyDescent="0.35">
      <c r="A449">
        <v>71795</v>
      </c>
      <c r="B449" t="s">
        <v>782</v>
      </c>
      <c r="C449" t="s">
        <v>49</v>
      </c>
      <c r="D449">
        <v>166</v>
      </c>
      <c r="E449">
        <v>3001</v>
      </c>
      <c r="F449" t="s">
        <v>382</v>
      </c>
      <c r="G449" t="s">
        <v>270</v>
      </c>
      <c r="H449" t="s">
        <v>49</v>
      </c>
      <c r="I449" s="13">
        <v>46252</v>
      </c>
      <c r="J449" s="13">
        <v>46367</v>
      </c>
      <c r="K449" s="13">
        <v>46309</v>
      </c>
      <c r="L449" t="s">
        <v>282</v>
      </c>
      <c r="M449" t="s">
        <v>193</v>
      </c>
      <c r="N449">
        <v>12</v>
      </c>
      <c r="O449">
        <v>7</v>
      </c>
      <c r="P449">
        <v>7</v>
      </c>
      <c r="Q449">
        <v>7</v>
      </c>
      <c r="R449">
        <v>0</v>
      </c>
      <c r="S449">
        <v>374368</v>
      </c>
      <c r="T449" t="s">
        <v>1014</v>
      </c>
      <c r="U449">
        <v>0</v>
      </c>
      <c r="V449"/>
      <c r="W449">
        <v>3</v>
      </c>
      <c r="X449" t="s">
        <v>194</v>
      </c>
      <c r="Y449"/>
      <c r="Z449"/>
      <c r="AA449" t="s">
        <v>206</v>
      </c>
      <c r="AB449">
        <v>1415</v>
      </c>
      <c r="AC449" t="s">
        <v>203</v>
      </c>
      <c r="AD449" t="s">
        <v>214</v>
      </c>
      <c r="AE449" t="s">
        <v>496</v>
      </c>
      <c r="AF449" s="13">
        <v>46252</v>
      </c>
      <c r="AG449" s="13">
        <v>46367</v>
      </c>
      <c r="AH449"/>
      <c r="AI449"/>
      <c r="AJ449"/>
      <c r="AK449"/>
      <c r="AL449"/>
      <c r="AM449"/>
      <c r="AN449"/>
      <c r="AO449"/>
      <c r="AP449"/>
      <c r="AQ449"/>
      <c r="AR449"/>
      <c r="AS449"/>
      <c r="AT449" s="59">
        <f>VLOOKUP($BR449,Tables!$D$14:$I$27,2,FALSE)*W449</f>
        <v>480</v>
      </c>
      <c r="AU449" s="59">
        <f>VLOOKUP($BR449,Tables!$D$14:$I$27,3,FALSE)</f>
        <v>0</v>
      </c>
      <c r="AV449" s="59">
        <f>VLOOKUP($BR449,Tables!$D$14:$I$27,4,FALSE)*W449</f>
        <v>0</v>
      </c>
      <c r="AW449" s="59">
        <f>VLOOKUP($BR449,Tables!$D$14:$I$27,5,FALSE)*W449</f>
        <v>0</v>
      </c>
      <c r="AX449" s="52">
        <f>IF(ISERROR(VLOOKUP(V449,Tables!$A$2:$B$27,2,FALSE))=TRUE,0,VLOOKUP(V449,Tables!$A$2:$B$27,2,FALSE))*VLOOKUP(BR449,Tables!$D$14:$J$27,7,FALSE)</f>
        <v>0</v>
      </c>
      <c r="AY449" s="52">
        <f>IF(ISERROR(VLOOKUP(BS449,Tables!$A$2:$B$31,2,FALSE))=TRUE,0,VLOOKUP(BS449,Tables!$A$2:$B$31,2,FALSE))</f>
        <v>0</v>
      </c>
      <c r="AZ449" s="59">
        <f>VLOOKUP($BR449,Tables!$D$14:$K$27,8,FALSE)</f>
        <v>0</v>
      </c>
      <c r="BA449" s="59">
        <f>IF(OR(BR449="T150",BR449="HYBT150"),W449*Tables!$L$23,0)</f>
        <v>0</v>
      </c>
      <c r="BB449" s="59">
        <f>IF(OR(BR449="T200",BR449="HYBT200"),W449*Tables!$E$24,0)</f>
        <v>0</v>
      </c>
      <c r="BC449" s="61">
        <f t="shared" si="96"/>
        <v>480</v>
      </c>
      <c r="BD449" s="55" t="str">
        <f t="shared" si="106"/>
        <v/>
      </c>
      <c r="BE449" s="55" t="str">
        <f t="shared" si="106"/>
        <v/>
      </c>
      <c r="BF449" s="55" t="str">
        <f t="shared" si="106"/>
        <v/>
      </c>
      <c r="BG449" s="55" t="str">
        <f t="shared" si="106"/>
        <v/>
      </c>
      <c r="BH449" s="55" t="str">
        <f t="shared" si="106"/>
        <v/>
      </c>
      <c r="BI449" s="55" t="str">
        <f t="shared" si="106"/>
        <v/>
      </c>
      <c r="BJ449" s="55" t="str">
        <f t="shared" si="106"/>
        <v/>
      </c>
      <c r="BK449" s="55" t="str">
        <f t="shared" si="106"/>
        <v/>
      </c>
      <c r="BL449" s="55" t="str">
        <f t="shared" si="106"/>
        <v/>
      </c>
      <c r="BM449" s="55" t="str">
        <f t="shared" si="106"/>
        <v/>
      </c>
      <c r="BN449" s="55" t="str">
        <f t="shared" si="106"/>
        <v/>
      </c>
      <c r="BO449" s="55" t="str">
        <f t="shared" si="106"/>
        <v/>
      </c>
      <c r="BP449" s="55" t="str">
        <f t="shared" si="106"/>
        <v/>
      </c>
      <c r="BQ449" s="55" t="str">
        <f t="shared" si="106"/>
        <v/>
      </c>
      <c r="BR449" s="62" t="str">
        <f t="shared" si="97"/>
        <v>Base</v>
      </c>
      <c r="BS449" s="62" t="str">
        <f t="shared" si="98"/>
        <v/>
      </c>
      <c r="BT449" s="63">
        <f t="shared" si="99"/>
        <v>116</v>
      </c>
      <c r="BU449" s="64">
        <f t="shared" si="100"/>
        <v>5.96</v>
      </c>
      <c r="BV449" s="64">
        <f t="shared" si="101"/>
        <v>12.92</v>
      </c>
      <c r="BW449" s="64">
        <f t="shared" si="102"/>
        <v>96.6</v>
      </c>
      <c r="BX449" s="65">
        <f t="shared" si="103"/>
        <v>46257.96</v>
      </c>
      <c r="BY449" s="65">
        <f t="shared" si="104"/>
        <v>46264.92</v>
      </c>
      <c r="BZ449" s="65">
        <f t="shared" si="105"/>
        <v>46349.599999999999</v>
      </c>
    </row>
    <row r="450" spans="1:78" ht="15.5" x14ac:dyDescent="0.35">
      <c r="A450">
        <v>71984</v>
      </c>
      <c r="B450" t="s">
        <v>782</v>
      </c>
      <c r="C450" t="s">
        <v>49</v>
      </c>
      <c r="D450">
        <v>166</v>
      </c>
      <c r="E450">
        <v>3090</v>
      </c>
      <c r="F450" t="s">
        <v>382</v>
      </c>
      <c r="G450" t="s">
        <v>270</v>
      </c>
      <c r="H450" t="s">
        <v>49</v>
      </c>
      <c r="I450" s="13">
        <v>46251</v>
      </c>
      <c r="J450" s="13">
        <v>46367</v>
      </c>
      <c r="K450" s="13">
        <v>46309</v>
      </c>
      <c r="L450" t="s">
        <v>19</v>
      </c>
      <c r="M450" t="s">
        <v>331</v>
      </c>
      <c r="N450">
        <v>15</v>
      </c>
      <c r="O450">
        <v>0</v>
      </c>
      <c r="P450">
        <v>0</v>
      </c>
      <c r="Q450">
        <v>0</v>
      </c>
      <c r="R450">
        <v>0</v>
      </c>
      <c r="S450" t="s">
        <v>197</v>
      </c>
      <c r="T450" t="s">
        <v>197</v>
      </c>
      <c r="U450">
        <v>0</v>
      </c>
      <c r="V450"/>
      <c r="W450">
        <v>3</v>
      </c>
      <c r="X450" t="s">
        <v>940</v>
      </c>
      <c r="Y450"/>
      <c r="Z450" t="s">
        <v>452</v>
      </c>
      <c r="AA450" t="s">
        <v>332</v>
      </c>
      <c r="AB450" t="s">
        <v>199</v>
      </c>
      <c r="AC450" t="s">
        <v>843</v>
      </c>
      <c r="AD450" t="s">
        <v>334</v>
      </c>
      <c r="AE450" t="s">
        <v>489</v>
      </c>
      <c r="AF450" s="13">
        <v>46251</v>
      </c>
      <c r="AG450" s="13">
        <v>46367</v>
      </c>
      <c r="AH450"/>
      <c r="AI450"/>
      <c r="AJ450"/>
      <c r="AK450"/>
      <c r="AL450"/>
      <c r="AM450"/>
      <c r="AN450"/>
      <c r="AO450"/>
      <c r="AP450"/>
      <c r="AQ450"/>
      <c r="AR450"/>
      <c r="AS450"/>
      <c r="AT450" s="59">
        <f>VLOOKUP($BR450,Tables!$D$14:$I$27,2,FALSE)*W450</f>
        <v>480</v>
      </c>
      <c r="AU450" s="59">
        <f>VLOOKUP($BR450,Tables!$D$14:$I$27,3,FALSE)</f>
        <v>0</v>
      </c>
      <c r="AV450" s="59">
        <f>VLOOKUP($BR450,Tables!$D$14:$I$27,4,FALSE)*W450</f>
        <v>0</v>
      </c>
      <c r="AW450" s="59">
        <f>VLOOKUP($BR450,Tables!$D$14:$I$27,5,FALSE)*W450</f>
        <v>0</v>
      </c>
      <c r="AX450" s="52">
        <f>IF(ISERROR(VLOOKUP(V450,Tables!$A$2:$B$27,2,FALSE))=TRUE,0,VLOOKUP(V450,Tables!$A$2:$B$27,2,FALSE))*VLOOKUP(BR450,Tables!$D$14:$J$27,7,FALSE)</f>
        <v>0</v>
      </c>
      <c r="AY450" s="52">
        <f>IF(ISERROR(VLOOKUP(BS450,Tables!$A$2:$B$31,2,FALSE))=TRUE,0,VLOOKUP(BS450,Tables!$A$2:$B$31,2,FALSE))</f>
        <v>0</v>
      </c>
      <c r="AZ450" s="59">
        <f>VLOOKUP($BR450,Tables!$D$14:$K$27,8,FALSE)</f>
        <v>0</v>
      </c>
      <c r="BA450" s="59">
        <f>IF(OR(BR450="T150",BR450="HYBT150"),W450*Tables!$L$23,0)</f>
        <v>0</v>
      </c>
      <c r="BB450" s="59">
        <f>IF(OR(BR450="T200",BR450="HYBT200"),W450*Tables!$E$24,0)</f>
        <v>0</v>
      </c>
      <c r="BC450" s="61">
        <f t="shared" si="96"/>
        <v>480</v>
      </c>
      <c r="BD450" s="55" t="str">
        <f t="shared" si="106"/>
        <v/>
      </c>
      <c r="BE450" s="55" t="str">
        <f t="shared" si="106"/>
        <v/>
      </c>
      <c r="BF450" s="55" t="str">
        <f t="shared" si="106"/>
        <v/>
      </c>
      <c r="BG450" s="55" t="str">
        <f t="shared" si="106"/>
        <v/>
      </c>
      <c r="BH450" s="55" t="str">
        <f t="shared" si="106"/>
        <v/>
      </c>
      <c r="BI450" s="55" t="str">
        <f t="shared" si="106"/>
        <v/>
      </c>
      <c r="BJ450" s="55" t="str">
        <f t="shared" si="106"/>
        <v/>
      </c>
      <c r="BK450" s="55" t="str">
        <f t="shared" si="106"/>
        <v/>
      </c>
      <c r="BL450" s="55" t="str">
        <f t="shared" si="106"/>
        <v/>
      </c>
      <c r="BM450" s="55" t="str">
        <f t="shared" si="106"/>
        <v/>
      </c>
      <c r="BN450" s="55" t="str">
        <f t="shared" si="106"/>
        <v/>
      </c>
      <c r="BO450" s="55" t="str">
        <f t="shared" si="106"/>
        <v/>
      </c>
      <c r="BP450" s="55" t="str">
        <f t="shared" si="106"/>
        <v/>
      </c>
      <c r="BQ450" s="55" t="str">
        <f t="shared" si="106"/>
        <v/>
      </c>
      <c r="BR450" s="62" t="str">
        <f t="shared" si="97"/>
        <v>Base</v>
      </c>
      <c r="BS450" s="62" t="str">
        <f t="shared" si="98"/>
        <v/>
      </c>
      <c r="BT450" s="63">
        <f t="shared" si="99"/>
        <v>117</v>
      </c>
      <c r="BU450" s="64">
        <f t="shared" si="100"/>
        <v>6.02</v>
      </c>
      <c r="BV450" s="64">
        <f t="shared" si="101"/>
        <v>13.04</v>
      </c>
      <c r="BW450" s="64">
        <f t="shared" si="102"/>
        <v>97.44</v>
      </c>
      <c r="BX450" s="65">
        <f t="shared" si="103"/>
        <v>46257.02</v>
      </c>
      <c r="BY450" s="65">
        <f t="shared" si="104"/>
        <v>46264.04</v>
      </c>
      <c r="BZ450" s="65">
        <f t="shared" si="105"/>
        <v>46349.440000000002</v>
      </c>
    </row>
    <row r="451" spans="1:78" ht="15.5" x14ac:dyDescent="0.35">
      <c r="A451">
        <v>71354</v>
      </c>
      <c r="B451" t="s">
        <v>782</v>
      </c>
      <c r="C451" t="s">
        <v>49</v>
      </c>
      <c r="D451">
        <v>168</v>
      </c>
      <c r="E451">
        <v>3001</v>
      </c>
      <c r="F451" t="s">
        <v>669</v>
      </c>
      <c r="G451" t="s">
        <v>270</v>
      </c>
      <c r="H451" t="s">
        <v>49</v>
      </c>
      <c r="I451" s="13">
        <v>46251</v>
      </c>
      <c r="J451" s="13">
        <v>46367</v>
      </c>
      <c r="K451" s="13">
        <v>46309</v>
      </c>
      <c r="L451" t="s">
        <v>282</v>
      </c>
      <c r="M451" t="s">
        <v>193</v>
      </c>
      <c r="N451">
        <v>15</v>
      </c>
      <c r="O451">
        <v>11</v>
      </c>
      <c r="P451">
        <v>11</v>
      </c>
      <c r="Q451">
        <v>11</v>
      </c>
      <c r="R451">
        <v>0</v>
      </c>
      <c r="S451" t="s">
        <v>197</v>
      </c>
      <c r="T451" t="s">
        <v>197</v>
      </c>
      <c r="U451">
        <v>0</v>
      </c>
      <c r="V451"/>
      <c r="W451">
        <v>3</v>
      </c>
      <c r="X451" t="s">
        <v>194</v>
      </c>
      <c r="Y451"/>
      <c r="Z451"/>
      <c r="AA451" t="s">
        <v>206</v>
      </c>
      <c r="AB451">
        <v>1408</v>
      </c>
      <c r="AC451" t="s">
        <v>203</v>
      </c>
      <c r="AD451" t="s">
        <v>25</v>
      </c>
      <c r="AE451" t="s">
        <v>483</v>
      </c>
      <c r="AF451" s="13">
        <v>46251</v>
      </c>
      <c r="AG451" s="13">
        <v>46367</v>
      </c>
      <c r="AH451"/>
      <c r="AI451"/>
      <c r="AJ451"/>
      <c r="AK451"/>
      <c r="AL451"/>
      <c r="AM451"/>
      <c r="AN451"/>
      <c r="AO451"/>
      <c r="AP451"/>
      <c r="AQ451"/>
      <c r="AR451"/>
      <c r="AS451"/>
      <c r="AT451" s="59">
        <f>VLOOKUP($BR451,Tables!$D$14:$I$27,2,FALSE)*W451</f>
        <v>480</v>
      </c>
      <c r="AU451" s="59">
        <f>VLOOKUP($BR451,Tables!$D$14:$I$27,3,FALSE)</f>
        <v>0</v>
      </c>
      <c r="AV451" s="59">
        <f>VLOOKUP($BR451,Tables!$D$14:$I$27,4,FALSE)*W451</f>
        <v>0</v>
      </c>
      <c r="AW451" s="59">
        <f>VLOOKUP($BR451,Tables!$D$14:$I$27,5,FALSE)*W451</f>
        <v>0</v>
      </c>
      <c r="AX451" s="52">
        <f>IF(ISERROR(VLOOKUP(V451,Tables!$A$2:$B$27,2,FALSE))=TRUE,0,VLOOKUP(V451,Tables!$A$2:$B$27,2,FALSE))*VLOOKUP(BR451,Tables!$D$14:$J$27,7,FALSE)</f>
        <v>0</v>
      </c>
      <c r="AY451" s="52">
        <f>IF(ISERROR(VLOOKUP(BS451,Tables!$A$2:$B$31,2,FALSE))=TRUE,0,VLOOKUP(BS451,Tables!$A$2:$B$31,2,FALSE))</f>
        <v>0</v>
      </c>
      <c r="AZ451" s="59">
        <f>VLOOKUP($BR451,Tables!$D$14:$K$27,8,FALSE)</f>
        <v>0</v>
      </c>
      <c r="BA451" s="59">
        <f>IF(OR(BR451="T150",BR451="HYBT150"),W451*Tables!$L$23,0)</f>
        <v>0</v>
      </c>
      <c r="BB451" s="59">
        <f>IF(OR(BR451="T200",BR451="HYBT200"),W451*Tables!$E$24,0)</f>
        <v>0</v>
      </c>
      <c r="BC451" s="61">
        <f t="shared" si="96"/>
        <v>480</v>
      </c>
      <c r="BD451" s="55" t="str">
        <f t="shared" si="106"/>
        <v/>
      </c>
      <c r="BE451" s="55" t="str">
        <f t="shared" si="106"/>
        <v/>
      </c>
      <c r="BF451" s="55" t="str">
        <f t="shared" si="106"/>
        <v/>
      </c>
      <c r="BG451" s="55" t="str">
        <f t="shared" si="106"/>
        <v/>
      </c>
      <c r="BH451" s="55" t="str">
        <f t="shared" si="106"/>
        <v/>
      </c>
      <c r="BI451" s="55" t="str">
        <f t="shared" si="106"/>
        <v/>
      </c>
      <c r="BJ451" s="55" t="str">
        <f t="shared" si="106"/>
        <v/>
      </c>
      <c r="BK451" s="55" t="str">
        <f t="shared" si="106"/>
        <v/>
      </c>
      <c r="BL451" s="55" t="str">
        <f t="shared" si="106"/>
        <v/>
      </c>
      <c r="BM451" s="55" t="str">
        <f t="shared" si="106"/>
        <v/>
      </c>
      <c r="BN451" s="55" t="str">
        <f t="shared" si="106"/>
        <v/>
      </c>
      <c r="BO451" s="55" t="str">
        <f t="shared" si="106"/>
        <v/>
      </c>
      <c r="BP451" s="55" t="str">
        <f t="shared" si="106"/>
        <v/>
      </c>
      <c r="BQ451" s="55" t="str">
        <f t="shared" si="106"/>
        <v/>
      </c>
      <c r="BR451" s="62" t="str">
        <f t="shared" si="97"/>
        <v>Base</v>
      </c>
      <c r="BS451" s="62" t="str">
        <f t="shared" si="98"/>
        <v/>
      </c>
      <c r="BT451" s="63">
        <f t="shared" si="99"/>
        <v>117</v>
      </c>
      <c r="BU451" s="64">
        <f t="shared" si="100"/>
        <v>6.02</v>
      </c>
      <c r="BV451" s="64">
        <f t="shared" si="101"/>
        <v>13.04</v>
      </c>
      <c r="BW451" s="64">
        <f t="shared" si="102"/>
        <v>97.44</v>
      </c>
      <c r="BX451" s="65">
        <f t="shared" si="103"/>
        <v>46257.02</v>
      </c>
      <c r="BY451" s="65">
        <f t="shared" si="104"/>
        <v>46264.04</v>
      </c>
      <c r="BZ451" s="65">
        <f t="shared" si="105"/>
        <v>46349.440000000002</v>
      </c>
    </row>
    <row r="452" spans="1:78" ht="15.5" x14ac:dyDescent="0.35">
      <c r="A452">
        <v>71355</v>
      </c>
      <c r="B452" t="s">
        <v>782</v>
      </c>
      <c r="C452" t="s">
        <v>49</v>
      </c>
      <c r="D452">
        <v>231</v>
      </c>
      <c r="E452">
        <v>3001</v>
      </c>
      <c r="F452" t="s">
        <v>670</v>
      </c>
      <c r="G452" t="s">
        <v>270</v>
      </c>
      <c r="H452" t="s">
        <v>49</v>
      </c>
      <c r="I452" s="13">
        <v>46251</v>
      </c>
      <c r="J452" s="13">
        <v>46367</v>
      </c>
      <c r="K452" s="13">
        <v>46309</v>
      </c>
      <c r="L452" t="s">
        <v>282</v>
      </c>
      <c r="M452" t="s">
        <v>193</v>
      </c>
      <c r="N452">
        <v>10</v>
      </c>
      <c r="O452">
        <v>8</v>
      </c>
      <c r="P452">
        <v>8</v>
      </c>
      <c r="Q452">
        <v>8</v>
      </c>
      <c r="R452">
        <v>0</v>
      </c>
      <c r="S452" t="s">
        <v>197</v>
      </c>
      <c r="T452" t="s">
        <v>197</v>
      </c>
      <c r="U452">
        <v>0</v>
      </c>
      <c r="V452"/>
      <c r="W452">
        <v>3</v>
      </c>
      <c r="X452" t="s">
        <v>194</v>
      </c>
      <c r="Y452"/>
      <c r="Z452"/>
      <c r="AA452" t="s">
        <v>206</v>
      </c>
      <c r="AB452">
        <v>1409</v>
      </c>
      <c r="AC452" t="s">
        <v>205</v>
      </c>
      <c r="AD452" t="s">
        <v>499</v>
      </c>
      <c r="AE452" t="s">
        <v>483</v>
      </c>
      <c r="AF452" s="13">
        <v>46251</v>
      </c>
      <c r="AG452" s="13">
        <v>46367</v>
      </c>
      <c r="AH452"/>
      <c r="AI452"/>
      <c r="AJ452"/>
      <c r="AK452"/>
      <c r="AL452"/>
      <c r="AM452"/>
      <c r="AN452"/>
      <c r="AO452"/>
      <c r="AP452"/>
      <c r="AQ452"/>
      <c r="AR452"/>
      <c r="AS452"/>
      <c r="AT452" s="66">
        <f>VLOOKUP($BR452,Tables!$D$14:$I$27,2,FALSE)*W452</f>
        <v>480</v>
      </c>
      <c r="AU452" s="66">
        <f>VLOOKUP($BR452,Tables!$D$14:$I$27,3,FALSE)</f>
        <v>0</v>
      </c>
      <c r="AV452" s="66">
        <f>VLOOKUP($BR452,Tables!$D$14:$I$27,4,FALSE)*W452</f>
        <v>0</v>
      </c>
      <c r="AW452" s="66">
        <f>VLOOKUP($BR452,Tables!$D$14:$I$27,5,FALSE)*W452</f>
        <v>0</v>
      </c>
      <c r="AX452" s="52">
        <f>IF(ISERROR(VLOOKUP(V452,Tables!$A$2:$B$27,2,FALSE))=TRUE,0,VLOOKUP(V452,Tables!$A$2:$B$27,2,FALSE))*VLOOKUP(BR452,Tables!$D$14:$J$27,7,FALSE)</f>
        <v>0</v>
      </c>
      <c r="AY452" s="52">
        <f>IF(ISERROR(VLOOKUP(BS452,Tables!$A$2:$B$31,2,FALSE))=TRUE,0,VLOOKUP(BS452,Tables!$A$2:$B$31,2,FALSE))</f>
        <v>0</v>
      </c>
      <c r="AZ452" s="66">
        <f>VLOOKUP($BR452,Tables!$D$14:$K$27,8,FALSE)</f>
        <v>0</v>
      </c>
      <c r="BA452" s="66">
        <f>IF(OR(BR452="T150",BR452="HYBT150"),W452*Tables!$L$23,0)</f>
        <v>0</v>
      </c>
      <c r="BB452" s="66">
        <f>IF(OR(BR452="T200",BR452="HYBT200"),W452*Tables!$E$24,0)</f>
        <v>0</v>
      </c>
      <c r="BC452" s="61">
        <f t="shared" si="96"/>
        <v>480</v>
      </c>
      <c r="BD452" s="55" t="str">
        <f t="shared" si="106"/>
        <v/>
      </c>
      <c r="BE452" s="55" t="str">
        <f t="shared" si="106"/>
        <v/>
      </c>
      <c r="BF452" s="55" t="str">
        <f t="shared" si="106"/>
        <v/>
      </c>
      <c r="BG452" s="55" t="str">
        <f t="shared" si="106"/>
        <v/>
      </c>
      <c r="BH452" s="55" t="str">
        <f t="shared" si="106"/>
        <v/>
      </c>
      <c r="BI452" s="55" t="str">
        <f t="shared" si="106"/>
        <v/>
      </c>
      <c r="BJ452" s="55" t="str">
        <f t="shared" si="106"/>
        <v/>
      </c>
      <c r="BK452" s="55" t="str">
        <f t="shared" si="106"/>
        <v/>
      </c>
      <c r="BL452" s="55" t="str">
        <f t="shared" si="106"/>
        <v/>
      </c>
      <c r="BM452" s="55" t="str">
        <f t="shared" si="106"/>
        <v/>
      </c>
      <c r="BN452" s="55" t="str">
        <f t="shared" si="106"/>
        <v/>
      </c>
      <c r="BO452" s="55" t="str">
        <f t="shared" si="106"/>
        <v/>
      </c>
      <c r="BP452" s="55" t="str">
        <f t="shared" si="106"/>
        <v/>
      </c>
      <c r="BQ452" s="55" t="str">
        <f t="shared" si="106"/>
        <v/>
      </c>
      <c r="BR452" s="62" t="str">
        <f t="shared" si="97"/>
        <v>Base</v>
      </c>
      <c r="BS452" s="62" t="str">
        <f t="shared" si="98"/>
        <v/>
      </c>
      <c r="BT452" s="67">
        <f t="shared" si="99"/>
        <v>117</v>
      </c>
      <c r="BU452" s="64">
        <f t="shared" si="100"/>
        <v>6.02</v>
      </c>
      <c r="BV452" s="64">
        <f t="shared" si="101"/>
        <v>13.04</v>
      </c>
      <c r="BW452" s="64">
        <f t="shared" si="102"/>
        <v>97.44</v>
      </c>
      <c r="BX452" s="65">
        <f t="shared" si="103"/>
        <v>46257.02</v>
      </c>
      <c r="BY452" s="65">
        <f t="shared" si="104"/>
        <v>46264.04</v>
      </c>
      <c r="BZ452" s="65">
        <f t="shared" si="105"/>
        <v>46349.440000000002</v>
      </c>
    </row>
    <row r="453" spans="1:78" ht="15.5" x14ac:dyDescent="0.35">
      <c r="A453">
        <v>71356</v>
      </c>
      <c r="B453" t="s">
        <v>782</v>
      </c>
      <c r="C453" t="s">
        <v>49</v>
      </c>
      <c r="D453">
        <v>243</v>
      </c>
      <c r="E453">
        <v>3001</v>
      </c>
      <c r="F453" t="s">
        <v>671</v>
      </c>
      <c r="G453" t="s">
        <v>270</v>
      </c>
      <c r="H453" t="s">
        <v>49</v>
      </c>
      <c r="I453" s="13">
        <v>46251</v>
      </c>
      <c r="J453" s="13">
        <v>46367</v>
      </c>
      <c r="K453" s="13">
        <v>46309</v>
      </c>
      <c r="L453" t="s">
        <v>19</v>
      </c>
      <c r="M453" t="s">
        <v>161</v>
      </c>
      <c r="N453">
        <v>15</v>
      </c>
      <c r="O453">
        <v>0</v>
      </c>
      <c r="P453">
        <v>0</v>
      </c>
      <c r="Q453">
        <v>0</v>
      </c>
      <c r="R453">
        <v>0</v>
      </c>
      <c r="S453" t="s">
        <v>197</v>
      </c>
      <c r="T453" t="s">
        <v>197</v>
      </c>
      <c r="U453">
        <v>0</v>
      </c>
      <c r="V453"/>
      <c r="W453">
        <v>3</v>
      </c>
      <c r="X453" t="s">
        <v>293</v>
      </c>
      <c r="Y453"/>
      <c r="Z453" t="s">
        <v>278</v>
      </c>
      <c r="AA453"/>
      <c r="AB453"/>
      <c r="AC453"/>
      <c r="AD453"/>
      <c r="AE453"/>
      <c r="AF453" s="13">
        <v>46251</v>
      </c>
      <c r="AG453" s="13">
        <v>46367</v>
      </c>
      <c r="AH453"/>
      <c r="AI453"/>
      <c r="AJ453" t="s">
        <v>203</v>
      </c>
      <c r="AK453" t="s">
        <v>2</v>
      </c>
      <c r="AL453" t="s">
        <v>472</v>
      </c>
      <c r="AM453" s="13">
        <v>46251</v>
      </c>
      <c r="AN453" s="13">
        <v>46367</v>
      </c>
      <c r="AO453"/>
      <c r="AP453"/>
      <c r="AQ453"/>
      <c r="AR453"/>
      <c r="AS453"/>
      <c r="AT453" s="66">
        <f>VLOOKUP($BR453,Tables!$D$14:$I$27,2,FALSE)*W453</f>
        <v>480</v>
      </c>
      <c r="AU453" s="66">
        <f>VLOOKUP($BR453,Tables!$D$14:$I$27,3,FALSE)</f>
        <v>0</v>
      </c>
      <c r="AV453" s="66">
        <f>VLOOKUP($BR453,Tables!$D$14:$I$27,4,FALSE)*W453</f>
        <v>0</v>
      </c>
      <c r="AW453" s="66">
        <f>VLOOKUP($BR453,Tables!$D$14:$I$27,5,FALSE)*W453</f>
        <v>0</v>
      </c>
      <c r="AX453" s="52">
        <f>IF(ISERROR(VLOOKUP(V453,Tables!$A$2:$B$27,2,FALSE))=TRUE,0,VLOOKUP(V453,Tables!$A$2:$B$27,2,FALSE))*VLOOKUP(BR453,Tables!$D$14:$J$27,7,FALSE)</f>
        <v>0</v>
      </c>
      <c r="AY453" s="52">
        <f>IF(ISERROR(VLOOKUP(BS453,Tables!$A$2:$B$31,2,FALSE))=TRUE,0,VLOOKUP(BS453,Tables!$A$2:$B$31,2,FALSE))</f>
        <v>0</v>
      </c>
      <c r="AZ453" s="66">
        <f>VLOOKUP($BR453,Tables!$D$14:$K$27,8,FALSE)</f>
        <v>0</v>
      </c>
      <c r="BA453" s="66">
        <f>IF(OR(BR453="T150",BR453="HYBT150"),W453*Tables!$L$23,0)</f>
        <v>0</v>
      </c>
      <c r="BB453" s="66">
        <f>IF(OR(BR453="T200",BR453="HYBT200"),W453*Tables!$E$24,0)</f>
        <v>0</v>
      </c>
      <c r="BC453" s="61">
        <f t="shared" si="96"/>
        <v>480</v>
      </c>
      <c r="BD453" s="55" t="str">
        <f t="shared" si="106"/>
        <v/>
      </c>
      <c r="BE453" s="55" t="str">
        <f t="shared" si="106"/>
        <v/>
      </c>
      <c r="BF453" s="55" t="str">
        <f t="shared" si="106"/>
        <v/>
      </c>
      <c r="BG453" s="55" t="str">
        <f t="shared" si="106"/>
        <v/>
      </c>
      <c r="BH453" s="55" t="str">
        <f t="shared" si="106"/>
        <v/>
      </c>
      <c r="BI453" s="55" t="str">
        <f t="shared" si="106"/>
        <v/>
      </c>
      <c r="BJ453" s="55" t="str">
        <f t="shared" si="106"/>
        <v/>
      </c>
      <c r="BK453" s="55" t="str">
        <f t="shared" si="106"/>
        <v/>
      </c>
      <c r="BL453" s="55" t="str">
        <f t="shared" si="106"/>
        <v/>
      </c>
      <c r="BM453" s="55" t="str">
        <f t="shared" si="106"/>
        <v/>
      </c>
      <c r="BN453" s="55" t="str">
        <f t="shared" si="106"/>
        <v/>
      </c>
      <c r="BO453" s="55" t="str">
        <f t="shared" si="106"/>
        <v/>
      </c>
      <c r="BP453" s="55" t="str">
        <f t="shared" si="106"/>
        <v/>
      </c>
      <c r="BQ453" s="55" t="str">
        <f t="shared" si="106"/>
        <v/>
      </c>
      <c r="BR453" s="62" t="str">
        <f t="shared" si="97"/>
        <v>Base</v>
      </c>
      <c r="BS453" s="62" t="str">
        <f t="shared" si="98"/>
        <v/>
      </c>
      <c r="BT453" s="67">
        <f t="shared" si="99"/>
        <v>117</v>
      </c>
      <c r="BU453" s="64">
        <f t="shared" si="100"/>
        <v>6.02</v>
      </c>
      <c r="BV453" s="64">
        <f t="shared" si="101"/>
        <v>13.04</v>
      </c>
      <c r="BW453" s="64">
        <f t="shared" si="102"/>
        <v>97.44</v>
      </c>
      <c r="BX453" s="65">
        <f t="shared" si="103"/>
        <v>46257.02</v>
      </c>
      <c r="BY453" s="65">
        <f t="shared" si="104"/>
        <v>46264.04</v>
      </c>
      <c r="BZ453" s="65">
        <f t="shared" si="105"/>
        <v>46349.440000000002</v>
      </c>
    </row>
    <row r="454" spans="1:78" ht="15.5" x14ac:dyDescent="0.35">
      <c r="A454">
        <v>71796</v>
      </c>
      <c r="B454" t="s">
        <v>782</v>
      </c>
      <c r="C454" t="s">
        <v>49</v>
      </c>
      <c r="D454">
        <v>256</v>
      </c>
      <c r="E454">
        <v>3001</v>
      </c>
      <c r="F454" t="s">
        <v>672</v>
      </c>
      <c r="G454" t="s">
        <v>270</v>
      </c>
      <c r="H454" t="s">
        <v>49</v>
      </c>
      <c r="I454" s="13">
        <v>46252</v>
      </c>
      <c r="J454" s="13">
        <v>46367</v>
      </c>
      <c r="K454"/>
      <c r="L454" t="s">
        <v>282</v>
      </c>
      <c r="M454" t="s">
        <v>193</v>
      </c>
      <c r="N454">
        <v>15</v>
      </c>
      <c r="O454">
        <v>1</v>
      </c>
      <c r="P454">
        <v>1</v>
      </c>
      <c r="Q454">
        <v>1</v>
      </c>
      <c r="R454">
        <v>0</v>
      </c>
      <c r="S454">
        <v>374368</v>
      </c>
      <c r="T454" t="s">
        <v>1014</v>
      </c>
      <c r="U454">
        <v>0</v>
      </c>
      <c r="V454"/>
      <c r="W454">
        <v>3</v>
      </c>
      <c r="X454" t="s">
        <v>962</v>
      </c>
      <c r="Y454"/>
      <c r="Z454"/>
      <c r="AA454" t="s">
        <v>206</v>
      </c>
      <c r="AB454">
        <v>1408</v>
      </c>
      <c r="AC454" t="s">
        <v>2</v>
      </c>
      <c r="AD454" t="s">
        <v>292</v>
      </c>
      <c r="AE454" t="s">
        <v>496</v>
      </c>
      <c r="AF454" s="13">
        <v>46252</v>
      </c>
      <c r="AG454" s="13">
        <v>46367</v>
      </c>
      <c r="AH454"/>
      <c r="AI454"/>
      <c r="AJ454"/>
      <c r="AK454"/>
      <c r="AL454"/>
      <c r="AM454"/>
      <c r="AN454"/>
      <c r="AO454"/>
      <c r="AP454"/>
      <c r="AQ454"/>
      <c r="AR454"/>
      <c r="AS454"/>
      <c r="AT454" s="66">
        <f>VLOOKUP($BR454,Tables!$D$14:$I$27,2,FALSE)*W454</f>
        <v>480</v>
      </c>
      <c r="AU454" s="66">
        <f>VLOOKUP($BR454,Tables!$D$14:$I$27,3,FALSE)</f>
        <v>0</v>
      </c>
      <c r="AV454" s="66">
        <f>VLOOKUP($BR454,Tables!$D$14:$I$27,4,FALSE)*W454</f>
        <v>0</v>
      </c>
      <c r="AW454" s="66">
        <f>VLOOKUP($BR454,Tables!$D$14:$I$27,5,FALSE)*W454</f>
        <v>0</v>
      </c>
      <c r="AX454" s="52">
        <f>IF(ISERROR(VLOOKUP(V454,Tables!$A$2:$B$27,2,FALSE))=TRUE,0,VLOOKUP(V454,Tables!$A$2:$B$27,2,FALSE))*VLOOKUP(BR454,Tables!$D$14:$J$27,7,FALSE)</f>
        <v>0</v>
      </c>
      <c r="AY454" s="52">
        <f>IF(ISERROR(VLOOKUP(BS454,Tables!$A$2:$B$31,2,FALSE))=TRUE,0,VLOOKUP(BS454,Tables!$A$2:$B$31,2,FALSE))</f>
        <v>0</v>
      </c>
      <c r="AZ454" s="66">
        <f>VLOOKUP($BR454,Tables!$D$14:$K$27,8,FALSE)</f>
        <v>0</v>
      </c>
      <c r="BA454" s="66">
        <f>IF(OR(BR454="T150",BR454="HYBT150"),W454*Tables!$L$23,0)</f>
        <v>0</v>
      </c>
      <c r="BB454" s="66">
        <f>IF(OR(BR454="T200",BR454="HYBT200"),W454*Tables!$E$24,0)</f>
        <v>0</v>
      </c>
      <c r="BC454" s="61">
        <f t="shared" si="96"/>
        <v>480</v>
      </c>
      <c r="BD454" s="55" t="str">
        <f t="shared" si="106"/>
        <v/>
      </c>
      <c r="BE454" s="55" t="str">
        <f t="shared" si="106"/>
        <v/>
      </c>
      <c r="BF454" s="55" t="str">
        <f t="shared" si="106"/>
        <v/>
      </c>
      <c r="BG454" s="55" t="str">
        <f t="shared" si="106"/>
        <v/>
      </c>
      <c r="BH454" s="55" t="str">
        <f t="shared" si="106"/>
        <v/>
      </c>
      <c r="BI454" s="55" t="str">
        <f t="shared" si="106"/>
        <v/>
      </c>
      <c r="BJ454" s="55" t="str">
        <f t="shared" si="106"/>
        <v/>
      </c>
      <c r="BK454" s="55" t="str">
        <f t="shared" si="106"/>
        <v/>
      </c>
      <c r="BL454" s="55" t="str">
        <f t="shared" si="106"/>
        <v/>
      </c>
      <c r="BM454" s="55" t="str">
        <f t="shared" si="106"/>
        <v/>
      </c>
      <c r="BN454" s="55" t="str">
        <f t="shared" si="106"/>
        <v/>
      </c>
      <c r="BO454" s="55" t="str">
        <f t="shared" si="106"/>
        <v/>
      </c>
      <c r="BP454" s="55" t="str">
        <f t="shared" si="106"/>
        <v/>
      </c>
      <c r="BQ454" s="55" t="str">
        <f t="shared" si="106"/>
        <v/>
      </c>
      <c r="BR454" s="62" t="str">
        <f t="shared" si="97"/>
        <v>Base</v>
      </c>
      <c r="BS454" s="62" t="str">
        <f t="shared" si="98"/>
        <v/>
      </c>
      <c r="BT454" s="67">
        <f t="shared" si="99"/>
        <v>116</v>
      </c>
      <c r="BU454" s="64">
        <f t="shared" si="100"/>
        <v>5.96</v>
      </c>
      <c r="BV454" s="64">
        <f t="shared" si="101"/>
        <v>12.92</v>
      </c>
      <c r="BW454" s="64">
        <f t="shared" si="102"/>
        <v>96.6</v>
      </c>
      <c r="BX454" s="65">
        <f t="shared" si="103"/>
        <v>46257.96</v>
      </c>
      <c r="BY454" s="65">
        <f t="shared" si="104"/>
        <v>46264.92</v>
      </c>
      <c r="BZ454" s="65">
        <f t="shared" si="105"/>
        <v>46349.599999999999</v>
      </c>
    </row>
    <row r="455" spans="1:78" ht="15.5" x14ac:dyDescent="0.35">
      <c r="A455">
        <v>71146</v>
      </c>
      <c r="B455" t="s">
        <v>782</v>
      </c>
      <c r="C455" t="s">
        <v>49</v>
      </c>
      <c r="D455">
        <v>274</v>
      </c>
      <c r="E455" t="s">
        <v>488</v>
      </c>
      <c r="F455" t="s">
        <v>673</v>
      </c>
      <c r="G455" t="s">
        <v>270</v>
      </c>
      <c r="H455" t="s">
        <v>49</v>
      </c>
      <c r="I455" s="13">
        <v>46251</v>
      </c>
      <c r="J455" s="13">
        <v>46304</v>
      </c>
      <c r="K455" s="13">
        <v>46277</v>
      </c>
      <c r="L455" t="s">
        <v>282</v>
      </c>
      <c r="M455" t="s">
        <v>32</v>
      </c>
      <c r="N455">
        <v>24</v>
      </c>
      <c r="O455">
        <v>10</v>
      </c>
      <c r="P455">
        <v>10</v>
      </c>
      <c r="Q455">
        <v>10</v>
      </c>
      <c r="R455">
        <v>0</v>
      </c>
      <c r="S455" t="s">
        <v>1168</v>
      </c>
      <c r="T455" t="s">
        <v>1169</v>
      </c>
      <c r="U455">
        <v>0</v>
      </c>
      <c r="V455"/>
      <c r="W455">
        <v>1</v>
      </c>
      <c r="X455" t="s">
        <v>194</v>
      </c>
      <c r="Y455"/>
      <c r="Z455" t="s">
        <v>1015</v>
      </c>
      <c r="AA455" t="s">
        <v>206</v>
      </c>
      <c r="AB455">
        <v>1408</v>
      </c>
      <c r="AC455"/>
      <c r="AD455"/>
      <c r="AE455"/>
      <c r="AF455" s="13">
        <v>46251</v>
      </c>
      <c r="AG455" s="13">
        <v>46304</v>
      </c>
      <c r="AH455"/>
      <c r="AI455"/>
      <c r="AJ455"/>
      <c r="AK455"/>
      <c r="AL455"/>
      <c r="AM455"/>
      <c r="AN455"/>
      <c r="AO455"/>
      <c r="AP455"/>
      <c r="AQ455"/>
      <c r="AR455"/>
      <c r="AS455"/>
      <c r="AT455" s="66">
        <f>VLOOKUP($BR455,Tables!$D$14:$I$27,2,FALSE)*W455</f>
        <v>160</v>
      </c>
      <c r="AU455" s="66">
        <f>VLOOKUP($BR455,Tables!$D$14:$I$27,3,FALSE)</f>
        <v>0</v>
      </c>
      <c r="AV455" s="66">
        <f>VLOOKUP($BR455,Tables!$D$14:$I$27,4,FALSE)*W455</f>
        <v>0</v>
      </c>
      <c r="AW455" s="66">
        <f>VLOOKUP($BR455,Tables!$D$14:$I$27,5,FALSE)*W455</f>
        <v>0</v>
      </c>
      <c r="AX455" s="52">
        <f>IF(ISERROR(VLOOKUP(V455,Tables!$A$2:$B$27,2,FALSE))=TRUE,0,VLOOKUP(V455,Tables!$A$2:$B$27,2,FALSE))*VLOOKUP(BR455,Tables!$D$14:$J$27,7,FALSE)</f>
        <v>0</v>
      </c>
      <c r="AY455" s="52">
        <f>IF(ISERROR(VLOOKUP(BS455,Tables!$A$2:$B$31,2,FALSE))=TRUE,0,VLOOKUP(BS455,Tables!$A$2:$B$31,2,FALSE))</f>
        <v>0</v>
      </c>
      <c r="AZ455" s="66">
        <f>VLOOKUP($BR455,Tables!$D$14:$K$27,8,FALSE)</f>
        <v>0</v>
      </c>
      <c r="BA455" s="66">
        <f>IF(OR(BR455="T150",BR455="HYBT150"),W455*Tables!$L$23,0)</f>
        <v>0</v>
      </c>
      <c r="BB455" s="66">
        <f>IF(OR(BR455="T200",BR455="HYBT200"),W455*Tables!$E$24,0)</f>
        <v>0</v>
      </c>
      <c r="BC455" s="61">
        <f t="shared" si="96"/>
        <v>160</v>
      </c>
      <c r="BD455" s="55" t="str">
        <f t="shared" si="106"/>
        <v/>
      </c>
      <c r="BE455" s="55" t="str">
        <f t="shared" si="106"/>
        <v/>
      </c>
      <c r="BF455" s="55" t="str">
        <f t="shared" si="106"/>
        <v/>
      </c>
      <c r="BG455" s="55" t="str">
        <f t="shared" si="106"/>
        <v/>
      </c>
      <c r="BH455" s="55" t="str">
        <f t="shared" si="106"/>
        <v/>
      </c>
      <c r="BI455" s="55" t="str">
        <f t="shared" si="106"/>
        <v/>
      </c>
      <c r="BJ455" s="55" t="str">
        <f t="shared" si="106"/>
        <v/>
      </c>
      <c r="BK455" s="55" t="str">
        <f t="shared" si="106"/>
        <v/>
      </c>
      <c r="BL455" s="55" t="str">
        <f t="shared" si="106"/>
        <v/>
      </c>
      <c r="BM455" s="55" t="str">
        <f t="shared" si="106"/>
        <v/>
      </c>
      <c r="BN455" s="55" t="str">
        <f t="shared" si="106"/>
        <v/>
      </c>
      <c r="BO455" s="55" t="str">
        <f t="shared" si="106"/>
        <v/>
      </c>
      <c r="BP455" s="55" t="str">
        <f t="shared" si="106"/>
        <v/>
      </c>
      <c r="BQ455" s="55" t="str">
        <f t="shared" si="106"/>
        <v/>
      </c>
      <c r="BR455" s="62" t="str">
        <f t="shared" si="97"/>
        <v>Base</v>
      </c>
      <c r="BS455" s="62" t="str">
        <f t="shared" si="98"/>
        <v/>
      </c>
      <c r="BT455" s="67">
        <f t="shared" si="99"/>
        <v>54</v>
      </c>
      <c r="BU455" s="64">
        <f t="shared" si="100"/>
        <v>2.2399999999999998</v>
      </c>
      <c r="BV455" s="64">
        <f t="shared" si="101"/>
        <v>5.4799999999999995</v>
      </c>
      <c r="BW455" s="64">
        <f t="shared" si="102"/>
        <v>44.519999999999996</v>
      </c>
      <c r="BX455" s="65">
        <f t="shared" si="103"/>
        <v>46253.24</v>
      </c>
      <c r="BY455" s="65">
        <f t="shared" si="104"/>
        <v>46256.480000000003</v>
      </c>
      <c r="BZ455" s="65">
        <f t="shared" si="105"/>
        <v>46295.519999999997</v>
      </c>
    </row>
    <row r="456" spans="1:78" s="58" customFormat="1" ht="15.5" x14ac:dyDescent="0.35">
      <c r="A456">
        <v>71906</v>
      </c>
      <c r="B456" t="s">
        <v>782</v>
      </c>
      <c r="C456" t="s">
        <v>674</v>
      </c>
      <c r="D456">
        <v>100</v>
      </c>
      <c r="E456">
        <v>3090</v>
      </c>
      <c r="F456" t="s">
        <v>675</v>
      </c>
      <c r="G456" t="s">
        <v>270</v>
      </c>
      <c r="H456" t="s">
        <v>674</v>
      </c>
      <c r="I456" s="13">
        <v>46253</v>
      </c>
      <c r="J456" s="13">
        <v>46533</v>
      </c>
      <c r="K456" s="13">
        <v>46393</v>
      </c>
      <c r="L456" t="s">
        <v>1012</v>
      </c>
      <c r="M456" t="s">
        <v>512</v>
      </c>
      <c r="N456">
        <v>10</v>
      </c>
      <c r="O456">
        <v>0</v>
      </c>
      <c r="P456">
        <v>0</v>
      </c>
      <c r="Q456">
        <v>0</v>
      </c>
      <c r="R456">
        <v>0</v>
      </c>
      <c r="S456">
        <v>356625</v>
      </c>
      <c r="T456" t="s">
        <v>1170</v>
      </c>
      <c r="U456">
        <v>0</v>
      </c>
      <c r="V456"/>
      <c r="W456">
        <v>1</v>
      </c>
      <c r="X456" t="s">
        <v>194</v>
      </c>
      <c r="Y456"/>
      <c r="Z456" t="s">
        <v>153</v>
      </c>
      <c r="AA456" t="s">
        <v>153</v>
      </c>
      <c r="AB456" t="s">
        <v>199</v>
      </c>
      <c r="AC456" t="s">
        <v>486</v>
      </c>
      <c r="AD456" t="s">
        <v>487</v>
      </c>
      <c r="AE456" t="s">
        <v>480</v>
      </c>
      <c r="AF456" s="13">
        <v>46253</v>
      </c>
      <c r="AG456" s="13">
        <v>46533</v>
      </c>
      <c r="AH456"/>
      <c r="AI456"/>
      <c r="AJ456"/>
      <c r="AK456"/>
      <c r="AL456"/>
      <c r="AM456"/>
      <c r="AN456"/>
      <c r="AO456"/>
      <c r="AP456"/>
      <c r="AQ456"/>
      <c r="AR456"/>
      <c r="AS456"/>
      <c r="AT456" s="66">
        <f>VLOOKUP($BR456,Tables!$D$14:$I$27,2,FALSE)*W456</f>
        <v>160</v>
      </c>
      <c r="AU456" s="66">
        <f>VLOOKUP($BR456,Tables!$D$14:$I$27,3,FALSE)</f>
        <v>0</v>
      </c>
      <c r="AV456" s="66">
        <f>VLOOKUP($BR456,Tables!$D$14:$I$27,4,FALSE)*W456</f>
        <v>0</v>
      </c>
      <c r="AW456" s="66">
        <f>VLOOKUP($BR456,Tables!$D$14:$I$27,5,FALSE)*W456</f>
        <v>0</v>
      </c>
      <c r="AX456" s="52">
        <f>IF(ISERROR(VLOOKUP(V456,Tables!$A$2:$B$27,2,FALSE))=TRUE,0,VLOOKUP(V456,Tables!$A$2:$B$27,2,FALSE))*VLOOKUP(BR456,Tables!$D$14:$J$27,7,FALSE)</f>
        <v>0</v>
      </c>
      <c r="AY456" s="52">
        <f>IF(ISERROR(VLOOKUP(BS456,Tables!$A$2:$B$31,2,FALSE))=TRUE,0,VLOOKUP(BS456,Tables!$A$2:$B$31,2,FALSE))</f>
        <v>0</v>
      </c>
      <c r="AZ456" s="66">
        <f>VLOOKUP($BR456,Tables!$D$14:$K$27,8,FALSE)</f>
        <v>0</v>
      </c>
      <c r="BA456" s="66">
        <f>IF(OR(BR456="T150",BR456="HYBT150"),W456*Tables!$L$23,0)</f>
        <v>0</v>
      </c>
      <c r="BB456" s="66">
        <f>IF(OR(BR456="T200",BR456="HYBT200"),W456*Tables!$E$24,0)</f>
        <v>0</v>
      </c>
      <c r="BC456" s="61">
        <f t="shared" si="96"/>
        <v>160</v>
      </c>
      <c r="BD456" s="55" t="str">
        <f t="shared" si="106"/>
        <v/>
      </c>
      <c r="BE456" s="55" t="str">
        <f t="shared" si="106"/>
        <v/>
      </c>
      <c r="BF456" s="55" t="str">
        <f t="shared" si="106"/>
        <v/>
      </c>
      <c r="BG456" s="55" t="str">
        <f t="shared" si="106"/>
        <v/>
      </c>
      <c r="BH456" s="55" t="str">
        <f t="shared" si="106"/>
        <v/>
      </c>
      <c r="BI456" s="55" t="str">
        <f t="shared" si="106"/>
        <v/>
      </c>
      <c r="BJ456" s="55" t="str">
        <f t="shared" si="106"/>
        <v/>
      </c>
      <c r="BK456" s="55" t="str">
        <f t="shared" si="106"/>
        <v/>
      </c>
      <c r="BL456" s="55" t="str">
        <f t="shared" si="106"/>
        <v/>
      </c>
      <c r="BM456" s="55" t="str">
        <f t="shared" si="106"/>
        <v/>
      </c>
      <c r="BN456" s="55" t="str">
        <f t="shared" si="106"/>
        <v/>
      </c>
      <c r="BO456" s="55" t="str">
        <f t="shared" si="106"/>
        <v/>
      </c>
      <c r="BP456" s="55" t="str">
        <f t="shared" si="106"/>
        <v/>
      </c>
      <c r="BQ456" s="55" t="str">
        <f t="shared" si="106"/>
        <v/>
      </c>
      <c r="BR456" s="62" t="str">
        <f t="shared" si="97"/>
        <v>Base</v>
      </c>
      <c r="BS456" s="62" t="str">
        <f t="shared" si="98"/>
        <v/>
      </c>
      <c r="BT456" s="67">
        <f t="shared" si="99"/>
        <v>281</v>
      </c>
      <c r="BU456" s="64">
        <f t="shared" si="100"/>
        <v>15.86</v>
      </c>
      <c r="BV456" s="64">
        <f t="shared" si="101"/>
        <v>32.72</v>
      </c>
      <c r="BW456" s="64">
        <f t="shared" si="102"/>
        <v>235.2</v>
      </c>
      <c r="BX456" s="65">
        <f t="shared" si="103"/>
        <v>46268.86</v>
      </c>
      <c r="BY456" s="65">
        <f t="shared" si="104"/>
        <v>46285.72</v>
      </c>
      <c r="BZ456" s="65">
        <f t="shared" si="105"/>
        <v>46489.2</v>
      </c>
    </row>
    <row r="457" spans="1:78" s="58" customFormat="1" ht="15.5" x14ac:dyDescent="0.35">
      <c r="A457">
        <v>71907</v>
      </c>
      <c r="B457" t="s">
        <v>782</v>
      </c>
      <c r="C457" t="s">
        <v>674</v>
      </c>
      <c r="D457">
        <v>100</v>
      </c>
      <c r="E457">
        <v>3091</v>
      </c>
      <c r="F457" t="s">
        <v>675</v>
      </c>
      <c r="G457" t="s">
        <v>270</v>
      </c>
      <c r="H457" t="s">
        <v>674</v>
      </c>
      <c r="I457" s="13">
        <v>46253</v>
      </c>
      <c r="J457" s="13">
        <v>46533</v>
      </c>
      <c r="K457" s="13">
        <v>46393</v>
      </c>
      <c r="L457" t="s">
        <v>1012</v>
      </c>
      <c r="M457" t="s">
        <v>512</v>
      </c>
      <c r="N457">
        <v>10</v>
      </c>
      <c r="O457">
        <v>0</v>
      </c>
      <c r="P457">
        <v>0</v>
      </c>
      <c r="Q457">
        <v>0</v>
      </c>
      <c r="R457">
        <v>0</v>
      </c>
      <c r="S457">
        <v>356625</v>
      </c>
      <c r="T457" t="s">
        <v>1170</v>
      </c>
      <c r="U457">
        <v>0</v>
      </c>
      <c r="V457"/>
      <c r="W457">
        <v>1</v>
      </c>
      <c r="X457" t="s">
        <v>194</v>
      </c>
      <c r="Y457"/>
      <c r="Z457" t="s">
        <v>153</v>
      </c>
      <c r="AA457" t="s">
        <v>153</v>
      </c>
      <c r="AB457" t="s">
        <v>199</v>
      </c>
      <c r="AC457" t="s">
        <v>215</v>
      </c>
      <c r="AD457" t="s">
        <v>603</v>
      </c>
      <c r="AE457" t="s">
        <v>480</v>
      </c>
      <c r="AF457" s="13">
        <v>46253</v>
      </c>
      <c r="AG457" s="13">
        <v>46533</v>
      </c>
      <c r="AH457"/>
      <c r="AI457"/>
      <c r="AJ457"/>
      <c r="AK457"/>
      <c r="AL457"/>
      <c r="AM457"/>
      <c r="AN457"/>
      <c r="AO457"/>
      <c r="AP457"/>
      <c r="AQ457"/>
      <c r="AR457"/>
      <c r="AS457"/>
      <c r="AT457" s="66">
        <f>VLOOKUP($BR457,Tables!$D$14:$I$27,2,FALSE)*W457</f>
        <v>160</v>
      </c>
      <c r="AU457" s="66">
        <f>VLOOKUP($BR457,Tables!$D$14:$I$27,3,FALSE)</f>
        <v>0</v>
      </c>
      <c r="AV457" s="66">
        <f>VLOOKUP($BR457,Tables!$D$14:$I$27,4,FALSE)*W457</f>
        <v>0</v>
      </c>
      <c r="AW457" s="66">
        <f>VLOOKUP($BR457,Tables!$D$14:$I$27,5,FALSE)*W457</f>
        <v>0</v>
      </c>
      <c r="AX457" s="52">
        <f>IF(ISERROR(VLOOKUP(V457,Tables!$A$2:$B$27,2,FALSE))=TRUE,0,VLOOKUP(V457,Tables!$A$2:$B$27,2,FALSE))*VLOOKUP(BR457,Tables!$D$14:$J$27,7,FALSE)</f>
        <v>0</v>
      </c>
      <c r="AY457" s="52">
        <f>IF(ISERROR(VLOOKUP(BS457,Tables!$A$2:$B$31,2,FALSE))=TRUE,0,VLOOKUP(BS457,Tables!$A$2:$B$31,2,FALSE))</f>
        <v>0</v>
      </c>
      <c r="AZ457" s="66">
        <f>VLOOKUP($BR457,Tables!$D$14:$K$27,8,FALSE)</f>
        <v>0</v>
      </c>
      <c r="BA457" s="66">
        <f>IF(OR(BR457="T150",BR457="HYBT150"),W457*Tables!$L$23,0)</f>
        <v>0</v>
      </c>
      <c r="BB457" s="66">
        <f>IF(OR(BR457="T200",BR457="HYBT200"),W457*Tables!$E$24,0)</f>
        <v>0</v>
      </c>
      <c r="BC457" s="61">
        <f t="shared" si="96"/>
        <v>160</v>
      </c>
      <c r="BD457" s="55" t="str">
        <f t="shared" si="106"/>
        <v/>
      </c>
      <c r="BE457" s="55" t="str">
        <f t="shared" si="106"/>
        <v/>
      </c>
      <c r="BF457" s="55" t="str">
        <f t="shared" si="106"/>
        <v/>
      </c>
      <c r="BG457" s="55" t="str">
        <f t="shared" si="106"/>
        <v/>
      </c>
      <c r="BH457" s="55" t="str">
        <f t="shared" si="106"/>
        <v/>
      </c>
      <c r="BI457" s="55" t="str">
        <f t="shared" si="106"/>
        <v/>
      </c>
      <c r="BJ457" s="55" t="str">
        <f t="shared" si="106"/>
        <v/>
      </c>
      <c r="BK457" s="55" t="str">
        <f t="shared" si="106"/>
        <v/>
      </c>
      <c r="BL457" s="55" t="str">
        <f t="shared" si="106"/>
        <v/>
      </c>
      <c r="BM457" s="55" t="str">
        <f t="shared" si="106"/>
        <v/>
      </c>
      <c r="BN457" s="55" t="str">
        <f t="shared" si="106"/>
        <v/>
      </c>
      <c r="BO457" s="55" t="str">
        <f t="shared" si="106"/>
        <v/>
      </c>
      <c r="BP457" s="55" t="str">
        <f t="shared" si="106"/>
        <v/>
      </c>
      <c r="BQ457" s="55" t="str">
        <f t="shared" si="106"/>
        <v/>
      </c>
      <c r="BR457" s="62" t="str">
        <f t="shared" si="97"/>
        <v>Base</v>
      </c>
      <c r="BS457" s="62" t="str">
        <f t="shared" si="98"/>
        <v/>
      </c>
      <c r="BT457" s="67">
        <f t="shared" si="99"/>
        <v>281</v>
      </c>
      <c r="BU457" s="64">
        <f t="shared" si="100"/>
        <v>15.86</v>
      </c>
      <c r="BV457" s="64">
        <f t="shared" si="101"/>
        <v>32.72</v>
      </c>
      <c r="BW457" s="64">
        <f t="shared" si="102"/>
        <v>235.2</v>
      </c>
      <c r="BX457" s="65">
        <f t="shared" si="103"/>
        <v>46268.86</v>
      </c>
      <c r="BY457" s="65">
        <f t="shared" si="104"/>
        <v>46285.72</v>
      </c>
      <c r="BZ457" s="65">
        <f t="shared" si="105"/>
        <v>46489.2</v>
      </c>
    </row>
    <row r="458" spans="1:78" ht="15.5" x14ac:dyDescent="0.35">
      <c r="A458">
        <v>71985</v>
      </c>
      <c r="B458" t="s">
        <v>782</v>
      </c>
      <c r="C458" t="s">
        <v>674</v>
      </c>
      <c r="D458">
        <v>100</v>
      </c>
      <c r="E458">
        <v>3092</v>
      </c>
      <c r="F458" t="s">
        <v>675</v>
      </c>
      <c r="G458" t="s">
        <v>270</v>
      </c>
      <c r="H458" t="s">
        <v>674</v>
      </c>
      <c r="I458" s="13">
        <v>46251</v>
      </c>
      <c r="J458" s="13">
        <v>46367</v>
      </c>
      <c r="K458" s="13">
        <v>46309</v>
      </c>
      <c r="L458" t="s">
        <v>19</v>
      </c>
      <c r="M458" t="s">
        <v>512</v>
      </c>
      <c r="N458">
        <v>10</v>
      </c>
      <c r="O458">
        <v>0</v>
      </c>
      <c r="P458">
        <v>0</v>
      </c>
      <c r="Q458">
        <v>0</v>
      </c>
      <c r="R458">
        <v>0</v>
      </c>
      <c r="S458" t="s">
        <v>197</v>
      </c>
      <c r="T458" t="s">
        <v>197</v>
      </c>
      <c r="U458">
        <v>0</v>
      </c>
      <c r="V458"/>
      <c r="W458">
        <v>1</v>
      </c>
      <c r="X458" t="s">
        <v>940</v>
      </c>
      <c r="Y458"/>
      <c r="Z458" t="s">
        <v>153</v>
      </c>
      <c r="AA458" t="s">
        <v>153</v>
      </c>
      <c r="AB458" t="s">
        <v>199</v>
      </c>
      <c r="AC458" t="s">
        <v>314</v>
      </c>
      <c r="AD458" t="s">
        <v>305</v>
      </c>
      <c r="AE458" t="s">
        <v>480</v>
      </c>
      <c r="AF458" s="13">
        <v>46251</v>
      </c>
      <c r="AG458" s="13">
        <v>46367</v>
      </c>
      <c r="AH458"/>
      <c r="AI458"/>
      <c r="AJ458"/>
      <c r="AK458"/>
      <c r="AL458"/>
      <c r="AM458"/>
      <c r="AN458"/>
      <c r="AO458"/>
      <c r="AP458"/>
      <c r="AQ458"/>
      <c r="AR458"/>
      <c r="AS458"/>
      <c r="AT458" s="59">
        <f>VLOOKUP($BR458,Tables!$D$14:$I$27,2,FALSE)*W458</f>
        <v>160</v>
      </c>
      <c r="AU458" s="59">
        <f>VLOOKUP($BR458,Tables!$D$14:$I$27,3,FALSE)</f>
        <v>0</v>
      </c>
      <c r="AV458" s="59">
        <f>VLOOKUP($BR458,Tables!$D$14:$I$27,4,FALSE)*W458</f>
        <v>0</v>
      </c>
      <c r="AW458" s="59">
        <f>VLOOKUP($BR458,Tables!$D$14:$I$27,5,FALSE)*W458</f>
        <v>0</v>
      </c>
      <c r="AX458" s="52">
        <f>IF(ISERROR(VLOOKUP(V458,Tables!$A$2:$B$27,2,FALSE))=TRUE,0,VLOOKUP(V458,Tables!$A$2:$B$27,2,FALSE))*VLOOKUP(BR458,Tables!$D$14:$J$27,7,FALSE)</f>
        <v>0</v>
      </c>
      <c r="AY458" s="52">
        <f>IF(ISERROR(VLOOKUP(BS458,Tables!$A$2:$B$31,2,FALSE))=TRUE,0,VLOOKUP(BS458,Tables!$A$2:$B$31,2,FALSE))</f>
        <v>0</v>
      </c>
      <c r="AZ458" s="59">
        <f>VLOOKUP($BR458,Tables!$D$14:$K$27,8,FALSE)</f>
        <v>0</v>
      </c>
      <c r="BA458" s="59">
        <f>IF(OR(BR458="T150",BR458="HYBT150"),W458*Tables!$L$23,0)</f>
        <v>0</v>
      </c>
      <c r="BB458" s="59">
        <f>IF(OR(BR458="T200",BR458="HYBT200"),W458*Tables!$E$24,0)</f>
        <v>0</v>
      </c>
      <c r="BC458" s="61">
        <f t="shared" si="96"/>
        <v>160</v>
      </c>
      <c r="BD458" s="55" t="str">
        <f t="shared" si="106"/>
        <v/>
      </c>
      <c r="BE458" s="55" t="str">
        <f t="shared" si="106"/>
        <v/>
      </c>
      <c r="BF458" s="55" t="str">
        <f t="shared" si="106"/>
        <v/>
      </c>
      <c r="BG458" s="55" t="str">
        <f t="shared" si="106"/>
        <v/>
      </c>
      <c r="BH458" s="55" t="str">
        <f t="shared" si="106"/>
        <v/>
      </c>
      <c r="BI458" s="55" t="str">
        <f t="shared" si="106"/>
        <v/>
      </c>
      <c r="BJ458" s="55" t="str">
        <f t="shared" si="106"/>
        <v/>
      </c>
      <c r="BK458" s="55" t="str">
        <f t="shared" si="106"/>
        <v/>
      </c>
      <c r="BL458" s="55" t="str">
        <f t="shared" si="106"/>
        <v/>
      </c>
      <c r="BM458" s="55" t="str">
        <f t="shared" si="106"/>
        <v/>
      </c>
      <c r="BN458" s="55" t="str">
        <f t="shared" si="106"/>
        <v/>
      </c>
      <c r="BO458" s="55" t="str">
        <f t="shared" si="106"/>
        <v/>
      </c>
      <c r="BP458" s="55" t="str">
        <f t="shared" si="106"/>
        <v/>
      </c>
      <c r="BQ458" s="55" t="str">
        <f t="shared" si="106"/>
        <v/>
      </c>
      <c r="BR458" s="62" t="str">
        <f t="shared" si="97"/>
        <v>Base</v>
      </c>
      <c r="BS458" s="62" t="str">
        <f t="shared" si="98"/>
        <v/>
      </c>
      <c r="BT458" s="63">
        <f t="shared" si="99"/>
        <v>117</v>
      </c>
      <c r="BU458" s="64">
        <f t="shared" si="100"/>
        <v>6.02</v>
      </c>
      <c r="BV458" s="64">
        <f t="shared" si="101"/>
        <v>13.04</v>
      </c>
      <c r="BW458" s="64">
        <f t="shared" si="102"/>
        <v>97.44</v>
      </c>
      <c r="BX458" s="65">
        <f t="shared" si="103"/>
        <v>46257.02</v>
      </c>
      <c r="BY458" s="65">
        <f t="shared" si="104"/>
        <v>46264.04</v>
      </c>
      <c r="BZ458" s="65">
        <f t="shared" si="105"/>
        <v>46349.440000000002</v>
      </c>
    </row>
    <row r="459" spans="1:78" ht="15.5" x14ac:dyDescent="0.35">
      <c r="A459">
        <v>71986</v>
      </c>
      <c r="B459" t="s">
        <v>782</v>
      </c>
      <c r="C459" t="s">
        <v>674</v>
      </c>
      <c r="D459">
        <v>103</v>
      </c>
      <c r="E459">
        <v>3090</v>
      </c>
      <c r="F459" t="s">
        <v>676</v>
      </c>
      <c r="G459" t="s">
        <v>270</v>
      </c>
      <c r="H459" t="s">
        <v>674</v>
      </c>
      <c r="I459" s="13">
        <v>46246</v>
      </c>
      <c r="J459" s="13">
        <v>46374</v>
      </c>
      <c r="K459" s="13">
        <v>46310</v>
      </c>
      <c r="L459" t="s">
        <v>1012</v>
      </c>
      <c r="M459" t="s">
        <v>677</v>
      </c>
      <c r="N459">
        <v>24</v>
      </c>
      <c r="O459">
        <v>0</v>
      </c>
      <c r="P459">
        <v>0</v>
      </c>
      <c r="Q459">
        <v>0</v>
      </c>
      <c r="R459">
        <v>0</v>
      </c>
      <c r="S459">
        <v>336997</v>
      </c>
      <c r="T459" t="s">
        <v>1171</v>
      </c>
      <c r="U459">
        <v>0</v>
      </c>
      <c r="V459"/>
      <c r="W459">
        <v>3</v>
      </c>
      <c r="X459" t="s">
        <v>194</v>
      </c>
      <c r="Y459"/>
      <c r="Z459" t="s">
        <v>678</v>
      </c>
      <c r="AA459" t="s">
        <v>679</v>
      </c>
      <c r="AB459" t="s">
        <v>680</v>
      </c>
      <c r="AC459" t="s">
        <v>207</v>
      </c>
      <c r="AD459" t="s">
        <v>8</v>
      </c>
      <c r="AE459" t="s">
        <v>480</v>
      </c>
      <c r="AF459" s="13">
        <v>46246</v>
      </c>
      <c r="AG459" s="13">
        <v>46374</v>
      </c>
      <c r="AH459"/>
      <c r="AI459"/>
      <c r="AJ459"/>
      <c r="AK459"/>
      <c r="AL459"/>
      <c r="AM459"/>
      <c r="AN459"/>
      <c r="AO459"/>
      <c r="AP459"/>
      <c r="AQ459"/>
      <c r="AR459"/>
      <c r="AS459"/>
      <c r="AT459" s="59">
        <f>VLOOKUP($BR459,Tables!$D$14:$I$27,2,FALSE)*W459</f>
        <v>480</v>
      </c>
      <c r="AU459" s="59">
        <f>VLOOKUP($BR459,Tables!$D$14:$I$27,3,FALSE)</f>
        <v>0</v>
      </c>
      <c r="AV459" s="59">
        <f>VLOOKUP($BR459,Tables!$D$14:$I$27,4,FALSE)*W459</f>
        <v>0</v>
      </c>
      <c r="AW459" s="59">
        <f>VLOOKUP($BR459,Tables!$D$14:$I$27,5,FALSE)*W459</f>
        <v>0</v>
      </c>
      <c r="AX459" s="52">
        <f>IF(ISERROR(VLOOKUP(V459,Tables!$A$2:$B$27,2,FALSE))=TRUE,0,VLOOKUP(V459,Tables!$A$2:$B$27,2,FALSE))*VLOOKUP(BR459,Tables!$D$14:$J$27,7,FALSE)</f>
        <v>0</v>
      </c>
      <c r="AY459" s="52">
        <f>IF(ISERROR(VLOOKUP(BS459,Tables!$A$2:$B$31,2,FALSE))=TRUE,0,VLOOKUP(BS459,Tables!$A$2:$B$31,2,FALSE))</f>
        <v>0</v>
      </c>
      <c r="AZ459" s="59">
        <f>VLOOKUP($BR459,Tables!$D$14:$K$27,8,FALSE)</f>
        <v>0</v>
      </c>
      <c r="BA459" s="59">
        <f>IF(OR(BR459="T150",BR459="HYBT150"),W459*Tables!$L$23,0)</f>
        <v>0</v>
      </c>
      <c r="BB459" s="59">
        <f>IF(OR(BR459="T200",BR459="HYBT200"),W459*Tables!$E$24,0)</f>
        <v>0</v>
      </c>
      <c r="BC459" s="61">
        <f t="shared" si="96"/>
        <v>480</v>
      </c>
      <c r="BD459" s="55" t="str">
        <f t="shared" si="106"/>
        <v/>
      </c>
      <c r="BE459" s="55" t="str">
        <f t="shared" si="106"/>
        <v/>
      </c>
      <c r="BF459" s="55" t="str">
        <f t="shared" si="106"/>
        <v/>
      </c>
      <c r="BG459" s="55" t="str">
        <f t="shared" si="106"/>
        <v/>
      </c>
      <c r="BH459" s="55" t="str">
        <f t="shared" si="106"/>
        <v/>
      </c>
      <c r="BI459" s="55" t="str">
        <f t="shared" si="106"/>
        <v/>
      </c>
      <c r="BJ459" s="55" t="str">
        <f t="shared" si="106"/>
        <v/>
      </c>
      <c r="BK459" s="55" t="str">
        <f t="shared" si="106"/>
        <v/>
      </c>
      <c r="BL459" s="55" t="str">
        <f t="shared" si="106"/>
        <v/>
      </c>
      <c r="BM459" s="55" t="str">
        <f t="shared" si="106"/>
        <v/>
      </c>
      <c r="BN459" s="55" t="str">
        <f t="shared" si="106"/>
        <v/>
      </c>
      <c r="BO459" s="55" t="str">
        <f t="shared" si="106"/>
        <v/>
      </c>
      <c r="BP459" s="55" t="str">
        <f t="shared" si="106"/>
        <v/>
      </c>
      <c r="BQ459" s="55" t="str">
        <f t="shared" si="106"/>
        <v/>
      </c>
      <c r="BR459" s="62" t="str">
        <f t="shared" si="97"/>
        <v>Base</v>
      </c>
      <c r="BS459" s="62" t="str">
        <f t="shared" si="98"/>
        <v/>
      </c>
      <c r="BT459" s="63">
        <f t="shared" si="99"/>
        <v>129</v>
      </c>
      <c r="BU459" s="64">
        <f t="shared" si="100"/>
        <v>6.7399999999999993</v>
      </c>
      <c r="BV459" s="64">
        <f t="shared" si="101"/>
        <v>14.479999999999999</v>
      </c>
      <c r="BW459" s="64">
        <f t="shared" si="102"/>
        <v>107.52</v>
      </c>
      <c r="BX459" s="65">
        <f t="shared" si="103"/>
        <v>46252.74</v>
      </c>
      <c r="BY459" s="65">
        <f t="shared" si="104"/>
        <v>46260.480000000003</v>
      </c>
      <c r="BZ459" s="65">
        <f t="shared" si="105"/>
        <v>46353.52</v>
      </c>
    </row>
    <row r="460" spans="1:78" ht="15.5" x14ac:dyDescent="0.35">
      <c r="A460">
        <v>71987</v>
      </c>
      <c r="B460" t="s">
        <v>782</v>
      </c>
      <c r="C460" t="s">
        <v>674</v>
      </c>
      <c r="D460">
        <v>103</v>
      </c>
      <c r="E460">
        <v>3091</v>
      </c>
      <c r="F460" t="s">
        <v>676</v>
      </c>
      <c r="G460" t="s">
        <v>270</v>
      </c>
      <c r="H460" t="s">
        <v>674</v>
      </c>
      <c r="I460" s="13">
        <v>46246</v>
      </c>
      <c r="J460" s="13">
        <v>46374</v>
      </c>
      <c r="K460" s="13">
        <v>46310</v>
      </c>
      <c r="L460" t="s">
        <v>1012</v>
      </c>
      <c r="M460" t="s">
        <v>677</v>
      </c>
      <c r="N460">
        <v>24</v>
      </c>
      <c r="O460">
        <v>0</v>
      </c>
      <c r="P460">
        <v>0</v>
      </c>
      <c r="Q460">
        <v>0</v>
      </c>
      <c r="R460">
        <v>0</v>
      </c>
      <c r="S460">
        <v>336997</v>
      </c>
      <c r="T460" t="s">
        <v>1171</v>
      </c>
      <c r="U460">
        <v>0</v>
      </c>
      <c r="V460"/>
      <c r="W460">
        <v>3</v>
      </c>
      <c r="X460" t="s">
        <v>194</v>
      </c>
      <c r="Y460"/>
      <c r="Z460" t="s">
        <v>678</v>
      </c>
      <c r="AA460" t="s">
        <v>679</v>
      </c>
      <c r="AB460" t="s">
        <v>680</v>
      </c>
      <c r="AC460" t="s">
        <v>205</v>
      </c>
      <c r="AD460" t="s">
        <v>21</v>
      </c>
      <c r="AE460" t="s">
        <v>480</v>
      </c>
      <c r="AF460" s="13">
        <v>46246</v>
      </c>
      <c r="AG460" s="13">
        <v>46374</v>
      </c>
      <c r="AH460"/>
      <c r="AI460"/>
      <c r="AJ460"/>
      <c r="AK460"/>
      <c r="AL460"/>
      <c r="AM460"/>
      <c r="AN460"/>
      <c r="AO460"/>
      <c r="AP460"/>
      <c r="AQ460"/>
      <c r="AR460"/>
      <c r="AS460"/>
      <c r="AT460" s="59">
        <f>VLOOKUP($BR460,Tables!$D$14:$I$27,2,FALSE)*W460</f>
        <v>480</v>
      </c>
      <c r="AU460" s="59">
        <f>VLOOKUP($BR460,Tables!$D$14:$I$27,3,FALSE)</f>
        <v>0</v>
      </c>
      <c r="AV460" s="59">
        <f>VLOOKUP($BR460,Tables!$D$14:$I$27,4,FALSE)*W460</f>
        <v>0</v>
      </c>
      <c r="AW460" s="59">
        <f>VLOOKUP($BR460,Tables!$D$14:$I$27,5,FALSE)*W460</f>
        <v>0</v>
      </c>
      <c r="AX460" s="52">
        <f>IF(ISERROR(VLOOKUP(V460,Tables!$A$2:$B$27,2,FALSE))=TRUE,0,VLOOKUP(V460,Tables!$A$2:$B$27,2,FALSE))*VLOOKUP(BR460,Tables!$D$14:$J$27,7,FALSE)</f>
        <v>0</v>
      </c>
      <c r="AY460" s="52">
        <f>IF(ISERROR(VLOOKUP(BS460,Tables!$A$2:$B$31,2,FALSE))=TRUE,0,VLOOKUP(BS460,Tables!$A$2:$B$31,2,FALSE))</f>
        <v>0</v>
      </c>
      <c r="AZ460" s="59">
        <f>VLOOKUP($BR460,Tables!$D$14:$K$27,8,FALSE)</f>
        <v>0</v>
      </c>
      <c r="BA460" s="59">
        <f>IF(OR(BR460="T150",BR460="HYBT150"),W460*Tables!$L$23,0)</f>
        <v>0</v>
      </c>
      <c r="BB460" s="59">
        <f>IF(OR(BR460="T200",BR460="HYBT200"),W460*Tables!$E$24,0)</f>
        <v>0</v>
      </c>
      <c r="BC460" s="61">
        <f t="shared" si="96"/>
        <v>480</v>
      </c>
      <c r="BD460" s="55" t="str">
        <f t="shared" si="106"/>
        <v/>
      </c>
      <c r="BE460" s="55" t="str">
        <f t="shared" si="106"/>
        <v/>
      </c>
      <c r="BF460" s="55" t="str">
        <f t="shared" si="106"/>
        <v/>
      </c>
      <c r="BG460" s="55" t="str">
        <f t="shared" si="106"/>
        <v/>
      </c>
      <c r="BH460" s="55" t="str">
        <f t="shared" si="106"/>
        <v/>
      </c>
      <c r="BI460" s="55" t="str">
        <f t="shared" si="106"/>
        <v/>
      </c>
      <c r="BJ460" s="55" t="str">
        <f t="shared" si="106"/>
        <v/>
      </c>
      <c r="BK460" s="55" t="str">
        <f t="shared" si="106"/>
        <v/>
      </c>
      <c r="BL460" s="55" t="str">
        <f t="shared" si="106"/>
        <v/>
      </c>
      <c r="BM460" s="55" t="str">
        <f t="shared" si="106"/>
        <v/>
      </c>
      <c r="BN460" s="55" t="str">
        <f t="shared" si="106"/>
        <v/>
      </c>
      <c r="BO460" s="55" t="str">
        <f t="shared" si="106"/>
        <v/>
      </c>
      <c r="BP460" s="55" t="str">
        <f t="shared" si="106"/>
        <v/>
      </c>
      <c r="BQ460" s="55" t="str">
        <f t="shared" si="106"/>
        <v/>
      </c>
      <c r="BR460" s="62" t="str">
        <f t="shared" si="97"/>
        <v>Base</v>
      </c>
      <c r="BS460" s="62" t="str">
        <f t="shared" si="98"/>
        <v/>
      </c>
      <c r="BT460" s="63">
        <f t="shared" si="99"/>
        <v>129</v>
      </c>
      <c r="BU460" s="64">
        <f t="shared" si="100"/>
        <v>6.7399999999999993</v>
      </c>
      <c r="BV460" s="64">
        <f t="shared" si="101"/>
        <v>14.479999999999999</v>
      </c>
      <c r="BW460" s="64">
        <f t="shared" si="102"/>
        <v>107.52</v>
      </c>
      <c r="BX460" s="65">
        <f t="shared" si="103"/>
        <v>46252.74</v>
      </c>
      <c r="BY460" s="65">
        <f t="shared" si="104"/>
        <v>46260.480000000003</v>
      </c>
      <c r="BZ460" s="65">
        <f t="shared" si="105"/>
        <v>46353.52</v>
      </c>
    </row>
    <row r="461" spans="1:78" ht="15.5" x14ac:dyDescent="0.35">
      <c r="A461">
        <v>71988</v>
      </c>
      <c r="B461" t="s">
        <v>782</v>
      </c>
      <c r="C461" t="s">
        <v>674</v>
      </c>
      <c r="D461">
        <v>103</v>
      </c>
      <c r="E461">
        <v>3092</v>
      </c>
      <c r="F461" t="s">
        <v>676</v>
      </c>
      <c r="G461" t="s">
        <v>270</v>
      </c>
      <c r="H461" t="s">
        <v>674</v>
      </c>
      <c r="I461" s="13">
        <v>46246</v>
      </c>
      <c r="J461" s="13">
        <v>46374</v>
      </c>
      <c r="K461"/>
      <c r="L461" t="s">
        <v>1012</v>
      </c>
      <c r="M461" t="s">
        <v>677</v>
      </c>
      <c r="N461">
        <v>24</v>
      </c>
      <c r="O461">
        <v>0</v>
      </c>
      <c r="P461">
        <v>0</v>
      </c>
      <c r="Q461">
        <v>0</v>
      </c>
      <c r="R461">
        <v>0</v>
      </c>
      <c r="S461" t="s">
        <v>197</v>
      </c>
      <c r="T461" t="s">
        <v>197</v>
      </c>
      <c r="U461">
        <v>0</v>
      </c>
      <c r="V461"/>
      <c r="W461">
        <v>3</v>
      </c>
      <c r="X461" t="s">
        <v>194</v>
      </c>
      <c r="Y461"/>
      <c r="Z461" t="s">
        <v>678</v>
      </c>
      <c r="AA461" t="s">
        <v>679</v>
      </c>
      <c r="AB461" t="s">
        <v>680</v>
      </c>
      <c r="AC461" t="s">
        <v>208</v>
      </c>
      <c r="AD461" t="s">
        <v>213</v>
      </c>
      <c r="AE461" t="s">
        <v>480</v>
      </c>
      <c r="AF461" s="13">
        <v>46246</v>
      </c>
      <c r="AG461" s="13">
        <v>46374</v>
      </c>
      <c r="AH461"/>
      <c r="AI461"/>
      <c r="AJ461"/>
      <c r="AK461"/>
      <c r="AL461"/>
      <c r="AM461"/>
      <c r="AN461"/>
      <c r="AO461"/>
      <c r="AP461"/>
      <c r="AQ461"/>
      <c r="AR461"/>
      <c r="AS461"/>
      <c r="AT461" s="59">
        <f>VLOOKUP($BR461,Tables!$D$14:$I$27,2,FALSE)*W461</f>
        <v>480</v>
      </c>
      <c r="AU461" s="59">
        <f>VLOOKUP($BR461,Tables!$D$14:$I$27,3,FALSE)</f>
        <v>0</v>
      </c>
      <c r="AV461" s="59">
        <f>VLOOKUP($BR461,Tables!$D$14:$I$27,4,FALSE)*W461</f>
        <v>0</v>
      </c>
      <c r="AW461" s="59">
        <f>VLOOKUP($BR461,Tables!$D$14:$I$27,5,FALSE)*W461</f>
        <v>0</v>
      </c>
      <c r="AX461" s="52">
        <f>IF(ISERROR(VLOOKUP(V461,Tables!$A$2:$B$27,2,FALSE))=TRUE,0,VLOOKUP(V461,Tables!$A$2:$B$27,2,FALSE))*VLOOKUP(BR461,Tables!$D$14:$J$27,7,FALSE)</f>
        <v>0</v>
      </c>
      <c r="AY461" s="52">
        <f>IF(ISERROR(VLOOKUP(BS461,Tables!$A$2:$B$31,2,FALSE))=TRUE,0,VLOOKUP(BS461,Tables!$A$2:$B$31,2,FALSE))</f>
        <v>0</v>
      </c>
      <c r="AZ461" s="59">
        <f>VLOOKUP($BR461,Tables!$D$14:$K$27,8,FALSE)</f>
        <v>0</v>
      </c>
      <c r="BA461" s="59">
        <f>IF(OR(BR461="T150",BR461="HYBT150"),W461*Tables!$L$23,0)</f>
        <v>0</v>
      </c>
      <c r="BB461" s="59">
        <f>IF(OR(BR461="T200",BR461="HYBT200"),W461*Tables!$E$24,0)</f>
        <v>0</v>
      </c>
      <c r="BC461" s="61">
        <f t="shared" si="96"/>
        <v>480</v>
      </c>
      <c r="BD461" s="55" t="str">
        <f t="shared" si="106"/>
        <v/>
      </c>
      <c r="BE461" s="55" t="str">
        <f t="shared" si="106"/>
        <v/>
      </c>
      <c r="BF461" s="55" t="str">
        <f t="shared" si="106"/>
        <v/>
      </c>
      <c r="BG461" s="55" t="str">
        <f t="shared" si="106"/>
        <v/>
      </c>
      <c r="BH461" s="55" t="str">
        <f t="shared" si="106"/>
        <v/>
      </c>
      <c r="BI461" s="55" t="str">
        <f t="shared" si="106"/>
        <v/>
      </c>
      <c r="BJ461" s="55" t="str">
        <f t="shared" si="106"/>
        <v/>
      </c>
      <c r="BK461" s="55" t="str">
        <f t="shared" si="106"/>
        <v/>
      </c>
      <c r="BL461" s="55" t="str">
        <f t="shared" si="106"/>
        <v/>
      </c>
      <c r="BM461" s="55" t="str">
        <f t="shared" si="106"/>
        <v/>
      </c>
      <c r="BN461" s="55" t="str">
        <f t="shared" si="106"/>
        <v/>
      </c>
      <c r="BO461" s="55" t="str">
        <f t="shared" si="106"/>
        <v/>
      </c>
      <c r="BP461" s="55" t="str">
        <f t="shared" si="106"/>
        <v/>
      </c>
      <c r="BQ461" s="55" t="str">
        <f t="shared" si="106"/>
        <v/>
      </c>
      <c r="BR461" s="62" t="str">
        <f t="shared" si="97"/>
        <v>Base</v>
      </c>
      <c r="BS461" s="62" t="str">
        <f t="shared" si="98"/>
        <v/>
      </c>
      <c r="BT461" s="63">
        <f t="shared" si="99"/>
        <v>129</v>
      </c>
      <c r="BU461" s="64">
        <f t="shared" si="100"/>
        <v>6.7399999999999993</v>
      </c>
      <c r="BV461" s="64">
        <f t="shared" si="101"/>
        <v>14.479999999999999</v>
      </c>
      <c r="BW461" s="64">
        <f t="shared" si="102"/>
        <v>107.52</v>
      </c>
      <c r="BX461" s="65">
        <f t="shared" si="103"/>
        <v>46252.74</v>
      </c>
      <c r="BY461" s="65">
        <f t="shared" si="104"/>
        <v>46260.480000000003</v>
      </c>
      <c r="BZ461" s="65">
        <f t="shared" si="105"/>
        <v>46353.52</v>
      </c>
    </row>
    <row r="462" spans="1:78" ht="15.5" x14ac:dyDescent="0.35">
      <c r="A462">
        <v>71908</v>
      </c>
      <c r="B462" t="s">
        <v>782</v>
      </c>
      <c r="C462" t="s">
        <v>674</v>
      </c>
      <c r="D462">
        <v>103</v>
      </c>
      <c r="E462">
        <v>3093</v>
      </c>
      <c r="F462" t="s">
        <v>676</v>
      </c>
      <c r="G462" t="s">
        <v>270</v>
      </c>
      <c r="H462" t="s">
        <v>674</v>
      </c>
      <c r="I462" s="13">
        <v>46253</v>
      </c>
      <c r="J462" s="13">
        <v>46533</v>
      </c>
      <c r="K462" s="13">
        <v>46393</v>
      </c>
      <c r="L462" t="s">
        <v>1012</v>
      </c>
      <c r="M462" t="s">
        <v>512</v>
      </c>
      <c r="N462">
        <v>24</v>
      </c>
      <c r="O462">
        <v>0</v>
      </c>
      <c r="P462">
        <v>0</v>
      </c>
      <c r="Q462">
        <v>0</v>
      </c>
      <c r="R462">
        <v>0</v>
      </c>
      <c r="S462">
        <v>356625</v>
      </c>
      <c r="T462" t="s">
        <v>1170</v>
      </c>
      <c r="U462">
        <v>0</v>
      </c>
      <c r="V462"/>
      <c r="W462">
        <v>3</v>
      </c>
      <c r="X462" t="s">
        <v>194</v>
      </c>
      <c r="Y462"/>
      <c r="Z462" t="s">
        <v>153</v>
      </c>
      <c r="AA462" t="s">
        <v>153</v>
      </c>
      <c r="AB462" t="s">
        <v>199</v>
      </c>
      <c r="AC462" t="s">
        <v>314</v>
      </c>
      <c r="AD462" t="s">
        <v>305</v>
      </c>
      <c r="AE462" t="s">
        <v>480</v>
      </c>
      <c r="AF462" s="13">
        <v>46253</v>
      </c>
      <c r="AG462" s="13">
        <v>46533</v>
      </c>
      <c r="AH462"/>
      <c r="AI462"/>
      <c r="AJ462"/>
      <c r="AK462"/>
      <c r="AL462"/>
      <c r="AM462"/>
      <c r="AN462"/>
      <c r="AO462"/>
      <c r="AP462"/>
      <c r="AQ462"/>
      <c r="AR462"/>
      <c r="AS462"/>
      <c r="AT462" s="59">
        <f>VLOOKUP($BR462,Tables!$D$14:$I$27,2,FALSE)*W462</f>
        <v>480</v>
      </c>
      <c r="AU462" s="59">
        <f>VLOOKUP($BR462,Tables!$D$14:$I$27,3,FALSE)</f>
        <v>0</v>
      </c>
      <c r="AV462" s="59">
        <f>VLOOKUP($BR462,Tables!$D$14:$I$27,4,FALSE)*W462</f>
        <v>0</v>
      </c>
      <c r="AW462" s="59">
        <f>VLOOKUP($BR462,Tables!$D$14:$I$27,5,FALSE)*W462</f>
        <v>0</v>
      </c>
      <c r="AX462" s="52">
        <f>IF(ISERROR(VLOOKUP(V462,Tables!$A$2:$B$27,2,FALSE))=TRUE,0,VLOOKUP(V462,Tables!$A$2:$B$27,2,FALSE))*VLOOKUP(BR462,Tables!$D$14:$J$27,7,FALSE)</f>
        <v>0</v>
      </c>
      <c r="AY462" s="52">
        <f>IF(ISERROR(VLOOKUP(BS462,Tables!$A$2:$B$31,2,FALSE))=TRUE,0,VLOOKUP(BS462,Tables!$A$2:$B$31,2,FALSE))</f>
        <v>0</v>
      </c>
      <c r="AZ462" s="59">
        <f>VLOOKUP($BR462,Tables!$D$14:$K$27,8,FALSE)</f>
        <v>0</v>
      </c>
      <c r="BA462" s="59">
        <f>IF(OR(BR462="T150",BR462="HYBT150"),W462*Tables!$L$23,0)</f>
        <v>0</v>
      </c>
      <c r="BB462" s="59">
        <f>IF(OR(BR462="T200",BR462="HYBT200"),W462*Tables!$E$24,0)</f>
        <v>0</v>
      </c>
      <c r="BC462" s="61">
        <f t="shared" si="96"/>
        <v>480</v>
      </c>
      <c r="BD462" s="55" t="str">
        <f t="shared" si="106"/>
        <v/>
      </c>
      <c r="BE462" s="55" t="str">
        <f t="shared" si="106"/>
        <v/>
      </c>
      <c r="BF462" s="55" t="str">
        <f t="shared" si="106"/>
        <v/>
      </c>
      <c r="BG462" s="55" t="str">
        <f t="shared" si="106"/>
        <v/>
      </c>
      <c r="BH462" s="55" t="str">
        <f t="shared" si="106"/>
        <v/>
      </c>
      <c r="BI462" s="55" t="str">
        <f t="shared" si="106"/>
        <v/>
      </c>
      <c r="BJ462" s="55" t="str">
        <f t="shared" si="106"/>
        <v/>
      </c>
      <c r="BK462" s="55" t="str">
        <f t="shared" si="106"/>
        <v/>
      </c>
      <c r="BL462" s="55" t="str">
        <f t="shared" si="106"/>
        <v/>
      </c>
      <c r="BM462" s="55" t="str">
        <f t="shared" si="106"/>
        <v/>
      </c>
      <c r="BN462" s="55" t="str">
        <f t="shared" si="106"/>
        <v/>
      </c>
      <c r="BO462" s="55" t="str">
        <f t="shared" si="106"/>
        <v/>
      </c>
      <c r="BP462" s="55" t="str">
        <f t="shared" si="106"/>
        <v/>
      </c>
      <c r="BQ462" s="55" t="str">
        <f t="shared" si="106"/>
        <v/>
      </c>
      <c r="BR462" s="62" t="str">
        <f t="shared" si="97"/>
        <v>Base</v>
      </c>
      <c r="BS462" s="62" t="str">
        <f t="shared" si="98"/>
        <v/>
      </c>
      <c r="BT462" s="63">
        <f t="shared" si="99"/>
        <v>281</v>
      </c>
      <c r="BU462" s="64">
        <f t="shared" si="100"/>
        <v>15.86</v>
      </c>
      <c r="BV462" s="64">
        <f t="shared" si="101"/>
        <v>32.72</v>
      </c>
      <c r="BW462" s="64">
        <f t="shared" si="102"/>
        <v>235.2</v>
      </c>
      <c r="BX462" s="65">
        <f t="shared" si="103"/>
        <v>46268.86</v>
      </c>
      <c r="BY462" s="65">
        <f t="shared" si="104"/>
        <v>46285.72</v>
      </c>
      <c r="BZ462" s="65">
        <f t="shared" si="105"/>
        <v>46489.2</v>
      </c>
    </row>
    <row r="463" spans="1:78" ht="15.5" x14ac:dyDescent="0.35">
      <c r="A463">
        <v>71909</v>
      </c>
      <c r="B463" t="s">
        <v>782</v>
      </c>
      <c r="C463" t="s">
        <v>674</v>
      </c>
      <c r="D463">
        <v>108</v>
      </c>
      <c r="E463">
        <v>3090</v>
      </c>
      <c r="F463" t="s">
        <v>681</v>
      </c>
      <c r="G463" t="s">
        <v>270</v>
      </c>
      <c r="H463" t="s">
        <v>674</v>
      </c>
      <c r="I463" s="13">
        <v>46253</v>
      </c>
      <c r="J463" s="13">
        <v>46533</v>
      </c>
      <c r="K463" s="13">
        <v>46393</v>
      </c>
      <c r="L463" t="s">
        <v>1172</v>
      </c>
      <c r="M463" t="s">
        <v>512</v>
      </c>
      <c r="N463">
        <v>10</v>
      </c>
      <c r="O463">
        <v>0</v>
      </c>
      <c r="P463">
        <v>0</v>
      </c>
      <c r="Q463">
        <v>0</v>
      </c>
      <c r="R463">
        <v>0</v>
      </c>
      <c r="S463">
        <v>356625</v>
      </c>
      <c r="T463" t="s">
        <v>1170</v>
      </c>
      <c r="U463">
        <v>0</v>
      </c>
      <c r="V463"/>
      <c r="W463">
        <v>4</v>
      </c>
      <c r="X463" t="s">
        <v>194</v>
      </c>
      <c r="Y463"/>
      <c r="Z463" t="s">
        <v>153</v>
      </c>
      <c r="AA463" t="s">
        <v>153</v>
      </c>
      <c r="AB463" t="s">
        <v>199</v>
      </c>
      <c r="AC463" t="s">
        <v>486</v>
      </c>
      <c r="AD463" t="s">
        <v>487</v>
      </c>
      <c r="AE463" t="s">
        <v>480</v>
      </c>
      <c r="AF463" s="13">
        <v>46253</v>
      </c>
      <c r="AG463" s="13">
        <v>46533</v>
      </c>
      <c r="AH463"/>
      <c r="AI463"/>
      <c r="AJ463"/>
      <c r="AK463"/>
      <c r="AL463"/>
      <c r="AM463"/>
      <c r="AN463"/>
      <c r="AO463"/>
      <c r="AP463"/>
      <c r="AQ463"/>
      <c r="AR463"/>
      <c r="AS463"/>
      <c r="AT463" s="59">
        <f>VLOOKUP($BR463,Tables!$D$14:$I$27,2,FALSE)*W463</f>
        <v>640</v>
      </c>
      <c r="AU463" s="59">
        <f>VLOOKUP($BR463,Tables!$D$14:$I$27,3,FALSE)</f>
        <v>0</v>
      </c>
      <c r="AV463" s="59">
        <f>VLOOKUP($BR463,Tables!$D$14:$I$27,4,FALSE)*W463</f>
        <v>0</v>
      </c>
      <c r="AW463" s="59">
        <f>VLOOKUP($BR463,Tables!$D$14:$I$27,5,FALSE)*W463</f>
        <v>0</v>
      </c>
      <c r="AX463" s="52">
        <f>IF(ISERROR(VLOOKUP(V463,Tables!$A$2:$B$27,2,FALSE))=TRUE,0,VLOOKUP(V463,Tables!$A$2:$B$27,2,FALSE))*VLOOKUP(BR463,Tables!$D$14:$J$27,7,FALSE)</f>
        <v>0</v>
      </c>
      <c r="AY463" s="52">
        <f>IF(ISERROR(VLOOKUP(BS463,Tables!$A$2:$B$31,2,FALSE))=TRUE,0,VLOOKUP(BS463,Tables!$A$2:$B$31,2,FALSE))</f>
        <v>0</v>
      </c>
      <c r="AZ463" s="59">
        <f>VLOOKUP($BR463,Tables!$D$14:$K$27,8,FALSE)</f>
        <v>0</v>
      </c>
      <c r="BA463" s="59">
        <f>IF(OR(BR463="T150",BR463="HYBT150"),W463*Tables!$L$23,0)</f>
        <v>0</v>
      </c>
      <c r="BB463" s="59">
        <f>IF(OR(BR463="T200",BR463="HYBT200"),W463*Tables!$E$24,0)</f>
        <v>0</v>
      </c>
      <c r="BC463" s="61">
        <f t="shared" si="96"/>
        <v>640</v>
      </c>
      <c r="BD463" s="55" t="str">
        <f t="shared" si="106"/>
        <v/>
      </c>
      <c r="BE463" s="55" t="str">
        <f t="shared" si="106"/>
        <v/>
      </c>
      <c r="BF463" s="55" t="str">
        <f t="shared" si="106"/>
        <v/>
      </c>
      <c r="BG463" s="55" t="str">
        <f t="shared" si="106"/>
        <v/>
      </c>
      <c r="BH463" s="55" t="str">
        <f t="shared" si="106"/>
        <v/>
      </c>
      <c r="BI463" s="55" t="str">
        <f t="shared" si="106"/>
        <v/>
      </c>
      <c r="BJ463" s="55" t="str">
        <f t="shared" si="106"/>
        <v/>
      </c>
      <c r="BK463" s="55" t="str">
        <f t="shared" si="106"/>
        <v/>
      </c>
      <c r="BL463" s="55" t="str">
        <f t="shared" si="106"/>
        <v/>
      </c>
      <c r="BM463" s="55" t="str">
        <f t="shared" si="106"/>
        <v/>
      </c>
      <c r="BN463" s="55" t="str">
        <f t="shared" si="106"/>
        <v/>
      </c>
      <c r="BO463" s="55" t="str">
        <f t="shared" si="106"/>
        <v>LABD</v>
      </c>
      <c r="BP463" s="55" t="str">
        <f t="shared" si="106"/>
        <v/>
      </c>
      <c r="BQ463" s="55" t="str">
        <f t="shared" si="106"/>
        <v/>
      </c>
      <c r="BR463" s="62" t="str">
        <f t="shared" si="97"/>
        <v>Base</v>
      </c>
      <c r="BS463" s="62" t="str">
        <f t="shared" si="98"/>
        <v>LABD</v>
      </c>
      <c r="BT463" s="63">
        <f t="shared" si="99"/>
        <v>281</v>
      </c>
      <c r="BU463" s="64">
        <f t="shared" si="100"/>
        <v>15.86</v>
      </c>
      <c r="BV463" s="64">
        <f t="shared" si="101"/>
        <v>32.72</v>
      </c>
      <c r="BW463" s="64">
        <f t="shared" si="102"/>
        <v>235.2</v>
      </c>
      <c r="BX463" s="65">
        <f t="shared" si="103"/>
        <v>46268.86</v>
      </c>
      <c r="BY463" s="65">
        <f t="shared" si="104"/>
        <v>46285.72</v>
      </c>
      <c r="BZ463" s="65">
        <f t="shared" si="105"/>
        <v>46489.2</v>
      </c>
    </row>
    <row r="464" spans="1:78" ht="15.5" x14ac:dyDescent="0.35">
      <c r="A464">
        <v>71910</v>
      </c>
      <c r="B464" t="s">
        <v>782</v>
      </c>
      <c r="C464" t="s">
        <v>674</v>
      </c>
      <c r="D464">
        <v>108</v>
      </c>
      <c r="E464">
        <v>3091</v>
      </c>
      <c r="F464" t="s">
        <v>681</v>
      </c>
      <c r="G464" t="s">
        <v>270</v>
      </c>
      <c r="H464" t="s">
        <v>674</v>
      </c>
      <c r="I464" s="13">
        <v>46253</v>
      </c>
      <c r="J464" s="13">
        <v>46533</v>
      </c>
      <c r="K464" s="13">
        <v>46393</v>
      </c>
      <c r="L464" t="s">
        <v>1172</v>
      </c>
      <c r="M464" t="s">
        <v>512</v>
      </c>
      <c r="N464">
        <v>10</v>
      </c>
      <c r="O464">
        <v>0</v>
      </c>
      <c r="P464">
        <v>0</v>
      </c>
      <c r="Q464">
        <v>0</v>
      </c>
      <c r="R464">
        <v>0</v>
      </c>
      <c r="S464">
        <v>356625</v>
      </c>
      <c r="T464" t="s">
        <v>1170</v>
      </c>
      <c r="U464">
        <v>0</v>
      </c>
      <c r="V464"/>
      <c r="W464">
        <v>4</v>
      </c>
      <c r="X464" t="s">
        <v>194</v>
      </c>
      <c r="Y464"/>
      <c r="Z464" t="s">
        <v>153</v>
      </c>
      <c r="AA464" t="s">
        <v>153</v>
      </c>
      <c r="AB464" t="s">
        <v>199</v>
      </c>
      <c r="AC464" t="s">
        <v>215</v>
      </c>
      <c r="AD464" t="s">
        <v>603</v>
      </c>
      <c r="AE464" t="s">
        <v>480</v>
      </c>
      <c r="AF464" s="13">
        <v>46253</v>
      </c>
      <c r="AG464" s="13">
        <v>46533</v>
      </c>
      <c r="AH464"/>
      <c r="AI464"/>
      <c r="AJ464"/>
      <c r="AK464"/>
      <c r="AL464"/>
      <c r="AM464"/>
      <c r="AN464"/>
      <c r="AO464"/>
      <c r="AP464"/>
      <c r="AQ464"/>
      <c r="AR464"/>
      <c r="AS464"/>
      <c r="AT464" s="59">
        <f>VLOOKUP($BR464,Tables!$D$14:$I$27,2,FALSE)*W464</f>
        <v>640</v>
      </c>
      <c r="AU464" s="59">
        <f>VLOOKUP($BR464,Tables!$D$14:$I$27,3,FALSE)</f>
        <v>0</v>
      </c>
      <c r="AV464" s="59">
        <f>VLOOKUP($BR464,Tables!$D$14:$I$27,4,FALSE)*W464</f>
        <v>0</v>
      </c>
      <c r="AW464" s="59">
        <f>VLOOKUP($BR464,Tables!$D$14:$I$27,5,FALSE)*W464</f>
        <v>0</v>
      </c>
      <c r="AX464" s="52">
        <f>IF(ISERROR(VLOOKUP(V464,Tables!$A$2:$B$27,2,FALSE))=TRUE,0,VLOOKUP(V464,Tables!$A$2:$B$27,2,FALSE))*VLOOKUP(BR464,Tables!$D$14:$J$27,7,FALSE)</f>
        <v>0</v>
      </c>
      <c r="AY464" s="52">
        <f>IF(ISERROR(VLOOKUP(BS464,Tables!$A$2:$B$31,2,FALSE))=TRUE,0,VLOOKUP(BS464,Tables!$A$2:$B$31,2,FALSE))</f>
        <v>0</v>
      </c>
      <c r="AZ464" s="59">
        <f>VLOOKUP($BR464,Tables!$D$14:$K$27,8,FALSE)</f>
        <v>0</v>
      </c>
      <c r="BA464" s="59">
        <f>IF(OR(BR464="T150",BR464="HYBT150"),W464*Tables!$L$23,0)</f>
        <v>0</v>
      </c>
      <c r="BB464" s="59">
        <f>IF(OR(BR464="T200",BR464="HYBT200"),W464*Tables!$E$24,0)</f>
        <v>0</v>
      </c>
      <c r="BC464" s="61">
        <f t="shared" si="96"/>
        <v>640</v>
      </c>
      <c r="BD464" s="55" t="str">
        <f t="shared" si="106"/>
        <v/>
      </c>
      <c r="BE464" s="55" t="str">
        <f t="shared" si="106"/>
        <v/>
      </c>
      <c r="BF464" s="55" t="str">
        <f t="shared" si="106"/>
        <v/>
      </c>
      <c r="BG464" s="55" t="str">
        <f t="shared" si="106"/>
        <v/>
      </c>
      <c r="BH464" s="55" t="str">
        <f t="shared" si="106"/>
        <v/>
      </c>
      <c r="BI464" s="55" t="str">
        <f t="shared" si="106"/>
        <v/>
      </c>
      <c r="BJ464" s="55" t="str">
        <f t="shared" si="106"/>
        <v/>
      </c>
      <c r="BK464" s="55" t="str">
        <f t="shared" si="106"/>
        <v/>
      </c>
      <c r="BL464" s="55" t="str">
        <f t="shared" si="106"/>
        <v/>
      </c>
      <c r="BM464" s="55" t="str">
        <f t="shared" si="106"/>
        <v/>
      </c>
      <c r="BN464" s="55" t="str">
        <f t="shared" si="106"/>
        <v/>
      </c>
      <c r="BO464" s="55" t="str">
        <f t="shared" si="106"/>
        <v>LABD</v>
      </c>
      <c r="BP464" s="55" t="str">
        <f t="shared" si="106"/>
        <v/>
      </c>
      <c r="BQ464" s="55" t="str">
        <f t="shared" si="106"/>
        <v/>
      </c>
      <c r="BR464" s="62" t="str">
        <f t="shared" si="97"/>
        <v>Base</v>
      </c>
      <c r="BS464" s="62" t="str">
        <f t="shared" si="98"/>
        <v>LABD</v>
      </c>
      <c r="BT464" s="63">
        <f t="shared" si="99"/>
        <v>281</v>
      </c>
      <c r="BU464" s="64">
        <f t="shared" si="100"/>
        <v>15.86</v>
      </c>
      <c r="BV464" s="64">
        <f t="shared" si="101"/>
        <v>32.72</v>
      </c>
      <c r="BW464" s="64">
        <f t="shared" si="102"/>
        <v>235.2</v>
      </c>
      <c r="BX464" s="65">
        <f t="shared" si="103"/>
        <v>46268.86</v>
      </c>
      <c r="BY464" s="65">
        <f t="shared" si="104"/>
        <v>46285.72</v>
      </c>
      <c r="BZ464" s="65">
        <f t="shared" si="105"/>
        <v>46489.2</v>
      </c>
    </row>
    <row r="465" spans="1:78" ht="15.5" x14ac:dyDescent="0.35">
      <c r="A465">
        <v>71989</v>
      </c>
      <c r="B465" t="s">
        <v>782</v>
      </c>
      <c r="C465" t="s">
        <v>674</v>
      </c>
      <c r="D465">
        <v>108</v>
      </c>
      <c r="E465">
        <v>3092</v>
      </c>
      <c r="F465" t="s">
        <v>681</v>
      </c>
      <c r="G465" t="s">
        <v>270</v>
      </c>
      <c r="H465" t="s">
        <v>674</v>
      </c>
      <c r="I465" s="13">
        <v>46251</v>
      </c>
      <c r="J465" s="13">
        <v>46367</v>
      </c>
      <c r="K465" s="13">
        <v>46309</v>
      </c>
      <c r="L465" t="s">
        <v>251</v>
      </c>
      <c r="M465" t="s">
        <v>512</v>
      </c>
      <c r="N465">
        <v>10</v>
      </c>
      <c r="O465">
        <v>0</v>
      </c>
      <c r="P465">
        <v>0</v>
      </c>
      <c r="Q465">
        <v>0</v>
      </c>
      <c r="R465">
        <v>0</v>
      </c>
      <c r="S465" t="s">
        <v>197</v>
      </c>
      <c r="T465" t="s">
        <v>197</v>
      </c>
      <c r="U465">
        <v>0</v>
      </c>
      <c r="V465"/>
      <c r="W465">
        <v>4</v>
      </c>
      <c r="X465" t="s">
        <v>940</v>
      </c>
      <c r="Y465"/>
      <c r="Z465" t="s">
        <v>153</v>
      </c>
      <c r="AA465" t="s">
        <v>153</v>
      </c>
      <c r="AB465" t="s">
        <v>199</v>
      </c>
      <c r="AC465" t="s">
        <v>314</v>
      </c>
      <c r="AD465" t="s">
        <v>305</v>
      </c>
      <c r="AE465" t="s">
        <v>480</v>
      </c>
      <c r="AF465" s="13">
        <v>46251</v>
      </c>
      <c r="AG465" s="13">
        <v>46367</v>
      </c>
      <c r="AH465"/>
      <c r="AI465"/>
      <c r="AJ465"/>
      <c r="AK465"/>
      <c r="AL465"/>
      <c r="AM465"/>
      <c r="AN465"/>
      <c r="AO465"/>
      <c r="AP465"/>
      <c r="AQ465"/>
      <c r="AR465"/>
      <c r="AS465"/>
      <c r="AT465" s="59">
        <f>VLOOKUP($BR465,Tables!$D$14:$I$27,2,FALSE)*W465</f>
        <v>640</v>
      </c>
      <c r="AU465" s="59">
        <f>VLOOKUP($BR465,Tables!$D$14:$I$27,3,FALSE)</f>
        <v>0</v>
      </c>
      <c r="AV465" s="59">
        <f>VLOOKUP($BR465,Tables!$D$14:$I$27,4,FALSE)*W465</f>
        <v>0</v>
      </c>
      <c r="AW465" s="59">
        <f>VLOOKUP($BR465,Tables!$D$14:$I$27,5,FALSE)*W465</f>
        <v>0</v>
      </c>
      <c r="AX465" s="52">
        <f>IF(ISERROR(VLOOKUP(V465,Tables!$A$2:$B$27,2,FALSE))=TRUE,0,VLOOKUP(V465,Tables!$A$2:$B$27,2,FALSE))*VLOOKUP(BR465,Tables!$D$14:$J$27,7,FALSE)</f>
        <v>0</v>
      </c>
      <c r="AY465" s="52">
        <f>IF(ISERROR(VLOOKUP(BS465,Tables!$A$2:$B$31,2,FALSE))=TRUE,0,VLOOKUP(BS465,Tables!$A$2:$B$31,2,FALSE))</f>
        <v>0</v>
      </c>
      <c r="AZ465" s="59">
        <f>VLOOKUP($BR465,Tables!$D$14:$K$27,8,FALSE)</f>
        <v>0</v>
      </c>
      <c r="BA465" s="59">
        <f>IF(OR(BR465="T150",BR465="HYBT150"),W465*Tables!$L$23,0)</f>
        <v>0</v>
      </c>
      <c r="BB465" s="59">
        <f>IF(OR(BR465="T200",BR465="HYBT200"),W465*Tables!$E$24,0)</f>
        <v>0</v>
      </c>
      <c r="BC465" s="61">
        <f t="shared" si="96"/>
        <v>640</v>
      </c>
      <c r="BD465" s="55" t="str">
        <f t="shared" si="106"/>
        <v/>
      </c>
      <c r="BE465" s="55" t="str">
        <f t="shared" si="106"/>
        <v/>
      </c>
      <c r="BF465" s="55" t="str">
        <f t="shared" si="106"/>
        <v/>
      </c>
      <c r="BG465" s="55" t="str">
        <f t="shared" si="106"/>
        <v/>
      </c>
      <c r="BH465" s="55" t="str">
        <f t="shared" si="106"/>
        <v/>
      </c>
      <c r="BI465" s="55" t="str">
        <f t="shared" si="106"/>
        <v/>
      </c>
      <c r="BJ465" s="55" t="str">
        <f t="shared" si="106"/>
        <v/>
      </c>
      <c r="BK465" s="55" t="str">
        <f t="shared" si="106"/>
        <v/>
      </c>
      <c r="BL465" s="55" t="str">
        <f t="shared" si="106"/>
        <v/>
      </c>
      <c r="BM465" s="55" t="str">
        <f t="shared" si="106"/>
        <v/>
      </c>
      <c r="BN465" s="55" t="str">
        <f t="shared" si="106"/>
        <v/>
      </c>
      <c r="BO465" s="55" t="str">
        <f t="shared" si="106"/>
        <v>LABD</v>
      </c>
      <c r="BP465" s="55" t="str">
        <f t="shared" si="106"/>
        <v/>
      </c>
      <c r="BQ465" s="55" t="str">
        <f t="shared" si="106"/>
        <v/>
      </c>
      <c r="BR465" s="62" t="str">
        <f t="shared" si="97"/>
        <v>Base</v>
      </c>
      <c r="BS465" s="62" t="str">
        <f t="shared" si="98"/>
        <v>LABD</v>
      </c>
      <c r="BT465" s="63">
        <f t="shared" si="99"/>
        <v>117</v>
      </c>
      <c r="BU465" s="64">
        <f t="shared" si="100"/>
        <v>6.02</v>
      </c>
      <c r="BV465" s="64">
        <f t="shared" si="101"/>
        <v>13.04</v>
      </c>
      <c r="BW465" s="64">
        <f t="shared" si="102"/>
        <v>97.44</v>
      </c>
      <c r="BX465" s="65">
        <f t="shared" si="103"/>
        <v>46257.02</v>
      </c>
      <c r="BY465" s="65">
        <f t="shared" si="104"/>
        <v>46264.04</v>
      </c>
      <c r="BZ465" s="65">
        <f t="shared" si="105"/>
        <v>46349.440000000002</v>
      </c>
    </row>
    <row r="466" spans="1:78" ht="15.5" x14ac:dyDescent="0.35">
      <c r="A466">
        <v>71911</v>
      </c>
      <c r="B466" t="s">
        <v>782</v>
      </c>
      <c r="C466" t="s">
        <v>674</v>
      </c>
      <c r="D466">
        <v>109</v>
      </c>
      <c r="E466">
        <v>3090</v>
      </c>
      <c r="F466" t="s">
        <v>844</v>
      </c>
      <c r="G466" t="s">
        <v>270</v>
      </c>
      <c r="H466" t="s">
        <v>674</v>
      </c>
      <c r="I466" s="13">
        <v>46253</v>
      </c>
      <c r="J466" s="13">
        <v>46533</v>
      </c>
      <c r="K466" s="13">
        <v>46393</v>
      </c>
      <c r="L466" t="s">
        <v>1012</v>
      </c>
      <c r="M466" t="s">
        <v>512</v>
      </c>
      <c r="N466">
        <v>10</v>
      </c>
      <c r="O466">
        <v>0</v>
      </c>
      <c r="P466">
        <v>0</v>
      </c>
      <c r="Q466">
        <v>0</v>
      </c>
      <c r="R466">
        <v>0</v>
      </c>
      <c r="S466">
        <v>356625</v>
      </c>
      <c r="T466" t="s">
        <v>1170</v>
      </c>
      <c r="U466">
        <v>0</v>
      </c>
      <c r="V466"/>
      <c r="W466">
        <v>4</v>
      </c>
      <c r="X466" t="s">
        <v>194</v>
      </c>
      <c r="Y466"/>
      <c r="Z466" t="s">
        <v>153</v>
      </c>
      <c r="AA466" t="s">
        <v>153</v>
      </c>
      <c r="AB466" t="s">
        <v>199</v>
      </c>
      <c r="AC466" t="s">
        <v>314</v>
      </c>
      <c r="AD466" t="s">
        <v>305</v>
      </c>
      <c r="AE466" t="s">
        <v>480</v>
      </c>
      <c r="AF466" s="13">
        <v>46253</v>
      </c>
      <c r="AG466" s="13">
        <v>46533</v>
      </c>
      <c r="AH466"/>
      <c r="AI466"/>
      <c r="AJ466"/>
      <c r="AK466"/>
      <c r="AL466"/>
      <c r="AM466"/>
      <c r="AN466"/>
      <c r="AO466"/>
      <c r="AP466"/>
      <c r="AQ466"/>
      <c r="AR466"/>
      <c r="AS466"/>
      <c r="AT466" s="59">
        <f>VLOOKUP($BR466,Tables!$D$14:$I$27,2,FALSE)*W466</f>
        <v>640</v>
      </c>
      <c r="AU466" s="59">
        <f>VLOOKUP($BR466,Tables!$D$14:$I$27,3,FALSE)</f>
        <v>0</v>
      </c>
      <c r="AV466" s="59">
        <f>VLOOKUP($BR466,Tables!$D$14:$I$27,4,FALSE)*W466</f>
        <v>0</v>
      </c>
      <c r="AW466" s="59">
        <f>VLOOKUP($BR466,Tables!$D$14:$I$27,5,FALSE)*W466</f>
        <v>0</v>
      </c>
      <c r="AX466" s="52">
        <f>IF(ISERROR(VLOOKUP(V466,Tables!$A$2:$B$27,2,FALSE))=TRUE,0,VLOOKUP(V466,Tables!$A$2:$B$27,2,FALSE))*VLOOKUP(BR466,Tables!$D$14:$J$27,7,FALSE)</f>
        <v>0</v>
      </c>
      <c r="AY466" s="52">
        <f>IF(ISERROR(VLOOKUP(BS466,Tables!$A$2:$B$31,2,FALSE))=TRUE,0,VLOOKUP(BS466,Tables!$A$2:$B$31,2,FALSE))</f>
        <v>0</v>
      </c>
      <c r="AZ466" s="59">
        <f>VLOOKUP($BR466,Tables!$D$14:$K$27,8,FALSE)</f>
        <v>0</v>
      </c>
      <c r="BA466" s="59">
        <f>IF(OR(BR466="T150",BR466="HYBT150"),W466*Tables!$L$23,0)</f>
        <v>0</v>
      </c>
      <c r="BB466" s="59">
        <f>IF(OR(BR466="T200",BR466="HYBT200"),W466*Tables!$E$24,0)</f>
        <v>0</v>
      </c>
      <c r="BC466" s="61">
        <f t="shared" si="96"/>
        <v>640</v>
      </c>
      <c r="BD466" s="55" t="str">
        <f t="shared" si="106"/>
        <v/>
      </c>
      <c r="BE466" s="55" t="str">
        <f t="shared" si="106"/>
        <v/>
      </c>
      <c r="BF466" s="55" t="str">
        <f t="shared" si="106"/>
        <v/>
      </c>
      <c r="BG466" s="55" t="str">
        <f t="shared" si="106"/>
        <v/>
      </c>
      <c r="BH466" s="55" t="str">
        <f t="shared" si="106"/>
        <v/>
      </c>
      <c r="BI466" s="55" t="str">
        <f t="shared" ref="BD466:BQ484" si="107">IF(ISERROR(SEARCHB(" "&amp;BI$1&amp;" "," "&amp;$L466&amp;" "))=TRUE,"",BI$1)</f>
        <v/>
      </c>
      <c r="BJ466" s="55" t="str">
        <f t="shared" si="107"/>
        <v/>
      </c>
      <c r="BK466" s="55" t="str">
        <f t="shared" si="107"/>
        <v/>
      </c>
      <c r="BL466" s="55" t="str">
        <f t="shared" si="107"/>
        <v/>
      </c>
      <c r="BM466" s="55" t="str">
        <f t="shared" si="107"/>
        <v/>
      </c>
      <c r="BN466" s="55" t="str">
        <f t="shared" si="107"/>
        <v/>
      </c>
      <c r="BO466" s="55" t="str">
        <f t="shared" si="107"/>
        <v/>
      </c>
      <c r="BP466" s="55" t="str">
        <f t="shared" si="107"/>
        <v/>
      </c>
      <c r="BQ466" s="55" t="str">
        <f t="shared" si="107"/>
        <v/>
      </c>
      <c r="BR466" s="62" t="str">
        <f t="shared" si="97"/>
        <v>Base</v>
      </c>
      <c r="BS466" s="62" t="str">
        <f t="shared" si="98"/>
        <v/>
      </c>
      <c r="BT466" s="63">
        <f t="shared" si="99"/>
        <v>281</v>
      </c>
      <c r="BU466" s="64">
        <f t="shared" si="100"/>
        <v>15.86</v>
      </c>
      <c r="BV466" s="64">
        <f t="shared" si="101"/>
        <v>32.72</v>
      </c>
      <c r="BW466" s="64">
        <f t="shared" si="102"/>
        <v>235.2</v>
      </c>
      <c r="BX466" s="65">
        <f t="shared" si="103"/>
        <v>46268.86</v>
      </c>
      <c r="BY466" s="65">
        <f t="shared" si="104"/>
        <v>46285.72</v>
      </c>
      <c r="BZ466" s="65">
        <f t="shared" si="105"/>
        <v>46489.2</v>
      </c>
    </row>
    <row r="467" spans="1:78" ht="15.5" x14ac:dyDescent="0.35">
      <c r="A467">
        <v>71357</v>
      </c>
      <c r="B467" t="s">
        <v>782</v>
      </c>
      <c r="C467" t="s">
        <v>50</v>
      </c>
      <c r="D467">
        <v>119</v>
      </c>
      <c r="E467">
        <v>3001</v>
      </c>
      <c r="F467" t="s">
        <v>255</v>
      </c>
      <c r="G467" t="s">
        <v>216</v>
      </c>
      <c r="H467" t="s">
        <v>50</v>
      </c>
      <c r="I467" s="13">
        <v>46251</v>
      </c>
      <c r="J467" s="13">
        <v>46367</v>
      </c>
      <c r="K467" s="13">
        <v>46309</v>
      </c>
      <c r="L467" t="s">
        <v>845</v>
      </c>
      <c r="M467" t="s">
        <v>161</v>
      </c>
      <c r="N467">
        <v>24</v>
      </c>
      <c r="O467">
        <v>24</v>
      </c>
      <c r="P467">
        <v>24</v>
      </c>
      <c r="Q467">
        <v>24</v>
      </c>
      <c r="R467">
        <v>0</v>
      </c>
      <c r="S467">
        <v>582</v>
      </c>
      <c r="T467" t="s">
        <v>224</v>
      </c>
      <c r="U467">
        <v>0</v>
      </c>
      <c r="V467"/>
      <c r="W467">
        <v>3</v>
      </c>
      <c r="X467" t="s">
        <v>194</v>
      </c>
      <c r="Y467"/>
      <c r="Z467" t="s">
        <v>277</v>
      </c>
      <c r="AA467"/>
      <c r="AB467"/>
      <c r="AC467"/>
      <c r="AD467"/>
      <c r="AE467"/>
      <c r="AF467" s="13">
        <v>46251</v>
      </c>
      <c r="AG467" s="13">
        <v>46367</v>
      </c>
      <c r="AH467"/>
      <c r="AI467"/>
      <c r="AJ467"/>
      <c r="AK467"/>
      <c r="AL467"/>
      <c r="AM467"/>
      <c r="AN467"/>
      <c r="AO467"/>
      <c r="AP467"/>
      <c r="AQ467"/>
      <c r="AR467"/>
      <c r="AS467"/>
      <c r="AT467" s="59">
        <f>VLOOKUP($BR467,Tables!$D$14:$I$27,2,FALSE)*W467</f>
        <v>480</v>
      </c>
      <c r="AU467" s="59">
        <f>VLOOKUP($BR467,Tables!$D$14:$I$27,3,FALSE)</f>
        <v>0</v>
      </c>
      <c r="AV467" s="59">
        <f>VLOOKUP($BR467,Tables!$D$14:$I$27,4,FALSE)*W467</f>
        <v>0</v>
      </c>
      <c r="AW467" s="59">
        <f>VLOOKUP($BR467,Tables!$D$14:$I$27,5,FALSE)*W467</f>
        <v>0</v>
      </c>
      <c r="AX467" s="52">
        <f>IF(ISERROR(VLOOKUP(V467,Tables!$A$2:$B$27,2,FALSE))=TRUE,0,VLOOKUP(V467,Tables!$A$2:$B$27,2,FALSE))*VLOOKUP(BR467,Tables!$D$14:$J$27,7,FALSE)</f>
        <v>0</v>
      </c>
      <c r="AY467" s="52">
        <f>IF(ISERROR(VLOOKUP(BS467,Tables!$A$2:$B$31,2,FALSE))=TRUE,0,VLOOKUP(BS467,Tables!$A$2:$B$31,2,FALSE))</f>
        <v>0</v>
      </c>
      <c r="AZ467" s="59">
        <f>VLOOKUP($BR467,Tables!$D$14:$K$27,8,FALSE)</f>
        <v>0</v>
      </c>
      <c r="BA467" s="59">
        <f>IF(OR(BR467="T150",BR467="HYBT150"),W467*Tables!$L$23,0)</f>
        <v>0</v>
      </c>
      <c r="BB467" s="59">
        <f>IF(OR(BR467="T200",BR467="HYBT200"),W467*Tables!$E$24,0)</f>
        <v>0</v>
      </c>
      <c r="BC467" s="61">
        <f t="shared" si="96"/>
        <v>480</v>
      </c>
      <c r="BD467" s="55" t="str">
        <f t="shared" si="107"/>
        <v/>
      </c>
      <c r="BE467" s="55" t="str">
        <f t="shared" si="107"/>
        <v/>
      </c>
      <c r="BF467" s="55" t="str">
        <f t="shared" si="107"/>
        <v/>
      </c>
      <c r="BG467" s="55" t="str">
        <f t="shared" si="107"/>
        <v/>
      </c>
      <c r="BH467" s="55" t="str">
        <f t="shared" si="107"/>
        <v/>
      </c>
      <c r="BI467" s="55" t="str">
        <f t="shared" si="107"/>
        <v/>
      </c>
      <c r="BJ467" s="55" t="str">
        <f t="shared" si="107"/>
        <v/>
      </c>
      <c r="BK467" s="55" t="str">
        <f t="shared" si="107"/>
        <v/>
      </c>
      <c r="BL467" s="55" t="str">
        <f t="shared" si="107"/>
        <v/>
      </c>
      <c r="BM467" s="55" t="str">
        <f t="shared" si="107"/>
        <v/>
      </c>
      <c r="BN467" s="55" t="str">
        <f t="shared" si="107"/>
        <v/>
      </c>
      <c r="BO467" s="55" t="str">
        <f t="shared" si="107"/>
        <v/>
      </c>
      <c r="BP467" s="55" t="str">
        <f t="shared" si="107"/>
        <v/>
      </c>
      <c r="BQ467" s="55" t="str">
        <f t="shared" si="107"/>
        <v/>
      </c>
      <c r="BR467" s="62" t="str">
        <f t="shared" si="97"/>
        <v>Base</v>
      </c>
      <c r="BS467" s="62" t="str">
        <f t="shared" si="98"/>
        <v/>
      </c>
      <c r="BT467" s="63">
        <f t="shared" si="99"/>
        <v>117</v>
      </c>
      <c r="BU467" s="64">
        <f t="shared" si="100"/>
        <v>6.02</v>
      </c>
      <c r="BV467" s="64">
        <f t="shared" si="101"/>
        <v>13.04</v>
      </c>
      <c r="BW467" s="64">
        <f t="shared" si="102"/>
        <v>97.44</v>
      </c>
      <c r="BX467" s="65">
        <f t="shared" si="103"/>
        <v>46257.02</v>
      </c>
      <c r="BY467" s="65">
        <f t="shared" si="104"/>
        <v>46264.04</v>
      </c>
      <c r="BZ467" s="65">
        <f t="shared" si="105"/>
        <v>46349.440000000002</v>
      </c>
    </row>
    <row r="468" spans="1:78" ht="15.5" x14ac:dyDescent="0.35">
      <c r="A468">
        <v>71147</v>
      </c>
      <c r="B468" t="s">
        <v>782</v>
      </c>
      <c r="C468" t="s">
        <v>50</v>
      </c>
      <c r="D468">
        <v>119</v>
      </c>
      <c r="E468" t="s">
        <v>488</v>
      </c>
      <c r="F468" t="s">
        <v>255</v>
      </c>
      <c r="G468" t="s">
        <v>216</v>
      </c>
      <c r="H468" t="s">
        <v>50</v>
      </c>
      <c r="I468" s="13">
        <v>46251</v>
      </c>
      <c r="J468" s="13">
        <v>46304</v>
      </c>
      <c r="K468" s="13">
        <v>46277</v>
      </c>
      <c r="L468" t="s">
        <v>845</v>
      </c>
      <c r="M468" t="s">
        <v>161</v>
      </c>
      <c r="N468">
        <v>24</v>
      </c>
      <c r="O468">
        <v>0</v>
      </c>
      <c r="P468">
        <v>0</v>
      </c>
      <c r="Q468">
        <v>0</v>
      </c>
      <c r="R468">
        <v>0</v>
      </c>
      <c r="S468" t="s">
        <v>197</v>
      </c>
      <c r="T468" t="s">
        <v>197</v>
      </c>
      <c r="U468">
        <v>0</v>
      </c>
      <c r="V468"/>
      <c r="W468">
        <v>3</v>
      </c>
      <c r="X468" t="s">
        <v>293</v>
      </c>
      <c r="Y468"/>
      <c r="Z468" t="s">
        <v>277</v>
      </c>
      <c r="AA468"/>
      <c r="AB468"/>
      <c r="AC468"/>
      <c r="AD468"/>
      <c r="AE468"/>
      <c r="AF468" s="13">
        <v>46251</v>
      </c>
      <c r="AG468" s="13">
        <v>46304</v>
      </c>
      <c r="AH468"/>
      <c r="AI468"/>
      <c r="AJ468"/>
      <c r="AK468"/>
      <c r="AL468"/>
      <c r="AM468"/>
      <c r="AN468"/>
      <c r="AO468"/>
      <c r="AP468"/>
      <c r="AQ468"/>
      <c r="AR468"/>
      <c r="AS468"/>
      <c r="AT468" s="59">
        <f>VLOOKUP($BR468,Tables!$D$14:$I$27,2,FALSE)*W468</f>
        <v>480</v>
      </c>
      <c r="AU468" s="59">
        <f>VLOOKUP($BR468,Tables!$D$14:$I$27,3,FALSE)</f>
        <v>0</v>
      </c>
      <c r="AV468" s="59">
        <f>VLOOKUP($BR468,Tables!$D$14:$I$27,4,FALSE)*W468</f>
        <v>0</v>
      </c>
      <c r="AW468" s="59">
        <f>VLOOKUP($BR468,Tables!$D$14:$I$27,5,FALSE)*W468</f>
        <v>0</v>
      </c>
      <c r="AX468" s="52">
        <f>IF(ISERROR(VLOOKUP(V468,Tables!$A$2:$B$27,2,FALSE))=TRUE,0,VLOOKUP(V468,Tables!$A$2:$B$27,2,FALSE))*VLOOKUP(BR468,Tables!$D$14:$J$27,7,FALSE)</f>
        <v>0</v>
      </c>
      <c r="AY468" s="52">
        <f>IF(ISERROR(VLOOKUP(BS468,Tables!$A$2:$B$31,2,FALSE))=TRUE,0,VLOOKUP(BS468,Tables!$A$2:$B$31,2,FALSE))</f>
        <v>0</v>
      </c>
      <c r="AZ468" s="59">
        <f>VLOOKUP($BR468,Tables!$D$14:$K$27,8,FALSE)</f>
        <v>0</v>
      </c>
      <c r="BA468" s="59">
        <f>IF(OR(BR468="T150",BR468="HYBT150"),W468*Tables!$L$23,0)</f>
        <v>0</v>
      </c>
      <c r="BB468" s="59">
        <f>IF(OR(BR468="T200",BR468="HYBT200"),W468*Tables!$E$24,0)</f>
        <v>0</v>
      </c>
      <c r="BC468" s="61">
        <f t="shared" si="96"/>
        <v>480</v>
      </c>
      <c r="BD468" s="55" t="str">
        <f t="shared" si="107"/>
        <v/>
      </c>
      <c r="BE468" s="55" t="str">
        <f t="shared" si="107"/>
        <v/>
      </c>
      <c r="BF468" s="55" t="str">
        <f t="shared" si="107"/>
        <v/>
      </c>
      <c r="BG468" s="55" t="str">
        <f t="shared" si="107"/>
        <v/>
      </c>
      <c r="BH468" s="55" t="str">
        <f t="shared" si="107"/>
        <v/>
      </c>
      <c r="BI468" s="55" t="str">
        <f t="shared" si="107"/>
        <v/>
      </c>
      <c r="BJ468" s="55" t="str">
        <f t="shared" si="107"/>
        <v/>
      </c>
      <c r="BK468" s="55" t="str">
        <f t="shared" si="107"/>
        <v/>
      </c>
      <c r="BL468" s="55" t="str">
        <f t="shared" si="107"/>
        <v/>
      </c>
      <c r="BM468" s="55" t="str">
        <f t="shared" si="107"/>
        <v/>
      </c>
      <c r="BN468" s="55" t="str">
        <f t="shared" si="107"/>
        <v/>
      </c>
      <c r="BO468" s="55" t="str">
        <f t="shared" si="107"/>
        <v/>
      </c>
      <c r="BP468" s="55" t="str">
        <f t="shared" si="107"/>
        <v/>
      </c>
      <c r="BQ468" s="55" t="str">
        <f t="shared" si="107"/>
        <v/>
      </c>
      <c r="BR468" s="62" t="str">
        <f t="shared" si="97"/>
        <v>Base</v>
      </c>
      <c r="BS468" s="62" t="str">
        <f t="shared" si="98"/>
        <v/>
      </c>
      <c r="BT468" s="63">
        <f t="shared" si="99"/>
        <v>54</v>
      </c>
      <c r="BU468" s="64">
        <f t="shared" si="100"/>
        <v>2.2399999999999998</v>
      </c>
      <c r="BV468" s="64">
        <f t="shared" si="101"/>
        <v>5.4799999999999995</v>
      </c>
      <c r="BW468" s="64">
        <f t="shared" si="102"/>
        <v>44.519999999999996</v>
      </c>
      <c r="BX468" s="65">
        <f t="shared" si="103"/>
        <v>46253.24</v>
      </c>
      <c r="BY468" s="65">
        <f t="shared" si="104"/>
        <v>46256.480000000003</v>
      </c>
      <c r="BZ468" s="65">
        <f t="shared" si="105"/>
        <v>46295.519999999997</v>
      </c>
    </row>
    <row r="469" spans="1:78" ht="15.5" x14ac:dyDescent="0.35">
      <c r="A469">
        <v>70934</v>
      </c>
      <c r="B469" t="s">
        <v>782</v>
      </c>
      <c r="C469" t="s">
        <v>50</v>
      </c>
      <c r="D469">
        <v>119</v>
      </c>
      <c r="E469" t="s">
        <v>470</v>
      </c>
      <c r="F469" t="s">
        <v>255</v>
      </c>
      <c r="G469" t="s">
        <v>216</v>
      </c>
      <c r="H469" t="s">
        <v>50</v>
      </c>
      <c r="I469" s="13">
        <v>46307</v>
      </c>
      <c r="J469" s="13">
        <v>46367</v>
      </c>
      <c r="K469" s="13">
        <v>46337</v>
      </c>
      <c r="L469" t="s">
        <v>845</v>
      </c>
      <c r="M469" t="s">
        <v>161</v>
      </c>
      <c r="N469">
        <v>24</v>
      </c>
      <c r="O469">
        <v>21</v>
      </c>
      <c r="P469">
        <v>21</v>
      </c>
      <c r="Q469">
        <v>21</v>
      </c>
      <c r="R469">
        <v>0</v>
      </c>
      <c r="S469">
        <v>199</v>
      </c>
      <c r="T469" t="s">
        <v>39</v>
      </c>
      <c r="U469">
        <v>0</v>
      </c>
      <c r="V469"/>
      <c r="W469">
        <v>3</v>
      </c>
      <c r="X469" t="s">
        <v>194</v>
      </c>
      <c r="Y469"/>
      <c r="Z469" t="s">
        <v>277</v>
      </c>
      <c r="AA469"/>
      <c r="AB469"/>
      <c r="AC469"/>
      <c r="AD469"/>
      <c r="AE469"/>
      <c r="AF469" s="13">
        <v>46307</v>
      </c>
      <c r="AG469" s="13">
        <v>46367</v>
      </c>
      <c r="AH469"/>
      <c r="AI469"/>
      <c r="AJ469"/>
      <c r="AK469"/>
      <c r="AL469"/>
      <c r="AM469"/>
      <c r="AN469"/>
      <c r="AO469"/>
      <c r="AP469"/>
      <c r="AQ469"/>
      <c r="AR469"/>
      <c r="AS469"/>
      <c r="AT469" s="59">
        <f>VLOOKUP($BR469,Tables!$D$14:$I$27,2,FALSE)*W469</f>
        <v>480</v>
      </c>
      <c r="AU469" s="59">
        <f>VLOOKUP($BR469,Tables!$D$14:$I$27,3,FALSE)</f>
        <v>0</v>
      </c>
      <c r="AV469" s="59">
        <f>VLOOKUP($BR469,Tables!$D$14:$I$27,4,FALSE)*W469</f>
        <v>0</v>
      </c>
      <c r="AW469" s="59">
        <f>VLOOKUP($BR469,Tables!$D$14:$I$27,5,FALSE)*W469</f>
        <v>0</v>
      </c>
      <c r="AX469" s="52">
        <f>IF(ISERROR(VLOOKUP(V469,Tables!$A$2:$B$27,2,FALSE))=TRUE,0,VLOOKUP(V469,Tables!$A$2:$B$27,2,FALSE))*VLOOKUP(BR469,Tables!$D$14:$J$27,7,FALSE)</f>
        <v>0</v>
      </c>
      <c r="AY469" s="52">
        <f>IF(ISERROR(VLOOKUP(BS469,Tables!$A$2:$B$31,2,FALSE))=TRUE,0,VLOOKUP(BS469,Tables!$A$2:$B$31,2,FALSE))</f>
        <v>0</v>
      </c>
      <c r="AZ469" s="59">
        <f>VLOOKUP($BR469,Tables!$D$14:$K$27,8,FALSE)</f>
        <v>0</v>
      </c>
      <c r="BA469" s="59">
        <f>IF(OR(BR469="T150",BR469="HYBT150"),W469*Tables!$L$23,0)</f>
        <v>0</v>
      </c>
      <c r="BB469" s="59">
        <f>IF(OR(BR469="T200",BR469="HYBT200"),W469*Tables!$E$24,0)</f>
        <v>0</v>
      </c>
      <c r="BC469" s="61">
        <f t="shared" si="96"/>
        <v>480</v>
      </c>
      <c r="BD469" s="55" t="str">
        <f t="shared" si="107"/>
        <v/>
      </c>
      <c r="BE469" s="55" t="str">
        <f t="shared" si="107"/>
        <v/>
      </c>
      <c r="BF469" s="55" t="str">
        <f t="shared" si="107"/>
        <v/>
      </c>
      <c r="BG469" s="55" t="str">
        <f t="shared" si="107"/>
        <v/>
      </c>
      <c r="BH469" s="55" t="str">
        <f t="shared" si="107"/>
        <v/>
      </c>
      <c r="BI469" s="55" t="str">
        <f t="shared" si="107"/>
        <v/>
      </c>
      <c r="BJ469" s="55" t="str">
        <f t="shared" si="107"/>
        <v/>
      </c>
      <c r="BK469" s="55" t="str">
        <f t="shared" si="107"/>
        <v/>
      </c>
      <c r="BL469" s="55" t="str">
        <f t="shared" si="107"/>
        <v/>
      </c>
      <c r="BM469" s="55" t="str">
        <f t="shared" si="107"/>
        <v/>
      </c>
      <c r="BN469" s="55" t="str">
        <f t="shared" si="107"/>
        <v/>
      </c>
      <c r="BO469" s="55" t="str">
        <f t="shared" si="107"/>
        <v/>
      </c>
      <c r="BP469" s="55" t="str">
        <f t="shared" si="107"/>
        <v/>
      </c>
      <c r="BQ469" s="55" t="str">
        <f t="shared" si="107"/>
        <v/>
      </c>
      <c r="BR469" s="62" t="str">
        <f t="shared" si="97"/>
        <v>Base</v>
      </c>
      <c r="BS469" s="62" t="str">
        <f t="shared" si="98"/>
        <v/>
      </c>
      <c r="BT469" s="63">
        <f t="shared" si="99"/>
        <v>61</v>
      </c>
      <c r="BU469" s="64">
        <f t="shared" si="100"/>
        <v>2.6599999999999997</v>
      </c>
      <c r="BV469" s="64">
        <f t="shared" si="101"/>
        <v>6.3199999999999994</v>
      </c>
      <c r="BW469" s="64">
        <f t="shared" si="102"/>
        <v>50.4</v>
      </c>
      <c r="BX469" s="65">
        <f t="shared" si="103"/>
        <v>46309.66</v>
      </c>
      <c r="BY469" s="65">
        <f t="shared" si="104"/>
        <v>46313.32</v>
      </c>
      <c r="BZ469" s="65">
        <f t="shared" si="105"/>
        <v>46357.4</v>
      </c>
    </row>
    <row r="470" spans="1:78" ht="15.5" x14ac:dyDescent="0.35">
      <c r="A470">
        <v>71797</v>
      </c>
      <c r="B470" t="s">
        <v>782</v>
      </c>
      <c r="C470" t="s">
        <v>50</v>
      </c>
      <c r="D470">
        <v>129</v>
      </c>
      <c r="E470">
        <v>3001</v>
      </c>
      <c r="F470" t="s">
        <v>383</v>
      </c>
      <c r="G470" t="s">
        <v>216</v>
      </c>
      <c r="H470" t="s">
        <v>50</v>
      </c>
      <c r="I470" s="13">
        <v>46251</v>
      </c>
      <c r="J470" s="13">
        <v>46367</v>
      </c>
      <c r="K470" s="13">
        <v>46309</v>
      </c>
      <c r="L470" t="s">
        <v>845</v>
      </c>
      <c r="M470" t="s">
        <v>161</v>
      </c>
      <c r="N470">
        <v>23</v>
      </c>
      <c r="O470">
        <v>22</v>
      </c>
      <c r="P470">
        <v>22</v>
      </c>
      <c r="Q470">
        <v>22</v>
      </c>
      <c r="R470">
        <v>0</v>
      </c>
      <c r="S470">
        <v>378052</v>
      </c>
      <c r="T470" t="s">
        <v>1016</v>
      </c>
      <c r="U470">
        <v>0</v>
      </c>
      <c r="V470"/>
      <c r="W470">
        <v>3</v>
      </c>
      <c r="X470" t="s">
        <v>194</v>
      </c>
      <c r="Y470" t="s">
        <v>1017</v>
      </c>
      <c r="Z470" t="s">
        <v>277</v>
      </c>
      <c r="AA470"/>
      <c r="AB470"/>
      <c r="AC470"/>
      <c r="AD470"/>
      <c r="AE470"/>
      <c r="AF470" s="13">
        <v>46251</v>
      </c>
      <c r="AG470" s="13">
        <v>46367</v>
      </c>
      <c r="AH470"/>
      <c r="AI470"/>
      <c r="AJ470"/>
      <c r="AK470"/>
      <c r="AL470"/>
      <c r="AM470"/>
      <c r="AN470"/>
      <c r="AO470"/>
      <c r="AP470"/>
      <c r="AQ470"/>
      <c r="AR470"/>
      <c r="AS470"/>
      <c r="AT470" s="59">
        <f>VLOOKUP($BR470,Tables!$D$14:$I$27,2,FALSE)*W470</f>
        <v>480</v>
      </c>
      <c r="AU470" s="59">
        <f>VLOOKUP($BR470,Tables!$D$14:$I$27,3,FALSE)</f>
        <v>0</v>
      </c>
      <c r="AV470" s="59">
        <f>VLOOKUP($BR470,Tables!$D$14:$I$27,4,FALSE)*W470</f>
        <v>0</v>
      </c>
      <c r="AW470" s="59">
        <f>VLOOKUP($BR470,Tables!$D$14:$I$27,5,FALSE)*W470</f>
        <v>0</v>
      </c>
      <c r="AX470" s="52">
        <f>IF(ISERROR(VLOOKUP(V470,Tables!$A$2:$B$27,2,FALSE))=TRUE,0,VLOOKUP(V470,Tables!$A$2:$B$27,2,FALSE))*VLOOKUP(BR470,Tables!$D$14:$J$27,7,FALSE)</f>
        <v>0</v>
      </c>
      <c r="AY470" s="52">
        <f>IF(ISERROR(VLOOKUP(BS470,Tables!$A$2:$B$31,2,FALSE))=TRUE,0,VLOOKUP(BS470,Tables!$A$2:$B$31,2,FALSE))</f>
        <v>0</v>
      </c>
      <c r="AZ470" s="59">
        <f>VLOOKUP($BR470,Tables!$D$14:$K$27,8,FALSE)</f>
        <v>0</v>
      </c>
      <c r="BA470" s="59">
        <f>IF(OR(BR470="T150",BR470="HYBT150"),W470*Tables!$L$23,0)</f>
        <v>0</v>
      </c>
      <c r="BB470" s="59">
        <f>IF(OR(BR470="T200",BR470="HYBT200"),W470*Tables!$E$24,0)</f>
        <v>0</v>
      </c>
      <c r="BC470" s="61">
        <f t="shared" si="96"/>
        <v>480</v>
      </c>
      <c r="BD470" s="55" t="str">
        <f t="shared" si="107"/>
        <v/>
      </c>
      <c r="BE470" s="55" t="str">
        <f t="shared" si="107"/>
        <v/>
      </c>
      <c r="BF470" s="55" t="str">
        <f t="shared" si="107"/>
        <v/>
      </c>
      <c r="BG470" s="55" t="str">
        <f t="shared" si="107"/>
        <v/>
      </c>
      <c r="BH470" s="55" t="str">
        <f t="shared" si="107"/>
        <v/>
      </c>
      <c r="BI470" s="55" t="str">
        <f t="shared" si="107"/>
        <v/>
      </c>
      <c r="BJ470" s="55" t="str">
        <f t="shared" si="107"/>
        <v/>
      </c>
      <c r="BK470" s="55" t="str">
        <f t="shared" si="107"/>
        <v/>
      </c>
      <c r="BL470" s="55" t="str">
        <f t="shared" si="107"/>
        <v/>
      </c>
      <c r="BM470" s="55" t="str">
        <f t="shared" si="107"/>
        <v/>
      </c>
      <c r="BN470" s="55" t="str">
        <f t="shared" si="107"/>
        <v/>
      </c>
      <c r="BO470" s="55" t="str">
        <f t="shared" si="107"/>
        <v/>
      </c>
      <c r="BP470" s="55" t="str">
        <f t="shared" si="107"/>
        <v/>
      </c>
      <c r="BQ470" s="55" t="str">
        <f t="shared" si="107"/>
        <v/>
      </c>
      <c r="BR470" s="62" t="str">
        <f t="shared" si="97"/>
        <v>Base</v>
      </c>
      <c r="BS470" s="62" t="str">
        <f t="shared" si="98"/>
        <v/>
      </c>
      <c r="BT470" s="63">
        <f t="shared" si="99"/>
        <v>117</v>
      </c>
      <c r="BU470" s="64">
        <f t="shared" si="100"/>
        <v>6.02</v>
      </c>
      <c r="BV470" s="64">
        <f t="shared" si="101"/>
        <v>13.04</v>
      </c>
      <c r="BW470" s="64">
        <f t="shared" si="102"/>
        <v>97.44</v>
      </c>
      <c r="BX470" s="65">
        <f t="shared" si="103"/>
        <v>46257.02</v>
      </c>
      <c r="BY470" s="65">
        <f t="shared" si="104"/>
        <v>46264.04</v>
      </c>
      <c r="BZ470" s="65">
        <f t="shared" si="105"/>
        <v>46349.440000000002</v>
      </c>
    </row>
    <row r="471" spans="1:78" ht="15.5" x14ac:dyDescent="0.35">
      <c r="A471">
        <v>71798</v>
      </c>
      <c r="B471" t="s">
        <v>782</v>
      </c>
      <c r="C471" t="s">
        <v>50</v>
      </c>
      <c r="D471">
        <v>129</v>
      </c>
      <c r="E471">
        <v>3081</v>
      </c>
      <c r="F471" t="s">
        <v>383</v>
      </c>
      <c r="G471" t="s">
        <v>216</v>
      </c>
      <c r="H471" t="s">
        <v>50</v>
      </c>
      <c r="I471" s="13">
        <v>46251</v>
      </c>
      <c r="J471" s="13">
        <v>46367</v>
      </c>
      <c r="K471" s="13">
        <v>46309</v>
      </c>
      <c r="L471" t="s">
        <v>845</v>
      </c>
      <c r="M471" t="s">
        <v>161</v>
      </c>
      <c r="N471">
        <v>1</v>
      </c>
      <c r="O471">
        <v>1</v>
      </c>
      <c r="P471">
        <v>1</v>
      </c>
      <c r="Q471">
        <v>1</v>
      </c>
      <c r="R471">
        <v>0</v>
      </c>
      <c r="S471">
        <v>378052</v>
      </c>
      <c r="T471" t="s">
        <v>1016</v>
      </c>
      <c r="U471">
        <v>0</v>
      </c>
      <c r="V471"/>
      <c r="W471">
        <v>3</v>
      </c>
      <c r="X471" t="s">
        <v>194</v>
      </c>
      <c r="Y471" t="s">
        <v>1018</v>
      </c>
      <c r="Z471" t="s">
        <v>277</v>
      </c>
      <c r="AA471"/>
      <c r="AB471"/>
      <c r="AC471"/>
      <c r="AD471"/>
      <c r="AE471"/>
      <c r="AF471" s="13">
        <v>46251</v>
      </c>
      <c r="AG471" s="13">
        <v>46367</v>
      </c>
      <c r="AH471"/>
      <c r="AI471"/>
      <c r="AJ471"/>
      <c r="AK471"/>
      <c r="AL471"/>
      <c r="AM471"/>
      <c r="AN471"/>
      <c r="AO471"/>
      <c r="AP471"/>
      <c r="AQ471"/>
      <c r="AR471"/>
      <c r="AS471"/>
      <c r="AT471" s="59">
        <f>VLOOKUP($BR471,Tables!$D$14:$I$27,2,FALSE)*W471</f>
        <v>480</v>
      </c>
      <c r="AU471" s="59">
        <f>VLOOKUP($BR471,Tables!$D$14:$I$27,3,FALSE)</f>
        <v>0</v>
      </c>
      <c r="AV471" s="59">
        <f>VLOOKUP($BR471,Tables!$D$14:$I$27,4,FALSE)*W471</f>
        <v>0</v>
      </c>
      <c r="AW471" s="59">
        <f>VLOOKUP($BR471,Tables!$D$14:$I$27,5,FALSE)*W471</f>
        <v>0</v>
      </c>
      <c r="AX471" s="52">
        <f>IF(ISERROR(VLOOKUP(V471,Tables!$A$2:$B$27,2,FALSE))=TRUE,0,VLOOKUP(V471,Tables!$A$2:$B$27,2,FALSE))*VLOOKUP(BR471,Tables!$D$14:$J$27,7,FALSE)</f>
        <v>0</v>
      </c>
      <c r="AY471" s="52">
        <f>IF(ISERROR(VLOOKUP(BS471,Tables!$A$2:$B$31,2,FALSE))=TRUE,0,VLOOKUP(BS471,Tables!$A$2:$B$31,2,FALSE))</f>
        <v>0</v>
      </c>
      <c r="AZ471" s="59">
        <f>VLOOKUP($BR471,Tables!$D$14:$K$27,8,FALSE)</f>
        <v>0</v>
      </c>
      <c r="BA471" s="59">
        <f>IF(OR(BR471="T150",BR471="HYBT150"),W471*Tables!$L$23,0)</f>
        <v>0</v>
      </c>
      <c r="BB471" s="59">
        <f>IF(OR(BR471="T200",BR471="HYBT200"),W471*Tables!$E$24,0)</f>
        <v>0</v>
      </c>
      <c r="BC471" s="61">
        <f t="shared" si="96"/>
        <v>480</v>
      </c>
      <c r="BD471" s="55" t="str">
        <f t="shared" si="107"/>
        <v/>
      </c>
      <c r="BE471" s="55" t="str">
        <f t="shared" si="107"/>
        <v/>
      </c>
      <c r="BF471" s="55" t="str">
        <f t="shared" si="107"/>
        <v/>
      </c>
      <c r="BG471" s="55" t="str">
        <f t="shared" si="107"/>
        <v/>
      </c>
      <c r="BH471" s="55" t="str">
        <f t="shared" si="107"/>
        <v/>
      </c>
      <c r="BI471" s="55" t="str">
        <f t="shared" si="107"/>
        <v/>
      </c>
      <c r="BJ471" s="55" t="str">
        <f t="shared" si="107"/>
        <v/>
      </c>
      <c r="BK471" s="55" t="str">
        <f t="shared" si="107"/>
        <v/>
      </c>
      <c r="BL471" s="55" t="str">
        <f t="shared" si="107"/>
        <v/>
      </c>
      <c r="BM471" s="55" t="str">
        <f t="shared" si="107"/>
        <v/>
      </c>
      <c r="BN471" s="55" t="str">
        <f t="shared" si="107"/>
        <v/>
      </c>
      <c r="BO471" s="55" t="str">
        <f t="shared" si="107"/>
        <v/>
      </c>
      <c r="BP471" s="55" t="str">
        <f t="shared" si="107"/>
        <v/>
      </c>
      <c r="BQ471" s="55" t="str">
        <f t="shared" si="107"/>
        <v/>
      </c>
      <c r="BR471" s="62" t="str">
        <f t="shared" si="97"/>
        <v>Base</v>
      </c>
      <c r="BS471" s="62" t="str">
        <f t="shared" si="98"/>
        <v/>
      </c>
      <c r="BT471" s="63">
        <f t="shared" si="99"/>
        <v>117</v>
      </c>
      <c r="BU471" s="64">
        <f t="shared" si="100"/>
        <v>6.02</v>
      </c>
      <c r="BV471" s="64">
        <f t="shared" si="101"/>
        <v>13.04</v>
      </c>
      <c r="BW471" s="64">
        <f t="shared" si="102"/>
        <v>97.44</v>
      </c>
      <c r="BX471" s="65">
        <f t="shared" si="103"/>
        <v>46257.02</v>
      </c>
      <c r="BY471" s="65">
        <f t="shared" si="104"/>
        <v>46264.04</v>
      </c>
      <c r="BZ471" s="65">
        <f t="shared" si="105"/>
        <v>46349.440000000002</v>
      </c>
    </row>
    <row r="472" spans="1:78" ht="15.5" x14ac:dyDescent="0.35">
      <c r="A472">
        <v>70935</v>
      </c>
      <c r="B472" t="s">
        <v>782</v>
      </c>
      <c r="C472" t="s">
        <v>50</v>
      </c>
      <c r="D472">
        <v>129</v>
      </c>
      <c r="E472" t="s">
        <v>470</v>
      </c>
      <c r="F472" t="s">
        <v>383</v>
      </c>
      <c r="G472" t="s">
        <v>216</v>
      </c>
      <c r="H472" t="s">
        <v>50</v>
      </c>
      <c r="I472" s="13">
        <v>46307</v>
      </c>
      <c r="J472" s="13">
        <v>46367</v>
      </c>
      <c r="K472" s="13">
        <v>46337</v>
      </c>
      <c r="L472" t="s">
        <v>845</v>
      </c>
      <c r="M472" t="s">
        <v>161</v>
      </c>
      <c r="N472">
        <v>24</v>
      </c>
      <c r="O472">
        <v>10</v>
      </c>
      <c r="P472">
        <v>10</v>
      </c>
      <c r="Q472">
        <v>10</v>
      </c>
      <c r="R472">
        <v>0</v>
      </c>
      <c r="S472">
        <v>156459</v>
      </c>
      <c r="T472" t="s">
        <v>982</v>
      </c>
      <c r="U472">
        <v>0</v>
      </c>
      <c r="V472"/>
      <c r="W472">
        <v>3</v>
      </c>
      <c r="X472" t="s">
        <v>194</v>
      </c>
      <c r="Y472"/>
      <c r="Z472" t="s">
        <v>277</v>
      </c>
      <c r="AA472"/>
      <c r="AB472"/>
      <c r="AC472"/>
      <c r="AD472"/>
      <c r="AE472"/>
      <c r="AF472" s="13">
        <v>46307</v>
      </c>
      <c r="AG472" s="13">
        <v>46367</v>
      </c>
      <c r="AH472"/>
      <c r="AI472"/>
      <c r="AJ472"/>
      <c r="AK472"/>
      <c r="AL472"/>
      <c r="AM472"/>
      <c r="AN472"/>
      <c r="AO472"/>
      <c r="AP472"/>
      <c r="AQ472"/>
      <c r="AR472"/>
      <c r="AS472"/>
      <c r="AT472" s="59">
        <f>VLOOKUP($BR472,Tables!$D$14:$I$27,2,FALSE)*W472</f>
        <v>480</v>
      </c>
      <c r="AU472" s="59">
        <f>VLOOKUP($BR472,Tables!$D$14:$I$27,3,FALSE)</f>
        <v>0</v>
      </c>
      <c r="AV472" s="59">
        <f>VLOOKUP($BR472,Tables!$D$14:$I$27,4,FALSE)*W472</f>
        <v>0</v>
      </c>
      <c r="AW472" s="59">
        <f>VLOOKUP($BR472,Tables!$D$14:$I$27,5,FALSE)*W472</f>
        <v>0</v>
      </c>
      <c r="AX472" s="52">
        <f>IF(ISERROR(VLOOKUP(V472,Tables!$A$2:$B$27,2,FALSE))=TRUE,0,VLOOKUP(V472,Tables!$A$2:$B$27,2,FALSE))*VLOOKUP(BR472,Tables!$D$14:$J$27,7,FALSE)</f>
        <v>0</v>
      </c>
      <c r="AY472" s="52">
        <f>IF(ISERROR(VLOOKUP(BS472,Tables!$A$2:$B$31,2,FALSE))=TRUE,0,VLOOKUP(BS472,Tables!$A$2:$B$31,2,FALSE))</f>
        <v>0</v>
      </c>
      <c r="AZ472" s="59">
        <f>VLOOKUP($BR472,Tables!$D$14:$K$27,8,FALSE)</f>
        <v>0</v>
      </c>
      <c r="BA472" s="59">
        <f>IF(OR(BR472="T150",BR472="HYBT150"),W472*Tables!$L$23,0)</f>
        <v>0</v>
      </c>
      <c r="BB472" s="59">
        <f>IF(OR(BR472="T200",BR472="HYBT200"),W472*Tables!$E$24,0)</f>
        <v>0</v>
      </c>
      <c r="BC472" s="61">
        <f t="shared" si="96"/>
        <v>480</v>
      </c>
      <c r="BD472" s="55" t="str">
        <f t="shared" si="107"/>
        <v/>
      </c>
      <c r="BE472" s="55" t="str">
        <f t="shared" si="107"/>
        <v/>
      </c>
      <c r="BF472" s="55" t="str">
        <f t="shared" si="107"/>
        <v/>
      </c>
      <c r="BG472" s="55" t="str">
        <f t="shared" si="107"/>
        <v/>
      </c>
      <c r="BH472" s="55" t="str">
        <f t="shared" si="107"/>
        <v/>
      </c>
      <c r="BI472" s="55" t="str">
        <f t="shared" si="107"/>
        <v/>
      </c>
      <c r="BJ472" s="55" t="str">
        <f t="shared" si="107"/>
        <v/>
      </c>
      <c r="BK472" s="55" t="str">
        <f t="shared" si="107"/>
        <v/>
      </c>
      <c r="BL472" s="55" t="str">
        <f t="shared" si="107"/>
        <v/>
      </c>
      <c r="BM472" s="55" t="str">
        <f t="shared" si="107"/>
        <v/>
      </c>
      <c r="BN472" s="55" t="str">
        <f t="shared" si="107"/>
        <v/>
      </c>
      <c r="BO472" s="55" t="str">
        <f t="shared" si="107"/>
        <v/>
      </c>
      <c r="BP472" s="55" t="str">
        <f t="shared" si="107"/>
        <v/>
      </c>
      <c r="BQ472" s="55" t="str">
        <f t="shared" si="107"/>
        <v/>
      </c>
      <c r="BR472" s="62" t="str">
        <f t="shared" si="97"/>
        <v>Base</v>
      </c>
      <c r="BS472" s="62" t="str">
        <f t="shared" si="98"/>
        <v/>
      </c>
      <c r="BT472" s="63">
        <f t="shared" si="99"/>
        <v>61</v>
      </c>
      <c r="BU472" s="64">
        <f t="shared" si="100"/>
        <v>2.6599999999999997</v>
      </c>
      <c r="BV472" s="64">
        <f t="shared" si="101"/>
        <v>6.3199999999999994</v>
      </c>
      <c r="BW472" s="64">
        <f t="shared" si="102"/>
        <v>50.4</v>
      </c>
      <c r="BX472" s="65">
        <f t="shared" si="103"/>
        <v>46309.66</v>
      </c>
      <c r="BY472" s="65">
        <f t="shared" si="104"/>
        <v>46313.32</v>
      </c>
      <c r="BZ472" s="65">
        <f t="shared" si="105"/>
        <v>46357.4</v>
      </c>
    </row>
    <row r="473" spans="1:78" ht="15.5" x14ac:dyDescent="0.35">
      <c r="A473">
        <v>70936</v>
      </c>
      <c r="B473" t="s">
        <v>782</v>
      </c>
      <c r="C473" t="s">
        <v>50</v>
      </c>
      <c r="D473">
        <v>129</v>
      </c>
      <c r="E473" t="s">
        <v>500</v>
      </c>
      <c r="F473" t="s">
        <v>383</v>
      </c>
      <c r="G473" t="s">
        <v>216</v>
      </c>
      <c r="H473" t="s">
        <v>50</v>
      </c>
      <c r="I473" s="13">
        <v>46307</v>
      </c>
      <c r="J473" s="13">
        <v>46367</v>
      </c>
      <c r="K473" s="13">
        <v>46337</v>
      </c>
      <c r="L473" t="s">
        <v>845</v>
      </c>
      <c r="M473" t="s">
        <v>161</v>
      </c>
      <c r="N473">
        <v>24</v>
      </c>
      <c r="O473">
        <v>0</v>
      </c>
      <c r="P473">
        <v>0</v>
      </c>
      <c r="Q473">
        <v>0</v>
      </c>
      <c r="R473">
        <v>0</v>
      </c>
      <c r="S473" t="s">
        <v>197</v>
      </c>
      <c r="T473" t="s">
        <v>197</v>
      </c>
      <c r="U473">
        <v>0</v>
      </c>
      <c r="V473"/>
      <c r="W473">
        <v>3</v>
      </c>
      <c r="X473" t="s">
        <v>293</v>
      </c>
      <c r="Y473"/>
      <c r="Z473" t="s">
        <v>277</v>
      </c>
      <c r="AA473"/>
      <c r="AB473"/>
      <c r="AC473"/>
      <c r="AD473"/>
      <c r="AE473"/>
      <c r="AF473" s="13">
        <v>46307</v>
      </c>
      <c r="AG473" s="13">
        <v>46367</v>
      </c>
      <c r="AH473"/>
      <c r="AI473"/>
      <c r="AJ473"/>
      <c r="AK473"/>
      <c r="AL473"/>
      <c r="AM473"/>
      <c r="AN473"/>
      <c r="AO473"/>
      <c r="AP473"/>
      <c r="AQ473"/>
      <c r="AR473"/>
      <c r="AS473"/>
      <c r="AT473" s="59">
        <f>VLOOKUP($BR473,Tables!$D$14:$I$27,2,FALSE)*W473</f>
        <v>480</v>
      </c>
      <c r="AU473" s="59">
        <f>VLOOKUP($BR473,Tables!$D$14:$I$27,3,FALSE)</f>
        <v>0</v>
      </c>
      <c r="AV473" s="59">
        <f>VLOOKUP($BR473,Tables!$D$14:$I$27,4,FALSE)*W473</f>
        <v>0</v>
      </c>
      <c r="AW473" s="59">
        <f>VLOOKUP($BR473,Tables!$D$14:$I$27,5,FALSE)*W473</f>
        <v>0</v>
      </c>
      <c r="AX473" s="52">
        <f>IF(ISERROR(VLOOKUP(V473,Tables!$A$2:$B$27,2,FALSE))=TRUE,0,VLOOKUP(V473,Tables!$A$2:$B$27,2,FALSE))*VLOOKUP(BR473,Tables!$D$14:$J$27,7,FALSE)</f>
        <v>0</v>
      </c>
      <c r="AY473" s="52">
        <f>IF(ISERROR(VLOOKUP(BS473,Tables!$A$2:$B$31,2,FALSE))=TRUE,0,VLOOKUP(BS473,Tables!$A$2:$B$31,2,FALSE))</f>
        <v>0</v>
      </c>
      <c r="AZ473" s="59">
        <f>VLOOKUP($BR473,Tables!$D$14:$K$27,8,FALSE)</f>
        <v>0</v>
      </c>
      <c r="BA473" s="59">
        <f>IF(OR(BR473="T150",BR473="HYBT150"),W473*Tables!$L$23,0)</f>
        <v>0</v>
      </c>
      <c r="BB473" s="59">
        <f>IF(OR(BR473="T200",BR473="HYBT200"),W473*Tables!$E$24,0)</f>
        <v>0</v>
      </c>
      <c r="BC473" s="61">
        <f t="shared" si="96"/>
        <v>480</v>
      </c>
      <c r="BD473" s="55" t="str">
        <f t="shared" si="107"/>
        <v/>
      </c>
      <c r="BE473" s="55" t="str">
        <f t="shared" si="107"/>
        <v/>
      </c>
      <c r="BF473" s="55" t="str">
        <f t="shared" si="107"/>
        <v/>
      </c>
      <c r="BG473" s="55" t="str">
        <f t="shared" si="107"/>
        <v/>
      </c>
      <c r="BH473" s="55" t="str">
        <f t="shared" si="107"/>
        <v/>
      </c>
      <c r="BI473" s="55" t="str">
        <f t="shared" si="107"/>
        <v/>
      </c>
      <c r="BJ473" s="55" t="str">
        <f t="shared" si="107"/>
        <v/>
      </c>
      <c r="BK473" s="55" t="str">
        <f t="shared" si="107"/>
        <v/>
      </c>
      <c r="BL473" s="55" t="str">
        <f t="shared" si="107"/>
        <v/>
      </c>
      <c r="BM473" s="55" t="str">
        <f t="shared" si="107"/>
        <v/>
      </c>
      <c r="BN473" s="55" t="str">
        <f t="shared" si="107"/>
        <v/>
      </c>
      <c r="BO473" s="55" t="str">
        <f t="shared" si="107"/>
        <v/>
      </c>
      <c r="BP473" s="55" t="str">
        <f t="shared" si="107"/>
        <v/>
      </c>
      <c r="BQ473" s="55" t="str">
        <f t="shared" si="107"/>
        <v/>
      </c>
      <c r="BR473" s="62" t="str">
        <f t="shared" si="97"/>
        <v>Base</v>
      </c>
      <c r="BS473" s="62" t="str">
        <f t="shared" si="98"/>
        <v/>
      </c>
      <c r="BT473" s="63">
        <f t="shared" si="99"/>
        <v>61</v>
      </c>
      <c r="BU473" s="64">
        <f t="shared" si="100"/>
        <v>2.6599999999999997</v>
      </c>
      <c r="BV473" s="64">
        <f t="shared" si="101"/>
        <v>6.3199999999999994</v>
      </c>
      <c r="BW473" s="64">
        <f t="shared" si="102"/>
        <v>50.4</v>
      </c>
      <c r="BX473" s="65">
        <f t="shared" si="103"/>
        <v>46309.66</v>
      </c>
      <c r="BY473" s="65">
        <f t="shared" si="104"/>
        <v>46313.32</v>
      </c>
      <c r="BZ473" s="65">
        <f t="shared" si="105"/>
        <v>46357.4</v>
      </c>
    </row>
    <row r="474" spans="1:78" ht="15.5" x14ac:dyDescent="0.35">
      <c r="A474">
        <v>71358</v>
      </c>
      <c r="B474" t="s">
        <v>782</v>
      </c>
      <c r="C474" t="s">
        <v>50</v>
      </c>
      <c r="D474">
        <v>150</v>
      </c>
      <c r="E474">
        <v>3001</v>
      </c>
      <c r="F474" t="s">
        <v>682</v>
      </c>
      <c r="G474" t="s">
        <v>216</v>
      </c>
      <c r="H474" t="s">
        <v>50</v>
      </c>
      <c r="I474" s="13">
        <v>46251</v>
      </c>
      <c r="J474" s="13">
        <v>46367</v>
      </c>
      <c r="K474" s="13">
        <v>46309</v>
      </c>
      <c r="L474" t="s">
        <v>836</v>
      </c>
      <c r="M474" t="s">
        <v>161</v>
      </c>
      <c r="N474">
        <v>24</v>
      </c>
      <c r="O474">
        <v>23</v>
      </c>
      <c r="P474">
        <v>23</v>
      </c>
      <c r="Q474">
        <v>23</v>
      </c>
      <c r="R474">
        <v>0</v>
      </c>
      <c r="S474">
        <v>199</v>
      </c>
      <c r="T474" t="s">
        <v>39</v>
      </c>
      <c r="U474">
        <v>0</v>
      </c>
      <c r="V474"/>
      <c r="W474">
        <v>3</v>
      </c>
      <c r="X474" t="s">
        <v>194</v>
      </c>
      <c r="Y474"/>
      <c r="Z474" t="s">
        <v>277</v>
      </c>
      <c r="AA474"/>
      <c r="AB474"/>
      <c r="AC474"/>
      <c r="AD474"/>
      <c r="AE474"/>
      <c r="AF474" s="13">
        <v>46251</v>
      </c>
      <c r="AG474" s="13">
        <v>46367</v>
      </c>
      <c r="AH474"/>
      <c r="AI474"/>
      <c r="AJ474"/>
      <c r="AK474"/>
      <c r="AL474"/>
      <c r="AM474"/>
      <c r="AN474"/>
      <c r="AO474"/>
      <c r="AP474"/>
      <c r="AQ474"/>
      <c r="AR474"/>
      <c r="AS474"/>
      <c r="AT474" s="59">
        <f>VLOOKUP($BR474,Tables!$D$14:$I$27,2,FALSE)*W474</f>
        <v>480</v>
      </c>
      <c r="AU474" s="59">
        <f>VLOOKUP($BR474,Tables!$D$14:$I$27,3,FALSE)</f>
        <v>0</v>
      </c>
      <c r="AV474" s="59">
        <f>VLOOKUP($BR474,Tables!$D$14:$I$27,4,FALSE)*W474</f>
        <v>0</v>
      </c>
      <c r="AW474" s="59">
        <f>VLOOKUP($BR474,Tables!$D$14:$I$27,5,FALSE)*W474</f>
        <v>0</v>
      </c>
      <c r="AX474" s="52">
        <f>IF(ISERROR(VLOOKUP(V474,Tables!$A$2:$B$27,2,FALSE))=TRUE,0,VLOOKUP(V474,Tables!$A$2:$B$27,2,FALSE))*VLOOKUP(BR474,Tables!$D$14:$J$27,7,FALSE)</f>
        <v>0</v>
      </c>
      <c r="AY474" s="52">
        <f>IF(ISERROR(VLOOKUP(BS474,Tables!$A$2:$B$31,2,FALSE))=TRUE,0,VLOOKUP(BS474,Tables!$A$2:$B$31,2,FALSE))</f>
        <v>0</v>
      </c>
      <c r="AZ474" s="59">
        <f>VLOOKUP($BR474,Tables!$D$14:$K$27,8,FALSE)</f>
        <v>0</v>
      </c>
      <c r="BA474" s="59">
        <f>IF(OR(BR474="T150",BR474="HYBT150"),W474*Tables!$L$23,0)</f>
        <v>0</v>
      </c>
      <c r="BB474" s="59">
        <f>IF(OR(BR474="T200",BR474="HYBT200"),W474*Tables!$E$24,0)</f>
        <v>0</v>
      </c>
      <c r="BC474" s="61">
        <f t="shared" si="96"/>
        <v>480</v>
      </c>
      <c r="BD474" s="55" t="str">
        <f t="shared" si="107"/>
        <v/>
      </c>
      <c r="BE474" s="55" t="str">
        <f t="shared" si="107"/>
        <v/>
      </c>
      <c r="BF474" s="55" t="str">
        <f t="shared" si="107"/>
        <v/>
      </c>
      <c r="BG474" s="55" t="str">
        <f t="shared" si="107"/>
        <v/>
      </c>
      <c r="BH474" s="55" t="str">
        <f t="shared" si="107"/>
        <v/>
      </c>
      <c r="BI474" s="55" t="str">
        <f t="shared" si="107"/>
        <v/>
      </c>
      <c r="BJ474" s="55" t="str">
        <f t="shared" si="107"/>
        <v/>
      </c>
      <c r="BK474" s="55" t="str">
        <f t="shared" si="107"/>
        <v/>
      </c>
      <c r="BL474" s="55" t="str">
        <f t="shared" si="107"/>
        <v/>
      </c>
      <c r="BM474" s="55" t="str">
        <f t="shared" si="107"/>
        <v/>
      </c>
      <c r="BN474" s="55" t="str">
        <f t="shared" si="107"/>
        <v/>
      </c>
      <c r="BO474" s="55" t="str">
        <f t="shared" si="107"/>
        <v/>
      </c>
      <c r="BP474" s="55" t="str">
        <f t="shared" si="107"/>
        <v/>
      </c>
      <c r="BQ474" s="55" t="str">
        <f t="shared" si="107"/>
        <v/>
      </c>
      <c r="BR474" s="62" t="str">
        <f t="shared" si="97"/>
        <v>Base</v>
      </c>
      <c r="BS474" s="62" t="str">
        <f t="shared" si="98"/>
        <v/>
      </c>
      <c r="BT474" s="63">
        <f t="shared" si="99"/>
        <v>117</v>
      </c>
      <c r="BU474" s="64">
        <f t="shared" si="100"/>
        <v>6.02</v>
      </c>
      <c r="BV474" s="64">
        <f t="shared" si="101"/>
        <v>13.04</v>
      </c>
      <c r="BW474" s="64">
        <f t="shared" si="102"/>
        <v>97.44</v>
      </c>
      <c r="BX474" s="65">
        <f t="shared" si="103"/>
        <v>46257.02</v>
      </c>
      <c r="BY474" s="65">
        <f t="shared" si="104"/>
        <v>46264.04</v>
      </c>
      <c r="BZ474" s="65">
        <f t="shared" si="105"/>
        <v>46349.440000000002</v>
      </c>
    </row>
    <row r="475" spans="1:78" ht="15.5" x14ac:dyDescent="0.35">
      <c r="A475">
        <v>71359</v>
      </c>
      <c r="B475" t="s">
        <v>782</v>
      </c>
      <c r="C475" t="s">
        <v>50</v>
      </c>
      <c r="D475">
        <v>150</v>
      </c>
      <c r="E475">
        <v>3002</v>
      </c>
      <c r="F475" t="s">
        <v>682</v>
      </c>
      <c r="G475" t="s">
        <v>216</v>
      </c>
      <c r="H475" t="s">
        <v>50</v>
      </c>
      <c r="I475" s="13">
        <v>46251</v>
      </c>
      <c r="J475" s="13">
        <v>46367</v>
      </c>
      <c r="K475" s="13">
        <v>46309</v>
      </c>
      <c r="L475" t="s">
        <v>836</v>
      </c>
      <c r="M475" t="s">
        <v>161</v>
      </c>
      <c r="N475">
        <v>24</v>
      </c>
      <c r="O475">
        <v>0</v>
      </c>
      <c r="P475">
        <v>0</v>
      </c>
      <c r="Q475">
        <v>0</v>
      </c>
      <c r="R475">
        <v>0</v>
      </c>
      <c r="S475" t="s">
        <v>197</v>
      </c>
      <c r="T475" t="s">
        <v>197</v>
      </c>
      <c r="U475">
        <v>0</v>
      </c>
      <c r="V475"/>
      <c r="W475">
        <v>3</v>
      </c>
      <c r="X475" t="s">
        <v>293</v>
      </c>
      <c r="Y475"/>
      <c r="Z475" t="s">
        <v>277</v>
      </c>
      <c r="AA475"/>
      <c r="AB475"/>
      <c r="AC475"/>
      <c r="AD475"/>
      <c r="AE475"/>
      <c r="AF475" s="13">
        <v>46251</v>
      </c>
      <c r="AG475" s="13">
        <v>46367</v>
      </c>
      <c r="AH475"/>
      <c r="AI475"/>
      <c r="AJ475"/>
      <c r="AK475"/>
      <c r="AL475"/>
      <c r="AM475"/>
      <c r="AN475"/>
      <c r="AO475"/>
      <c r="AP475"/>
      <c r="AQ475"/>
      <c r="AR475"/>
      <c r="AS475"/>
      <c r="AT475" s="59">
        <f>VLOOKUP($BR475,Tables!$D$14:$I$27,2,FALSE)*W475</f>
        <v>480</v>
      </c>
      <c r="AU475" s="59">
        <f>VLOOKUP($BR475,Tables!$D$14:$I$27,3,FALSE)</f>
        <v>0</v>
      </c>
      <c r="AV475" s="59">
        <f>VLOOKUP($BR475,Tables!$D$14:$I$27,4,FALSE)*W475</f>
        <v>0</v>
      </c>
      <c r="AW475" s="59">
        <f>VLOOKUP($BR475,Tables!$D$14:$I$27,5,FALSE)*W475</f>
        <v>0</v>
      </c>
      <c r="AX475" s="52">
        <f>IF(ISERROR(VLOOKUP(V475,Tables!$A$2:$B$27,2,FALSE))=TRUE,0,VLOOKUP(V475,Tables!$A$2:$B$27,2,FALSE))*VLOOKUP(BR475,Tables!$D$14:$J$27,7,FALSE)</f>
        <v>0</v>
      </c>
      <c r="AY475" s="52">
        <f>IF(ISERROR(VLOOKUP(BS475,Tables!$A$2:$B$31,2,FALSE))=TRUE,0,VLOOKUP(BS475,Tables!$A$2:$B$31,2,FALSE))</f>
        <v>0</v>
      </c>
      <c r="AZ475" s="59">
        <f>VLOOKUP($BR475,Tables!$D$14:$K$27,8,FALSE)</f>
        <v>0</v>
      </c>
      <c r="BA475" s="59">
        <f>IF(OR(BR475="T150",BR475="HYBT150"),W475*Tables!$L$23,0)</f>
        <v>0</v>
      </c>
      <c r="BB475" s="59">
        <f>IF(OR(BR475="T200",BR475="HYBT200"),W475*Tables!$E$24,0)</f>
        <v>0</v>
      </c>
      <c r="BC475" s="61">
        <f t="shared" si="96"/>
        <v>480</v>
      </c>
      <c r="BD475" s="55" t="str">
        <f t="shared" si="107"/>
        <v/>
      </c>
      <c r="BE475" s="55" t="str">
        <f t="shared" si="107"/>
        <v/>
      </c>
      <c r="BF475" s="55" t="str">
        <f t="shared" si="107"/>
        <v/>
      </c>
      <c r="BG475" s="55" t="str">
        <f t="shared" si="107"/>
        <v/>
      </c>
      <c r="BH475" s="55" t="str">
        <f t="shared" si="107"/>
        <v/>
      </c>
      <c r="BI475" s="55" t="str">
        <f t="shared" si="107"/>
        <v/>
      </c>
      <c r="BJ475" s="55" t="str">
        <f t="shared" si="107"/>
        <v/>
      </c>
      <c r="BK475" s="55" t="str">
        <f t="shared" si="107"/>
        <v/>
      </c>
      <c r="BL475" s="55" t="str">
        <f t="shared" si="107"/>
        <v/>
      </c>
      <c r="BM475" s="55" t="str">
        <f t="shared" si="107"/>
        <v/>
      </c>
      <c r="BN475" s="55" t="str">
        <f t="shared" si="107"/>
        <v/>
      </c>
      <c r="BO475" s="55" t="str">
        <f t="shared" si="107"/>
        <v/>
      </c>
      <c r="BP475" s="55" t="str">
        <f t="shared" si="107"/>
        <v/>
      </c>
      <c r="BQ475" s="55" t="str">
        <f t="shared" si="107"/>
        <v/>
      </c>
      <c r="BR475" s="62" t="str">
        <f t="shared" si="97"/>
        <v>Base</v>
      </c>
      <c r="BS475" s="62" t="str">
        <f t="shared" si="98"/>
        <v/>
      </c>
      <c r="BT475" s="63">
        <f t="shared" si="99"/>
        <v>117</v>
      </c>
      <c r="BU475" s="64">
        <f t="shared" si="100"/>
        <v>6.02</v>
      </c>
      <c r="BV475" s="64">
        <f t="shared" si="101"/>
        <v>13.04</v>
      </c>
      <c r="BW475" s="64">
        <f t="shared" si="102"/>
        <v>97.44</v>
      </c>
      <c r="BX475" s="65">
        <f t="shared" si="103"/>
        <v>46257.02</v>
      </c>
      <c r="BY475" s="65">
        <f t="shared" si="104"/>
        <v>46264.04</v>
      </c>
      <c r="BZ475" s="65">
        <f t="shared" si="105"/>
        <v>46349.440000000002</v>
      </c>
    </row>
    <row r="476" spans="1:78" ht="15.5" x14ac:dyDescent="0.35">
      <c r="A476">
        <v>71360</v>
      </c>
      <c r="B476" t="s">
        <v>782</v>
      </c>
      <c r="C476" t="s">
        <v>50</v>
      </c>
      <c r="D476">
        <v>217</v>
      </c>
      <c r="E476">
        <v>3001</v>
      </c>
      <c r="F476" t="s">
        <v>0</v>
      </c>
      <c r="G476" t="s">
        <v>216</v>
      </c>
      <c r="H476" t="s">
        <v>50</v>
      </c>
      <c r="I476" s="13">
        <v>46251</v>
      </c>
      <c r="J476" s="13">
        <v>46367</v>
      </c>
      <c r="K476" s="13">
        <v>46309</v>
      </c>
      <c r="L476" t="s">
        <v>836</v>
      </c>
      <c r="M476" t="s">
        <v>161</v>
      </c>
      <c r="N476">
        <v>24</v>
      </c>
      <c r="O476">
        <v>20</v>
      </c>
      <c r="P476">
        <v>20</v>
      </c>
      <c r="Q476">
        <v>20</v>
      </c>
      <c r="R476">
        <v>0</v>
      </c>
      <c r="S476">
        <v>156459</v>
      </c>
      <c r="T476" t="s">
        <v>982</v>
      </c>
      <c r="U476">
        <v>0</v>
      </c>
      <c r="V476"/>
      <c r="W476">
        <v>3</v>
      </c>
      <c r="X476" t="s">
        <v>194</v>
      </c>
      <c r="Y476"/>
      <c r="Z476" t="s">
        <v>277</v>
      </c>
      <c r="AA476"/>
      <c r="AB476"/>
      <c r="AC476"/>
      <c r="AD476"/>
      <c r="AE476"/>
      <c r="AF476" s="13">
        <v>46251</v>
      </c>
      <c r="AG476" s="13">
        <v>46367</v>
      </c>
      <c r="AH476"/>
      <c r="AI476"/>
      <c r="AJ476"/>
      <c r="AK476"/>
      <c r="AL476"/>
      <c r="AM476"/>
      <c r="AN476"/>
      <c r="AO476"/>
      <c r="AP476"/>
      <c r="AQ476"/>
      <c r="AR476"/>
      <c r="AS476"/>
      <c r="AT476" s="59">
        <f>VLOOKUP($BR476,Tables!$D$14:$I$27,2,FALSE)*W476</f>
        <v>480</v>
      </c>
      <c r="AU476" s="59">
        <f>VLOOKUP($BR476,Tables!$D$14:$I$27,3,FALSE)</f>
        <v>0</v>
      </c>
      <c r="AV476" s="59">
        <f>VLOOKUP($BR476,Tables!$D$14:$I$27,4,FALSE)*W476</f>
        <v>0</v>
      </c>
      <c r="AW476" s="59">
        <f>VLOOKUP($BR476,Tables!$D$14:$I$27,5,FALSE)*W476</f>
        <v>0</v>
      </c>
      <c r="AX476" s="52">
        <f>IF(ISERROR(VLOOKUP(V476,Tables!$A$2:$B$27,2,FALSE))=TRUE,0,VLOOKUP(V476,Tables!$A$2:$B$27,2,FALSE))*VLOOKUP(BR476,Tables!$D$14:$J$27,7,FALSE)</f>
        <v>0</v>
      </c>
      <c r="AY476" s="52">
        <f>IF(ISERROR(VLOOKUP(BS476,Tables!$A$2:$B$31,2,FALSE))=TRUE,0,VLOOKUP(BS476,Tables!$A$2:$B$31,2,FALSE))</f>
        <v>0</v>
      </c>
      <c r="AZ476" s="59">
        <f>VLOOKUP($BR476,Tables!$D$14:$K$27,8,FALSE)</f>
        <v>0</v>
      </c>
      <c r="BA476" s="59">
        <f>IF(OR(BR476="T150",BR476="HYBT150"),W476*Tables!$L$23,0)</f>
        <v>0</v>
      </c>
      <c r="BB476" s="59">
        <f>IF(OR(BR476="T200",BR476="HYBT200"),W476*Tables!$E$24,0)</f>
        <v>0</v>
      </c>
      <c r="BC476" s="61">
        <f t="shared" si="96"/>
        <v>480</v>
      </c>
      <c r="BD476" s="55" t="str">
        <f t="shared" si="107"/>
        <v/>
      </c>
      <c r="BE476" s="55" t="str">
        <f t="shared" si="107"/>
        <v/>
      </c>
      <c r="BF476" s="55" t="str">
        <f t="shared" si="107"/>
        <v/>
      </c>
      <c r="BG476" s="55" t="str">
        <f t="shared" si="107"/>
        <v/>
      </c>
      <c r="BH476" s="55" t="str">
        <f t="shared" si="107"/>
        <v/>
      </c>
      <c r="BI476" s="55" t="str">
        <f t="shared" si="107"/>
        <v/>
      </c>
      <c r="BJ476" s="55" t="str">
        <f t="shared" si="107"/>
        <v/>
      </c>
      <c r="BK476" s="55" t="str">
        <f t="shared" si="107"/>
        <v/>
      </c>
      <c r="BL476" s="55" t="str">
        <f t="shared" si="107"/>
        <v/>
      </c>
      <c r="BM476" s="55" t="str">
        <f t="shared" si="107"/>
        <v/>
      </c>
      <c r="BN476" s="55" t="str">
        <f t="shared" si="107"/>
        <v/>
      </c>
      <c r="BO476" s="55" t="str">
        <f t="shared" si="107"/>
        <v/>
      </c>
      <c r="BP476" s="55" t="str">
        <f t="shared" si="107"/>
        <v/>
      </c>
      <c r="BQ476" s="55" t="str">
        <f t="shared" si="107"/>
        <v/>
      </c>
      <c r="BR476" s="62" t="str">
        <f t="shared" si="97"/>
        <v>Base</v>
      </c>
      <c r="BS476" s="62" t="str">
        <f t="shared" si="98"/>
        <v/>
      </c>
      <c r="BT476" s="63">
        <f t="shared" si="99"/>
        <v>117</v>
      </c>
      <c r="BU476" s="64">
        <f t="shared" si="100"/>
        <v>6.02</v>
      </c>
      <c r="BV476" s="64">
        <f t="shared" si="101"/>
        <v>13.04</v>
      </c>
      <c r="BW476" s="64">
        <f t="shared" si="102"/>
        <v>97.44</v>
      </c>
      <c r="BX476" s="65">
        <f t="shared" si="103"/>
        <v>46257.02</v>
      </c>
      <c r="BY476" s="65">
        <f t="shared" si="104"/>
        <v>46264.04</v>
      </c>
      <c r="BZ476" s="65">
        <f t="shared" si="105"/>
        <v>46349.440000000002</v>
      </c>
    </row>
    <row r="477" spans="1:78" ht="15.5" x14ac:dyDescent="0.35">
      <c r="A477">
        <v>72143</v>
      </c>
      <c r="B477" t="s">
        <v>782</v>
      </c>
      <c r="C477" t="s">
        <v>1019</v>
      </c>
      <c r="D477">
        <v>88</v>
      </c>
      <c r="E477">
        <v>3001</v>
      </c>
      <c r="F477" t="s">
        <v>1020</v>
      </c>
      <c r="G477" t="s">
        <v>1021</v>
      </c>
      <c r="H477" t="s">
        <v>1019</v>
      </c>
      <c r="I477" s="13">
        <v>46251</v>
      </c>
      <c r="J477" s="13">
        <v>46521</v>
      </c>
      <c r="K477"/>
      <c r="L477" t="s">
        <v>161</v>
      </c>
      <c r="M477" t="s">
        <v>161</v>
      </c>
      <c r="N477">
        <v>200</v>
      </c>
      <c r="O477">
        <v>50</v>
      </c>
      <c r="P477">
        <v>50</v>
      </c>
      <c r="Q477">
        <v>50</v>
      </c>
      <c r="R477">
        <v>0</v>
      </c>
      <c r="S477" t="s">
        <v>1023</v>
      </c>
      <c r="T477" t="s">
        <v>1024</v>
      </c>
      <c r="U477">
        <v>0</v>
      </c>
      <c r="V477"/>
      <c r="W477">
        <v>0</v>
      </c>
      <c r="X477" t="s">
        <v>194</v>
      </c>
      <c r="Y477"/>
      <c r="Z477" t="s">
        <v>1022</v>
      </c>
      <c r="AA477"/>
      <c r="AB477"/>
      <c r="AC477"/>
      <c r="AD477"/>
      <c r="AE477"/>
      <c r="AF477" s="13">
        <v>46251</v>
      </c>
      <c r="AG477" s="13">
        <v>46521</v>
      </c>
      <c r="AH477"/>
      <c r="AI477"/>
      <c r="AJ477"/>
      <c r="AK477"/>
      <c r="AL477"/>
      <c r="AM477"/>
      <c r="AN477"/>
      <c r="AO477"/>
      <c r="AP477"/>
      <c r="AQ477"/>
      <c r="AR477"/>
      <c r="AS477"/>
      <c r="AT477" s="59">
        <f>VLOOKUP($BR477,Tables!$D$14:$I$27,2,FALSE)*W477</f>
        <v>0</v>
      </c>
      <c r="AU477" s="59">
        <f>VLOOKUP($BR477,Tables!$D$14:$I$27,3,FALSE)</f>
        <v>0</v>
      </c>
      <c r="AV477" s="59">
        <f>VLOOKUP($BR477,Tables!$D$14:$I$27,4,FALSE)*W477</f>
        <v>0</v>
      </c>
      <c r="AW477" s="59">
        <f>VLOOKUP($BR477,Tables!$D$14:$I$27,5,FALSE)*W477</f>
        <v>0</v>
      </c>
      <c r="AX477" s="52">
        <f>IF(ISERROR(VLOOKUP(V477,Tables!$A$2:$B$27,2,FALSE))=TRUE,0,VLOOKUP(V477,Tables!$A$2:$B$27,2,FALSE))*VLOOKUP(BR477,Tables!$D$14:$J$27,7,FALSE)</f>
        <v>0</v>
      </c>
      <c r="AY477" s="52">
        <f>IF(ISERROR(VLOOKUP(BS477,Tables!$A$2:$B$31,2,FALSE))=TRUE,0,VLOOKUP(BS477,Tables!$A$2:$B$31,2,FALSE))</f>
        <v>0</v>
      </c>
      <c r="AZ477" s="59">
        <f>VLOOKUP($BR477,Tables!$D$14:$K$27,8,FALSE)</f>
        <v>0</v>
      </c>
      <c r="BA477" s="59">
        <f>IF(OR(BR477="T150",BR477="HYBT150"),W477*Tables!$L$23,0)</f>
        <v>0</v>
      </c>
      <c r="BB477" s="59">
        <f>IF(OR(BR477="T200",BR477="HYBT200"),W477*Tables!$E$24,0)</f>
        <v>0</v>
      </c>
      <c r="BC477" s="61">
        <f t="shared" si="96"/>
        <v>0</v>
      </c>
      <c r="BD477" s="55" t="str">
        <f t="shared" si="107"/>
        <v/>
      </c>
      <c r="BE477" s="55" t="str">
        <f t="shared" si="107"/>
        <v/>
      </c>
      <c r="BF477" s="55" t="str">
        <f t="shared" si="107"/>
        <v/>
      </c>
      <c r="BG477" s="55" t="str">
        <f t="shared" si="107"/>
        <v/>
      </c>
      <c r="BH477" s="55" t="str">
        <f t="shared" si="107"/>
        <v/>
      </c>
      <c r="BI477" s="55" t="str">
        <f t="shared" si="107"/>
        <v/>
      </c>
      <c r="BJ477" s="55" t="str">
        <f t="shared" si="107"/>
        <v/>
      </c>
      <c r="BK477" s="55" t="str">
        <f t="shared" si="107"/>
        <v/>
      </c>
      <c r="BL477" s="55" t="str">
        <f t="shared" si="107"/>
        <v/>
      </c>
      <c r="BM477" s="55" t="str">
        <f t="shared" si="107"/>
        <v/>
      </c>
      <c r="BN477" s="55" t="str">
        <f t="shared" si="107"/>
        <v/>
      </c>
      <c r="BO477" s="55" t="str">
        <f t="shared" si="107"/>
        <v/>
      </c>
      <c r="BP477" s="55" t="str">
        <f t="shared" si="107"/>
        <v/>
      </c>
      <c r="BQ477" s="55" t="str">
        <f t="shared" si="107"/>
        <v/>
      </c>
      <c r="BR477" s="62" t="str">
        <f t="shared" si="97"/>
        <v>Base</v>
      </c>
      <c r="BS477" s="62" t="str">
        <f t="shared" si="98"/>
        <v/>
      </c>
      <c r="BT477" s="63">
        <f t="shared" si="99"/>
        <v>271</v>
      </c>
      <c r="BU477" s="64">
        <f t="shared" si="100"/>
        <v>15.259999999999998</v>
      </c>
      <c r="BV477" s="64">
        <f t="shared" si="101"/>
        <v>31.519999999999996</v>
      </c>
      <c r="BW477" s="64">
        <f t="shared" si="102"/>
        <v>226.79999999999998</v>
      </c>
      <c r="BX477" s="65">
        <f t="shared" si="103"/>
        <v>46266.26</v>
      </c>
      <c r="BY477" s="65">
        <f t="shared" si="104"/>
        <v>46282.52</v>
      </c>
      <c r="BZ477" s="65">
        <f t="shared" si="105"/>
        <v>46477.8</v>
      </c>
    </row>
    <row r="478" spans="1:78" ht="15.5" x14ac:dyDescent="0.35">
      <c r="A478">
        <v>71799</v>
      </c>
      <c r="B478" t="s">
        <v>782</v>
      </c>
      <c r="C478" t="s">
        <v>294</v>
      </c>
      <c r="D478">
        <v>120</v>
      </c>
      <c r="E478">
        <v>3001</v>
      </c>
      <c r="F478" t="s">
        <v>683</v>
      </c>
      <c r="G478" t="s">
        <v>283</v>
      </c>
      <c r="H478" t="s">
        <v>294</v>
      </c>
      <c r="I478" s="13">
        <v>46252</v>
      </c>
      <c r="J478" s="13">
        <v>46367</v>
      </c>
      <c r="K478" s="13">
        <v>46309</v>
      </c>
      <c r="L478" t="s">
        <v>282</v>
      </c>
      <c r="M478" t="s">
        <v>193</v>
      </c>
      <c r="N478">
        <v>12</v>
      </c>
      <c r="O478">
        <v>10</v>
      </c>
      <c r="P478">
        <v>10</v>
      </c>
      <c r="Q478">
        <v>10</v>
      </c>
      <c r="R478">
        <v>0</v>
      </c>
      <c r="S478">
        <v>375147</v>
      </c>
      <c r="T478" t="s">
        <v>455</v>
      </c>
      <c r="U478">
        <v>0</v>
      </c>
      <c r="V478"/>
      <c r="W478">
        <v>5</v>
      </c>
      <c r="X478" t="s">
        <v>194</v>
      </c>
      <c r="Y478"/>
      <c r="Z478"/>
      <c r="AA478" t="s">
        <v>19</v>
      </c>
      <c r="AB478">
        <v>2251</v>
      </c>
      <c r="AC478" t="s">
        <v>313</v>
      </c>
      <c r="AD478" t="s">
        <v>208</v>
      </c>
      <c r="AE478" t="s">
        <v>496</v>
      </c>
      <c r="AF478" s="13">
        <v>46252</v>
      </c>
      <c r="AG478" s="13">
        <v>46367</v>
      </c>
      <c r="AH478"/>
      <c r="AI478"/>
      <c r="AJ478"/>
      <c r="AK478"/>
      <c r="AL478"/>
      <c r="AM478"/>
      <c r="AN478"/>
      <c r="AO478"/>
      <c r="AP478"/>
      <c r="AQ478"/>
      <c r="AR478"/>
      <c r="AS478"/>
      <c r="AT478" s="59">
        <f>VLOOKUP($BR478,Tables!$D$14:$I$27,2,FALSE)*W478</f>
        <v>800</v>
      </c>
      <c r="AU478" s="59">
        <f>VLOOKUP($BR478,Tables!$D$14:$I$27,3,FALSE)</f>
        <v>0</v>
      </c>
      <c r="AV478" s="59">
        <f>VLOOKUP($BR478,Tables!$D$14:$I$27,4,FALSE)*W478</f>
        <v>0</v>
      </c>
      <c r="AW478" s="59">
        <f>VLOOKUP($BR478,Tables!$D$14:$I$27,5,FALSE)*W478</f>
        <v>0</v>
      </c>
      <c r="AX478" s="52">
        <f>IF(ISERROR(VLOOKUP(V478,Tables!$A$2:$B$27,2,FALSE))=TRUE,0,VLOOKUP(V478,Tables!$A$2:$B$27,2,FALSE))*VLOOKUP(BR478,Tables!$D$14:$J$27,7,FALSE)</f>
        <v>0</v>
      </c>
      <c r="AY478" s="52">
        <f>IF(ISERROR(VLOOKUP(BS478,Tables!$A$2:$B$31,2,FALSE))=TRUE,0,VLOOKUP(BS478,Tables!$A$2:$B$31,2,FALSE))</f>
        <v>0</v>
      </c>
      <c r="AZ478" s="59">
        <f>VLOOKUP($BR478,Tables!$D$14:$K$27,8,FALSE)</f>
        <v>0</v>
      </c>
      <c r="BA478" s="59">
        <f>IF(OR(BR478="T150",BR478="HYBT150"),W478*Tables!$L$23,0)</f>
        <v>0</v>
      </c>
      <c r="BB478" s="59">
        <f>IF(OR(BR478="T200",BR478="HYBT200"),W478*Tables!$E$24,0)</f>
        <v>0</v>
      </c>
      <c r="BC478" s="61">
        <f t="shared" si="96"/>
        <v>800</v>
      </c>
      <c r="BD478" s="55" t="str">
        <f t="shared" si="107"/>
        <v/>
      </c>
      <c r="BE478" s="55" t="str">
        <f t="shared" si="107"/>
        <v/>
      </c>
      <c r="BF478" s="55" t="str">
        <f t="shared" si="107"/>
        <v/>
      </c>
      <c r="BG478" s="55" t="str">
        <f t="shared" si="107"/>
        <v/>
      </c>
      <c r="BH478" s="55" t="str">
        <f t="shared" si="107"/>
        <v/>
      </c>
      <c r="BI478" s="55" t="str">
        <f t="shared" si="107"/>
        <v/>
      </c>
      <c r="BJ478" s="55" t="str">
        <f t="shared" si="107"/>
        <v/>
      </c>
      <c r="BK478" s="55" t="str">
        <f t="shared" si="107"/>
        <v/>
      </c>
      <c r="BL478" s="55" t="str">
        <f t="shared" si="107"/>
        <v/>
      </c>
      <c r="BM478" s="55" t="str">
        <f t="shared" si="107"/>
        <v/>
      </c>
      <c r="BN478" s="55" t="str">
        <f t="shared" si="107"/>
        <v/>
      </c>
      <c r="BO478" s="55" t="str">
        <f t="shared" si="107"/>
        <v/>
      </c>
      <c r="BP478" s="55" t="str">
        <f t="shared" si="107"/>
        <v/>
      </c>
      <c r="BQ478" s="55" t="str">
        <f t="shared" si="107"/>
        <v/>
      </c>
      <c r="BR478" s="62" t="str">
        <f t="shared" si="97"/>
        <v>Base</v>
      </c>
      <c r="BS478" s="62" t="str">
        <f t="shared" si="98"/>
        <v/>
      </c>
      <c r="BT478" s="63">
        <f t="shared" si="99"/>
        <v>116</v>
      </c>
      <c r="BU478" s="64">
        <f t="shared" si="100"/>
        <v>5.96</v>
      </c>
      <c r="BV478" s="64">
        <f t="shared" si="101"/>
        <v>12.92</v>
      </c>
      <c r="BW478" s="64">
        <f t="shared" si="102"/>
        <v>96.6</v>
      </c>
      <c r="BX478" s="65">
        <f t="shared" si="103"/>
        <v>46257.96</v>
      </c>
      <c r="BY478" s="65">
        <f t="shared" si="104"/>
        <v>46264.92</v>
      </c>
      <c r="BZ478" s="65">
        <f t="shared" si="105"/>
        <v>46349.599999999999</v>
      </c>
    </row>
    <row r="479" spans="1:78" ht="15.5" x14ac:dyDescent="0.35">
      <c r="A479">
        <v>71990</v>
      </c>
      <c r="B479" t="s">
        <v>782</v>
      </c>
      <c r="C479" t="s">
        <v>294</v>
      </c>
      <c r="D479">
        <v>135</v>
      </c>
      <c r="E479">
        <v>3001</v>
      </c>
      <c r="F479" t="s">
        <v>444</v>
      </c>
      <c r="G479" t="s">
        <v>283</v>
      </c>
      <c r="H479" t="s">
        <v>294</v>
      </c>
      <c r="I479" s="13">
        <v>46251</v>
      </c>
      <c r="J479" s="13">
        <v>46367</v>
      </c>
      <c r="K479" s="13">
        <v>46309</v>
      </c>
      <c r="L479" t="s">
        <v>258</v>
      </c>
      <c r="M479" t="s">
        <v>161</v>
      </c>
      <c r="N479">
        <v>12</v>
      </c>
      <c r="O479">
        <v>12</v>
      </c>
      <c r="P479">
        <v>12</v>
      </c>
      <c r="Q479">
        <v>12</v>
      </c>
      <c r="R479">
        <v>1</v>
      </c>
      <c r="S479">
        <v>375147</v>
      </c>
      <c r="T479" t="s">
        <v>455</v>
      </c>
      <c r="U479">
        <v>0</v>
      </c>
      <c r="V479"/>
      <c r="W479">
        <v>2</v>
      </c>
      <c r="X479" t="s">
        <v>194</v>
      </c>
      <c r="Y479"/>
      <c r="Z479" t="s">
        <v>278</v>
      </c>
      <c r="AA479"/>
      <c r="AB479"/>
      <c r="AC479"/>
      <c r="AD479"/>
      <c r="AE479"/>
      <c r="AF479" s="13">
        <v>46251</v>
      </c>
      <c r="AG479" s="13">
        <v>46367</v>
      </c>
      <c r="AH479" t="s">
        <v>19</v>
      </c>
      <c r="AI479">
        <v>2251</v>
      </c>
      <c r="AJ479" t="s">
        <v>195</v>
      </c>
      <c r="AK479" t="s">
        <v>803</v>
      </c>
      <c r="AL479" t="s">
        <v>496</v>
      </c>
      <c r="AM479" s="13">
        <v>46252</v>
      </c>
      <c r="AN479" s="13">
        <v>46367</v>
      </c>
      <c r="AO479"/>
      <c r="AP479"/>
      <c r="AQ479"/>
      <c r="AR479"/>
      <c r="AS479"/>
      <c r="AT479" s="59">
        <f>VLOOKUP($BR479,Tables!$D$14:$I$27,2,FALSE)*W479</f>
        <v>320</v>
      </c>
      <c r="AU479" s="59">
        <f>VLOOKUP($BR479,Tables!$D$14:$I$27,3,FALSE)</f>
        <v>0</v>
      </c>
      <c r="AV479" s="59">
        <f>VLOOKUP($BR479,Tables!$D$14:$I$27,4,FALSE)*W479</f>
        <v>0</v>
      </c>
      <c r="AW479" s="59">
        <f>VLOOKUP($BR479,Tables!$D$14:$I$27,5,FALSE)*W479</f>
        <v>0</v>
      </c>
      <c r="AX479" s="52">
        <f>IF(ISERROR(VLOOKUP(V479,Tables!$A$2:$B$27,2,FALSE))=TRUE,0,VLOOKUP(V479,Tables!$A$2:$B$27,2,FALSE))*VLOOKUP(BR479,Tables!$D$14:$J$27,7,FALSE)</f>
        <v>0</v>
      </c>
      <c r="AY479" s="52">
        <f>IF(ISERROR(VLOOKUP(BS479,Tables!$A$2:$B$31,2,FALSE))=TRUE,0,VLOOKUP(BS479,Tables!$A$2:$B$31,2,FALSE))</f>
        <v>0</v>
      </c>
      <c r="AZ479" s="59">
        <f>VLOOKUP($BR479,Tables!$D$14:$K$27,8,FALSE)</f>
        <v>0</v>
      </c>
      <c r="BA479" s="59">
        <f>IF(OR(BR479="T150",BR479="HYBT150"),W479*Tables!$L$23,0)</f>
        <v>0</v>
      </c>
      <c r="BB479" s="59">
        <f>IF(OR(BR479="T200",BR479="HYBT200"),W479*Tables!$E$24,0)</f>
        <v>0</v>
      </c>
      <c r="BC479" s="61">
        <f t="shared" si="96"/>
        <v>320</v>
      </c>
      <c r="BD479" s="55" t="str">
        <f t="shared" si="107"/>
        <v/>
      </c>
      <c r="BE479" s="55" t="str">
        <f t="shared" si="107"/>
        <v/>
      </c>
      <c r="BF479" s="55" t="str">
        <f t="shared" si="107"/>
        <v/>
      </c>
      <c r="BG479" s="55" t="str">
        <f t="shared" si="107"/>
        <v/>
      </c>
      <c r="BH479" s="55" t="str">
        <f t="shared" si="107"/>
        <v/>
      </c>
      <c r="BI479" s="55" t="str">
        <f t="shared" si="107"/>
        <v/>
      </c>
      <c r="BJ479" s="55" t="str">
        <f t="shared" si="107"/>
        <v/>
      </c>
      <c r="BK479" s="55" t="str">
        <f t="shared" si="107"/>
        <v>HYB</v>
      </c>
      <c r="BL479" s="55" t="str">
        <f t="shared" si="107"/>
        <v/>
      </c>
      <c r="BM479" s="55" t="str">
        <f t="shared" si="107"/>
        <v/>
      </c>
      <c r="BN479" s="55" t="str">
        <f t="shared" si="107"/>
        <v/>
      </c>
      <c r="BO479" s="55" t="str">
        <f t="shared" si="107"/>
        <v/>
      </c>
      <c r="BP479" s="55" t="str">
        <f t="shared" si="107"/>
        <v/>
      </c>
      <c r="BQ479" s="55" t="str">
        <f t="shared" si="107"/>
        <v/>
      </c>
      <c r="BR479" s="62" t="str">
        <f t="shared" si="97"/>
        <v>HYB</v>
      </c>
      <c r="BS479" s="62" t="str">
        <f t="shared" si="98"/>
        <v/>
      </c>
      <c r="BT479" s="63">
        <f t="shared" si="99"/>
        <v>117</v>
      </c>
      <c r="BU479" s="64">
        <f t="shared" si="100"/>
        <v>6.02</v>
      </c>
      <c r="BV479" s="64">
        <f t="shared" si="101"/>
        <v>13.04</v>
      </c>
      <c r="BW479" s="64">
        <f t="shared" si="102"/>
        <v>97.44</v>
      </c>
      <c r="BX479" s="65">
        <f t="shared" si="103"/>
        <v>46257.02</v>
      </c>
      <c r="BY479" s="65">
        <f t="shared" si="104"/>
        <v>46264.04</v>
      </c>
      <c r="BZ479" s="65">
        <f t="shared" si="105"/>
        <v>46349.440000000002</v>
      </c>
    </row>
    <row r="480" spans="1:78" ht="15.5" x14ac:dyDescent="0.35">
      <c r="A480">
        <v>71361</v>
      </c>
      <c r="B480" t="s">
        <v>782</v>
      </c>
      <c r="C480" t="s">
        <v>294</v>
      </c>
      <c r="D480">
        <v>140</v>
      </c>
      <c r="E480">
        <v>3001</v>
      </c>
      <c r="F480" t="s">
        <v>684</v>
      </c>
      <c r="G480" t="s">
        <v>283</v>
      </c>
      <c r="H480" t="s">
        <v>294</v>
      </c>
      <c r="I480" s="13">
        <v>46251</v>
      </c>
      <c r="J480" s="13">
        <v>46367</v>
      </c>
      <c r="K480" s="13">
        <v>46309</v>
      </c>
      <c r="L480" t="s">
        <v>282</v>
      </c>
      <c r="M480" t="s">
        <v>193</v>
      </c>
      <c r="N480">
        <v>12</v>
      </c>
      <c r="O480">
        <v>12</v>
      </c>
      <c r="P480">
        <v>12</v>
      </c>
      <c r="Q480">
        <v>12</v>
      </c>
      <c r="R480">
        <v>1</v>
      </c>
      <c r="S480">
        <v>375147</v>
      </c>
      <c r="T480" t="s">
        <v>455</v>
      </c>
      <c r="U480">
        <v>0</v>
      </c>
      <c r="V480"/>
      <c r="W480">
        <v>5</v>
      </c>
      <c r="X480" t="s">
        <v>194</v>
      </c>
      <c r="Y480"/>
      <c r="Z480"/>
      <c r="AA480" t="s">
        <v>19</v>
      </c>
      <c r="AB480">
        <v>2251</v>
      </c>
      <c r="AC480" t="s">
        <v>195</v>
      </c>
      <c r="AD480" t="s">
        <v>314</v>
      </c>
      <c r="AE480" t="s">
        <v>483</v>
      </c>
      <c r="AF480" s="13">
        <v>46251</v>
      </c>
      <c r="AG480" s="13">
        <v>46367</v>
      </c>
      <c r="AH480"/>
      <c r="AI480"/>
      <c r="AJ480"/>
      <c r="AK480"/>
      <c r="AL480"/>
      <c r="AM480"/>
      <c r="AN480"/>
      <c r="AO480"/>
      <c r="AP480"/>
      <c r="AQ480"/>
      <c r="AR480"/>
      <c r="AS480"/>
      <c r="AT480" s="59">
        <f>VLOOKUP($BR480,Tables!$D$14:$I$27,2,FALSE)*W480</f>
        <v>800</v>
      </c>
      <c r="AU480" s="59">
        <f>VLOOKUP($BR480,Tables!$D$14:$I$27,3,FALSE)</f>
        <v>0</v>
      </c>
      <c r="AV480" s="59">
        <f>VLOOKUP($BR480,Tables!$D$14:$I$27,4,FALSE)*W480</f>
        <v>0</v>
      </c>
      <c r="AW480" s="59">
        <f>VLOOKUP($BR480,Tables!$D$14:$I$27,5,FALSE)*W480</f>
        <v>0</v>
      </c>
      <c r="AX480" s="52">
        <f>IF(ISERROR(VLOOKUP(V480,Tables!$A$2:$B$27,2,FALSE))=TRUE,0,VLOOKUP(V480,Tables!$A$2:$B$27,2,FALSE))*VLOOKUP(BR480,Tables!$D$14:$J$27,7,FALSE)</f>
        <v>0</v>
      </c>
      <c r="AY480" s="52">
        <f>IF(ISERROR(VLOOKUP(BS480,Tables!$A$2:$B$31,2,FALSE))=TRUE,0,VLOOKUP(BS480,Tables!$A$2:$B$31,2,FALSE))</f>
        <v>0</v>
      </c>
      <c r="AZ480" s="59">
        <f>VLOOKUP($BR480,Tables!$D$14:$K$27,8,FALSE)</f>
        <v>0</v>
      </c>
      <c r="BA480" s="59">
        <f>IF(OR(BR480="T150",BR480="HYBT150"),W480*Tables!$L$23,0)</f>
        <v>0</v>
      </c>
      <c r="BB480" s="59">
        <f>IF(OR(BR480="T200",BR480="HYBT200"),W480*Tables!$E$24,0)</f>
        <v>0</v>
      </c>
      <c r="BC480" s="61">
        <f t="shared" si="96"/>
        <v>800</v>
      </c>
      <c r="BD480" s="55" t="str">
        <f t="shared" si="107"/>
        <v/>
      </c>
      <c r="BE480" s="55" t="str">
        <f t="shared" si="107"/>
        <v/>
      </c>
      <c r="BF480" s="55" t="str">
        <f t="shared" si="107"/>
        <v/>
      </c>
      <c r="BG480" s="55" t="str">
        <f t="shared" si="107"/>
        <v/>
      </c>
      <c r="BH480" s="55" t="str">
        <f t="shared" si="107"/>
        <v/>
      </c>
      <c r="BI480" s="55" t="str">
        <f t="shared" si="107"/>
        <v/>
      </c>
      <c r="BJ480" s="55" t="str">
        <f t="shared" si="107"/>
        <v/>
      </c>
      <c r="BK480" s="55" t="str">
        <f t="shared" si="107"/>
        <v/>
      </c>
      <c r="BL480" s="55" t="str">
        <f t="shared" si="107"/>
        <v/>
      </c>
      <c r="BM480" s="55" t="str">
        <f t="shared" si="107"/>
        <v/>
      </c>
      <c r="BN480" s="55" t="str">
        <f t="shared" si="107"/>
        <v/>
      </c>
      <c r="BO480" s="55" t="str">
        <f t="shared" si="107"/>
        <v/>
      </c>
      <c r="BP480" s="55" t="str">
        <f t="shared" si="107"/>
        <v/>
      </c>
      <c r="BQ480" s="55" t="str">
        <f t="shared" si="107"/>
        <v/>
      </c>
      <c r="BR480" s="62" t="str">
        <f t="shared" si="97"/>
        <v>Base</v>
      </c>
      <c r="BS480" s="62" t="str">
        <f t="shared" si="98"/>
        <v/>
      </c>
      <c r="BT480" s="63">
        <f t="shared" si="99"/>
        <v>117</v>
      </c>
      <c r="BU480" s="64">
        <f t="shared" si="100"/>
        <v>6.02</v>
      </c>
      <c r="BV480" s="64">
        <f t="shared" si="101"/>
        <v>13.04</v>
      </c>
      <c r="BW480" s="64">
        <f t="shared" si="102"/>
        <v>97.44</v>
      </c>
      <c r="BX480" s="65">
        <f t="shared" si="103"/>
        <v>46257.02</v>
      </c>
      <c r="BY480" s="65">
        <f t="shared" si="104"/>
        <v>46264.04</v>
      </c>
      <c r="BZ480" s="65">
        <f t="shared" si="105"/>
        <v>46349.440000000002</v>
      </c>
    </row>
    <row r="481" spans="1:78" ht="15.5" x14ac:dyDescent="0.35">
      <c r="A481">
        <v>70984</v>
      </c>
      <c r="B481" t="s">
        <v>782</v>
      </c>
      <c r="C481" t="s">
        <v>51</v>
      </c>
      <c r="D481">
        <v>41</v>
      </c>
      <c r="E481" t="s">
        <v>470</v>
      </c>
      <c r="F481" t="s">
        <v>286</v>
      </c>
      <c r="G481" t="s">
        <v>242</v>
      </c>
      <c r="H481" t="s">
        <v>51</v>
      </c>
      <c r="I481" s="13">
        <v>46308</v>
      </c>
      <c r="J481" s="13">
        <v>46367</v>
      </c>
      <c r="K481" s="13">
        <v>46337</v>
      </c>
      <c r="L481" t="s">
        <v>282</v>
      </c>
      <c r="M481" t="s">
        <v>193</v>
      </c>
      <c r="N481">
        <v>15</v>
      </c>
      <c r="O481">
        <v>0</v>
      </c>
      <c r="P481">
        <v>0</v>
      </c>
      <c r="Q481">
        <v>0</v>
      </c>
      <c r="R481">
        <v>0</v>
      </c>
      <c r="S481" t="s">
        <v>197</v>
      </c>
      <c r="T481" t="s">
        <v>197</v>
      </c>
      <c r="U481">
        <v>0</v>
      </c>
      <c r="V481"/>
      <c r="W481">
        <v>1</v>
      </c>
      <c r="X481" t="s">
        <v>293</v>
      </c>
      <c r="Y481"/>
      <c r="Z481"/>
      <c r="AA481"/>
      <c r="AB481"/>
      <c r="AC481" t="s">
        <v>305</v>
      </c>
      <c r="AD481" t="s">
        <v>846</v>
      </c>
      <c r="AE481" t="s">
        <v>496</v>
      </c>
      <c r="AF481" s="13">
        <v>46308</v>
      </c>
      <c r="AG481" s="13">
        <v>46367</v>
      </c>
      <c r="AH481"/>
      <c r="AI481"/>
      <c r="AJ481"/>
      <c r="AK481"/>
      <c r="AL481"/>
      <c r="AM481"/>
      <c r="AN481"/>
      <c r="AO481"/>
      <c r="AP481"/>
      <c r="AQ481"/>
      <c r="AR481"/>
      <c r="AS481"/>
      <c r="AT481" s="59">
        <f>VLOOKUP($BR481,Tables!$D$14:$I$27,2,FALSE)*W481</f>
        <v>160</v>
      </c>
      <c r="AU481" s="59">
        <f>VLOOKUP($BR481,Tables!$D$14:$I$27,3,FALSE)</f>
        <v>0</v>
      </c>
      <c r="AV481" s="59">
        <f>VLOOKUP($BR481,Tables!$D$14:$I$27,4,FALSE)*W481</f>
        <v>0</v>
      </c>
      <c r="AW481" s="59">
        <f>VLOOKUP($BR481,Tables!$D$14:$I$27,5,FALSE)*W481</f>
        <v>0</v>
      </c>
      <c r="AX481" s="52">
        <f>IF(ISERROR(VLOOKUP(V481,Tables!$A$2:$B$27,2,FALSE))=TRUE,0,VLOOKUP(V481,Tables!$A$2:$B$27,2,FALSE))*VLOOKUP(BR481,Tables!$D$14:$J$27,7,FALSE)</f>
        <v>0</v>
      </c>
      <c r="AY481" s="52">
        <f>IF(ISERROR(VLOOKUP(BS481,Tables!$A$2:$B$31,2,FALSE))=TRUE,0,VLOOKUP(BS481,Tables!$A$2:$B$31,2,FALSE))</f>
        <v>0</v>
      </c>
      <c r="AZ481" s="59">
        <f>VLOOKUP($BR481,Tables!$D$14:$K$27,8,FALSE)</f>
        <v>0</v>
      </c>
      <c r="BA481" s="59">
        <f>IF(OR(BR481="T150",BR481="HYBT150"),W481*Tables!$L$23,0)</f>
        <v>0</v>
      </c>
      <c r="BB481" s="59">
        <f>IF(OR(BR481="T200",BR481="HYBT200"),W481*Tables!$E$24,0)</f>
        <v>0</v>
      </c>
      <c r="BC481" s="61">
        <f t="shared" si="96"/>
        <v>160</v>
      </c>
      <c r="BD481" s="55" t="str">
        <f t="shared" si="107"/>
        <v/>
      </c>
      <c r="BE481" s="55" t="str">
        <f t="shared" si="107"/>
        <v/>
      </c>
      <c r="BF481" s="55" t="str">
        <f t="shared" si="107"/>
        <v/>
      </c>
      <c r="BG481" s="55" t="str">
        <f t="shared" si="107"/>
        <v/>
      </c>
      <c r="BH481" s="55" t="str">
        <f t="shared" si="107"/>
        <v/>
      </c>
      <c r="BI481" s="55" t="str">
        <f t="shared" si="107"/>
        <v/>
      </c>
      <c r="BJ481" s="55" t="str">
        <f t="shared" si="107"/>
        <v/>
      </c>
      <c r="BK481" s="55" t="str">
        <f t="shared" si="107"/>
        <v/>
      </c>
      <c r="BL481" s="55" t="str">
        <f t="shared" si="107"/>
        <v/>
      </c>
      <c r="BM481" s="55" t="str">
        <f t="shared" si="107"/>
        <v/>
      </c>
      <c r="BN481" s="55" t="str">
        <f t="shared" si="107"/>
        <v/>
      </c>
      <c r="BO481" s="55" t="str">
        <f t="shared" si="107"/>
        <v/>
      </c>
      <c r="BP481" s="55" t="str">
        <f t="shared" si="107"/>
        <v/>
      </c>
      <c r="BQ481" s="55" t="str">
        <f t="shared" si="107"/>
        <v/>
      </c>
      <c r="BR481" s="62" t="str">
        <f t="shared" si="97"/>
        <v>Base</v>
      </c>
      <c r="BS481" s="62" t="str">
        <f t="shared" si="98"/>
        <v/>
      </c>
      <c r="BT481" s="63">
        <f t="shared" si="99"/>
        <v>60</v>
      </c>
      <c r="BU481" s="64">
        <f t="shared" si="100"/>
        <v>2.5999999999999996</v>
      </c>
      <c r="BV481" s="64">
        <f t="shared" si="101"/>
        <v>6.1999999999999993</v>
      </c>
      <c r="BW481" s="64">
        <f t="shared" si="102"/>
        <v>49.559999999999995</v>
      </c>
      <c r="BX481" s="65">
        <f t="shared" si="103"/>
        <v>46310.6</v>
      </c>
      <c r="BY481" s="65">
        <f t="shared" si="104"/>
        <v>46314.2</v>
      </c>
      <c r="BZ481" s="65">
        <f t="shared" si="105"/>
        <v>46357.56</v>
      </c>
    </row>
    <row r="482" spans="1:78" ht="15.5" x14ac:dyDescent="0.35">
      <c r="A482">
        <v>70985</v>
      </c>
      <c r="B482" t="s">
        <v>782</v>
      </c>
      <c r="C482" t="s">
        <v>51</v>
      </c>
      <c r="D482">
        <v>41</v>
      </c>
      <c r="E482" t="s">
        <v>500</v>
      </c>
      <c r="F482" t="s">
        <v>286</v>
      </c>
      <c r="G482" t="s">
        <v>242</v>
      </c>
      <c r="H482" t="s">
        <v>51</v>
      </c>
      <c r="I482" s="13">
        <v>46308</v>
      </c>
      <c r="J482" s="13">
        <v>46367</v>
      </c>
      <c r="K482" s="13">
        <v>46337</v>
      </c>
      <c r="L482" t="s">
        <v>19</v>
      </c>
      <c r="M482" t="s">
        <v>193</v>
      </c>
      <c r="N482">
        <v>15</v>
      </c>
      <c r="O482">
        <v>0</v>
      </c>
      <c r="P482">
        <v>0</v>
      </c>
      <c r="Q482">
        <v>0</v>
      </c>
      <c r="R482">
        <v>0</v>
      </c>
      <c r="S482" t="s">
        <v>197</v>
      </c>
      <c r="T482" t="s">
        <v>197</v>
      </c>
      <c r="U482">
        <v>0</v>
      </c>
      <c r="V482"/>
      <c r="W482">
        <v>1</v>
      </c>
      <c r="X482" t="s">
        <v>19</v>
      </c>
      <c r="Y482"/>
      <c r="Z482"/>
      <c r="AA482"/>
      <c r="AB482"/>
      <c r="AC482" t="s">
        <v>305</v>
      </c>
      <c r="AD482" t="s">
        <v>846</v>
      </c>
      <c r="AE482" t="s">
        <v>496</v>
      </c>
      <c r="AF482" s="13">
        <v>46308</v>
      </c>
      <c r="AG482" s="13">
        <v>46367</v>
      </c>
      <c r="AH482"/>
      <c r="AI482"/>
      <c r="AJ482"/>
      <c r="AK482"/>
      <c r="AL482"/>
      <c r="AM482"/>
      <c r="AN482"/>
      <c r="AO482"/>
      <c r="AP482"/>
      <c r="AQ482"/>
      <c r="AR482"/>
      <c r="AS482"/>
      <c r="AT482" s="59">
        <f>VLOOKUP($BR482,Tables!$D$14:$I$27,2,FALSE)*W482</f>
        <v>160</v>
      </c>
      <c r="AU482" s="59">
        <f>VLOOKUP($BR482,Tables!$D$14:$I$27,3,FALSE)</f>
        <v>0</v>
      </c>
      <c r="AV482" s="59">
        <f>VLOOKUP($BR482,Tables!$D$14:$I$27,4,FALSE)*W482</f>
        <v>0</v>
      </c>
      <c r="AW482" s="59">
        <f>VLOOKUP($BR482,Tables!$D$14:$I$27,5,FALSE)*W482</f>
        <v>0</v>
      </c>
      <c r="AX482" s="52">
        <f>IF(ISERROR(VLOOKUP(V482,Tables!$A$2:$B$27,2,FALSE))=TRUE,0,VLOOKUP(V482,Tables!$A$2:$B$27,2,FALSE))*VLOOKUP(BR482,Tables!$D$14:$J$27,7,FALSE)</f>
        <v>0</v>
      </c>
      <c r="AY482" s="52">
        <f>IF(ISERROR(VLOOKUP(BS482,Tables!$A$2:$B$31,2,FALSE))=TRUE,0,VLOOKUP(BS482,Tables!$A$2:$B$31,2,FALSE))</f>
        <v>0</v>
      </c>
      <c r="AZ482" s="59">
        <f>VLOOKUP($BR482,Tables!$D$14:$K$27,8,FALSE)</f>
        <v>0</v>
      </c>
      <c r="BA482" s="59">
        <f>IF(OR(BR482="T150",BR482="HYBT150"),W482*Tables!$L$23,0)</f>
        <v>0</v>
      </c>
      <c r="BB482" s="59">
        <f>IF(OR(BR482="T200",BR482="HYBT200"),W482*Tables!$E$24,0)</f>
        <v>0</v>
      </c>
      <c r="BC482" s="61">
        <f t="shared" si="96"/>
        <v>160</v>
      </c>
      <c r="BD482" s="55" t="str">
        <f t="shared" si="107"/>
        <v/>
      </c>
      <c r="BE482" s="55" t="str">
        <f t="shared" si="107"/>
        <v/>
      </c>
      <c r="BF482" s="55" t="str">
        <f t="shared" si="107"/>
        <v/>
      </c>
      <c r="BG482" s="55" t="str">
        <f t="shared" si="107"/>
        <v/>
      </c>
      <c r="BH482" s="55" t="str">
        <f t="shared" si="107"/>
        <v/>
      </c>
      <c r="BI482" s="55" t="str">
        <f t="shared" si="107"/>
        <v/>
      </c>
      <c r="BJ482" s="55" t="str">
        <f t="shared" si="107"/>
        <v/>
      </c>
      <c r="BK482" s="55" t="str">
        <f t="shared" si="107"/>
        <v/>
      </c>
      <c r="BL482" s="55" t="str">
        <f t="shared" si="107"/>
        <v/>
      </c>
      <c r="BM482" s="55" t="str">
        <f t="shared" si="107"/>
        <v/>
      </c>
      <c r="BN482" s="55" t="str">
        <f t="shared" si="107"/>
        <v/>
      </c>
      <c r="BO482" s="55" t="str">
        <f t="shared" si="107"/>
        <v/>
      </c>
      <c r="BP482" s="55" t="str">
        <f t="shared" si="107"/>
        <v/>
      </c>
      <c r="BQ482" s="55" t="str">
        <f t="shared" si="107"/>
        <v/>
      </c>
      <c r="BR482" s="62" t="str">
        <f t="shared" si="97"/>
        <v>Base</v>
      </c>
      <c r="BS482" s="62" t="str">
        <f t="shared" si="98"/>
        <v/>
      </c>
      <c r="BT482" s="63">
        <f t="shared" si="99"/>
        <v>60</v>
      </c>
      <c r="BU482" s="64">
        <f t="shared" si="100"/>
        <v>2.5999999999999996</v>
      </c>
      <c r="BV482" s="64">
        <f t="shared" si="101"/>
        <v>6.1999999999999993</v>
      </c>
      <c r="BW482" s="64">
        <f t="shared" si="102"/>
        <v>49.559999999999995</v>
      </c>
      <c r="BX482" s="65">
        <f t="shared" si="103"/>
        <v>46310.6</v>
      </c>
      <c r="BY482" s="65">
        <f t="shared" si="104"/>
        <v>46314.2</v>
      </c>
      <c r="BZ482" s="65">
        <f t="shared" si="105"/>
        <v>46357.56</v>
      </c>
    </row>
    <row r="483" spans="1:78" ht="15.5" x14ac:dyDescent="0.35">
      <c r="A483">
        <v>71362</v>
      </c>
      <c r="B483" t="s">
        <v>782</v>
      </c>
      <c r="C483" t="s">
        <v>51</v>
      </c>
      <c r="D483">
        <v>41</v>
      </c>
      <c r="E483" t="s">
        <v>526</v>
      </c>
      <c r="F483" t="s">
        <v>286</v>
      </c>
      <c r="G483" t="s">
        <v>242</v>
      </c>
      <c r="H483" t="s">
        <v>51</v>
      </c>
      <c r="I483" s="13">
        <v>46251</v>
      </c>
      <c r="J483" s="13">
        <v>46367</v>
      </c>
      <c r="K483" s="13">
        <v>46309</v>
      </c>
      <c r="L483" t="s">
        <v>282</v>
      </c>
      <c r="M483" t="s">
        <v>193</v>
      </c>
      <c r="N483">
        <v>18</v>
      </c>
      <c r="O483">
        <v>18</v>
      </c>
      <c r="P483">
        <v>18</v>
      </c>
      <c r="Q483">
        <v>18</v>
      </c>
      <c r="R483">
        <v>0</v>
      </c>
      <c r="S483">
        <v>112</v>
      </c>
      <c r="T483" t="s">
        <v>463</v>
      </c>
      <c r="U483">
        <v>0</v>
      </c>
      <c r="V483"/>
      <c r="W483">
        <v>1</v>
      </c>
      <c r="X483" t="s">
        <v>194</v>
      </c>
      <c r="Y483"/>
      <c r="Z483"/>
      <c r="AA483" t="s">
        <v>19</v>
      </c>
      <c r="AB483">
        <v>1256</v>
      </c>
      <c r="AC483" t="s">
        <v>208</v>
      </c>
      <c r="AD483" t="s">
        <v>317</v>
      </c>
      <c r="AE483" t="s">
        <v>483</v>
      </c>
      <c r="AF483" s="13">
        <v>46251</v>
      </c>
      <c r="AG483" s="13">
        <v>46367</v>
      </c>
      <c r="AH483"/>
      <c r="AI483"/>
      <c r="AJ483"/>
      <c r="AK483"/>
      <c r="AL483"/>
      <c r="AM483"/>
      <c r="AN483"/>
      <c r="AO483"/>
      <c r="AP483"/>
      <c r="AQ483"/>
      <c r="AR483"/>
      <c r="AS483"/>
      <c r="AT483" s="59">
        <f>VLOOKUP($BR483,Tables!$D$14:$I$27,2,FALSE)*W483</f>
        <v>160</v>
      </c>
      <c r="AU483" s="59">
        <f>VLOOKUP($BR483,Tables!$D$14:$I$27,3,FALSE)</f>
        <v>0</v>
      </c>
      <c r="AV483" s="59">
        <f>VLOOKUP($BR483,Tables!$D$14:$I$27,4,FALSE)*W483</f>
        <v>0</v>
      </c>
      <c r="AW483" s="59">
        <f>VLOOKUP($BR483,Tables!$D$14:$I$27,5,FALSE)*W483</f>
        <v>0</v>
      </c>
      <c r="AX483" s="52">
        <f>IF(ISERROR(VLOOKUP(V483,Tables!$A$2:$B$27,2,FALSE))=TRUE,0,VLOOKUP(V483,Tables!$A$2:$B$27,2,FALSE))*VLOOKUP(BR483,Tables!$D$14:$J$27,7,FALSE)</f>
        <v>0</v>
      </c>
      <c r="AY483" s="52">
        <f>IF(ISERROR(VLOOKUP(BS483,Tables!$A$2:$B$31,2,FALSE))=TRUE,0,VLOOKUP(BS483,Tables!$A$2:$B$31,2,FALSE))</f>
        <v>0</v>
      </c>
      <c r="AZ483" s="59">
        <f>VLOOKUP($BR483,Tables!$D$14:$K$27,8,FALSE)</f>
        <v>0</v>
      </c>
      <c r="BA483" s="59">
        <f>IF(OR(BR483="T150",BR483="HYBT150"),W483*Tables!$L$23,0)</f>
        <v>0</v>
      </c>
      <c r="BB483" s="59">
        <f>IF(OR(BR483="T200",BR483="HYBT200"),W483*Tables!$E$24,0)</f>
        <v>0</v>
      </c>
      <c r="BC483" s="61">
        <f t="shared" si="96"/>
        <v>160</v>
      </c>
      <c r="BD483" s="55" t="str">
        <f t="shared" si="107"/>
        <v/>
      </c>
      <c r="BE483" s="55" t="str">
        <f t="shared" si="107"/>
        <v/>
      </c>
      <c r="BF483" s="55" t="str">
        <f t="shared" si="107"/>
        <v/>
      </c>
      <c r="BG483" s="55" t="str">
        <f t="shared" si="107"/>
        <v/>
      </c>
      <c r="BH483" s="55" t="str">
        <f t="shared" si="107"/>
        <v/>
      </c>
      <c r="BI483" s="55" t="str">
        <f t="shared" si="107"/>
        <v/>
      </c>
      <c r="BJ483" s="55" t="str">
        <f t="shared" si="107"/>
        <v/>
      </c>
      <c r="BK483" s="55" t="str">
        <f t="shared" si="107"/>
        <v/>
      </c>
      <c r="BL483" s="55" t="str">
        <f t="shared" si="107"/>
        <v/>
      </c>
      <c r="BM483" s="55" t="str">
        <f t="shared" si="107"/>
        <v/>
      </c>
      <c r="BN483" s="55" t="str">
        <f t="shared" si="107"/>
        <v/>
      </c>
      <c r="BO483" s="55" t="str">
        <f t="shared" si="107"/>
        <v/>
      </c>
      <c r="BP483" s="55" t="str">
        <f t="shared" si="107"/>
        <v/>
      </c>
      <c r="BQ483" s="55" t="str">
        <f t="shared" si="107"/>
        <v/>
      </c>
      <c r="BR483" s="62" t="str">
        <f t="shared" si="97"/>
        <v>Base</v>
      </c>
      <c r="BS483" s="62" t="str">
        <f t="shared" si="98"/>
        <v/>
      </c>
      <c r="BT483" s="63">
        <f t="shared" si="99"/>
        <v>117</v>
      </c>
      <c r="BU483" s="64">
        <f t="shared" si="100"/>
        <v>6.02</v>
      </c>
      <c r="BV483" s="64">
        <f t="shared" si="101"/>
        <v>13.04</v>
      </c>
      <c r="BW483" s="64">
        <f t="shared" si="102"/>
        <v>97.44</v>
      </c>
      <c r="BX483" s="65">
        <f t="shared" si="103"/>
        <v>46257.02</v>
      </c>
      <c r="BY483" s="65">
        <f t="shared" si="104"/>
        <v>46264.04</v>
      </c>
      <c r="BZ483" s="65">
        <f t="shared" si="105"/>
        <v>46349.440000000002</v>
      </c>
    </row>
    <row r="484" spans="1:78" ht="15.5" x14ac:dyDescent="0.35">
      <c r="A484">
        <v>71800</v>
      </c>
      <c r="B484" t="s">
        <v>782</v>
      </c>
      <c r="C484" t="s">
        <v>51</v>
      </c>
      <c r="D484">
        <v>41</v>
      </c>
      <c r="E484" t="s">
        <v>520</v>
      </c>
      <c r="F484" t="s">
        <v>286</v>
      </c>
      <c r="G484" t="s">
        <v>242</v>
      </c>
      <c r="H484" t="s">
        <v>51</v>
      </c>
      <c r="I484" s="13">
        <v>46252</v>
      </c>
      <c r="J484" s="13">
        <v>46367</v>
      </c>
      <c r="K484" s="13">
        <v>46309</v>
      </c>
      <c r="L484" t="s">
        <v>282</v>
      </c>
      <c r="M484" t="s">
        <v>193</v>
      </c>
      <c r="N484">
        <v>18</v>
      </c>
      <c r="O484">
        <v>18</v>
      </c>
      <c r="P484">
        <v>18</v>
      </c>
      <c r="Q484">
        <v>18</v>
      </c>
      <c r="R484">
        <v>0</v>
      </c>
      <c r="S484">
        <v>112</v>
      </c>
      <c r="T484" t="s">
        <v>463</v>
      </c>
      <c r="U484">
        <v>0</v>
      </c>
      <c r="V484"/>
      <c r="W484">
        <v>1</v>
      </c>
      <c r="X484" t="s">
        <v>194</v>
      </c>
      <c r="Y484"/>
      <c r="Z484"/>
      <c r="AA484" t="s">
        <v>206</v>
      </c>
      <c r="AB484">
        <v>2302</v>
      </c>
      <c r="AC484" t="s">
        <v>208</v>
      </c>
      <c r="AD484" t="s">
        <v>317</v>
      </c>
      <c r="AE484" t="s">
        <v>496</v>
      </c>
      <c r="AF484" s="13">
        <v>46252</v>
      </c>
      <c r="AG484" s="13">
        <v>46367</v>
      </c>
      <c r="AH484"/>
      <c r="AI484"/>
      <c r="AJ484"/>
      <c r="AK484"/>
      <c r="AL484"/>
      <c r="AM484"/>
      <c r="AN484"/>
      <c r="AO484"/>
      <c r="AP484"/>
      <c r="AQ484"/>
      <c r="AR484"/>
      <c r="AS484"/>
      <c r="AT484" s="59">
        <f>VLOOKUP($BR484,Tables!$D$14:$I$27,2,FALSE)*W484</f>
        <v>160</v>
      </c>
      <c r="AU484" s="59">
        <f>VLOOKUP($BR484,Tables!$D$14:$I$27,3,FALSE)</f>
        <v>0</v>
      </c>
      <c r="AV484" s="59">
        <f>VLOOKUP($BR484,Tables!$D$14:$I$27,4,FALSE)*W484</f>
        <v>0</v>
      </c>
      <c r="AW484" s="59">
        <f>VLOOKUP($BR484,Tables!$D$14:$I$27,5,FALSE)*W484</f>
        <v>0</v>
      </c>
      <c r="AX484" s="52">
        <f>IF(ISERROR(VLOOKUP(V484,Tables!$A$2:$B$27,2,FALSE))=TRUE,0,VLOOKUP(V484,Tables!$A$2:$B$27,2,FALSE))*VLOOKUP(BR484,Tables!$D$14:$J$27,7,FALSE)</f>
        <v>0</v>
      </c>
      <c r="AY484" s="52">
        <f>IF(ISERROR(VLOOKUP(BS484,Tables!$A$2:$B$31,2,FALSE))=TRUE,0,VLOOKUP(BS484,Tables!$A$2:$B$31,2,FALSE))</f>
        <v>0</v>
      </c>
      <c r="AZ484" s="59">
        <f>VLOOKUP($BR484,Tables!$D$14:$K$27,8,FALSE)</f>
        <v>0</v>
      </c>
      <c r="BA484" s="59">
        <f>IF(OR(BR484="T150",BR484="HYBT150"),W484*Tables!$L$23,0)</f>
        <v>0</v>
      </c>
      <c r="BB484" s="59">
        <f>IF(OR(BR484="T200",BR484="HYBT200"),W484*Tables!$E$24,0)</f>
        <v>0</v>
      </c>
      <c r="BC484" s="61">
        <f t="shared" si="96"/>
        <v>160</v>
      </c>
      <c r="BD484" s="55" t="str">
        <f t="shared" si="107"/>
        <v/>
      </c>
      <c r="BE484" s="55" t="str">
        <f t="shared" si="107"/>
        <v/>
      </c>
      <c r="BF484" s="55" t="str">
        <f t="shared" si="107"/>
        <v/>
      </c>
      <c r="BG484" s="55" t="str">
        <f t="shared" si="107"/>
        <v/>
      </c>
      <c r="BH484" s="55" t="str">
        <f t="shared" si="107"/>
        <v/>
      </c>
      <c r="BI484" s="55" t="str">
        <f t="shared" si="107"/>
        <v/>
      </c>
      <c r="BJ484" s="55" t="str">
        <f t="shared" si="107"/>
        <v/>
      </c>
      <c r="BK484" s="55" t="str">
        <f t="shared" si="107"/>
        <v/>
      </c>
      <c r="BL484" s="55" t="str">
        <f t="shared" ref="BD484:BQ502" si="108">IF(ISERROR(SEARCHB(" "&amp;BL$1&amp;" "," "&amp;$L484&amp;" "))=TRUE,"",BL$1)</f>
        <v/>
      </c>
      <c r="BM484" s="55" t="str">
        <f t="shared" si="108"/>
        <v/>
      </c>
      <c r="BN484" s="55" t="str">
        <f t="shared" si="108"/>
        <v/>
      </c>
      <c r="BO484" s="55" t="str">
        <f t="shared" si="108"/>
        <v/>
      </c>
      <c r="BP484" s="55" t="str">
        <f t="shared" si="108"/>
        <v/>
      </c>
      <c r="BQ484" s="55" t="str">
        <f t="shared" si="108"/>
        <v/>
      </c>
      <c r="BR484" s="62" t="str">
        <f t="shared" si="97"/>
        <v>Base</v>
      </c>
      <c r="BS484" s="62" t="str">
        <f t="shared" si="98"/>
        <v/>
      </c>
      <c r="BT484" s="63">
        <f t="shared" si="99"/>
        <v>116</v>
      </c>
      <c r="BU484" s="64">
        <f t="shared" si="100"/>
        <v>5.96</v>
      </c>
      <c r="BV484" s="64">
        <f t="shared" si="101"/>
        <v>12.92</v>
      </c>
      <c r="BW484" s="64">
        <f t="shared" si="102"/>
        <v>96.6</v>
      </c>
      <c r="BX484" s="65">
        <f t="shared" si="103"/>
        <v>46257.96</v>
      </c>
      <c r="BY484" s="65">
        <f t="shared" si="104"/>
        <v>46264.92</v>
      </c>
      <c r="BZ484" s="65">
        <f t="shared" si="105"/>
        <v>46349.599999999999</v>
      </c>
    </row>
    <row r="485" spans="1:78" ht="15.5" x14ac:dyDescent="0.35">
      <c r="A485">
        <v>71801</v>
      </c>
      <c r="B485" t="s">
        <v>782</v>
      </c>
      <c r="C485" t="s">
        <v>51</v>
      </c>
      <c r="D485">
        <v>41</v>
      </c>
      <c r="E485" t="s">
        <v>591</v>
      </c>
      <c r="F485" t="s">
        <v>286</v>
      </c>
      <c r="G485" t="s">
        <v>242</v>
      </c>
      <c r="H485" t="s">
        <v>51</v>
      </c>
      <c r="I485" s="13">
        <v>46252</v>
      </c>
      <c r="J485" s="13">
        <v>46367</v>
      </c>
      <c r="K485"/>
      <c r="L485" t="s">
        <v>282</v>
      </c>
      <c r="M485" t="s">
        <v>193</v>
      </c>
      <c r="N485">
        <v>18</v>
      </c>
      <c r="O485">
        <v>0</v>
      </c>
      <c r="P485">
        <v>0</v>
      </c>
      <c r="Q485">
        <v>0</v>
      </c>
      <c r="R485">
        <v>0</v>
      </c>
      <c r="S485">
        <v>198685</v>
      </c>
      <c r="T485" t="s">
        <v>1025</v>
      </c>
      <c r="U485">
        <v>0</v>
      </c>
      <c r="V485"/>
      <c r="W485">
        <v>1</v>
      </c>
      <c r="X485" t="s">
        <v>962</v>
      </c>
      <c r="Y485"/>
      <c r="Z485"/>
      <c r="AA485" t="s">
        <v>206</v>
      </c>
      <c r="AB485">
        <v>2306</v>
      </c>
      <c r="AC485" t="s">
        <v>208</v>
      </c>
      <c r="AD485" t="s">
        <v>317</v>
      </c>
      <c r="AE485" t="s">
        <v>496</v>
      </c>
      <c r="AF485" s="13">
        <v>46252</v>
      </c>
      <c r="AG485" s="13">
        <v>46367</v>
      </c>
      <c r="AH485"/>
      <c r="AI485"/>
      <c r="AJ485"/>
      <c r="AK485"/>
      <c r="AL485"/>
      <c r="AM485"/>
      <c r="AN485"/>
      <c r="AO485"/>
      <c r="AP485"/>
      <c r="AQ485"/>
      <c r="AR485"/>
      <c r="AS485"/>
      <c r="AT485" s="59">
        <f>VLOOKUP($BR485,Tables!$D$14:$I$27,2,FALSE)*W485</f>
        <v>160</v>
      </c>
      <c r="AU485" s="59">
        <f>VLOOKUP($BR485,Tables!$D$14:$I$27,3,FALSE)</f>
        <v>0</v>
      </c>
      <c r="AV485" s="59">
        <f>VLOOKUP($BR485,Tables!$D$14:$I$27,4,FALSE)*W485</f>
        <v>0</v>
      </c>
      <c r="AW485" s="59">
        <f>VLOOKUP($BR485,Tables!$D$14:$I$27,5,FALSE)*W485</f>
        <v>0</v>
      </c>
      <c r="AX485" s="52">
        <f>IF(ISERROR(VLOOKUP(V485,Tables!$A$2:$B$27,2,FALSE))=TRUE,0,VLOOKUP(V485,Tables!$A$2:$B$27,2,FALSE))*VLOOKUP(BR485,Tables!$D$14:$J$27,7,FALSE)</f>
        <v>0</v>
      </c>
      <c r="AY485" s="52">
        <f>IF(ISERROR(VLOOKUP(BS485,Tables!$A$2:$B$31,2,FALSE))=TRUE,0,VLOOKUP(BS485,Tables!$A$2:$B$31,2,FALSE))</f>
        <v>0</v>
      </c>
      <c r="AZ485" s="59">
        <f>VLOOKUP($BR485,Tables!$D$14:$K$27,8,FALSE)</f>
        <v>0</v>
      </c>
      <c r="BA485" s="59">
        <f>IF(OR(BR485="T150",BR485="HYBT150"),W485*Tables!$L$23,0)</f>
        <v>0</v>
      </c>
      <c r="BB485" s="59">
        <f>IF(OR(BR485="T200",BR485="HYBT200"),W485*Tables!$E$24,0)</f>
        <v>0</v>
      </c>
      <c r="BC485" s="61">
        <f t="shared" si="96"/>
        <v>160</v>
      </c>
      <c r="BD485" s="55" t="str">
        <f t="shared" si="108"/>
        <v/>
      </c>
      <c r="BE485" s="55" t="str">
        <f t="shared" si="108"/>
        <v/>
      </c>
      <c r="BF485" s="55" t="str">
        <f t="shared" si="108"/>
        <v/>
      </c>
      <c r="BG485" s="55" t="str">
        <f t="shared" si="108"/>
        <v/>
      </c>
      <c r="BH485" s="55" t="str">
        <f t="shared" si="108"/>
        <v/>
      </c>
      <c r="BI485" s="55" t="str">
        <f t="shared" si="108"/>
        <v/>
      </c>
      <c r="BJ485" s="55" t="str">
        <f t="shared" si="108"/>
        <v/>
      </c>
      <c r="BK485" s="55" t="str">
        <f t="shared" si="108"/>
        <v/>
      </c>
      <c r="BL485" s="55" t="str">
        <f t="shared" si="108"/>
        <v/>
      </c>
      <c r="BM485" s="55" t="str">
        <f t="shared" si="108"/>
        <v/>
      </c>
      <c r="BN485" s="55" t="str">
        <f t="shared" si="108"/>
        <v/>
      </c>
      <c r="BO485" s="55" t="str">
        <f t="shared" si="108"/>
        <v/>
      </c>
      <c r="BP485" s="55" t="str">
        <f t="shared" si="108"/>
        <v/>
      </c>
      <c r="BQ485" s="55" t="str">
        <f t="shared" si="108"/>
        <v/>
      </c>
      <c r="BR485" s="62" t="str">
        <f t="shared" si="97"/>
        <v>Base</v>
      </c>
      <c r="BS485" s="62" t="str">
        <f t="shared" si="98"/>
        <v/>
      </c>
      <c r="BT485" s="63">
        <f t="shared" si="99"/>
        <v>116</v>
      </c>
      <c r="BU485" s="64">
        <f t="shared" si="100"/>
        <v>5.96</v>
      </c>
      <c r="BV485" s="64">
        <f t="shared" si="101"/>
        <v>12.92</v>
      </c>
      <c r="BW485" s="64">
        <f t="shared" si="102"/>
        <v>96.6</v>
      </c>
      <c r="BX485" s="65">
        <f t="shared" si="103"/>
        <v>46257.96</v>
      </c>
      <c r="BY485" s="65">
        <f t="shared" si="104"/>
        <v>46264.92</v>
      </c>
      <c r="BZ485" s="65">
        <f t="shared" si="105"/>
        <v>46349.599999999999</v>
      </c>
    </row>
    <row r="486" spans="1:78" ht="15.5" x14ac:dyDescent="0.35">
      <c r="A486">
        <v>71802</v>
      </c>
      <c r="B486" t="s">
        <v>782</v>
      </c>
      <c r="C486" t="s">
        <v>51</v>
      </c>
      <c r="D486">
        <v>41</v>
      </c>
      <c r="E486" t="s">
        <v>522</v>
      </c>
      <c r="F486" t="s">
        <v>286</v>
      </c>
      <c r="G486" t="s">
        <v>242</v>
      </c>
      <c r="H486" t="s">
        <v>51</v>
      </c>
      <c r="I486" s="13">
        <v>46252</v>
      </c>
      <c r="J486" s="13">
        <v>46367</v>
      </c>
      <c r="K486" s="13">
        <v>46309</v>
      </c>
      <c r="L486" t="s">
        <v>282</v>
      </c>
      <c r="M486" t="s">
        <v>193</v>
      </c>
      <c r="N486">
        <v>18</v>
      </c>
      <c r="O486">
        <v>18</v>
      </c>
      <c r="P486">
        <v>18</v>
      </c>
      <c r="Q486">
        <v>18</v>
      </c>
      <c r="R486">
        <v>0</v>
      </c>
      <c r="S486">
        <v>463</v>
      </c>
      <c r="T486" t="s">
        <v>847</v>
      </c>
      <c r="U486">
        <v>0</v>
      </c>
      <c r="V486"/>
      <c r="W486">
        <v>1</v>
      </c>
      <c r="X486" t="s">
        <v>194</v>
      </c>
      <c r="Y486"/>
      <c r="Z486"/>
      <c r="AA486" t="s">
        <v>194</v>
      </c>
      <c r="AB486">
        <v>1363</v>
      </c>
      <c r="AC486" t="s">
        <v>8</v>
      </c>
      <c r="AD486" t="s">
        <v>30</v>
      </c>
      <c r="AE486" t="s">
        <v>496</v>
      </c>
      <c r="AF486" s="13">
        <v>46252</v>
      </c>
      <c r="AG486" s="13">
        <v>46367</v>
      </c>
      <c r="AH486"/>
      <c r="AI486"/>
      <c r="AJ486"/>
      <c r="AK486"/>
      <c r="AL486"/>
      <c r="AM486"/>
      <c r="AN486"/>
      <c r="AO486"/>
      <c r="AP486"/>
      <c r="AQ486"/>
      <c r="AR486"/>
      <c r="AS486"/>
      <c r="AT486" s="59">
        <f>VLOOKUP($BR486,Tables!$D$14:$I$27,2,FALSE)*W486</f>
        <v>160</v>
      </c>
      <c r="AU486" s="59">
        <f>VLOOKUP($BR486,Tables!$D$14:$I$27,3,FALSE)</f>
        <v>0</v>
      </c>
      <c r="AV486" s="59">
        <f>VLOOKUP($BR486,Tables!$D$14:$I$27,4,FALSE)*W486</f>
        <v>0</v>
      </c>
      <c r="AW486" s="59">
        <f>VLOOKUP($BR486,Tables!$D$14:$I$27,5,FALSE)*W486</f>
        <v>0</v>
      </c>
      <c r="AX486" s="52">
        <f>IF(ISERROR(VLOOKUP(V486,Tables!$A$2:$B$27,2,FALSE))=TRUE,0,VLOOKUP(V486,Tables!$A$2:$B$27,2,FALSE))*VLOOKUP(BR486,Tables!$D$14:$J$27,7,FALSE)</f>
        <v>0</v>
      </c>
      <c r="AY486" s="52">
        <f>IF(ISERROR(VLOOKUP(BS486,Tables!$A$2:$B$31,2,FALSE))=TRUE,0,VLOOKUP(BS486,Tables!$A$2:$B$31,2,FALSE))</f>
        <v>0</v>
      </c>
      <c r="AZ486" s="59">
        <f>VLOOKUP($BR486,Tables!$D$14:$K$27,8,FALSE)</f>
        <v>0</v>
      </c>
      <c r="BA486" s="59">
        <f>IF(OR(BR486="T150",BR486="HYBT150"),W486*Tables!$L$23,0)</f>
        <v>0</v>
      </c>
      <c r="BB486" s="59">
        <f>IF(OR(BR486="T200",BR486="HYBT200"),W486*Tables!$E$24,0)</f>
        <v>0</v>
      </c>
      <c r="BC486" s="61">
        <f t="shared" si="96"/>
        <v>160</v>
      </c>
      <c r="BD486" s="55" t="str">
        <f t="shared" si="108"/>
        <v/>
      </c>
      <c r="BE486" s="55" t="str">
        <f t="shared" si="108"/>
        <v/>
      </c>
      <c r="BF486" s="55" t="str">
        <f t="shared" si="108"/>
        <v/>
      </c>
      <c r="BG486" s="55" t="str">
        <f t="shared" si="108"/>
        <v/>
      </c>
      <c r="BH486" s="55" t="str">
        <f t="shared" si="108"/>
        <v/>
      </c>
      <c r="BI486" s="55" t="str">
        <f t="shared" si="108"/>
        <v/>
      </c>
      <c r="BJ486" s="55" t="str">
        <f t="shared" si="108"/>
        <v/>
      </c>
      <c r="BK486" s="55" t="str">
        <f t="shared" si="108"/>
        <v/>
      </c>
      <c r="BL486" s="55" t="str">
        <f t="shared" si="108"/>
        <v/>
      </c>
      <c r="BM486" s="55" t="str">
        <f t="shared" si="108"/>
        <v/>
      </c>
      <c r="BN486" s="55" t="str">
        <f t="shared" si="108"/>
        <v/>
      </c>
      <c r="BO486" s="55" t="str">
        <f t="shared" si="108"/>
        <v/>
      </c>
      <c r="BP486" s="55" t="str">
        <f t="shared" si="108"/>
        <v/>
      </c>
      <c r="BQ486" s="55" t="str">
        <f t="shared" si="108"/>
        <v/>
      </c>
      <c r="BR486" s="62" t="str">
        <f t="shared" si="97"/>
        <v>Base</v>
      </c>
      <c r="BS486" s="62" t="str">
        <f t="shared" si="98"/>
        <v/>
      </c>
      <c r="BT486" s="63">
        <f t="shared" si="99"/>
        <v>116</v>
      </c>
      <c r="BU486" s="64">
        <f t="shared" si="100"/>
        <v>5.96</v>
      </c>
      <c r="BV486" s="64">
        <f t="shared" si="101"/>
        <v>12.92</v>
      </c>
      <c r="BW486" s="64">
        <f t="shared" si="102"/>
        <v>96.6</v>
      </c>
      <c r="BX486" s="65">
        <f t="shared" si="103"/>
        <v>46257.96</v>
      </c>
      <c r="BY486" s="65">
        <f t="shared" si="104"/>
        <v>46264.92</v>
      </c>
      <c r="BZ486" s="65">
        <f t="shared" si="105"/>
        <v>46349.599999999999</v>
      </c>
    </row>
    <row r="487" spans="1:78" ht="15.5" x14ac:dyDescent="0.35">
      <c r="A487">
        <v>71363</v>
      </c>
      <c r="B487" t="s">
        <v>782</v>
      </c>
      <c r="C487" t="s">
        <v>51</v>
      </c>
      <c r="D487">
        <v>45</v>
      </c>
      <c r="E487" t="s">
        <v>526</v>
      </c>
      <c r="F487" t="s">
        <v>287</v>
      </c>
      <c r="G487" t="s">
        <v>242</v>
      </c>
      <c r="H487" t="s">
        <v>51</v>
      </c>
      <c r="I487" s="13">
        <v>46251</v>
      </c>
      <c r="J487" s="13">
        <v>46367</v>
      </c>
      <c r="K487" s="13">
        <v>46309</v>
      </c>
      <c r="L487" t="s">
        <v>282</v>
      </c>
      <c r="M487" t="s">
        <v>193</v>
      </c>
      <c r="N487">
        <v>18</v>
      </c>
      <c r="O487">
        <v>18</v>
      </c>
      <c r="P487">
        <v>18</v>
      </c>
      <c r="Q487">
        <v>18</v>
      </c>
      <c r="R487">
        <v>0</v>
      </c>
      <c r="S487">
        <v>198685</v>
      </c>
      <c r="T487" t="s">
        <v>1025</v>
      </c>
      <c r="U487">
        <v>0</v>
      </c>
      <c r="V487"/>
      <c r="W487">
        <v>1</v>
      </c>
      <c r="X487" t="s">
        <v>194</v>
      </c>
      <c r="Y487"/>
      <c r="Z487"/>
      <c r="AA487" t="s">
        <v>206</v>
      </c>
      <c r="AB487">
        <v>1300</v>
      </c>
      <c r="AC487" t="s">
        <v>200</v>
      </c>
      <c r="AD487" t="s">
        <v>201</v>
      </c>
      <c r="AE487" t="s">
        <v>483</v>
      </c>
      <c r="AF487" s="13">
        <v>46251</v>
      </c>
      <c r="AG487" s="13">
        <v>46367</v>
      </c>
      <c r="AH487"/>
      <c r="AI487"/>
      <c r="AJ487"/>
      <c r="AK487"/>
      <c r="AL487"/>
      <c r="AM487"/>
      <c r="AN487"/>
      <c r="AO487"/>
      <c r="AP487"/>
      <c r="AQ487"/>
      <c r="AR487"/>
      <c r="AS487"/>
      <c r="AT487" s="59">
        <f>VLOOKUP($BR487,Tables!$D$14:$I$27,2,FALSE)*W487</f>
        <v>160</v>
      </c>
      <c r="AU487" s="59">
        <f>VLOOKUP($BR487,Tables!$D$14:$I$27,3,FALSE)</f>
        <v>0</v>
      </c>
      <c r="AV487" s="59">
        <f>VLOOKUP($BR487,Tables!$D$14:$I$27,4,FALSE)*W487</f>
        <v>0</v>
      </c>
      <c r="AW487" s="59">
        <f>VLOOKUP($BR487,Tables!$D$14:$I$27,5,FALSE)*W487</f>
        <v>0</v>
      </c>
      <c r="AX487" s="52">
        <f>IF(ISERROR(VLOOKUP(V487,Tables!$A$2:$B$27,2,FALSE))=TRUE,0,VLOOKUP(V487,Tables!$A$2:$B$27,2,FALSE))*VLOOKUP(BR487,Tables!$D$14:$J$27,7,FALSE)</f>
        <v>0</v>
      </c>
      <c r="AY487" s="52">
        <f>IF(ISERROR(VLOOKUP(BS487,Tables!$A$2:$B$31,2,FALSE))=TRUE,0,VLOOKUP(BS487,Tables!$A$2:$B$31,2,FALSE))</f>
        <v>0</v>
      </c>
      <c r="AZ487" s="59">
        <f>VLOOKUP($BR487,Tables!$D$14:$K$27,8,FALSE)</f>
        <v>0</v>
      </c>
      <c r="BA487" s="59">
        <f>IF(OR(BR487="T150",BR487="HYBT150"),W487*Tables!$L$23,0)</f>
        <v>0</v>
      </c>
      <c r="BB487" s="59">
        <f>IF(OR(BR487="T200",BR487="HYBT200"),W487*Tables!$E$24,0)</f>
        <v>0</v>
      </c>
      <c r="BC487" s="61">
        <f t="shared" si="96"/>
        <v>160</v>
      </c>
      <c r="BD487" s="55" t="str">
        <f t="shared" si="108"/>
        <v/>
      </c>
      <c r="BE487" s="55" t="str">
        <f t="shared" si="108"/>
        <v/>
      </c>
      <c r="BF487" s="55" t="str">
        <f t="shared" si="108"/>
        <v/>
      </c>
      <c r="BG487" s="55" t="str">
        <f t="shared" si="108"/>
        <v/>
      </c>
      <c r="BH487" s="55" t="str">
        <f t="shared" si="108"/>
        <v/>
      </c>
      <c r="BI487" s="55" t="str">
        <f t="shared" si="108"/>
        <v/>
      </c>
      <c r="BJ487" s="55" t="str">
        <f t="shared" si="108"/>
        <v/>
      </c>
      <c r="BK487" s="55" t="str">
        <f t="shared" si="108"/>
        <v/>
      </c>
      <c r="BL487" s="55" t="str">
        <f t="shared" si="108"/>
        <v/>
      </c>
      <c r="BM487" s="55" t="str">
        <f t="shared" si="108"/>
        <v/>
      </c>
      <c r="BN487" s="55" t="str">
        <f t="shared" si="108"/>
        <v/>
      </c>
      <c r="BO487" s="55" t="str">
        <f t="shared" si="108"/>
        <v/>
      </c>
      <c r="BP487" s="55" t="str">
        <f t="shared" si="108"/>
        <v/>
      </c>
      <c r="BQ487" s="55" t="str">
        <f t="shared" si="108"/>
        <v/>
      </c>
      <c r="BR487" s="62" t="str">
        <f t="shared" si="97"/>
        <v>Base</v>
      </c>
      <c r="BS487" s="62" t="str">
        <f t="shared" si="98"/>
        <v/>
      </c>
      <c r="BT487" s="63">
        <f t="shared" si="99"/>
        <v>117</v>
      </c>
      <c r="BU487" s="64">
        <f t="shared" si="100"/>
        <v>6.02</v>
      </c>
      <c r="BV487" s="64">
        <f t="shared" si="101"/>
        <v>13.04</v>
      </c>
      <c r="BW487" s="64">
        <f t="shared" si="102"/>
        <v>97.44</v>
      </c>
      <c r="BX487" s="65">
        <f t="shared" si="103"/>
        <v>46257.02</v>
      </c>
      <c r="BY487" s="65">
        <f t="shared" si="104"/>
        <v>46264.04</v>
      </c>
      <c r="BZ487" s="65">
        <f t="shared" si="105"/>
        <v>46349.440000000002</v>
      </c>
    </row>
    <row r="488" spans="1:78" ht="15.5" x14ac:dyDescent="0.35">
      <c r="A488">
        <v>71803</v>
      </c>
      <c r="B488" t="s">
        <v>782</v>
      </c>
      <c r="C488" t="s">
        <v>51</v>
      </c>
      <c r="D488">
        <v>45</v>
      </c>
      <c r="E488" t="s">
        <v>520</v>
      </c>
      <c r="F488" t="s">
        <v>287</v>
      </c>
      <c r="G488" t="s">
        <v>242</v>
      </c>
      <c r="H488" t="s">
        <v>51</v>
      </c>
      <c r="I488" s="13">
        <v>46252</v>
      </c>
      <c r="J488" s="13">
        <v>46367</v>
      </c>
      <c r="K488" s="13">
        <v>46309</v>
      </c>
      <c r="L488" t="s">
        <v>282</v>
      </c>
      <c r="M488" t="s">
        <v>193</v>
      </c>
      <c r="N488">
        <v>18</v>
      </c>
      <c r="O488">
        <v>18</v>
      </c>
      <c r="P488">
        <v>18</v>
      </c>
      <c r="Q488">
        <v>18</v>
      </c>
      <c r="R488">
        <v>0</v>
      </c>
      <c r="S488">
        <v>115907</v>
      </c>
      <c r="T488" t="s">
        <v>1026</v>
      </c>
      <c r="U488">
        <v>0</v>
      </c>
      <c r="V488"/>
      <c r="W488">
        <v>1</v>
      </c>
      <c r="X488" t="s">
        <v>194</v>
      </c>
      <c r="Y488"/>
      <c r="Z488"/>
      <c r="AA488" t="s">
        <v>19</v>
      </c>
      <c r="AB488">
        <v>1256</v>
      </c>
      <c r="AC488" t="s">
        <v>8</v>
      </c>
      <c r="AD488" t="s">
        <v>30</v>
      </c>
      <c r="AE488" t="s">
        <v>496</v>
      </c>
      <c r="AF488" s="13">
        <v>46252</v>
      </c>
      <c r="AG488" s="13">
        <v>46367</v>
      </c>
      <c r="AH488"/>
      <c r="AI488"/>
      <c r="AJ488"/>
      <c r="AK488"/>
      <c r="AL488"/>
      <c r="AM488"/>
      <c r="AN488"/>
      <c r="AO488"/>
      <c r="AP488"/>
      <c r="AQ488"/>
      <c r="AR488"/>
      <c r="AS488"/>
      <c r="AT488" s="59">
        <f>VLOOKUP($BR488,Tables!$D$14:$I$27,2,FALSE)*W488</f>
        <v>160</v>
      </c>
      <c r="AU488" s="59">
        <f>VLOOKUP($BR488,Tables!$D$14:$I$27,3,FALSE)</f>
        <v>0</v>
      </c>
      <c r="AV488" s="59">
        <f>VLOOKUP($BR488,Tables!$D$14:$I$27,4,FALSE)*W488</f>
        <v>0</v>
      </c>
      <c r="AW488" s="59">
        <f>VLOOKUP($BR488,Tables!$D$14:$I$27,5,FALSE)*W488</f>
        <v>0</v>
      </c>
      <c r="AX488" s="52">
        <f>IF(ISERROR(VLOOKUP(V488,Tables!$A$2:$B$27,2,FALSE))=TRUE,0,VLOOKUP(V488,Tables!$A$2:$B$27,2,FALSE))*VLOOKUP(BR488,Tables!$D$14:$J$27,7,FALSE)</f>
        <v>0</v>
      </c>
      <c r="AY488" s="52">
        <f>IF(ISERROR(VLOOKUP(BS488,Tables!$A$2:$B$31,2,FALSE))=TRUE,0,VLOOKUP(BS488,Tables!$A$2:$B$31,2,FALSE))</f>
        <v>0</v>
      </c>
      <c r="AZ488" s="59">
        <f>VLOOKUP($BR488,Tables!$D$14:$K$27,8,FALSE)</f>
        <v>0</v>
      </c>
      <c r="BA488" s="59">
        <f>IF(OR(BR488="T150",BR488="HYBT150"),W488*Tables!$L$23,0)</f>
        <v>0</v>
      </c>
      <c r="BB488" s="59">
        <f>IF(OR(BR488="T200",BR488="HYBT200"),W488*Tables!$E$24,0)</f>
        <v>0</v>
      </c>
      <c r="BC488" s="61">
        <f t="shared" si="96"/>
        <v>160</v>
      </c>
      <c r="BD488" s="55" t="str">
        <f t="shared" si="108"/>
        <v/>
      </c>
      <c r="BE488" s="55" t="str">
        <f t="shared" si="108"/>
        <v/>
      </c>
      <c r="BF488" s="55" t="str">
        <f t="shared" si="108"/>
        <v/>
      </c>
      <c r="BG488" s="55" t="str">
        <f t="shared" si="108"/>
        <v/>
      </c>
      <c r="BH488" s="55" t="str">
        <f t="shared" si="108"/>
        <v/>
      </c>
      <c r="BI488" s="55" t="str">
        <f t="shared" si="108"/>
        <v/>
      </c>
      <c r="BJ488" s="55" t="str">
        <f t="shared" si="108"/>
        <v/>
      </c>
      <c r="BK488" s="55" t="str">
        <f t="shared" si="108"/>
        <v/>
      </c>
      <c r="BL488" s="55" t="str">
        <f t="shared" si="108"/>
        <v/>
      </c>
      <c r="BM488" s="55" t="str">
        <f t="shared" si="108"/>
        <v/>
      </c>
      <c r="BN488" s="55" t="str">
        <f t="shared" si="108"/>
        <v/>
      </c>
      <c r="BO488" s="55" t="str">
        <f t="shared" si="108"/>
        <v/>
      </c>
      <c r="BP488" s="55" t="str">
        <f t="shared" si="108"/>
        <v/>
      </c>
      <c r="BQ488" s="55" t="str">
        <f t="shared" si="108"/>
        <v/>
      </c>
      <c r="BR488" s="62" t="str">
        <f t="shared" si="97"/>
        <v>Base</v>
      </c>
      <c r="BS488" s="62" t="str">
        <f t="shared" si="98"/>
        <v/>
      </c>
      <c r="BT488" s="63">
        <f t="shared" si="99"/>
        <v>116</v>
      </c>
      <c r="BU488" s="64">
        <f t="shared" si="100"/>
        <v>5.96</v>
      </c>
      <c r="BV488" s="64">
        <f t="shared" si="101"/>
        <v>12.92</v>
      </c>
      <c r="BW488" s="64">
        <f t="shared" si="102"/>
        <v>96.6</v>
      </c>
      <c r="BX488" s="65">
        <f t="shared" si="103"/>
        <v>46257.96</v>
      </c>
      <c r="BY488" s="65">
        <f t="shared" si="104"/>
        <v>46264.92</v>
      </c>
      <c r="BZ488" s="65">
        <f t="shared" si="105"/>
        <v>46349.599999999999</v>
      </c>
    </row>
    <row r="489" spans="1:78" ht="15.5" x14ac:dyDescent="0.35">
      <c r="A489">
        <v>71804</v>
      </c>
      <c r="B489" t="s">
        <v>782</v>
      </c>
      <c r="C489" t="s">
        <v>51</v>
      </c>
      <c r="D489">
        <v>45</v>
      </c>
      <c r="E489" t="s">
        <v>591</v>
      </c>
      <c r="F489" t="s">
        <v>287</v>
      </c>
      <c r="G489" t="s">
        <v>242</v>
      </c>
      <c r="H489" t="s">
        <v>51</v>
      </c>
      <c r="I489" s="13">
        <v>46252</v>
      </c>
      <c r="J489" s="13">
        <v>46367</v>
      </c>
      <c r="K489" s="13">
        <v>46309</v>
      </c>
      <c r="L489" t="s">
        <v>282</v>
      </c>
      <c r="M489" t="s">
        <v>193</v>
      </c>
      <c r="N489">
        <v>18</v>
      </c>
      <c r="O489">
        <v>18</v>
      </c>
      <c r="P489">
        <v>18</v>
      </c>
      <c r="Q489">
        <v>18</v>
      </c>
      <c r="R489">
        <v>0</v>
      </c>
      <c r="S489">
        <v>6588</v>
      </c>
      <c r="T489" t="s">
        <v>848</v>
      </c>
      <c r="U489">
        <v>0</v>
      </c>
      <c r="V489"/>
      <c r="W489">
        <v>1</v>
      </c>
      <c r="X489" t="s">
        <v>194</v>
      </c>
      <c r="Y489"/>
      <c r="Z489"/>
      <c r="AA489" t="s">
        <v>19</v>
      </c>
      <c r="AB489">
        <v>2202</v>
      </c>
      <c r="AC489" t="s">
        <v>200</v>
      </c>
      <c r="AD489" t="s">
        <v>201</v>
      </c>
      <c r="AE489" t="s">
        <v>496</v>
      </c>
      <c r="AF489" s="13">
        <v>46252</v>
      </c>
      <c r="AG489" s="13">
        <v>46367</v>
      </c>
      <c r="AH489"/>
      <c r="AI489"/>
      <c r="AJ489"/>
      <c r="AK489"/>
      <c r="AL489"/>
      <c r="AM489"/>
      <c r="AN489"/>
      <c r="AO489"/>
      <c r="AP489"/>
      <c r="AQ489"/>
      <c r="AR489"/>
      <c r="AS489"/>
      <c r="AT489" s="59">
        <f>VLOOKUP($BR489,Tables!$D$14:$I$27,2,FALSE)*W489</f>
        <v>160</v>
      </c>
      <c r="AU489" s="59">
        <f>VLOOKUP($BR489,Tables!$D$14:$I$27,3,FALSE)</f>
        <v>0</v>
      </c>
      <c r="AV489" s="59">
        <f>VLOOKUP($BR489,Tables!$D$14:$I$27,4,FALSE)*W489</f>
        <v>0</v>
      </c>
      <c r="AW489" s="59">
        <f>VLOOKUP($BR489,Tables!$D$14:$I$27,5,FALSE)*W489</f>
        <v>0</v>
      </c>
      <c r="AX489" s="52">
        <f>IF(ISERROR(VLOOKUP(V489,Tables!$A$2:$B$27,2,FALSE))=TRUE,0,VLOOKUP(V489,Tables!$A$2:$B$27,2,FALSE))*VLOOKUP(BR489,Tables!$D$14:$J$27,7,FALSE)</f>
        <v>0</v>
      </c>
      <c r="AY489" s="52">
        <f>IF(ISERROR(VLOOKUP(BS489,Tables!$A$2:$B$31,2,FALSE))=TRUE,0,VLOOKUP(BS489,Tables!$A$2:$B$31,2,FALSE))</f>
        <v>0</v>
      </c>
      <c r="AZ489" s="59">
        <f>VLOOKUP($BR489,Tables!$D$14:$K$27,8,FALSE)</f>
        <v>0</v>
      </c>
      <c r="BA489" s="59">
        <f>IF(OR(BR489="T150",BR489="HYBT150"),W489*Tables!$L$23,0)</f>
        <v>0</v>
      </c>
      <c r="BB489" s="59">
        <f>IF(OR(BR489="T200",BR489="HYBT200"),W489*Tables!$E$24,0)</f>
        <v>0</v>
      </c>
      <c r="BC489" s="61">
        <f t="shared" si="96"/>
        <v>160</v>
      </c>
      <c r="BD489" s="55" t="str">
        <f t="shared" si="108"/>
        <v/>
      </c>
      <c r="BE489" s="55" t="str">
        <f t="shared" si="108"/>
        <v/>
      </c>
      <c r="BF489" s="55" t="str">
        <f t="shared" si="108"/>
        <v/>
      </c>
      <c r="BG489" s="55" t="str">
        <f t="shared" si="108"/>
        <v/>
      </c>
      <c r="BH489" s="55" t="str">
        <f t="shared" si="108"/>
        <v/>
      </c>
      <c r="BI489" s="55" t="str">
        <f t="shared" si="108"/>
        <v/>
      </c>
      <c r="BJ489" s="55" t="str">
        <f t="shared" si="108"/>
        <v/>
      </c>
      <c r="BK489" s="55" t="str">
        <f t="shared" si="108"/>
        <v/>
      </c>
      <c r="BL489" s="55" t="str">
        <f t="shared" si="108"/>
        <v/>
      </c>
      <c r="BM489" s="55" t="str">
        <f t="shared" si="108"/>
        <v/>
      </c>
      <c r="BN489" s="55" t="str">
        <f t="shared" si="108"/>
        <v/>
      </c>
      <c r="BO489" s="55" t="str">
        <f t="shared" si="108"/>
        <v/>
      </c>
      <c r="BP489" s="55" t="str">
        <f t="shared" si="108"/>
        <v/>
      </c>
      <c r="BQ489" s="55" t="str">
        <f t="shared" si="108"/>
        <v/>
      </c>
      <c r="BR489" s="62" t="str">
        <f t="shared" si="97"/>
        <v>Base</v>
      </c>
      <c r="BS489" s="62" t="str">
        <f t="shared" si="98"/>
        <v/>
      </c>
      <c r="BT489" s="63">
        <f t="shared" si="99"/>
        <v>116</v>
      </c>
      <c r="BU489" s="64">
        <f t="shared" si="100"/>
        <v>5.96</v>
      </c>
      <c r="BV489" s="64">
        <f t="shared" si="101"/>
        <v>12.92</v>
      </c>
      <c r="BW489" s="64">
        <f t="shared" si="102"/>
        <v>96.6</v>
      </c>
      <c r="BX489" s="65">
        <f t="shared" si="103"/>
        <v>46257.96</v>
      </c>
      <c r="BY489" s="65">
        <f t="shared" si="104"/>
        <v>46264.92</v>
      </c>
      <c r="BZ489" s="65">
        <f t="shared" si="105"/>
        <v>46349.599999999999</v>
      </c>
    </row>
    <row r="490" spans="1:78" ht="15.5" x14ac:dyDescent="0.35">
      <c r="A490">
        <v>71364</v>
      </c>
      <c r="B490" t="s">
        <v>782</v>
      </c>
      <c r="C490" t="s">
        <v>51</v>
      </c>
      <c r="D490">
        <v>45</v>
      </c>
      <c r="E490" t="s">
        <v>522</v>
      </c>
      <c r="F490" t="s">
        <v>287</v>
      </c>
      <c r="G490" t="s">
        <v>242</v>
      </c>
      <c r="H490" t="s">
        <v>51</v>
      </c>
      <c r="I490" s="13">
        <v>46251</v>
      </c>
      <c r="J490" s="13">
        <v>46367</v>
      </c>
      <c r="K490" s="13">
        <v>46309</v>
      </c>
      <c r="L490" t="s">
        <v>282</v>
      </c>
      <c r="M490" t="s">
        <v>193</v>
      </c>
      <c r="N490">
        <v>18</v>
      </c>
      <c r="O490">
        <v>18</v>
      </c>
      <c r="P490">
        <v>18</v>
      </c>
      <c r="Q490">
        <v>18</v>
      </c>
      <c r="R490">
        <v>0</v>
      </c>
      <c r="S490">
        <v>6588</v>
      </c>
      <c r="T490" t="s">
        <v>848</v>
      </c>
      <c r="U490">
        <v>0</v>
      </c>
      <c r="V490"/>
      <c r="W490">
        <v>1</v>
      </c>
      <c r="X490" t="s">
        <v>194</v>
      </c>
      <c r="Y490"/>
      <c r="Z490"/>
      <c r="AA490" t="s">
        <v>19</v>
      </c>
      <c r="AB490">
        <v>1207</v>
      </c>
      <c r="AC490" t="s">
        <v>207</v>
      </c>
      <c r="AD490" t="s">
        <v>361</v>
      </c>
      <c r="AE490" t="s">
        <v>483</v>
      </c>
      <c r="AF490" s="13">
        <v>46251</v>
      </c>
      <c r="AG490" s="13">
        <v>46367</v>
      </c>
      <c r="AH490"/>
      <c r="AI490"/>
      <c r="AJ490"/>
      <c r="AK490"/>
      <c r="AL490"/>
      <c r="AM490"/>
      <c r="AN490"/>
      <c r="AO490"/>
      <c r="AP490"/>
      <c r="AQ490"/>
      <c r="AR490"/>
      <c r="AS490"/>
      <c r="AT490" s="59">
        <f>VLOOKUP($BR490,Tables!$D$14:$I$27,2,FALSE)*W490</f>
        <v>160</v>
      </c>
      <c r="AU490" s="59">
        <f>VLOOKUP($BR490,Tables!$D$14:$I$27,3,FALSE)</f>
        <v>0</v>
      </c>
      <c r="AV490" s="59">
        <f>VLOOKUP($BR490,Tables!$D$14:$I$27,4,FALSE)*W490</f>
        <v>0</v>
      </c>
      <c r="AW490" s="59">
        <f>VLOOKUP($BR490,Tables!$D$14:$I$27,5,FALSE)*W490</f>
        <v>0</v>
      </c>
      <c r="AX490" s="52">
        <f>IF(ISERROR(VLOOKUP(V490,Tables!$A$2:$B$27,2,FALSE))=TRUE,0,VLOOKUP(V490,Tables!$A$2:$B$27,2,FALSE))*VLOOKUP(BR490,Tables!$D$14:$J$27,7,FALSE)</f>
        <v>0</v>
      </c>
      <c r="AY490" s="52">
        <f>IF(ISERROR(VLOOKUP(BS490,Tables!$A$2:$B$31,2,FALSE))=TRUE,0,VLOOKUP(BS490,Tables!$A$2:$B$31,2,FALSE))</f>
        <v>0</v>
      </c>
      <c r="AZ490" s="59">
        <f>VLOOKUP($BR490,Tables!$D$14:$K$27,8,FALSE)</f>
        <v>0</v>
      </c>
      <c r="BA490" s="59">
        <f>IF(OR(BR490="T150",BR490="HYBT150"),W490*Tables!$L$23,0)</f>
        <v>0</v>
      </c>
      <c r="BB490" s="59">
        <f>IF(OR(BR490="T200",BR490="HYBT200"),W490*Tables!$E$24,0)</f>
        <v>0</v>
      </c>
      <c r="BC490" s="61">
        <f t="shared" si="96"/>
        <v>160</v>
      </c>
      <c r="BD490" s="55" t="str">
        <f t="shared" si="108"/>
        <v/>
      </c>
      <c r="BE490" s="55" t="str">
        <f t="shared" si="108"/>
        <v/>
      </c>
      <c r="BF490" s="55" t="str">
        <f t="shared" si="108"/>
        <v/>
      </c>
      <c r="BG490" s="55" t="str">
        <f t="shared" si="108"/>
        <v/>
      </c>
      <c r="BH490" s="55" t="str">
        <f t="shared" si="108"/>
        <v/>
      </c>
      <c r="BI490" s="55" t="str">
        <f t="shared" si="108"/>
        <v/>
      </c>
      <c r="BJ490" s="55" t="str">
        <f t="shared" si="108"/>
        <v/>
      </c>
      <c r="BK490" s="55" t="str">
        <f t="shared" si="108"/>
        <v/>
      </c>
      <c r="BL490" s="55" t="str">
        <f t="shared" si="108"/>
        <v/>
      </c>
      <c r="BM490" s="55" t="str">
        <f t="shared" si="108"/>
        <v/>
      </c>
      <c r="BN490" s="55" t="str">
        <f t="shared" si="108"/>
        <v/>
      </c>
      <c r="BO490" s="55" t="str">
        <f t="shared" si="108"/>
        <v/>
      </c>
      <c r="BP490" s="55" t="str">
        <f t="shared" si="108"/>
        <v/>
      </c>
      <c r="BQ490" s="55" t="str">
        <f t="shared" si="108"/>
        <v/>
      </c>
      <c r="BR490" s="62" t="str">
        <f t="shared" si="97"/>
        <v>Base</v>
      </c>
      <c r="BS490" s="62" t="str">
        <f t="shared" si="98"/>
        <v/>
      </c>
      <c r="BT490" s="63">
        <f t="shared" si="99"/>
        <v>117</v>
      </c>
      <c r="BU490" s="64">
        <f t="shared" si="100"/>
        <v>6.02</v>
      </c>
      <c r="BV490" s="64">
        <f t="shared" si="101"/>
        <v>13.04</v>
      </c>
      <c r="BW490" s="64">
        <f t="shared" si="102"/>
        <v>97.44</v>
      </c>
      <c r="BX490" s="65">
        <f t="shared" si="103"/>
        <v>46257.02</v>
      </c>
      <c r="BY490" s="65">
        <f t="shared" si="104"/>
        <v>46264.04</v>
      </c>
      <c r="BZ490" s="65">
        <f t="shared" si="105"/>
        <v>46349.440000000002</v>
      </c>
    </row>
    <row r="491" spans="1:78" ht="15.5" x14ac:dyDescent="0.35">
      <c r="A491">
        <v>71805</v>
      </c>
      <c r="B491" t="s">
        <v>782</v>
      </c>
      <c r="C491" t="s">
        <v>51</v>
      </c>
      <c r="D491">
        <v>45</v>
      </c>
      <c r="E491" t="s">
        <v>685</v>
      </c>
      <c r="F491" t="s">
        <v>287</v>
      </c>
      <c r="G491" t="s">
        <v>242</v>
      </c>
      <c r="H491" t="s">
        <v>51</v>
      </c>
      <c r="I491" s="13">
        <v>46252</v>
      </c>
      <c r="J491" s="13">
        <v>46367</v>
      </c>
      <c r="K491" s="13">
        <v>46309</v>
      </c>
      <c r="L491" t="s">
        <v>282</v>
      </c>
      <c r="M491" t="s">
        <v>193</v>
      </c>
      <c r="N491">
        <v>18</v>
      </c>
      <c r="O491">
        <v>0</v>
      </c>
      <c r="P491">
        <v>0</v>
      </c>
      <c r="Q491">
        <v>0</v>
      </c>
      <c r="R491">
        <v>0</v>
      </c>
      <c r="S491" t="s">
        <v>197</v>
      </c>
      <c r="T491" t="s">
        <v>197</v>
      </c>
      <c r="U491">
        <v>0</v>
      </c>
      <c r="V491"/>
      <c r="W491">
        <v>1</v>
      </c>
      <c r="X491" t="s">
        <v>293</v>
      </c>
      <c r="Y491"/>
      <c r="Z491"/>
      <c r="AA491"/>
      <c r="AB491"/>
      <c r="AC491" t="s">
        <v>8</v>
      </c>
      <c r="AD491" t="s">
        <v>30</v>
      </c>
      <c r="AE491" t="s">
        <v>496</v>
      </c>
      <c r="AF491" s="13">
        <v>46252</v>
      </c>
      <c r="AG491" s="13">
        <v>46367</v>
      </c>
      <c r="AH491"/>
      <c r="AI491"/>
      <c r="AJ491"/>
      <c r="AK491"/>
      <c r="AL491"/>
      <c r="AM491"/>
      <c r="AN491"/>
      <c r="AO491"/>
      <c r="AP491"/>
      <c r="AQ491"/>
      <c r="AR491"/>
      <c r="AS491"/>
      <c r="AT491" s="59">
        <f>VLOOKUP($BR491,Tables!$D$14:$I$27,2,FALSE)*W491</f>
        <v>160</v>
      </c>
      <c r="AU491" s="59">
        <f>VLOOKUP($BR491,Tables!$D$14:$I$27,3,FALSE)</f>
        <v>0</v>
      </c>
      <c r="AV491" s="59">
        <f>VLOOKUP($BR491,Tables!$D$14:$I$27,4,FALSE)*W491</f>
        <v>0</v>
      </c>
      <c r="AW491" s="59">
        <f>VLOOKUP($BR491,Tables!$D$14:$I$27,5,FALSE)*W491</f>
        <v>0</v>
      </c>
      <c r="AX491" s="52">
        <f>IF(ISERROR(VLOOKUP(V491,Tables!$A$2:$B$27,2,FALSE))=TRUE,0,VLOOKUP(V491,Tables!$A$2:$B$27,2,FALSE))*VLOOKUP(BR491,Tables!$D$14:$J$27,7,FALSE)</f>
        <v>0</v>
      </c>
      <c r="AY491" s="52">
        <f>IF(ISERROR(VLOOKUP(BS491,Tables!$A$2:$B$31,2,FALSE))=TRUE,0,VLOOKUP(BS491,Tables!$A$2:$B$31,2,FALSE))</f>
        <v>0</v>
      </c>
      <c r="AZ491" s="59">
        <f>VLOOKUP($BR491,Tables!$D$14:$K$27,8,FALSE)</f>
        <v>0</v>
      </c>
      <c r="BA491" s="59">
        <f>IF(OR(BR491="T150",BR491="HYBT150"),W491*Tables!$L$23,0)</f>
        <v>0</v>
      </c>
      <c r="BB491" s="59">
        <f>IF(OR(BR491="T200",BR491="HYBT200"),W491*Tables!$E$24,0)</f>
        <v>0</v>
      </c>
      <c r="BC491" s="61">
        <f t="shared" si="96"/>
        <v>160</v>
      </c>
      <c r="BD491" s="55" t="str">
        <f t="shared" si="108"/>
        <v/>
      </c>
      <c r="BE491" s="55" t="str">
        <f t="shared" si="108"/>
        <v/>
      </c>
      <c r="BF491" s="55" t="str">
        <f t="shared" si="108"/>
        <v/>
      </c>
      <c r="BG491" s="55" t="str">
        <f t="shared" si="108"/>
        <v/>
      </c>
      <c r="BH491" s="55" t="str">
        <f t="shared" si="108"/>
        <v/>
      </c>
      <c r="BI491" s="55" t="str">
        <f t="shared" si="108"/>
        <v/>
      </c>
      <c r="BJ491" s="55" t="str">
        <f t="shared" si="108"/>
        <v/>
      </c>
      <c r="BK491" s="55" t="str">
        <f t="shared" si="108"/>
        <v/>
      </c>
      <c r="BL491" s="55" t="str">
        <f t="shared" si="108"/>
        <v/>
      </c>
      <c r="BM491" s="55" t="str">
        <f t="shared" si="108"/>
        <v/>
      </c>
      <c r="BN491" s="55" t="str">
        <f t="shared" si="108"/>
        <v/>
      </c>
      <c r="BO491" s="55" t="str">
        <f t="shared" si="108"/>
        <v/>
      </c>
      <c r="BP491" s="55" t="str">
        <f t="shared" si="108"/>
        <v/>
      </c>
      <c r="BQ491" s="55" t="str">
        <f t="shared" si="108"/>
        <v/>
      </c>
      <c r="BR491" s="62" t="str">
        <f t="shared" si="97"/>
        <v>Base</v>
      </c>
      <c r="BS491" s="62" t="str">
        <f t="shared" si="98"/>
        <v/>
      </c>
      <c r="BT491" s="63">
        <f t="shared" si="99"/>
        <v>116</v>
      </c>
      <c r="BU491" s="64">
        <f t="shared" si="100"/>
        <v>5.96</v>
      </c>
      <c r="BV491" s="64">
        <f t="shared" si="101"/>
        <v>12.92</v>
      </c>
      <c r="BW491" s="64">
        <f t="shared" si="102"/>
        <v>96.6</v>
      </c>
      <c r="BX491" s="65">
        <f t="shared" si="103"/>
        <v>46257.96</v>
      </c>
      <c r="BY491" s="65">
        <f t="shared" si="104"/>
        <v>46264.92</v>
      </c>
      <c r="BZ491" s="65">
        <f t="shared" si="105"/>
        <v>46349.599999999999</v>
      </c>
    </row>
    <row r="492" spans="1:78" ht="15.5" x14ac:dyDescent="0.35">
      <c r="A492">
        <v>72088</v>
      </c>
      <c r="B492" t="s">
        <v>782</v>
      </c>
      <c r="C492" t="s">
        <v>51</v>
      </c>
      <c r="D492">
        <v>48</v>
      </c>
      <c r="E492" t="s">
        <v>526</v>
      </c>
      <c r="F492" t="s">
        <v>849</v>
      </c>
      <c r="G492" t="s">
        <v>242</v>
      </c>
      <c r="H492" t="s">
        <v>51</v>
      </c>
      <c r="I492" s="13">
        <v>46251</v>
      </c>
      <c r="J492" s="13">
        <v>46367</v>
      </c>
      <c r="K492" s="13">
        <v>46309</v>
      </c>
      <c r="L492" t="s">
        <v>282</v>
      </c>
      <c r="M492" t="s">
        <v>193</v>
      </c>
      <c r="N492">
        <v>18</v>
      </c>
      <c r="O492">
        <v>18</v>
      </c>
      <c r="P492">
        <v>18</v>
      </c>
      <c r="Q492">
        <v>18</v>
      </c>
      <c r="R492">
        <v>0</v>
      </c>
      <c r="S492">
        <v>463</v>
      </c>
      <c r="T492" t="s">
        <v>847</v>
      </c>
      <c r="U492">
        <v>0</v>
      </c>
      <c r="V492"/>
      <c r="W492">
        <v>1</v>
      </c>
      <c r="X492" t="s">
        <v>194</v>
      </c>
      <c r="Y492"/>
      <c r="Z492"/>
      <c r="AA492" t="s">
        <v>194</v>
      </c>
      <c r="AB492">
        <v>1363</v>
      </c>
      <c r="AC492" t="s">
        <v>306</v>
      </c>
      <c r="AD492" t="s">
        <v>340</v>
      </c>
      <c r="AE492" t="s">
        <v>483</v>
      </c>
      <c r="AF492" s="13">
        <v>46251</v>
      </c>
      <c r="AG492" s="13">
        <v>46367</v>
      </c>
      <c r="AH492"/>
      <c r="AI492"/>
      <c r="AJ492"/>
      <c r="AK492"/>
      <c r="AL492"/>
      <c r="AM492"/>
      <c r="AN492"/>
      <c r="AO492"/>
      <c r="AP492"/>
      <c r="AQ492"/>
      <c r="AR492"/>
      <c r="AS492"/>
      <c r="AT492" s="59">
        <f>VLOOKUP($BR492,Tables!$D$14:$I$27,2,FALSE)*W492</f>
        <v>160</v>
      </c>
      <c r="AU492" s="59">
        <f>VLOOKUP($BR492,Tables!$D$14:$I$27,3,FALSE)</f>
        <v>0</v>
      </c>
      <c r="AV492" s="59">
        <f>VLOOKUP($BR492,Tables!$D$14:$I$27,4,FALSE)*W492</f>
        <v>0</v>
      </c>
      <c r="AW492" s="59">
        <f>VLOOKUP($BR492,Tables!$D$14:$I$27,5,FALSE)*W492</f>
        <v>0</v>
      </c>
      <c r="AX492" s="52">
        <f>IF(ISERROR(VLOOKUP(V492,Tables!$A$2:$B$27,2,FALSE))=TRUE,0,VLOOKUP(V492,Tables!$A$2:$B$27,2,FALSE))*VLOOKUP(BR492,Tables!$D$14:$J$27,7,FALSE)</f>
        <v>0</v>
      </c>
      <c r="AY492" s="52">
        <f>IF(ISERROR(VLOOKUP(BS492,Tables!$A$2:$B$31,2,FALSE))=TRUE,0,VLOOKUP(BS492,Tables!$A$2:$B$31,2,FALSE))</f>
        <v>0</v>
      </c>
      <c r="AZ492" s="59">
        <f>VLOOKUP($BR492,Tables!$D$14:$K$27,8,FALSE)</f>
        <v>0</v>
      </c>
      <c r="BA492" s="59">
        <f>IF(OR(BR492="T150",BR492="HYBT150"),W492*Tables!$L$23,0)</f>
        <v>0</v>
      </c>
      <c r="BB492" s="59">
        <f>IF(OR(BR492="T200",BR492="HYBT200"),W492*Tables!$E$24,0)</f>
        <v>0</v>
      </c>
      <c r="BC492" s="61">
        <f t="shared" si="96"/>
        <v>160</v>
      </c>
      <c r="BD492" s="55" t="str">
        <f t="shared" si="108"/>
        <v/>
      </c>
      <c r="BE492" s="55" t="str">
        <f t="shared" si="108"/>
        <v/>
      </c>
      <c r="BF492" s="55" t="str">
        <f t="shared" si="108"/>
        <v/>
      </c>
      <c r="BG492" s="55" t="str">
        <f t="shared" si="108"/>
        <v/>
      </c>
      <c r="BH492" s="55" t="str">
        <f t="shared" si="108"/>
        <v/>
      </c>
      <c r="BI492" s="55" t="str">
        <f t="shared" si="108"/>
        <v/>
      </c>
      <c r="BJ492" s="55" t="str">
        <f t="shared" si="108"/>
        <v/>
      </c>
      <c r="BK492" s="55" t="str">
        <f t="shared" si="108"/>
        <v/>
      </c>
      <c r="BL492" s="55" t="str">
        <f t="shared" si="108"/>
        <v/>
      </c>
      <c r="BM492" s="55" t="str">
        <f t="shared" si="108"/>
        <v/>
      </c>
      <c r="BN492" s="55" t="str">
        <f t="shared" si="108"/>
        <v/>
      </c>
      <c r="BO492" s="55" t="str">
        <f t="shared" si="108"/>
        <v/>
      </c>
      <c r="BP492" s="55" t="str">
        <f t="shared" si="108"/>
        <v/>
      </c>
      <c r="BQ492" s="55" t="str">
        <f t="shared" si="108"/>
        <v/>
      </c>
      <c r="BR492" s="62" t="str">
        <f t="shared" si="97"/>
        <v>Base</v>
      </c>
      <c r="BS492" s="62" t="str">
        <f t="shared" si="98"/>
        <v/>
      </c>
      <c r="BT492" s="63">
        <f t="shared" si="99"/>
        <v>117</v>
      </c>
      <c r="BU492" s="64">
        <f t="shared" si="100"/>
        <v>6.02</v>
      </c>
      <c r="BV492" s="64">
        <f t="shared" si="101"/>
        <v>13.04</v>
      </c>
      <c r="BW492" s="64">
        <f t="shared" si="102"/>
        <v>97.44</v>
      </c>
      <c r="BX492" s="65">
        <f t="shared" si="103"/>
        <v>46257.02</v>
      </c>
      <c r="BY492" s="65">
        <f t="shared" si="104"/>
        <v>46264.04</v>
      </c>
      <c r="BZ492" s="65">
        <f t="shared" si="105"/>
        <v>46349.440000000002</v>
      </c>
    </row>
    <row r="493" spans="1:78" ht="15.5" x14ac:dyDescent="0.35">
      <c r="A493">
        <v>72089</v>
      </c>
      <c r="B493" t="s">
        <v>782</v>
      </c>
      <c r="C493" t="s">
        <v>51</v>
      </c>
      <c r="D493">
        <v>48</v>
      </c>
      <c r="E493" t="s">
        <v>520</v>
      </c>
      <c r="F493" t="s">
        <v>849</v>
      </c>
      <c r="G493" t="s">
        <v>242</v>
      </c>
      <c r="H493" t="s">
        <v>51</v>
      </c>
      <c r="I493" s="13">
        <v>46252</v>
      </c>
      <c r="J493" s="13">
        <v>46367</v>
      </c>
      <c r="K493" s="13">
        <v>46309</v>
      </c>
      <c r="L493" t="s">
        <v>282</v>
      </c>
      <c r="M493" t="s">
        <v>193</v>
      </c>
      <c r="N493">
        <v>18</v>
      </c>
      <c r="O493">
        <v>18</v>
      </c>
      <c r="P493">
        <v>18</v>
      </c>
      <c r="Q493">
        <v>18</v>
      </c>
      <c r="R493">
        <v>0</v>
      </c>
      <c r="S493">
        <v>463</v>
      </c>
      <c r="T493" t="s">
        <v>847</v>
      </c>
      <c r="U493">
        <v>0</v>
      </c>
      <c r="V493"/>
      <c r="W493">
        <v>1</v>
      </c>
      <c r="X493" t="s">
        <v>194</v>
      </c>
      <c r="Y493"/>
      <c r="Z493"/>
      <c r="AA493" t="s">
        <v>194</v>
      </c>
      <c r="AB493">
        <v>1363</v>
      </c>
      <c r="AC493" t="s">
        <v>306</v>
      </c>
      <c r="AD493" t="s">
        <v>340</v>
      </c>
      <c r="AE493" t="s">
        <v>496</v>
      </c>
      <c r="AF493" s="13">
        <v>46252</v>
      </c>
      <c r="AG493" s="13">
        <v>46367</v>
      </c>
      <c r="AH493"/>
      <c r="AI493"/>
      <c r="AJ493"/>
      <c r="AK493"/>
      <c r="AL493"/>
      <c r="AM493"/>
      <c r="AN493"/>
      <c r="AO493"/>
      <c r="AP493"/>
      <c r="AQ493"/>
      <c r="AR493"/>
      <c r="AS493"/>
      <c r="AT493" s="59">
        <f>VLOOKUP($BR493,Tables!$D$14:$I$27,2,FALSE)*W493</f>
        <v>160</v>
      </c>
      <c r="AU493" s="59">
        <f>VLOOKUP($BR493,Tables!$D$14:$I$27,3,FALSE)</f>
        <v>0</v>
      </c>
      <c r="AV493" s="59">
        <f>VLOOKUP($BR493,Tables!$D$14:$I$27,4,FALSE)*W493</f>
        <v>0</v>
      </c>
      <c r="AW493" s="59">
        <f>VLOOKUP($BR493,Tables!$D$14:$I$27,5,FALSE)*W493</f>
        <v>0</v>
      </c>
      <c r="AX493" s="52">
        <f>IF(ISERROR(VLOOKUP(V493,Tables!$A$2:$B$27,2,FALSE))=TRUE,0,VLOOKUP(V493,Tables!$A$2:$B$27,2,FALSE))*VLOOKUP(BR493,Tables!$D$14:$J$27,7,FALSE)</f>
        <v>0</v>
      </c>
      <c r="AY493" s="52">
        <f>IF(ISERROR(VLOOKUP(BS493,Tables!$A$2:$B$31,2,FALSE))=TRUE,0,VLOOKUP(BS493,Tables!$A$2:$B$31,2,FALSE))</f>
        <v>0</v>
      </c>
      <c r="AZ493" s="59">
        <f>VLOOKUP($BR493,Tables!$D$14:$K$27,8,FALSE)</f>
        <v>0</v>
      </c>
      <c r="BA493" s="59">
        <f>IF(OR(BR493="T150",BR493="HYBT150"),W493*Tables!$L$23,0)</f>
        <v>0</v>
      </c>
      <c r="BB493" s="59">
        <f>IF(OR(BR493="T200",BR493="HYBT200"),W493*Tables!$E$24,0)</f>
        <v>0</v>
      </c>
      <c r="BC493" s="61">
        <f t="shared" si="96"/>
        <v>160</v>
      </c>
      <c r="BD493" s="55" t="str">
        <f t="shared" si="108"/>
        <v/>
      </c>
      <c r="BE493" s="55" t="str">
        <f t="shared" si="108"/>
        <v/>
      </c>
      <c r="BF493" s="55" t="str">
        <f t="shared" si="108"/>
        <v/>
      </c>
      <c r="BG493" s="55" t="str">
        <f t="shared" si="108"/>
        <v/>
      </c>
      <c r="BH493" s="55" t="str">
        <f t="shared" si="108"/>
        <v/>
      </c>
      <c r="BI493" s="55" t="str">
        <f t="shared" si="108"/>
        <v/>
      </c>
      <c r="BJ493" s="55" t="str">
        <f t="shared" si="108"/>
        <v/>
      </c>
      <c r="BK493" s="55" t="str">
        <f t="shared" si="108"/>
        <v/>
      </c>
      <c r="BL493" s="55" t="str">
        <f t="shared" si="108"/>
        <v/>
      </c>
      <c r="BM493" s="55" t="str">
        <f t="shared" si="108"/>
        <v/>
      </c>
      <c r="BN493" s="55" t="str">
        <f t="shared" si="108"/>
        <v/>
      </c>
      <c r="BO493" s="55" t="str">
        <f t="shared" si="108"/>
        <v/>
      </c>
      <c r="BP493" s="55" t="str">
        <f t="shared" si="108"/>
        <v/>
      </c>
      <c r="BQ493" s="55" t="str">
        <f t="shared" si="108"/>
        <v/>
      </c>
      <c r="BR493" s="62" t="str">
        <f t="shared" si="97"/>
        <v>Base</v>
      </c>
      <c r="BS493" s="62" t="str">
        <f t="shared" si="98"/>
        <v/>
      </c>
      <c r="BT493" s="63">
        <f t="shared" si="99"/>
        <v>116</v>
      </c>
      <c r="BU493" s="64">
        <f t="shared" si="100"/>
        <v>5.96</v>
      </c>
      <c r="BV493" s="64">
        <f t="shared" si="101"/>
        <v>12.92</v>
      </c>
      <c r="BW493" s="64">
        <f t="shared" si="102"/>
        <v>96.6</v>
      </c>
      <c r="BX493" s="65">
        <f t="shared" si="103"/>
        <v>46257.96</v>
      </c>
      <c r="BY493" s="65">
        <f t="shared" si="104"/>
        <v>46264.92</v>
      </c>
      <c r="BZ493" s="65">
        <f t="shared" si="105"/>
        <v>46349.599999999999</v>
      </c>
    </row>
    <row r="494" spans="1:78" ht="15.5" x14ac:dyDescent="0.35">
      <c r="A494">
        <v>72208</v>
      </c>
      <c r="B494" t="s">
        <v>782</v>
      </c>
      <c r="C494" t="s">
        <v>51</v>
      </c>
      <c r="D494">
        <v>48</v>
      </c>
      <c r="E494" t="s">
        <v>591</v>
      </c>
      <c r="F494" t="s">
        <v>849</v>
      </c>
      <c r="G494" t="s">
        <v>242</v>
      </c>
      <c r="H494" t="s">
        <v>51</v>
      </c>
      <c r="I494" s="13">
        <v>46252</v>
      </c>
      <c r="J494" s="13">
        <v>46367</v>
      </c>
      <c r="K494"/>
      <c r="L494" t="s">
        <v>282</v>
      </c>
      <c r="M494" t="s">
        <v>193</v>
      </c>
      <c r="N494">
        <v>18</v>
      </c>
      <c r="O494">
        <v>17</v>
      </c>
      <c r="P494">
        <v>17</v>
      </c>
      <c r="Q494">
        <v>17</v>
      </c>
      <c r="R494">
        <v>0</v>
      </c>
      <c r="S494">
        <v>198685</v>
      </c>
      <c r="T494" t="s">
        <v>1025</v>
      </c>
      <c r="U494">
        <v>0</v>
      </c>
      <c r="V494"/>
      <c r="W494">
        <v>1</v>
      </c>
      <c r="X494" t="s">
        <v>194</v>
      </c>
      <c r="Y494"/>
      <c r="Z494"/>
      <c r="AA494" t="s">
        <v>206</v>
      </c>
      <c r="AB494">
        <v>2303</v>
      </c>
      <c r="AC494" t="s">
        <v>306</v>
      </c>
      <c r="AD494" t="s">
        <v>340</v>
      </c>
      <c r="AE494" t="s">
        <v>496</v>
      </c>
      <c r="AF494" s="13">
        <v>46252</v>
      </c>
      <c r="AG494" s="13">
        <v>46367</v>
      </c>
      <c r="AH494"/>
      <c r="AI494"/>
      <c r="AJ494"/>
      <c r="AK494"/>
      <c r="AL494"/>
      <c r="AM494"/>
      <c r="AN494"/>
      <c r="AO494"/>
      <c r="AP494"/>
      <c r="AQ494"/>
      <c r="AR494"/>
      <c r="AS494"/>
      <c r="AT494" s="59">
        <f>VLOOKUP($BR494,Tables!$D$14:$I$27,2,FALSE)*W494</f>
        <v>160</v>
      </c>
      <c r="AU494" s="59">
        <f>VLOOKUP($BR494,Tables!$D$14:$I$27,3,FALSE)</f>
        <v>0</v>
      </c>
      <c r="AV494" s="59">
        <f>VLOOKUP($BR494,Tables!$D$14:$I$27,4,FALSE)*W494</f>
        <v>0</v>
      </c>
      <c r="AW494" s="59">
        <f>VLOOKUP($BR494,Tables!$D$14:$I$27,5,FALSE)*W494</f>
        <v>0</v>
      </c>
      <c r="AX494" s="52">
        <f>IF(ISERROR(VLOOKUP(V494,Tables!$A$2:$B$27,2,FALSE))=TRUE,0,VLOOKUP(V494,Tables!$A$2:$B$27,2,FALSE))*VLOOKUP(BR494,Tables!$D$14:$J$27,7,FALSE)</f>
        <v>0</v>
      </c>
      <c r="AY494" s="52">
        <f>IF(ISERROR(VLOOKUP(BS494,Tables!$A$2:$B$31,2,FALSE))=TRUE,0,VLOOKUP(BS494,Tables!$A$2:$B$31,2,FALSE))</f>
        <v>0</v>
      </c>
      <c r="AZ494" s="59">
        <f>VLOOKUP($BR494,Tables!$D$14:$K$27,8,FALSE)</f>
        <v>0</v>
      </c>
      <c r="BA494" s="59">
        <f>IF(OR(BR494="T150",BR494="HYBT150"),W494*Tables!$L$23,0)</f>
        <v>0</v>
      </c>
      <c r="BB494" s="59">
        <f>IF(OR(BR494="T200",BR494="HYBT200"),W494*Tables!$E$24,0)</f>
        <v>0</v>
      </c>
      <c r="BC494" s="61">
        <f t="shared" si="96"/>
        <v>160</v>
      </c>
      <c r="BD494" s="55" t="str">
        <f t="shared" si="108"/>
        <v/>
      </c>
      <c r="BE494" s="55" t="str">
        <f t="shared" si="108"/>
        <v/>
      </c>
      <c r="BF494" s="55" t="str">
        <f t="shared" si="108"/>
        <v/>
      </c>
      <c r="BG494" s="55" t="str">
        <f t="shared" si="108"/>
        <v/>
      </c>
      <c r="BH494" s="55" t="str">
        <f t="shared" si="108"/>
        <v/>
      </c>
      <c r="BI494" s="55" t="str">
        <f t="shared" si="108"/>
        <v/>
      </c>
      <c r="BJ494" s="55" t="str">
        <f t="shared" si="108"/>
        <v/>
      </c>
      <c r="BK494" s="55" t="str">
        <f t="shared" si="108"/>
        <v/>
      </c>
      <c r="BL494" s="55" t="str">
        <f t="shared" si="108"/>
        <v/>
      </c>
      <c r="BM494" s="55" t="str">
        <f t="shared" si="108"/>
        <v/>
      </c>
      <c r="BN494" s="55" t="str">
        <f t="shared" si="108"/>
        <v/>
      </c>
      <c r="BO494" s="55" t="str">
        <f t="shared" si="108"/>
        <v/>
      </c>
      <c r="BP494" s="55" t="str">
        <f t="shared" si="108"/>
        <v/>
      </c>
      <c r="BQ494" s="55" t="str">
        <f t="shared" si="108"/>
        <v/>
      </c>
      <c r="BR494" s="62" t="str">
        <f t="shared" si="97"/>
        <v>Base</v>
      </c>
      <c r="BS494" s="62" t="str">
        <f t="shared" si="98"/>
        <v/>
      </c>
      <c r="BT494" s="63">
        <f t="shared" si="99"/>
        <v>116</v>
      </c>
      <c r="BU494" s="64">
        <f t="shared" si="100"/>
        <v>5.96</v>
      </c>
      <c r="BV494" s="64">
        <f t="shared" si="101"/>
        <v>12.92</v>
      </c>
      <c r="BW494" s="64">
        <f t="shared" si="102"/>
        <v>96.6</v>
      </c>
      <c r="BX494" s="65">
        <f t="shared" si="103"/>
        <v>46257.96</v>
      </c>
      <c r="BY494" s="65">
        <f t="shared" si="104"/>
        <v>46264.92</v>
      </c>
      <c r="BZ494" s="65">
        <f t="shared" si="105"/>
        <v>46349.599999999999</v>
      </c>
    </row>
    <row r="495" spans="1:78" ht="15.5" x14ac:dyDescent="0.35">
      <c r="A495">
        <v>71365</v>
      </c>
      <c r="B495" t="s">
        <v>782</v>
      </c>
      <c r="C495" t="s">
        <v>51</v>
      </c>
      <c r="D495">
        <v>68</v>
      </c>
      <c r="E495">
        <v>3001</v>
      </c>
      <c r="F495" t="s">
        <v>257</v>
      </c>
      <c r="G495" t="s">
        <v>242</v>
      </c>
      <c r="H495" t="s">
        <v>51</v>
      </c>
      <c r="I495" s="13">
        <v>46251</v>
      </c>
      <c r="J495" s="13">
        <v>46367</v>
      </c>
      <c r="K495" s="13">
        <v>46309</v>
      </c>
      <c r="L495" t="s">
        <v>269</v>
      </c>
      <c r="M495" t="s">
        <v>161</v>
      </c>
      <c r="N495">
        <v>24</v>
      </c>
      <c r="O495">
        <v>24</v>
      </c>
      <c r="P495">
        <v>24</v>
      </c>
      <c r="Q495">
        <v>24</v>
      </c>
      <c r="R495">
        <v>0</v>
      </c>
      <c r="S495">
        <v>368523</v>
      </c>
      <c r="T495" t="s">
        <v>1027</v>
      </c>
      <c r="U495">
        <v>0</v>
      </c>
      <c r="V495"/>
      <c r="W495">
        <v>4</v>
      </c>
      <c r="X495" t="s">
        <v>194</v>
      </c>
      <c r="Y495"/>
      <c r="Z495" t="s">
        <v>850</v>
      </c>
      <c r="AA495" t="s">
        <v>268</v>
      </c>
      <c r="AB495" t="s">
        <v>198</v>
      </c>
      <c r="AC495" t="s">
        <v>204</v>
      </c>
      <c r="AD495" t="s">
        <v>818</v>
      </c>
      <c r="AE495" t="s">
        <v>475</v>
      </c>
      <c r="AF495" s="13">
        <v>46251</v>
      </c>
      <c r="AG495" s="13">
        <v>46367</v>
      </c>
      <c r="AH495"/>
      <c r="AI495"/>
      <c r="AJ495"/>
      <c r="AK495"/>
      <c r="AL495"/>
      <c r="AM495"/>
      <c r="AN495"/>
      <c r="AO495"/>
      <c r="AP495"/>
      <c r="AQ495"/>
      <c r="AR495"/>
      <c r="AS495"/>
      <c r="AT495" s="59">
        <f>VLOOKUP($BR495,Tables!$D$14:$I$27,2,FALSE)*W495</f>
        <v>640</v>
      </c>
      <c r="AU495" s="59">
        <f>VLOOKUP($BR495,Tables!$D$14:$I$27,3,FALSE)</f>
        <v>0</v>
      </c>
      <c r="AV495" s="59">
        <f>VLOOKUP($BR495,Tables!$D$14:$I$27,4,FALSE)*W495</f>
        <v>0</v>
      </c>
      <c r="AW495" s="59">
        <f>VLOOKUP($BR495,Tables!$D$14:$I$27,5,FALSE)*W495</f>
        <v>0</v>
      </c>
      <c r="AX495" s="52">
        <f>IF(ISERROR(VLOOKUP(V495,Tables!$A$2:$B$27,2,FALSE))=TRUE,0,VLOOKUP(V495,Tables!$A$2:$B$27,2,FALSE))*VLOOKUP(BR495,Tables!$D$14:$J$27,7,FALSE)</f>
        <v>0</v>
      </c>
      <c r="AY495" s="52">
        <f>IF(ISERROR(VLOOKUP(BS495,Tables!$A$2:$B$31,2,FALSE))=TRUE,0,VLOOKUP(BS495,Tables!$A$2:$B$31,2,FALSE))</f>
        <v>0</v>
      </c>
      <c r="AZ495" s="59">
        <f>VLOOKUP($BR495,Tables!$D$14:$K$27,8,FALSE)</f>
        <v>0</v>
      </c>
      <c r="BA495" s="59">
        <f>IF(OR(BR495="T150",BR495="HYBT150"),W495*Tables!$L$23,0)</f>
        <v>0</v>
      </c>
      <c r="BB495" s="59">
        <f>IF(OR(BR495="T200",BR495="HYBT200"),W495*Tables!$E$24,0)</f>
        <v>0</v>
      </c>
      <c r="BC495" s="61">
        <f t="shared" si="96"/>
        <v>640</v>
      </c>
      <c r="BD495" s="55" t="str">
        <f t="shared" si="108"/>
        <v/>
      </c>
      <c r="BE495" s="55" t="str">
        <f t="shared" si="108"/>
        <v/>
      </c>
      <c r="BF495" s="55" t="str">
        <f t="shared" si="108"/>
        <v/>
      </c>
      <c r="BG495" s="55" t="str">
        <f t="shared" si="108"/>
        <v/>
      </c>
      <c r="BH495" s="55" t="str">
        <f t="shared" si="108"/>
        <v/>
      </c>
      <c r="BI495" s="55" t="str">
        <f t="shared" si="108"/>
        <v/>
      </c>
      <c r="BJ495" s="55" t="str">
        <f t="shared" si="108"/>
        <v/>
      </c>
      <c r="BK495" s="55" t="str">
        <f t="shared" si="108"/>
        <v/>
      </c>
      <c r="BL495" s="55" t="str">
        <f t="shared" si="108"/>
        <v/>
      </c>
      <c r="BM495" s="55" t="str">
        <f t="shared" si="108"/>
        <v/>
      </c>
      <c r="BN495" s="55" t="str">
        <f t="shared" si="108"/>
        <v/>
      </c>
      <c r="BO495" s="55" t="str">
        <f t="shared" si="108"/>
        <v/>
      </c>
      <c r="BP495" s="55" t="str">
        <f t="shared" si="108"/>
        <v/>
      </c>
      <c r="BQ495" s="55" t="str">
        <f t="shared" si="108"/>
        <v/>
      </c>
      <c r="BR495" s="62" t="str">
        <f t="shared" si="97"/>
        <v>Base</v>
      </c>
      <c r="BS495" s="62" t="str">
        <f t="shared" si="98"/>
        <v/>
      </c>
      <c r="BT495" s="63">
        <f t="shared" si="99"/>
        <v>117</v>
      </c>
      <c r="BU495" s="64">
        <f t="shared" si="100"/>
        <v>6.02</v>
      </c>
      <c r="BV495" s="64">
        <f t="shared" si="101"/>
        <v>13.04</v>
      </c>
      <c r="BW495" s="64">
        <f t="shared" si="102"/>
        <v>97.44</v>
      </c>
      <c r="BX495" s="65">
        <f t="shared" si="103"/>
        <v>46257.02</v>
      </c>
      <c r="BY495" s="65">
        <f t="shared" si="104"/>
        <v>46264.04</v>
      </c>
      <c r="BZ495" s="65">
        <f t="shared" si="105"/>
        <v>46349.440000000002</v>
      </c>
    </row>
    <row r="496" spans="1:78" ht="15.5" x14ac:dyDescent="0.35">
      <c r="A496">
        <v>71366</v>
      </c>
      <c r="B496" t="s">
        <v>782</v>
      </c>
      <c r="C496" t="s">
        <v>51</v>
      </c>
      <c r="D496">
        <v>68</v>
      </c>
      <c r="E496">
        <v>3002</v>
      </c>
      <c r="F496" t="s">
        <v>257</v>
      </c>
      <c r="G496" t="s">
        <v>242</v>
      </c>
      <c r="H496" t="s">
        <v>51</v>
      </c>
      <c r="I496" s="13">
        <v>46251</v>
      </c>
      <c r="J496" s="13">
        <v>46367</v>
      </c>
      <c r="K496" s="13">
        <v>46309</v>
      </c>
      <c r="L496" t="s">
        <v>19</v>
      </c>
      <c r="M496" t="s">
        <v>193</v>
      </c>
      <c r="N496">
        <v>24</v>
      </c>
      <c r="O496">
        <v>0</v>
      </c>
      <c r="P496">
        <v>0</v>
      </c>
      <c r="Q496">
        <v>0</v>
      </c>
      <c r="R496">
        <v>0</v>
      </c>
      <c r="S496" t="s">
        <v>197</v>
      </c>
      <c r="T496" t="s">
        <v>197</v>
      </c>
      <c r="U496">
        <v>0</v>
      </c>
      <c r="V496"/>
      <c r="W496">
        <v>4</v>
      </c>
      <c r="X496" t="s">
        <v>19</v>
      </c>
      <c r="Y496"/>
      <c r="Z496" t="s">
        <v>385</v>
      </c>
      <c r="AA496"/>
      <c r="AB496"/>
      <c r="AC496" t="s">
        <v>200</v>
      </c>
      <c r="AD496" t="s">
        <v>333</v>
      </c>
      <c r="AE496" t="s">
        <v>483</v>
      </c>
      <c r="AF496" s="13">
        <v>46251</v>
      </c>
      <c r="AG496" s="13">
        <v>46367</v>
      </c>
      <c r="AH496"/>
      <c r="AI496"/>
      <c r="AJ496"/>
      <c r="AK496"/>
      <c r="AL496"/>
      <c r="AM496"/>
      <c r="AN496"/>
      <c r="AO496"/>
      <c r="AP496"/>
      <c r="AQ496"/>
      <c r="AR496"/>
      <c r="AS496"/>
      <c r="AT496" s="59">
        <f>VLOOKUP($BR496,Tables!$D$14:$I$27,2,FALSE)*W496</f>
        <v>640</v>
      </c>
      <c r="AU496" s="59">
        <f>VLOOKUP($BR496,Tables!$D$14:$I$27,3,FALSE)</f>
        <v>0</v>
      </c>
      <c r="AV496" s="59">
        <f>VLOOKUP($BR496,Tables!$D$14:$I$27,4,FALSE)*W496</f>
        <v>0</v>
      </c>
      <c r="AW496" s="59">
        <f>VLOOKUP($BR496,Tables!$D$14:$I$27,5,FALSE)*W496</f>
        <v>0</v>
      </c>
      <c r="AX496" s="52">
        <f>IF(ISERROR(VLOOKUP(V496,Tables!$A$2:$B$27,2,FALSE))=TRUE,0,VLOOKUP(V496,Tables!$A$2:$B$27,2,FALSE))*VLOOKUP(BR496,Tables!$D$14:$J$27,7,FALSE)</f>
        <v>0</v>
      </c>
      <c r="AY496" s="52">
        <f>IF(ISERROR(VLOOKUP(BS496,Tables!$A$2:$B$31,2,FALSE))=TRUE,0,VLOOKUP(BS496,Tables!$A$2:$B$31,2,FALSE))</f>
        <v>0</v>
      </c>
      <c r="AZ496" s="59">
        <f>VLOOKUP($BR496,Tables!$D$14:$K$27,8,FALSE)</f>
        <v>0</v>
      </c>
      <c r="BA496" s="59">
        <f>IF(OR(BR496="T150",BR496="HYBT150"),W496*Tables!$L$23,0)</f>
        <v>0</v>
      </c>
      <c r="BB496" s="59">
        <f>IF(OR(BR496="T200",BR496="HYBT200"),W496*Tables!$E$24,0)</f>
        <v>0</v>
      </c>
      <c r="BC496" s="61">
        <f t="shared" si="96"/>
        <v>640</v>
      </c>
      <c r="BD496" s="55" t="str">
        <f t="shared" si="108"/>
        <v/>
      </c>
      <c r="BE496" s="55" t="str">
        <f t="shared" si="108"/>
        <v/>
      </c>
      <c r="BF496" s="55" t="str">
        <f t="shared" si="108"/>
        <v/>
      </c>
      <c r="BG496" s="55" t="str">
        <f t="shared" si="108"/>
        <v/>
      </c>
      <c r="BH496" s="55" t="str">
        <f t="shared" si="108"/>
        <v/>
      </c>
      <c r="BI496" s="55" t="str">
        <f t="shared" si="108"/>
        <v/>
      </c>
      <c r="BJ496" s="55" t="str">
        <f t="shared" si="108"/>
        <v/>
      </c>
      <c r="BK496" s="55" t="str">
        <f t="shared" si="108"/>
        <v/>
      </c>
      <c r="BL496" s="55" t="str">
        <f t="shared" si="108"/>
        <v/>
      </c>
      <c r="BM496" s="55" t="str">
        <f t="shared" si="108"/>
        <v/>
      </c>
      <c r="BN496" s="55" t="str">
        <f t="shared" si="108"/>
        <v/>
      </c>
      <c r="BO496" s="55" t="str">
        <f t="shared" si="108"/>
        <v/>
      </c>
      <c r="BP496" s="55" t="str">
        <f t="shared" si="108"/>
        <v/>
      </c>
      <c r="BQ496" s="55" t="str">
        <f t="shared" si="108"/>
        <v/>
      </c>
      <c r="BR496" s="62" t="str">
        <f t="shared" si="97"/>
        <v>Base</v>
      </c>
      <c r="BS496" s="62" t="str">
        <f t="shared" si="98"/>
        <v/>
      </c>
      <c r="BT496" s="63">
        <f t="shared" si="99"/>
        <v>117</v>
      </c>
      <c r="BU496" s="64">
        <f t="shared" si="100"/>
        <v>6.02</v>
      </c>
      <c r="BV496" s="64">
        <f t="shared" si="101"/>
        <v>13.04</v>
      </c>
      <c r="BW496" s="64">
        <f t="shared" si="102"/>
        <v>97.44</v>
      </c>
      <c r="BX496" s="65">
        <f t="shared" si="103"/>
        <v>46257.02</v>
      </c>
      <c r="BY496" s="65">
        <f t="shared" si="104"/>
        <v>46264.04</v>
      </c>
      <c r="BZ496" s="65">
        <f t="shared" si="105"/>
        <v>46349.440000000002</v>
      </c>
    </row>
    <row r="497" spans="1:78" ht="15.5" x14ac:dyDescent="0.35">
      <c r="A497">
        <v>71367</v>
      </c>
      <c r="B497" t="s">
        <v>782</v>
      </c>
      <c r="C497" t="s">
        <v>51</v>
      </c>
      <c r="D497">
        <v>68</v>
      </c>
      <c r="E497">
        <v>3003</v>
      </c>
      <c r="F497" t="s">
        <v>257</v>
      </c>
      <c r="G497" t="s">
        <v>242</v>
      </c>
      <c r="H497" t="s">
        <v>51</v>
      </c>
      <c r="I497" s="13">
        <v>46251</v>
      </c>
      <c r="J497" s="13">
        <v>46367</v>
      </c>
      <c r="K497" s="13">
        <v>46309</v>
      </c>
      <c r="L497" t="s">
        <v>19</v>
      </c>
      <c r="M497" t="s">
        <v>161</v>
      </c>
      <c r="N497">
        <v>24</v>
      </c>
      <c r="O497">
        <v>0</v>
      </c>
      <c r="P497">
        <v>0</v>
      </c>
      <c r="Q497">
        <v>0</v>
      </c>
      <c r="R497">
        <v>0</v>
      </c>
      <c r="S497" t="s">
        <v>197</v>
      </c>
      <c r="T497" t="s">
        <v>197</v>
      </c>
      <c r="U497">
        <v>0</v>
      </c>
      <c r="V497"/>
      <c r="W497">
        <v>4</v>
      </c>
      <c r="X497" t="s">
        <v>19</v>
      </c>
      <c r="Y497"/>
      <c r="Z497" t="s">
        <v>851</v>
      </c>
      <c r="AA497" t="s">
        <v>161</v>
      </c>
      <c r="AB497" t="s">
        <v>198</v>
      </c>
      <c r="AC497"/>
      <c r="AD497"/>
      <c r="AE497"/>
      <c r="AF497" s="13">
        <v>46251</v>
      </c>
      <c r="AG497" s="13">
        <v>46367</v>
      </c>
      <c r="AH497"/>
      <c r="AI497"/>
      <c r="AJ497"/>
      <c r="AK497"/>
      <c r="AL497"/>
      <c r="AM497"/>
      <c r="AN497"/>
      <c r="AO497"/>
      <c r="AP497"/>
      <c r="AQ497"/>
      <c r="AR497"/>
      <c r="AS497"/>
      <c r="AT497" s="59">
        <f>VLOOKUP($BR497,Tables!$D$14:$I$27,2,FALSE)*W497</f>
        <v>640</v>
      </c>
      <c r="AU497" s="59">
        <f>VLOOKUP($BR497,Tables!$D$14:$I$27,3,FALSE)</f>
        <v>0</v>
      </c>
      <c r="AV497" s="59">
        <f>VLOOKUP($BR497,Tables!$D$14:$I$27,4,FALSE)*W497</f>
        <v>0</v>
      </c>
      <c r="AW497" s="59">
        <f>VLOOKUP($BR497,Tables!$D$14:$I$27,5,FALSE)*W497</f>
        <v>0</v>
      </c>
      <c r="AX497" s="52">
        <f>IF(ISERROR(VLOOKUP(V497,Tables!$A$2:$B$27,2,FALSE))=TRUE,0,VLOOKUP(V497,Tables!$A$2:$B$27,2,FALSE))*VLOOKUP(BR497,Tables!$D$14:$J$27,7,FALSE)</f>
        <v>0</v>
      </c>
      <c r="AY497" s="52">
        <f>IF(ISERROR(VLOOKUP(BS497,Tables!$A$2:$B$31,2,FALSE))=TRUE,0,VLOOKUP(BS497,Tables!$A$2:$B$31,2,FALSE))</f>
        <v>0</v>
      </c>
      <c r="AZ497" s="59">
        <f>VLOOKUP($BR497,Tables!$D$14:$K$27,8,FALSE)</f>
        <v>0</v>
      </c>
      <c r="BA497" s="59">
        <f>IF(OR(BR497="T150",BR497="HYBT150"),W497*Tables!$L$23,0)</f>
        <v>0</v>
      </c>
      <c r="BB497" s="59">
        <f>IF(OR(BR497="T200",BR497="HYBT200"),W497*Tables!$E$24,0)</f>
        <v>0</v>
      </c>
      <c r="BC497" s="61">
        <f t="shared" si="96"/>
        <v>640</v>
      </c>
      <c r="BD497" s="55" t="str">
        <f t="shared" si="108"/>
        <v/>
      </c>
      <c r="BE497" s="55" t="str">
        <f t="shared" si="108"/>
        <v/>
      </c>
      <c r="BF497" s="55" t="str">
        <f t="shared" si="108"/>
        <v/>
      </c>
      <c r="BG497" s="55" t="str">
        <f t="shared" si="108"/>
        <v/>
      </c>
      <c r="BH497" s="55" t="str">
        <f t="shared" si="108"/>
        <v/>
      </c>
      <c r="BI497" s="55" t="str">
        <f t="shared" si="108"/>
        <v/>
      </c>
      <c r="BJ497" s="55" t="str">
        <f t="shared" si="108"/>
        <v/>
      </c>
      <c r="BK497" s="55" t="str">
        <f t="shared" si="108"/>
        <v/>
      </c>
      <c r="BL497" s="55" t="str">
        <f t="shared" si="108"/>
        <v/>
      </c>
      <c r="BM497" s="55" t="str">
        <f t="shared" si="108"/>
        <v/>
      </c>
      <c r="BN497" s="55" t="str">
        <f t="shared" si="108"/>
        <v/>
      </c>
      <c r="BO497" s="55" t="str">
        <f t="shared" si="108"/>
        <v/>
      </c>
      <c r="BP497" s="55" t="str">
        <f t="shared" si="108"/>
        <v/>
      </c>
      <c r="BQ497" s="55" t="str">
        <f t="shared" si="108"/>
        <v/>
      </c>
      <c r="BR497" s="62" t="str">
        <f t="shared" si="97"/>
        <v>Base</v>
      </c>
      <c r="BS497" s="62" t="str">
        <f t="shared" si="98"/>
        <v/>
      </c>
      <c r="BT497" s="63">
        <f t="shared" si="99"/>
        <v>117</v>
      </c>
      <c r="BU497" s="64">
        <f t="shared" si="100"/>
        <v>6.02</v>
      </c>
      <c r="BV497" s="64">
        <f t="shared" si="101"/>
        <v>13.04</v>
      </c>
      <c r="BW497" s="64">
        <f t="shared" si="102"/>
        <v>97.44</v>
      </c>
      <c r="BX497" s="65">
        <f t="shared" si="103"/>
        <v>46257.02</v>
      </c>
      <c r="BY497" s="65">
        <f t="shared" si="104"/>
        <v>46264.04</v>
      </c>
      <c r="BZ497" s="65">
        <f t="shared" si="105"/>
        <v>46349.440000000002</v>
      </c>
    </row>
    <row r="498" spans="1:78" ht="15.5" x14ac:dyDescent="0.35">
      <c r="A498">
        <v>71806</v>
      </c>
      <c r="B498" t="s">
        <v>782</v>
      </c>
      <c r="C498" t="s">
        <v>51</v>
      </c>
      <c r="D498">
        <v>98</v>
      </c>
      <c r="E498">
        <v>3001</v>
      </c>
      <c r="F498" t="s">
        <v>54</v>
      </c>
      <c r="G498" t="s">
        <v>242</v>
      </c>
      <c r="H498" t="s">
        <v>51</v>
      </c>
      <c r="I498" s="13">
        <v>46252</v>
      </c>
      <c r="J498" s="13">
        <v>46367</v>
      </c>
      <c r="K498" s="13">
        <v>46309</v>
      </c>
      <c r="L498" t="s">
        <v>19</v>
      </c>
      <c r="M498" t="s">
        <v>193</v>
      </c>
      <c r="N498">
        <v>24</v>
      </c>
      <c r="O498">
        <v>0</v>
      </c>
      <c r="P498">
        <v>0</v>
      </c>
      <c r="Q498">
        <v>0</v>
      </c>
      <c r="R498">
        <v>0</v>
      </c>
      <c r="S498" t="s">
        <v>197</v>
      </c>
      <c r="T498" t="s">
        <v>197</v>
      </c>
      <c r="U498">
        <v>0</v>
      </c>
      <c r="V498"/>
      <c r="W498">
        <v>4</v>
      </c>
      <c r="X498" t="s">
        <v>19</v>
      </c>
      <c r="Y498"/>
      <c r="Z498" t="s">
        <v>385</v>
      </c>
      <c r="AA498"/>
      <c r="AB498"/>
      <c r="AC498" t="s">
        <v>200</v>
      </c>
      <c r="AD498" t="s">
        <v>333</v>
      </c>
      <c r="AE498" t="s">
        <v>496</v>
      </c>
      <c r="AF498" s="13">
        <v>46252</v>
      </c>
      <c r="AG498" s="13">
        <v>46367</v>
      </c>
      <c r="AH498"/>
      <c r="AI498"/>
      <c r="AJ498"/>
      <c r="AK498"/>
      <c r="AL498"/>
      <c r="AM498"/>
      <c r="AN498"/>
      <c r="AO498"/>
      <c r="AP498"/>
      <c r="AQ498"/>
      <c r="AR498"/>
      <c r="AS498"/>
      <c r="AT498" s="59">
        <f>VLOOKUP($BR498,Tables!$D$14:$I$27,2,FALSE)*W498</f>
        <v>640</v>
      </c>
      <c r="AU498" s="59">
        <f>VLOOKUP($BR498,Tables!$D$14:$I$27,3,FALSE)</f>
        <v>0</v>
      </c>
      <c r="AV498" s="59">
        <f>VLOOKUP($BR498,Tables!$D$14:$I$27,4,FALSE)*W498</f>
        <v>0</v>
      </c>
      <c r="AW498" s="59">
        <f>VLOOKUP($BR498,Tables!$D$14:$I$27,5,FALSE)*W498</f>
        <v>0</v>
      </c>
      <c r="AX498" s="52">
        <f>IF(ISERROR(VLOOKUP(V498,Tables!$A$2:$B$27,2,FALSE))=TRUE,0,VLOOKUP(V498,Tables!$A$2:$B$27,2,FALSE))*VLOOKUP(BR498,Tables!$D$14:$J$27,7,FALSE)</f>
        <v>0</v>
      </c>
      <c r="AY498" s="52">
        <f>IF(ISERROR(VLOOKUP(BS498,Tables!$A$2:$B$31,2,FALSE))=TRUE,0,VLOOKUP(BS498,Tables!$A$2:$B$31,2,FALSE))</f>
        <v>0</v>
      </c>
      <c r="AZ498" s="59">
        <f>VLOOKUP($BR498,Tables!$D$14:$K$27,8,FALSE)</f>
        <v>0</v>
      </c>
      <c r="BA498" s="59">
        <f>IF(OR(BR498="T150",BR498="HYBT150"),W498*Tables!$L$23,0)</f>
        <v>0</v>
      </c>
      <c r="BB498" s="59">
        <f>IF(OR(BR498="T200",BR498="HYBT200"),W498*Tables!$E$24,0)</f>
        <v>0</v>
      </c>
      <c r="BC498" s="61">
        <f t="shared" si="96"/>
        <v>640</v>
      </c>
      <c r="BD498" s="55" t="str">
        <f t="shared" si="108"/>
        <v/>
      </c>
      <c r="BE498" s="55" t="str">
        <f t="shared" si="108"/>
        <v/>
      </c>
      <c r="BF498" s="55" t="str">
        <f t="shared" si="108"/>
        <v/>
      </c>
      <c r="BG498" s="55" t="str">
        <f t="shared" si="108"/>
        <v/>
      </c>
      <c r="BH498" s="55" t="str">
        <f t="shared" si="108"/>
        <v/>
      </c>
      <c r="BI498" s="55" t="str">
        <f t="shared" si="108"/>
        <v/>
      </c>
      <c r="BJ498" s="55" t="str">
        <f t="shared" si="108"/>
        <v/>
      </c>
      <c r="BK498" s="55" t="str">
        <f t="shared" si="108"/>
        <v/>
      </c>
      <c r="BL498" s="55" t="str">
        <f t="shared" si="108"/>
        <v/>
      </c>
      <c r="BM498" s="55" t="str">
        <f t="shared" si="108"/>
        <v/>
      </c>
      <c r="BN498" s="55" t="str">
        <f t="shared" si="108"/>
        <v/>
      </c>
      <c r="BO498" s="55" t="str">
        <f t="shared" si="108"/>
        <v/>
      </c>
      <c r="BP498" s="55" t="str">
        <f t="shared" si="108"/>
        <v/>
      </c>
      <c r="BQ498" s="55" t="str">
        <f t="shared" si="108"/>
        <v/>
      </c>
      <c r="BR498" s="62" t="str">
        <f t="shared" si="97"/>
        <v>Base</v>
      </c>
      <c r="BS498" s="62" t="str">
        <f t="shared" si="98"/>
        <v/>
      </c>
      <c r="BT498" s="63">
        <f t="shared" si="99"/>
        <v>116</v>
      </c>
      <c r="BU498" s="64">
        <f t="shared" si="100"/>
        <v>5.96</v>
      </c>
      <c r="BV498" s="64">
        <f t="shared" si="101"/>
        <v>12.92</v>
      </c>
      <c r="BW498" s="64">
        <f t="shared" si="102"/>
        <v>96.6</v>
      </c>
      <c r="BX498" s="65">
        <f t="shared" si="103"/>
        <v>46257.96</v>
      </c>
      <c r="BY498" s="65">
        <f t="shared" si="104"/>
        <v>46264.92</v>
      </c>
      <c r="BZ498" s="65">
        <f t="shared" si="105"/>
        <v>46349.599999999999</v>
      </c>
    </row>
    <row r="499" spans="1:78" ht="15.5" x14ac:dyDescent="0.35">
      <c r="A499">
        <v>71368</v>
      </c>
      <c r="B499" t="s">
        <v>782</v>
      </c>
      <c r="C499" t="s">
        <v>51</v>
      </c>
      <c r="D499">
        <v>98</v>
      </c>
      <c r="E499">
        <v>3002</v>
      </c>
      <c r="F499" t="s">
        <v>54</v>
      </c>
      <c r="G499" t="s">
        <v>242</v>
      </c>
      <c r="H499" t="s">
        <v>51</v>
      </c>
      <c r="I499" s="13">
        <v>46251</v>
      </c>
      <c r="J499" s="13">
        <v>46367</v>
      </c>
      <c r="K499" s="13">
        <v>46309</v>
      </c>
      <c r="L499" t="s">
        <v>269</v>
      </c>
      <c r="M499" t="s">
        <v>161</v>
      </c>
      <c r="N499">
        <v>24</v>
      </c>
      <c r="O499">
        <v>12</v>
      </c>
      <c r="P499">
        <v>12</v>
      </c>
      <c r="Q499">
        <v>12</v>
      </c>
      <c r="R499">
        <v>0</v>
      </c>
      <c r="S499">
        <v>368523</v>
      </c>
      <c r="T499" t="s">
        <v>1027</v>
      </c>
      <c r="U499">
        <v>0</v>
      </c>
      <c r="V499"/>
      <c r="W499">
        <v>4</v>
      </c>
      <c r="X499" t="s">
        <v>194</v>
      </c>
      <c r="Y499"/>
      <c r="Z499" t="s">
        <v>850</v>
      </c>
      <c r="AA499" t="s">
        <v>268</v>
      </c>
      <c r="AB499" t="s">
        <v>198</v>
      </c>
      <c r="AC499" t="s">
        <v>204</v>
      </c>
      <c r="AD499" t="s">
        <v>818</v>
      </c>
      <c r="AE499" t="s">
        <v>525</v>
      </c>
      <c r="AF499" s="13">
        <v>46251</v>
      </c>
      <c r="AG499" s="13">
        <v>46367</v>
      </c>
      <c r="AH499"/>
      <c r="AI499"/>
      <c r="AJ499"/>
      <c r="AK499"/>
      <c r="AL499"/>
      <c r="AM499"/>
      <c r="AN499"/>
      <c r="AO499"/>
      <c r="AP499"/>
      <c r="AQ499"/>
      <c r="AR499"/>
      <c r="AS499"/>
      <c r="AT499" s="59">
        <f>VLOOKUP($BR499,Tables!$D$14:$I$27,2,FALSE)*W499</f>
        <v>640</v>
      </c>
      <c r="AU499" s="59">
        <f>VLOOKUP($BR499,Tables!$D$14:$I$27,3,FALSE)</f>
        <v>0</v>
      </c>
      <c r="AV499" s="59">
        <f>VLOOKUP($BR499,Tables!$D$14:$I$27,4,FALSE)*W499</f>
        <v>0</v>
      </c>
      <c r="AW499" s="59">
        <f>VLOOKUP($BR499,Tables!$D$14:$I$27,5,FALSE)*W499</f>
        <v>0</v>
      </c>
      <c r="AX499" s="52">
        <f>IF(ISERROR(VLOOKUP(V499,Tables!$A$2:$B$27,2,FALSE))=TRUE,0,VLOOKUP(V499,Tables!$A$2:$B$27,2,FALSE))*VLOOKUP(BR499,Tables!$D$14:$J$27,7,FALSE)</f>
        <v>0</v>
      </c>
      <c r="AY499" s="52">
        <f>IF(ISERROR(VLOOKUP(BS499,Tables!$A$2:$B$31,2,FALSE))=TRUE,0,VLOOKUP(BS499,Tables!$A$2:$B$31,2,FALSE))</f>
        <v>0</v>
      </c>
      <c r="AZ499" s="59">
        <f>VLOOKUP($BR499,Tables!$D$14:$K$27,8,FALSE)</f>
        <v>0</v>
      </c>
      <c r="BA499" s="59">
        <f>IF(OR(BR499="T150",BR499="HYBT150"),W499*Tables!$L$23,0)</f>
        <v>0</v>
      </c>
      <c r="BB499" s="59">
        <f>IF(OR(BR499="T200",BR499="HYBT200"),W499*Tables!$E$24,0)</f>
        <v>0</v>
      </c>
      <c r="BC499" s="61">
        <f t="shared" si="96"/>
        <v>640</v>
      </c>
      <c r="BD499" s="55" t="str">
        <f t="shared" si="108"/>
        <v/>
      </c>
      <c r="BE499" s="55" t="str">
        <f t="shared" si="108"/>
        <v/>
      </c>
      <c r="BF499" s="55" t="str">
        <f t="shared" si="108"/>
        <v/>
      </c>
      <c r="BG499" s="55" t="str">
        <f t="shared" si="108"/>
        <v/>
      </c>
      <c r="BH499" s="55" t="str">
        <f t="shared" si="108"/>
        <v/>
      </c>
      <c r="BI499" s="55" t="str">
        <f t="shared" si="108"/>
        <v/>
      </c>
      <c r="BJ499" s="55" t="str">
        <f t="shared" si="108"/>
        <v/>
      </c>
      <c r="BK499" s="55" t="str">
        <f t="shared" si="108"/>
        <v/>
      </c>
      <c r="BL499" s="55" t="str">
        <f t="shared" si="108"/>
        <v/>
      </c>
      <c r="BM499" s="55" t="str">
        <f t="shared" si="108"/>
        <v/>
      </c>
      <c r="BN499" s="55" t="str">
        <f t="shared" si="108"/>
        <v/>
      </c>
      <c r="BO499" s="55" t="str">
        <f t="shared" si="108"/>
        <v/>
      </c>
      <c r="BP499" s="55" t="str">
        <f t="shared" si="108"/>
        <v/>
      </c>
      <c r="BQ499" s="55" t="str">
        <f t="shared" si="108"/>
        <v/>
      </c>
      <c r="BR499" s="62" t="str">
        <f t="shared" si="97"/>
        <v>Base</v>
      </c>
      <c r="BS499" s="62" t="str">
        <f t="shared" si="98"/>
        <v/>
      </c>
      <c r="BT499" s="63">
        <f t="shared" si="99"/>
        <v>117</v>
      </c>
      <c r="BU499" s="64">
        <f t="shared" si="100"/>
        <v>6.02</v>
      </c>
      <c r="BV499" s="64">
        <f t="shared" si="101"/>
        <v>13.04</v>
      </c>
      <c r="BW499" s="64">
        <f t="shared" si="102"/>
        <v>97.44</v>
      </c>
      <c r="BX499" s="65">
        <f t="shared" si="103"/>
        <v>46257.02</v>
      </c>
      <c r="BY499" s="65">
        <f t="shared" si="104"/>
        <v>46264.04</v>
      </c>
      <c r="BZ499" s="65">
        <f t="shared" si="105"/>
        <v>46349.440000000002</v>
      </c>
    </row>
    <row r="500" spans="1:78" ht="15.5" x14ac:dyDescent="0.35">
      <c r="A500">
        <v>71807</v>
      </c>
      <c r="B500" t="s">
        <v>782</v>
      </c>
      <c r="C500" t="s">
        <v>51</v>
      </c>
      <c r="D500">
        <v>101</v>
      </c>
      <c r="E500">
        <v>3001</v>
      </c>
      <c r="F500" t="s">
        <v>55</v>
      </c>
      <c r="G500" t="s">
        <v>242</v>
      </c>
      <c r="H500" t="s">
        <v>51</v>
      </c>
      <c r="I500" s="13">
        <v>46252</v>
      </c>
      <c r="J500" s="13">
        <v>46367</v>
      </c>
      <c r="K500" s="13">
        <v>46309</v>
      </c>
      <c r="L500" t="s">
        <v>796</v>
      </c>
      <c r="M500" t="s">
        <v>193</v>
      </c>
      <c r="N500">
        <v>24</v>
      </c>
      <c r="O500">
        <v>12</v>
      </c>
      <c r="P500">
        <v>12</v>
      </c>
      <c r="Q500">
        <v>12</v>
      </c>
      <c r="R500">
        <v>0</v>
      </c>
      <c r="S500">
        <v>252356</v>
      </c>
      <c r="T500" t="s">
        <v>465</v>
      </c>
      <c r="U500">
        <v>0</v>
      </c>
      <c r="V500"/>
      <c r="W500">
        <v>3</v>
      </c>
      <c r="X500" t="s">
        <v>194</v>
      </c>
      <c r="Y500"/>
      <c r="Z500" t="s">
        <v>686</v>
      </c>
      <c r="AA500" t="s">
        <v>194</v>
      </c>
      <c r="AB500">
        <v>2220</v>
      </c>
      <c r="AC500" t="s">
        <v>208</v>
      </c>
      <c r="AD500" t="s">
        <v>209</v>
      </c>
      <c r="AE500" t="s">
        <v>496</v>
      </c>
      <c r="AF500" s="13">
        <v>46252</v>
      </c>
      <c r="AG500" s="13">
        <v>46367</v>
      </c>
      <c r="AH500"/>
      <c r="AI500"/>
      <c r="AJ500"/>
      <c r="AK500"/>
      <c r="AL500"/>
      <c r="AM500"/>
      <c r="AN500"/>
      <c r="AO500"/>
      <c r="AP500"/>
      <c r="AQ500"/>
      <c r="AR500"/>
      <c r="AS500"/>
      <c r="AT500" s="59">
        <f>VLOOKUP($BR500,Tables!$D$14:$I$27,2,FALSE)*W500</f>
        <v>480</v>
      </c>
      <c r="AU500" s="59">
        <f>VLOOKUP($BR500,Tables!$D$14:$I$27,3,FALSE)</f>
        <v>0</v>
      </c>
      <c r="AV500" s="59">
        <f>VLOOKUP($BR500,Tables!$D$14:$I$27,4,FALSE)*W500</f>
        <v>0</v>
      </c>
      <c r="AW500" s="59">
        <f>VLOOKUP($BR500,Tables!$D$14:$I$27,5,FALSE)*W500</f>
        <v>0</v>
      </c>
      <c r="AX500" s="52">
        <f>IF(ISERROR(VLOOKUP(V500,Tables!$A$2:$B$27,2,FALSE))=TRUE,0,VLOOKUP(V500,Tables!$A$2:$B$27,2,FALSE))*VLOOKUP(BR500,Tables!$D$14:$J$27,7,FALSE)</f>
        <v>0</v>
      </c>
      <c r="AY500" s="52">
        <f>IF(ISERROR(VLOOKUP(BS500,Tables!$A$2:$B$31,2,FALSE))=TRUE,0,VLOOKUP(BS500,Tables!$A$2:$B$31,2,FALSE))</f>
        <v>0</v>
      </c>
      <c r="AZ500" s="59">
        <f>VLOOKUP($BR500,Tables!$D$14:$K$27,8,FALSE)</f>
        <v>0</v>
      </c>
      <c r="BA500" s="59">
        <f>IF(OR(BR500="T150",BR500="HYBT150"),W500*Tables!$L$23,0)</f>
        <v>0</v>
      </c>
      <c r="BB500" s="59">
        <f>IF(OR(BR500="T200",BR500="HYBT200"),W500*Tables!$E$24,0)</f>
        <v>0</v>
      </c>
      <c r="BC500" s="61">
        <f t="shared" si="96"/>
        <v>480</v>
      </c>
      <c r="BD500" s="55" t="str">
        <f t="shared" si="108"/>
        <v/>
      </c>
      <c r="BE500" s="55" t="str">
        <f t="shared" si="108"/>
        <v/>
      </c>
      <c r="BF500" s="55" t="str">
        <f t="shared" si="108"/>
        <v/>
      </c>
      <c r="BG500" s="55" t="str">
        <f t="shared" si="108"/>
        <v/>
      </c>
      <c r="BH500" s="55" t="str">
        <f t="shared" si="108"/>
        <v/>
      </c>
      <c r="BI500" s="55" t="str">
        <f t="shared" si="108"/>
        <v/>
      </c>
      <c r="BJ500" s="55" t="str">
        <f t="shared" si="108"/>
        <v/>
      </c>
      <c r="BK500" s="55" t="str">
        <f t="shared" si="108"/>
        <v/>
      </c>
      <c r="BL500" s="55" t="str">
        <f t="shared" si="108"/>
        <v/>
      </c>
      <c r="BM500" s="55" t="str">
        <f t="shared" si="108"/>
        <v/>
      </c>
      <c r="BN500" s="55" t="str">
        <f t="shared" si="108"/>
        <v/>
      </c>
      <c r="BO500" s="55" t="str">
        <f t="shared" si="108"/>
        <v/>
      </c>
      <c r="BP500" s="55" t="str">
        <f t="shared" si="108"/>
        <v/>
      </c>
      <c r="BQ500" s="55" t="str">
        <f t="shared" si="108"/>
        <v/>
      </c>
      <c r="BR500" s="62" t="str">
        <f t="shared" si="97"/>
        <v>Base</v>
      </c>
      <c r="BS500" s="62" t="str">
        <f t="shared" si="98"/>
        <v/>
      </c>
      <c r="BT500" s="63">
        <f t="shared" si="99"/>
        <v>116</v>
      </c>
      <c r="BU500" s="64">
        <f t="shared" si="100"/>
        <v>5.96</v>
      </c>
      <c r="BV500" s="64">
        <f t="shared" si="101"/>
        <v>12.92</v>
      </c>
      <c r="BW500" s="64">
        <f t="shared" si="102"/>
        <v>96.6</v>
      </c>
      <c r="BX500" s="65">
        <f t="shared" si="103"/>
        <v>46257.96</v>
      </c>
      <c r="BY500" s="65">
        <f t="shared" si="104"/>
        <v>46264.92</v>
      </c>
      <c r="BZ500" s="65">
        <f t="shared" si="105"/>
        <v>46349.599999999999</v>
      </c>
    </row>
    <row r="501" spans="1:78" ht="15.5" x14ac:dyDescent="0.35">
      <c r="A501">
        <v>71369</v>
      </c>
      <c r="B501" t="s">
        <v>782</v>
      </c>
      <c r="C501" t="s">
        <v>51</v>
      </c>
      <c r="D501">
        <v>101</v>
      </c>
      <c r="E501">
        <v>3002</v>
      </c>
      <c r="F501" t="s">
        <v>55</v>
      </c>
      <c r="G501" t="s">
        <v>242</v>
      </c>
      <c r="H501" t="s">
        <v>51</v>
      </c>
      <c r="I501" s="13">
        <v>46251</v>
      </c>
      <c r="J501" s="13">
        <v>46367</v>
      </c>
      <c r="K501" s="13">
        <v>46309</v>
      </c>
      <c r="L501" t="s">
        <v>796</v>
      </c>
      <c r="M501" t="s">
        <v>193</v>
      </c>
      <c r="N501">
        <v>24</v>
      </c>
      <c r="O501">
        <v>22</v>
      </c>
      <c r="P501">
        <v>22</v>
      </c>
      <c r="Q501">
        <v>22</v>
      </c>
      <c r="R501">
        <v>0</v>
      </c>
      <c r="S501" t="s">
        <v>197</v>
      </c>
      <c r="T501" t="s">
        <v>197</v>
      </c>
      <c r="U501">
        <v>0</v>
      </c>
      <c r="V501"/>
      <c r="W501">
        <v>3</v>
      </c>
      <c r="X501" t="s">
        <v>194</v>
      </c>
      <c r="Y501"/>
      <c r="Z501" t="s">
        <v>686</v>
      </c>
      <c r="AA501" t="s">
        <v>206</v>
      </c>
      <c r="AB501">
        <v>2306</v>
      </c>
      <c r="AC501" t="s">
        <v>200</v>
      </c>
      <c r="AD501" t="s">
        <v>325</v>
      </c>
      <c r="AE501" t="s">
        <v>483</v>
      </c>
      <c r="AF501" s="13">
        <v>46251</v>
      </c>
      <c r="AG501" s="13">
        <v>46367</v>
      </c>
      <c r="AH501"/>
      <c r="AI501"/>
      <c r="AJ501"/>
      <c r="AK501"/>
      <c r="AL501"/>
      <c r="AM501"/>
      <c r="AN501"/>
      <c r="AO501"/>
      <c r="AP501"/>
      <c r="AQ501"/>
      <c r="AR501"/>
      <c r="AS501"/>
      <c r="AT501" s="59">
        <f>VLOOKUP($BR501,Tables!$D$14:$I$27,2,FALSE)*W501</f>
        <v>480</v>
      </c>
      <c r="AU501" s="59">
        <f>VLOOKUP($BR501,Tables!$D$14:$I$27,3,FALSE)</f>
        <v>0</v>
      </c>
      <c r="AV501" s="59">
        <f>VLOOKUP($BR501,Tables!$D$14:$I$27,4,FALSE)*W501</f>
        <v>0</v>
      </c>
      <c r="AW501" s="59">
        <f>VLOOKUP($BR501,Tables!$D$14:$I$27,5,FALSE)*W501</f>
        <v>0</v>
      </c>
      <c r="AX501" s="52">
        <f>IF(ISERROR(VLOOKUP(V501,Tables!$A$2:$B$27,2,FALSE))=TRUE,0,VLOOKUP(V501,Tables!$A$2:$B$27,2,FALSE))*VLOOKUP(BR501,Tables!$D$14:$J$27,7,FALSE)</f>
        <v>0</v>
      </c>
      <c r="AY501" s="52">
        <f>IF(ISERROR(VLOOKUP(BS501,Tables!$A$2:$B$31,2,FALSE))=TRUE,0,VLOOKUP(BS501,Tables!$A$2:$B$31,2,FALSE))</f>
        <v>0</v>
      </c>
      <c r="AZ501" s="59">
        <f>VLOOKUP($BR501,Tables!$D$14:$K$27,8,FALSE)</f>
        <v>0</v>
      </c>
      <c r="BA501" s="59">
        <f>IF(OR(BR501="T150",BR501="HYBT150"),W501*Tables!$L$23,0)</f>
        <v>0</v>
      </c>
      <c r="BB501" s="59">
        <f>IF(OR(BR501="T200",BR501="HYBT200"),W501*Tables!$E$24,0)</f>
        <v>0</v>
      </c>
      <c r="BC501" s="61">
        <f t="shared" si="96"/>
        <v>480</v>
      </c>
      <c r="BD501" s="55" t="str">
        <f t="shared" si="108"/>
        <v/>
      </c>
      <c r="BE501" s="55" t="str">
        <f t="shared" si="108"/>
        <v/>
      </c>
      <c r="BF501" s="55" t="str">
        <f t="shared" si="108"/>
        <v/>
      </c>
      <c r="BG501" s="55" t="str">
        <f t="shared" si="108"/>
        <v/>
      </c>
      <c r="BH501" s="55" t="str">
        <f t="shared" si="108"/>
        <v/>
      </c>
      <c r="BI501" s="55" t="str">
        <f t="shared" si="108"/>
        <v/>
      </c>
      <c r="BJ501" s="55" t="str">
        <f t="shared" si="108"/>
        <v/>
      </c>
      <c r="BK501" s="55" t="str">
        <f t="shared" si="108"/>
        <v/>
      </c>
      <c r="BL501" s="55" t="str">
        <f t="shared" si="108"/>
        <v/>
      </c>
      <c r="BM501" s="55" t="str">
        <f t="shared" si="108"/>
        <v/>
      </c>
      <c r="BN501" s="55" t="str">
        <f t="shared" si="108"/>
        <v/>
      </c>
      <c r="BO501" s="55" t="str">
        <f t="shared" si="108"/>
        <v/>
      </c>
      <c r="BP501" s="55" t="str">
        <f t="shared" si="108"/>
        <v/>
      </c>
      <c r="BQ501" s="55" t="str">
        <f t="shared" si="108"/>
        <v/>
      </c>
      <c r="BR501" s="62" t="str">
        <f t="shared" si="97"/>
        <v>Base</v>
      </c>
      <c r="BS501" s="62" t="str">
        <f t="shared" si="98"/>
        <v/>
      </c>
      <c r="BT501" s="63">
        <f t="shared" si="99"/>
        <v>117</v>
      </c>
      <c r="BU501" s="64">
        <f t="shared" si="100"/>
        <v>6.02</v>
      </c>
      <c r="BV501" s="64">
        <f t="shared" si="101"/>
        <v>13.04</v>
      </c>
      <c r="BW501" s="64">
        <f t="shared" si="102"/>
        <v>97.44</v>
      </c>
      <c r="BX501" s="65">
        <f t="shared" si="103"/>
        <v>46257.02</v>
      </c>
      <c r="BY501" s="65">
        <f t="shared" si="104"/>
        <v>46264.04</v>
      </c>
      <c r="BZ501" s="65">
        <f t="shared" si="105"/>
        <v>46349.440000000002</v>
      </c>
    </row>
    <row r="502" spans="1:78" ht="15.5" x14ac:dyDescent="0.35">
      <c r="A502">
        <v>71370</v>
      </c>
      <c r="B502" t="s">
        <v>782</v>
      </c>
      <c r="C502" t="s">
        <v>51</v>
      </c>
      <c r="D502">
        <v>101</v>
      </c>
      <c r="E502">
        <v>3003</v>
      </c>
      <c r="F502" t="s">
        <v>55</v>
      </c>
      <c r="G502" t="s">
        <v>242</v>
      </c>
      <c r="H502" t="s">
        <v>51</v>
      </c>
      <c r="I502" s="13">
        <v>46251</v>
      </c>
      <c r="J502" s="13">
        <v>46367</v>
      </c>
      <c r="K502" s="13">
        <v>46309</v>
      </c>
      <c r="L502" t="s">
        <v>826</v>
      </c>
      <c r="M502" t="s">
        <v>193</v>
      </c>
      <c r="N502">
        <v>24</v>
      </c>
      <c r="O502">
        <v>11</v>
      </c>
      <c r="P502">
        <v>11</v>
      </c>
      <c r="Q502">
        <v>11</v>
      </c>
      <c r="R502">
        <v>0</v>
      </c>
      <c r="S502" t="s">
        <v>197</v>
      </c>
      <c r="T502" t="s">
        <v>197</v>
      </c>
      <c r="U502">
        <v>0</v>
      </c>
      <c r="V502"/>
      <c r="W502">
        <v>3</v>
      </c>
      <c r="X502" t="s">
        <v>194</v>
      </c>
      <c r="Y502"/>
      <c r="Z502" t="s">
        <v>852</v>
      </c>
      <c r="AA502" t="s">
        <v>19</v>
      </c>
      <c r="AB502">
        <v>1207</v>
      </c>
      <c r="AC502" t="s">
        <v>2</v>
      </c>
      <c r="AD502" t="s">
        <v>323</v>
      </c>
      <c r="AE502" t="s">
        <v>483</v>
      </c>
      <c r="AF502" s="13">
        <v>46251</v>
      </c>
      <c r="AG502" s="13">
        <v>46367</v>
      </c>
      <c r="AH502"/>
      <c r="AI502"/>
      <c r="AJ502"/>
      <c r="AK502"/>
      <c r="AL502"/>
      <c r="AM502"/>
      <c r="AN502"/>
      <c r="AO502"/>
      <c r="AP502"/>
      <c r="AQ502"/>
      <c r="AR502"/>
      <c r="AS502"/>
      <c r="AT502" s="59">
        <f>VLOOKUP($BR502,Tables!$D$14:$I$27,2,FALSE)*W502</f>
        <v>480</v>
      </c>
      <c r="AU502" s="59">
        <f>VLOOKUP($BR502,Tables!$D$14:$I$27,3,FALSE)</f>
        <v>0</v>
      </c>
      <c r="AV502" s="59">
        <f>VLOOKUP($BR502,Tables!$D$14:$I$27,4,FALSE)*W502</f>
        <v>0</v>
      </c>
      <c r="AW502" s="59">
        <f>VLOOKUP($BR502,Tables!$D$14:$I$27,5,FALSE)*W502</f>
        <v>0</v>
      </c>
      <c r="AX502" s="52">
        <f>IF(ISERROR(VLOOKUP(V502,Tables!$A$2:$B$27,2,FALSE))=TRUE,0,VLOOKUP(V502,Tables!$A$2:$B$27,2,FALSE))*VLOOKUP(BR502,Tables!$D$14:$J$27,7,FALSE)</f>
        <v>0</v>
      </c>
      <c r="AY502" s="52">
        <f>IF(ISERROR(VLOOKUP(BS502,Tables!$A$2:$B$31,2,FALSE))=TRUE,0,VLOOKUP(BS502,Tables!$A$2:$B$31,2,FALSE))</f>
        <v>0</v>
      </c>
      <c r="AZ502" s="59">
        <f>VLOOKUP($BR502,Tables!$D$14:$K$27,8,FALSE)</f>
        <v>0</v>
      </c>
      <c r="BA502" s="59">
        <f>IF(OR(BR502="T150",BR502="HYBT150"),W502*Tables!$L$23,0)</f>
        <v>0</v>
      </c>
      <c r="BB502" s="59">
        <f>IF(OR(BR502="T200",BR502="HYBT200"),W502*Tables!$E$24,0)</f>
        <v>0</v>
      </c>
      <c r="BC502" s="61">
        <f t="shared" si="96"/>
        <v>480</v>
      </c>
      <c r="BD502" s="55" t="str">
        <f t="shared" si="108"/>
        <v/>
      </c>
      <c r="BE502" s="55" t="str">
        <f t="shared" si="108"/>
        <v/>
      </c>
      <c r="BF502" s="55" t="str">
        <f t="shared" si="108"/>
        <v/>
      </c>
      <c r="BG502" s="55" t="str">
        <f t="shared" si="108"/>
        <v/>
      </c>
      <c r="BH502" s="55" t="str">
        <f t="shared" si="108"/>
        <v/>
      </c>
      <c r="BI502" s="55" t="str">
        <f t="shared" si="108"/>
        <v/>
      </c>
      <c r="BJ502" s="55" t="str">
        <f t="shared" si="108"/>
        <v/>
      </c>
      <c r="BK502" s="55" t="str">
        <f t="shared" si="108"/>
        <v/>
      </c>
      <c r="BL502" s="55" t="str">
        <f t="shared" si="108"/>
        <v/>
      </c>
      <c r="BM502" s="55" t="str">
        <f t="shared" si="108"/>
        <v/>
      </c>
      <c r="BN502" s="55" t="str">
        <f t="shared" si="108"/>
        <v/>
      </c>
      <c r="BO502" s="55" t="str">
        <f t="shared" ref="BD502:BQ520" si="109">IF(ISERROR(SEARCHB(" "&amp;BO$1&amp;" "," "&amp;$L502&amp;" "))=TRUE,"",BO$1)</f>
        <v/>
      </c>
      <c r="BP502" s="55" t="str">
        <f t="shared" si="109"/>
        <v/>
      </c>
      <c r="BQ502" s="55" t="str">
        <f t="shared" si="109"/>
        <v/>
      </c>
      <c r="BR502" s="62" t="str">
        <f t="shared" si="97"/>
        <v>Base</v>
      </c>
      <c r="BS502" s="62" t="str">
        <f t="shared" si="98"/>
        <v/>
      </c>
      <c r="BT502" s="63">
        <f t="shared" si="99"/>
        <v>117</v>
      </c>
      <c r="BU502" s="64">
        <f t="shared" si="100"/>
        <v>6.02</v>
      </c>
      <c r="BV502" s="64">
        <f t="shared" si="101"/>
        <v>13.04</v>
      </c>
      <c r="BW502" s="64">
        <f t="shared" si="102"/>
        <v>97.44</v>
      </c>
      <c r="BX502" s="65">
        <f t="shared" si="103"/>
        <v>46257.02</v>
      </c>
      <c r="BY502" s="65">
        <f t="shared" si="104"/>
        <v>46264.04</v>
      </c>
      <c r="BZ502" s="65">
        <f t="shared" si="105"/>
        <v>46349.440000000002</v>
      </c>
    </row>
    <row r="503" spans="1:78" ht="15.5" x14ac:dyDescent="0.35">
      <c r="A503">
        <v>71371</v>
      </c>
      <c r="B503" t="s">
        <v>782</v>
      </c>
      <c r="C503" t="s">
        <v>51</v>
      </c>
      <c r="D503">
        <v>101</v>
      </c>
      <c r="E503">
        <v>3004</v>
      </c>
      <c r="F503" t="s">
        <v>55</v>
      </c>
      <c r="G503" t="s">
        <v>242</v>
      </c>
      <c r="H503" t="s">
        <v>51</v>
      </c>
      <c r="I503" s="13">
        <v>46251</v>
      </c>
      <c r="J503" s="13">
        <v>46367</v>
      </c>
      <c r="K503" s="13">
        <v>46309</v>
      </c>
      <c r="L503" t="s">
        <v>795</v>
      </c>
      <c r="M503" t="s">
        <v>161</v>
      </c>
      <c r="N503">
        <v>24</v>
      </c>
      <c r="O503">
        <v>24</v>
      </c>
      <c r="P503">
        <v>24</v>
      </c>
      <c r="Q503">
        <v>24</v>
      </c>
      <c r="R503">
        <v>0</v>
      </c>
      <c r="S503" t="s">
        <v>197</v>
      </c>
      <c r="T503" t="s">
        <v>197</v>
      </c>
      <c r="U503">
        <v>0</v>
      </c>
      <c r="V503"/>
      <c r="W503">
        <v>3</v>
      </c>
      <c r="X503" t="s">
        <v>194</v>
      </c>
      <c r="Y503"/>
      <c r="Z503" t="s">
        <v>280</v>
      </c>
      <c r="AA503"/>
      <c r="AB503"/>
      <c r="AC503"/>
      <c r="AD503"/>
      <c r="AE503"/>
      <c r="AF503" s="13">
        <v>46251</v>
      </c>
      <c r="AG503" s="13">
        <v>46367</v>
      </c>
      <c r="AH503"/>
      <c r="AI503"/>
      <c r="AJ503"/>
      <c r="AK503"/>
      <c r="AL503"/>
      <c r="AM503"/>
      <c r="AN503"/>
      <c r="AO503"/>
      <c r="AP503"/>
      <c r="AQ503"/>
      <c r="AR503"/>
      <c r="AS503"/>
      <c r="AT503" s="59">
        <f>VLOOKUP($BR503,Tables!$D$14:$I$27,2,FALSE)*W503</f>
        <v>480</v>
      </c>
      <c r="AU503" s="59">
        <f>VLOOKUP($BR503,Tables!$D$14:$I$27,3,FALSE)</f>
        <v>0</v>
      </c>
      <c r="AV503" s="59">
        <f>VLOOKUP($BR503,Tables!$D$14:$I$27,4,FALSE)*W503</f>
        <v>0</v>
      </c>
      <c r="AW503" s="59">
        <f>VLOOKUP($BR503,Tables!$D$14:$I$27,5,FALSE)*W503</f>
        <v>0</v>
      </c>
      <c r="AX503" s="52">
        <f>IF(ISERROR(VLOOKUP(V503,Tables!$A$2:$B$27,2,FALSE))=TRUE,0,VLOOKUP(V503,Tables!$A$2:$B$27,2,FALSE))*VLOOKUP(BR503,Tables!$D$14:$J$27,7,FALSE)</f>
        <v>0</v>
      </c>
      <c r="AY503" s="52">
        <f>IF(ISERROR(VLOOKUP(BS503,Tables!$A$2:$B$31,2,FALSE))=TRUE,0,VLOOKUP(BS503,Tables!$A$2:$B$31,2,FALSE))</f>
        <v>0</v>
      </c>
      <c r="AZ503" s="59">
        <f>VLOOKUP($BR503,Tables!$D$14:$K$27,8,FALSE)</f>
        <v>0</v>
      </c>
      <c r="BA503" s="59">
        <f>IF(OR(BR503="T150",BR503="HYBT150"),W503*Tables!$L$23,0)</f>
        <v>0</v>
      </c>
      <c r="BB503" s="59">
        <f>IF(OR(BR503="T200",BR503="HYBT200"),W503*Tables!$E$24,0)</f>
        <v>0</v>
      </c>
      <c r="BC503" s="61">
        <f t="shared" si="96"/>
        <v>480</v>
      </c>
      <c r="BD503" s="55" t="str">
        <f t="shared" si="109"/>
        <v/>
      </c>
      <c r="BE503" s="55" t="str">
        <f t="shared" si="109"/>
        <v/>
      </c>
      <c r="BF503" s="55" t="str">
        <f t="shared" si="109"/>
        <v/>
      </c>
      <c r="BG503" s="55" t="str">
        <f t="shared" si="109"/>
        <v/>
      </c>
      <c r="BH503" s="55" t="str">
        <f t="shared" si="109"/>
        <v/>
      </c>
      <c r="BI503" s="55" t="str">
        <f t="shared" si="109"/>
        <v/>
      </c>
      <c r="BJ503" s="55" t="str">
        <f t="shared" si="109"/>
        <v/>
      </c>
      <c r="BK503" s="55" t="str">
        <f t="shared" si="109"/>
        <v/>
      </c>
      <c r="BL503" s="55" t="str">
        <f t="shared" si="109"/>
        <v/>
      </c>
      <c r="BM503" s="55" t="str">
        <f t="shared" si="109"/>
        <v/>
      </c>
      <c r="BN503" s="55" t="str">
        <f t="shared" si="109"/>
        <v/>
      </c>
      <c r="BO503" s="55" t="str">
        <f t="shared" si="109"/>
        <v/>
      </c>
      <c r="BP503" s="55" t="str">
        <f t="shared" si="109"/>
        <v/>
      </c>
      <c r="BQ503" s="55" t="str">
        <f t="shared" si="109"/>
        <v/>
      </c>
      <c r="BR503" s="62" t="str">
        <f t="shared" si="97"/>
        <v>Base</v>
      </c>
      <c r="BS503" s="62" t="str">
        <f t="shared" si="98"/>
        <v/>
      </c>
      <c r="BT503" s="63">
        <f t="shared" si="99"/>
        <v>117</v>
      </c>
      <c r="BU503" s="64">
        <f t="shared" si="100"/>
        <v>6.02</v>
      </c>
      <c r="BV503" s="64">
        <f t="shared" si="101"/>
        <v>13.04</v>
      </c>
      <c r="BW503" s="64">
        <f t="shared" si="102"/>
        <v>97.44</v>
      </c>
      <c r="BX503" s="65">
        <f t="shared" si="103"/>
        <v>46257.02</v>
      </c>
      <c r="BY503" s="65">
        <f t="shared" si="104"/>
        <v>46264.04</v>
      </c>
      <c r="BZ503" s="65">
        <f t="shared" si="105"/>
        <v>46349.440000000002</v>
      </c>
    </row>
    <row r="504" spans="1:78" ht="15.5" x14ac:dyDescent="0.35">
      <c r="A504">
        <v>71372</v>
      </c>
      <c r="B504" t="s">
        <v>782</v>
      </c>
      <c r="C504" t="s">
        <v>51</v>
      </c>
      <c r="D504">
        <v>101</v>
      </c>
      <c r="E504">
        <v>3005</v>
      </c>
      <c r="F504" t="s">
        <v>55</v>
      </c>
      <c r="G504" t="s">
        <v>242</v>
      </c>
      <c r="H504" t="s">
        <v>51</v>
      </c>
      <c r="I504" s="13">
        <v>46251</v>
      </c>
      <c r="J504" s="13">
        <v>46367</v>
      </c>
      <c r="K504" s="13">
        <v>46309</v>
      </c>
      <c r="L504" t="s">
        <v>795</v>
      </c>
      <c r="M504" t="s">
        <v>161</v>
      </c>
      <c r="N504">
        <v>24</v>
      </c>
      <c r="O504">
        <v>19</v>
      </c>
      <c r="P504">
        <v>19</v>
      </c>
      <c r="Q504">
        <v>19</v>
      </c>
      <c r="R504">
        <v>0</v>
      </c>
      <c r="S504" t="s">
        <v>197</v>
      </c>
      <c r="T504" t="s">
        <v>197</v>
      </c>
      <c r="U504">
        <v>0</v>
      </c>
      <c r="V504"/>
      <c r="W504">
        <v>3</v>
      </c>
      <c r="X504" t="s">
        <v>194</v>
      </c>
      <c r="Y504"/>
      <c r="Z504" t="s">
        <v>277</v>
      </c>
      <c r="AA504"/>
      <c r="AB504"/>
      <c r="AC504"/>
      <c r="AD504"/>
      <c r="AE504"/>
      <c r="AF504" s="13">
        <v>46251</v>
      </c>
      <c r="AG504" s="13">
        <v>46367</v>
      </c>
      <c r="AH504"/>
      <c r="AI504"/>
      <c r="AJ504"/>
      <c r="AK504"/>
      <c r="AL504"/>
      <c r="AM504"/>
      <c r="AN504"/>
      <c r="AO504"/>
      <c r="AP504"/>
      <c r="AQ504"/>
      <c r="AR504"/>
      <c r="AS504"/>
      <c r="AT504" s="59">
        <f>VLOOKUP($BR504,Tables!$D$14:$I$27,2,FALSE)*W504</f>
        <v>480</v>
      </c>
      <c r="AU504" s="59">
        <f>VLOOKUP($BR504,Tables!$D$14:$I$27,3,FALSE)</f>
        <v>0</v>
      </c>
      <c r="AV504" s="59">
        <f>VLOOKUP($BR504,Tables!$D$14:$I$27,4,FALSE)*W504</f>
        <v>0</v>
      </c>
      <c r="AW504" s="59">
        <f>VLOOKUP($BR504,Tables!$D$14:$I$27,5,FALSE)*W504</f>
        <v>0</v>
      </c>
      <c r="AX504" s="52">
        <f>IF(ISERROR(VLOOKUP(V504,Tables!$A$2:$B$27,2,FALSE))=TRUE,0,VLOOKUP(V504,Tables!$A$2:$B$27,2,FALSE))*VLOOKUP(BR504,Tables!$D$14:$J$27,7,FALSE)</f>
        <v>0</v>
      </c>
      <c r="AY504" s="52">
        <f>IF(ISERROR(VLOOKUP(BS504,Tables!$A$2:$B$31,2,FALSE))=TRUE,0,VLOOKUP(BS504,Tables!$A$2:$B$31,2,FALSE))</f>
        <v>0</v>
      </c>
      <c r="AZ504" s="59">
        <f>VLOOKUP($BR504,Tables!$D$14:$K$27,8,FALSE)</f>
        <v>0</v>
      </c>
      <c r="BA504" s="59">
        <f>IF(OR(BR504="T150",BR504="HYBT150"),W504*Tables!$L$23,0)</f>
        <v>0</v>
      </c>
      <c r="BB504" s="59">
        <f>IF(OR(BR504="T200",BR504="HYBT200"),W504*Tables!$E$24,0)</f>
        <v>0</v>
      </c>
      <c r="BC504" s="61">
        <f t="shared" si="96"/>
        <v>480</v>
      </c>
      <c r="BD504" s="55" t="str">
        <f t="shared" si="109"/>
        <v/>
      </c>
      <c r="BE504" s="55" t="str">
        <f t="shared" si="109"/>
        <v/>
      </c>
      <c r="BF504" s="55" t="str">
        <f t="shared" si="109"/>
        <v/>
      </c>
      <c r="BG504" s="55" t="str">
        <f t="shared" si="109"/>
        <v/>
      </c>
      <c r="BH504" s="55" t="str">
        <f t="shared" si="109"/>
        <v/>
      </c>
      <c r="BI504" s="55" t="str">
        <f t="shared" si="109"/>
        <v/>
      </c>
      <c r="BJ504" s="55" t="str">
        <f t="shared" si="109"/>
        <v/>
      </c>
      <c r="BK504" s="55" t="str">
        <f t="shared" si="109"/>
        <v/>
      </c>
      <c r="BL504" s="55" t="str">
        <f t="shared" si="109"/>
        <v/>
      </c>
      <c r="BM504" s="55" t="str">
        <f t="shared" si="109"/>
        <v/>
      </c>
      <c r="BN504" s="55" t="str">
        <f t="shared" si="109"/>
        <v/>
      </c>
      <c r="BO504" s="55" t="str">
        <f t="shared" si="109"/>
        <v/>
      </c>
      <c r="BP504" s="55" t="str">
        <f t="shared" si="109"/>
        <v/>
      </c>
      <c r="BQ504" s="55" t="str">
        <f t="shared" si="109"/>
        <v/>
      </c>
      <c r="BR504" s="62" t="str">
        <f t="shared" si="97"/>
        <v>Base</v>
      </c>
      <c r="BS504" s="62" t="str">
        <f t="shared" si="98"/>
        <v/>
      </c>
      <c r="BT504" s="63">
        <f t="shared" si="99"/>
        <v>117</v>
      </c>
      <c r="BU504" s="64">
        <f t="shared" si="100"/>
        <v>6.02</v>
      </c>
      <c r="BV504" s="64">
        <f t="shared" si="101"/>
        <v>13.04</v>
      </c>
      <c r="BW504" s="64">
        <f t="shared" si="102"/>
        <v>97.44</v>
      </c>
      <c r="BX504" s="65">
        <f t="shared" si="103"/>
        <v>46257.02</v>
      </c>
      <c r="BY504" s="65">
        <f t="shared" si="104"/>
        <v>46264.04</v>
      </c>
      <c r="BZ504" s="65">
        <f t="shared" si="105"/>
        <v>46349.440000000002</v>
      </c>
    </row>
    <row r="505" spans="1:78" ht="15.5" x14ac:dyDescent="0.35">
      <c r="A505">
        <v>71050</v>
      </c>
      <c r="B505" t="s">
        <v>782</v>
      </c>
      <c r="C505" t="s">
        <v>51</v>
      </c>
      <c r="D505">
        <v>101</v>
      </c>
      <c r="E505">
        <v>3090</v>
      </c>
      <c r="F505" t="s">
        <v>55</v>
      </c>
      <c r="G505" t="s">
        <v>242</v>
      </c>
      <c r="H505" t="s">
        <v>51</v>
      </c>
      <c r="I505" s="13">
        <v>46246</v>
      </c>
      <c r="J505" s="13">
        <v>46374</v>
      </c>
      <c r="K505" s="13">
        <v>46310</v>
      </c>
      <c r="L505" t="s">
        <v>956</v>
      </c>
      <c r="M505" t="s">
        <v>476</v>
      </c>
      <c r="N505">
        <v>32</v>
      </c>
      <c r="O505">
        <v>0</v>
      </c>
      <c r="P505">
        <v>0</v>
      </c>
      <c r="Q505">
        <v>0</v>
      </c>
      <c r="R505">
        <v>0</v>
      </c>
      <c r="S505">
        <v>367743</v>
      </c>
      <c r="T505" t="s">
        <v>1028</v>
      </c>
      <c r="U505">
        <v>0</v>
      </c>
      <c r="V505"/>
      <c r="W505">
        <v>3</v>
      </c>
      <c r="X505" t="s">
        <v>194</v>
      </c>
      <c r="Y505"/>
      <c r="Z505" t="s">
        <v>477</v>
      </c>
      <c r="AA505" t="s">
        <v>478</v>
      </c>
      <c r="AB505" t="s">
        <v>199</v>
      </c>
      <c r="AC505" t="s">
        <v>783</v>
      </c>
      <c r="AD505" t="s">
        <v>201</v>
      </c>
      <c r="AE505" t="s">
        <v>480</v>
      </c>
      <c r="AF505" s="13">
        <v>46246</v>
      </c>
      <c r="AG505" s="13">
        <v>46374</v>
      </c>
      <c r="AH505"/>
      <c r="AI505"/>
      <c r="AJ505"/>
      <c r="AK505"/>
      <c r="AL505"/>
      <c r="AM505"/>
      <c r="AN505"/>
      <c r="AO505"/>
      <c r="AP505"/>
      <c r="AQ505"/>
      <c r="AR505"/>
      <c r="AS505"/>
      <c r="AT505" s="59">
        <f>VLOOKUP($BR505,Tables!$D$14:$I$27,2,FALSE)*W505</f>
        <v>480</v>
      </c>
      <c r="AU505" s="59">
        <f>VLOOKUP($BR505,Tables!$D$14:$I$27,3,FALSE)</f>
        <v>0</v>
      </c>
      <c r="AV505" s="59">
        <f>VLOOKUP($BR505,Tables!$D$14:$I$27,4,FALSE)*W505</f>
        <v>0</v>
      </c>
      <c r="AW505" s="59">
        <f>VLOOKUP($BR505,Tables!$D$14:$I$27,5,FALSE)*W505</f>
        <v>0</v>
      </c>
      <c r="AX505" s="52">
        <f>IF(ISERROR(VLOOKUP(V505,Tables!$A$2:$B$27,2,FALSE))=TRUE,0,VLOOKUP(V505,Tables!$A$2:$B$27,2,FALSE))*VLOOKUP(BR505,Tables!$D$14:$J$27,7,FALSE)</f>
        <v>0</v>
      </c>
      <c r="AY505" s="52">
        <f>IF(ISERROR(VLOOKUP(BS505,Tables!$A$2:$B$31,2,FALSE))=TRUE,0,VLOOKUP(BS505,Tables!$A$2:$B$31,2,FALSE))</f>
        <v>0</v>
      </c>
      <c r="AZ505" s="59">
        <f>VLOOKUP($BR505,Tables!$D$14:$K$27,8,FALSE)</f>
        <v>0</v>
      </c>
      <c r="BA505" s="59">
        <f>IF(OR(BR505="T150",BR505="HYBT150"),W505*Tables!$L$23,0)</f>
        <v>0</v>
      </c>
      <c r="BB505" s="59">
        <f>IF(OR(BR505="T200",BR505="HYBT200"),W505*Tables!$E$24,0)</f>
        <v>0</v>
      </c>
      <c r="BC505" s="61">
        <f t="shared" si="96"/>
        <v>480</v>
      </c>
      <c r="BD505" s="55" t="str">
        <f t="shared" si="109"/>
        <v/>
      </c>
      <c r="BE505" s="55" t="str">
        <f t="shared" si="109"/>
        <v/>
      </c>
      <c r="BF505" s="55" t="str">
        <f t="shared" si="109"/>
        <v/>
      </c>
      <c r="BG505" s="55" t="str">
        <f t="shared" si="109"/>
        <v/>
      </c>
      <c r="BH505" s="55" t="str">
        <f t="shared" si="109"/>
        <v/>
      </c>
      <c r="BI505" s="55" t="str">
        <f t="shared" si="109"/>
        <v/>
      </c>
      <c r="BJ505" s="55" t="str">
        <f t="shared" si="109"/>
        <v/>
      </c>
      <c r="BK505" s="55" t="str">
        <f t="shared" si="109"/>
        <v/>
      </c>
      <c r="BL505" s="55" t="str">
        <f t="shared" si="109"/>
        <v/>
      </c>
      <c r="BM505" s="55" t="str">
        <f t="shared" si="109"/>
        <v/>
      </c>
      <c r="BN505" s="55" t="str">
        <f t="shared" si="109"/>
        <v/>
      </c>
      <c r="BO505" s="55" t="str">
        <f t="shared" si="109"/>
        <v/>
      </c>
      <c r="BP505" s="55" t="str">
        <f t="shared" si="109"/>
        <v/>
      </c>
      <c r="BQ505" s="55" t="str">
        <f t="shared" si="109"/>
        <v/>
      </c>
      <c r="BR505" s="62" t="str">
        <f t="shared" si="97"/>
        <v>Base</v>
      </c>
      <c r="BS505" s="62" t="str">
        <f t="shared" si="98"/>
        <v/>
      </c>
      <c r="BT505" s="63">
        <f t="shared" si="99"/>
        <v>129</v>
      </c>
      <c r="BU505" s="64">
        <f t="shared" si="100"/>
        <v>6.7399999999999993</v>
      </c>
      <c r="BV505" s="64">
        <f t="shared" si="101"/>
        <v>14.479999999999999</v>
      </c>
      <c r="BW505" s="64">
        <f t="shared" si="102"/>
        <v>107.52</v>
      </c>
      <c r="BX505" s="65">
        <f t="shared" si="103"/>
        <v>46252.74</v>
      </c>
      <c r="BY505" s="65">
        <f t="shared" si="104"/>
        <v>46260.480000000003</v>
      </c>
      <c r="BZ505" s="65">
        <f t="shared" si="105"/>
        <v>46353.52</v>
      </c>
    </row>
    <row r="506" spans="1:78" ht="15.5" x14ac:dyDescent="0.35">
      <c r="A506">
        <v>71148</v>
      </c>
      <c r="B506" t="s">
        <v>782</v>
      </c>
      <c r="C506" t="s">
        <v>51</v>
      </c>
      <c r="D506">
        <v>101</v>
      </c>
      <c r="E506" t="s">
        <v>488</v>
      </c>
      <c r="F506" t="s">
        <v>55</v>
      </c>
      <c r="G506" t="s">
        <v>242</v>
      </c>
      <c r="H506" t="s">
        <v>51</v>
      </c>
      <c r="I506" s="13">
        <v>46251</v>
      </c>
      <c r="J506" s="13">
        <v>46304</v>
      </c>
      <c r="K506" s="13">
        <v>46277</v>
      </c>
      <c r="L506" t="s">
        <v>795</v>
      </c>
      <c r="M506" t="s">
        <v>161</v>
      </c>
      <c r="N506">
        <v>24</v>
      </c>
      <c r="O506">
        <v>0</v>
      </c>
      <c r="P506">
        <v>0</v>
      </c>
      <c r="Q506">
        <v>0</v>
      </c>
      <c r="R506">
        <v>0</v>
      </c>
      <c r="S506" t="s">
        <v>197</v>
      </c>
      <c r="T506" t="s">
        <v>197</v>
      </c>
      <c r="U506">
        <v>0</v>
      </c>
      <c r="V506"/>
      <c r="W506">
        <v>3</v>
      </c>
      <c r="X506" t="s">
        <v>293</v>
      </c>
      <c r="Y506"/>
      <c r="Z506" t="s">
        <v>853</v>
      </c>
      <c r="AA506"/>
      <c r="AB506"/>
      <c r="AC506"/>
      <c r="AD506"/>
      <c r="AE506"/>
      <c r="AF506" s="13">
        <v>46251</v>
      </c>
      <c r="AG506" s="13">
        <v>46304</v>
      </c>
      <c r="AH506"/>
      <c r="AI506"/>
      <c r="AJ506"/>
      <c r="AK506"/>
      <c r="AL506"/>
      <c r="AM506"/>
      <c r="AN506"/>
      <c r="AO506"/>
      <c r="AP506"/>
      <c r="AQ506"/>
      <c r="AR506"/>
      <c r="AS506"/>
      <c r="AT506" s="59">
        <f>VLOOKUP($BR506,Tables!$D$14:$I$27,2,FALSE)*W506</f>
        <v>480</v>
      </c>
      <c r="AU506" s="59">
        <f>VLOOKUP($BR506,Tables!$D$14:$I$27,3,FALSE)</f>
        <v>0</v>
      </c>
      <c r="AV506" s="59">
        <f>VLOOKUP($BR506,Tables!$D$14:$I$27,4,FALSE)*W506</f>
        <v>0</v>
      </c>
      <c r="AW506" s="59">
        <f>VLOOKUP($BR506,Tables!$D$14:$I$27,5,FALSE)*W506</f>
        <v>0</v>
      </c>
      <c r="AX506" s="52">
        <f>IF(ISERROR(VLOOKUP(V506,Tables!$A$2:$B$27,2,FALSE))=TRUE,0,VLOOKUP(V506,Tables!$A$2:$B$27,2,FALSE))*VLOOKUP(BR506,Tables!$D$14:$J$27,7,FALSE)</f>
        <v>0</v>
      </c>
      <c r="AY506" s="52">
        <f>IF(ISERROR(VLOOKUP(BS506,Tables!$A$2:$B$31,2,FALSE))=TRUE,0,VLOOKUP(BS506,Tables!$A$2:$B$31,2,FALSE))</f>
        <v>0</v>
      </c>
      <c r="AZ506" s="59">
        <f>VLOOKUP($BR506,Tables!$D$14:$K$27,8,FALSE)</f>
        <v>0</v>
      </c>
      <c r="BA506" s="59">
        <f>IF(OR(BR506="T150",BR506="HYBT150"),W506*Tables!$L$23,0)</f>
        <v>0</v>
      </c>
      <c r="BB506" s="59">
        <f>IF(OR(BR506="T200",BR506="HYBT200"),W506*Tables!$E$24,0)</f>
        <v>0</v>
      </c>
      <c r="BC506" s="61">
        <f t="shared" si="96"/>
        <v>480</v>
      </c>
      <c r="BD506" s="55" t="str">
        <f t="shared" si="109"/>
        <v/>
      </c>
      <c r="BE506" s="55" t="str">
        <f t="shared" si="109"/>
        <v/>
      </c>
      <c r="BF506" s="55" t="str">
        <f t="shared" si="109"/>
        <v/>
      </c>
      <c r="BG506" s="55" t="str">
        <f t="shared" si="109"/>
        <v/>
      </c>
      <c r="BH506" s="55" t="str">
        <f t="shared" si="109"/>
        <v/>
      </c>
      <c r="BI506" s="55" t="str">
        <f t="shared" si="109"/>
        <v/>
      </c>
      <c r="BJ506" s="55" t="str">
        <f t="shared" si="109"/>
        <v/>
      </c>
      <c r="BK506" s="55" t="str">
        <f t="shared" si="109"/>
        <v/>
      </c>
      <c r="BL506" s="55" t="str">
        <f t="shared" si="109"/>
        <v/>
      </c>
      <c r="BM506" s="55" t="str">
        <f t="shared" si="109"/>
        <v/>
      </c>
      <c r="BN506" s="55" t="str">
        <f t="shared" si="109"/>
        <v/>
      </c>
      <c r="BO506" s="55" t="str">
        <f t="shared" si="109"/>
        <v/>
      </c>
      <c r="BP506" s="55" t="str">
        <f t="shared" si="109"/>
        <v/>
      </c>
      <c r="BQ506" s="55" t="str">
        <f t="shared" si="109"/>
        <v/>
      </c>
      <c r="BR506" s="62" t="str">
        <f t="shared" si="97"/>
        <v>Base</v>
      </c>
      <c r="BS506" s="62" t="str">
        <f t="shared" si="98"/>
        <v/>
      </c>
      <c r="BT506" s="63">
        <f t="shared" si="99"/>
        <v>54</v>
      </c>
      <c r="BU506" s="64">
        <f t="shared" si="100"/>
        <v>2.2399999999999998</v>
      </c>
      <c r="BV506" s="64">
        <f t="shared" si="101"/>
        <v>5.4799999999999995</v>
      </c>
      <c r="BW506" s="64">
        <f t="shared" si="102"/>
        <v>44.519999999999996</v>
      </c>
      <c r="BX506" s="65">
        <f t="shared" si="103"/>
        <v>46253.24</v>
      </c>
      <c r="BY506" s="65">
        <f t="shared" si="104"/>
        <v>46256.480000000003</v>
      </c>
      <c r="BZ506" s="65">
        <f t="shared" si="105"/>
        <v>46295.519999999997</v>
      </c>
    </row>
    <row r="507" spans="1:78" ht="15.5" x14ac:dyDescent="0.35">
      <c r="A507">
        <v>70986</v>
      </c>
      <c r="B507" t="s">
        <v>782</v>
      </c>
      <c r="C507" t="s">
        <v>51</v>
      </c>
      <c r="D507">
        <v>101</v>
      </c>
      <c r="E507" t="s">
        <v>470</v>
      </c>
      <c r="F507" t="s">
        <v>55</v>
      </c>
      <c r="G507" t="s">
        <v>242</v>
      </c>
      <c r="H507" t="s">
        <v>51</v>
      </c>
      <c r="I507" s="13">
        <v>46308</v>
      </c>
      <c r="J507" s="13">
        <v>46367</v>
      </c>
      <c r="K507" s="13">
        <v>46337</v>
      </c>
      <c r="L507" t="s">
        <v>796</v>
      </c>
      <c r="M507" t="s">
        <v>193</v>
      </c>
      <c r="N507">
        <v>24</v>
      </c>
      <c r="O507">
        <v>0</v>
      </c>
      <c r="P507">
        <v>0</v>
      </c>
      <c r="Q507">
        <v>0</v>
      </c>
      <c r="R507">
        <v>0</v>
      </c>
      <c r="S507" t="s">
        <v>197</v>
      </c>
      <c r="T507" t="s">
        <v>197</v>
      </c>
      <c r="U507">
        <v>0</v>
      </c>
      <c r="V507"/>
      <c r="W507">
        <v>3</v>
      </c>
      <c r="X507" t="s">
        <v>293</v>
      </c>
      <c r="Y507"/>
      <c r="Z507"/>
      <c r="AA507"/>
      <c r="AB507"/>
      <c r="AC507" t="s">
        <v>21</v>
      </c>
      <c r="AD507" t="s">
        <v>2</v>
      </c>
      <c r="AE507" t="s">
        <v>496</v>
      </c>
      <c r="AF507" s="13">
        <v>46308</v>
      </c>
      <c r="AG507" s="13">
        <v>46367</v>
      </c>
      <c r="AH507"/>
      <c r="AI507"/>
      <c r="AJ507"/>
      <c r="AK507"/>
      <c r="AL507"/>
      <c r="AM507"/>
      <c r="AN507"/>
      <c r="AO507"/>
      <c r="AP507"/>
      <c r="AQ507"/>
      <c r="AR507"/>
      <c r="AS507"/>
      <c r="AT507" s="59">
        <f>VLOOKUP($BR507,Tables!$D$14:$I$27,2,FALSE)*W507</f>
        <v>480</v>
      </c>
      <c r="AU507" s="59">
        <f>VLOOKUP($BR507,Tables!$D$14:$I$27,3,FALSE)</f>
        <v>0</v>
      </c>
      <c r="AV507" s="59">
        <f>VLOOKUP($BR507,Tables!$D$14:$I$27,4,FALSE)*W507</f>
        <v>0</v>
      </c>
      <c r="AW507" s="59">
        <f>VLOOKUP($BR507,Tables!$D$14:$I$27,5,FALSE)*W507</f>
        <v>0</v>
      </c>
      <c r="AX507" s="52">
        <f>IF(ISERROR(VLOOKUP(V507,Tables!$A$2:$B$27,2,FALSE))=TRUE,0,VLOOKUP(V507,Tables!$A$2:$B$27,2,FALSE))*VLOOKUP(BR507,Tables!$D$14:$J$27,7,FALSE)</f>
        <v>0</v>
      </c>
      <c r="AY507" s="52">
        <f>IF(ISERROR(VLOOKUP(BS507,Tables!$A$2:$B$31,2,FALSE))=TRUE,0,VLOOKUP(BS507,Tables!$A$2:$B$31,2,FALSE))</f>
        <v>0</v>
      </c>
      <c r="AZ507" s="59">
        <f>VLOOKUP($BR507,Tables!$D$14:$K$27,8,FALSE)</f>
        <v>0</v>
      </c>
      <c r="BA507" s="59">
        <f>IF(OR(BR507="T150",BR507="HYBT150"),W507*Tables!$L$23,0)</f>
        <v>0</v>
      </c>
      <c r="BB507" s="59">
        <f>IF(OR(BR507="T200",BR507="HYBT200"),W507*Tables!$E$24,0)</f>
        <v>0</v>
      </c>
      <c r="BC507" s="61">
        <f t="shared" ref="BC507:BC570" si="110">SUM(AT507:BB507)</f>
        <v>480</v>
      </c>
      <c r="BD507" s="55" t="str">
        <f t="shared" si="109"/>
        <v/>
      </c>
      <c r="BE507" s="55" t="str">
        <f t="shared" si="109"/>
        <v/>
      </c>
      <c r="BF507" s="55" t="str">
        <f t="shared" si="109"/>
        <v/>
      </c>
      <c r="BG507" s="55" t="str">
        <f t="shared" si="109"/>
        <v/>
      </c>
      <c r="BH507" s="55" t="str">
        <f t="shared" si="109"/>
        <v/>
      </c>
      <c r="BI507" s="55" t="str">
        <f t="shared" si="109"/>
        <v/>
      </c>
      <c r="BJ507" s="55" t="str">
        <f t="shared" si="109"/>
        <v/>
      </c>
      <c r="BK507" s="55" t="str">
        <f t="shared" si="109"/>
        <v/>
      </c>
      <c r="BL507" s="55" t="str">
        <f t="shared" si="109"/>
        <v/>
      </c>
      <c r="BM507" s="55" t="str">
        <f t="shared" si="109"/>
        <v/>
      </c>
      <c r="BN507" s="55" t="str">
        <f t="shared" si="109"/>
        <v/>
      </c>
      <c r="BO507" s="55" t="str">
        <f t="shared" si="109"/>
        <v/>
      </c>
      <c r="BP507" s="55" t="str">
        <f t="shared" si="109"/>
        <v/>
      </c>
      <c r="BQ507" s="55" t="str">
        <f t="shared" si="109"/>
        <v/>
      </c>
      <c r="BR507" s="62" t="str">
        <f t="shared" ref="BR507:BR570" si="111">IF(BD507&amp;BE507&amp;BF507&amp;BG507&amp;BH507&amp;BI507&amp;BJ507&amp;BK507&amp;BP507&amp;BQ507="","Base",BD507&amp;BE507&amp;BF507&amp;BG507&amp;BH507&amp;BI507&amp;BJ507&amp;BK507&amp;BP507&amp;BQ507)</f>
        <v>Base</v>
      </c>
      <c r="BS507" s="62" t="str">
        <f t="shared" ref="BS507:BS570" si="112">IF(BL507&amp;BM507&amp;BN507&amp;BO507="","",BL507&amp;BM507&amp;BN507&amp;BO507)</f>
        <v/>
      </c>
      <c r="BT507" s="63">
        <f t="shared" ref="BT507:BT570" si="113">J507-I507+1</f>
        <v>60</v>
      </c>
      <c r="BU507" s="64">
        <f t="shared" ref="BU507:BU570" si="114">BT507*0.06-1</f>
        <v>2.5999999999999996</v>
      </c>
      <c r="BV507" s="64">
        <f t="shared" ref="BV507:BV570" si="115">BT507*0.12-1</f>
        <v>6.1999999999999993</v>
      </c>
      <c r="BW507" s="64">
        <f t="shared" ref="BW507:BW570" si="116">(BT507-1)*0.84</f>
        <v>49.559999999999995</v>
      </c>
      <c r="BX507" s="65">
        <f t="shared" ref="BX507:BX570" si="117">BU507+I507</f>
        <v>46310.6</v>
      </c>
      <c r="BY507" s="65">
        <f t="shared" ref="BY507:BY570" si="118">BV507+I507</f>
        <v>46314.2</v>
      </c>
      <c r="BZ507" s="65">
        <f t="shared" ref="BZ507:BZ570" si="119">IF(WEEKDAY(BW507+I507)=1,BW507+I507+1,IF(WEEKDAY(BW507+I507)=7,BW507+I507+2,BW507+I507))</f>
        <v>46357.56</v>
      </c>
    </row>
    <row r="508" spans="1:78" ht="15.5" x14ac:dyDescent="0.35">
      <c r="A508">
        <v>71373</v>
      </c>
      <c r="B508" t="s">
        <v>782</v>
      </c>
      <c r="C508" t="s">
        <v>51</v>
      </c>
      <c r="D508">
        <v>101</v>
      </c>
      <c r="E508" t="s">
        <v>526</v>
      </c>
      <c r="F508" t="s">
        <v>55</v>
      </c>
      <c r="G508" t="s">
        <v>242</v>
      </c>
      <c r="H508" t="s">
        <v>51</v>
      </c>
      <c r="I508" s="13">
        <v>46251</v>
      </c>
      <c r="J508" s="13">
        <v>46367</v>
      </c>
      <c r="K508" s="13">
        <v>46309</v>
      </c>
      <c r="L508" t="s">
        <v>796</v>
      </c>
      <c r="M508" t="s">
        <v>193</v>
      </c>
      <c r="N508">
        <v>18</v>
      </c>
      <c r="O508">
        <v>18</v>
      </c>
      <c r="P508">
        <v>18</v>
      </c>
      <c r="Q508">
        <v>18</v>
      </c>
      <c r="R508">
        <v>0</v>
      </c>
      <c r="S508">
        <v>112</v>
      </c>
      <c r="T508" t="s">
        <v>463</v>
      </c>
      <c r="U508">
        <v>0</v>
      </c>
      <c r="V508"/>
      <c r="W508">
        <v>3</v>
      </c>
      <c r="X508" t="s">
        <v>194</v>
      </c>
      <c r="Y508"/>
      <c r="Z508"/>
      <c r="AA508" t="s">
        <v>19</v>
      </c>
      <c r="AB508">
        <v>1256</v>
      </c>
      <c r="AC508" t="s">
        <v>200</v>
      </c>
      <c r="AD508" t="s">
        <v>325</v>
      </c>
      <c r="AE508" t="s">
        <v>483</v>
      </c>
      <c r="AF508" s="13">
        <v>46251</v>
      </c>
      <c r="AG508" s="13">
        <v>46367</v>
      </c>
      <c r="AH508"/>
      <c r="AI508"/>
      <c r="AJ508"/>
      <c r="AK508"/>
      <c r="AL508"/>
      <c r="AM508"/>
      <c r="AN508"/>
      <c r="AO508"/>
      <c r="AP508"/>
      <c r="AQ508"/>
      <c r="AR508"/>
      <c r="AS508"/>
      <c r="AT508" s="59">
        <f>VLOOKUP($BR508,Tables!$D$14:$I$27,2,FALSE)*W508</f>
        <v>480</v>
      </c>
      <c r="AU508" s="59">
        <f>VLOOKUP($BR508,Tables!$D$14:$I$27,3,FALSE)</f>
        <v>0</v>
      </c>
      <c r="AV508" s="59">
        <f>VLOOKUP($BR508,Tables!$D$14:$I$27,4,FALSE)*W508</f>
        <v>0</v>
      </c>
      <c r="AW508" s="59">
        <f>VLOOKUP($BR508,Tables!$D$14:$I$27,5,FALSE)*W508</f>
        <v>0</v>
      </c>
      <c r="AX508" s="52">
        <f>IF(ISERROR(VLOOKUP(V508,Tables!$A$2:$B$27,2,FALSE))=TRUE,0,VLOOKUP(V508,Tables!$A$2:$B$27,2,FALSE))*VLOOKUP(BR508,Tables!$D$14:$J$27,7,FALSE)</f>
        <v>0</v>
      </c>
      <c r="AY508" s="52">
        <f>IF(ISERROR(VLOOKUP(BS508,Tables!$A$2:$B$31,2,FALSE))=TRUE,0,VLOOKUP(BS508,Tables!$A$2:$B$31,2,FALSE))</f>
        <v>0</v>
      </c>
      <c r="AZ508" s="59">
        <f>VLOOKUP($BR508,Tables!$D$14:$K$27,8,FALSE)</f>
        <v>0</v>
      </c>
      <c r="BA508" s="59">
        <f>IF(OR(BR508="T150",BR508="HYBT150"),W508*Tables!$L$23,0)</f>
        <v>0</v>
      </c>
      <c r="BB508" s="59">
        <f>IF(OR(BR508="T200",BR508="HYBT200"),W508*Tables!$E$24,0)</f>
        <v>0</v>
      </c>
      <c r="BC508" s="61">
        <f t="shared" si="110"/>
        <v>480</v>
      </c>
      <c r="BD508" s="55" t="str">
        <f t="shared" si="109"/>
        <v/>
      </c>
      <c r="BE508" s="55" t="str">
        <f t="shared" si="109"/>
        <v/>
      </c>
      <c r="BF508" s="55" t="str">
        <f t="shared" si="109"/>
        <v/>
      </c>
      <c r="BG508" s="55" t="str">
        <f t="shared" si="109"/>
        <v/>
      </c>
      <c r="BH508" s="55" t="str">
        <f t="shared" si="109"/>
        <v/>
      </c>
      <c r="BI508" s="55" t="str">
        <f t="shared" si="109"/>
        <v/>
      </c>
      <c r="BJ508" s="55" t="str">
        <f t="shared" si="109"/>
        <v/>
      </c>
      <c r="BK508" s="55" t="str">
        <f t="shared" si="109"/>
        <v/>
      </c>
      <c r="BL508" s="55" t="str">
        <f t="shared" si="109"/>
        <v/>
      </c>
      <c r="BM508" s="55" t="str">
        <f t="shared" si="109"/>
        <v/>
      </c>
      <c r="BN508" s="55" t="str">
        <f t="shared" si="109"/>
        <v/>
      </c>
      <c r="BO508" s="55" t="str">
        <f t="shared" si="109"/>
        <v/>
      </c>
      <c r="BP508" s="55" t="str">
        <f t="shared" si="109"/>
        <v/>
      </c>
      <c r="BQ508" s="55" t="str">
        <f t="shared" si="109"/>
        <v/>
      </c>
      <c r="BR508" s="62" t="str">
        <f t="shared" si="111"/>
        <v>Base</v>
      </c>
      <c r="BS508" s="62" t="str">
        <f t="shared" si="112"/>
        <v/>
      </c>
      <c r="BT508" s="63">
        <f t="shared" si="113"/>
        <v>117</v>
      </c>
      <c r="BU508" s="64">
        <f t="shared" si="114"/>
        <v>6.02</v>
      </c>
      <c r="BV508" s="64">
        <f t="shared" si="115"/>
        <v>13.04</v>
      </c>
      <c r="BW508" s="64">
        <f t="shared" si="116"/>
        <v>97.44</v>
      </c>
      <c r="BX508" s="65">
        <f t="shared" si="117"/>
        <v>46257.02</v>
      </c>
      <c r="BY508" s="65">
        <f t="shared" si="118"/>
        <v>46264.04</v>
      </c>
      <c r="BZ508" s="65">
        <f t="shared" si="119"/>
        <v>46349.440000000002</v>
      </c>
    </row>
    <row r="509" spans="1:78" ht="15.5" x14ac:dyDescent="0.35">
      <c r="A509">
        <v>71808</v>
      </c>
      <c r="B509" t="s">
        <v>782</v>
      </c>
      <c r="C509" t="s">
        <v>51</v>
      </c>
      <c r="D509">
        <v>101</v>
      </c>
      <c r="E509" t="s">
        <v>520</v>
      </c>
      <c r="F509" t="s">
        <v>55</v>
      </c>
      <c r="G509" t="s">
        <v>242</v>
      </c>
      <c r="H509" t="s">
        <v>51</v>
      </c>
      <c r="I509" s="13">
        <v>46252</v>
      </c>
      <c r="J509" s="13">
        <v>46367</v>
      </c>
      <c r="K509" s="13">
        <v>46309</v>
      </c>
      <c r="L509" t="s">
        <v>796</v>
      </c>
      <c r="M509" t="s">
        <v>193</v>
      </c>
      <c r="N509">
        <v>18</v>
      </c>
      <c r="O509">
        <v>18</v>
      </c>
      <c r="P509">
        <v>18</v>
      </c>
      <c r="Q509">
        <v>18</v>
      </c>
      <c r="R509">
        <v>0</v>
      </c>
      <c r="S509">
        <v>112</v>
      </c>
      <c r="T509" t="s">
        <v>463</v>
      </c>
      <c r="U509">
        <v>0</v>
      </c>
      <c r="V509"/>
      <c r="W509">
        <v>3</v>
      </c>
      <c r="X509" t="s">
        <v>194</v>
      </c>
      <c r="Y509"/>
      <c r="Z509"/>
      <c r="AA509" t="s">
        <v>206</v>
      </c>
      <c r="AB509">
        <v>2302</v>
      </c>
      <c r="AC509" t="s">
        <v>200</v>
      </c>
      <c r="AD509" t="s">
        <v>325</v>
      </c>
      <c r="AE509" t="s">
        <v>496</v>
      </c>
      <c r="AF509" s="13">
        <v>46252</v>
      </c>
      <c r="AG509" s="13">
        <v>46367</v>
      </c>
      <c r="AH509"/>
      <c r="AI509"/>
      <c r="AJ509"/>
      <c r="AK509"/>
      <c r="AL509"/>
      <c r="AM509"/>
      <c r="AN509"/>
      <c r="AO509"/>
      <c r="AP509"/>
      <c r="AQ509"/>
      <c r="AR509"/>
      <c r="AS509"/>
      <c r="AT509" s="59">
        <f>VLOOKUP($BR509,Tables!$D$14:$I$27,2,FALSE)*W509</f>
        <v>480</v>
      </c>
      <c r="AU509" s="59">
        <f>VLOOKUP($BR509,Tables!$D$14:$I$27,3,FALSE)</f>
        <v>0</v>
      </c>
      <c r="AV509" s="59">
        <f>VLOOKUP($BR509,Tables!$D$14:$I$27,4,FALSE)*W509</f>
        <v>0</v>
      </c>
      <c r="AW509" s="59">
        <f>VLOOKUP($BR509,Tables!$D$14:$I$27,5,FALSE)*W509</f>
        <v>0</v>
      </c>
      <c r="AX509" s="52">
        <f>IF(ISERROR(VLOOKUP(V509,Tables!$A$2:$B$27,2,FALSE))=TRUE,0,VLOOKUP(V509,Tables!$A$2:$B$27,2,FALSE))*VLOOKUP(BR509,Tables!$D$14:$J$27,7,FALSE)</f>
        <v>0</v>
      </c>
      <c r="AY509" s="52">
        <f>IF(ISERROR(VLOOKUP(BS509,Tables!$A$2:$B$31,2,FALSE))=TRUE,0,VLOOKUP(BS509,Tables!$A$2:$B$31,2,FALSE))</f>
        <v>0</v>
      </c>
      <c r="AZ509" s="59">
        <f>VLOOKUP($BR509,Tables!$D$14:$K$27,8,FALSE)</f>
        <v>0</v>
      </c>
      <c r="BA509" s="59">
        <f>IF(OR(BR509="T150",BR509="HYBT150"),W509*Tables!$L$23,0)</f>
        <v>0</v>
      </c>
      <c r="BB509" s="59">
        <f>IF(OR(BR509="T200",BR509="HYBT200"),W509*Tables!$E$24,0)</f>
        <v>0</v>
      </c>
      <c r="BC509" s="61">
        <f t="shared" si="110"/>
        <v>480</v>
      </c>
      <c r="BD509" s="55" t="str">
        <f t="shared" si="109"/>
        <v/>
      </c>
      <c r="BE509" s="55" t="str">
        <f t="shared" si="109"/>
        <v/>
      </c>
      <c r="BF509" s="55" t="str">
        <f t="shared" si="109"/>
        <v/>
      </c>
      <c r="BG509" s="55" t="str">
        <f t="shared" si="109"/>
        <v/>
      </c>
      <c r="BH509" s="55" t="str">
        <f t="shared" si="109"/>
        <v/>
      </c>
      <c r="BI509" s="55" t="str">
        <f t="shared" si="109"/>
        <v/>
      </c>
      <c r="BJ509" s="55" t="str">
        <f t="shared" si="109"/>
        <v/>
      </c>
      <c r="BK509" s="55" t="str">
        <f t="shared" si="109"/>
        <v/>
      </c>
      <c r="BL509" s="55" t="str">
        <f t="shared" si="109"/>
        <v/>
      </c>
      <c r="BM509" s="55" t="str">
        <f t="shared" si="109"/>
        <v/>
      </c>
      <c r="BN509" s="55" t="str">
        <f t="shared" si="109"/>
        <v/>
      </c>
      <c r="BO509" s="55" t="str">
        <f t="shared" si="109"/>
        <v/>
      </c>
      <c r="BP509" s="55" t="str">
        <f t="shared" si="109"/>
        <v/>
      </c>
      <c r="BQ509" s="55" t="str">
        <f t="shared" si="109"/>
        <v/>
      </c>
      <c r="BR509" s="62" t="str">
        <f t="shared" si="111"/>
        <v>Base</v>
      </c>
      <c r="BS509" s="62" t="str">
        <f t="shared" si="112"/>
        <v/>
      </c>
      <c r="BT509" s="63">
        <f t="shared" si="113"/>
        <v>116</v>
      </c>
      <c r="BU509" s="64">
        <f t="shared" si="114"/>
        <v>5.96</v>
      </c>
      <c r="BV509" s="64">
        <f t="shared" si="115"/>
        <v>12.92</v>
      </c>
      <c r="BW509" s="64">
        <f t="shared" si="116"/>
        <v>96.6</v>
      </c>
      <c r="BX509" s="65">
        <f t="shared" si="117"/>
        <v>46257.96</v>
      </c>
      <c r="BY509" s="65">
        <f t="shared" si="118"/>
        <v>46264.92</v>
      </c>
      <c r="BZ509" s="65">
        <f t="shared" si="119"/>
        <v>46349.599999999999</v>
      </c>
    </row>
    <row r="510" spans="1:78" ht="15.5" x14ac:dyDescent="0.35">
      <c r="A510">
        <v>71809</v>
      </c>
      <c r="B510" t="s">
        <v>782</v>
      </c>
      <c r="C510" t="s">
        <v>51</v>
      </c>
      <c r="D510">
        <v>101</v>
      </c>
      <c r="E510" t="s">
        <v>591</v>
      </c>
      <c r="F510" t="s">
        <v>55</v>
      </c>
      <c r="G510" t="s">
        <v>242</v>
      </c>
      <c r="H510" t="s">
        <v>51</v>
      </c>
      <c r="I510" s="13">
        <v>46252</v>
      </c>
      <c r="J510" s="13">
        <v>46367</v>
      </c>
      <c r="K510"/>
      <c r="L510" t="s">
        <v>796</v>
      </c>
      <c r="M510" t="s">
        <v>193</v>
      </c>
      <c r="N510">
        <v>18</v>
      </c>
      <c r="O510">
        <v>0</v>
      </c>
      <c r="P510">
        <v>0</v>
      </c>
      <c r="Q510">
        <v>0</v>
      </c>
      <c r="R510">
        <v>0</v>
      </c>
      <c r="S510">
        <v>198685</v>
      </c>
      <c r="T510" t="s">
        <v>1025</v>
      </c>
      <c r="U510">
        <v>0</v>
      </c>
      <c r="V510"/>
      <c r="W510">
        <v>3</v>
      </c>
      <c r="X510" t="s">
        <v>962</v>
      </c>
      <c r="Y510"/>
      <c r="Z510"/>
      <c r="AA510" t="s">
        <v>206</v>
      </c>
      <c r="AB510">
        <v>2306</v>
      </c>
      <c r="AC510" t="s">
        <v>200</v>
      </c>
      <c r="AD510" t="s">
        <v>325</v>
      </c>
      <c r="AE510" t="s">
        <v>496</v>
      </c>
      <c r="AF510" s="13">
        <v>46252</v>
      </c>
      <c r="AG510" s="13">
        <v>46367</v>
      </c>
      <c r="AH510"/>
      <c r="AI510"/>
      <c r="AJ510"/>
      <c r="AK510"/>
      <c r="AL510"/>
      <c r="AM510"/>
      <c r="AN510"/>
      <c r="AO510"/>
      <c r="AP510"/>
      <c r="AQ510"/>
      <c r="AR510"/>
      <c r="AS510"/>
      <c r="AT510" s="59">
        <f>VLOOKUP($BR510,Tables!$D$14:$I$27,2,FALSE)*W510</f>
        <v>480</v>
      </c>
      <c r="AU510" s="59">
        <f>VLOOKUP($BR510,Tables!$D$14:$I$27,3,FALSE)</f>
        <v>0</v>
      </c>
      <c r="AV510" s="59">
        <f>VLOOKUP($BR510,Tables!$D$14:$I$27,4,FALSE)*W510</f>
        <v>0</v>
      </c>
      <c r="AW510" s="59">
        <f>VLOOKUP($BR510,Tables!$D$14:$I$27,5,FALSE)*W510</f>
        <v>0</v>
      </c>
      <c r="AX510" s="52">
        <f>IF(ISERROR(VLOOKUP(V510,Tables!$A$2:$B$27,2,FALSE))=TRUE,0,VLOOKUP(V510,Tables!$A$2:$B$27,2,FALSE))*VLOOKUP(BR510,Tables!$D$14:$J$27,7,FALSE)</f>
        <v>0</v>
      </c>
      <c r="AY510" s="52">
        <f>IF(ISERROR(VLOOKUP(BS510,Tables!$A$2:$B$31,2,FALSE))=TRUE,0,VLOOKUP(BS510,Tables!$A$2:$B$31,2,FALSE))</f>
        <v>0</v>
      </c>
      <c r="AZ510" s="59">
        <f>VLOOKUP($BR510,Tables!$D$14:$K$27,8,FALSE)</f>
        <v>0</v>
      </c>
      <c r="BA510" s="59">
        <f>IF(OR(BR510="T150",BR510="HYBT150"),W510*Tables!$L$23,0)</f>
        <v>0</v>
      </c>
      <c r="BB510" s="59">
        <f>IF(OR(BR510="T200",BR510="HYBT200"),W510*Tables!$E$24,0)</f>
        <v>0</v>
      </c>
      <c r="BC510" s="61">
        <f t="shared" si="110"/>
        <v>480</v>
      </c>
      <c r="BD510" s="55" t="str">
        <f t="shared" si="109"/>
        <v/>
      </c>
      <c r="BE510" s="55" t="str">
        <f t="shared" si="109"/>
        <v/>
      </c>
      <c r="BF510" s="55" t="str">
        <f t="shared" si="109"/>
        <v/>
      </c>
      <c r="BG510" s="55" t="str">
        <f t="shared" si="109"/>
        <v/>
      </c>
      <c r="BH510" s="55" t="str">
        <f t="shared" si="109"/>
        <v/>
      </c>
      <c r="BI510" s="55" t="str">
        <f t="shared" si="109"/>
        <v/>
      </c>
      <c r="BJ510" s="55" t="str">
        <f t="shared" si="109"/>
        <v/>
      </c>
      <c r="BK510" s="55" t="str">
        <f t="shared" si="109"/>
        <v/>
      </c>
      <c r="BL510" s="55" t="str">
        <f t="shared" si="109"/>
        <v/>
      </c>
      <c r="BM510" s="55" t="str">
        <f t="shared" si="109"/>
        <v/>
      </c>
      <c r="BN510" s="55" t="str">
        <f t="shared" si="109"/>
        <v/>
      </c>
      <c r="BO510" s="55" t="str">
        <f t="shared" si="109"/>
        <v/>
      </c>
      <c r="BP510" s="55" t="str">
        <f t="shared" si="109"/>
        <v/>
      </c>
      <c r="BQ510" s="55" t="str">
        <f t="shared" si="109"/>
        <v/>
      </c>
      <c r="BR510" s="62" t="str">
        <f t="shared" si="111"/>
        <v>Base</v>
      </c>
      <c r="BS510" s="62" t="str">
        <f t="shared" si="112"/>
        <v/>
      </c>
      <c r="BT510" s="63">
        <f t="shared" si="113"/>
        <v>116</v>
      </c>
      <c r="BU510" s="64">
        <f t="shared" si="114"/>
        <v>5.96</v>
      </c>
      <c r="BV510" s="64">
        <f t="shared" si="115"/>
        <v>12.92</v>
      </c>
      <c r="BW510" s="64">
        <f t="shared" si="116"/>
        <v>96.6</v>
      </c>
      <c r="BX510" s="65">
        <f t="shared" si="117"/>
        <v>46257.96</v>
      </c>
      <c r="BY510" s="65">
        <f t="shared" si="118"/>
        <v>46264.92</v>
      </c>
      <c r="BZ510" s="65">
        <f t="shared" si="119"/>
        <v>46349.599999999999</v>
      </c>
    </row>
    <row r="511" spans="1:78" ht="15.5" x14ac:dyDescent="0.35">
      <c r="A511">
        <v>71810</v>
      </c>
      <c r="B511" t="s">
        <v>782</v>
      </c>
      <c r="C511" t="s">
        <v>51</v>
      </c>
      <c r="D511">
        <v>101</v>
      </c>
      <c r="E511" t="s">
        <v>522</v>
      </c>
      <c r="F511" t="s">
        <v>55</v>
      </c>
      <c r="G511" t="s">
        <v>242</v>
      </c>
      <c r="H511" t="s">
        <v>51</v>
      </c>
      <c r="I511" s="13">
        <v>46252</v>
      </c>
      <c r="J511" s="13">
        <v>46367</v>
      </c>
      <c r="K511" s="13">
        <v>46309</v>
      </c>
      <c r="L511" t="s">
        <v>796</v>
      </c>
      <c r="M511" t="s">
        <v>193</v>
      </c>
      <c r="N511">
        <v>18</v>
      </c>
      <c r="O511">
        <v>18</v>
      </c>
      <c r="P511">
        <v>18</v>
      </c>
      <c r="Q511">
        <v>18</v>
      </c>
      <c r="R511">
        <v>0</v>
      </c>
      <c r="S511">
        <v>463</v>
      </c>
      <c r="T511" t="s">
        <v>847</v>
      </c>
      <c r="U511">
        <v>0</v>
      </c>
      <c r="V511"/>
      <c r="W511">
        <v>3</v>
      </c>
      <c r="X511" t="s">
        <v>194</v>
      </c>
      <c r="Y511"/>
      <c r="Z511"/>
      <c r="AA511" t="s">
        <v>194</v>
      </c>
      <c r="AB511">
        <v>1363</v>
      </c>
      <c r="AC511" t="s">
        <v>207</v>
      </c>
      <c r="AD511" t="s">
        <v>330</v>
      </c>
      <c r="AE511" t="s">
        <v>496</v>
      </c>
      <c r="AF511" s="13">
        <v>46252</v>
      </c>
      <c r="AG511" s="13">
        <v>46367</v>
      </c>
      <c r="AH511"/>
      <c r="AI511"/>
      <c r="AJ511"/>
      <c r="AK511"/>
      <c r="AL511"/>
      <c r="AM511"/>
      <c r="AN511"/>
      <c r="AO511"/>
      <c r="AP511"/>
      <c r="AQ511"/>
      <c r="AR511"/>
      <c r="AS511"/>
      <c r="AT511" s="59">
        <f>VLOOKUP($BR511,Tables!$D$14:$I$27,2,FALSE)*W511</f>
        <v>480</v>
      </c>
      <c r="AU511" s="59">
        <f>VLOOKUP($BR511,Tables!$D$14:$I$27,3,FALSE)</f>
        <v>0</v>
      </c>
      <c r="AV511" s="59">
        <f>VLOOKUP($BR511,Tables!$D$14:$I$27,4,FALSE)*W511</f>
        <v>0</v>
      </c>
      <c r="AW511" s="59">
        <f>VLOOKUP($BR511,Tables!$D$14:$I$27,5,FALSE)*W511</f>
        <v>0</v>
      </c>
      <c r="AX511" s="52">
        <f>IF(ISERROR(VLOOKUP(V511,Tables!$A$2:$B$27,2,FALSE))=TRUE,0,VLOOKUP(V511,Tables!$A$2:$B$27,2,FALSE))*VLOOKUP(BR511,Tables!$D$14:$J$27,7,FALSE)</f>
        <v>0</v>
      </c>
      <c r="AY511" s="52">
        <f>IF(ISERROR(VLOOKUP(BS511,Tables!$A$2:$B$31,2,FALSE))=TRUE,0,VLOOKUP(BS511,Tables!$A$2:$B$31,2,FALSE))</f>
        <v>0</v>
      </c>
      <c r="AZ511" s="59">
        <f>VLOOKUP($BR511,Tables!$D$14:$K$27,8,FALSE)</f>
        <v>0</v>
      </c>
      <c r="BA511" s="59">
        <f>IF(OR(BR511="T150",BR511="HYBT150"),W511*Tables!$L$23,0)</f>
        <v>0</v>
      </c>
      <c r="BB511" s="59">
        <f>IF(OR(BR511="T200",BR511="HYBT200"),W511*Tables!$E$24,0)</f>
        <v>0</v>
      </c>
      <c r="BC511" s="61">
        <f t="shared" si="110"/>
        <v>480</v>
      </c>
      <c r="BD511" s="55" t="str">
        <f t="shared" si="109"/>
        <v/>
      </c>
      <c r="BE511" s="55" t="str">
        <f t="shared" si="109"/>
        <v/>
      </c>
      <c r="BF511" s="55" t="str">
        <f t="shared" si="109"/>
        <v/>
      </c>
      <c r="BG511" s="55" t="str">
        <f t="shared" si="109"/>
        <v/>
      </c>
      <c r="BH511" s="55" t="str">
        <f t="shared" si="109"/>
        <v/>
      </c>
      <c r="BI511" s="55" t="str">
        <f t="shared" si="109"/>
        <v/>
      </c>
      <c r="BJ511" s="55" t="str">
        <f t="shared" si="109"/>
        <v/>
      </c>
      <c r="BK511" s="55" t="str">
        <f t="shared" si="109"/>
        <v/>
      </c>
      <c r="BL511" s="55" t="str">
        <f t="shared" si="109"/>
        <v/>
      </c>
      <c r="BM511" s="55" t="str">
        <f t="shared" si="109"/>
        <v/>
      </c>
      <c r="BN511" s="55" t="str">
        <f t="shared" si="109"/>
        <v/>
      </c>
      <c r="BO511" s="55" t="str">
        <f t="shared" si="109"/>
        <v/>
      </c>
      <c r="BP511" s="55" t="str">
        <f t="shared" si="109"/>
        <v/>
      </c>
      <c r="BQ511" s="55" t="str">
        <f t="shared" si="109"/>
        <v/>
      </c>
      <c r="BR511" s="62" t="str">
        <f t="shared" si="111"/>
        <v>Base</v>
      </c>
      <c r="BS511" s="62" t="str">
        <f t="shared" si="112"/>
        <v/>
      </c>
      <c r="BT511" s="63">
        <f t="shared" si="113"/>
        <v>116</v>
      </c>
      <c r="BU511" s="64">
        <f t="shared" si="114"/>
        <v>5.96</v>
      </c>
      <c r="BV511" s="64">
        <f t="shared" si="115"/>
        <v>12.92</v>
      </c>
      <c r="BW511" s="64">
        <f t="shared" si="116"/>
        <v>96.6</v>
      </c>
      <c r="BX511" s="65">
        <f t="shared" si="117"/>
        <v>46257.96</v>
      </c>
      <c r="BY511" s="65">
        <f t="shared" si="118"/>
        <v>46264.92</v>
      </c>
      <c r="BZ511" s="65">
        <f t="shared" si="119"/>
        <v>46349.599999999999</v>
      </c>
    </row>
    <row r="512" spans="1:78" ht="15.5" x14ac:dyDescent="0.35">
      <c r="A512">
        <v>71811</v>
      </c>
      <c r="B512" t="s">
        <v>782</v>
      </c>
      <c r="C512" t="s">
        <v>51</v>
      </c>
      <c r="D512">
        <v>150</v>
      </c>
      <c r="E512">
        <v>3001</v>
      </c>
      <c r="F512" t="s">
        <v>56</v>
      </c>
      <c r="G512" t="s">
        <v>242</v>
      </c>
      <c r="H512" t="s">
        <v>51</v>
      </c>
      <c r="I512" s="13">
        <v>46252</v>
      </c>
      <c r="J512" s="13">
        <v>46367</v>
      </c>
      <c r="K512" s="13">
        <v>46309</v>
      </c>
      <c r="L512" t="s">
        <v>282</v>
      </c>
      <c r="M512" t="s">
        <v>193</v>
      </c>
      <c r="N512">
        <v>21</v>
      </c>
      <c r="O512">
        <v>6</v>
      </c>
      <c r="P512">
        <v>6</v>
      </c>
      <c r="Q512">
        <v>6</v>
      </c>
      <c r="R512">
        <v>0</v>
      </c>
      <c r="S512">
        <v>252356</v>
      </c>
      <c r="T512" t="s">
        <v>465</v>
      </c>
      <c r="U512">
        <v>0</v>
      </c>
      <c r="V512"/>
      <c r="W512">
        <v>4</v>
      </c>
      <c r="X512" t="s">
        <v>194</v>
      </c>
      <c r="Y512" t="s">
        <v>687</v>
      </c>
      <c r="Z512" t="s">
        <v>260</v>
      </c>
      <c r="AA512" t="s">
        <v>206</v>
      </c>
      <c r="AB512">
        <v>2306</v>
      </c>
      <c r="AC512" t="s">
        <v>386</v>
      </c>
      <c r="AD512" t="s">
        <v>330</v>
      </c>
      <c r="AE512" t="s">
        <v>496</v>
      </c>
      <c r="AF512" s="13">
        <v>46252</v>
      </c>
      <c r="AG512" s="13">
        <v>46367</v>
      </c>
      <c r="AH512"/>
      <c r="AI512"/>
      <c r="AJ512"/>
      <c r="AK512"/>
      <c r="AL512"/>
      <c r="AM512"/>
      <c r="AN512"/>
      <c r="AO512"/>
      <c r="AP512"/>
      <c r="AQ512"/>
      <c r="AR512"/>
      <c r="AS512"/>
      <c r="AT512" s="59">
        <f>VLOOKUP($BR512,Tables!$D$14:$I$27,2,FALSE)*W512</f>
        <v>640</v>
      </c>
      <c r="AU512" s="59">
        <f>VLOOKUP($BR512,Tables!$D$14:$I$27,3,FALSE)</f>
        <v>0</v>
      </c>
      <c r="AV512" s="59">
        <f>VLOOKUP($BR512,Tables!$D$14:$I$27,4,FALSE)*W512</f>
        <v>0</v>
      </c>
      <c r="AW512" s="59">
        <f>VLOOKUP($BR512,Tables!$D$14:$I$27,5,FALSE)*W512</f>
        <v>0</v>
      </c>
      <c r="AX512" s="52">
        <f>IF(ISERROR(VLOOKUP(V512,Tables!$A$2:$B$27,2,FALSE))=TRUE,0,VLOOKUP(V512,Tables!$A$2:$B$27,2,FALSE))*VLOOKUP(BR512,Tables!$D$14:$J$27,7,FALSE)</f>
        <v>0</v>
      </c>
      <c r="AY512" s="52">
        <f>IF(ISERROR(VLOOKUP(BS512,Tables!$A$2:$B$31,2,FALSE))=TRUE,0,VLOOKUP(BS512,Tables!$A$2:$B$31,2,FALSE))</f>
        <v>0</v>
      </c>
      <c r="AZ512" s="59">
        <f>VLOOKUP($BR512,Tables!$D$14:$K$27,8,FALSE)</f>
        <v>0</v>
      </c>
      <c r="BA512" s="59">
        <f>IF(OR(BR512="T150",BR512="HYBT150"),W512*Tables!$L$23,0)</f>
        <v>0</v>
      </c>
      <c r="BB512" s="59">
        <f>IF(OR(BR512="T200",BR512="HYBT200"),W512*Tables!$E$24,0)</f>
        <v>0</v>
      </c>
      <c r="BC512" s="61">
        <f t="shared" si="110"/>
        <v>640</v>
      </c>
      <c r="BD512" s="55" t="str">
        <f t="shared" si="109"/>
        <v/>
      </c>
      <c r="BE512" s="55" t="str">
        <f t="shared" si="109"/>
        <v/>
      </c>
      <c r="BF512" s="55" t="str">
        <f t="shared" si="109"/>
        <v/>
      </c>
      <c r="BG512" s="55" t="str">
        <f t="shared" si="109"/>
        <v/>
      </c>
      <c r="BH512" s="55" t="str">
        <f t="shared" si="109"/>
        <v/>
      </c>
      <c r="BI512" s="55" t="str">
        <f t="shared" si="109"/>
        <v/>
      </c>
      <c r="BJ512" s="55" t="str">
        <f t="shared" si="109"/>
        <v/>
      </c>
      <c r="BK512" s="55" t="str">
        <f t="shared" si="109"/>
        <v/>
      </c>
      <c r="BL512" s="55" t="str">
        <f t="shared" si="109"/>
        <v/>
      </c>
      <c r="BM512" s="55" t="str">
        <f t="shared" si="109"/>
        <v/>
      </c>
      <c r="BN512" s="55" t="str">
        <f t="shared" si="109"/>
        <v/>
      </c>
      <c r="BO512" s="55" t="str">
        <f t="shared" si="109"/>
        <v/>
      </c>
      <c r="BP512" s="55" t="str">
        <f t="shared" si="109"/>
        <v/>
      </c>
      <c r="BQ512" s="55" t="str">
        <f t="shared" si="109"/>
        <v/>
      </c>
      <c r="BR512" s="62" t="str">
        <f t="shared" si="111"/>
        <v>Base</v>
      </c>
      <c r="BS512" s="62" t="str">
        <f t="shared" si="112"/>
        <v/>
      </c>
      <c r="BT512" s="63">
        <f t="shared" si="113"/>
        <v>116</v>
      </c>
      <c r="BU512" s="64">
        <f t="shared" si="114"/>
        <v>5.96</v>
      </c>
      <c r="BV512" s="64">
        <f t="shared" si="115"/>
        <v>12.92</v>
      </c>
      <c r="BW512" s="64">
        <f t="shared" si="116"/>
        <v>96.6</v>
      </c>
      <c r="BX512" s="65">
        <f t="shared" si="117"/>
        <v>46257.96</v>
      </c>
      <c r="BY512" s="65">
        <f t="shared" si="118"/>
        <v>46264.92</v>
      </c>
      <c r="BZ512" s="65">
        <f t="shared" si="119"/>
        <v>46349.599999999999</v>
      </c>
    </row>
    <row r="513" spans="1:78" ht="15.5" x14ac:dyDescent="0.35">
      <c r="A513">
        <v>71374</v>
      </c>
      <c r="B513" t="s">
        <v>782</v>
      </c>
      <c r="C513" t="s">
        <v>51</v>
      </c>
      <c r="D513">
        <v>150</v>
      </c>
      <c r="E513">
        <v>3002</v>
      </c>
      <c r="F513" t="s">
        <v>56</v>
      </c>
      <c r="G513" t="s">
        <v>242</v>
      </c>
      <c r="H513" t="s">
        <v>51</v>
      </c>
      <c r="I513" s="13">
        <v>46251</v>
      </c>
      <c r="J513" s="13">
        <v>46367</v>
      </c>
      <c r="K513" s="13">
        <v>46309</v>
      </c>
      <c r="L513" t="s">
        <v>282</v>
      </c>
      <c r="M513" t="s">
        <v>193</v>
      </c>
      <c r="N513">
        <v>24</v>
      </c>
      <c r="O513">
        <v>17</v>
      </c>
      <c r="P513">
        <v>17</v>
      </c>
      <c r="Q513">
        <v>17</v>
      </c>
      <c r="R513">
        <v>0</v>
      </c>
      <c r="S513">
        <v>115907</v>
      </c>
      <c r="T513" t="s">
        <v>1026</v>
      </c>
      <c r="U513">
        <v>0</v>
      </c>
      <c r="V513"/>
      <c r="W513">
        <v>4</v>
      </c>
      <c r="X513" t="s">
        <v>194</v>
      </c>
      <c r="Y513"/>
      <c r="Z513" t="s">
        <v>260</v>
      </c>
      <c r="AA513" t="s">
        <v>194</v>
      </c>
      <c r="AB513">
        <v>2225</v>
      </c>
      <c r="AC513" t="s">
        <v>207</v>
      </c>
      <c r="AD513" t="s">
        <v>361</v>
      </c>
      <c r="AE513" t="s">
        <v>514</v>
      </c>
      <c r="AF513" s="13">
        <v>46251</v>
      </c>
      <c r="AG513" s="13">
        <v>46367</v>
      </c>
      <c r="AH513"/>
      <c r="AI513"/>
      <c r="AJ513"/>
      <c r="AK513"/>
      <c r="AL513"/>
      <c r="AM513"/>
      <c r="AN513"/>
      <c r="AO513"/>
      <c r="AP513"/>
      <c r="AQ513"/>
      <c r="AR513"/>
      <c r="AS513"/>
      <c r="AT513" s="59">
        <f>VLOOKUP($BR513,Tables!$D$14:$I$27,2,FALSE)*W513</f>
        <v>640</v>
      </c>
      <c r="AU513" s="59">
        <f>VLOOKUP($BR513,Tables!$D$14:$I$27,3,FALSE)</f>
        <v>0</v>
      </c>
      <c r="AV513" s="59">
        <f>VLOOKUP($BR513,Tables!$D$14:$I$27,4,FALSE)*W513</f>
        <v>0</v>
      </c>
      <c r="AW513" s="59">
        <f>VLOOKUP($BR513,Tables!$D$14:$I$27,5,FALSE)*W513</f>
        <v>0</v>
      </c>
      <c r="AX513" s="52">
        <f>IF(ISERROR(VLOOKUP(V513,Tables!$A$2:$B$27,2,FALSE))=TRUE,0,VLOOKUP(V513,Tables!$A$2:$B$27,2,FALSE))*VLOOKUP(BR513,Tables!$D$14:$J$27,7,FALSE)</f>
        <v>0</v>
      </c>
      <c r="AY513" s="52">
        <f>IF(ISERROR(VLOOKUP(BS513,Tables!$A$2:$B$31,2,FALSE))=TRUE,0,VLOOKUP(BS513,Tables!$A$2:$B$31,2,FALSE))</f>
        <v>0</v>
      </c>
      <c r="AZ513" s="59">
        <f>VLOOKUP($BR513,Tables!$D$14:$K$27,8,FALSE)</f>
        <v>0</v>
      </c>
      <c r="BA513" s="59">
        <f>IF(OR(BR513="T150",BR513="HYBT150"),W513*Tables!$L$23,0)</f>
        <v>0</v>
      </c>
      <c r="BB513" s="59">
        <f>IF(OR(BR513="T200",BR513="HYBT200"),W513*Tables!$E$24,0)</f>
        <v>0</v>
      </c>
      <c r="BC513" s="61">
        <f t="shared" si="110"/>
        <v>640</v>
      </c>
      <c r="BD513" s="55" t="str">
        <f t="shared" si="109"/>
        <v/>
      </c>
      <c r="BE513" s="55" t="str">
        <f t="shared" si="109"/>
        <v/>
      </c>
      <c r="BF513" s="55" t="str">
        <f t="shared" si="109"/>
        <v/>
      </c>
      <c r="BG513" s="55" t="str">
        <f t="shared" si="109"/>
        <v/>
      </c>
      <c r="BH513" s="55" t="str">
        <f t="shared" si="109"/>
        <v/>
      </c>
      <c r="BI513" s="55" t="str">
        <f t="shared" si="109"/>
        <v/>
      </c>
      <c r="BJ513" s="55" t="str">
        <f t="shared" si="109"/>
        <v/>
      </c>
      <c r="BK513" s="55" t="str">
        <f t="shared" si="109"/>
        <v/>
      </c>
      <c r="BL513" s="55" t="str">
        <f t="shared" si="109"/>
        <v/>
      </c>
      <c r="BM513" s="55" t="str">
        <f t="shared" si="109"/>
        <v/>
      </c>
      <c r="BN513" s="55" t="str">
        <f t="shared" si="109"/>
        <v/>
      </c>
      <c r="BO513" s="55" t="str">
        <f t="shared" si="109"/>
        <v/>
      </c>
      <c r="BP513" s="55" t="str">
        <f t="shared" si="109"/>
        <v/>
      </c>
      <c r="BQ513" s="55" t="str">
        <f t="shared" si="109"/>
        <v/>
      </c>
      <c r="BR513" s="62" t="str">
        <f t="shared" si="111"/>
        <v>Base</v>
      </c>
      <c r="BS513" s="62" t="str">
        <f t="shared" si="112"/>
        <v/>
      </c>
      <c r="BT513" s="63">
        <f t="shared" si="113"/>
        <v>117</v>
      </c>
      <c r="BU513" s="64">
        <f t="shared" si="114"/>
        <v>6.02</v>
      </c>
      <c r="BV513" s="64">
        <f t="shared" si="115"/>
        <v>13.04</v>
      </c>
      <c r="BW513" s="64">
        <f t="shared" si="116"/>
        <v>97.44</v>
      </c>
      <c r="BX513" s="65">
        <f t="shared" si="117"/>
        <v>46257.02</v>
      </c>
      <c r="BY513" s="65">
        <f t="shared" si="118"/>
        <v>46264.04</v>
      </c>
      <c r="BZ513" s="65">
        <f t="shared" si="119"/>
        <v>46349.440000000002</v>
      </c>
    </row>
    <row r="514" spans="1:78" ht="15.5" x14ac:dyDescent="0.35">
      <c r="A514">
        <v>71375</v>
      </c>
      <c r="B514" t="s">
        <v>782</v>
      </c>
      <c r="C514" t="s">
        <v>51</v>
      </c>
      <c r="D514">
        <v>150</v>
      </c>
      <c r="E514">
        <v>3003</v>
      </c>
      <c r="F514" t="s">
        <v>56</v>
      </c>
      <c r="G514" t="s">
        <v>242</v>
      </c>
      <c r="H514" t="s">
        <v>51</v>
      </c>
      <c r="I514" s="13">
        <v>46251</v>
      </c>
      <c r="J514" s="13">
        <v>46367</v>
      </c>
      <c r="K514" s="13">
        <v>46309</v>
      </c>
      <c r="L514" t="s">
        <v>618</v>
      </c>
      <c r="M514" t="s">
        <v>193</v>
      </c>
      <c r="N514">
        <v>24</v>
      </c>
      <c r="O514">
        <v>17</v>
      </c>
      <c r="P514">
        <v>17</v>
      </c>
      <c r="Q514">
        <v>17</v>
      </c>
      <c r="R514">
        <v>0</v>
      </c>
      <c r="S514" t="s">
        <v>197</v>
      </c>
      <c r="T514" t="s">
        <v>197</v>
      </c>
      <c r="U514">
        <v>0</v>
      </c>
      <c r="V514"/>
      <c r="W514">
        <v>4</v>
      </c>
      <c r="X514" t="s">
        <v>194</v>
      </c>
      <c r="Y514"/>
      <c r="Z514" t="s">
        <v>854</v>
      </c>
      <c r="AA514" t="s">
        <v>19</v>
      </c>
      <c r="AB514">
        <v>1209</v>
      </c>
      <c r="AC514" t="s">
        <v>306</v>
      </c>
      <c r="AD514" t="s">
        <v>498</v>
      </c>
      <c r="AE514" t="s">
        <v>483</v>
      </c>
      <c r="AF514" s="13">
        <v>46251</v>
      </c>
      <c r="AG514" s="13">
        <v>46367</v>
      </c>
      <c r="AH514"/>
      <c r="AI514"/>
      <c r="AJ514"/>
      <c r="AK514"/>
      <c r="AL514"/>
      <c r="AM514"/>
      <c r="AN514"/>
      <c r="AO514"/>
      <c r="AP514"/>
      <c r="AQ514"/>
      <c r="AR514"/>
      <c r="AS514"/>
      <c r="AT514" s="59">
        <f>VLOOKUP($BR514,Tables!$D$14:$I$27,2,FALSE)*W514</f>
        <v>640</v>
      </c>
      <c r="AU514" s="59">
        <f>VLOOKUP($BR514,Tables!$D$14:$I$27,3,FALSE)</f>
        <v>0</v>
      </c>
      <c r="AV514" s="59">
        <f>VLOOKUP($BR514,Tables!$D$14:$I$27,4,FALSE)*W514</f>
        <v>0</v>
      </c>
      <c r="AW514" s="59">
        <f>VLOOKUP($BR514,Tables!$D$14:$I$27,5,FALSE)*W514</f>
        <v>0</v>
      </c>
      <c r="AX514" s="52">
        <f>IF(ISERROR(VLOOKUP(V514,Tables!$A$2:$B$27,2,FALSE))=TRUE,0,VLOOKUP(V514,Tables!$A$2:$B$27,2,FALSE))*VLOOKUP(BR514,Tables!$D$14:$J$27,7,FALSE)</f>
        <v>0</v>
      </c>
      <c r="AY514" s="52">
        <f>IF(ISERROR(VLOOKUP(BS514,Tables!$A$2:$B$31,2,FALSE))=TRUE,0,VLOOKUP(BS514,Tables!$A$2:$B$31,2,FALSE))</f>
        <v>0</v>
      </c>
      <c r="AZ514" s="59">
        <f>VLOOKUP($BR514,Tables!$D$14:$K$27,8,FALSE)</f>
        <v>0</v>
      </c>
      <c r="BA514" s="59">
        <f>IF(OR(BR514="T150",BR514="HYBT150"),W514*Tables!$L$23,0)</f>
        <v>0</v>
      </c>
      <c r="BB514" s="59">
        <f>IF(OR(BR514="T200",BR514="HYBT200"),W514*Tables!$E$24,0)</f>
        <v>0</v>
      </c>
      <c r="BC514" s="61">
        <f t="shared" si="110"/>
        <v>640</v>
      </c>
      <c r="BD514" s="55" t="str">
        <f t="shared" si="109"/>
        <v/>
      </c>
      <c r="BE514" s="55" t="str">
        <f t="shared" si="109"/>
        <v/>
      </c>
      <c r="BF514" s="55" t="str">
        <f t="shared" si="109"/>
        <v/>
      </c>
      <c r="BG514" s="55" t="str">
        <f t="shared" si="109"/>
        <v/>
      </c>
      <c r="BH514" s="55" t="str">
        <f t="shared" si="109"/>
        <v/>
      </c>
      <c r="BI514" s="55" t="str">
        <f t="shared" si="109"/>
        <v/>
      </c>
      <c r="BJ514" s="55" t="str">
        <f t="shared" si="109"/>
        <v/>
      </c>
      <c r="BK514" s="55" t="str">
        <f t="shared" si="109"/>
        <v/>
      </c>
      <c r="BL514" s="55" t="str">
        <f t="shared" si="109"/>
        <v/>
      </c>
      <c r="BM514" s="55" t="str">
        <f t="shared" si="109"/>
        <v/>
      </c>
      <c r="BN514" s="55" t="str">
        <f t="shared" si="109"/>
        <v/>
      </c>
      <c r="BO514" s="55" t="str">
        <f t="shared" si="109"/>
        <v/>
      </c>
      <c r="BP514" s="55" t="str">
        <f t="shared" si="109"/>
        <v/>
      </c>
      <c r="BQ514" s="55" t="str">
        <f t="shared" si="109"/>
        <v/>
      </c>
      <c r="BR514" s="62" t="str">
        <f t="shared" si="111"/>
        <v>Base</v>
      </c>
      <c r="BS514" s="62" t="str">
        <f t="shared" si="112"/>
        <v/>
      </c>
      <c r="BT514" s="63">
        <f t="shared" si="113"/>
        <v>117</v>
      </c>
      <c r="BU514" s="64">
        <f t="shared" si="114"/>
        <v>6.02</v>
      </c>
      <c r="BV514" s="64">
        <f t="shared" si="115"/>
        <v>13.04</v>
      </c>
      <c r="BW514" s="64">
        <f t="shared" si="116"/>
        <v>97.44</v>
      </c>
      <c r="BX514" s="65">
        <f t="shared" si="117"/>
        <v>46257.02</v>
      </c>
      <c r="BY514" s="65">
        <f t="shared" si="118"/>
        <v>46264.04</v>
      </c>
      <c r="BZ514" s="65">
        <f t="shared" si="119"/>
        <v>46349.440000000002</v>
      </c>
    </row>
    <row r="515" spans="1:78" ht="15.5" x14ac:dyDescent="0.35">
      <c r="A515">
        <v>71376</v>
      </c>
      <c r="B515" t="s">
        <v>782</v>
      </c>
      <c r="C515" t="s">
        <v>51</v>
      </c>
      <c r="D515">
        <v>150</v>
      </c>
      <c r="E515">
        <v>3004</v>
      </c>
      <c r="F515" t="s">
        <v>56</v>
      </c>
      <c r="G515" t="s">
        <v>242</v>
      </c>
      <c r="H515" t="s">
        <v>51</v>
      </c>
      <c r="I515" s="13">
        <v>46251</v>
      </c>
      <c r="J515" s="13">
        <v>46367</v>
      </c>
      <c r="K515" s="13">
        <v>46309</v>
      </c>
      <c r="L515" t="s">
        <v>258</v>
      </c>
      <c r="M515" t="s">
        <v>161</v>
      </c>
      <c r="N515">
        <v>24</v>
      </c>
      <c r="O515">
        <v>8</v>
      </c>
      <c r="P515">
        <v>8</v>
      </c>
      <c r="Q515">
        <v>8</v>
      </c>
      <c r="R515">
        <v>0</v>
      </c>
      <c r="S515">
        <v>457</v>
      </c>
      <c r="T515" t="s">
        <v>466</v>
      </c>
      <c r="U515">
        <v>0</v>
      </c>
      <c r="V515"/>
      <c r="W515">
        <v>4</v>
      </c>
      <c r="X515" t="s">
        <v>194</v>
      </c>
      <c r="Y515"/>
      <c r="Z515" t="s">
        <v>688</v>
      </c>
      <c r="AA515" t="s">
        <v>160</v>
      </c>
      <c r="AB515" t="s">
        <v>198</v>
      </c>
      <c r="AC515"/>
      <c r="AD515"/>
      <c r="AE515"/>
      <c r="AF515" s="13">
        <v>46251</v>
      </c>
      <c r="AG515" s="13">
        <v>46367</v>
      </c>
      <c r="AH515" t="s">
        <v>19</v>
      </c>
      <c r="AI515">
        <v>1254</v>
      </c>
      <c r="AJ515" t="s">
        <v>200</v>
      </c>
      <c r="AK515" t="s">
        <v>1029</v>
      </c>
      <c r="AL515" t="s">
        <v>516</v>
      </c>
      <c r="AM515" s="13">
        <v>46253</v>
      </c>
      <c r="AN515" s="13">
        <v>46367</v>
      </c>
      <c r="AO515"/>
      <c r="AP515"/>
      <c r="AQ515"/>
      <c r="AR515"/>
      <c r="AS515"/>
      <c r="AT515" s="59">
        <f>VLOOKUP($BR515,Tables!$D$14:$I$27,2,FALSE)*W515</f>
        <v>640</v>
      </c>
      <c r="AU515" s="59">
        <f>VLOOKUP($BR515,Tables!$D$14:$I$27,3,FALSE)</f>
        <v>0</v>
      </c>
      <c r="AV515" s="59">
        <f>VLOOKUP($BR515,Tables!$D$14:$I$27,4,FALSE)*W515</f>
        <v>0</v>
      </c>
      <c r="AW515" s="59">
        <f>VLOOKUP($BR515,Tables!$D$14:$I$27,5,FALSE)*W515</f>
        <v>0</v>
      </c>
      <c r="AX515" s="52">
        <f>IF(ISERROR(VLOOKUP(V515,Tables!$A$2:$B$27,2,FALSE))=TRUE,0,VLOOKUP(V515,Tables!$A$2:$B$27,2,FALSE))*VLOOKUP(BR515,Tables!$D$14:$J$27,7,FALSE)</f>
        <v>0</v>
      </c>
      <c r="AY515" s="52">
        <f>IF(ISERROR(VLOOKUP(BS515,Tables!$A$2:$B$31,2,FALSE))=TRUE,0,VLOOKUP(BS515,Tables!$A$2:$B$31,2,FALSE))</f>
        <v>0</v>
      </c>
      <c r="AZ515" s="59">
        <f>VLOOKUP($BR515,Tables!$D$14:$K$27,8,FALSE)</f>
        <v>0</v>
      </c>
      <c r="BA515" s="59">
        <f>IF(OR(BR515="T150",BR515="HYBT150"),W515*Tables!$L$23,0)</f>
        <v>0</v>
      </c>
      <c r="BB515" s="59">
        <f>IF(OR(BR515="T200",BR515="HYBT200"),W515*Tables!$E$24,0)</f>
        <v>0</v>
      </c>
      <c r="BC515" s="61">
        <f t="shared" si="110"/>
        <v>640</v>
      </c>
      <c r="BD515" s="55" t="str">
        <f t="shared" si="109"/>
        <v/>
      </c>
      <c r="BE515" s="55" t="str">
        <f t="shared" si="109"/>
        <v/>
      </c>
      <c r="BF515" s="55" t="str">
        <f t="shared" si="109"/>
        <v/>
      </c>
      <c r="BG515" s="55" t="str">
        <f t="shared" si="109"/>
        <v/>
      </c>
      <c r="BH515" s="55" t="str">
        <f t="shared" si="109"/>
        <v/>
      </c>
      <c r="BI515" s="55" t="str">
        <f t="shared" si="109"/>
        <v/>
      </c>
      <c r="BJ515" s="55" t="str">
        <f t="shared" si="109"/>
        <v/>
      </c>
      <c r="BK515" s="55" t="str">
        <f t="shared" si="109"/>
        <v>HYB</v>
      </c>
      <c r="BL515" s="55" t="str">
        <f t="shared" si="109"/>
        <v/>
      </c>
      <c r="BM515" s="55" t="str">
        <f t="shared" si="109"/>
        <v/>
      </c>
      <c r="BN515" s="55" t="str">
        <f t="shared" si="109"/>
        <v/>
      </c>
      <c r="BO515" s="55" t="str">
        <f t="shared" si="109"/>
        <v/>
      </c>
      <c r="BP515" s="55" t="str">
        <f t="shared" si="109"/>
        <v/>
      </c>
      <c r="BQ515" s="55" t="str">
        <f t="shared" si="109"/>
        <v/>
      </c>
      <c r="BR515" s="62" t="str">
        <f t="shared" si="111"/>
        <v>HYB</v>
      </c>
      <c r="BS515" s="62" t="str">
        <f t="shared" si="112"/>
        <v/>
      </c>
      <c r="BT515" s="63">
        <f t="shared" si="113"/>
        <v>117</v>
      </c>
      <c r="BU515" s="64">
        <f t="shared" si="114"/>
        <v>6.02</v>
      </c>
      <c r="BV515" s="64">
        <f t="shared" si="115"/>
        <v>13.04</v>
      </c>
      <c r="BW515" s="64">
        <f t="shared" si="116"/>
        <v>97.44</v>
      </c>
      <c r="BX515" s="65">
        <f t="shared" si="117"/>
        <v>46257.02</v>
      </c>
      <c r="BY515" s="65">
        <f t="shared" si="118"/>
        <v>46264.04</v>
      </c>
      <c r="BZ515" s="65">
        <f t="shared" si="119"/>
        <v>46349.440000000002</v>
      </c>
    </row>
    <row r="516" spans="1:78" ht="15.5" x14ac:dyDescent="0.35">
      <c r="A516">
        <v>71377</v>
      </c>
      <c r="B516" t="s">
        <v>782</v>
      </c>
      <c r="C516" t="s">
        <v>51</v>
      </c>
      <c r="D516">
        <v>150</v>
      </c>
      <c r="E516">
        <v>3005</v>
      </c>
      <c r="F516" t="s">
        <v>56</v>
      </c>
      <c r="G516" t="s">
        <v>242</v>
      </c>
      <c r="H516" t="s">
        <v>51</v>
      </c>
      <c r="I516" s="13">
        <v>46251</v>
      </c>
      <c r="J516" s="13">
        <v>46367</v>
      </c>
      <c r="K516" s="13">
        <v>46309</v>
      </c>
      <c r="L516" t="s">
        <v>256</v>
      </c>
      <c r="M516" t="s">
        <v>161</v>
      </c>
      <c r="N516">
        <v>24</v>
      </c>
      <c r="O516">
        <v>6</v>
      </c>
      <c r="P516">
        <v>6</v>
      </c>
      <c r="Q516">
        <v>6</v>
      </c>
      <c r="R516">
        <v>0</v>
      </c>
      <c r="S516">
        <v>457</v>
      </c>
      <c r="T516" t="s">
        <v>466</v>
      </c>
      <c r="U516">
        <v>0</v>
      </c>
      <c r="V516"/>
      <c r="W516">
        <v>4</v>
      </c>
      <c r="X516" t="s">
        <v>194</v>
      </c>
      <c r="Y516"/>
      <c r="Z516" t="s">
        <v>855</v>
      </c>
      <c r="AA516"/>
      <c r="AB516"/>
      <c r="AC516"/>
      <c r="AD516"/>
      <c r="AE516"/>
      <c r="AF516" s="13">
        <v>46251</v>
      </c>
      <c r="AG516" s="13">
        <v>46367</v>
      </c>
      <c r="AH516"/>
      <c r="AI516"/>
      <c r="AJ516"/>
      <c r="AK516"/>
      <c r="AL516"/>
      <c r="AM516"/>
      <c r="AN516"/>
      <c r="AO516"/>
      <c r="AP516"/>
      <c r="AQ516"/>
      <c r="AR516"/>
      <c r="AS516"/>
      <c r="AT516" s="59">
        <f>VLOOKUP($BR516,Tables!$D$14:$I$27,2,FALSE)*W516</f>
        <v>640</v>
      </c>
      <c r="AU516" s="59">
        <f>VLOOKUP($BR516,Tables!$D$14:$I$27,3,FALSE)</f>
        <v>0</v>
      </c>
      <c r="AV516" s="59">
        <f>VLOOKUP($BR516,Tables!$D$14:$I$27,4,FALSE)*W516</f>
        <v>0</v>
      </c>
      <c r="AW516" s="59">
        <f>VLOOKUP($BR516,Tables!$D$14:$I$27,5,FALSE)*W516</f>
        <v>0</v>
      </c>
      <c r="AX516" s="52">
        <f>IF(ISERROR(VLOOKUP(V516,Tables!$A$2:$B$27,2,FALSE))=TRUE,0,VLOOKUP(V516,Tables!$A$2:$B$27,2,FALSE))*VLOOKUP(BR516,Tables!$D$14:$J$27,7,FALSE)</f>
        <v>0</v>
      </c>
      <c r="AY516" s="52">
        <f>IF(ISERROR(VLOOKUP(BS516,Tables!$A$2:$B$31,2,FALSE))=TRUE,0,VLOOKUP(BS516,Tables!$A$2:$B$31,2,FALSE))</f>
        <v>0</v>
      </c>
      <c r="AZ516" s="59">
        <f>VLOOKUP($BR516,Tables!$D$14:$K$27,8,FALSE)</f>
        <v>0</v>
      </c>
      <c r="BA516" s="59">
        <f>IF(OR(BR516="T150",BR516="HYBT150"),W516*Tables!$L$23,0)</f>
        <v>0</v>
      </c>
      <c r="BB516" s="59">
        <f>IF(OR(BR516="T200",BR516="HYBT200"),W516*Tables!$E$24,0)</f>
        <v>0</v>
      </c>
      <c r="BC516" s="61">
        <f t="shared" si="110"/>
        <v>640</v>
      </c>
      <c r="BD516" s="55" t="str">
        <f t="shared" si="109"/>
        <v/>
      </c>
      <c r="BE516" s="55" t="str">
        <f t="shared" si="109"/>
        <v/>
      </c>
      <c r="BF516" s="55" t="str">
        <f t="shared" si="109"/>
        <v/>
      </c>
      <c r="BG516" s="55" t="str">
        <f t="shared" si="109"/>
        <v/>
      </c>
      <c r="BH516" s="55" t="str">
        <f t="shared" si="109"/>
        <v/>
      </c>
      <c r="BI516" s="55" t="str">
        <f t="shared" si="109"/>
        <v/>
      </c>
      <c r="BJ516" s="55" t="str">
        <f t="shared" si="109"/>
        <v/>
      </c>
      <c r="BK516" s="55" t="str">
        <f t="shared" si="109"/>
        <v/>
      </c>
      <c r="BL516" s="55" t="str">
        <f t="shared" si="109"/>
        <v/>
      </c>
      <c r="BM516" s="55" t="str">
        <f t="shared" si="109"/>
        <v/>
      </c>
      <c r="BN516" s="55" t="str">
        <f t="shared" si="109"/>
        <v/>
      </c>
      <c r="BO516" s="55" t="str">
        <f t="shared" si="109"/>
        <v/>
      </c>
      <c r="BP516" s="55" t="str">
        <f t="shared" si="109"/>
        <v/>
      </c>
      <c r="BQ516" s="55" t="str">
        <f t="shared" si="109"/>
        <v/>
      </c>
      <c r="BR516" s="62" t="str">
        <f t="shared" si="111"/>
        <v>Base</v>
      </c>
      <c r="BS516" s="62" t="str">
        <f t="shared" si="112"/>
        <v/>
      </c>
      <c r="BT516" s="63">
        <f t="shared" si="113"/>
        <v>117</v>
      </c>
      <c r="BU516" s="64">
        <f t="shared" si="114"/>
        <v>6.02</v>
      </c>
      <c r="BV516" s="64">
        <f t="shared" si="115"/>
        <v>13.04</v>
      </c>
      <c r="BW516" s="64">
        <f t="shared" si="116"/>
        <v>97.44</v>
      </c>
      <c r="BX516" s="65">
        <f t="shared" si="117"/>
        <v>46257.02</v>
      </c>
      <c r="BY516" s="65">
        <f t="shared" si="118"/>
        <v>46264.04</v>
      </c>
      <c r="BZ516" s="65">
        <f t="shared" si="119"/>
        <v>46349.440000000002</v>
      </c>
    </row>
    <row r="517" spans="1:78" ht="15.5" x14ac:dyDescent="0.35">
      <c r="A517">
        <v>71378</v>
      </c>
      <c r="B517" t="s">
        <v>782</v>
      </c>
      <c r="C517" t="s">
        <v>51</v>
      </c>
      <c r="D517">
        <v>150</v>
      </c>
      <c r="E517">
        <v>3006</v>
      </c>
      <c r="F517" t="s">
        <v>56</v>
      </c>
      <c r="G517" t="s">
        <v>242</v>
      </c>
      <c r="H517" t="s">
        <v>51</v>
      </c>
      <c r="I517" s="13">
        <v>46251</v>
      </c>
      <c r="J517" s="13">
        <v>46367</v>
      </c>
      <c r="K517" s="13">
        <v>46309</v>
      </c>
      <c r="L517" t="s">
        <v>256</v>
      </c>
      <c r="M517" t="s">
        <v>161</v>
      </c>
      <c r="N517">
        <v>24</v>
      </c>
      <c r="O517">
        <v>14</v>
      </c>
      <c r="P517">
        <v>14</v>
      </c>
      <c r="Q517">
        <v>14</v>
      </c>
      <c r="R517">
        <v>0</v>
      </c>
      <c r="S517">
        <v>48920</v>
      </c>
      <c r="T517" t="s">
        <v>464</v>
      </c>
      <c r="U517">
        <v>0</v>
      </c>
      <c r="V517"/>
      <c r="W517">
        <v>4</v>
      </c>
      <c r="X517" t="s">
        <v>194</v>
      </c>
      <c r="Y517"/>
      <c r="Z517" t="s">
        <v>855</v>
      </c>
      <c r="AA517"/>
      <c r="AB517"/>
      <c r="AC517"/>
      <c r="AD517"/>
      <c r="AE517"/>
      <c r="AF517" s="13">
        <v>46251</v>
      </c>
      <c r="AG517" s="13">
        <v>46367</v>
      </c>
      <c r="AH517"/>
      <c r="AI517"/>
      <c r="AJ517"/>
      <c r="AK517"/>
      <c r="AL517"/>
      <c r="AM517"/>
      <c r="AN517"/>
      <c r="AO517"/>
      <c r="AP517"/>
      <c r="AQ517"/>
      <c r="AR517"/>
      <c r="AS517"/>
      <c r="AT517" s="59">
        <f>VLOOKUP($BR517,Tables!$D$14:$I$27,2,FALSE)*W517</f>
        <v>640</v>
      </c>
      <c r="AU517" s="59">
        <f>VLOOKUP($BR517,Tables!$D$14:$I$27,3,FALSE)</f>
        <v>0</v>
      </c>
      <c r="AV517" s="59">
        <f>VLOOKUP($BR517,Tables!$D$14:$I$27,4,FALSE)*W517</f>
        <v>0</v>
      </c>
      <c r="AW517" s="59">
        <f>VLOOKUP($BR517,Tables!$D$14:$I$27,5,FALSE)*W517</f>
        <v>0</v>
      </c>
      <c r="AX517" s="52">
        <f>IF(ISERROR(VLOOKUP(V517,Tables!$A$2:$B$27,2,FALSE))=TRUE,0,VLOOKUP(V517,Tables!$A$2:$B$27,2,FALSE))*VLOOKUP(BR517,Tables!$D$14:$J$27,7,FALSE)</f>
        <v>0</v>
      </c>
      <c r="AY517" s="52">
        <f>IF(ISERROR(VLOOKUP(BS517,Tables!$A$2:$B$31,2,FALSE))=TRUE,0,VLOOKUP(BS517,Tables!$A$2:$B$31,2,FALSE))</f>
        <v>0</v>
      </c>
      <c r="AZ517" s="59">
        <f>VLOOKUP($BR517,Tables!$D$14:$K$27,8,FALSE)</f>
        <v>0</v>
      </c>
      <c r="BA517" s="59">
        <f>IF(OR(BR517="T150",BR517="HYBT150"),W517*Tables!$L$23,0)</f>
        <v>0</v>
      </c>
      <c r="BB517" s="59">
        <f>IF(OR(BR517="T200",BR517="HYBT200"),W517*Tables!$E$24,0)</f>
        <v>0</v>
      </c>
      <c r="BC517" s="61">
        <f t="shared" si="110"/>
        <v>640</v>
      </c>
      <c r="BD517" s="55" t="str">
        <f t="shared" si="109"/>
        <v/>
      </c>
      <c r="BE517" s="55" t="str">
        <f t="shared" si="109"/>
        <v/>
      </c>
      <c r="BF517" s="55" t="str">
        <f t="shared" si="109"/>
        <v/>
      </c>
      <c r="BG517" s="55" t="str">
        <f t="shared" si="109"/>
        <v/>
      </c>
      <c r="BH517" s="55" t="str">
        <f t="shared" si="109"/>
        <v/>
      </c>
      <c r="BI517" s="55" t="str">
        <f t="shared" si="109"/>
        <v/>
      </c>
      <c r="BJ517" s="55" t="str">
        <f t="shared" si="109"/>
        <v/>
      </c>
      <c r="BK517" s="55" t="str">
        <f t="shared" si="109"/>
        <v/>
      </c>
      <c r="BL517" s="55" t="str">
        <f t="shared" si="109"/>
        <v/>
      </c>
      <c r="BM517" s="55" t="str">
        <f t="shared" si="109"/>
        <v/>
      </c>
      <c r="BN517" s="55" t="str">
        <f t="shared" si="109"/>
        <v/>
      </c>
      <c r="BO517" s="55" t="str">
        <f t="shared" si="109"/>
        <v/>
      </c>
      <c r="BP517" s="55" t="str">
        <f t="shared" si="109"/>
        <v/>
      </c>
      <c r="BQ517" s="55" t="str">
        <f t="shared" si="109"/>
        <v/>
      </c>
      <c r="BR517" s="62" t="str">
        <f t="shared" si="111"/>
        <v>Base</v>
      </c>
      <c r="BS517" s="62" t="str">
        <f t="shared" si="112"/>
        <v/>
      </c>
      <c r="BT517" s="63">
        <f t="shared" si="113"/>
        <v>117</v>
      </c>
      <c r="BU517" s="64">
        <f t="shared" si="114"/>
        <v>6.02</v>
      </c>
      <c r="BV517" s="64">
        <f t="shared" si="115"/>
        <v>13.04</v>
      </c>
      <c r="BW517" s="64">
        <f t="shared" si="116"/>
        <v>97.44</v>
      </c>
      <c r="BX517" s="65">
        <f t="shared" si="117"/>
        <v>46257.02</v>
      </c>
      <c r="BY517" s="65">
        <f t="shared" si="118"/>
        <v>46264.04</v>
      </c>
      <c r="BZ517" s="65">
        <f t="shared" si="119"/>
        <v>46349.440000000002</v>
      </c>
    </row>
    <row r="518" spans="1:78" ht="15.5" x14ac:dyDescent="0.35">
      <c r="A518">
        <v>71379</v>
      </c>
      <c r="B518" t="s">
        <v>782</v>
      </c>
      <c r="C518" t="s">
        <v>51</v>
      </c>
      <c r="D518">
        <v>150</v>
      </c>
      <c r="E518">
        <v>3007</v>
      </c>
      <c r="F518" t="s">
        <v>56</v>
      </c>
      <c r="G518" t="s">
        <v>242</v>
      </c>
      <c r="H518" t="s">
        <v>51</v>
      </c>
      <c r="I518" s="13">
        <v>46251</v>
      </c>
      <c r="J518" s="13">
        <v>46367</v>
      </c>
      <c r="K518" s="13">
        <v>46309</v>
      </c>
      <c r="L518" t="s">
        <v>256</v>
      </c>
      <c r="M518" t="s">
        <v>161</v>
      </c>
      <c r="N518">
        <v>24</v>
      </c>
      <c r="O518">
        <v>0</v>
      </c>
      <c r="P518">
        <v>0</v>
      </c>
      <c r="Q518">
        <v>0</v>
      </c>
      <c r="R518">
        <v>0</v>
      </c>
      <c r="S518" t="s">
        <v>197</v>
      </c>
      <c r="T518" t="s">
        <v>197</v>
      </c>
      <c r="U518">
        <v>0</v>
      </c>
      <c r="V518"/>
      <c r="W518">
        <v>4</v>
      </c>
      <c r="X518" t="s">
        <v>293</v>
      </c>
      <c r="Y518"/>
      <c r="Z518" t="s">
        <v>277</v>
      </c>
      <c r="AA518"/>
      <c r="AB518"/>
      <c r="AC518"/>
      <c r="AD518"/>
      <c r="AE518"/>
      <c r="AF518" s="13">
        <v>46251</v>
      </c>
      <c r="AG518" s="13">
        <v>46367</v>
      </c>
      <c r="AH518"/>
      <c r="AI518"/>
      <c r="AJ518"/>
      <c r="AK518"/>
      <c r="AL518"/>
      <c r="AM518"/>
      <c r="AN518"/>
      <c r="AO518"/>
      <c r="AP518"/>
      <c r="AQ518"/>
      <c r="AR518"/>
      <c r="AS518"/>
      <c r="AT518" s="59">
        <f>VLOOKUP($BR518,Tables!$D$14:$I$27,2,FALSE)*W518</f>
        <v>640</v>
      </c>
      <c r="AU518" s="59">
        <f>VLOOKUP($BR518,Tables!$D$14:$I$27,3,FALSE)</f>
        <v>0</v>
      </c>
      <c r="AV518" s="59">
        <f>VLOOKUP($BR518,Tables!$D$14:$I$27,4,FALSE)*W518</f>
        <v>0</v>
      </c>
      <c r="AW518" s="59">
        <f>VLOOKUP($BR518,Tables!$D$14:$I$27,5,FALSE)*W518</f>
        <v>0</v>
      </c>
      <c r="AX518" s="52">
        <f>IF(ISERROR(VLOOKUP(V518,Tables!$A$2:$B$27,2,FALSE))=TRUE,0,VLOOKUP(V518,Tables!$A$2:$B$27,2,FALSE))*VLOOKUP(BR518,Tables!$D$14:$J$27,7,FALSE)</f>
        <v>0</v>
      </c>
      <c r="AY518" s="52">
        <f>IF(ISERROR(VLOOKUP(BS518,Tables!$A$2:$B$31,2,FALSE))=TRUE,0,VLOOKUP(BS518,Tables!$A$2:$B$31,2,FALSE))</f>
        <v>0</v>
      </c>
      <c r="AZ518" s="59">
        <f>VLOOKUP($BR518,Tables!$D$14:$K$27,8,FALSE)</f>
        <v>0</v>
      </c>
      <c r="BA518" s="59">
        <f>IF(OR(BR518="T150",BR518="HYBT150"),W518*Tables!$L$23,0)</f>
        <v>0</v>
      </c>
      <c r="BB518" s="59">
        <f>IF(OR(BR518="T200",BR518="HYBT200"),W518*Tables!$E$24,0)</f>
        <v>0</v>
      </c>
      <c r="BC518" s="61">
        <f t="shared" si="110"/>
        <v>640</v>
      </c>
      <c r="BD518" s="55" t="str">
        <f t="shared" si="109"/>
        <v/>
      </c>
      <c r="BE518" s="55" t="str">
        <f t="shared" si="109"/>
        <v/>
      </c>
      <c r="BF518" s="55" t="str">
        <f t="shared" si="109"/>
        <v/>
      </c>
      <c r="BG518" s="55" t="str">
        <f t="shared" si="109"/>
        <v/>
      </c>
      <c r="BH518" s="55" t="str">
        <f t="shared" si="109"/>
        <v/>
      </c>
      <c r="BI518" s="55" t="str">
        <f t="shared" si="109"/>
        <v/>
      </c>
      <c r="BJ518" s="55" t="str">
        <f t="shared" si="109"/>
        <v/>
      </c>
      <c r="BK518" s="55" t="str">
        <f t="shared" si="109"/>
        <v/>
      </c>
      <c r="BL518" s="55" t="str">
        <f t="shared" si="109"/>
        <v/>
      </c>
      <c r="BM518" s="55" t="str">
        <f t="shared" si="109"/>
        <v/>
      </c>
      <c r="BN518" s="55" t="str">
        <f t="shared" si="109"/>
        <v/>
      </c>
      <c r="BO518" s="55" t="str">
        <f t="shared" si="109"/>
        <v/>
      </c>
      <c r="BP518" s="55" t="str">
        <f t="shared" si="109"/>
        <v/>
      </c>
      <c r="BQ518" s="55" t="str">
        <f t="shared" si="109"/>
        <v/>
      </c>
      <c r="BR518" s="62" t="str">
        <f t="shared" si="111"/>
        <v>Base</v>
      </c>
      <c r="BS518" s="62" t="str">
        <f t="shared" si="112"/>
        <v/>
      </c>
      <c r="BT518" s="63">
        <f t="shared" si="113"/>
        <v>117</v>
      </c>
      <c r="BU518" s="64">
        <f t="shared" si="114"/>
        <v>6.02</v>
      </c>
      <c r="BV518" s="64">
        <f t="shared" si="115"/>
        <v>13.04</v>
      </c>
      <c r="BW518" s="64">
        <f t="shared" si="116"/>
        <v>97.44</v>
      </c>
      <c r="BX518" s="65">
        <f t="shared" si="117"/>
        <v>46257.02</v>
      </c>
      <c r="BY518" s="65">
        <f t="shared" si="118"/>
        <v>46264.04</v>
      </c>
      <c r="BZ518" s="65">
        <f t="shared" si="119"/>
        <v>46349.440000000002</v>
      </c>
    </row>
    <row r="519" spans="1:78" ht="15.5" x14ac:dyDescent="0.35">
      <c r="A519">
        <v>71812</v>
      </c>
      <c r="B519" t="s">
        <v>782</v>
      </c>
      <c r="C519" t="s">
        <v>51</v>
      </c>
      <c r="D519">
        <v>150</v>
      </c>
      <c r="E519">
        <v>3081</v>
      </c>
      <c r="F519" t="s">
        <v>56</v>
      </c>
      <c r="G519" t="s">
        <v>242</v>
      </c>
      <c r="H519" t="s">
        <v>51</v>
      </c>
      <c r="I519" s="13">
        <v>46252</v>
      </c>
      <c r="J519" s="13">
        <v>46367</v>
      </c>
      <c r="K519" s="13">
        <v>46309</v>
      </c>
      <c r="L519" t="s">
        <v>536</v>
      </c>
      <c r="M519" t="s">
        <v>193</v>
      </c>
      <c r="N519">
        <v>3</v>
      </c>
      <c r="O519">
        <v>3</v>
      </c>
      <c r="P519">
        <v>3</v>
      </c>
      <c r="Q519">
        <v>3</v>
      </c>
      <c r="R519">
        <v>0</v>
      </c>
      <c r="S519">
        <v>252356</v>
      </c>
      <c r="T519" t="s">
        <v>465</v>
      </c>
      <c r="U519">
        <v>0</v>
      </c>
      <c r="V519"/>
      <c r="W519">
        <v>4</v>
      </c>
      <c r="X519" t="s">
        <v>194</v>
      </c>
      <c r="Y519" t="s">
        <v>689</v>
      </c>
      <c r="Z519"/>
      <c r="AA519" t="s">
        <v>206</v>
      </c>
      <c r="AB519">
        <v>2306</v>
      </c>
      <c r="AC519" t="s">
        <v>386</v>
      </c>
      <c r="AD519" t="s">
        <v>330</v>
      </c>
      <c r="AE519" t="s">
        <v>496</v>
      </c>
      <c r="AF519" s="13">
        <v>46252</v>
      </c>
      <c r="AG519" s="13">
        <v>46367</v>
      </c>
      <c r="AH519"/>
      <c r="AI519"/>
      <c r="AJ519"/>
      <c r="AK519"/>
      <c r="AL519"/>
      <c r="AM519"/>
      <c r="AN519"/>
      <c r="AO519"/>
      <c r="AP519"/>
      <c r="AQ519"/>
      <c r="AR519"/>
      <c r="AS519"/>
      <c r="AT519" s="59">
        <f>VLOOKUP($BR519,Tables!$D$14:$I$27,2,FALSE)*W519</f>
        <v>640</v>
      </c>
      <c r="AU519" s="59">
        <f>VLOOKUP($BR519,Tables!$D$14:$I$27,3,FALSE)</f>
        <v>0</v>
      </c>
      <c r="AV519" s="59">
        <f>VLOOKUP($BR519,Tables!$D$14:$I$27,4,FALSE)*W519</f>
        <v>0</v>
      </c>
      <c r="AW519" s="59">
        <f>VLOOKUP($BR519,Tables!$D$14:$I$27,5,FALSE)*W519</f>
        <v>0</v>
      </c>
      <c r="AX519" s="52">
        <f>IF(ISERROR(VLOOKUP(V519,Tables!$A$2:$B$27,2,FALSE))=TRUE,0,VLOOKUP(V519,Tables!$A$2:$B$27,2,FALSE))*VLOOKUP(BR519,Tables!$D$14:$J$27,7,FALSE)</f>
        <v>0</v>
      </c>
      <c r="AY519" s="52">
        <f>IF(ISERROR(VLOOKUP(BS519,Tables!$A$2:$B$31,2,FALSE))=TRUE,0,VLOOKUP(BS519,Tables!$A$2:$B$31,2,FALSE))</f>
        <v>0</v>
      </c>
      <c r="AZ519" s="59">
        <f>VLOOKUP($BR519,Tables!$D$14:$K$27,8,FALSE)</f>
        <v>0</v>
      </c>
      <c r="BA519" s="59">
        <f>IF(OR(BR519="T150",BR519="HYBT150"),W519*Tables!$L$23,0)</f>
        <v>0</v>
      </c>
      <c r="BB519" s="59">
        <f>IF(OR(BR519="T200",BR519="HYBT200"),W519*Tables!$E$24,0)</f>
        <v>0</v>
      </c>
      <c r="BC519" s="61">
        <f t="shared" si="110"/>
        <v>640</v>
      </c>
      <c r="BD519" s="55" t="str">
        <f t="shared" si="109"/>
        <v/>
      </c>
      <c r="BE519" s="55" t="str">
        <f t="shared" si="109"/>
        <v/>
      </c>
      <c r="BF519" s="55" t="str">
        <f t="shared" si="109"/>
        <v/>
      </c>
      <c r="BG519" s="55" t="str">
        <f t="shared" si="109"/>
        <v/>
      </c>
      <c r="BH519" s="55" t="str">
        <f t="shared" si="109"/>
        <v/>
      </c>
      <c r="BI519" s="55" t="str">
        <f t="shared" si="109"/>
        <v/>
      </c>
      <c r="BJ519" s="55" t="str">
        <f t="shared" si="109"/>
        <v/>
      </c>
      <c r="BK519" s="55" t="str">
        <f t="shared" si="109"/>
        <v/>
      </c>
      <c r="BL519" s="55" t="str">
        <f t="shared" si="109"/>
        <v/>
      </c>
      <c r="BM519" s="55" t="str">
        <f t="shared" si="109"/>
        <v/>
      </c>
      <c r="BN519" s="55" t="str">
        <f t="shared" si="109"/>
        <v/>
      </c>
      <c r="BO519" s="55" t="str">
        <f t="shared" si="109"/>
        <v/>
      </c>
      <c r="BP519" s="55" t="str">
        <f t="shared" si="109"/>
        <v/>
      </c>
      <c r="BQ519" s="55" t="str">
        <f t="shared" si="109"/>
        <v/>
      </c>
      <c r="BR519" s="62" t="str">
        <f t="shared" si="111"/>
        <v>Base</v>
      </c>
      <c r="BS519" s="62" t="str">
        <f t="shared" si="112"/>
        <v/>
      </c>
      <c r="BT519" s="63">
        <f t="shared" si="113"/>
        <v>116</v>
      </c>
      <c r="BU519" s="64">
        <f t="shared" si="114"/>
        <v>5.96</v>
      </c>
      <c r="BV519" s="64">
        <f t="shared" si="115"/>
        <v>12.92</v>
      </c>
      <c r="BW519" s="64">
        <f t="shared" si="116"/>
        <v>96.6</v>
      </c>
      <c r="BX519" s="65">
        <f t="shared" si="117"/>
        <v>46257.96</v>
      </c>
      <c r="BY519" s="65">
        <f t="shared" si="118"/>
        <v>46264.92</v>
      </c>
      <c r="BZ519" s="65">
        <f t="shared" si="119"/>
        <v>46349.599999999999</v>
      </c>
    </row>
    <row r="520" spans="1:78" ht="15.5" x14ac:dyDescent="0.35">
      <c r="A520">
        <v>71931</v>
      </c>
      <c r="B520" t="s">
        <v>782</v>
      </c>
      <c r="C520" t="s">
        <v>51</v>
      </c>
      <c r="D520">
        <v>150</v>
      </c>
      <c r="E520">
        <v>3090</v>
      </c>
      <c r="F520" t="s">
        <v>56</v>
      </c>
      <c r="G520" t="s">
        <v>242</v>
      </c>
      <c r="H520" t="s">
        <v>51</v>
      </c>
      <c r="I520" s="13">
        <v>46254</v>
      </c>
      <c r="J520" s="13">
        <v>46374</v>
      </c>
      <c r="K520" s="13">
        <v>46314</v>
      </c>
      <c r="L520" t="s">
        <v>979</v>
      </c>
      <c r="M520" t="s">
        <v>517</v>
      </c>
      <c r="N520">
        <v>75</v>
      </c>
      <c r="O520">
        <v>36</v>
      </c>
      <c r="P520">
        <v>36</v>
      </c>
      <c r="Q520">
        <v>36</v>
      </c>
      <c r="R520">
        <v>0</v>
      </c>
      <c r="S520">
        <v>149282</v>
      </c>
      <c r="T520" t="s">
        <v>1030</v>
      </c>
      <c r="U520">
        <v>0</v>
      </c>
      <c r="V520"/>
      <c r="W520">
        <v>4</v>
      </c>
      <c r="X520" t="s">
        <v>194</v>
      </c>
      <c r="Y520"/>
      <c r="Z520" t="s">
        <v>518</v>
      </c>
      <c r="AA520" t="s">
        <v>519</v>
      </c>
      <c r="AB520" t="s">
        <v>199</v>
      </c>
      <c r="AC520" t="s">
        <v>207</v>
      </c>
      <c r="AD520" t="s">
        <v>195</v>
      </c>
      <c r="AE520" t="s">
        <v>480</v>
      </c>
      <c r="AF520" s="13">
        <v>46254</v>
      </c>
      <c r="AG520" s="13">
        <v>46374</v>
      </c>
      <c r="AH520"/>
      <c r="AI520"/>
      <c r="AJ520"/>
      <c r="AK520"/>
      <c r="AL520"/>
      <c r="AM520"/>
      <c r="AN520"/>
      <c r="AO520"/>
      <c r="AP520"/>
      <c r="AQ520"/>
      <c r="AR520"/>
      <c r="AS520"/>
      <c r="AT520" s="59">
        <f>VLOOKUP($BR520,Tables!$D$14:$I$27,2,FALSE)*W520</f>
        <v>640</v>
      </c>
      <c r="AU520" s="59">
        <f>VLOOKUP($BR520,Tables!$D$14:$I$27,3,FALSE)</f>
        <v>0</v>
      </c>
      <c r="AV520" s="59">
        <f>VLOOKUP($BR520,Tables!$D$14:$I$27,4,FALSE)*W520</f>
        <v>0</v>
      </c>
      <c r="AW520" s="59">
        <f>VLOOKUP($BR520,Tables!$D$14:$I$27,5,FALSE)*W520</f>
        <v>0</v>
      </c>
      <c r="AX520" s="52">
        <f>IF(ISERROR(VLOOKUP(V520,Tables!$A$2:$B$27,2,FALSE))=TRUE,0,VLOOKUP(V520,Tables!$A$2:$B$27,2,FALSE))*VLOOKUP(BR520,Tables!$D$14:$J$27,7,FALSE)</f>
        <v>0</v>
      </c>
      <c r="AY520" s="52">
        <f>IF(ISERROR(VLOOKUP(BS520,Tables!$A$2:$B$31,2,FALSE))=TRUE,0,VLOOKUP(BS520,Tables!$A$2:$B$31,2,FALSE))</f>
        <v>0</v>
      </c>
      <c r="AZ520" s="59">
        <f>VLOOKUP($BR520,Tables!$D$14:$K$27,8,FALSE)</f>
        <v>0</v>
      </c>
      <c r="BA520" s="59">
        <f>IF(OR(BR520="T150",BR520="HYBT150"),W520*Tables!$L$23,0)</f>
        <v>0</v>
      </c>
      <c r="BB520" s="59">
        <f>IF(OR(BR520="T200",BR520="HYBT200"),W520*Tables!$E$24,0)</f>
        <v>0</v>
      </c>
      <c r="BC520" s="61">
        <f t="shared" si="110"/>
        <v>640</v>
      </c>
      <c r="BD520" s="55" t="str">
        <f t="shared" si="109"/>
        <v/>
      </c>
      <c r="BE520" s="55" t="str">
        <f t="shared" si="109"/>
        <v/>
      </c>
      <c r="BF520" s="55" t="str">
        <f t="shared" si="109"/>
        <v/>
      </c>
      <c r="BG520" s="55" t="str">
        <f t="shared" si="109"/>
        <v/>
      </c>
      <c r="BH520" s="55" t="str">
        <f t="shared" si="109"/>
        <v/>
      </c>
      <c r="BI520" s="55" t="str">
        <f t="shared" si="109"/>
        <v/>
      </c>
      <c r="BJ520" s="55" t="str">
        <f t="shared" si="109"/>
        <v/>
      </c>
      <c r="BK520" s="55" t="str">
        <f t="shared" si="109"/>
        <v/>
      </c>
      <c r="BL520" s="55" t="str">
        <f t="shared" si="109"/>
        <v/>
      </c>
      <c r="BM520" s="55" t="str">
        <f t="shared" si="109"/>
        <v/>
      </c>
      <c r="BN520" s="55" t="str">
        <f t="shared" si="109"/>
        <v/>
      </c>
      <c r="BO520" s="55" t="str">
        <f t="shared" si="109"/>
        <v/>
      </c>
      <c r="BP520" s="55" t="str">
        <f t="shared" si="109"/>
        <v/>
      </c>
      <c r="BQ520" s="55" t="str">
        <f t="shared" si="109"/>
        <v/>
      </c>
      <c r="BR520" s="62" t="str">
        <f t="shared" si="111"/>
        <v>Base</v>
      </c>
      <c r="BS520" s="62" t="str">
        <f t="shared" si="112"/>
        <v/>
      </c>
      <c r="BT520" s="63">
        <f t="shared" si="113"/>
        <v>121</v>
      </c>
      <c r="BU520" s="64">
        <f t="shared" si="114"/>
        <v>6.26</v>
      </c>
      <c r="BV520" s="64">
        <f t="shared" si="115"/>
        <v>13.52</v>
      </c>
      <c r="BW520" s="64">
        <f t="shared" si="116"/>
        <v>100.8</v>
      </c>
      <c r="BX520" s="65">
        <f t="shared" si="117"/>
        <v>46260.26</v>
      </c>
      <c r="BY520" s="65">
        <f t="shared" si="118"/>
        <v>46267.519999999997</v>
      </c>
      <c r="BZ520" s="65">
        <f t="shared" si="119"/>
        <v>46356.800000000003</v>
      </c>
    </row>
    <row r="521" spans="1:78" ht="15.5" x14ac:dyDescent="0.35">
      <c r="A521">
        <v>71932</v>
      </c>
      <c r="B521" t="s">
        <v>782</v>
      </c>
      <c r="C521" t="s">
        <v>51</v>
      </c>
      <c r="D521">
        <v>150</v>
      </c>
      <c r="E521">
        <v>3091</v>
      </c>
      <c r="F521" t="s">
        <v>56</v>
      </c>
      <c r="G521" t="s">
        <v>242</v>
      </c>
      <c r="H521" t="s">
        <v>51</v>
      </c>
      <c r="I521" s="13">
        <v>46254</v>
      </c>
      <c r="J521" s="13">
        <v>46374</v>
      </c>
      <c r="K521" s="13">
        <v>46314</v>
      </c>
      <c r="L521" t="s">
        <v>979</v>
      </c>
      <c r="M521" t="s">
        <v>517</v>
      </c>
      <c r="N521">
        <v>56</v>
      </c>
      <c r="O521">
        <v>0</v>
      </c>
      <c r="P521">
        <v>0</v>
      </c>
      <c r="Q521">
        <v>0</v>
      </c>
      <c r="R521">
        <v>0</v>
      </c>
      <c r="S521" t="s">
        <v>197</v>
      </c>
      <c r="T521" t="s">
        <v>197</v>
      </c>
      <c r="U521">
        <v>0</v>
      </c>
      <c r="V521"/>
      <c r="W521">
        <v>4</v>
      </c>
      <c r="X521" t="s">
        <v>194</v>
      </c>
      <c r="Y521"/>
      <c r="Z521" t="s">
        <v>518</v>
      </c>
      <c r="AA521" t="s">
        <v>519</v>
      </c>
      <c r="AB521" t="s">
        <v>199</v>
      </c>
      <c r="AC521" t="s">
        <v>207</v>
      </c>
      <c r="AD521" t="s">
        <v>195</v>
      </c>
      <c r="AE521" t="s">
        <v>480</v>
      </c>
      <c r="AF521" s="13">
        <v>46254</v>
      </c>
      <c r="AG521" s="13">
        <v>46374</v>
      </c>
      <c r="AH521"/>
      <c r="AI521"/>
      <c r="AJ521"/>
      <c r="AK521"/>
      <c r="AL521"/>
      <c r="AM521"/>
      <c r="AN521"/>
      <c r="AO521"/>
      <c r="AP521"/>
      <c r="AQ521"/>
      <c r="AR521"/>
      <c r="AS521"/>
      <c r="AT521" s="59">
        <f>VLOOKUP($BR521,Tables!$D$14:$I$27,2,FALSE)*W521</f>
        <v>640</v>
      </c>
      <c r="AU521" s="59">
        <f>VLOOKUP($BR521,Tables!$D$14:$I$27,3,FALSE)</f>
        <v>0</v>
      </c>
      <c r="AV521" s="59">
        <f>VLOOKUP($BR521,Tables!$D$14:$I$27,4,FALSE)*W521</f>
        <v>0</v>
      </c>
      <c r="AW521" s="59">
        <f>VLOOKUP($BR521,Tables!$D$14:$I$27,5,FALSE)*W521</f>
        <v>0</v>
      </c>
      <c r="AX521" s="52">
        <f>IF(ISERROR(VLOOKUP(V521,Tables!$A$2:$B$27,2,FALSE))=TRUE,0,VLOOKUP(V521,Tables!$A$2:$B$27,2,FALSE))*VLOOKUP(BR521,Tables!$D$14:$J$27,7,FALSE)</f>
        <v>0</v>
      </c>
      <c r="AY521" s="52">
        <f>IF(ISERROR(VLOOKUP(BS521,Tables!$A$2:$B$31,2,FALSE))=TRUE,0,VLOOKUP(BS521,Tables!$A$2:$B$31,2,FALSE))</f>
        <v>0</v>
      </c>
      <c r="AZ521" s="59">
        <f>VLOOKUP($BR521,Tables!$D$14:$K$27,8,FALSE)</f>
        <v>0</v>
      </c>
      <c r="BA521" s="59">
        <f>IF(OR(BR521="T150",BR521="HYBT150"),W521*Tables!$L$23,0)</f>
        <v>0</v>
      </c>
      <c r="BB521" s="59">
        <f>IF(OR(BR521="T200",BR521="HYBT200"),W521*Tables!$E$24,0)</f>
        <v>0</v>
      </c>
      <c r="BC521" s="61">
        <f t="shared" si="110"/>
        <v>640</v>
      </c>
      <c r="BD521" s="55" t="str">
        <f t="shared" ref="BD521:BQ524" si="120">IF(ISERROR(SEARCHB(" "&amp;BD$1&amp;" "," "&amp;$L521&amp;" "))=TRUE,"",BD$1)</f>
        <v/>
      </c>
      <c r="BE521" s="55" t="str">
        <f t="shared" si="120"/>
        <v/>
      </c>
      <c r="BF521" s="55" t="str">
        <f t="shared" si="120"/>
        <v/>
      </c>
      <c r="BG521" s="55" t="str">
        <f t="shared" si="120"/>
        <v/>
      </c>
      <c r="BH521" s="55" t="str">
        <f t="shared" si="120"/>
        <v/>
      </c>
      <c r="BI521" s="55" t="str">
        <f t="shared" si="120"/>
        <v/>
      </c>
      <c r="BJ521" s="55" t="str">
        <f t="shared" si="120"/>
        <v/>
      </c>
      <c r="BK521" s="55" t="str">
        <f t="shared" si="120"/>
        <v/>
      </c>
      <c r="BL521" s="55" t="str">
        <f t="shared" si="120"/>
        <v/>
      </c>
      <c r="BM521" s="55" t="str">
        <f t="shared" si="120"/>
        <v/>
      </c>
      <c r="BN521" s="55" t="str">
        <f t="shared" si="120"/>
        <v/>
      </c>
      <c r="BO521" s="55" t="str">
        <f t="shared" si="120"/>
        <v/>
      </c>
      <c r="BP521" s="55" t="str">
        <f t="shared" si="120"/>
        <v/>
      </c>
      <c r="BQ521" s="55" t="str">
        <f t="shared" si="120"/>
        <v/>
      </c>
      <c r="BR521" s="62" t="str">
        <f t="shared" si="111"/>
        <v>Base</v>
      </c>
      <c r="BS521" s="62" t="str">
        <f t="shared" si="112"/>
        <v/>
      </c>
      <c r="BT521" s="63">
        <f t="shared" si="113"/>
        <v>121</v>
      </c>
      <c r="BU521" s="64">
        <f t="shared" si="114"/>
        <v>6.26</v>
      </c>
      <c r="BV521" s="64">
        <f t="shared" si="115"/>
        <v>13.52</v>
      </c>
      <c r="BW521" s="64">
        <f t="shared" si="116"/>
        <v>100.8</v>
      </c>
      <c r="BX521" s="65">
        <f t="shared" si="117"/>
        <v>46260.26</v>
      </c>
      <c r="BY521" s="65">
        <f t="shared" si="118"/>
        <v>46267.519999999997</v>
      </c>
      <c r="BZ521" s="65">
        <f t="shared" si="119"/>
        <v>46356.800000000003</v>
      </c>
    </row>
    <row r="522" spans="1:78" ht="15.5" x14ac:dyDescent="0.35">
      <c r="A522">
        <v>71051</v>
      </c>
      <c r="B522" t="s">
        <v>782</v>
      </c>
      <c r="C522" t="s">
        <v>51</v>
      </c>
      <c r="D522">
        <v>150</v>
      </c>
      <c r="E522">
        <v>3092</v>
      </c>
      <c r="F522" t="s">
        <v>56</v>
      </c>
      <c r="G522" t="s">
        <v>242</v>
      </c>
      <c r="H522" t="s">
        <v>51</v>
      </c>
      <c r="I522" s="13">
        <v>46246</v>
      </c>
      <c r="J522" s="13">
        <v>46374</v>
      </c>
      <c r="K522" s="13">
        <v>46310</v>
      </c>
      <c r="L522" t="s">
        <v>1012</v>
      </c>
      <c r="M522" t="s">
        <v>337</v>
      </c>
      <c r="N522">
        <v>32</v>
      </c>
      <c r="O522">
        <v>0</v>
      </c>
      <c r="P522">
        <v>0</v>
      </c>
      <c r="Q522">
        <v>0</v>
      </c>
      <c r="R522">
        <v>0</v>
      </c>
      <c r="S522">
        <v>376476</v>
      </c>
      <c r="T522" t="s">
        <v>1031</v>
      </c>
      <c r="U522">
        <v>0</v>
      </c>
      <c r="V522"/>
      <c r="W522">
        <v>4</v>
      </c>
      <c r="X522" t="s">
        <v>194</v>
      </c>
      <c r="Y522"/>
      <c r="Z522" t="s">
        <v>574</v>
      </c>
      <c r="AA522" t="s">
        <v>542</v>
      </c>
      <c r="AB522" t="s">
        <v>199</v>
      </c>
      <c r="AC522" t="s">
        <v>659</v>
      </c>
      <c r="AD522" t="s">
        <v>660</v>
      </c>
      <c r="AE522" t="s">
        <v>480</v>
      </c>
      <c r="AF522" s="13">
        <v>46246</v>
      </c>
      <c r="AG522" s="13">
        <v>46374</v>
      </c>
      <c r="AH522"/>
      <c r="AI522"/>
      <c r="AJ522"/>
      <c r="AK522"/>
      <c r="AL522"/>
      <c r="AM522"/>
      <c r="AN522"/>
      <c r="AO522"/>
      <c r="AP522"/>
      <c r="AQ522"/>
      <c r="AR522"/>
      <c r="AS522"/>
      <c r="AT522" s="59">
        <f>VLOOKUP($BR522,Tables!$D$14:$I$27,2,FALSE)*W522</f>
        <v>640</v>
      </c>
      <c r="AU522" s="59">
        <f>VLOOKUP($BR522,Tables!$D$14:$I$27,3,FALSE)</f>
        <v>0</v>
      </c>
      <c r="AV522" s="59">
        <f>VLOOKUP($BR522,Tables!$D$14:$I$27,4,FALSE)*W522</f>
        <v>0</v>
      </c>
      <c r="AW522" s="59">
        <f>VLOOKUP($BR522,Tables!$D$14:$I$27,5,FALSE)*W522</f>
        <v>0</v>
      </c>
      <c r="AX522" s="52">
        <f>IF(ISERROR(VLOOKUP(V522,Tables!$A$2:$B$27,2,FALSE))=TRUE,0,VLOOKUP(V522,Tables!$A$2:$B$27,2,FALSE))*VLOOKUP(BR522,Tables!$D$14:$J$27,7,FALSE)</f>
        <v>0</v>
      </c>
      <c r="AY522" s="52">
        <f>IF(ISERROR(VLOOKUP(BS522,Tables!$A$2:$B$31,2,FALSE))=TRUE,0,VLOOKUP(BS522,Tables!$A$2:$B$31,2,FALSE))</f>
        <v>0</v>
      </c>
      <c r="AZ522" s="59">
        <f>VLOOKUP($BR522,Tables!$D$14:$K$27,8,FALSE)</f>
        <v>0</v>
      </c>
      <c r="BA522" s="59">
        <f>IF(OR(BR522="T150",BR522="HYBT150"),W522*Tables!$L$23,0)</f>
        <v>0</v>
      </c>
      <c r="BB522" s="59">
        <f>IF(OR(BR522="T200",BR522="HYBT200"),W522*Tables!$E$24,0)</f>
        <v>0</v>
      </c>
      <c r="BC522" s="61">
        <f t="shared" si="110"/>
        <v>640</v>
      </c>
      <c r="BD522" s="55" t="str">
        <f t="shared" si="120"/>
        <v/>
      </c>
      <c r="BE522" s="55" t="str">
        <f t="shared" si="120"/>
        <v/>
      </c>
      <c r="BF522" s="55" t="str">
        <f t="shared" si="120"/>
        <v/>
      </c>
      <c r="BG522" s="55" t="str">
        <f t="shared" si="120"/>
        <v/>
      </c>
      <c r="BH522" s="55" t="str">
        <f t="shared" si="120"/>
        <v/>
      </c>
      <c r="BI522" s="55" t="str">
        <f t="shared" si="120"/>
        <v/>
      </c>
      <c r="BJ522" s="55" t="str">
        <f t="shared" si="120"/>
        <v/>
      </c>
      <c r="BK522" s="55" t="str">
        <f t="shared" si="120"/>
        <v/>
      </c>
      <c r="BL522" s="55" t="str">
        <f t="shared" si="120"/>
        <v/>
      </c>
      <c r="BM522" s="55" t="str">
        <f t="shared" si="120"/>
        <v/>
      </c>
      <c r="BN522" s="55" t="str">
        <f t="shared" si="120"/>
        <v/>
      </c>
      <c r="BO522" s="55" t="str">
        <f t="shared" si="120"/>
        <v/>
      </c>
      <c r="BP522" s="55" t="str">
        <f t="shared" si="120"/>
        <v/>
      </c>
      <c r="BQ522" s="55" t="str">
        <f t="shared" si="120"/>
        <v/>
      </c>
      <c r="BR522" s="62" t="str">
        <f t="shared" si="111"/>
        <v>Base</v>
      </c>
      <c r="BS522" s="62" t="str">
        <f t="shared" si="112"/>
        <v/>
      </c>
      <c r="BT522" s="63">
        <f t="shared" si="113"/>
        <v>129</v>
      </c>
      <c r="BU522" s="64">
        <f t="shared" si="114"/>
        <v>6.7399999999999993</v>
      </c>
      <c r="BV522" s="64">
        <f t="shared" si="115"/>
        <v>14.479999999999999</v>
      </c>
      <c r="BW522" s="64">
        <f t="shared" si="116"/>
        <v>107.52</v>
      </c>
      <c r="BX522" s="65">
        <f t="shared" si="117"/>
        <v>46252.74</v>
      </c>
      <c r="BY522" s="65">
        <f t="shared" si="118"/>
        <v>46260.480000000003</v>
      </c>
      <c r="BZ522" s="65">
        <f t="shared" si="119"/>
        <v>46353.52</v>
      </c>
    </row>
    <row r="523" spans="1:78" ht="15.5" x14ac:dyDescent="0.35">
      <c r="A523">
        <v>72199</v>
      </c>
      <c r="B523" t="s">
        <v>782</v>
      </c>
      <c r="C523" t="s">
        <v>51</v>
      </c>
      <c r="D523">
        <v>150</v>
      </c>
      <c r="E523">
        <v>3093</v>
      </c>
      <c r="F523" t="s">
        <v>56</v>
      </c>
      <c r="G523" t="s">
        <v>242</v>
      </c>
      <c r="H523" t="s">
        <v>51</v>
      </c>
      <c r="I523" s="13">
        <v>46246</v>
      </c>
      <c r="J523" s="13">
        <v>46374</v>
      </c>
      <c r="K523" s="13">
        <v>46310</v>
      </c>
      <c r="L523" t="s">
        <v>979</v>
      </c>
      <c r="M523" t="s">
        <v>476</v>
      </c>
      <c r="N523">
        <v>32</v>
      </c>
      <c r="O523">
        <v>0</v>
      </c>
      <c r="P523">
        <v>0</v>
      </c>
      <c r="Q523">
        <v>0</v>
      </c>
      <c r="R523">
        <v>0</v>
      </c>
      <c r="S523">
        <v>367743</v>
      </c>
      <c r="T523" t="s">
        <v>1028</v>
      </c>
      <c r="U523">
        <v>0</v>
      </c>
      <c r="V523"/>
      <c r="W523">
        <v>4</v>
      </c>
      <c r="X523" t="s">
        <v>194</v>
      </c>
      <c r="Y523"/>
      <c r="Z523" t="s">
        <v>477</v>
      </c>
      <c r="AA523" t="s">
        <v>478</v>
      </c>
      <c r="AB523" t="s">
        <v>199</v>
      </c>
      <c r="AC523" t="s">
        <v>595</v>
      </c>
      <c r="AD523" t="s">
        <v>376</v>
      </c>
      <c r="AE523" t="s">
        <v>480</v>
      </c>
      <c r="AF523" s="13">
        <v>46246</v>
      </c>
      <c r="AG523" s="13">
        <v>46374</v>
      </c>
      <c r="AH523"/>
      <c r="AI523"/>
      <c r="AJ523"/>
      <c r="AK523"/>
      <c r="AL523"/>
      <c r="AM523"/>
      <c r="AN523"/>
      <c r="AO523"/>
      <c r="AP523"/>
      <c r="AQ523"/>
      <c r="AR523"/>
      <c r="AS523"/>
      <c r="AT523" s="59">
        <f>VLOOKUP($BR523,Tables!$D$14:$I$27,2,FALSE)*W523</f>
        <v>640</v>
      </c>
      <c r="AU523" s="59">
        <f>VLOOKUP($BR523,Tables!$D$14:$I$27,3,FALSE)</f>
        <v>0</v>
      </c>
      <c r="AV523" s="59">
        <f>VLOOKUP($BR523,Tables!$D$14:$I$27,4,FALSE)*W523</f>
        <v>0</v>
      </c>
      <c r="AW523" s="59">
        <f>VLOOKUP($BR523,Tables!$D$14:$I$27,5,FALSE)*W523</f>
        <v>0</v>
      </c>
      <c r="AX523" s="52">
        <f>IF(ISERROR(VLOOKUP(V523,Tables!$A$2:$B$27,2,FALSE))=TRUE,0,VLOOKUP(V523,Tables!$A$2:$B$27,2,FALSE))*VLOOKUP(BR523,Tables!$D$14:$J$27,7,FALSE)</f>
        <v>0</v>
      </c>
      <c r="AY523" s="52">
        <f>IF(ISERROR(VLOOKUP(BS523,Tables!$A$2:$B$31,2,FALSE))=TRUE,0,VLOOKUP(BS523,Tables!$A$2:$B$31,2,FALSE))</f>
        <v>0</v>
      </c>
      <c r="AZ523" s="59">
        <f>VLOOKUP($BR523,Tables!$D$14:$K$27,8,FALSE)</f>
        <v>0</v>
      </c>
      <c r="BA523" s="59">
        <f>IF(OR(BR523="T150",BR523="HYBT150"),W523*Tables!$L$23,0)</f>
        <v>0</v>
      </c>
      <c r="BB523" s="59">
        <f>IF(OR(BR523="T200",BR523="HYBT200"),W523*Tables!$E$24,0)</f>
        <v>0</v>
      </c>
      <c r="BC523" s="61">
        <f t="shared" si="110"/>
        <v>640</v>
      </c>
      <c r="BD523" s="55" t="str">
        <f t="shared" si="120"/>
        <v/>
      </c>
      <c r="BE523" s="55" t="str">
        <f t="shared" si="120"/>
        <v/>
      </c>
      <c r="BF523" s="55" t="str">
        <f t="shared" si="120"/>
        <v/>
      </c>
      <c r="BG523" s="55" t="str">
        <f t="shared" si="120"/>
        <v/>
      </c>
      <c r="BH523" s="55" t="str">
        <f t="shared" si="120"/>
        <v/>
      </c>
      <c r="BI523" s="55" t="str">
        <f t="shared" si="120"/>
        <v/>
      </c>
      <c r="BJ523" s="55" t="str">
        <f t="shared" si="120"/>
        <v/>
      </c>
      <c r="BK523" s="55" t="str">
        <f t="shared" si="120"/>
        <v/>
      </c>
      <c r="BL523" s="55" t="str">
        <f t="shared" si="120"/>
        <v/>
      </c>
      <c r="BM523" s="55" t="str">
        <f t="shared" si="120"/>
        <v/>
      </c>
      <c r="BN523" s="55" t="str">
        <f t="shared" si="120"/>
        <v/>
      </c>
      <c r="BO523" s="55" t="str">
        <f t="shared" si="120"/>
        <v/>
      </c>
      <c r="BP523" s="55" t="str">
        <f t="shared" si="120"/>
        <v/>
      </c>
      <c r="BQ523" s="55" t="str">
        <f t="shared" si="120"/>
        <v/>
      </c>
      <c r="BR523" s="62" t="str">
        <f t="shared" si="111"/>
        <v>Base</v>
      </c>
      <c r="BS523" s="62" t="str">
        <f t="shared" si="112"/>
        <v/>
      </c>
      <c r="BT523" s="63">
        <f t="shared" si="113"/>
        <v>129</v>
      </c>
      <c r="BU523" s="64">
        <f t="shared" si="114"/>
        <v>6.7399999999999993</v>
      </c>
      <c r="BV523" s="64">
        <f t="shared" si="115"/>
        <v>14.479999999999999</v>
      </c>
      <c r="BW523" s="64">
        <f t="shared" si="116"/>
        <v>107.52</v>
      </c>
      <c r="BX523" s="65">
        <f t="shared" si="117"/>
        <v>46252.74</v>
      </c>
      <c r="BY523" s="65">
        <f t="shared" si="118"/>
        <v>46260.480000000003</v>
      </c>
      <c r="BZ523" s="65">
        <f t="shared" si="119"/>
        <v>46353.52</v>
      </c>
    </row>
    <row r="524" spans="1:78" ht="15.5" x14ac:dyDescent="0.35">
      <c r="A524">
        <v>71149</v>
      </c>
      <c r="B524" t="s">
        <v>782</v>
      </c>
      <c r="C524" t="s">
        <v>51</v>
      </c>
      <c r="D524">
        <v>150</v>
      </c>
      <c r="E524" t="s">
        <v>488</v>
      </c>
      <c r="F524" t="s">
        <v>56</v>
      </c>
      <c r="G524" t="s">
        <v>242</v>
      </c>
      <c r="H524" t="s">
        <v>51</v>
      </c>
      <c r="I524" s="13">
        <v>46251</v>
      </c>
      <c r="J524" s="13">
        <v>46304</v>
      </c>
      <c r="K524" s="13">
        <v>46277</v>
      </c>
      <c r="L524" t="s">
        <v>19</v>
      </c>
      <c r="M524" t="s">
        <v>161</v>
      </c>
      <c r="N524">
        <v>24</v>
      </c>
      <c r="O524">
        <v>0</v>
      </c>
      <c r="P524">
        <v>0</v>
      </c>
      <c r="Q524">
        <v>0</v>
      </c>
      <c r="R524">
        <v>0</v>
      </c>
      <c r="S524" t="s">
        <v>197</v>
      </c>
      <c r="T524" t="s">
        <v>197</v>
      </c>
      <c r="U524">
        <v>0</v>
      </c>
      <c r="V524"/>
      <c r="W524">
        <v>4</v>
      </c>
      <c r="X524" t="s">
        <v>19</v>
      </c>
      <c r="Y524"/>
      <c r="Z524" t="s">
        <v>855</v>
      </c>
      <c r="AA524"/>
      <c r="AB524"/>
      <c r="AC524"/>
      <c r="AD524"/>
      <c r="AE524"/>
      <c r="AF524" s="13">
        <v>46251</v>
      </c>
      <c r="AG524" s="13">
        <v>46304</v>
      </c>
      <c r="AH524"/>
      <c r="AI524"/>
      <c r="AJ524"/>
      <c r="AK524"/>
      <c r="AL524"/>
      <c r="AM524"/>
      <c r="AN524"/>
      <c r="AO524"/>
      <c r="AP524"/>
      <c r="AQ524"/>
      <c r="AR524"/>
      <c r="AS524"/>
      <c r="AT524" s="59">
        <f>VLOOKUP($BR524,Tables!$D$14:$I$27,2,FALSE)*W524</f>
        <v>640</v>
      </c>
      <c r="AU524" s="59">
        <f>VLOOKUP($BR524,Tables!$D$14:$I$27,3,FALSE)</f>
        <v>0</v>
      </c>
      <c r="AV524" s="59">
        <f>VLOOKUP($BR524,Tables!$D$14:$I$27,4,FALSE)*W524</f>
        <v>0</v>
      </c>
      <c r="AW524" s="59">
        <f>VLOOKUP($BR524,Tables!$D$14:$I$27,5,FALSE)*W524</f>
        <v>0</v>
      </c>
      <c r="AX524" s="52">
        <f>IF(ISERROR(VLOOKUP(V524,Tables!$A$2:$B$27,2,FALSE))=TRUE,0,VLOOKUP(V524,Tables!$A$2:$B$27,2,FALSE))*VLOOKUP(BR524,Tables!$D$14:$J$27,7,FALSE)</f>
        <v>0</v>
      </c>
      <c r="AY524" s="52">
        <f>IF(ISERROR(VLOOKUP(BS524,Tables!$A$2:$B$31,2,FALSE))=TRUE,0,VLOOKUP(BS524,Tables!$A$2:$B$31,2,FALSE))</f>
        <v>0</v>
      </c>
      <c r="AZ524" s="59">
        <f>VLOOKUP($BR524,Tables!$D$14:$K$27,8,FALSE)</f>
        <v>0</v>
      </c>
      <c r="BA524" s="59">
        <f>IF(OR(BR524="T150",BR524="HYBT150"),W524*Tables!$L$23,0)</f>
        <v>0</v>
      </c>
      <c r="BB524" s="59">
        <f>IF(OR(BR524="T200",BR524="HYBT200"),W524*Tables!$E$24,0)</f>
        <v>0</v>
      </c>
      <c r="BC524" s="61">
        <f t="shared" si="110"/>
        <v>640</v>
      </c>
      <c r="BD524" s="55" t="str">
        <f t="shared" si="120"/>
        <v/>
      </c>
      <c r="BE524" s="55" t="str">
        <f t="shared" si="120"/>
        <v/>
      </c>
      <c r="BF524" s="55" t="str">
        <f t="shared" si="120"/>
        <v/>
      </c>
      <c r="BG524" s="55" t="str">
        <f t="shared" si="120"/>
        <v/>
      </c>
      <c r="BH524" s="55" t="str">
        <f t="shared" si="120"/>
        <v/>
      </c>
      <c r="BI524" s="55" t="str">
        <f t="shared" si="120"/>
        <v/>
      </c>
      <c r="BJ524" s="55" t="str">
        <f t="shared" si="120"/>
        <v/>
      </c>
      <c r="BK524" s="55" t="str">
        <f t="shared" si="120"/>
        <v/>
      </c>
      <c r="BL524" s="55" t="str">
        <f t="shared" si="120"/>
        <v/>
      </c>
      <c r="BM524" s="55" t="str">
        <f t="shared" si="120"/>
        <v/>
      </c>
      <c r="BN524" s="55" t="str">
        <f t="shared" si="120"/>
        <v/>
      </c>
      <c r="BO524" s="55" t="str">
        <f t="shared" si="120"/>
        <v/>
      </c>
      <c r="BP524" s="55" t="str">
        <f t="shared" si="120"/>
        <v/>
      </c>
      <c r="BQ524" s="55" t="str">
        <f t="shared" si="120"/>
        <v/>
      </c>
      <c r="BR524" s="62" t="str">
        <f t="shared" si="111"/>
        <v>Base</v>
      </c>
      <c r="BS524" s="62" t="str">
        <f t="shared" si="112"/>
        <v/>
      </c>
      <c r="BT524" s="63">
        <f t="shared" si="113"/>
        <v>54</v>
      </c>
      <c r="BU524" s="64">
        <f t="shared" si="114"/>
        <v>2.2399999999999998</v>
      </c>
      <c r="BV524" s="64">
        <f t="shared" si="115"/>
        <v>5.4799999999999995</v>
      </c>
      <c r="BW524" s="64">
        <f t="shared" si="116"/>
        <v>44.519999999999996</v>
      </c>
      <c r="BX524" s="65">
        <f t="shared" si="117"/>
        <v>46253.24</v>
      </c>
      <c r="BY524" s="65">
        <f t="shared" si="118"/>
        <v>46256.480000000003</v>
      </c>
      <c r="BZ524" s="65">
        <f t="shared" si="119"/>
        <v>46295.519999999997</v>
      </c>
    </row>
    <row r="525" spans="1:78" ht="15.5" x14ac:dyDescent="0.35">
      <c r="A525">
        <v>70937</v>
      </c>
      <c r="B525" t="s">
        <v>782</v>
      </c>
      <c r="C525" t="s">
        <v>51</v>
      </c>
      <c r="D525">
        <v>150</v>
      </c>
      <c r="E525" t="s">
        <v>470</v>
      </c>
      <c r="F525" t="s">
        <v>56</v>
      </c>
      <c r="G525" t="s">
        <v>242</v>
      </c>
      <c r="H525" t="s">
        <v>51</v>
      </c>
      <c r="I525" s="13">
        <v>46307</v>
      </c>
      <c r="J525" s="13">
        <v>46367</v>
      </c>
      <c r="K525" s="13">
        <v>46337</v>
      </c>
      <c r="L525" t="s">
        <v>258</v>
      </c>
      <c r="M525" t="s">
        <v>161</v>
      </c>
      <c r="N525">
        <v>24</v>
      </c>
      <c r="O525">
        <v>0</v>
      </c>
      <c r="P525">
        <v>0</v>
      </c>
      <c r="Q525">
        <v>0</v>
      </c>
      <c r="R525">
        <v>0</v>
      </c>
      <c r="S525" t="s">
        <v>197</v>
      </c>
      <c r="T525" t="s">
        <v>197</v>
      </c>
      <c r="U525">
        <v>0</v>
      </c>
      <c r="V525"/>
      <c r="W525">
        <v>4</v>
      </c>
      <c r="X525" t="s">
        <v>293</v>
      </c>
      <c r="Y525"/>
      <c r="Z525" t="s">
        <v>260</v>
      </c>
      <c r="AA525" t="s">
        <v>160</v>
      </c>
      <c r="AB525" t="s">
        <v>198</v>
      </c>
      <c r="AC525"/>
      <c r="AD525"/>
      <c r="AE525"/>
      <c r="AF525" s="13">
        <v>46307</v>
      </c>
      <c r="AG525" s="13">
        <v>46367</v>
      </c>
      <c r="AH525"/>
      <c r="AI525"/>
      <c r="AJ525"/>
      <c r="AK525"/>
      <c r="AL525"/>
      <c r="AM525" s="13">
        <v>46307</v>
      </c>
      <c r="AN525" s="13">
        <v>46367</v>
      </c>
      <c r="AO525"/>
      <c r="AP525"/>
      <c r="AQ525"/>
      <c r="AR525"/>
      <c r="AS525"/>
      <c r="AT525" s="59">
        <f>VLOOKUP($BR525,Tables!$D$14:$I$27,2,FALSE)*W525</f>
        <v>640</v>
      </c>
      <c r="AU525" s="59">
        <f>VLOOKUP($BR525,Tables!$D$14:$I$27,3,FALSE)</f>
        <v>0</v>
      </c>
      <c r="AV525" s="59">
        <f>VLOOKUP($BR525,Tables!$D$14:$I$27,4,FALSE)*W525</f>
        <v>0</v>
      </c>
      <c r="AW525" s="59">
        <f>VLOOKUP($BR525,Tables!$D$14:$I$27,5,FALSE)*W525</f>
        <v>0</v>
      </c>
      <c r="AX525" s="52">
        <f>IF(ISERROR(VLOOKUP(V525,Tables!$A$2:$B$27,2,FALSE))=TRUE,0,VLOOKUP(V525,Tables!$A$2:$B$27,2,FALSE))*VLOOKUP(BR525,Tables!$D$14:$J$27,7,FALSE)</f>
        <v>0</v>
      </c>
      <c r="AY525" s="52">
        <f>IF(ISERROR(VLOOKUP(BS525,Tables!$A$2:$B$31,2,FALSE))=TRUE,0,VLOOKUP(BS525,Tables!$A$2:$B$31,2,FALSE))</f>
        <v>0</v>
      </c>
      <c r="AZ525" s="59">
        <f>VLOOKUP($BR525,Tables!$D$14:$K$27,8,FALSE)</f>
        <v>0</v>
      </c>
      <c r="BA525" s="59">
        <f>IF(OR(BR525="T150",BR525="HYBT150"),W525*Tables!$L$23,0)</f>
        <v>0</v>
      </c>
      <c r="BB525" s="59">
        <f>IF(OR(BR525="T200",BR525="HYBT200"),W525*Tables!$E$24,0)</f>
        <v>0</v>
      </c>
      <c r="BC525" s="61">
        <f t="shared" si="110"/>
        <v>640</v>
      </c>
      <c r="BD525" s="55" t="str">
        <f t="shared" ref="BD525:BQ543" si="121">IF(ISERROR(SEARCHB(" "&amp;BD$1&amp;" "," "&amp;$L525&amp;" "))=TRUE,"",BD$1)</f>
        <v/>
      </c>
      <c r="BE525" s="55" t="str">
        <f t="shared" si="121"/>
        <v/>
      </c>
      <c r="BF525" s="55" t="str">
        <f t="shared" si="121"/>
        <v/>
      </c>
      <c r="BG525" s="55" t="str">
        <f t="shared" si="121"/>
        <v/>
      </c>
      <c r="BH525" s="55" t="str">
        <f t="shared" si="121"/>
        <v/>
      </c>
      <c r="BI525" s="55" t="str">
        <f t="shared" si="121"/>
        <v/>
      </c>
      <c r="BJ525" s="55" t="str">
        <f t="shared" si="121"/>
        <v/>
      </c>
      <c r="BK525" s="55" t="str">
        <f t="shared" si="121"/>
        <v>HYB</v>
      </c>
      <c r="BL525" s="55" t="str">
        <f t="shared" si="121"/>
        <v/>
      </c>
      <c r="BM525" s="55" t="str">
        <f t="shared" si="121"/>
        <v/>
      </c>
      <c r="BN525" s="55" t="str">
        <f t="shared" si="121"/>
        <v/>
      </c>
      <c r="BO525" s="55" t="str">
        <f t="shared" si="121"/>
        <v/>
      </c>
      <c r="BP525" s="55" t="str">
        <f t="shared" si="121"/>
        <v/>
      </c>
      <c r="BQ525" s="55" t="str">
        <f t="shared" si="121"/>
        <v/>
      </c>
      <c r="BR525" s="62" t="str">
        <f t="shared" si="111"/>
        <v>HYB</v>
      </c>
      <c r="BS525" s="62" t="str">
        <f t="shared" si="112"/>
        <v/>
      </c>
      <c r="BT525" s="63">
        <f t="shared" si="113"/>
        <v>61</v>
      </c>
      <c r="BU525" s="64">
        <f t="shared" si="114"/>
        <v>2.6599999999999997</v>
      </c>
      <c r="BV525" s="64">
        <f t="shared" si="115"/>
        <v>6.3199999999999994</v>
      </c>
      <c r="BW525" s="64">
        <f t="shared" si="116"/>
        <v>50.4</v>
      </c>
      <c r="BX525" s="65">
        <f t="shared" si="117"/>
        <v>46309.66</v>
      </c>
      <c r="BY525" s="65">
        <f t="shared" si="118"/>
        <v>46313.32</v>
      </c>
      <c r="BZ525" s="65">
        <f t="shared" si="119"/>
        <v>46357.4</v>
      </c>
    </row>
    <row r="526" spans="1:78" ht="15.5" x14ac:dyDescent="0.35">
      <c r="A526">
        <v>71380</v>
      </c>
      <c r="B526" t="s">
        <v>782</v>
      </c>
      <c r="C526" t="s">
        <v>51</v>
      </c>
      <c r="D526">
        <v>150</v>
      </c>
      <c r="E526" t="s">
        <v>526</v>
      </c>
      <c r="F526" t="s">
        <v>56</v>
      </c>
      <c r="G526" t="s">
        <v>242</v>
      </c>
      <c r="H526" t="s">
        <v>51</v>
      </c>
      <c r="I526" s="13">
        <v>46251</v>
      </c>
      <c r="J526" s="13">
        <v>46367</v>
      </c>
      <c r="K526" s="13">
        <v>46309</v>
      </c>
      <c r="L526" t="s">
        <v>282</v>
      </c>
      <c r="M526" t="s">
        <v>193</v>
      </c>
      <c r="N526">
        <v>18</v>
      </c>
      <c r="O526">
        <v>18</v>
      </c>
      <c r="P526">
        <v>18</v>
      </c>
      <c r="Q526">
        <v>18</v>
      </c>
      <c r="R526">
        <v>0</v>
      </c>
      <c r="S526">
        <v>198685</v>
      </c>
      <c r="T526" t="s">
        <v>1025</v>
      </c>
      <c r="U526">
        <v>0</v>
      </c>
      <c r="V526"/>
      <c r="W526">
        <v>4</v>
      </c>
      <c r="X526" t="s">
        <v>194</v>
      </c>
      <c r="Y526"/>
      <c r="Z526"/>
      <c r="AA526" t="s">
        <v>206</v>
      </c>
      <c r="AB526">
        <v>1300</v>
      </c>
      <c r="AC526" t="s">
        <v>208</v>
      </c>
      <c r="AD526" t="s">
        <v>25</v>
      </c>
      <c r="AE526" t="s">
        <v>483</v>
      </c>
      <c r="AF526" s="13">
        <v>46251</v>
      </c>
      <c r="AG526" s="13">
        <v>46367</v>
      </c>
      <c r="AH526"/>
      <c r="AI526"/>
      <c r="AJ526"/>
      <c r="AK526"/>
      <c r="AL526"/>
      <c r="AM526"/>
      <c r="AN526"/>
      <c r="AO526"/>
      <c r="AP526"/>
      <c r="AQ526"/>
      <c r="AR526"/>
      <c r="AS526"/>
      <c r="AT526" s="59">
        <f>VLOOKUP($BR526,Tables!$D$14:$I$27,2,FALSE)*W526</f>
        <v>640</v>
      </c>
      <c r="AU526" s="59">
        <f>VLOOKUP($BR526,Tables!$D$14:$I$27,3,FALSE)</f>
        <v>0</v>
      </c>
      <c r="AV526" s="59">
        <f>VLOOKUP($BR526,Tables!$D$14:$I$27,4,FALSE)*W526</f>
        <v>0</v>
      </c>
      <c r="AW526" s="59">
        <f>VLOOKUP($BR526,Tables!$D$14:$I$27,5,FALSE)*W526</f>
        <v>0</v>
      </c>
      <c r="AX526" s="52">
        <f>IF(ISERROR(VLOOKUP(V526,Tables!$A$2:$B$27,2,FALSE))=TRUE,0,VLOOKUP(V526,Tables!$A$2:$B$27,2,FALSE))*VLOOKUP(BR526,Tables!$D$14:$J$27,7,FALSE)</f>
        <v>0</v>
      </c>
      <c r="AY526" s="52">
        <f>IF(ISERROR(VLOOKUP(BS526,Tables!$A$2:$B$31,2,FALSE))=TRUE,0,VLOOKUP(BS526,Tables!$A$2:$B$31,2,FALSE))</f>
        <v>0</v>
      </c>
      <c r="AZ526" s="59">
        <f>VLOOKUP($BR526,Tables!$D$14:$K$27,8,FALSE)</f>
        <v>0</v>
      </c>
      <c r="BA526" s="59">
        <f>IF(OR(BR526="T150",BR526="HYBT150"),W526*Tables!$L$23,0)</f>
        <v>0</v>
      </c>
      <c r="BB526" s="59">
        <f>IF(OR(BR526="T200",BR526="HYBT200"),W526*Tables!$E$24,0)</f>
        <v>0</v>
      </c>
      <c r="BC526" s="61">
        <f t="shared" si="110"/>
        <v>640</v>
      </c>
      <c r="BD526" s="55" t="str">
        <f t="shared" si="121"/>
        <v/>
      </c>
      <c r="BE526" s="55" t="str">
        <f t="shared" si="121"/>
        <v/>
      </c>
      <c r="BF526" s="55" t="str">
        <f t="shared" si="121"/>
        <v/>
      </c>
      <c r="BG526" s="55" t="str">
        <f t="shared" si="121"/>
        <v/>
      </c>
      <c r="BH526" s="55" t="str">
        <f t="shared" si="121"/>
        <v/>
      </c>
      <c r="BI526" s="55" t="str">
        <f t="shared" si="121"/>
        <v/>
      </c>
      <c r="BJ526" s="55" t="str">
        <f t="shared" si="121"/>
        <v/>
      </c>
      <c r="BK526" s="55" t="str">
        <f t="shared" si="121"/>
        <v/>
      </c>
      <c r="BL526" s="55" t="str">
        <f t="shared" si="121"/>
        <v/>
      </c>
      <c r="BM526" s="55" t="str">
        <f t="shared" si="121"/>
        <v/>
      </c>
      <c r="BN526" s="55" t="str">
        <f t="shared" si="121"/>
        <v/>
      </c>
      <c r="BO526" s="55" t="str">
        <f t="shared" si="121"/>
        <v/>
      </c>
      <c r="BP526" s="55" t="str">
        <f t="shared" si="121"/>
        <v/>
      </c>
      <c r="BQ526" s="55" t="str">
        <f t="shared" si="121"/>
        <v/>
      </c>
      <c r="BR526" s="62" t="str">
        <f t="shared" si="111"/>
        <v>Base</v>
      </c>
      <c r="BS526" s="62" t="str">
        <f t="shared" si="112"/>
        <v/>
      </c>
      <c r="BT526" s="63">
        <f t="shared" si="113"/>
        <v>117</v>
      </c>
      <c r="BU526" s="64">
        <f t="shared" si="114"/>
        <v>6.02</v>
      </c>
      <c r="BV526" s="64">
        <f t="shared" si="115"/>
        <v>13.04</v>
      </c>
      <c r="BW526" s="64">
        <f t="shared" si="116"/>
        <v>97.44</v>
      </c>
      <c r="BX526" s="65">
        <f t="shared" si="117"/>
        <v>46257.02</v>
      </c>
      <c r="BY526" s="65">
        <f t="shared" si="118"/>
        <v>46264.04</v>
      </c>
      <c r="BZ526" s="65">
        <f t="shared" si="119"/>
        <v>46349.440000000002</v>
      </c>
    </row>
    <row r="527" spans="1:78" ht="15.5" x14ac:dyDescent="0.35">
      <c r="A527">
        <v>71813</v>
      </c>
      <c r="B527" t="s">
        <v>782</v>
      </c>
      <c r="C527" t="s">
        <v>51</v>
      </c>
      <c r="D527">
        <v>150</v>
      </c>
      <c r="E527" t="s">
        <v>520</v>
      </c>
      <c r="F527" t="s">
        <v>56</v>
      </c>
      <c r="G527" t="s">
        <v>242</v>
      </c>
      <c r="H527" t="s">
        <v>51</v>
      </c>
      <c r="I527" s="13">
        <v>46252</v>
      </c>
      <c r="J527" s="13">
        <v>46367</v>
      </c>
      <c r="K527" s="13">
        <v>46309</v>
      </c>
      <c r="L527" t="s">
        <v>282</v>
      </c>
      <c r="M527" t="s">
        <v>193</v>
      </c>
      <c r="N527">
        <v>18</v>
      </c>
      <c r="O527">
        <v>18</v>
      </c>
      <c r="P527">
        <v>18</v>
      </c>
      <c r="Q527">
        <v>18</v>
      </c>
      <c r="R527">
        <v>0</v>
      </c>
      <c r="S527">
        <v>115907</v>
      </c>
      <c r="T527" t="s">
        <v>1026</v>
      </c>
      <c r="U527">
        <v>0</v>
      </c>
      <c r="V527"/>
      <c r="W527">
        <v>4</v>
      </c>
      <c r="X527" t="s">
        <v>194</v>
      </c>
      <c r="Y527"/>
      <c r="Z527"/>
      <c r="AA527" t="s">
        <v>19</v>
      </c>
      <c r="AB527">
        <v>1256</v>
      </c>
      <c r="AC527" t="s">
        <v>211</v>
      </c>
      <c r="AD527" t="s">
        <v>375</v>
      </c>
      <c r="AE527" t="s">
        <v>496</v>
      </c>
      <c r="AF527" s="13">
        <v>46252</v>
      </c>
      <c r="AG527" s="13">
        <v>46367</v>
      </c>
      <c r="AH527"/>
      <c r="AI527"/>
      <c r="AJ527"/>
      <c r="AK527"/>
      <c r="AL527"/>
      <c r="AM527"/>
      <c r="AN527"/>
      <c r="AO527"/>
      <c r="AP527"/>
      <c r="AQ527"/>
      <c r="AR527"/>
      <c r="AS527"/>
      <c r="AT527" s="59">
        <f>VLOOKUP($BR527,Tables!$D$14:$I$27,2,FALSE)*W527</f>
        <v>640</v>
      </c>
      <c r="AU527" s="59">
        <f>VLOOKUP($BR527,Tables!$D$14:$I$27,3,FALSE)</f>
        <v>0</v>
      </c>
      <c r="AV527" s="59">
        <f>VLOOKUP($BR527,Tables!$D$14:$I$27,4,FALSE)*W527</f>
        <v>0</v>
      </c>
      <c r="AW527" s="59">
        <f>VLOOKUP($BR527,Tables!$D$14:$I$27,5,FALSE)*W527</f>
        <v>0</v>
      </c>
      <c r="AX527" s="52">
        <f>IF(ISERROR(VLOOKUP(V527,Tables!$A$2:$B$27,2,FALSE))=TRUE,0,VLOOKUP(V527,Tables!$A$2:$B$27,2,FALSE))*VLOOKUP(BR527,Tables!$D$14:$J$27,7,FALSE)</f>
        <v>0</v>
      </c>
      <c r="AY527" s="52">
        <f>IF(ISERROR(VLOOKUP(BS527,Tables!$A$2:$B$31,2,FALSE))=TRUE,0,VLOOKUP(BS527,Tables!$A$2:$B$31,2,FALSE))</f>
        <v>0</v>
      </c>
      <c r="AZ527" s="59">
        <f>VLOOKUP($BR527,Tables!$D$14:$K$27,8,FALSE)</f>
        <v>0</v>
      </c>
      <c r="BA527" s="59">
        <f>IF(OR(BR527="T150",BR527="HYBT150"),W527*Tables!$L$23,0)</f>
        <v>0</v>
      </c>
      <c r="BB527" s="59">
        <f>IF(OR(BR527="T200",BR527="HYBT200"),W527*Tables!$E$24,0)</f>
        <v>0</v>
      </c>
      <c r="BC527" s="61">
        <f t="shared" si="110"/>
        <v>640</v>
      </c>
      <c r="BD527" s="55" t="str">
        <f t="shared" si="121"/>
        <v/>
      </c>
      <c r="BE527" s="55" t="str">
        <f t="shared" si="121"/>
        <v/>
      </c>
      <c r="BF527" s="55" t="str">
        <f t="shared" si="121"/>
        <v/>
      </c>
      <c r="BG527" s="55" t="str">
        <f t="shared" si="121"/>
        <v/>
      </c>
      <c r="BH527" s="55" t="str">
        <f t="shared" si="121"/>
        <v/>
      </c>
      <c r="BI527" s="55" t="str">
        <f t="shared" si="121"/>
        <v/>
      </c>
      <c r="BJ527" s="55" t="str">
        <f t="shared" si="121"/>
        <v/>
      </c>
      <c r="BK527" s="55" t="str">
        <f t="shared" si="121"/>
        <v/>
      </c>
      <c r="BL527" s="55" t="str">
        <f t="shared" si="121"/>
        <v/>
      </c>
      <c r="BM527" s="55" t="str">
        <f t="shared" si="121"/>
        <v/>
      </c>
      <c r="BN527" s="55" t="str">
        <f t="shared" si="121"/>
        <v/>
      </c>
      <c r="BO527" s="55" t="str">
        <f t="shared" si="121"/>
        <v/>
      </c>
      <c r="BP527" s="55" t="str">
        <f t="shared" si="121"/>
        <v/>
      </c>
      <c r="BQ527" s="55" t="str">
        <f t="shared" si="121"/>
        <v/>
      </c>
      <c r="BR527" s="62" t="str">
        <f t="shared" si="111"/>
        <v>Base</v>
      </c>
      <c r="BS527" s="62" t="str">
        <f t="shared" si="112"/>
        <v/>
      </c>
      <c r="BT527" s="63">
        <f t="shared" si="113"/>
        <v>116</v>
      </c>
      <c r="BU527" s="64">
        <f t="shared" si="114"/>
        <v>5.96</v>
      </c>
      <c r="BV527" s="64">
        <f t="shared" si="115"/>
        <v>12.92</v>
      </c>
      <c r="BW527" s="64">
        <f t="shared" si="116"/>
        <v>96.6</v>
      </c>
      <c r="BX527" s="65">
        <f t="shared" si="117"/>
        <v>46257.96</v>
      </c>
      <c r="BY527" s="65">
        <f t="shared" si="118"/>
        <v>46264.92</v>
      </c>
      <c r="BZ527" s="65">
        <f t="shared" si="119"/>
        <v>46349.599999999999</v>
      </c>
    </row>
    <row r="528" spans="1:78" ht="15.5" x14ac:dyDescent="0.35">
      <c r="A528">
        <v>71814</v>
      </c>
      <c r="B528" t="s">
        <v>782</v>
      </c>
      <c r="C528" t="s">
        <v>51</v>
      </c>
      <c r="D528">
        <v>150</v>
      </c>
      <c r="E528" t="s">
        <v>591</v>
      </c>
      <c r="F528" t="s">
        <v>56</v>
      </c>
      <c r="G528" t="s">
        <v>242</v>
      </c>
      <c r="H528" t="s">
        <v>51</v>
      </c>
      <c r="I528" s="13">
        <v>46252</v>
      </c>
      <c r="J528" s="13">
        <v>46367</v>
      </c>
      <c r="K528" s="13">
        <v>46309</v>
      </c>
      <c r="L528" t="s">
        <v>282</v>
      </c>
      <c r="M528" t="s">
        <v>193</v>
      </c>
      <c r="N528">
        <v>18</v>
      </c>
      <c r="O528">
        <v>18</v>
      </c>
      <c r="P528">
        <v>18</v>
      </c>
      <c r="Q528">
        <v>18</v>
      </c>
      <c r="R528">
        <v>0</v>
      </c>
      <c r="S528">
        <v>6588</v>
      </c>
      <c r="T528" t="s">
        <v>848</v>
      </c>
      <c r="U528">
        <v>0</v>
      </c>
      <c r="V528"/>
      <c r="W528">
        <v>4</v>
      </c>
      <c r="X528" t="s">
        <v>194</v>
      </c>
      <c r="Y528"/>
      <c r="Z528"/>
      <c r="AA528" t="s">
        <v>19</v>
      </c>
      <c r="AB528">
        <v>2202</v>
      </c>
      <c r="AC528" t="s">
        <v>208</v>
      </c>
      <c r="AD528" t="s">
        <v>25</v>
      </c>
      <c r="AE528" t="s">
        <v>496</v>
      </c>
      <c r="AF528" s="13">
        <v>46252</v>
      </c>
      <c r="AG528" s="13">
        <v>46367</v>
      </c>
      <c r="AH528"/>
      <c r="AI528"/>
      <c r="AJ528"/>
      <c r="AK528"/>
      <c r="AL528"/>
      <c r="AM528"/>
      <c r="AN528"/>
      <c r="AO528"/>
      <c r="AP528"/>
      <c r="AQ528"/>
      <c r="AR528"/>
      <c r="AS528"/>
      <c r="AT528" s="59">
        <f>VLOOKUP($BR528,Tables!$D$14:$I$27,2,FALSE)*W528</f>
        <v>640</v>
      </c>
      <c r="AU528" s="59">
        <f>VLOOKUP($BR528,Tables!$D$14:$I$27,3,FALSE)</f>
        <v>0</v>
      </c>
      <c r="AV528" s="59">
        <f>VLOOKUP($BR528,Tables!$D$14:$I$27,4,FALSE)*W528</f>
        <v>0</v>
      </c>
      <c r="AW528" s="59">
        <f>VLOOKUP($BR528,Tables!$D$14:$I$27,5,FALSE)*W528</f>
        <v>0</v>
      </c>
      <c r="AX528" s="52">
        <f>IF(ISERROR(VLOOKUP(V528,Tables!$A$2:$B$27,2,FALSE))=TRUE,0,VLOOKUP(V528,Tables!$A$2:$B$27,2,FALSE))*VLOOKUP(BR528,Tables!$D$14:$J$27,7,FALSE)</f>
        <v>0</v>
      </c>
      <c r="AY528" s="52">
        <f>IF(ISERROR(VLOOKUP(BS528,Tables!$A$2:$B$31,2,FALSE))=TRUE,0,VLOOKUP(BS528,Tables!$A$2:$B$31,2,FALSE))</f>
        <v>0</v>
      </c>
      <c r="AZ528" s="59">
        <f>VLOOKUP($BR528,Tables!$D$14:$K$27,8,FALSE)</f>
        <v>0</v>
      </c>
      <c r="BA528" s="59">
        <f>IF(OR(BR528="T150",BR528="HYBT150"),W528*Tables!$L$23,0)</f>
        <v>0</v>
      </c>
      <c r="BB528" s="59">
        <f>IF(OR(BR528="T200",BR528="HYBT200"),W528*Tables!$E$24,0)</f>
        <v>0</v>
      </c>
      <c r="BC528" s="61">
        <f t="shared" si="110"/>
        <v>640</v>
      </c>
      <c r="BD528" s="55" t="str">
        <f t="shared" si="121"/>
        <v/>
      </c>
      <c r="BE528" s="55" t="str">
        <f t="shared" si="121"/>
        <v/>
      </c>
      <c r="BF528" s="55" t="str">
        <f t="shared" si="121"/>
        <v/>
      </c>
      <c r="BG528" s="55" t="str">
        <f t="shared" si="121"/>
        <v/>
      </c>
      <c r="BH528" s="55" t="str">
        <f t="shared" si="121"/>
        <v/>
      </c>
      <c r="BI528" s="55" t="str">
        <f t="shared" si="121"/>
        <v/>
      </c>
      <c r="BJ528" s="55" t="str">
        <f t="shared" si="121"/>
        <v/>
      </c>
      <c r="BK528" s="55" t="str">
        <f t="shared" si="121"/>
        <v/>
      </c>
      <c r="BL528" s="55" t="str">
        <f t="shared" si="121"/>
        <v/>
      </c>
      <c r="BM528" s="55" t="str">
        <f t="shared" si="121"/>
        <v/>
      </c>
      <c r="BN528" s="55" t="str">
        <f t="shared" si="121"/>
        <v/>
      </c>
      <c r="BO528" s="55" t="str">
        <f t="shared" si="121"/>
        <v/>
      </c>
      <c r="BP528" s="55" t="str">
        <f t="shared" si="121"/>
        <v/>
      </c>
      <c r="BQ528" s="55" t="str">
        <f t="shared" si="121"/>
        <v/>
      </c>
      <c r="BR528" s="62" t="str">
        <f t="shared" si="111"/>
        <v>Base</v>
      </c>
      <c r="BS528" s="62" t="str">
        <f t="shared" si="112"/>
        <v/>
      </c>
      <c r="BT528" s="63">
        <f t="shared" si="113"/>
        <v>116</v>
      </c>
      <c r="BU528" s="64">
        <f t="shared" si="114"/>
        <v>5.96</v>
      </c>
      <c r="BV528" s="64">
        <f t="shared" si="115"/>
        <v>12.92</v>
      </c>
      <c r="BW528" s="64">
        <f t="shared" si="116"/>
        <v>96.6</v>
      </c>
      <c r="BX528" s="65">
        <f t="shared" si="117"/>
        <v>46257.96</v>
      </c>
      <c r="BY528" s="65">
        <f t="shared" si="118"/>
        <v>46264.92</v>
      </c>
      <c r="BZ528" s="65">
        <f t="shared" si="119"/>
        <v>46349.599999999999</v>
      </c>
    </row>
    <row r="529" spans="1:78" ht="15.5" x14ac:dyDescent="0.35">
      <c r="A529">
        <v>71381</v>
      </c>
      <c r="B529" t="s">
        <v>782</v>
      </c>
      <c r="C529" t="s">
        <v>51</v>
      </c>
      <c r="D529">
        <v>150</v>
      </c>
      <c r="E529" t="s">
        <v>522</v>
      </c>
      <c r="F529" t="s">
        <v>56</v>
      </c>
      <c r="G529" t="s">
        <v>242</v>
      </c>
      <c r="H529" t="s">
        <v>51</v>
      </c>
      <c r="I529" s="13">
        <v>46251</v>
      </c>
      <c r="J529" s="13">
        <v>46367</v>
      </c>
      <c r="K529" s="13">
        <v>46309</v>
      </c>
      <c r="L529" t="s">
        <v>282</v>
      </c>
      <c r="M529" t="s">
        <v>193</v>
      </c>
      <c r="N529">
        <v>18</v>
      </c>
      <c r="O529">
        <v>18</v>
      </c>
      <c r="P529">
        <v>18</v>
      </c>
      <c r="Q529">
        <v>18</v>
      </c>
      <c r="R529">
        <v>0</v>
      </c>
      <c r="S529">
        <v>6588</v>
      </c>
      <c r="T529" t="s">
        <v>848</v>
      </c>
      <c r="U529">
        <v>0</v>
      </c>
      <c r="V529"/>
      <c r="W529">
        <v>4</v>
      </c>
      <c r="X529" t="s">
        <v>194</v>
      </c>
      <c r="Y529"/>
      <c r="Z529"/>
      <c r="AA529" t="s">
        <v>19</v>
      </c>
      <c r="AB529">
        <v>1207</v>
      </c>
      <c r="AC529" t="s">
        <v>195</v>
      </c>
      <c r="AD529" t="s">
        <v>384</v>
      </c>
      <c r="AE529" t="s">
        <v>483</v>
      </c>
      <c r="AF529" s="13">
        <v>46251</v>
      </c>
      <c r="AG529" s="13">
        <v>46367</v>
      </c>
      <c r="AH529"/>
      <c r="AI529"/>
      <c r="AJ529"/>
      <c r="AK529"/>
      <c r="AL529"/>
      <c r="AM529"/>
      <c r="AN529"/>
      <c r="AO529"/>
      <c r="AP529"/>
      <c r="AQ529"/>
      <c r="AR529"/>
      <c r="AS529"/>
      <c r="AT529" s="59">
        <f>VLOOKUP($BR529,Tables!$D$14:$I$27,2,FALSE)*W529</f>
        <v>640</v>
      </c>
      <c r="AU529" s="59">
        <f>VLOOKUP($BR529,Tables!$D$14:$I$27,3,FALSE)</f>
        <v>0</v>
      </c>
      <c r="AV529" s="59">
        <f>VLOOKUP($BR529,Tables!$D$14:$I$27,4,FALSE)*W529</f>
        <v>0</v>
      </c>
      <c r="AW529" s="59">
        <f>VLOOKUP($BR529,Tables!$D$14:$I$27,5,FALSE)*W529</f>
        <v>0</v>
      </c>
      <c r="AX529" s="52">
        <f>IF(ISERROR(VLOOKUP(V529,Tables!$A$2:$B$27,2,FALSE))=TRUE,0,VLOOKUP(V529,Tables!$A$2:$B$27,2,FALSE))*VLOOKUP(BR529,Tables!$D$14:$J$27,7,FALSE)</f>
        <v>0</v>
      </c>
      <c r="AY529" s="52">
        <f>IF(ISERROR(VLOOKUP(BS529,Tables!$A$2:$B$31,2,FALSE))=TRUE,0,VLOOKUP(BS529,Tables!$A$2:$B$31,2,FALSE))</f>
        <v>0</v>
      </c>
      <c r="AZ529" s="59">
        <f>VLOOKUP($BR529,Tables!$D$14:$K$27,8,FALSE)</f>
        <v>0</v>
      </c>
      <c r="BA529" s="59">
        <f>IF(OR(BR529="T150",BR529="HYBT150"),W529*Tables!$L$23,0)</f>
        <v>0</v>
      </c>
      <c r="BB529" s="59">
        <f>IF(OR(BR529="T200",BR529="HYBT200"),W529*Tables!$E$24,0)</f>
        <v>0</v>
      </c>
      <c r="BC529" s="61">
        <f t="shared" si="110"/>
        <v>640</v>
      </c>
      <c r="BD529" s="55" t="str">
        <f t="shared" si="121"/>
        <v/>
      </c>
      <c r="BE529" s="55" t="str">
        <f t="shared" si="121"/>
        <v/>
      </c>
      <c r="BF529" s="55" t="str">
        <f t="shared" si="121"/>
        <v/>
      </c>
      <c r="BG529" s="55" t="str">
        <f t="shared" si="121"/>
        <v/>
      </c>
      <c r="BH529" s="55" t="str">
        <f t="shared" si="121"/>
        <v/>
      </c>
      <c r="BI529" s="55" t="str">
        <f t="shared" si="121"/>
        <v/>
      </c>
      <c r="BJ529" s="55" t="str">
        <f t="shared" si="121"/>
        <v/>
      </c>
      <c r="BK529" s="55" t="str">
        <f t="shared" si="121"/>
        <v/>
      </c>
      <c r="BL529" s="55" t="str">
        <f t="shared" si="121"/>
        <v/>
      </c>
      <c r="BM529" s="55" t="str">
        <f t="shared" si="121"/>
        <v/>
      </c>
      <c r="BN529" s="55" t="str">
        <f t="shared" si="121"/>
        <v/>
      </c>
      <c r="BO529" s="55" t="str">
        <f t="shared" si="121"/>
        <v/>
      </c>
      <c r="BP529" s="55" t="str">
        <f t="shared" si="121"/>
        <v/>
      </c>
      <c r="BQ529" s="55" t="str">
        <f t="shared" si="121"/>
        <v/>
      </c>
      <c r="BR529" s="62" t="str">
        <f t="shared" si="111"/>
        <v>Base</v>
      </c>
      <c r="BS529" s="62" t="str">
        <f t="shared" si="112"/>
        <v/>
      </c>
      <c r="BT529" s="63">
        <f t="shared" si="113"/>
        <v>117</v>
      </c>
      <c r="BU529" s="64">
        <f t="shared" si="114"/>
        <v>6.02</v>
      </c>
      <c r="BV529" s="64">
        <f t="shared" si="115"/>
        <v>13.04</v>
      </c>
      <c r="BW529" s="64">
        <f t="shared" si="116"/>
        <v>97.44</v>
      </c>
      <c r="BX529" s="65">
        <f t="shared" si="117"/>
        <v>46257.02</v>
      </c>
      <c r="BY529" s="65">
        <f t="shared" si="118"/>
        <v>46264.04</v>
      </c>
      <c r="BZ529" s="65">
        <f t="shared" si="119"/>
        <v>46349.440000000002</v>
      </c>
    </row>
    <row r="530" spans="1:78" ht="15.5" x14ac:dyDescent="0.35">
      <c r="A530">
        <v>71815</v>
      </c>
      <c r="B530" t="s">
        <v>782</v>
      </c>
      <c r="C530" t="s">
        <v>51</v>
      </c>
      <c r="D530">
        <v>150</v>
      </c>
      <c r="E530" t="s">
        <v>685</v>
      </c>
      <c r="F530" t="s">
        <v>56</v>
      </c>
      <c r="G530" t="s">
        <v>242</v>
      </c>
      <c r="H530" t="s">
        <v>51</v>
      </c>
      <c r="I530" s="13">
        <v>46252</v>
      </c>
      <c r="J530" s="13">
        <v>46367</v>
      </c>
      <c r="K530" s="13">
        <v>46309</v>
      </c>
      <c r="L530" t="s">
        <v>282</v>
      </c>
      <c r="M530" t="s">
        <v>193</v>
      </c>
      <c r="N530">
        <v>18</v>
      </c>
      <c r="O530">
        <v>0</v>
      </c>
      <c r="P530">
        <v>0</v>
      </c>
      <c r="Q530">
        <v>0</v>
      </c>
      <c r="R530">
        <v>0</v>
      </c>
      <c r="S530" t="s">
        <v>197</v>
      </c>
      <c r="T530" t="s">
        <v>197</v>
      </c>
      <c r="U530">
        <v>0</v>
      </c>
      <c r="V530"/>
      <c r="W530">
        <v>4</v>
      </c>
      <c r="X530" t="s">
        <v>293</v>
      </c>
      <c r="Y530"/>
      <c r="Z530"/>
      <c r="AA530"/>
      <c r="AB530"/>
      <c r="AC530" t="s">
        <v>211</v>
      </c>
      <c r="AD530" t="s">
        <v>375</v>
      </c>
      <c r="AE530" t="s">
        <v>496</v>
      </c>
      <c r="AF530" s="13">
        <v>46252</v>
      </c>
      <c r="AG530" s="13">
        <v>46367</v>
      </c>
      <c r="AH530"/>
      <c r="AI530"/>
      <c r="AJ530"/>
      <c r="AK530"/>
      <c r="AL530"/>
      <c r="AM530"/>
      <c r="AN530"/>
      <c r="AO530"/>
      <c r="AP530"/>
      <c r="AQ530"/>
      <c r="AR530"/>
      <c r="AS530"/>
      <c r="AT530" s="59">
        <f>VLOOKUP($BR530,Tables!$D$14:$I$27,2,FALSE)*W530</f>
        <v>640</v>
      </c>
      <c r="AU530" s="59">
        <f>VLOOKUP($BR530,Tables!$D$14:$I$27,3,FALSE)</f>
        <v>0</v>
      </c>
      <c r="AV530" s="59">
        <f>VLOOKUP($BR530,Tables!$D$14:$I$27,4,FALSE)*W530</f>
        <v>0</v>
      </c>
      <c r="AW530" s="59">
        <f>VLOOKUP($BR530,Tables!$D$14:$I$27,5,FALSE)*W530</f>
        <v>0</v>
      </c>
      <c r="AX530" s="52">
        <f>IF(ISERROR(VLOOKUP(V530,Tables!$A$2:$B$27,2,FALSE))=TRUE,0,VLOOKUP(V530,Tables!$A$2:$B$27,2,FALSE))*VLOOKUP(BR530,Tables!$D$14:$J$27,7,FALSE)</f>
        <v>0</v>
      </c>
      <c r="AY530" s="52">
        <f>IF(ISERROR(VLOOKUP(BS530,Tables!$A$2:$B$31,2,FALSE))=TRUE,0,VLOOKUP(BS530,Tables!$A$2:$B$31,2,FALSE))</f>
        <v>0</v>
      </c>
      <c r="AZ530" s="59">
        <f>VLOOKUP($BR530,Tables!$D$14:$K$27,8,FALSE)</f>
        <v>0</v>
      </c>
      <c r="BA530" s="59">
        <f>IF(OR(BR530="T150",BR530="HYBT150"),W530*Tables!$L$23,0)</f>
        <v>0</v>
      </c>
      <c r="BB530" s="59">
        <f>IF(OR(BR530="T200",BR530="HYBT200"),W530*Tables!$E$24,0)</f>
        <v>0</v>
      </c>
      <c r="BC530" s="61">
        <f t="shared" si="110"/>
        <v>640</v>
      </c>
      <c r="BD530" s="55" t="str">
        <f t="shared" si="121"/>
        <v/>
      </c>
      <c r="BE530" s="55" t="str">
        <f t="shared" si="121"/>
        <v/>
      </c>
      <c r="BF530" s="55" t="str">
        <f t="shared" si="121"/>
        <v/>
      </c>
      <c r="BG530" s="55" t="str">
        <f t="shared" si="121"/>
        <v/>
      </c>
      <c r="BH530" s="55" t="str">
        <f t="shared" si="121"/>
        <v/>
      </c>
      <c r="BI530" s="55" t="str">
        <f t="shared" si="121"/>
        <v/>
      </c>
      <c r="BJ530" s="55" t="str">
        <f t="shared" si="121"/>
        <v/>
      </c>
      <c r="BK530" s="55" t="str">
        <f t="shared" si="121"/>
        <v/>
      </c>
      <c r="BL530" s="55" t="str">
        <f t="shared" si="121"/>
        <v/>
      </c>
      <c r="BM530" s="55" t="str">
        <f t="shared" si="121"/>
        <v/>
      </c>
      <c r="BN530" s="55" t="str">
        <f t="shared" si="121"/>
        <v/>
      </c>
      <c r="BO530" s="55" t="str">
        <f t="shared" si="121"/>
        <v/>
      </c>
      <c r="BP530" s="55" t="str">
        <f t="shared" si="121"/>
        <v/>
      </c>
      <c r="BQ530" s="55" t="str">
        <f t="shared" si="121"/>
        <v/>
      </c>
      <c r="BR530" s="62" t="str">
        <f t="shared" si="111"/>
        <v>Base</v>
      </c>
      <c r="BS530" s="62" t="str">
        <f t="shared" si="112"/>
        <v/>
      </c>
      <c r="BT530" s="63">
        <f t="shared" si="113"/>
        <v>116</v>
      </c>
      <c r="BU530" s="64">
        <f t="shared" si="114"/>
        <v>5.96</v>
      </c>
      <c r="BV530" s="64">
        <f t="shared" si="115"/>
        <v>12.92</v>
      </c>
      <c r="BW530" s="64">
        <f t="shared" si="116"/>
        <v>96.6</v>
      </c>
      <c r="BX530" s="65">
        <f t="shared" si="117"/>
        <v>46257.96</v>
      </c>
      <c r="BY530" s="65">
        <f t="shared" si="118"/>
        <v>46264.92</v>
      </c>
      <c r="BZ530" s="65">
        <f t="shared" si="119"/>
        <v>46349.599999999999</v>
      </c>
    </row>
    <row r="531" spans="1:78" ht="15.5" x14ac:dyDescent="0.35">
      <c r="A531">
        <v>71382</v>
      </c>
      <c r="B531" t="s">
        <v>782</v>
      </c>
      <c r="C531" t="s">
        <v>51</v>
      </c>
      <c r="D531">
        <v>155</v>
      </c>
      <c r="E531">
        <v>3001</v>
      </c>
      <c r="F531" t="s">
        <v>288</v>
      </c>
      <c r="G531" t="s">
        <v>242</v>
      </c>
      <c r="H531" t="s">
        <v>51</v>
      </c>
      <c r="I531" s="13">
        <v>46252</v>
      </c>
      <c r="J531" s="13">
        <v>46367</v>
      </c>
      <c r="K531" s="13">
        <v>46309</v>
      </c>
      <c r="L531" t="s">
        <v>282</v>
      </c>
      <c r="M531" t="s">
        <v>193</v>
      </c>
      <c r="N531">
        <v>24</v>
      </c>
      <c r="O531">
        <v>16</v>
      </c>
      <c r="P531">
        <v>16</v>
      </c>
      <c r="Q531">
        <v>16</v>
      </c>
      <c r="R531">
        <v>0</v>
      </c>
      <c r="S531">
        <v>48920</v>
      </c>
      <c r="T531" t="s">
        <v>464</v>
      </c>
      <c r="U531">
        <v>0</v>
      </c>
      <c r="V531"/>
      <c r="W531">
        <v>4</v>
      </c>
      <c r="X531" t="s">
        <v>194</v>
      </c>
      <c r="Y531"/>
      <c r="Z531"/>
      <c r="AA531" t="s">
        <v>19</v>
      </c>
      <c r="AB531">
        <v>1257</v>
      </c>
      <c r="AC531" t="s">
        <v>208</v>
      </c>
      <c r="AD531" t="s">
        <v>25</v>
      </c>
      <c r="AE531" t="s">
        <v>496</v>
      </c>
      <c r="AF531" s="13">
        <v>46252</v>
      </c>
      <c r="AG531" s="13">
        <v>46367</v>
      </c>
      <c r="AH531"/>
      <c r="AI531"/>
      <c r="AJ531"/>
      <c r="AK531"/>
      <c r="AL531"/>
      <c r="AM531"/>
      <c r="AN531"/>
      <c r="AO531"/>
      <c r="AP531"/>
      <c r="AQ531"/>
      <c r="AR531"/>
      <c r="AS531"/>
      <c r="AT531" s="59">
        <f>VLOOKUP($BR531,Tables!$D$14:$I$27,2,FALSE)*W531</f>
        <v>640</v>
      </c>
      <c r="AU531" s="59">
        <f>VLOOKUP($BR531,Tables!$D$14:$I$27,3,FALSE)</f>
        <v>0</v>
      </c>
      <c r="AV531" s="59">
        <f>VLOOKUP($BR531,Tables!$D$14:$I$27,4,FALSE)*W531</f>
        <v>0</v>
      </c>
      <c r="AW531" s="59">
        <f>VLOOKUP($BR531,Tables!$D$14:$I$27,5,FALSE)*W531</f>
        <v>0</v>
      </c>
      <c r="AX531" s="52">
        <f>IF(ISERROR(VLOOKUP(V531,Tables!$A$2:$B$27,2,FALSE))=TRUE,0,VLOOKUP(V531,Tables!$A$2:$B$27,2,FALSE))*VLOOKUP(BR531,Tables!$D$14:$J$27,7,FALSE)</f>
        <v>0</v>
      </c>
      <c r="AY531" s="52">
        <f>IF(ISERROR(VLOOKUP(BS531,Tables!$A$2:$B$31,2,FALSE))=TRUE,0,VLOOKUP(BS531,Tables!$A$2:$B$31,2,FALSE))</f>
        <v>0</v>
      </c>
      <c r="AZ531" s="59">
        <f>VLOOKUP($BR531,Tables!$D$14:$K$27,8,FALSE)</f>
        <v>0</v>
      </c>
      <c r="BA531" s="59">
        <f>IF(OR(BR531="T150",BR531="HYBT150"),W531*Tables!$L$23,0)</f>
        <v>0</v>
      </c>
      <c r="BB531" s="59">
        <f>IF(OR(BR531="T200",BR531="HYBT200"),W531*Tables!$E$24,0)</f>
        <v>0</v>
      </c>
      <c r="BC531" s="61">
        <f t="shared" si="110"/>
        <v>640</v>
      </c>
      <c r="BD531" s="55" t="str">
        <f t="shared" si="121"/>
        <v/>
      </c>
      <c r="BE531" s="55" t="str">
        <f t="shared" si="121"/>
        <v/>
      </c>
      <c r="BF531" s="55" t="str">
        <f t="shared" si="121"/>
        <v/>
      </c>
      <c r="BG531" s="55" t="str">
        <f t="shared" si="121"/>
        <v/>
      </c>
      <c r="BH531" s="55" t="str">
        <f t="shared" si="121"/>
        <v/>
      </c>
      <c r="BI531" s="55" t="str">
        <f t="shared" si="121"/>
        <v/>
      </c>
      <c r="BJ531" s="55" t="str">
        <f t="shared" si="121"/>
        <v/>
      </c>
      <c r="BK531" s="55" t="str">
        <f t="shared" si="121"/>
        <v/>
      </c>
      <c r="BL531" s="55" t="str">
        <f t="shared" si="121"/>
        <v/>
      </c>
      <c r="BM531" s="55" t="str">
        <f t="shared" si="121"/>
        <v/>
      </c>
      <c r="BN531" s="55" t="str">
        <f t="shared" si="121"/>
        <v/>
      </c>
      <c r="BO531" s="55" t="str">
        <f t="shared" si="121"/>
        <v/>
      </c>
      <c r="BP531" s="55" t="str">
        <f t="shared" si="121"/>
        <v/>
      </c>
      <c r="BQ531" s="55" t="str">
        <f t="shared" si="121"/>
        <v/>
      </c>
      <c r="BR531" s="62" t="str">
        <f t="shared" si="111"/>
        <v>Base</v>
      </c>
      <c r="BS531" s="62" t="str">
        <f t="shared" si="112"/>
        <v/>
      </c>
      <c r="BT531" s="63">
        <f t="shared" si="113"/>
        <v>116</v>
      </c>
      <c r="BU531" s="64">
        <f t="shared" si="114"/>
        <v>5.96</v>
      </c>
      <c r="BV531" s="64">
        <f t="shared" si="115"/>
        <v>12.92</v>
      </c>
      <c r="BW531" s="64">
        <f t="shared" si="116"/>
        <v>96.6</v>
      </c>
      <c r="BX531" s="65">
        <f t="shared" si="117"/>
        <v>46257.96</v>
      </c>
      <c r="BY531" s="65">
        <f t="shared" si="118"/>
        <v>46264.92</v>
      </c>
      <c r="BZ531" s="65">
        <f t="shared" si="119"/>
        <v>46349.599999999999</v>
      </c>
    </row>
    <row r="532" spans="1:78" ht="15.5" x14ac:dyDescent="0.35">
      <c r="A532">
        <v>71816</v>
      </c>
      <c r="B532" t="s">
        <v>782</v>
      </c>
      <c r="C532" t="s">
        <v>51</v>
      </c>
      <c r="D532">
        <v>201</v>
      </c>
      <c r="E532">
        <v>3001</v>
      </c>
      <c r="F532" t="s">
        <v>690</v>
      </c>
      <c r="G532" t="s">
        <v>242</v>
      </c>
      <c r="H532" t="s">
        <v>51</v>
      </c>
      <c r="I532" s="13">
        <v>46252</v>
      </c>
      <c r="J532" s="13">
        <v>46367</v>
      </c>
      <c r="K532" s="13">
        <v>46309</v>
      </c>
      <c r="L532" t="s">
        <v>269</v>
      </c>
      <c r="M532" t="s">
        <v>161</v>
      </c>
      <c r="N532">
        <v>24</v>
      </c>
      <c r="O532">
        <v>9</v>
      </c>
      <c r="P532">
        <v>9</v>
      </c>
      <c r="Q532">
        <v>9</v>
      </c>
      <c r="R532">
        <v>0</v>
      </c>
      <c r="S532">
        <v>380405</v>
      </c>
      <c r="T532" t="s">
        <v>1173</v>
      </c>
      <c r="U532">
        <v>0</v>
      </c>
      <c r="V532"/>
      <c r="W532">
        <v>3</v>
      </c>
      <c r="X532" t="s">
        <v>194</v>
      </c>
      <c r="Y532"/>
      <c r="Z532" t="s">
        <v>474</v>
      </c>
      <c r="AA532"/>
      <c r="AB532"/>
      <c r="AC532" t="s">
        <v>218</v>
      </c>
      <c r="AD532" t="s">
        <v>450</v>
      </c>
      <c r="AE532" t="s">
        <v>496</v>
      </c>
      <c r="AF532" s="13">
        <v>46252</v>
      </c>
      <c r="AG532" s="13">
        <v>46367</v>
      </c>
      <c r="AH532"/>
      <c r="AI532"/>
      <c r="AJ532"/>
      <c r="AK532"/>
      <c r="AL532"/>
      <c r="AM532"/>
      <c r="AN532"/>
      <c r="AO532"/>
      <c r="AP532"/>
      <c r="AQ532"/>
      <c r="AR532"/>
      <c r="AS532"/>
      <c r="AT532" s="59">
        <f>VLOOKUP($BR532,Tables!$D$14:$I$27,2,FALSE)*W532</f>
        <v>480</v>
      </c>
      <c r="AU532" s="59">
        <f>VLOOKUP($BR532,Tables!$D$14:$I$27,3,FALSE)</f>
        <v>0</v>
      </c>
      <c r="AV532" s="59">
        <f>VLOOKUP($BR532,Tables!$D$14:$I$27,4,FALSE)*W532</f>
        <v>0</v>
      </c>
      <c r="AW532" s="59">
        <f>VLOOKUP($BR532,Tables!$D$14:$I$27,5,FALSE)*W532</f>
        <v>0</v>
      </c>
      <c r="AX532" s="52">
        <f>IF(ISERROR(VLOOKUP(V532,Tables!$A$2:$B$27,2,FALSE))=TRUE,0,VLOOKUP(V532,Tables!$A$2:$B$27,2,FALSE))*VLOOKUP(BR532,Tables!$D$14:$J$27,7,FALSE)</f>
        <v>0</v>
      </c>
      <c r="AY532" s="52">
        <f>IF(ISERROR(VLOOKUP(BS532,Tables!$A$2:$B$31,2,FALSE))=TRUE,0,VLOOKUP(BS532,Tables!$A$2:$B$31,2,FALSE))</f>
        <v>0</v>
      </c>
      <c r="AZ532" s="59">
        <f>VLOOKUP($BR532,Tables!$D$14:$K$27,8,FALSE)</f>
        <v>0</v>
      </c>
      <c r="BA532" s="59">
        <f>IF(OR(BR532="T150",BR532="HYBT150"),W532*Tables!$L$23,0)</f>
        <v>0</v>
      </c>
      <c r="BB532" s="59">
        <f>IF(OR(BR532="T200",BR532="HYBT200"),W532*Tables!$E$24,0)</f>
        <v>0</v>
      </c>
      <c r="BC532" s="61">
        <f t="shared" si="110"/>
        <v>480</v>
      </c>
      <c r="BD532" s="55" t="str">
        <f t="shared" si="121"/>
        <v/>
      </c>
      <c r="BE532" s="55" t="str">
        <f t="shared" si="121"/>
        <v/>
      </c>
      <c r="BF532" s="55" t="str">
        <f t="shared" si="121"/>
        <v/>
      </c>
      <c r="BG532" s="55" t="str">
        <f t="shared" si="121"/>
        <v/>
      </c>
      <c r="BH532" s="55" t="str">
        <f t="shared" si="121"/>
        <v/>
      </c>
      <c r="BI532" s="55" t="str">
        <f t="shared" si="121"/>
        <v/>
      </c>
      <c r="BJ532" s="55" t="str">
        <f t="shared" si="121"/>
        <v/>
      </c>
      <c r="BK532" s="55" t="str">
        <f t="shared" si="121"/>
        <v/>
      </c>
      <c r="BL532" s="55" t="str">
        <f t="shared" si="121"/>
        <v/>
      </c>
      <c r="BM532" s="55" t="str">
        <f t="shared" si="121"/>
        <v/>
      </c>
      <c r="BN532" s="55" t="str">
        <f t="shared" si="121"/>
        <v/>
      </c>
      <c r="BO532" s="55" t="str">
        <f t="shared" si="121"/>
        <v/>
      </c>
      <c r="BP532" s="55" t="str">
        <f t="shared" si="121"/>
        <v/>
      </c>
      <c r="BQ532" s="55" t="str">
        <f t="shared" si="121"/>
        <v/>
      </c>
      <c r="BR532" s="62" t="str">
        <f t="shared" si="111"/>
        <v>Base</v>
      </c>
      <c r="BS532" s="62" t="str">
        <f t="shared" si="112"/>
        <v/>
      </c>
      <c r="BT532" s="63">
        <f t="shared" si="113"/>
        <v>116</v>
      </c>
      <c r="BU532" s="64">
        <f t="shared" si="114"/>
        <v>5.96</v>
      </c>
      <c r="BV532" s="64">
        <f t="shared" si="115"/>
        <v>12.92</v>
      </c>
      <c r="BW532" s="64">
        <f t="shared" si="116"/>
        <v>96.6</v>
      </c>
      <c r="BX532" s="65">
        <f t="shared" si="117"/>
        <v>46257.96</v>
      </c>
      <c r="BY532" s="65">
        <f t="shared" si="118"/>
        <v>46264.92</v>
      </c>
      <c r="BZ532" s="65">
        <f t="shared" si="119"/>
        <v>46349.599999999999</v>
      </c>
    </row>
    <row r="533" spans="1:78" ht="15.5" x14ac:dyDescent="0.35">
      <c r="A533">
        <v>71817</v>
      </c>
      <c r="B533" t="s">
        <v>782</v>
      </c>
      <c r="C533" t="s">
        <v>51</v>
      </c>
      <c r="D533">
        <v>208</v>
      </c>
      <c r="E533">
        <v>3001</v>
      </c>
      <c r="F533" t="s">
        <v>57</v>
      </c>
      <c r="G533" t="s">
        <v>242</v>
      </c>
      <c r="H533" t="s">
        <v>51</v>
      </c>
      <c r="I533" s="13">
        <v>46252</v>
      </c>
      <c r="J533" s="13">
        <v>46367</v>
      </c>
      <c r="K533" s="13">
        <v>46309</v>
      </c>
      <c r="L533" t="s">
        <v>796</v>
      </c>
      <c r="M533" t="s">
        <v>193</v>
      </c>
      <c r="N533">
        <v>24</v>
      </c>
      <c r="O533">
        <v>0</v>
      </c>
      <c r="P533">
        <v>0</v>
      </c>
      <c r="Q533">
        <v>0</v>
      </c>
      <c r="R533">
        <v>0</v>
      </c>
      <c r="S533" t="s">
        <v>197</v>
      </c>
      <c r="T533" t="s">
        <v>197</v>
      </c>
      <c r="U533">
        <v>0</v>
      </c>
      <c r="V533"/>
      <c r="W533">
        <v>4</v>
      </c>
      <c r="X533" t="s">
        <v>293</v>
      </c>
      <c r="Y533"/>
      <c r="Z533" t="s">
        <v>260</v>
      </c>
      <c r="AA533"/>
      <c r="AB533"/>
      <c r="AC533" t="s">
        <v>8</v>
      </c>
      <c r="AD533" t="s">
        <v>289</v>
      </c>
      <c r="AE533" t="s">
        <v>496</v>
      </c>
      <c r="AF533" s="13">
        <v>46252</v>
      </c>
      <c r="AG533" s="13">
        <v>46367</v>
      </c>
      <c r="AH533"/>
      <c r="AI533"/>
      <c r="AJ533"/>
      <c r="AK533"/>
      <c r="AL533"/>
      <c r="AM533"/>
      <c r="AN533"/>
      <c r="AO533"/>
      <c r="AP533"/>
      <c r="AQ533"/>
      <c r="AR533"/>
      <c r="AS533"/>
      <c r="AT533" s="59">
        <f>VLOOKUP($BR533,Tables!$D$14:$I$27,2,FALSE)*W533</f>
        <v>640</v>
      </c>
      <c r="AU533" s="59">
        <f>VLOOKUP($BR533,Tables!$D$14:$I$27,3,FALSE)</f>
        <v>0</v>
      </c>
      <c r="AV533" s="59">
        <f>VLOOKUP($BR533,Tables!$D$14:$I$27,4,FALSE)*W533</f>
        <v>0</v>
      </c>
      <c r="AW533" s="59">
        <f>VLOOKUP($BR533,Tables!$D$14:$I$27,5,FALSE)*W533</f>
        <v>0</v>
      </c>
      <c r="AX533" s="52">
        <f>IF(ISERROR(VLOOKUP(V533,Tables!$A$2:$B$27,2,FALSE))=TRUE,0,VLOOKUP(V533,Tables!$A$2:$B$27,2,FALSE))*VLOOKUP(BR533,Tables!$D$14:$J$27,7,FALSE)</f>
        <v>0</v>
      </c>
      <c r="AY533" s="52">
        <f>IF(ISERROR(VLOOKUP(BS533,Tables!$A$2:$B$31,2,FALSE))=TRUE,0,VLOOKUP(BS533,Tables!$A$2:$B$31,2,FALSE))</f>
        <v>0</v>
      </c>
      <c r="AZ533" s="59">
        <f>VLOOKUP($BR533,Tables!$D$14:$K$27,8,FALSE)</f>
        <v>0</v>
      </c>
      <c r="BA533" s="59">
        <f>IF(OR(BR533="T150",BR533="HYBT150"),W533*Tables!$L$23,0)</f>
        <v>0</v>
      </c>
      <c r="BB533" s="59">
        <f>IF(OR(BR533="T200",BR533="HYBT200"),W533*Tables!$E$24,0)</f>
        <v>0</v>
      </c>
      <c r="BC533" s="61">
        <f t="shared" si="110"/>
        <v>640</v>
      </c>
      <c r="BD533" s="55" t="str">
        <f t="shared" si="121"/>
        <v/>
      </c>
      <c r="BE533" s="55" t="str">
        <f t="shared" si="121"/>
        <v/>
      </c>
      <c r="BF533" s="55" t="str">
        <f t="shared" si="121"/>
        <v/>
      </c>
      <c r="BG533" s="55" t="str">
        <f t="shared" si="121"/>
        <v/>
      </c>
      <c r="BH533" s="55" t="str">
        <f t="shared" si="121"/>
        <v/>
      </c>
      <c r="BI533" s="55" t="str">
        <f t="shared" si="121"/>
        <v/>
      </c>
      <c r="BJ533" s="55" t="str">
        <f t="shared" si="121"/>
        <v/>
      </c>
      <c r="BK533" s="55" t="str">
        <f t="shared" si="121"/>
        <v/>
      </c>
      <c r="BL533" s="55" t="str">
        <f t="shared" si="121"/>
        <v/>
      </c>
      <c r="BM533" s="55" t="str">
        <f t="shared" si="121"/>
        <v/>
      </c>
      <c r="BN533" s="55" t="str">
        <f t="shared" si="121"/>
        <v/>
      </c>
      <c r="BO533" s="55" t="str">
        <f t="shared" si="121"/>
        <v/>
      </c>
      <c r="BP533" s="55" t="str">
        <f t="shared" si="121"/>
        <v/>
      </c>
      <c r="BQ533" s="55" t="str">
        <f t="shared" si="121"/>
        <v/>
      </c>
      <c r="BR533" s="62" t="str">
        <f t="shared" si="111"/>
        <v>Base</v>
      </c>
      <c r="BS533" s="62" t="str">
        <f t="shared" si="112"/>
        <v/>
      </c>
      <c r="BT533" s="63">
        <f t="shared" si="113"/>
        <v>116</v>
      </c>
      <c r="BU533" s="64">
        <f t="shared" si="114"/>
        <v>5.96</v>
      </c>
      <c r="BV533" s="64">
        <f t="shared" si="115"/>
        <v>12.92</v>
      </c>
      <c r="BW533" s="64">
        <f t="shared" si="116"/>
        <v>96.6</v>
      </c>
      <c r="BX533" s="65">
        <f t="shared" si="117"/>
        <v>46257.96</v>
      </c>
      <c r="BY533" s="65">
        <f t="shared" si="118"/>
        <v>46264.92</v>
      </c>
      <c r="BZ533" s="65">
        <f t="shared" si="119"/>
        <v>46349.599999999999</v>
      </c>
    </row>
    <row r="534" spans="1:78" ht="15.5" x14ac:dyDescent="0.35">
      <c r="A534">
        <v>71383</v>
      </c>
      <c r="B534" t="s">
        <v>782</v>
      </c>
      <c r="C534" t="s">
        <v>51</v>
      </c>
      <c r="D534">
        <v>208</v>
      </c>
      <c r="E534">
        <v>3002</v>
      </c>
      <c r="F534" t="s">
        <v>57</v>
      </c>
      <c r="G534" t="s">
        <v>242</v>
      </c>
      <c r="H534" t="s">
        <v>51</v>
      </c>
      <c r="I534" s="13">
        <v>46251</v>
      </c>
      <c r="J534" s="13">
        <v>46367</v>
      </c>
      <c r="K534" s="13">
        <v>46309</v>
      </c>
      <c r="L534" t="s">
        <v>796</v>
      </c>
      <c r="M534" t="s">
        <v>193</v>
      </c>
      <c r="N534">
        <v>24</v>
      </c>
      <c r="O534">
        <v>24</v>
      </c>
      <c r="P534">
        <v>24</v>
      </c>
      <c r="Q534">
        <v>24</v>
      </c>
      <c r="R534">
        <v>0</v>
      </c>
      <c r="S534">
        <v>252356</v>
      </c>
      <c r="T534" t="s">
        <v>465</v>
      </c>
      <c r="U534">
        <v>0</v>
      </c>
      <c r="V534"/>
      <c r="W534">
        <v>4</v>
      </c>
      <c r="X534" t="s">
        <v>194</v>
      </c>
      <c r="Y534"/>
      <c r="Z534" t="s">
        <v>260</v>
      </c>
      <c r="AA534" t="s">
        <v>206</v>
      </c>
      <c r="AB534">
        <v>2304</v>
      </c>
      <c r="AC534" t="s">
        <v>211</v>
      </c>
      <c r="AD534" t="s">
        <v>375</v>
      </c>
      <c r="AE534" t="s">
        <v>483</v>
      </c>
      <c r="AF534" s="13">
        <v>46251</v>
      </c>
      <c r="AG534" s="13">
        <v>46367</v>
      </c>
      <c r="AH534"/>
      <c r="AI534"/>
      <c r="AJ534"/>
      <c r="AK534"/>
      <c r="AL534"/>
      <c r="AM534"/>
      <c r="AN534"/>
      <c r="AO534"/>
      <c r="AP534"/>
      <c r="AQ534"/>
      <c r="AR534"/>
      <c r="AS534"/>
      <c r="AT534" s="59">
        <f>VLOOKUP($BR534,Tables!$D$14:$I$27,2,FALSE)*W534</f>
        <v>640</v>
      </c>
      <c r="AU534" s="59">
        <f>VLOOKUP($BR534,Tables!$D$14:$I$27,3,FALSE)</f>
        <v>0</v>
      </c>
      <c r="AV534" s="59">
        <f>VLOOKUP($BR534,Tables!$D$14:$I$27,4,FALSE)*W534</f>
        <v>0</v>
      </c>
      <c r="AW534" s="59">
        <f>VLOOKUP($BR534,Tables!$D$14:$I$27,5,FALSE)*W534</f>
        <v>0</v>
      </c>
      <c r="AX534" s="52">
        <f>IF(ISERROR(VLOOKUP(V534,Tables!$A$2:$B$27,2,FALSE))=TRUE,0,VLOOKUP(V534,Tables!$A$2:$B$27,2,FALSE))*VLOOKUP(BR534,Tables!$D$14:$J$27,7,FALSE)</f>
        <v>0</v>
      </c>
      <c r="AY534" s="52">
        <f>IF(ISERROR(VLOOKUP(BS534,Tables!$A$2:$B$31,2,FALSE))=TRUE,0,VLOOKUP(BS534,Tables!$A$2:$B$31,2,FALSE))</f>
        <v>0</v>
      </c>
      <c r="AZ534" s="59">
        <f>VLOOKUP($BR534,Tables!$D$14:$K$27,8,FALSE)</f>
        <v>0</v>
      </c>
      <c r="BA534" s="59">
        <f>IF(OR(BR534="T150",BR534="HYBT150"),W534*Tables!$L$23,0)</f>
        <v>0</v>
      </c>
      <c r="BB534" s="59">
        <f>IF(OR(BR534="T200",BR534="HYBT200"),W534*Tables!$E$24,0)</f>
        <v>0</v>
      </c>
      <c r="BC534" s="61">
        <f t="shared" si="110"/>
        <v>640</v>
      </c>
      <c r="BD534" s="55" t="str">
        <f t="shared" si="121"/>
        <v/>
      </c>
      <c r="BE534" s="55" t="str">
        <f t="shared" si="121"/>
        <v/>
      </c>
      <c r="BF534" s="55" t="str">
        <f t="shared" si="121"/>
        <v/>
      </c>
      <c r="BG534" s="55" t="str">
        <f t="shared" si="121"/>
        <v/>
      </c>
      <c r="BH534" s="55" t="str">
        <f t="shared" si="121"/>
        <v/>
      </c>
      <c r="BI534" s="55" t="str">
        <f t="shared" si="121"/>
        <v/>
      </c>
      <c r="BJ534" s="55" t="str">
        <f t="shared" si="121"/>
        <v/>
      </c>
      <c r="BK534" s="55" t="str">
        <f t="shared" si="121"/>
        <v/>
      </c>
      <c r="BL534" s="55" t="str">
        <f t="shared" si="121"/>
        <v/>
      </c>
      <c r="BM534" s="55" t="str">
        <f t="shared" si="121"/>
        <v/>
      </c>
      <c r="BN534" s="55" t="str">
        <f t="shared" si="121"/>
        <v/>
      </c>
      <c r="BO534" s="55" t="str">
        <f t="shared" si="121"/>
        <v/>
      </c>
      <c r="BP534" s="55" t="str">
        <f t="shared" si="121"/>
        <v/>
      </c>
      <c r="BQ534" s="55" t="str">
        <f t="shared" si="121"/>
        <v/>
      </c>
      <c r="BR534" s="62" t="str">
        <f t="shared" si="111"/>
        <v>Base</v>
      </c>
      <c r="BS534" s="62" t="str">
        <f t="shared" si="112"/>
        <v/>
      </c>
      <c r="BT534" s="63">
        <f t="shared" si="113"/>
        <v>117</v>
      </c>
      <c r="BU534" s="64">
        <f t="shared" si="114"/>
        <v>6.02</v>
      </c>
      <c r="BV534" s="64">
        <f t="shared" si="115"/>
        <v>13.04</v>
      </c>
      <c r="BW534" s="64">
        <f t="shared" si="116"/>
        <v>97.44</v>
      </c>
      <c r="BX534" s="65">
        <f t="shared" si="117"/>
        <v>46257.02</v>
      </c>
      <c r="BY534" s="65">
        <f t="shared" si="118"/>
        <v>46264.04</v>
      </c>
      <c r="BZ534" s="65">
        <f t="shared" si="119"/>
        <v>46349.440000000002</v>
      </c>
    </row>
    <row r="535" spans="1:78" ht="15.5" x14ac:dyDescent="0.35">
      <c r="A535">
        <v>71818</v>
      </c>
      <c r="B535" t="s">
        <v>782</v>
      </c>
      <c r="C535" t="s">
        <v>51</v>
      </c>
      <c r="D535">
        <v>208</v>
      </c>
      <c r="E535">
        <v>3003</v>
      </c>
      <c r="F535" t="s">
        <v>57</v>
      </c>
      <c r="G535" t="s">
        <v>242</v>
      </c>
      <c r="H535" t="s">
        <v>51</v>
      </c>
      <c r="I535" s="13">
        <v>46252</v>
      </c>
      <c r="J535" s="13">
        <v>46367</v>
      </c>
      <c r="K535" s="13">
        <v>46309</v>
      </c>
      <c r="L535" t="s">
        <v>826</v>
      </c>
      <c r="M535" t="s">
        <v>193</v>
      </c>
      <c r="N535">
        <v>24</v>
      </c>
      <c r="O535">
        <v>24</v>
      </c>
      <c r="P535">
        <v>24</v>
      </c>
      <c r="Q535">
        <v>24</v>
      </c>
      <c r="R535">
        <v>0</v>
      </c>
      <c r="S535" t="s">
        <v>197</v>
      </c>
      <c r="T535" t="s">
        <v>197</v>
      </c>
      <c r="U535">
        <v>0</v>
      </c>
      <c r="V535"/>
      <c r="W535">
        <v>4</v>
      </c>
      <c r="X535" t="s">
        <v>194</v>
      </c>
      <c r="Y535"/>
      <c r="Z535" t="s">
        <v>854</v>
      </c>
      <c r="AA535" t="s">
        <v>206</v>
      </c>
      <c r="AB535">
        <v>2307</v>
      </c>
      <c r="AC535" t="s">
        <v>306</v>
      </c>
      <c r="AD535" t="s">
        <v>498</v>
      </c>
      <c r="AE535" t="s">
        <v>496</v>
      </c>
      <c r="AF535" s="13">
        <v>46252</v>
      </c>
      <c r="AG535" s="13">
        <v>46367</v>
      </c>
      <c r="AH535"/>
      <c r="AI535"/>
      <c r="AJ535"/>
      <c r="AK535"/>
      <c r="AL535"/>
      <c r="AM535"/>
      <c r="AN535"/>
      <c r="AO535"/>
      <c r="AP535"/>
      <c r="AQ535"/>
      <c r="AR535"/>
      <c r="AS535"/>
      <c r="AT535" s="59">
        <f>VLOOKUP($BR535,Tables!$D$14:$I$27,2,FALSE)*W535</f>
        <v>640</v>
      </c>
      <c r="AU535" s="59">
        <f>VLOOKUP($BR535,Tables!$D$14:$I$27,3,FALSE)</f>
        <v>0</v>
      </c>
      <c r="AV535" s="59">
        <f>VLOOKUP($BR535,Tables!$D$14:$I$27,4,FALSE)*W535</f>
        <v>0</v>
      </c>
      <c r="AW535" s="59">
        <f>VLOOKUP($BR535,Tables!$D$14:$I$27,5,FALSE)*W535</f>
        <v>0</v>
      </c>
      <c r="AX535" s="52">
        <f>IF(ISERROR(VLOOKUP(V535,Tables!$A$2:$B$27,2,FALSE))=TRUE,0,VLOOKUP(V535,Tables!$A$2:$B$27,2,FALSE))*VLOOKUP(BR535,Tables!$D$14:$J$27,7,FALSE)</f>
        <v>0</v>
      </c>
      <c r="AY535" s="52">
        <f>IF(ISERROR(VLOOKUP(BS535,Tables!$A$2:$B$31,2,FALSE))=TRUE,0,VLOOKUP(BS535,Tables!$A$2:$B$31,2,FALSE))</f>
        <v>0</v>
      </c>
      <c r="AZ535" s="59">
        <f>VLOOKUP($BR535,Tables!$D$14:$K$27,8,FALSE)</f>
        <v>0</v>
      </c>
      <c r="BA535" s="59">
        <f>IF(OR(BR535="T150",BR535="HYBT150"),W535*Tables!$L$23,0)</f>
        <v>0</v>
      </c>
      <c r="BB535" s="59">
        <f>IF(OR(BR535="T200",BR535="HYBT200"),W535*Tables!$E$24,0)</f>
        <v>0</v>
      </c>
      <c r="BC535" s="61">
        <f t="shared" si="110"/>
        <v>640</v>
      </c>
      <c r="BD535" s="55" t="str">
        <f t="shared" si="121"/>
        <v/>
      </c>
      <c r="BE535" s="55" t="str">
        <f t="shared" si="121"/>
        <v/>
      </c>
      <c r="BF535" s="55" t="str">
        <f t="shared" si="121"/>
        <v/>
      </c>
      <c r="BG535" s="55" t="str">
        <f t="shared" si="121"/>
        <v/>
      </c>
      <c r="BH535" s="55" t="str">
        <f t="shared" si="121"/>
        <v/>
      </c>
      <c r="BI535" s="55" t="str">
        <f t="shared" si="121"/>
        <v/>
      </c>
      <c r="BJ535" s="55" t="str">
        <f t="shared" si="121"/>
        <v/>
      </c>
      <c r="BK535" s="55" t="str">
        <f t="shared" si="121"/>
        <v/>
      </c>
      <c r="BL535" s="55" t="str">
        <f t="shared" si="121"/>
        <v/>
      </c>
      <c r="BM535" s="55" t="str">
        <f t="shared" si="121"/>
        <v/>
      </c>
      <c r="BN535" s="55" t="str">
        <f t="shared" si="121"/>
        <v/>
      </c>
      <c r="BO535" s="55" t="str">
        <f t="shared" si="121"/>
        <v/>
      </c>
      <c r="BP535" s="55" t="str">
        <f t="shared" si="121"/>
        <v/>
      </c>
      <c r="BQ535" s="55" t="str">
        <f t="shared" si="121"/>
        <v/>
      </c>
      <c r="BR535" s="62" t="str">
        <f t="shared" si="111"/>
        <v>Base</v>
      </c>
      <c r="BS535" s="62" t="str">
        <f t="shared" si="112"/>
        <v/>
      </c>
      <c r="BT535" s="63">
        <f t="shared" si="113"/>
        <v>116</v>
      </c>
      <c r="BU535" s="64">
        <f t="shared" si="114"/>
        <v>5.96</v>
      </c>
      <c r="BV535" s="64">
        <f t="shared" si="115"/>
        <v>12.92</v>
      </c>
      <c r="BW535" s="64">
        <f t="shared" si="116"/>
        <v>96.6</v>
      </c>
      <c r="BX535" s="65">
        <f t="shared" si="117"/>
        <v>46257.96</v>
      </c>
      <c r="BY535" s="65">
        <f t="shared" si="118"/>
        <v>46264.92</v>
      </c>
      <c r="BZ535" s="65">
        <f t="shared" si="119"/>
        <v>46349.599999999999</v>
      </c>
    </row>
    <row r="536" spans="1:78" ht="15.5" x14ac:dyDescent="0.35">
      <c r="A536">
        <v>71384</v>
      </c>
      <c r="B536" t="s">
        <v>782</v>
      </c>
      <c r="C536" t="s">
        <v>51</v>
      </c>
      <c r="D536">
        <v>208</v>
      </c>
      <c r="E536">
        <v>3004</v>
      </c>
      <c r="F536" t="s">
        <v>57</v>
      </c>
      <c r="G536" t="s">
        <v>242</v>
      </c>
      <c r="H536" t="s">
        <v>51</v>
      </c>
      <c r="I536" s="13">
        <v>46251</v>
      </c>
      <c r="J536" s="13">
        <v>46367</v>
      </c>
      <c r="K536" s="13">
        <v>46309</v>
      </c>
      <c r="L536" t="s">
        <v>795</v>
      </c>
      <c r="M536" t="s">
        <v>161</v>
      </c>
      <c r="N536">
        <v>24</v>
      </c>
      <c r="O536">
        <v>23</v>
      </c>
      <c r="P536">
        <v>23</v>
      </c>
      <c r="Q536">
        <v>23</v>
      </c>
      <c r="R536">
        <v>0</v>
      </c>
      <c r="S536">
        <v>457</v>
      </c>
      <c r="T536" t="s">
        <v>466</v>
      </c>
      <c r="U536">
        <v>0</v>
      </c>
      <c r="V536"/>
      <c r="W536">
        <v>4</v>
      </c>
      <c r="X536" t="s">
        <v>194</v>
      </c>
      <c r="Y536"/>
      <c r="Z536" t="s">
        <v>300</v>
      </c>
      <c r="AA536"/>
      <c r="AB536"/>
      <c r="AC536"/>
      <c r="AD536"/>
      <c r="AE536"/>
      <c r="AF536" s="13">
        <v>46251</v>
      </c>
      <c r="AG536" s="13">
        <v>46367</v>
      </c>
      <c r="AH536"/>
      <c r="AI536"/>
      <c r="AJ536"/>
      <c r="AK536"/>
      <c r="AL536"/>
      <c r="AM536"/>
      <c r="AN536"/>
      <c r="AO536"/>
      <c r="AP536"/>
      <c r="AQ536"/>
      <c r="AR536"/>
      <c r="AS536"/>
      <c r="AT536" s="59">
        <f>VLOOKUP($BR536,Tables!$D$14:$I$27,2,FALSE)*W536</f>
        <v>640</v>
      </c>
      <c r="AU536" s="59">
        <f>VLOOKUP($BR536,Tables!$D$14:$I$27,3,FALSE)</f>
        <v>0</v>
      </c>
      <c r="AV536" s="59">
        <f>VLOOKUP($BR536,Tables!$D$14:$I$27,4,FALSE)*W536</f>
        <v>0</v>
      </c>
      <c r="AW536" s="59">
        <f>VLOOKUP($BR536,Tables!$D$14:$I$27,5,FALSE)*W536</f>
        <v>0</v>
      </c>
      <c r="AX536" s="52">
        <f>IF(ISERROR(VLOOKUP(V536,Tables!$A$2:$B$27,2,FALSE))=TRUE,0,VLOOKUP(V536,Tables!$A$2:$B$27,2,FALSE))*VLOOKUP(BR536,Tables!$D$14:$J$27,7,FALSE)</f>
        <v>0</v>
      </c>
      <c r="AY536" s="52">
        <f>IF(ISERROR(VLOOKUP(BS536,Tables!$A$2:$B$31,2,FALSE))=TRUE,0,VLOOKUP(BS536,Tables!$A$2:$B$31,2,FALSE))</f>
        <v>0</v>
      </c>
      <c r="AZ536" s="59">
        <f>VLOOKUP($BR536,Tables!$D$14:$K$27,8,FALSE)</f>
        <v>0</v>
      </c>
      <c r="BA536" s="59">
        <f>IF(OR(BR536="T150",BR536="HYBT150"),W536*Tables!$L$23,0)</f>
        <v>0</v>
      </c>
      <c r="BB536" s="59">
        <f>IF(OR(BR536="T200",BR536="HYBT200"),W536*Tables!$E$24,0)</f>
        <v>0</v>
      </c>
      <c r="BC536" s="61">
        <f t="shared" si="110"/>
        <v>640</v>
      </c>
      <c r="BD536" s="55" t="str">
        <f t="shared" si="121"/>
        <v/>
      </c>
      <c r="BE536" s="55" t="str">
        <f t="shared" si="121"/>
        <v/>
      </c>
      <c r="BF536" s="55" t="str">
        <f t="shared" si="121"/>
        <v/>
      </c>
      <c r="BG536" s="55" t="str">
        <f t="shared" si="121"/>
        <v/>
      </c>
      <c r="BH536" s="55" t="str">
        <f t="shared" si="121"/>
        <v/>
      </c>
      <c r="BI536" s="55" t="str">
        <f t="shared" si="121"/>
        <v/>
      </c>
      <c r="BJ536" s="55" t="str">
        <f t="shared" si="121"/>
        <v/>
      </c>
      <c r="BK536" s="55" t="str">
        <f t="shared" si="121"/>
        <v/>
      </c>
      <c r="BL536" s="55" t="str">
        <f t="shared" si="121"/>
        <v/>
      </c>
      <c r="BM536" s="55" t="str">
        <f t="shared" si="121"/>
        <v/>
      </c>
      <c r="BN536" s="55" t="str">
        <f t="shared" si="121"/>
        <v/>
      </c>
      <c r="BO536" s="55" t="str">
        <f t="shared" si="121"/>
        <v/>
      </c>
      <c r="BP536" s="55" t="str">
        <f t="shared" si="121"/>
        <v/>
      </c>
      <c r="BQ536" s="55" t="str">
        <f t="shared" si="121"/>
        <v/>
      </c>
      <c r="BR536" s="62" t="str">
        <f t="shared" si="111"/>
        <v>Base</v>
      </c>
      <c r="BS536" s="62" t="str">
        <f t="shared" si="112"/>
        <v/>
      </c>
      <c r="BT536" s="63">
        <f t="shared" si="113"/>
        <v>117</v>
      </c>
      <c r="BU536" s="64">
        <f t="shared" si="114"/>
        <v>6.02</v>
      </c>
      <c r="BV536" s="64">
        <f t="shared" si="115"/>
        <v>13.04</v>
      </c>
      <c r="BW536" s="64">
        <f t="shared" si="116"/>
        <v>97.44</v>
      </c>
      <c r="BX536" s="65">
        <f t="shared" si="117"/>
        <v>46257.02</v>
      </c>
      <c r="BY536" s="65">
        <f t="shared" si="118"/>
        <v>46264.04</v>
      </c>
      <c r="BZ536" s="65">
        <f t="shared" si="119"/>
        <v>46349.440000000002</v>
      </c>
    </row>
    <row r="537" spans="1:78" ht="15.5" x14ac:dyDescent="0.35">
      <c r="A537">
        <v>71385</v>
      </c>
      <c r="B537" t="s">
        <v>782</v>
      </c>
      <c r="C537" t="s">
        <v>51</v>
      </c>
      <c r="D537">
        <v>208</v>
      </c>
      <c r="E537">
        <v>3005</v>
      </c>
      <c r="F537" t="s">
        <v>57</v>
      </c>
      <c r="G537" t="s">
        <v>242</v>
      </c>
      <c r="H537" t="s">
        <v>51</v>
      </c>
      <c r="I537" s="13">
        <v>46251</v>
      </c>
      <c r="J537" s="13">
        <v>46367</v>
      </c>
      <c r="K537" s="13">
        <v>46309</v>
      </c>
      <c r="L537" t="s">
        <v>795</v>
      </c>
      <c r="M537" t="s">
        <v>161</v>
      </c>
      <c r="N537">
        <v>24</v>
      </c>
      <c r="O537">
        <v>19</v>
      </c>
      <c r="P537">
        <v>19</v>
      </c>
      <c r="Q537">
        <v>19</v>
      </c>
      <c r="R537">
        <v>0</v>
      </c>
      <c r="S537">
        <v>457</v>
      </c>
      <c r="T537" t="s">
        <v>466</v>
      </c>
      <c r="U537">
        <v>0</v>
      </c>
      <c r="V537"/>
      <c r="W537">
        <v>4</v>
      </c>
      <c r="X537" t="s">
        <v>194</v>
      </c>
      <c r="Y537"/>
      <c r="Z537" t="s">
        <v>277</v>
      </c>
      <c r="AA537"/>
      <c r="AB537"/>
      <c r="AC537"/>
      <c r="AD537"/>
      <c r="AE537"/>
      <c r="AF537" s="13">
        <v>46251</v>
      </c>
      <c r="AG537" s="13">
        <v>46367</v>
      </c>
      <c r="AH537"/>
      <c r="AI537"/>
      <c r="AJ537"/>
      <c r="AK537"/>
      <c r="AL537"/>
      <c r="AM537"/>
      <c r="AN537"/>
      <c r="AO537"/>
      <c r="AP537"/>
      <c r="AQ537"/>
      <c r="AR537"/>
      <c r="AS537"/>
      <c r="AT537" s="59">
        <f>VLOOKUP($BR537,Tables!$D$14:$I$27,2,FALSE)*W537</f>
        <v>640</v>
      </c>
      <c r="AU537" s="59">
        <f>VLOOKUP($BR537,Tables!$D$14:$I$27,3,FALSE)</f>
        <v>0</v>
      </c>
      <c r="AV537" s="59">
        <f>VLOOKUP($BR537,Tables!$D$14:$I$27,4,FALSE)*W537</f>
        <v>0</v>
      </c>
      <c r="AW537" s="59">
        <f>VLOOKUP($BR537,Tables!$D$14:$I$27,5,FALSE)*W537</f>
        <v>0</v>
      </c>
      <c r="AX537" s="52">
        <f>IF(ISERROR(VLOOKUP(V537,Tables!$A$2:$B$27,2,FALSE))=TRUE,0,VLOOKUP(V537,Tables!$A$2:$B$27,2,FALSE))*VLOOKUP(BR537,Tables!$D$14:$J$27,7,FALSE)</f>
        <v>0</v>
      </c>
      <c r="AY537" s="52">
        <f>IF(ISERROR(VLOOKUP(BS537,Tables!$A$2:$B$31,2,FALSE))=TRUE,0,VLOOKUP(BS537,Tables!$A$2:$B$31,2,FALSE))</f>
        <v>0</v>
      </c>
      <c r="AZ537" s="59">
        <f>VLOOKUP($BR537,Tables!$D$14:$K$27,8,FALSE)</f>
        <v>0</v>
      </c>
      <c r="BA537" s="59">
        <f>IF(OR(BR537="T150",BR537="HYBT150"),W537*Tables!$L$23,0)</f>
        <v>0</v>
      </c>
      <c r="BB537" s="59">
        <f>IF(OR(BR537="T200",BR537="HYBT200"),W537*Tables!$E$24,0)</f>
        <v>0</v>
      </c>
      <c r="BC537" s="61">
        <f t="shared" si="110"/>
        <v>640</v>
      </c>
      <c r="BD537" s="55" t="str">
        <f t="shared" si="121"/>
        <v/>
      </c>
      <c r="BE537" s="55" t="str">
        <f t="shared" si="121"/>
        <v/>
      </c>
      <c r="BF537" s="55" t="str">
        <f t="shared" si="121"/>
        <v/>
      </c>
      <c r="BG537" s="55" t="str">
        <f t="shared" si="121"/>
        <v/>
      </c>
      <c r="BH537" s="55" t="str">
        <f t="shared" si="121"/>
        <v/>
      </c>
      <c r="BI537" s="55" t="str">
        <f t="shared" si="121"/>
        <v/>
      </c>
      <c r="BJ537" s="55" t="str">
        <f t="shared" si="121"/>
        <v/>
      </c>
      <c r="BK537" s="55" t="str">
        <f t="shared" si="121"/>
        <v/>
      </c>
      <c r="BL537" s="55" t="str">
        <f t="shared" si="121"/>
        <v/>
      </c>
      <c r="BM537" s="55" t="str">
        <f t="shared" si="121"/>
        <v/>
      </c>
      <c r="BN537" s="55" t="str">
        <f t="shared" si="121"/>
        <v/>
      </c>
      <c r="BO537" s="55" t="str">
        <f t="shared" si="121"/>
        <v/>
      </c>
      <c r="BP537" s="55" t="str">
        <f t="shared" si="121"/>
        <v/>
      </c>
      <c r="BQ537" s="55" t="str">
        <f t="shared" si="121"/>
        <v/>
      </c>
      <c r="BR537" s="62" t="str">
        <f t="shared" si="111"/>
        <v>Base</v>
      </c>
      <c r="BS537" s="62" t="str">
        <f t="shared" si="112"/>
        <v/>
      </c>
      <c r="BT537" s="63">
        <f t="shared" si="113"/>
        <v>117</v>
      </c>
      <c r="BU537" s="64">
        <f t="shared" si="114"/>
        <v>6.02</v>
      </c>
      <c r="BV537" s="64">
        <f t="shared" si="115"/>
        <v>13.04</v>
      </c>
      <c r="BW537" s="64">
        <f t="shared" si="116"/>
        <v>97.44</v>
      </c>
      <c r="BX537" s="65">
        <f t="shared" si="117"/>
        <v>46257.02</v>
      </c>
      <c r="BY537" s="65">
        <f t="shared" si="118"/>
        <v>46264.04</v>
      </c>
      <c r="BZ537" s="65">
        <f t="shared" si="119"/>
        <v>46349.440000000002</v>
      </c>
    </row>
    <row r="538" spans="1:78" ht="15.5" x14ac:dyDescent="0.35">
      <c r="A538">
        <v>71386</v>
      </c>
      <c r="B538" t="s">
        <v>782</v>
      </c>
      <c r="C538" t="s">
        <v>51</v>
      </c>
      <c r="D538">
        <v>208</v>
      </c>
      <c r="E538">
        <v>3006</v>
      </c>
      <c r="F538" t="s">
        <v>57</v>
      </c>
      <c r="G538" t="s">
        <v>242</v>
      </c>
      <c r="H538" t="s">
        <v>51</v>
      </c>
      <c r="I538" s="13">
        <v>46251</v>
      </c>
      <c r="J538" s="13">
        <v>46367</v>
      </c>
      <c r="K538" s="13">
        <v>46309</v>
      </c>
      <c r="L538" t="s">
        <v>795</v>
      </c>
      <c r="M538" t="s">
        <v>161</v>
      </c>
      <c r="N538">
        <v>24</v>
      </c>
      <c r="O538">
        <v>24</v>
      </c>
      <c r="P538">
        <v>24</v>
      </c>
      <c r="Q538">
        <v>24</v>
      </c>
      <c r="R538">
        <v>0</v>
      </c>
      <c r="S538">
        <v>380405</v>
      </c>
      <c r="T538" t="s">
        <v>1173</v>
      </c>
      <c r="U538">
        <v>0</v>
      </c>
      <c r="V538"/>
      <c r="W538">
        <v>4</v>
      </c>
      <c r="X538" t="s">
        <v>194</v>
      </c>
      <c r="Y538"/>
      <c r="Z538" t="s">
        <v>277</v>
      </c>
      <c r="AA538"/>
      <c r="AB538"/>
      <c r="AC538"/>
      <c r="AD538"/>
      <c r="AE538"/>
      <c r="AF538" s="13">
        <v>46251</v>
      </c>
      <c r="AG538" s="13">
        <v>46367</v>
      </c>
      <c r="AH538"/>
      <c r="AI538"/>
      <c r="AJ538"/>
      <c r="AK538"/>
      <c r="AL538"/>
      <c r="AM538"/>
      <c r="AN538"/>
      <c r="AO538"/>
      <c r="AP538"/>
      <c r="AQ538"/>
      <c r="AR538"/>
      <c r="AS538"/>
      <c r="AT538" s="59">
        <f>VLOOKUP($BR538,Tables!$D$14:$I$27,2,FALSE)*W538</f>
        <v>640</v>
      </c>
      <c r="AU538" s="59">
        <f>VLOOKUP($BR538,Tables!$D$14:$I$27,3,FALSE)</f>
        <v>0</v>
      </c>
      <c r="AV538" s="59">
        <f>VLOOKUP($BR538,Tables!$D$14:$I$27,4,FALSE)*W538</f>
        <v>0</v>
      </c>
      <c r="AW538" s="59">
        <f>VLOOKUP($BR538,Tables!$D$14:$I$27,5,FALSE)*W538</f>
        <v>0</v>
      </c>
      <c r="AX538" s="52">
        <f>IF(ISERROR(VLOOKUP(V538,Tables!$A$2:$B$27,2,FALSE))=TRUE,0,VLOOKUP(V538,Tables!$A$2:$B$27,2,FALSE))*VLOOKUP(BR538,Tables!$D$14:$J$27,7,FALSE)</f>
        <v>0</v>
      </c>
      <c r="AY538" s="52">
        <f>IF(ISERROR(VLOOKUP(BS538,Tables!$A$2:$B$31,2,FALSE))=TRUE,0,VLOOKUP(BS538,Tables!$A$2:$B$31,2,FALSE))</f>
        <v>0</v>
      </c>
      <c r="AZ538" s="59">
        <f>VLOOKUP($BR538,Tables!$D$14:$K$27,8,FALSE)</f>
        <v>0</v>
      </c>
      <c r="BA538" s="59">
        <f>IF(OR(BR538="T150",BR538="HYBT150"),W538*Tables!$L$23,0)</f>
        <v>0</v>
      </c>
      <c r="BB538" s="59">
        <f>IF(OR(BR538="T200",BR538="HYBT200"),W538*Tables!$E$24,0)</f>
        <v>0</v>
      </c>
      <c r="BC538" s="61">
        <f t="shared" si="110"/>
        <v>640</v>
      </c>
      <c r="BD538" s="55" t="str">
        <f t="shared" si="121"/>
        <v/>
      </c>
      <c r="BE538" s="55" t="str">
        <f t="shared" si="121"/>
        <v/>
      </c>
      <c r="BF538" s="55" t="str">
        <f t="shared" si="121"/>
        <v/>
      </c>
      <c r="BG538" s="55" t="str">
        <f t="shared" si="121"/>
        <v/>
      </c>
      <c r="BH538" s="55" t="str">
        <f t="shared" si="121"/>
        <v/>
      </c>
      <c r="BI538" s="55" t="str">
        <f t="shared" si="121"/>
        <v/>
      </c>
      <c r="BJ538" s="55" t="str">
        <f t="shared" si="121"/>
        <v/>
      </c>
      <c r="BK538" s="55" t="str">
        <f t="shared" si="121"/>
        <v/>
      </c>
      <c r="BL538" s="55" t="str">
        <f t="shared" si="121"/>
        <v/>
      </c>
      <c r="BM538" s="55" t="str">
        <f t="shared" si="121"/>
        <v/>
      </c>
      <c r="BN538" s="55" t="str">
        <f t="shared" si="121"/>
        <v/>
      </c>
      <c r="BO538" s="55" t="str">
        <f t="shared" si="121"/>
        <v/>
      </c>
      <c r="BP538" s="55" t="str">
        <f t="shared" si="121"/>
        <v/>
      </c>
      <c r="BQ538" s="55" t="str">
        <f t="shared" si="121"/>
        <v/>
      </c>
      <c r="BR538" s="62" t="str">
        <f t="shared" si="111"/>
        <v>Base</v>
      </c>
      <c r="BS538" s="62" t="str">
        <f t="shared" si="112"/>
        <v/>
      </c>
      <c r="BT538" s="63">
        <f t="shared" si="113"/>
        <v>117</v>
      </c>
      <c r="BU538" s="64">
        <f t="shared" si="114"/>
        <v>6.02</v>
      </c>
      <c r="BV538" s="64">
        <f t="shared" si="115"/>
        <v>13.04</v>
      </c>
      <c r="BW538" s="64">
        <f t="shared" si="116"/>
        <v>97.44</v>
      </c>
      <c r="BX538" s="65">
        <f t="shared" si="117"/>
        <v>46257.02</v>
      </c>
      <c r="BY538" s="65">
        <f t="shared" si="118"/>
        <v>46264.04</v>
      </c>
      <c r="BZ538" s="65">
        <f t="shared" si="119"/>
        <v>46349.440000000002</v>
      </c>
    </row>
    <row r="539" spans="1:78" ht="15.5" x14ac:dyDescent="0.35">
      <c r="A539">
        <v>71052</v>
      </c>
      <c r="B539" t="s">
        <v>782</v>
      </c>
      <c r="C539" t="s">
        <v>51</v>
      </c>
      <c r="D539">
        <v>208</v>
      </c>
      <c r="E539">
        <v>3090</v>
      </c>
      <c r="F539" t="s">
        <v>57</v>
      </c>
      <c r="G539" t="s">
        <v>242</v>
      </c>
      <c r="H539" t="s">
        <v>51</v>
      </c>
      <c r="I539" s="13">
        <v>46246</v>
      </c>
      <c r="J539" s="13">
        <v>46374</v>
      </c>
      <c r="K539" s="13">
        <v>46310</v>
      </c>
      <c r="L539" t="s">
        <v>808</v>
      </c>
      <c r="M539" t="s">
        <v>337</v>
      </c>
      <c r="N539">
        <v>32</v>
      </c>
      <c r="O539">
        <v>0</v>
      </c>
      <c r="P539">
        <v>0</v>
      </c>
      <c r="Q539">
        <v>0</v>
      </c>
      <c r="R539">
        <v>0</v>
      </c>
      <c r="S539">
        <v>374068</v>
      </c>
      <c r="T539" t="s">
        <v>1032</v>
      </c>
      <c r="U539">
        <v>0</v>
      </c>
      <c r="V539"/>
      <c r="W539">
        <v>4</v>
      </c>
      <c r="X539" t="s">
        <v>194</v>
      </c>
      <c r="Y539"/>
      <c r="Z539" t="s">
        <v>574</v>
      </c>
      <c r="AA539" t="s">
        <v>542</v>
      </c>
      <c r="AB539" t="s">
        <v>199</v>
      </c>
      <c r="AC539" t="s">
        <v>575</v>
      </c>
      <c r="AD539" t="s">
        <v>576</v>
      </c>
      <c r="AE539" t="s">
        <v>480</v>
      </c>
      <c r="AF539" s="13">
        <v>46246</v>
      </c>
      <c r="AG539" s="13">
        <v>46374</v>
      </c>
      <c r="AH539"/>
      <c r="AI539"/>
      <c r="AJ539"/>
      <c r="AK539"/>
      <c r="AL539"/>
      <c r="AM539"/>
      <c r="AN539"/>
      <c r="AO539"/>
      <c r="AP539"/>
      <c r="AQ539"/>
      <c r="AR539"/>
      <c r="AS539"/>
      <c r="AT539" s="59">
        <f>VLOOKUP($BR539,Tables!$D$14:$I$27,2,FALSE)*W539</f>
        <v>640</v>
      </c>
      <c r="AU539" s="59">
        <f>VLOOKUP($BR539,Tables!$D$14:$I$27,3,FALSE)</f>
        <v>0</v>
      </c>
      <c r="AV539" s="59">
        <f>VLOOKUP($BR539,Tables!$D$14:$I$27,4,FALSE)*W539</f>
        <v>0</v>
      </c>
      <c r="AW539" s="59">
        <f>VLOOKUP($BR539,Tables!$D$14:$I$27,5,FALSE)*W539</f>
        <v>0</v>
      </c>
      <c r="AX539" s="52">
        <f>IF(ISERROR(VLOOKUP(V539,Tables!$A$2:$B$27,2,FALSE))=TRUE,0,VLOOKUP(V539,Tables!$A$2:$B$27,2,FALSE))*VLOOKUP(BR539,Tables!$D$14:$J$27,7,FALSE)</f>
        <v>0</v>
      </c>
      <c r="AY539" s="52">
        <f>IF(ISERROR(VLOOKUP(BS539,Tables!$A$2:$B$31,2,FALSE))=TRUE,0,VLOOKUP(BS539,Tables!$A$2:$B$31,2,FALSE))</f>
        <v>0</v>
      </c>
      <c r="AZ539" s="59">
        <f>VLOOKUP($BR539,Tables!$D$14:$K$27,8,FALSE)</f>
        <v>0</v>
      </c>
      <c r="BA539" s="59">
        <f>IF(OR(BR539="T150",BR539="HYBT150"),W539*Tables!$L$23,0)</f>
        <v>0</v>
      </c>
      <c r="BB539" s="59">
        <f>IF(OR(BR539="T200",BR539="HYBT200"),W539*Tables!$E$24,0)</f>
        <v>0</v>
      </c>
      <c r="BC539" s="61">
        <f t="shared" si="110"/>
        <v>640</v>
      </c>
      <c r="BD539" s="55" t="str">
        <f t="shared" si="121"/>
        <v/>
      </c>
      <c r="BE539" s="55" t="str">
        <f t="shared" si="121"/>
        <v/>
      </c>
      <c r="BF539" s="55" t="str">
        <f t="shared" si="121"/>
        <v/>
      </c>
      <c r="BG539" s="55" t="str">
        <f t="shared" si="121"/>
        <v/>
      </c>
      <c r="BH539" s="55" t="str">
        <f t="shared" si="121"/>
        <v/>
      </c>
      <c r="BI539" s="55" t="str">
        <f t="shared" si="121"/>
        <v/>
      </c>
      <c r="BJ539" s="55" t="str">
        <f t="shared" si="121"/>
        <v/>
      </c>
      <c r="BK539" s="55" t="str">
        <f t="shared" si="121"/>
        <v/>
      </c>
      <c r="BL539" s="55" t="str">
        <f t="shared" si="121"/>
        <v/>
      </c>
      <c r="BM539" s="55" t="str">
        <f t="shared" si="121"/>
        <v/>
      </c>
      <c r="BN539" s="55" t="str">
        <f t="shared" si="121"/>
        <v/>
      </c>
      <c r="BO539" s="55" t="str">
        <f t="shared" si="121"/>
        <v/>
      </c>
      <c r="BP539" s="55" t="str">
        <f t="shared" si="121"/>
        <v/>
      </c>
      <c r="BQ539" s="55" t="str">
        <f t="shared" si="121"/>
        <v/>
      </c>
      <c r="BR539" s="62" t="str">
        <f t="shared" si="111"/>
        <v>Base</v>
      </c>
      <c r="BS539" s="62" t="str">
        <f t="shared" si="112"/>
        <v/>
      </c>
      <c r="BT539" s="63">
        <f t="shared" si="113"/>
        <v>129</v>
      </c>
      <c r="BU539" s="64">
        <f t="shared" si="114"/>
        <v>6.7399999999999993</v>
      </c>
      <c r="BV539" s="64">
        <f t="shared" si="115"/>
        <v>14.479999999999999</v>
      </c>
      <c r="BW539" s="64">
        <f t="shared" si="116"/>
        <v>107.52</v>
      </c>
      <c r="BX539" s="65">
        <f t="shared" si="117"/>
        <v>46252.74</v>
      </c>
      <c r="BY539" s="65">
        <f t="shared" si="118"/>
        <v>46260.480000000003</v>
      </c>
      <c r="BZ539" s="65">
        <f t="shared" si="119"/>
        <v>46353.52</v>
      </c>
    </row>
    <row r="540" spans="1:78" ht="15.5" x14ac:dyDescent="0.35">
      <c r="A540">
        <v>71991</v>
      </c>
      <c r="B540" t="s">
        <v>782</v>
      </c>
      <c r="C540" t="s">
        <v>51</v>
      </c>
      <c r="D540">
        <v>208</v>
      </c>
      <c r="E540">
        <v>3091</v>
      </c>
      <c r="F540" t="s">
        <v>57</v>
      </c>
      <c r="G540" t="s">
        <v>242</v>
      </c>
      <c r="H540" t="s">
        <v>51</v>
      </c>
      <c r="I540" s="13">
        <v>46246</v>
      </c>
      <c r="J540" s="13">
        <v>46374</v>
      </c>
      <c r="K540" s="13">
        <v>46310</v>
      </c>
      <c r="L540" t="s">
        <v>808</v>
      </c>
      <c r="M540" t="s">
        <v>337</v>
      </c>
      <c r="N540">
        <v>32</v>
      </c>
      <c r="O540">
        <v>0</v>
      </c>
      <c r="P540">
        <v>0</v>
      </c>
      <c r="Q540">
        <v>0</v>
      </c>
      <c r="R540">
        <v>0</v>
      </c>
      <c r="S540">
        <v>374068</v>
      </c>
      <c r="T540" t="s">
        <v>1032</v>
      </c>
      <c r="U540">
        <v>0</v>
      </c>
      <c r="V540"/>
      <c r="W540">
        <v>4</v>
      </c>
      <c r="X540" t="s">
        <v>194</v>
      </c>
      <c r="Y540"/>
      <c r="Z540" t="s">
        <v>574</v>
      </c>
      <c r="AA540" t="s">
        <v>332</v>
      </c>
      <c r="AB540" t="s">
        <v>199</v>
      </c>
      <c r="AC540" t="s">
        <v>659</v>
      </c>
      <c r="AD540" t="s">
        <v>660</v>
      </c>
      <c r="AE540" t="s">
        <v>480</v>
      </c>
      <c r="AF540" s="13">
        <v>46246</v>
      </c>
      <c r="AG540" s="13">
        <v>46374</v>
      </c>
      <c r="AH540"/>
      <c r="AI540"/>
      <c r="AJ540"/>
      <c r="AK540"/>
      <c r="AL540"/>
      <c r="AM540"/>
      <c r="AN540"/>
      <c r="AO540"/>
      <c r="AP540"/>
      <c r="AQ540"/>
      <c r="AR540"/>
      <c r="AS540"/>
      <c r="AT540" s="59">
        <f>VLOOKUP($BR540,Tables!$D$14:$I$27,2,FALSE)*W540</f>
        <v>640</v>
      </c>
      <c r="AU540" s="59">
        <f>VLOOKUP($BR540,Tables!$D$14:$I$27,3,FALSE)</f>
        <v>0</v>
      </c>
      <c r="AV540" s="59">
        <f>VLOOKUP($BR540,Tables!$D$14:$I$27,4,FALSE)*W540</f>
        <v>0</v>
      </c>
      <c r="AW540" s="59">
        <f>VLOOKUP($BR540,Tables!$D$14:$I$27,5,FALSE)*W540</f>
        <v>0</v>
      </c>
      <c r="AX540" s="52">
        <f>IF(ISERROR(VLOOKUP(V540,Tables!$A$2:$B$27,2,FALSE))=TRUE,0,VLOOKUP(V540,Tables!$A$2:$B$27,2,FALSE))*VLOOKUP(BR540,Tables!$D$14:$J$27,7,FALSE)</f>
        <v>0</v>
      </c>
      <c r="AY540" s="52">
        <f>IF(ISERROR(VLOOKUP(BS540,Tables!$A$2:$B$31,2,FALSE))=TRUE,0,VLOOKUP(BS540,Tables!$A$2:$B$31,2,FALSE))</f>
        <v>0</v>
      </c>
      <c r="AZ540" s="59">
        <f>VLOOKUP($BR540,Tables!$D$14:$K$27,8,FALSE)</f>
        <v>0</v>
      </c>
      <c r="BA540" s="59">
        <f>IF(OR(BR540="T150",BR540="HYBT150"),W540*Tables!$L$23,0)</f>
        <v>0</v>
      </c>
      <c r="BB540" s="59">
        <f>IF(OR(BR540="T200",BR540="HYBT200"),W540*Tables!$E$24,0)</f>
        <v>0</v>
      </c>
      <c r="BC540" s="61">
        <f t="shared" si="110"/>
        <v>640</v>
      </c>
      <c r="BD540" s="55" t="str">
        <f t="shared" si="121"/>
        <v/>
      </c>
      <c r="BE540" s="55" t="str">
        <f t="shared" si="121"/>
        <v/>
      </c>
      <c r="BF540" s="55" t="str">
        <f t="shared" si="121"/>
        <v/>
      </c>
      <c r="BG540" s="55" t="str">
        <f t="shared" si="121"/>
        <v/>
      </c>
      <c r="BH540" s="55" t="str">
        <f t="shared" si="121"/>
        <v/>
      </c>
      <c r="BI540" s="55" t="str">
        <f t="shared" si="121"/>
        <v/>
      </c>
      <c r="BJ540" s="55" t="str">
        <f t="shared" si="121"/>
        <v/>
      </c>
      <c r="BK540" s="55" t="str">
        <f t="shared" si="121"/>
        <v/>
      </c>
      <c r="BL540" s="55" t="str">
        <f t="shared" si="121"/>
        <v/>
      </c>
      <c r="BM540" s="55" t="str">
        <f t="shared" si="121"/>
        <v/>
      </c>
      <c r="BN540" s="55" t="str">
        <f t="shared" si="121"/>
        <v/>
      </c>
      <c r="BO540" s="55" t="str">
        <f t="shared" si="121"/>
        <v/>
      </c>
      <c r="BP540" s="55" t="str">
        <f t="shared" si="121"/>
        <v/>
      </c>
      <c r="BQ540" s="55" t="str">
        <f t="shared" si="121"/>
        <v/>
      </c>
      <c r="BR540" s="62" t="str">
        <f t="shared" si="111"/>
        <v>Base</v>
      </c>
      <c r="BS540" s="62" t="str">
        <f t="shared" si="112"/>
        <v/>
      </c>
      <c r="BT540" s="63">
        <f t="shared" si="113"/>
        <v>129</v>
      </c>
      <c r="BU540" s="64">
        <f t="shared" si="114"/>
        <v>6.7399999999999993</v>
      </c>
      <c r="BV540" s="64">
        <f t="shared" si="115"/>
        <v>14.479999999999999</v>
      </c>
      <c r="BW540" s="64">
        <f t="shared" si="116"/>
        <v>107.52</v>
      </c>
      <c r="BX540" s="65">
        <f t="shared" si="117"/>
        <v>46252.74</v>
      </c>
      <c r="BY540" s="65">
        <f t="shared" si="118"/>
        <v>46260.480000000003</v>
      </c>
      <c r="BZ540" s="65">
        <f t="shared" si="119"/>
        <v>46353.52</v>
      </c>
    </row>
    <row r="541" spans="1:78" ht="15.5" x14ac:dyDescent="0.35">
      <c r="A541">
        <v>70938</v>
      </c>
      <c r="B541" t="s">
        <v>782</v>
      </c>
      <c r="C541" t="s">
        <v>51</v>
      </c>
      <c r="D541">
        <v>208</v>
      </c>
      <c r="E541" t="s">
        <v>470</v>
      </c>
      <c r="F541" t="s">
        <v>57</v>
      </c>
      <c r="G541" t="s">
        <v>242</v>
      </c>
      <c r="H541" t="s">
        <v>51</v>
      </c>
      <c r="I541" s="13">
        <v>46307</v>
      </c>
      <c r="J541" s="13">
        <v>46367</v>
      </c>
      <c r="K541" s="13">
        <v>46337</v>
      </c>
      <c r="L541" t="s">
        <v>795</v>
      </c>
      <c r="M541" t="s">
        <v>161</v>
      </c>
      <c r="N541">
        <v>24</v>
      </c>
      <c r="O541">
        <v>8</v>
      </c>
      <c r="P541">
        <v>8</v>
      </c>
      <c r="Q541">
        <v>8</v>
      </c>
      <c r="R541">
        <v>0</v>
      </c>
      <c r="S541" t="s">
        <v>197</v>
      </c>
      <c r="T541" t="s">
        <v>197</v>
      </c>
      <c r="U541">
        <v>0</v>
      </c>
      <c r="V541"/>
      <c r="W541">
        <v>4</v>
      </c>
      <c r="X541" t="s">
        <v>194</v>
      </c>
      <c r="Y541"/>
      <c r="Z541" t="s">
        <v>281</v>
      </c>
      <c r="AA541"/>
      <c r="AB541"/>
      <c r="AC541"/>
      <c r="AD541"/>
      <c r="AE541"/>
      <c r="AF541" s="13">
        <v>46307</v>
      </c>
      <c r="AG541" s="13">
        <v>46367</v>
      </c>
      <c r="AH541"/>
      <c r="AI541"/>
      <c r="AJ541"/>
      <c r="AK541"/>
      <c r="AL541"/>
      <c r="AM541"/>
      <c r="AN541"/>
      <c r="AO541"/>
      <c r="AP541"/>
      <c r="AQ541"/>
      <c r="AR541"/>
      <c r="AS541"/>
      <c r="AT541" s="59">
        <f>VLOOKUP($BR541,Tables!$D$14:$I$27,2,FALSE)*W541</f>
        <v>640</v>
      </c>
      <c r="AU541" s="59">
        <f>VLOOKUP($BR541,Tables!$D$14:$I$27,3,FALSE)</f>
        <v>0</v>
      </c>
      <c r="AV541" s="59">
        <f>VLOOKUP($BR541,Tables!$D$14:$I$27,4,FALSE)*W541</f>
        <v>0</v>
      </c>
      <c r="AW541" s="59">
        <f>VLOOKUP($BR541,Tables!$D$14:$I$27,5,FALSE)*W541</f>
        <v>0</v>
      </c>
      <c r="AX541" s="52">
        <f>IF(ISERROR(VLOOKUP(V541,Tables!$A$2:$B$27,2,FALSE))=TRUE,0,VLOOKUP(V541,Tables!$A$2:$B$27,2,FALSE))*VLOOKUP(BR541,Tables!$D$14:$J$27,7,FALSE)</f>
        <v>0</v>
      </c>
      <c r="AY541" s="52">
        <f>IF(ISERROR(VLOOKUP(BS541,Tables!$A$2:$B$31,2,FALSE))=TRUE,0,VLOOKUP(BS541,Tables!$A$2:$B$31,2,FALSE))</f>
        <v>0</v>
      </c>
      <c r="AZ541" s="59">
        <f>VLOOKUP($BR541,Tables!$D$14:$K$27,8,FALSE)</f>
        <v>0</v>
      </c>
      <c r="BA541" s="59">
        <f>IF(OR(BR541="T150",BR541="HYBT150"),W541*Tables!$L$23,0)</f>
        <v>0</v>
      </c>
      <c r="BB541" s="59">
        <f>IF(OR(BR541="T200",BR541="HYBT200"),W541*Tables!$E$24,0)</f>
        <v>0</v>
      </c>
      <c r="BC541" s="61">
        <f t="shared" si="110"/>
        <v>640</v>
      </c>
      <c r="BD541" s="55" t="str">
        <f t="shared" si="121"/>
        <v/>
      </c>
      <c r="BE541" s="55" t="str">
        <f t="shared" si="121"/>
        <v/>
      </c>
      <c r="BF541" s="55" t="str">
        <f t="shared" si="121"/>
        <v/>
      </c>
      <c r="BG541" s="55" t="str">
        <f t="shared" si="121"/>
        <v/>
      </c>
      <c r="BH541" s="55" t="str">
        <f t="shared" si="121"/>
        <v/>
      </c>
      <c r="BI541" s="55" t="str">
        <f t="shared" si="121"/>
        <v/>
      </c>
      <c r="BJ541" s="55" t="str">
        <f t="shared" si="121"/>
        <v/>
      </c>
      <c r="BK541" s="55" t="str">
        <f t="shared" si="121"/>
        <v/>
      </c>
      <c r="BL541" s="55" t="str">
        <f t="shared" si="121"/>
        <v/>
      </c>
      <c r="BM541" s="55" t="str">
        <f t="shared" si="121"/>
        <v/>
      </c>
      <c r="BN541" s="55" t="str">
        <f t="shared" si="121"/>
        <v/>
      </c>
      <c r="BO541" s="55" t="str">
        <f t="shared" si="121"/>
        <v/>
      </c>
      <c r="BP541" s="55" t="str">
        <f t="shared" si="121"/>
        <v/>
      </c>
      <c r="BQ541" s="55" t="str">
        <f t="shared" si="121"/>
        <v/>
      </c>
      <c r="BR541" s="62" t="str">
        <f t="shared" si="111"/>
        <v>Base</v>
      </c>
      <c r="BS541" s="62" t="str">
        <f t="shared" si="112"/>
        <v/>
      </c>
      <c r="BT541" s="63">
        <f t="shared" si="113"/>
        <v>61</v>
      </c>
      <c r="BU541" s="64">
        <f t="shared" si="114"/>
        <v>2.6599999999999997</v>
      </c>
      <c r="BV541" s="64">
        <f t="shared" si="115"/>
        <v>6.3199999999999994</v>
      </c>
      <c r="BW541" s="64">
        <f t="shared" si="116"/>
        <v>50.4</v>
      </c>
      <c r="BX541" s="65">
        <f t="shared" si="117"/>
        <v>46309.66</v>
      </c>
      <c r="BY541" s="65">
        <f t="shared" si="118"/>
        <v>46313.32</v>
      </c>
      <c r="BZ541" s="65">
        <f t="shared" si="119"/>
        <v>46357.4</v>
      </c>
    </row>
    <row r="542" spans="1:78" ht="15.5" x14ac:dyDescent="0.35">
      <c r="A542">
        <v>72093</v>
      </c>
      <c r="B542" t="s">
        <v>782</v>
      </c>
      <c r="C542" t="s">
        <v>51</v>
      </c>
      <c r="D542">
        <v>208</v>
      </c>
      <c r="E542" t="s">
        <v>526</v>
      </c>
      <c r="F542" t="s">
        <v>57</v>
      </c>
      <c r="G542" t="s">
        <v>242</v>
      </c>
      <c r="H542" t="s">
        <v>51</v>
      </c>
      <c r="I542" s="13">
        <v>46251</v>
      </c>
      <c r="J542" s="13">
        <v>46367</v>
      </c>
      <c r="K542" s="13">
        <v>46309</v>
      </c>
      <c r="L542" t="s">
        <v>796</v>
      </c>
      <c r="M542" t="s">
        <v>193</v>
      </c>
      <c r="N542">
        <v>18</v>
      </c>
      <c r="O542">
        <v>18</v>
      </c>
      <c r="P542">
        <v>18</v>
      </c>
      <c r="Q542">
        <v>18</v>
      </c>
      <c r="R542">
        <v>0</v>
      </c>
      <c r="S542">
        <v>463</v>
      </c>
      <c r="T542" t="s">
        <v>847</v>
      </c>
      <c r="U542">
        <v>0</v>
      </c>
      <c r="V542"/>
      <c r="W542">
        <v>4</v>
      </c>
      <c r="X542" t="s">
        <v>194</v>
      </c>
      <c r="Y542"/>
      <c r="Z542"/>
      <c r="AA542" t="s">
        <v>194</v>
      </c>
      <c r="AB542">
        <v>1363</v>
      </c>
      <c r="AC542" t="s">
        <v>200</v>
      </c>
      <c r="AD542" t="s">
        <v>333</v>
      </c>
      <c r="AE542" t="s">
        <v>483</v>
      </c>
      <c r="AF542" s="13">
        <v>46251</v>
      </c>
      <c r="AG542" s="13">
        <v>46367</v>
      </c>
      <c r="AH542"/>
      <c r="AI542"/>
      <c r="AJ542"/>
      <c r="AK542"/>
      <c r="AL542"/>
      <c r="AM542"/>
      <c r="AN542"/>
      <c r="AO542"/>
      <c r="AP542"/>
      <c r="AQ542"/>
      <c r="AR542"/>
      <c r="AS542"/>
      <c r="AT542" s="59">
        <f>VLOOKUP($BR542,Tables!$D$14:$I$27,2,FALSE)*W542</f>
        <v>640</v>
      </c>
      <c r="AU542" s="59">
        <f>VLOOKUP($BR542,Tables!$D$14:$I$27,3,FALSE)</f>
        <v>0</v>
      </c>
      <c r="AV542" s="59">
        <f>VLOOKUP($BR542,Tables!$D$14:$I$27,4,FALSE)*W542</f>
        <v>0</v>
      </c>
      <c r="AW542" s="59">
        <f>VLOOKUP($BR542,Tables!$D$14:$I$27,5,FALSE)*W542</f>
        <v>0</v>
      </c>
      <c r="AX542" s="52">
        <f>IF(ISERROR(VLOOKUP(V542,Tables!$A$2:$B$27,2,FALSE))=TRUE,0,VLOOKUP(V542,Tables!$A$2:$B$27,2,FALSE))*VLOOKUP(BR542,Tables!$D$14:$J$27,7,FALSE)</f>
        <v>0</v>
      </c>
      <c r="AY542" s="52">
        <f>IF(ISERROR(VLOOKUP(BS542,Tables!$A$2:$B$31,2,FALSE))=TRUE,0,VLOOKUP(BS542,Tables!$A$2:$B$31,2,FALSE))</f>
        <v>0</v>
      </c>
      <c r="AZ542" s="59">
        <f>VLOOKUP($BR542,Tables!$D$14:$K$27,8,FALSE)</f>
        <v>0</v>
      </c>
      <c r="BA542" s="59">
        <f>IF(OR(BR542="T150",BR542="HYBT150"),W542*Tables!$L$23,0)</f>
        <v>0</v>
      </c>
      <c r="BB542" s="59">
        <f>IF(OR(BR542="T200",BR542="HYBT200"),W542*Tables!$E$24,0)</f>
        <v>0</v>
      </c>
      <c r="BC542" s="61">
        <f t="shared" si="110"/>
        <v>640</v>
      </c>
      <c r="BD542" s="55" t="str">
        <f t="shared" si="121"/>
        <v/>
      </c>
      <c r="BE542" s="55" t="str">
        <f t="shared" si="121"/>
        <v/>
      </c>
      <c r="BF542" s="55" t="str">
        <f t="shared" si="121"/>
        <v/>
      </c>
      <c r="BG542" s="55" t="str">
        <f t="shared" si="121"/>
        <v/>
      </c>
      <c r="BH542" s="55" t="str">
        <f t="shared" si="121"/>
        <v/>
      </c>
      <c r="BI542" s="55" t="str">
        <f t="shared" si="121"/>
        <v/>
      </c>
      <c r="BJ542" s="55" t="str">
        <f t="shared" si="121"/>
        <v/>
      </c>
      <c r="BK542" s="55" t="str">
        <f t="shared" si="121"/>
        <v/>
      </c>
      <c r="BL542" s="55" t="str">
        <f t="shared" si="121"/>
        <v/>
      </c>
      <c r="BM542" s="55" t="str">
        <f t="shared" si="121"/>
        <v/>
      </c>
      <c r="BN542" s="55" t="str">
        <f t="shared" si="121"/>
        <v/>
      </c>
      <c r="BO542" s="55" t="str">
        <f t="shared" si="121"/>
        <v/>
      </c>
      <c r="BP542" s="55" t="str">
        <f t="shared" si="121"/>
        <v/>
      </c>
      <c r="BQ542" s="55" t="str">
        <f t="shared" si="121"/>
        <v/>
      </c>
      <c r="BR542" s="62" t="str">
        <f t="shared" si="111"/>
        <v>Base</v>
      </c>
      <c r="BS542" s="62" t="str">
        <f t="shared" si="112"/>
        <v/>
      </c>
      <c r="BT542" s="63">
        <f t="shared" si="113"/>
        <v>117</v>
      </c>
      <c r="BU542" s="64">
        <f t="shared" si="114"/>
        <v>6.02</v>
      </c>
      <c r="BV542" s="64">
        <f t="shared" si="115"/>
        <v>13.04</v>
      </c>
      <c r="BW542" s="64">
        <f t="shared" si="116"/>
        <v>97.44</v>
      </c>
      <c r="BX542" s="65">
        <f t="shared" si="117"/>
        <v>46257.02</v>
      </c>
      <c r="BY542" s="65">
        <f t="shared" si="118"/>
        <v>46264.04</v>
      </c>
      <c r="BZ542" s="65">
        <f t="shared" si="119"/>
        <v>46349.440000000002</v>
      </c>
    </row>
    <row r="543" spans="1:78" ht="15.5" x14ac:dyDescent="0.35">
      <c r="A543">
        <v>72094</v>
      </c>
      <c r="B543" t="s">
        <v>782</v>
      </c>
      <c r="C543" t="s">
        <v>51</v>
      </c>
      <c r="D543">
        <v>208</v>
      </c>
      <c r="E543" t="s">
        <v>520</v>
      </c>
      <c r="F543" t="s">
        <v>57</v>
      </c>
      <c r="G543" t="s">
        <v>242</v>
      </c>
      <c r="H543" t="s">
        <v>51</v>
      </c>
      <c r="I543" s="13">
        <v>46252</v>
      </c>
      <c r="J543" s="13">
        <v>46367</v>
      </c>
      <c r="K543" s="13">
        <v>46309</v>
      </c>
      <c r="L543" t="s">
        <v>796</v>
      </c>
      <c r="M543" t="s">
        <v>193</v>
      </c>
      <c r="N543">
        <v>18</v>
      </c>
      <c r="O543">
        <v>18</v>
      </c>
      <c r="P543">
        <v>18</v>
      </c>
      <c r="Q543">
        <v>18</v>
      </c>
      <c r="R543">
        <v>0</v>
      </c>
      <c r="S543">
        <v>463</v>
      </c>
      <c r="T543" t="s">
        <v>847</v>
      </c>
      <c r="U543">
        <v>0</v>
      </c>
      <c r="V543"/>
      <c r="W543">
        <v>4</v>
      </c>
      <c r="X543" t="s">
        <v>194</v>
      </c>
      <c r="Y543"/>
      <c r="Z543"/>
      <c r="AA543" t="s">
        <v>194</v>
      </c>
      <c r="AB543">
        <v>1363</v>
      </c>
      <c r="AC543" t="s">
        <v>200</v>
      </c>
      <c r="AD543" t="s">
        <v>333</v>
      </c>
      <c r="AE543" t="s">
        <v>496</v>
      </c>
      <c r="AF543" s="13">
        <v>46252</v>
      </c>
      <c r="AG543" s="13">
        <v>46367</v>
      </c>
      <c r="AH543"/>
      <c r="AI543"/>
      <c r="AJ543"/>
      <c r="AK543"/>
      <c r="AL543"/>
      <c r="AM543"/>
      <c r="AN543"/>
      <c r="AO543"/>
      <c r="AP543"/>
      <c r="AQ543"/>
      <c r="AR543"/>
      <c r="AS543"/>
      <c r="AT543" s="59">
        <f>VLOOKUP($BR543,Tables!$D$14:$I$27,2,FALSE)*W543</f>
        <v>640</v>
      </c>
      <c r="AU543" s="59">
        <f>VLOOKUP($BR543,Tables!$D$14:$I$27,3,FALSE)</f>
        <v>0</v>
      </c>
      <c r="AV543" s="59">
        <f>VLOOKUP($BR543,Tables!$D$14:$I$27,4,FALSE)*W543</f>
        <v>0</v>
      </c>
      <c r="AW543" s="59">
        <f>VLOOKUP($BR543,Tables!$D$14:$I$27,5,FALSE)*W543</f>
        <v>0</v>
      </c>
      <c r="AX543" s="52">
        <f>IF(ISERROR(VLOOKUP(V543,Tables!$A$2:$B$27,2,FALSE))=TRUE,0,VLOOKUP(V543,Tables!$A$2:$B$27,2,FALSE))*VLOOKUP(BR543,Tables!$D$14:$J$27,7,FALSE)</f>
        <v>0</v>
      </c>
      <c r="AY543" s="52">
        <f>IF(ISERROR(VLOOKUP(BS543,Tables!$A$2:$B$31,2,FALSE))=TRUE,0,VLOOKUP(BS543,Tables!$A$2:$B$31,2,FALSE))</f>
        <v>0</v>
      </c>
      <c r="AZ543" s="59">
        <f>VLOOKUP($BR543,Tables!$D$14:$K$27,8,FALSE)</f>
        <v>0</v>
      </c>
      <c r="BA543" s="59">
        <f>IF(OR(BR543="T150",BR543="HYBT150"),W543*Tables!$L$23,0)</f>
        <v>0</v>
      </c>
      <c r="BB543" s="59">
        <f>IF(OR(BR543="T200",BR543="HYBT200"),W543*Tables!$E$24,0)</f>
        <v>0</v>
      </c>
      <c r="BC543" s="61">
        <f t="shared" si="110"/>
        <v>640</v>
      </c>
      <c r="BD543" s="55" t="str">
        <f t="shared" si="121"/>
        <v/>
      </c>
      <c r="BE543" s="55" t="str">
        <f t="shared" si="121"/>
        <v/>
      </c>
      <c r="BF543" s="55" t="str">
        <f t="shared" si="121"/>
        <v/>
      </c>
      <c r="BG543" s="55" t="str">
        <f t="shared" ref="BD543:BQ561" si="122">IF(ISERROR(SEARCHB(" "&amp;BG$1&amp;" "," "&amp;$L543&amp;" "))=TRUE,"",BG$1)</f>
        <v/>
      </c>
      <c r="BH543" s="55" t="str">
        <f t="shared" si="122"/>
        <v/>
      </c>
      <c r="BI543" s="55" t="str">
        <f t="shared" si="122"/>
        <v/>
      </c>
      <c r="BJ543" s="55" t="str">
        <f t="shared" si="122"/>
        <v/>
      </c>
      <c r="BK543" s="55" t="str">
        <f t="shared" si="122"/>
        <v/>
      </c>
      <c r="BL543" s="55" t="str">
        <f t="shared" si="122"/>
        <v/>
      </c>
      <c r="BM543" s="55" t="str">
        <f t="shared" si="122"/>
        <v/>
      </c>
      <c r="BN543" s="55" t="str">
        <f t="shared" si="122"/>
        <v/>
      </c>
      <c r="BO543" s="55" t="str">
        <f t="shared" si="122"/>
        <v/>
      </c>
      <c r="BP543" s="55" t="str">
        <f t="shared" si="122"/>
        <v/>
      </c>
      <c r="BQ543" s="55" t="str">
        <f t="shared" si="122"/>
        <v/>
      </c>
      <c r="BR543" s="62" t="str">
        <f t="shared" si="111"/>
        <v>Base</v>
      </c>
      <c r="BS543" s="62" t="str">
        <f t="shared" si="112"/>
        <v/>
      </c>
      <c r="BT543" s="63">
        <f t="shared" si="113"/>
        <v>116</v>
      </c>
      <c r="BU543" s="64">
        <f t="shared" si="114"/>
        <v>5.96</v>
      </c>
      <c r="BV543" s="64">
        <f t="shared" si="115"/>
        <v>12.92</v>
      </c>
      <c r="BW543" s="64">
        <f t="shared" si="116"/>
        <v>96.6</v>
      </c>
      <c r="BX543" s="65">
        <f t="shared" si="117"/>
        <v>46257.96</v>
      </c>
      <c r="BY543" s="65">
        <f t="shared" si="118"/>
        <v>46264.92</v>
      </c>
      <c r="BZ543" s="65">
        <f t="shared" si="119"/>
        <v>46349.599999999999</v>
      </c>
    </row>
    <row r="544" spans="1:78" ht="15.5" x14ac:dyDescent="0.35">
      <c r="A544">
        <v>72209</v>
      </c>
      <c r="B544" t="s">
        <v>782</v>
      </c>
      <c r="C544" t="s">
        <v>51</v>
      </c>
      <c r="D544">
        <v>208</v>
      </c>
      <c r="E544" t="s">
        <v>591</v>
      </c>
      <c r="F544" t="s">
        <v>57</v>
      </c>
      <c r="G544" t="s">
        <v>242</v>
      </c>
      <c r="H544" t="s">
        <v>51</v>
      </c>
      <c r="I544" s="13">
        <v>46252</v>
      </c>
      <c r="J544" s="13">
        <v>46367</v>
      </c>
      <c r="K544"/>
      <c r="L544" t="s">
        <v>796</v>
      </c>
      <c r="M544" t="s">
        <v>193</v>
      </c>
      <c r="N544">
        <v>18</v>
      </c>
      <c r="O544">
        <v>17</v>
      </c>
      <c r="P544">
        <v>17</v>
      </c>
      <c r="Q544">
        <v>17</v>
      </c>
      <c r="R544">
        <v>0</v>
      </c>
      <c r="S544">
        <v>198685</v>
      </c>
      <c r="T544" t="s">
        <v>1025</v>
      </c>
      <c r="U544">
        <v>0</v>
      </c>
      <c r="V544"/>
      <c r="W544">
        <v>4</v>
      </c>
      <c r="X544" t="s">
        <v>194</v>
      </c>
      <c r="Y544"/>
      <c r="Z544"/>
      <c r="AA544" t="s">
        <v>206</v>
      </c>
      <c r="AB544">
        <v>2303</v>
      </c>
      <c r="AC544" t="s">
        <v>200</v>
      </c>
      <c r="AD544" t="s">
        <v>333</v>
      </c>
      <c r="AE544" t="s">
        <v>496</v>
      </c>
      <c r="AF544" s="13">
        <v>46252</v>
      </c>
      <c r="AG544" s="13">
        <v>46367</v>
      </c>
      <c r="AH544"/>
      <c r="AI544"/>
      <c r="AJ544"/>
      <c r="AK544"/>
      <c r="AL544"/>
      <c r="AM544"/>
      <c r="AN544"/>
      <c r="AO544"/>
      <c r="AP544"/>
      <c r="AQ544"/>
      <c r="AR544"/>
      <c r="AS544"/>
      <c r="AT544" s="59">
        <f>VLOOKUP($BR544,Tables!$D$14:$I$27,2,FALSE)*W544</f>
        <v>640</v>
      </c>
      <c r="AU544" s="59">
        <f>VLOOKUP($BR544,Tables!$D$14:$I$27,3,FALSE)</f>
        <v>0</v>
      </c>
      <c r="AV544" s="59">
        <f>VLOOKUP($BR544,Tables!$D$14:$I$27,4,FALSE)*W544</f>
        <v>0</v>
      </c>
      <c r="AW544" s="59">
        <f>VLOOKUP($BR544,Tables!$D$14:$I$27,5,FALSE)*W544</f>
        <v>0</v>
      </c>
      <c r="AX544" s="52">
        <f>IF(ISERROR(VLOOKUP(V544,Tables!$A$2:$B$27,2,FALSE))=TRUE,0,VLOOKUP(V544,Tables!$A$2:$B$27,2,FALSE))*VLOOKUP(BR544,Tables!$D$14:$J$27,7,FALSE)</f>
        <v>0</v>
      </c>
      <c r="AY544" s="52">
        <f>IF(ISERROR(VLOOKUP(BS544,Tables!$A$2:$B$31,2,FALSE))=TRUE,0,VLOOKUP(BS544,Tables!$A$2:$B$31,2,FALSE))</f>
        <v>0</v>
      </c>
      <c r="AZ544" s="59">
        <f>VLOOKUP($BR544,Tables!$D$14:$K$27,8,FALSE)</f>
        <v>0</v>
      </c>
      <c r="BA544" s="59">
        <f>IF(OR(BR544="T150",BR544="HYBT150"),W544*Tables!$L$23,0)</f>
        <v>0</v>
      </c>
      <c r="BB544" s="59">
        <f>IF(OR(BR544="T200",BR544="HYBT200"),W544*Tables!$E$24,0)</f>
        <v>0</v>
      </c>
      <c r="BC544" s="61">
        <f t="shared" si="110"/>
        <v>640</v>
      </c>
      <c r="BD544" s="55" t="str">
        <f t="shared" si="122"/>
        <v/>
      </c>
      <c r="BE544" s="55" t="str">
        <f t="shared" si="122"/>
        <v/>
      </c>
      <c r="BF544" s="55" t="str">
        <f t="shared" si="122"/>
        <v/>
      </c>
      <c r="BG544" s="55" t="str">
        <f t="shared" si="122"/>
        <v/>
      </c>
      <c r="BH544" s="55" t="str">
        <f t="shared" si="122"/>
        <v/>
      </c>
      <c r="BI544" s="55" t="str">
        <f t="shared" si="122"/>
        <v/>
      </c>
      <c r="BJ544" s="55" t="str">
        <f t="shared" si="122"/>
        <v/>
      </c>
      <c r="BK544" s="55" t="str">
        <f t="shared" si="122"/>
        <v/>
      </c>
      <c r="BL544" s="55" t="str">
        <f t="shared" si="122"/>
        <v/>
      </c>
      <c r="BM544" s="55" t="str">
        <f t="shared" si="122"/>
        <v/>
      </c>
      <c r="BN544" s="55" t="str">
        <f t="shared" si="122"/>
        <v/>
      </c>
      <c r="BO544" s="55" t="str">
        <f t="shared" si="122"/>
        <v/>
      </c>
      <c r="BP544" s="55" t="str">
        <f t="shared" si="122"/>
        <v/>
      </c>
      <c r="BQ544" s="55" t="str">
        <f t="shared" si="122"/>
        <v/>
      </c>
      <c r="BR544" s="62" t="str">
        <f t="shared" si="111"/>
        <v>Base</v>
      </c>
      <c r="BS544" s="62" t="str">
        <f t="shared" si="112"/>
        <v/>
      </c>
      <c r="BT544" s="63">
        <f t="shared" si="113"/>
        <v>116</v>
      </c>
      <c r="BU544" s="64">
        <f t="shared" si="114"/>
        <v>5.96</v>
      </c>
      <c r="BV544" s="64">
        <f t="shared" si="115"/>
        <v>12.92</v>
      </c>
      <c r="BW544" s="64">
        <f t="shared" si="116"/>
        <v>96.6</v>
      </c>
      <c r="BX544" s="65">
        <f t="shared" si="117"/>
        <v>46257.96</v>
      </c>
      <c r="BY544" s="65">
        <f t="shared" si="118"/>
        <v>46264.92</v>
      </c>
      <c r="BZ544" s="65">
        <f t="shared" si="119"/>
        <v>46349.599999999999</v>
      </c>
    </row>
    <row r="545" spans="1:78" ht="15.5" x14ac:dyDescent="0.35">
      <c r="A545">
        <v>70939</v>
      </c>
      <c r="B545" t="s">
        <v>782</v>
      </c>
      <c r="C545" t="s">
        <v>51</v>
      </c>
      <c r="D545">
        <v>210</v>
      </c>
      <c r="E545" t="s">
        <v>470</v>
      </c>
      <c r="F545" t="s">
        <v>691</v>
      </c>
      <c r="G545" t="s">
        <v>242</v>
      </c>
      <c r="H545" t="s">
        <v>51</v>
      </c>
      <c r="I545" s="13">
        <v>46308</v>
      </c>
      <c r="J545" s="13">
        <v>46367</v>
      </c>
      <c r="K545" s="13">
        <v>46337</v>
      </c>
      <c r="L545" t="s">
        <v>856</v>
      </c>
      <c r="M545" t="s">
        <v>161</v>
      </c>
      <c r="N545">
        <v>24</v>
      </c>
      <c r="O545">
        <v>10</v>
      </c>
      <c r="P545">
        <v>10</v>
      </c>
      <c r="Q545">
        <v>10</v>
      </c>
      <c r="R545">
        <v>0</v>
      </c>
      <c r="S545" t="s">
        <v>197</v>
      </c>
      <c r="T545" t="s">
        <v>197</v>
      </c>
      <c r="U545">
        <v>0</v>
      </c>
      <c r="V545"/>
      <c r="W545">
        <v>3</v>
      </c>
      <c r="X545" t="s">
        <v>194</v>
      </c>
      <c r="Y545"/>
      <c r="Z545" t="s">
        <v>857</v>
      </c>
      <c r="AA545" t="s">
        <v>268</v>
      </c>
      <c r="AB545" t="s">
        <v>198</v>
      </c>
      <c r="AC545" t="s">
        <v>204</v>
      </c>
      <c r="AD545" t="s">
        <v>818</v>
      </c>
      <c r="AE545" t="s">
        <v>525</v>
      </c>
      <c r="AF545" s="13">
        <v>46308</v>
      </c>
      <c r="AG545" s="13">
        <v>46367</v>
      </c>
      <c r="AH545"/>
      <c r="AI545"/>
      <c r="AJ545"/>
      <c r="AK545"/>
      <c r="AL545"/>
      <c r="AM545"/>
      <c r="AN545"/>
      <c r="AO545"/>
      <c r="AP545"/>
      <c r="AQ545"/>
      <c r="AR545"/>
      <c r="AS545"/>
      <c r="AT545" s="59">
        <f>VLOOKUP($BR545,Tables!$D$14:$I$27,2,FALSE)*W545</f>
        <v>480</v>
      </c>
      <c r="AU545" s="59">
        <f>VLOOKUP($BR545,Tables!$D$14:$I$27,3,FALSE)</f>
        <v>0</v>
      </c>
      <c r="AV545" s="59">
        <f>VLOOKUP($BR545,Tables!$D$14:$I$27,4,FALSE)*W545</f>
        <v>0</v>
      </c>
      <c r="AW545" s="59">
        <f>VLOOKUP($BR545,Tables!$D$14:$I$27,5,FALSE)*W545</f>
        <v>0</v>
      </c>
      <c r="AX545" s="52">
        <f>IF(ISERROR(VLOOKUP(V545,Tables!$A$2:$B$27,2,FALSE))=TRUE,0,VLOOKUP(V545,Tables!$A$2:$B$27,2,FALSE))*VLOOKUP(BR545,Tables!$D$14:$J$27,7,FALSE)</f>
        <v>0</v>
      </c>
      <c r="AY545" s="52">
        <f>IF(ISERROR(VLOOKUP(BS545,Tables!$A$2:$B$31,2,FALSE))=TRUE,0,VLOOKUP(BS545,Tables!$A$2:$B$31,2,FALSE))</f>
        <v>0</v>
      </c>
      <c r="AZ545" s="59">
        <f>VLOOKUP($BR545,Tables!$D$14:$K$27,8,FALSE)</f>
        <v>0</v>
      </c>
      <c r="BA545" s="59">
        <f>IF(OR(BR545="T150",BR545="HYBT150"),W545*Tables!$L$23,0)</f>
        <v>0</v>
      </c>
      <c r="BB545" s="59">
        <f>IF(OR(BR545="T200",BR545="HYBT200"),W545*Tables!$E$24,0)</f>
        <v>0</v>
      </c>
      <c r="BC545" s="61">
        <f t="shared" si="110"/>
        <v>480</v>
      </c>
      <c r="BD545" s="55" t="str">
        <f t="shared" si="122"/>
        <v/>
      </c>
      <c r="BE545" s="55" t="str">
        <f t="shared" si="122"/>
        <v/>
      </c>
      <c r="BF545" s="55" t="str">
        <f t="shared" si="122"/>
        <v/>
      </c>
      <c r="BG545" s="55" t="str">
        <f t="shared" si="122"/>
        <v/>
      </c>
      <c r="BH545" s="55" t="str">
        <f t="shared" si="122"/>
        <v/>
      </c>
      <c r="BI545" s="55" t="str">
        <f t="shared" si="122"/>
        <v/>
      </c>
      <c r="BJ545" s="55" t="str">
        <f t="shared" si="122"/>
        <v/>
      </c>
      <c r="BK545" s="55" t="str">
        <f t="shared" si="122"/>
        <v/>
      </c>
      <c r="BL545" s="55" t="str">
        <f t="shared" si="122"/>
        <v/>
      </c>
      <c r="BM545" s="55" t="str">
        <f t="shared" si="122"/>
        <v/>
      </c>
      <c r="BN545" s="55" t="str">
        <f t="shared" si="122"/>
        <v/>
      </c>
      <c r="BO545" s="55" t="str">
        <f t="shared" si="122"/>
        <v/>
      </c>
      <c r="BP545" s="55" t="str">
        <f t="shared" si="122"/>
        <v/>
      </c>
      <c r="BQ545" s="55" t="str">
        <f t="shared" si="122"/>
        <v/>
      </c>
      <c r="BR545" s="62" t="str">
        <f t="shared" si="111"/>
        <v>Base</v>
      </c>
      <c r="BS545" s="62" t="str">
        <f t="shared" si="112"/>
        <v/>
      </c>
      <c r="BT545" s="63">
        <f t="shared" si="113"/>
        <v>60</v>
      </c>
      <c r="BU545" s="64">
        <f t="shared" si="114"/>
        <v>2.5999999999999996</v>
      </c>
      <c r="BV545" s="64">
        <f t="shared" si="115"/>
        <v>6.1999999999999993</v>
      </c>
      <c r="BW545" s="64">
        <f t="shared" si="116"/>
        <v>49.559999999999995</v>
      </c>
      <c r="BX545" s="65">
        <f t="shared" si="117"/>
        <v>46310.6</v>
      </c>
      <c r="BY545" s="65">
        <f t="shared" si="118"/>
        <v>46314.2</v>
      </c>
      <c r="BZ545" s="65">
        <f t="shared" si="119"/>
        <v>46357.56</v>
      </c>
    </row>
    <row r="546" spans="1:78" ht="15.5" x14ac:dyDescent="0.35">
      <c r="A546">
        <v>71819</v>
      </c>
      <c r="B546" t="s">
        <v>782</v>
      </c>
      <c r="C546" t="s">
        <v>51</v>
      </c>
      <c r="D546">
        <v>211</v>
      </c>
      <c r="E546">
        <v>3001</v>
      </c>
      <c r="F546" t="s">
        <v>58</v>
      </c>
      <c r="G546" t="s">
        <v>242</v>
      </c>
      <c r="H546" t="s">
        <v>51</v>
      </c>
      <c r="I546" s="13">
        <v>46252</v>
      </c>
      <c r="J546" s="13">
        <v>46367</v>
      </c>
      <c r="K546" s="13">
        <v>46309</v>
      </c>
      <c r="L546" t="s">
        <v>796</v>
      </c>
      <c r="M546" t="s">
        <v>193</v>
      </c>
      <c r="N546">
        <v>24</v>
      </c>
      <c r="O546">
        <v>11</v>
      </c>
      <c r="P546">
        <v>11</v>
      </c>
      <c r="Q546">
        <v>11</v>
      </c>
      <c r="R546">
        <v>0</v>
      </c>
      <c r="S546">
        <v>252356</v>
      </c>
      <c r="T546" t="s">
        <v>465</v>
      </c>
      <c r="U546">
        <v>0</v>
      </c>
      <c r="V546"/>
      <c r="W546">
        <v>4</v>
      </c>
      <c r="X546" t="s">
        <v>194</v>
      </c>
      <c r="Y546"/>
      <c r="Z546" t="s">
        <v>260</v>
      </c>
      <c r="AA546" t="s">
        <v>19</v>
      </c>
      <c r="AB546">
        <v>1254</v>
      </c>
      <c r="AC546" t="s">
        <v>8</v>
      </c>
      <c r="AD546" t="s">
        <v>289</v>
      </c>
      <c r="AE546" t="s">
        <v>496</v>
      </c>
      <c r="AF546" s="13">
        <v>46252</v>
      </c>
      <c r="AG546" s="13">
        <v>46367</v>
      </c>
      <c r="AH546"/>
      <c r="AI546"/>
      <c r="AJ546"/>
      <c r="AK546"/>
      <c r="AL546"/>
      <c r="AM546"/>
      <c r="AN546"/>
      <c r="AO546"/>
      <c r="AP546"/>
      <c r="AQ546"/>
      <c r="AR546"/>
      <c r="AS546"/>
      <c r="AT546" s="59">
        <f>VLOOKUP($BR546,Tables!$D$14:$I$27,2,FALSE)*W546</f>
        <v>640</v>
      </c>
      <c r="AU546" s="59">
        <f>VLOOKUP($BR546,Tables!$D$14:$I$27,3,FALSE)</f>
        <v>0</v>
      </c>
      <c r="AV546" s="59">
        <f>VLOOKUP($BR546,Tables!$D$14:$I$27,4,FALSE)*W546</f>
        <v>0</v>
      </c>
      <c r="AW546" s="59">
        <f>VLOOKUP($BR546,Tables!$D$14:$I$27,5,FALSE)*W546</f>
        <v>0</v>
      </c>
      <c r="AX546" s="52">
        <f>IF(ISERROR(VLOOKUP(V546,Tables!$A$2:$B$27,2,FALSE))=TRUE,0,VLOOKUP(V546,Tables!$A$2:$B$27,2,FALSE))*VLOOKUP(BR546,Tables!$D$14:$J$27,7,FALSE)</f>
        <v>0</v>
      </c>
      <c r="AY546" s="52">
        <f>IF(ISERROR(VLOOKUP(BS546,Tables!$A$2:$B$31,2,FALSE))=TRUE,0,VLOOKUP(BS546,Tables!$A$2:$B$31,2,FALSE))</f>
        <v>0</v>
      </c>
      <c r="AZ546" s="59">
        <f>VLOOKUP($BR546,Tables!$D$14:$K$27,8,FALSE)</f>
        <v>0</v>
      </c>
      <c r="BA546" s="59">
        <f>IF(OR(BR546="T150",BR546="HYBT150"),W546*Tables!$L$23,0)</f>
        <v>0</v>
      </c>
      <c r="BB546" s="59">
        <f>IF(OR(BR546="T200",BR546="HYBT200"),W546*Tables!$E$24,0)</f>
        <v>0</v>
      </c>
      <c r="BC546" s="61">
        <f t="shared" si="110"/>
        <v>640</v>
      </c>
      <c r="BD546" s="55" t="str">
        <f t="shared" si="122"/>
        <v/>
      </c>
      <c r="BE546" s="55" t="str">
        <f t="shared" si="122"/>
        <v/>
      </c>
      <c r="BF546" s="55" t="str">
        <f t="shared" si="122"/>
        <v/>
      </c>
      <c r="BG546" s="55" t="str">
        <f t="shared" si="122"/>
        <v/>
      </c>
      <c r="BH546" s="55" t="str">
        <f t="shared" si="122"/>
        <v/>
      </c>
      <c r="BI546" s="55" t="str">
        <f t="shared" si="122"/>
        <v/>
      </c>
      <c r="BJ546" s="55" t="str">
        <f t="shared" si="122"/>
        <v/>
      </c>
      <c r="BK546" s="55" t="str">
        <f t="shared" si="122"/>
        <v/>
      </c>
      <c r="BL546" s="55" t="str">
        <f t="shared" si="122"/>
        <v/>
      </c>
      <c r="BM546" s="55" t="str">
        <f t="shared" si="122"/>
        <v/>
      </c>
      <c r="BN546" s="55" t="str">
        <f t="shared" si="122"/>
        <v/>
      </c>
      <c r="BO546" s="55" t="str">
        <f t="shared" si="122"/>
        <v/>
      </c>
      <c r="BP546" s="55" t="str">
        <f t="shared" si="122"/>
        <v/>
      </c>
      <c r="BQ546" s="55" t="str">
        <f t="shared" si="122"/>
        <v/>
      </c>
      <c r="BR546" s="62" t="str">
        <f t="shared" si="111"/>
        <v>Base</v>
      </c>
      <c r="BS546" s="62" t="str">
        <f t="shared" si="112"/>
        <v/>
      </c>
      <c r="BT546" s="63">
        <f t="shared" si="113"/>
        <v>116</v>
      </c>
      <c r="BU546" s="64">
        <f t="shared" si="114"/>
        <v>5.96</v>
      </c>
      <c r="BV546" s="64">
        <f t="shared" si="115"/>
        <v>12.92</v>
      </c>
      <c r="BW546" s="64">
        <f t="shared" si="116"/>
        <v>96.6</v>
      </c>
      <c r="BX546" s="65">
        <f t="shared" si="117"/>
        <v>46257.96</v>
      </c>
      <c r="BY546" s="65">
        <f t="shared" si="118"/>
        <v>46264.92</v>
      </c>
      <c r="BZ546" s="65">
        <f t="shared" si="119"/>
        <v>46349.599999999999</v>
      </c>
    </row>
    <row r="547" spans="1:78" ht="15.5" x14ac:dyDescent="0.35">
      <c r="A547">
        <v>71387</v>
      </c>
      <c r="B547" t="s">
        <v>782</v>
      </c>
      <c r="C547" t="s">
        <v>51</v>
      </c>
      <c r="D547">
        <v>211</v>
      </c>
      <c r="E547">
        <v>3002</v>
      </c>
      <c r="F547" t="s">
        <v>58</v>
      </c>
      <c r="G547" t="s">
        <v>242</v>
      </c>
      <c r="H547" t="s">
        <v>51</v>
      </c>
      <c r="I547" s="13">
        <v>46251</v>
      </c>
      <c r="J547" s="13">
        <v>46367</v>
      </c>
      <c r="K547" s="13">
        <v>46309</v>
      </c>
      <c r="L547" t="s">
        <v>796</v>
      </c>
      <c r="M547" t="s">
        <v>193</v>
      </c>
      <c r="N547">
        <v>24</v>
      </c>
      <c r="O547">
        <v>4</v>
      </c>
      <c r="P547">
        <v>4</v>
      </c>
      <c r="Q547">
        <v>4</v>
      </c>
      <c r="R547">
        <v>0</v>
      </c>
      <c r="S547" t="s">
        <v>197</v>
      </c>
      <c r="T547" t="s">
        <v>197</v>
      </c>
      <c r="U547">
        <v>0</v>
      </c>
      <c r="V547"/>
      <c r="W547">
        <v>4</v>
      </c>
      <c r="X547" t="s">
        <v>962</v>
      </c>
      <c r="Y547"/>
      <c r="Z547"/>
      <c r="AA547" t="s">
        <v>19</v>
      </c>
      <c r="AB547">
        <v>1254</v>
      </c>
      <c r="AC547" t="s">
        <v>207</v>
      </c>
      <c r="AD547" t="s">
        <v>196</v>
      </c>
      <c r="AE547" t="s">
        <v>483</v>
      </c>
      <c r="AF547" s="13">
        <v>46251</v>
      </c>
      <c r="AG547" s="13">
        <v>46367</v>
      </c>
      <c r="AH547"/>
      <c r="AI547"/>
      <c r="AJ547"/>
      <c r="AK547"/>
      <c r="AL547"/>
      <c r="AM547"/>
      <c r="AN547"/>
      <c r="AO547"/>
      <c r="AP547"/>
      <c r="AQ547"/>
      <c r="AR547"/>
      <c r="AS547"/>
      <c r="AT547" s="59">
        <f>VLOOKUP($BR547,Tables!$D$14:$I$27,2,FALSE)*W547</f>
        <v>640</v>
      </c>
      <c r="AU547" s="59">
        <f>VLOOKUP($BR547,Tables!$D$14:$I$27,3,FALSE)</f>
        <v>0</v>
      </c>
      <c r="AV547" s="59">
        <f>VLOOKUP($BR547,Tables!$D$14:$I$27,4,FALSE)*W547</f>
        <v>0</v>
      </c>
      <c r="AW547" s="59">
        <f>VLOOKUP($BR547,Tables!$D$14:$I$27,5,FALSE)*W547</f>
        <v>0</v>
      </c>
      <c r="AX547" s="52">
        <f>IF(ISERROR(VLOOKUP(V547,Tables!$A$2:$B$27,2,FALSE))=TRUE,0,VLOOKUP(V547,Tables!$A$2:$B$27,2,FALSE))*VLOOKUP(BR547,Tables!$D$14:$J$27,7,FALSE)</f>
        <v>0</v>
      </c>
      <c r="AY547" s="52">
        <f>IF(ISERROR(VLOOKUP(BS547,Tables!$A$2:$B$31,2,FALSE))=TRUE,0,VLOOKUP(BS547,Tables!$A$2:$B$31,2,FALSE))</f>
        <v>0</v>
      </c>
      <c r="AZ547" s="59">
        <f>VLOOKUP($BR547,Tables!$D$14:$K$27,8,FALSE)</f>
        <v>0</v>
      </c>
      <c r="BA547" s="59">
        <f>IF(OR(BR547="T150",BR547="HYBT150"),W547*Tables!$L$23,0)</f>
        <v>0</v>
      </c>
      <c r="BB547" s="59">
        <f>IF(OR(BR547="T200",BR547="HYBT200"),W547*Tables!$E$24,0)</f>
        <v>0</v>
      </c>
      <c r="BC547" s="61">
        <f t="shared" si="110"/>
        <v>640</v>
      </c>
      <c r="BD547" s="55" t="str">
        <f t="shared" si="122"/>
        <v/>
      </c>
      <c r="BE547" s="55" t="str">
        <f t="shared" si="122"/>
        <v/>
      </c>
      <c r="BF547" s="55" t="str">
        <f t="shared" si="122"/>
        <v/>
      </c>
      <c r="BG547" s="55" t="str">
        <f t="shared" si="122"/>
        <v/>
      </c>
      <c r="BH547" s="55" t="str">
        <f t="shared" si="122"/>
        <v/>
      </c>
      <c r="BI547" s="55" t="str">
        <f t="shared" si="122"/>
        <v/>
      </c>
      <c r="BJ547" s="55" t="str">
        <f t="shared" si="122"/>
        <v/>
      </c>
      <c r="BK547" s="55" t="str">
        <f t="shared" si="122"/>
        <v/>
      </c>
      <c r="BL547" s="55" t="str">
        <f t="shared" si="122"/>
        <v/>
      </c>
      <c r="BM547" s="55" t="str">
        <f t="shared" si="122"/>
        <v/>
      </c>
      <c r="BN547" s="55" t="str">
        <f t="shared" si="122"/>
        <v/>
      </c>
      <c r="BO547" s="55" t="str">
        <f t="shared" si="122"/>
        <v/>
      </c>
      <c r="BP547" s="55" t="str">
        <f t="shared" si="122"/>
        <v/>
      </c>
      <c r="BQ547" s="55" t="str">
        <f t="shared" si="122"/>
        <v/>
      </c>
      <c r="BR547" s="62" t="str">
        <f t="shared" si="111"/>
        <v>Base</v>
      </c>
      <c r="BS547" s="62" t="str">
        <f t="shared" si="112"/>
        <v/>
      </c>
      <c r="BT547" s="63">
        <f t="shared" si="113"/>
        <v>117</v>
      </c>
      <c r="BU547" s="64">
        <f t="shared" si="114"/>
        <v>6.02</v>
      </c>
      <c r="BV547" s="64">
        <f t="shared" si="115"/>
        <v>13.04</v>
      </c>
      <c r="BW547" s="64">
        <f t="shared" si="116"/>
        <v>97.44</v>
      </c>
      <c r="BX547" s="65">
        <f t="shared" si="117"/>
        <v>46257.02</v>
      </c>
      <c r="BY547" s="65">
        <f t="shared" si="118"/>
        <v>46264.04</v>
      </c>
      <c r="BZ547" s="65">
        <f t="shared" si="119"/>
        <v>46349.440000000002</v>
      </c>
    </row>
    <row r="548" spans="1:78" ht="15.5" x14ac:dyDescent="0.35">
      <c r="A548">
        <v>71388</v>
      </c>
      <c r="B548" t="s">
        <v>782</v>
      </c>
      <c r="C548" t="s">
        <v>51</v>
      </c>
      <c r="D548">
        <v>211</v>
      </c>
      <c r="E548">
        <v>3082</v>
      </c>
      <c r="F548" t="s">
        <v>58</v>
      </c>
      <c r="G548" t="s">
        <v>242</v>
      </c>
      <c r="H548" t="s">
        <v>51</v>
      </c>
      <c r="I548" s="13">
        <v>46251</v>
      </c>
      <c r="J548" s="13">
        <v>46367</v>
      </c>
      <c r="K548" s="13">
        <v>46309</v>
      </c>
      <c r="L548" t="s">
        <v>796</v>
      </c>
      <c r="M548" t="s">
        <v>193</v>
      </c>
      <c r="N548">
        <v>0</v>
      </c>
      <c r="O548">
        <v>0</v>
      </c>
      <c r="P548">
        <v>0</v>
      </c>
      <c r="Q548">
        <v>0</v>
      </c>
      <c r="R548">
        <v>0</v>
      </c>
      <c r="S548" t="s">
        <v>197</v>
      </c>
      <c r="T548" t="s">
        <v>197</v>
      </c>
      <c r="U548">
        <v>0</v>
      </c>
      <c r="V548"/>
      <c r="W548">
        <v>4</v>
      </c>
      <c r="X548" t="s">
        <v>293</v>
      </c>
      <c r="Y548"/>
      <c r="Z548"/>
      <c r="AA548" t="s">
        <v>19</v>
      </c>
      <c r="AB548">
        <v>1254</v>
      </c>
      <c r="AC548" t="s">
        <v>207</v>
      </c>
      <c r="AD548" t="s">
        <v>196</v>
      </c>
      <c r="AE548" t="s">
        <v>483</v>
      </c>
      <c r="AF548" s="13">
        <v>46251</v>
      </c>
      <c r="AG548" s="13">
        <v>46367</v>
      </c>
      <c r="AH548"/>
      <c r="AI548"/>
      <c r="AJ548"/>
      <c r="AK548"/>
      <c r="AL548"/>
      <c r="AM548"/>
      <c r="AN548"/>
      <c r="AO548"/>
      <c r="AP548"/>
      <c r="AQ548"/>
      <c r="AR548"/>
      <c r="AS548"/>
      <c r="AT548" s="59">
        <f>VLOOKUP($BR548,Tables!$D$14:$I$27,2,FALSE)*W548</f>
        <v>640</v>
      </c>
      <c r="AU548" s="59">
        <f>VLOOKUP($BR548,Tables!$D$14:$I$27,3,FALSE)</f>
        <v>0</v>
      </c>
      <c r="AV548" s="59">
        <f>VLOOKUP($BR548,Tables!$D$14:$I$27,4,FALSE)*W548</f>
        <v>0</v>
      </c>
      <c r="AW548" s="59">
        <f>VLOOKUP($BR548,Tables!$D$14:$I$27,5,FALSE)*W548</f>
        <v>0</v>
      </c>
      <c r="AX548" s="52">
        <f>IF(ISERROR(VLOOKUP(V548,Tables!$A$2:$B$27,2,FALSE))=TRUE,0,VLOOKUP(V548,Tables!$A$2:$B$27,2,FALSE))*VLOOKUP(BR548,Tables!$D$14:$J$27,7,FALSE)</f>
        <v>0</v>
      </c>
      <c r="AY548" s="52">
        <f>IF(ISERROR(VLOOKUP(BS548,Tables!$A$2:$B$31,2,FALSE))=TRUE,0,VLOOKUP(BS548,Tables!$A$2:$B$31,2,FALSE))</f>
        <v>0</v>
      </c>
      <c r="AZ548" s="59">
        <f>VLOOKUP($BR548,Tables!$D$14:$K$27,8,FALSE)</f>
        <v>0</v>
      </c>
      <c r="BA548" s="59">
        <f>IF(OR(BR548="T150",BR548="HYBT150"),W548*Tables!$L$23,0)</f>
        <v>0</v>
      </c>
      <c r="BB548" s="59">
        <f>IF(OR(BR548="T200",BR548="HYBT200"),W548*Tables!$E$24,0)</f>
        <v>0</v>
      </c>
      <c r="BC548" s="61">
        <f t="shared" si="110"/>
        <v>640</v>
      </c>
      <c r="BD548" s="55" t="str">
        <f t="shared" si="122"/>
        <v/>
      </c>
      <c r="BE548" s="55" t="str">
        <f t="shared" si="122"/>
        <v/>
      </c>
      <c r="BF548" s="55" t="str">
        <f t="shared" si="122"/>
        <v/>
      </c>
      <c r="BG548" s="55" t="str">
        <f t="shared" si="122"/>
        <v/>
      </c>
      <c r="BH548" s="55" t="str">
        <f t="shared" si="122"/>
        <v/>
      </c>
      <c r="BI548" s="55" t="str">
        <f t="shared" si="122"/>
        <v/>
      </c>
      <c r="BJ548" s="55" t="str">
        <f t="shared" si="122"/>
        <v/>
      </c>
      <c r="BK548" s="55" t="str">
        <f t="shared" si="122"/>
        <v/>
      </c>
      <c r="BL548" s="55" t="str">
        <f t="shared" si="122"/>
        <v/>
      </c>
      <c r="BM548" s="55" t="str">
        <f t="shared" si="122"/>
        <v/>
      </c>
      <c r="BN548" s="55" t="str">
        <f t="shared" si="122"/>
        <v/>
      </c>
      <c r="BO548" s="55" t="str">
        <f t="shared" si="122"/>
        <v/>
      </c>
      <c r="BP548" s="55" t="str">
        <f t="shared" si="122"/>
        <v/>
      </c>
      <c r="BQ548" s="55" t="str">
        <f t="shared" si="122"/>
        <v/>
      </c>
      <c r="BR548" s="62" t="str">
        <f t="shared" si="111"/>
        <v>Base</v>
      </c>
      <c r="BS548" s="62" t="str">
        <f t="shared" si="112"/>
        <v/>
      </c>
      <c r="BT548" s="63">
        <f t="shared" si="113"/>
        <v>117</v>
      </c>
      <c r="BU548" s="64">
        <f t="shared" si="114"/>
        <v>6.02</v>
      </c>
      <c r="BV548" s="64">
        <f t="shared" si="115"/>
        <v>13.04</v>
      </c>
      <c r="BW548" s="64">
        <f t="shared" si="116"/>
        <v>97.44</v>
      </c>
      <c r="BX548" s="65">
        <f t="shared" si="117"/>
        <v>46257.02</v>
      </c>
      <c r="BY548" s="65">
        <f t="shared" si="118"/>
        <v>46264.04</v>
      </c>
      <c r="BZ548" s="65">
        <f t="shared" si="119"/>
        <v>46349.440000000002</v>
      </c>
    </row>
    <row r="549" spans="1:78" ht="15.5" x14ac:dyDescent="0.35">
      <c r="A549">
        <v>71389</v>
      </c>
      <c r="B549" t="s">
        <v>782</v>
      </c>
      <c r="C549" t="s">
        <v>51</v>
      </c>
      <c r="D549">
        <v>220</v>
      </c>
      <c r="E549">
        <v>3001</v>
      </c>
      <c r="F549" t="s">
        <v>387</v>
      </c>
      <c r="G549" t="s">
        <v>242</v>
      </c>
      <c r="H549" t="s">
        <v>51</v>
      </c>
      <c r="I549" s="13">
        <v>46251</v>
      </c>
      <c r="J549" s="13">
        <v>46367</v>
      </c>
      <c r="K549" s="13">
        <v>46309</v>
      </c>
      <c r="L549" t="s">
        <v>826</v>
      </c>
      <c r="M549" t="s">
        <v>193</v>
      </c>
      <c r="N549">
        <v>24</v>
      </c>
      <c r="O549">
        <v>15</v>
      </c>
      <c r="P549">
        <v>15</v>
      </c>
      <c r="Q549">
        <v>15</v>
      </c>
      <c r="R549">
        <v>0</v>
      </c>
      <c r="S549">
        <v>195454</v>
      </c>
      <c r="T549" t="s">
        <v>858</v>
      </c>
      <c r="U549">
        <v>0</v>
      </c>
      <c r="V549"/>
      <c r="W549">
        <v>4</v>
      </c>
      <c r="X549" t="s">
        <v>194</v>
      </c>
      <c r="Y549"/>
      <c r="Z549" t="s">
        <v>692</v>
      </c>
      <c r="AA549" t="s">
        <v>206</v>
      </c>
      <c r="AB549">
        <v>2307</v>
      </c>
      <c r="AC549" t="s">
        <v>2</v>
      </c>
      <c r="AD549" t="s">
        <v>493</v>
      </c>
      <c r="AE549" t="s">
        <v>483</v>
      </c>
      <c r="AF549" s="13">
        <v>46251</v>
      </c>
      <c r="AG549" s="13">
        <v>46367</v>
      </c>
      <c r="AH549"/>
      <c r="AI549"/>
      <c r="AJ549"/>
      <c r="AK549"/>
      <c r="AL549"/>
      <c r="AM549"/>
      <c r="AN549"/>
      <c r="AO549"/>
      <c r="AP549"/>
      <c r="AQ549"/>
      <c r="AR549"/>
      <c r="AS549"/>
      <c r="AT549" s="59">
        <f>VLOOKUP($BR549,Tables!$D$14:$I$27,2,FALSE)*W549</f>
        <v>640</v>
      </c>
      <c r="AU549" s="59">
        <f>VLOOKUP($BR549,Tables!$D$14:$I$27,3,FALSE)</f>
        <v>0</v>
      </c>
      <c r="AV549" s="59">
        <f>VLOOKUP($BR549,Tables!$D$14:$I$27,4,FALSE)*W549</f>
        <v>0</v>
      </c>
      <c r="AW549" s="59">
        <f>VLOOKUP($BR549,Tables!$D$14:$I$27,5,FALSE)*W549</f>
        <v>0</v>
      </c>
      <c r="AX549" s="52">
        <f>IF(ISERROR(VLOOKUP(V549,Tables!$A$2:$B$27,2,FALSE))=TRUE,0,VLOOKUP(V549,Tables!$A$2:$B$27,2,FALSE))*VLOOKUP(BR549,Tables!$D$14:$J$27,7,FALSE)</f>
        <v>0</v>
      </c>
      <c r="AY549" s="52">
        <f>IF(ISERROR(VLOOKUP(BS549,Tables!$A$2:$B$31,2,FALSE))=TRUE,0,VLOOKUP(BS549,Tables!$A$2:$B$31,2,FALSE))</f>
        <v>0</v>
      </c>
      <c r="AZ549" s="59">
        <f>VLOOKUP($BR549,Tables!$D$14:$K$27,8,FALSE)</f>
        <v>0</v>
      </c>
      <c r="BA549" s="59">
        <f>IF(OR(BR549="T150",BR549="HYBT150"),W549*Tables!$L$23,0)</f>
        <v>0</v>
      </c>
      <c r="BB549" s="59">
        <f>IF(OR(BR549="T200",BR549="HYBT200"),W549*Tables!$E$24,0)</f>
        <v>0</v>
      </c>
      <c r="BC549" s="61">
        <f t="shared" si="110"/>
        <v>640</v>
      </c>
      <c r="BD549" s="55" t="str">
        <f t="shared" si="122"/>
        <v/>
      </c>
      <c r="BE549" s="55" t="str">
        <f t="shared" si="122"/>
        <v/>
      </c>
      <c r="BF549" s="55" t="str">
        <f t="shared" si="122"/>
        <v/>
      </c>
      <c r="BG549" s="55" t="str">
        <f t="shared" si="122"/>
        <v/>
      </c>
      <c r="BH549" s="55" t="str">
        <f t="shared" si="122"/>
        <v/>
      </c>
      <c r="BI549" s="55" t="str">
        <f t="shared" si="122"/>
        <v/>
      </c>
      <c r="BJ549" s="55" t="str">
        <f t="shared" si="122"/>
        <v/>
      </c>
      <c r="BK549" s="55" t="str">
        <f t="shared" si="122"/>
        <v/>
      </c>
      <c r="BL549" s="55" t="str">
        <f t="shared" si="122"/>
        <v/>
      </c>
      <c r="BM549" s="55" t="str">
        <f t="shared" si="122"/>
        <v/>
      </c>
      <c r="BN549" s="55" t="str">
        <f t="shared" si="122"/>
        <v/>
      </c>
      <c r="BO549" s="55" t="str">
        <f t="shared" si="122"/>
        <v/>
      </c>
      <c r="BP549" s="55" t="str">
        <f t="shared" si="122"/>
        <v/>
      </c>
      <c r="BQ549" s="55" t="str">
        <f t="shared" si="122"/>
        <v/>
      </c>
      <c r="BR549" s="62" t="str">
        <f t="shared" si="111"/>
        <v>Base</v>
      </c>
      <c r="BS549" s="62" t="str">
        <f t="shared" si="112"/>
        <v/>
      </c>
      <c r="BT549" s="63">
        <f t="shared" si="113"/>
        <v>117</v>
      </c>
      <c r="BU549" s="64">
        <f t="shared" si="114"/>
        <v>6.02</v>
      </c>
      <c r="BV549" s="64">
        <f t="shared" si="115"/>
        <v>13.04</v>
      </c>
      <c r="BW549" s="64">
        <f t="shared" si="116"/>
        <v>97.44</v>
      </c>
      <c r="BX549" s="65">
        <f t="shared" si="117"/>
        <v>46257.02</v>
      </c>
      <c r="BY549" s="65">
        <f t="shared" si="118"/>
        <v>46264.04</v>
      </c>
      <c r="BZ549" s="65">
        <f t="shared" si="119"/>
        <v>46349.440000000002</v>
      </c>
    </row>
    <row r="550" spans="1:78" ht="15.5" x14ac:dyDescent="0.35">
      <c r="A550">
        <v>71390</v>
      </c>
      <c r="B550" t="s">
        <v>782</v>
      </c>
      <c r="C550" t="s">
        <v>51</v>
      </c>
      <c r="D550">
        <v>229</v>
      </c>
      <c r="E550">
        <v>3001</v>
      </c>
      <c r="F550" t="s">
        <v>59</v>
      </c>
      <c r="G550" t="s">
        <v>242</v>
      </c>
      <c r="H550" t="s">
        <v>51</v>
      </c>
      <c r="I550" s="13">
        <v>46251</v>
      </c>
      <c r="J550" s="13">
        <v>46367</v>
      </c>
      <c r="K550" s="13">
        <v>46309</v>
      </c>
      <c r="L550" t="s">
        <v>796</v>
      </c>
      <c r="M550" t="s">
        <v>193</v>
      </c>
      <c r="N550">
        <v>24</v>
      </c>
      <c r="O550">
        <v>22</v>
      </c>
      <c r="P550">
        <v>22</v>
      </c>
      <c r="Q550">
        <v>22</v>
      </c>
      <c r="R550">
        <v>0</v>
      </c>
      <c r="S550">
        <v>48920</v>
      </c>
      <c r="T550" t="s">
        <v>464</v>
      </c>
      <c r="U550">
        <v>0</v>
      </c>
      <c r="V550"/>
      <c r="W550">
        <v>5</v>
      </c>
      <c r="X550" t="s">
        <v>194</v>
      </c>
      <c r="Y550"/>
      <c r="Z550" t="s">
        <v>260</v>
      </c>
      <c r="AA550" t="s">
        <v>19</v>
      </c>
      <c r="AB550">
        <v>1253</v>
      </c>
      <c r="AC550" t="s">
        <v>8</v>
      </c>
      <c r="AD550" t="s">
        <v>384</v>
      </c>
      <c r="AE550" t="s">
        <v>822</v>
      </c>
      <c r="AF550" s="13">
        <v>46251</v>
      </c>
      <c r="AG550" s="13">
        <v>46367</v>
      </c>
      <c r="AH550"/>
      <c r="AI550"/>
      <c r="AJ550"/>
      <c r="AK550"/>
      <c r="AL550"/>
      <c r="AM550"/>
      <c r="AN550"/>
      <c r="AO550"/>
      <c r="AP550"/>
      <c r="AQ550"/>
      <c r="AR550"/>
      <c r="AS550"/>
      <c r="AT550" s="59">
        <f>VLOOKUP($BR550,Tables!$D$14:$I$27,2,FALSE)*W550</f>
        <v>800</v>
      </c>
      <c r="AU550" s="59">
        <f>VLOOKUP($BR550,Tables!$D$14:$I$27,3,FALSE)</f>
        <v>0</v>
      </c>
      <c r="AV550" s="59">
        <f>VLOOKUP($BR550,Tables!$D$14:$I$27,4,FALSE)*W550</f>
        <v>0</v>
      </c>
      <c r="AW550" s="59">
        <f>VLOOKUP($BR550,Tables!$D$14:$I$27,5,FALSE)*W550</f>
        <v>0</v>
      </c>
      <c r="AX550" s="52">
        <f>IF(ISERROR(VLOOKUP(V550,Tables!$A$2:$B$27,2,FALSE))=TRUE,0,VLOOKUP(V550,Tables!$A$2:$B$27,2,FALSE))*VLOOKUP(BR550,Tables!$D$14:$J$27,7,FALSE)</f>
        <v>0</v>
      </c>
      <c r="AY550" s="52">
        <f>IF(ISERROR(VLOOKUP(BS550,Tables!$A$2:$B$31,2,FALSE))=TRUE,0,VLOOKUP(BS550,Tables!$A$2:$B$31,2,FALSE))</f>
        <v>0</v>
      </c>
      <c r="AZ550" s="59">
        <f>VLOOKUP($BR550,Tables!$D$14:$K$27,8,FALSE)</f>
        <v>0</v>
      </c>
      <c r="BA550" s="59">
        <f>IF(OR(BR550="T150",BR550="HYBT150"),W550*Tables!$L$23,0)</f>
        <v>0</v>
      </c>
      <c r="BB550" s="59">
        <f>IF(OR(BR550="T200",BR550="HYBT200"),W550*Tables!$E$24,0)</f>
        <v>0</v>
      </c>
      <c r="BC550" s="61">
        <f t="shared" si="110"/>
        <v>800</v>
      </c>
      <c r="BD550" s="55" t="str">
        <f t="shared" si="122"/>
        <v/>
      </c>
      <c r="BE550" s="55" t="str">
        <f t="shared" si="122"/>
        <v/>
      </c>
      <c r="BF550" s="55" t="str">
        <f t="shared" si="122"/>
        <v/>
      </c>
      <c r="BG550" s="55" t="str">
        <f t="shared" si="122"/>
        <v/>
      </c>
      <c r="BH550" s="55" t="str">
        <f t="shared" si="122"/>
        <v/>
      </c>
      <c r="BI550" s="55" t="str">
        <f t="shared" si="122"/>
        <v/>
      </c>
      <c r="BJ550" s="55" t="str">
        <f t="shared" si="122"/>
        <v/>
      </c>
      <c r="BK550" s="55" t="str">
        <f t="shared" si="122"/>
        <v/>
      </c>
      <c r="BL550" s="55" t="str">
        <f t="shared" si="122"/>
        <v/>
      </c>
      <c r="BM550" s="55" t="str">
        <f t="shared" si="122"/>
        <v/>
      </c>
      <c r="BN550" s="55" t="str">
        <f t="shared" si="122"/>
        <v/>
      </c>
      <c r="BO550" s="55" t="str">
        <f t="shared" si="122"/>
        <v/>
      </c>
      <c r="BP550" s="55" t="str">
        <f t="shared" si="122"/>
        <v/>
      </c>
      <c r="BQ550" s="55" t="str">
        <f t="shared" si="122"/>
        <v/>
      </c>
      <c r="BR550" s="62" t="str">
        <f t="shared" si="111"/>
        <v>Base</v>
      </c>
      <c r="BS550" s="62" t="str">
        <f t="shared" si="112"/>
        <v/>
      </c>
      <c r="BT550" s="63">
        <f t="shared" si="113"/>
        <v>117</v>
      </c>
      <c r="BU550" s="64">
        <f t="shared" si="114"/>
        <v>6.02</v>
      </c>
      <c r="BV550" s="64">
        <f t="shared" si="115"/>
        <v>13.04</v>
      </c>
      <c r="BW550" s="64">
        <f t="shared" si="116"/>
        <v>97.44</v>
      </c>
      <c r="BX550" s="65">
        <f t="shared" si="117"/>
        <v>46257.02</v>
      </c>
      <c r="BY550" s="65">
        <f t="shared" si="118"/>
        <v>46264.04</v>
      </c>
      <c r="BZ550" s="65">
        <f t="shared" si="119"/>
        <v>46349.440000000002</v>
      </c>
    </row>
    <row r="551" spans="1:78" ht="15.5" x14ac:dyDescent="0.35">
      <c r="A551">
        <v>71992</v>
      </c>
      <c r="B551" t="s">
        <v>782</v>
      </c>
      <c r="C551" t="s">
        <v>51</v>
      </c>
      <c r="D551">
        <v>229</v>
      </c>
      <c r="E551">
        <v>3090</v>
      </c>
      <c r="F551" t="s">
        <v>59</v>
      </c>
      <c r="G551" t="s">
        <v>242</v>
      </c>
      <c r="H551" t="s">
        <v>51</v>
      </c>
      <c r="I551" s="13">
        <v>46253</v>
      </c>
      <c r="J551" s="13">
        <v>46534</v>
      </c>
      <c r="K551" s="13">
        <v>46393</v>
      </c>
      <c r="L551" t="s">
        <v>808</v>
      </c>
      <c r="M551" t="s">
        <v>331</v>
      </c>
      <c r="N551">
        <v>32</v>
      </c>
      <c r="O551">
        <v>1</v>
      </c>
      <c r="P551">
        <v>1</v>
      </c>
      <c r="Q551">
        <v>1</v>
      </c>
      <c r="R551">
        <v>0</v>
      </c>
      <c r="S551">
        <v>1609</v>
      </c>
      <c r="T551" t="s">
        <v>1033</v>
      </c>
      <c r="U551">
        <v>0</v>
      </c>
      <c r="V551"/>
      <c r="W551">
        <v>5</v>
      </c>
      <c r="X551" t="s">
        <v>194</v>
      </c>
      <c r="Y551"/>
      <c r="Z551" t="s">
        <v>452</v>
      </c>
      <c r="AA551" t="s">
        <v>332</v>
      </c>
      <c r="AB551" t="s">
        <v>199</v>
      </c>
      <c r="AC551" t="s">
        <v>843</v>
      </c>
      <c r="AD551" t="s">
        <v>334</v>
      </c>
      <c r="AE551" t="s">
        <v>496</v>
      </c>
      <c r="AF551" s="13">
        <v>46253</v>
      </c>
      <c r="AG551" s="13">
        <v>46534</v>
      </c>
      <c r="AH551"/>
      <c r="AI551"/>
      <c r="AJ551"/>
      <c r="AK551"/>
      <c r="AL551"/>
      <c r="AM551"/>
      <c r="AN551"/>
      <c r="AO551"/>
      <c r="AP551"/>
      <c r="AQ551"/>
      <c r="AR551"/>
      <c r="AS551"/>
      <c r="AT551" s="59">
        <f>VLOOKUP($BR551,Tables!$D$14:$I$27,2,FALSE)*W551</f>
        <v>800</v>
      </c>
      <c r="AU551" s="59">
        <f>VLOOKUP($BR551,Tables!$D$14:$I$27,3,FALSE)</f>
        <v>0</v>
      </c>
      <c r="AV551" s="59">
        <f>VLOOKUP($BR551,Tables!$D$14:$I$27,4,FALSE)*W551</f>
        <v>0</v>
      </c>
      <c r="AW551" s="59">
        <f>VLOOKUP($BR551,Tables!$D$14:$I$27,5,FALSE)*W551</f>
        <v>0</v>
      </c>
      <c r="AX551" s="52">
        <f>IF(ISERROR(VLOOKUP(V551,Tables!$A$2:$B$27,2,FALSE))=TRUE,0,VLOOKUP(V551,Tables!$A$2:$B$27,2,FALSE))*VLOOKUP(BR551,Tables!$D$14:$J$27,7,FALSE)</f>
        <v>0</v>
      </c>
      <c r="AY551" s="52">
        <f>IF(ISERROR(VLOOKUP(BS551,Tables!$A$2:$B$31,2,FALSE))=TRUE,0,VLOOKUP(BS551,Tables!$A$2:$B$31,2,FALSE))</f>
        <v>0</v>
      </c>
      <c r="AZ551" s="59">
        <f>VLOOKUP($BR551,Tables!$D$14:$K$27,8,FALSE)</f>
        <v>0</v>
      </c>
      <c r="BA551" s="59">
        <f>IF(OR(BR551="T150",BR551="HYBT150"),W551*Tables!$L$23,0)</f>
        <v>0</v>
      </c>
      <c r="BB551" s="59">
        <f>IF(OR(BR551="T200",BR551="HYBT200"),W551*Tables!$E$24,0)</f>
        <v>0</v>
      </c>
      <c r="BC551" s="61">
        <f t="shared" si="110"/>
        <v>800</v>
      </c>
      <c r="BD551" s="55" t="str">
        <f t="shared" si="122"/>
        <v/>
      </c>
      <c r="BE551" s="55" t="str">
        <f t="shared" si="122"/>
        <v/>
      </c>
      <c r="BF551" s="55" t="str">
        <f t="shared" si="122"/>
        <v/>
      </c>
      <c r="BG551" s="55" t="str">
        <f t="shared" si="122"/>
        <v/>
      </c>
      <c r="BH551" s="55" t="str">
        <f t="shared" si="122"/>
        <v/>
      </c>
      <c r="BI551" s="55" t="str">
        <f t="shared" si="122"/>
        <v/>
      </c>
      <c r="BJ551" s="55" t="str">
        <f t="shared" si="122"/>
        <v/>
      </c>
      <c r="BK551" s="55" t="str">
        <f t="shared" si="122"/>
        <v/>
      </c>
      <c r="BL551" s="55" t="str">
        <f t="shared" si="122"/>
        <v/>
      </c>
      <c r="BM551" s="55" t="str">
        <f t="shared" si="122"/>
        <v/>
      </c>
      <c r="BN551" s="55" t="str">
        <f t="shared" si="122"/>
        <v/>
      </c>
      <c r="BO551" s="55" t="str">
        <f t="shared" si="122"/>
        <v/>
      </c>
      <c r="BP551" s="55" t="str">
        <f t="shared" si="122"/>
        <v/>
      </c>
      <c r="BQ551" s="55" t="str">
        <f t="shared" si="122"/>
        <v/>
      </c>
      <c r="BR551" s="62" t="str">
        <f t="shared" si="111"/>
        <v>Base</v>
      </c>
      <c r="BS551" s="62" t="str">
        <f t="shared" si="112"/>
        <v/>
      </c>
      <c r="BT551" s="63">
        <f t="shared" si="113"/>
        <v>282</v>
      </c>
      <c r="BU551" s="64">
        <f t="shared" si="114"/>
        <v>15.919999999999998</v>
      </c>
      <c r="BV551" s="64">
        <f t="shared" si="115"/>
        <v>32.839999999999996</v>
      </c>
      <c r="BW551" s="64">
        <f t="shared" si="116"/>
        <v>236.04</v>
      </c>
      <c r="BX551" s="65">
        <f t="shared" si="117"/>
        <v>46268.92</v>
      </c>
      <c r="BY551" s="65">
        <f t="shared" si="118"/>
        <v>46285.84</v>
      </c>
      <c r="BZ551" s="65">
        <f t="shared" si="119"/>
        <v>46489.04</v>
      </c>
    </row>
    <row r="552" spans="1:78" ht="15.5" x14ac:dyDescent="0.35">
      <c r="A552">
        <v>71391</v>
      </c>
      <c r="B552" t="s">
        <v>782</v>
      </c>
      <c r="C552" t="s">
        <v>51</v>
      </c>
      <c r="D552">
        <v>230</v>
      </c>
      <c r="E552">
        <v>3001</v>
      </c>
      <c r="F552" t="s">
        <v>388</v>
      </c>
      <c r="G552" t="s">
        <v>242</v>
      </c>
      <c r="H552" t="s">
        <v>51</v>
      </c>
      <c r="I552" s="13">
        <v>46251</v>
      </c>
      <c r="J552" s="13">
        <v>46367</v>
      </c>
      <c r="K552" s="13">
        <v>46309</v>
      </c>
      <c r="L552" t="s">
        <v>796</v>
      </c>
      <c r="M552" t="s">
        <v>193</v>
      </c>
      <c r="N552">
        <v>22</v>
      </c>
      <c r="O552">
        <v>15</v>
      </c>
      <c r="P552">
        <v>15</v>
      </c>
      <c r="Q552">
        <v>15</v>
      </c>
      <c r="R552">
        <v>0</v>
      </c>
      <c r="S552">
        <v>112</v>
      </c>
      <c r="T552" t="s">
        <v>463</v>
      </c>
      <c r="U552">
        <v>0</v>
      </c>
      <c r="V552"/>
      <c r="W552">
        <v>5</v>
      </c>
      <c r="X552" t="s">
        <v>194</v>
      </c>
      <c r="Y552" t="s">
        <v>1034</v>
      </c>
      <c r="Z552" t="s">
        <v>260</v>
      </c>
      <c r="AA552" t="s">
        <v>194</v>
      </c>
      <c r="AB552">
        <v>2220</v>
      </c>
      <c r="AC552" t="s">
        <v>361</v>
      </c>
      <c r="AD552" t="s">
        <v>196</v>
      </c>
      <c r="AE552" t="s">
        <v>693</v>
      </c>
      <c r="AF552" s="13">
        <v>46251</v>
      </c>
      <c r="AG552" s="13">
        <v>46367</v>
      </c>
      <c r="AH552" t="s">
        <v>194</v>
      </c>
      <c r="AI552">
        <v>2220</v>
      </c>
      <c r="AJ552" t="s">
        <v>84</v>
      </c>
      <c r="AK552" t="s">
        <v>196</v>
      </c>
      <c r="AL552" t="s">
        <v>475</v>
      </c>
      <c r="AM552" s="13">
        <v>46254</v>
      </c>
      <c r="AN552" s="13">
        <v>46367</v>
      </c>
      <c r="AO552"/>
      <c r="AP552"/>
      <c r="AQ552"/>
      <c r="AR552"/>
      <c r="AS552"/>
      <c r="AT552" s="59">
        <f>VLOOKUP($BR552,Tables!$D$14:$I$27,2,FALSE)*W552</f>
        <v>800</v>
      </c>
      <c r="AU552" s="59">
        <f>VLOOKUP($BR552,Tables!$D$14:$I$27,3,FALSE)</f>
        <v>0</v>
      </c>
      <c r="AV552" s="59">
        <f>VLOOKUP($BR552,Tables!$D$14:$I$27,4,FALSE)*W552</f>
        <v>0</v>
      </c>
      <c r="AW552" s="59">
        <f>VLOOKUP($BR552,Tables!$D$14:$I$27,5,FALSE)*W552</f>
        <v>0</v>
      </c>
      <c r="AX552" s="52">
        <f>IF(ISERROR(VLOOKUP(V552,Tables!$A$2:$B$27,2,FALSE))=TRUE,0,VLOOKUP(V552,Tables!$A$2:$B$27,2,FALSE))*VLOOKUP(BR552,Tables!$D$14:$J$27,7,FALSE)</f>
        <v>0</v>
      </c>
      <c r="AY552" s="52">
        <f>IF(ISERROR(VLOOKUP(BS552,Tables!$A$2:$B$31,2,FALSE))=TRUE,0,VLOOKUP(BS552,Tables!$A$2:$B$31,2,FALSE))</f>
        <v>0</v>
      </c>
      <c r="AZ552" s="59">
        <f>VLOOKUP($BR552,Tables!$D$14:$K$27,8,FALSE)</f>
        <v>0</v>
      </c>
      <c r="BA552" s="59">
        <f>IF(OR(BR552="T150",BR552="HYBT150"),W552*Tables!$L$23,0)</f>
        <v>0</v>
      </c>
      <c r="BB552" s="59">
        <f>IF(OR(BR552="T200",BR552="HYBT200"),W552*Tables!$E$24,0)</f>
        <v>0</v>
      </c>
      <c r="BC552" s="61">
        <f t="shared" si="110"/>
        <v>800</v>
      </c>
      <c r="BD552" s="55" t="str">
        <f t="shared" si="122"/>
        <v/>
      </c>
      <c r="BE552" s="55" t="str">
        <f t="shared" si="122"/>
        <v/>
      </c>
      <c r="BF552" s="55" t="str">
        <f t="shared" si="122"/>
        <v/>
      </c>
      <c r="BG552" s="55" t="str">
        <f t="shared" si="122"/>
        <v/>
      </c>
      <c r="BH552" s="55" t="str">
        <f t="shared" si="122"/>
        <v/>
      </c>
      <c r="BI552" s="55" t="str">
        <f t="shared" si="122"/>
        <v/>
      </c>
      <c r="BJ552" s="55" t="str">
        <f t="shared" si="122"/>
        <v/>
      </c>
      <c r="BK552" s="55" t="str">
        <f t="shared" si="122"/>
        <v/>
      </c>
      <c r="BL552" s="55" t="str">
        <f t="shared" si="122"/>
        <v/>
      </c>
      <c r="BM552" s="55" t="str">
        <f t="shared" si="122"/>
        <v/>
      </c>
      <c r="BN552" s="55" t="str">
        <f t="shared" si="122"/>
        <v/>
      </c>
      <c r="BO552" s="55" t="str">
        <f t="shared" si="122"/>
        <v/>
      </c>
      <c r="BP552" s="55" t="str">
        <f t="shared" si="122"/>
        <v/>
      </c>
      <c r="BQ552" s="55" t="str">
        <f t="shared" si="122"/>
        <v/>
      </c>
      <c r="BR552" s="62" t="str">
        <f t="shared" si="111"/>
        <v>Base</v>
      </c>
      <c r="BS552" s="62" t="str">
        <f t="shared" si="112"/>
        <v/>
      </c>
      <c r="BT552" s="63">
        <f t="shared" si="113"/>
        <v>117</v>
      </c>
      <c r="BU552" s="64">
        <f t="shared" si="114"/>
        <v>6.02</v>
      </c>
      <c r="BV552" s="64">
        <f t="shared" si="115"/>
        <v>13.04</v>
      </c>
      <c r="BW552" s="64">
        <f t="shared" si="116"/>
        <v>97.44</v>
      </c>
      <c r="BX552" s="65">
        <f t="shared" si="117"/>
        <v>46257.02</v>
      </c>
      <c r="BY552" s="65">
        <f t="shared" si="118"/>
        <v>46264.04</v>
      </c>
      <c r="BZ552" s="65">
        <f t="shared" si="119"/>
        <v>46349.440000000002</v>
      </c>
    </row>
    <row r="553" spans="1:78" ht="15.5" x14ac:dyDescent="0.35">
      <c r="A553">
        <v>71392</v>
      </c>
      <c r="B553" t="s">
        <v>782</v>
      </c>
      <c r="C553" t="s">
        <v>51</v>
      </c>
      <c r="D553">
        <v>230</v>
      </c>
      <c r="E553">
        <v>3081</v>
      </c>
      <c r="F553" t="s">
        <v>388</v>
      </c>
      <c r="G553" t="s">
        <v>242</v>
      </c>
      <c r="H553" t="s">
        <v>51</v>
      </c>
      <c r="I553" s="13">
        <v>46251</v>
      </c>
      <c r="J553" s="13">
        <v>46367</v>
      </c>
      <c r="K553" s="13">
        <v>46309</v>
      </c>
      <c r="L553" t="s">
        <v>806</v>
      </c>
      <c r="M553" t="s">
        <v>193</v>
      </c>
      <c r="N553">
        <v>2</v>
      </c>
      <c r="O553">
        <v>2</v>
      </c>
      <c r="P553">
        <v>2</v>
      </c>
      <c r="Q553">
        <v>2</v>
      </c>
      <c r="R553">
        <v>0</v>
      </c>
      <c r="S553">
        <v>112</v>
      </c>
      <c r="T553" t="s">
        <v>463</v>
      </c>
      <c r="U553">
        <v>0</v>
      </c>
      <c r="V553"/>
      <c r="W553">
        <v>5</v>
      </c>
      <c r="X553" t="s">
        <v>194</v>
      </c>
      <c r="Y553" t="s">
        <v>694</v>
      </c>
      <c r="Z553" t="s">
        <v>260</v>
      </c>
      <c r="AA553" t="s">
        <v>194</v>
      </c>
      <c r="AB553">
        <v>2220</v>
      </c>
      <c r="AC553" t="s">
        <v>361</v>
      </c>
      <c r="AD553" t="s">
        <v>196</v>
      </c>
      <c r="AE553" t="s">
        <v>693</v>
      </c>
      <c r="AF553" s="13">
        <v>46251</v>
      </c>
      <c r="AG553" s="13">
        <v>46367</v>
      </c>
      <c r="AH553" t="s">
        <v>194</v>
      </c>
      <c r="AI553">
        <v>2220</v>
      </c>
      <c r="AJ553" t="s">
        <v>84</v>
      </c>
      <c r="AK553" t="s">
        <v>196</v>
      </c>
      <c r="AL553" t="s">
        <v>475</v>
      </c>
      <c r="AM553" s="13">
        <v>46254</v>
      </c>
      <c r="AN553" s="13">
        <v>46367</v>
      </c>
      <c r="AO553"/>
      <c r="AP553"/>
      <c r="AQ553"/>
      <c r="AR553"/>
      <c r="AS553"/>
      <c r="AT553" s="59">
        <f>VLOOKUP($BR553,Tables!$D$14:$I$27,2,FALSE)*W553</f>
        <v>800</v>
      </c>
      <c r="AU553" s="59">
        <f>VLOOKUP($BR553,Tables!$D$14:$I$27,3,FALSE)</f>
        <v>0</v>
      </c>
      <c r="AV553" s="59">
        <f>VLOOKUP($BR553,Tables!$D$14:$I$27,4,FALSE)*W553</f>
        <v>0</v>
      </c>
      <c r="AW553" s="59">
        <f>VLOOKUP($BR553,Tables!$D$14:$I$27,5,FALSE)*W553</f>
        <v>0</v>
      </c>
      <c r="AX553" s="52">
        <f>IF(ISERROR(VLOOKUP(V553,Tables!$A$2:$B$27,2,FALSE))=TRUE,0,VLOOKUP(V553,Tables!$A$2:$B$27,2,FALSE))*VLOOKUP(BR553,Tables!$D$14:$J$27,7,FALSE)</f>
        <v>0</v>
      </c>
      <c r="AY553" s="52">
        <f>IF(ISERROR(VLOOKUP(BS553,Tables!$A$2:$B$31,2,FALSE))=TRUE,0,VLOOKUP(BS553,Tables!$A$2:$B$31,2,FALSE))</f>
        <v>0</v>
      </c>
      <c r="AZ553" s="59">
        <f>VLOOKUP($BR553,Tables!$D$14:$K$27,8,FALSE)</f>
        <v>0</v>
      </c>
      <c r="BA553" s="59">
        <f>IF(OR(BR553="T150",BR553="HYBT150"),W553*Tables!$L$23,0)</f>
        <v>0</v>
      </c>
      <c r="BB553" s="59">
        <f>IF(OR(BR553="T200",BR553="HYBT200"),W553*Tables!$E$24,0)</f>
        <v>0</v>
      </c>
      <c r="BC553" s="61">
        <f t="shared" si="110"/>
        <v>800</v>
      </c>
      <c r="BD553" s="55" t="str">
        <f t="shared" si="122"/>
        <v/>
      </c>
      <c r="BE553" s="55" t="str">
        <f t="shared" si="122"/>
        <v/>
      </c>
      <c r="BF553" s="55" t="str">
        <f t="shared" si="122"/>
        <v/>
      </c>
      <c r="BG553" s="55" t="str">
        <f t="shared" si="122"/>
        <v/>
      </c>
      <c r="BH553" s="55" t="str">
        <f t="shared" si="122"/>
        <v/>
      </c>
      <c r="BI553" s="55" t="str">
        <f t="shared" si="122"/>
        <v/>
      </c>
      <c r="BJ553" s="55" t="str">
        <f t="shared" si="122"/>
        <v/>
      </c>
      <c r="BK553" s="55" t="str">
        <f t="shared" si="122"/>
        <v/>
      </c>
      <c r="BL553" s="55" t="str">
        <f t="shared" si="122"/>
        <v/>
      </c>
      <c r="BM553" s="55" t="str">
        <f t="shared" si="122"/>
        <v/>
      </c>
      <c r="BN553" s="55" t="str">
        <f t="shared" si="122"/>
        <v/>
      </c>
      <c r="BO553" s="55" t="str">
        <f t="shared" si="122"/>
        <v/>
      </c>
      <c r="BP553" s="55" t="str">
        <f t="shared" si="122"/>
        <v/>
      </c>
      <c r="BQ553" s="55" t="str">
        <f t="shared" si="122"/>
        <v/>
      </c>
      <c r="BR553" s="62" t="str">
        <f t="shared" si="111"/>
        <v>Base</v>
      </c>
      <c r="BS553" s="62" t="str">
        <f t="shared" si="112"/>
        <v/>
      </c>
      <c r="BT553" s="63">
        <f t="shared" si="113"/>
        <v>117</v>
      </c>
      <c r="BU553" s="64">
        <f t="shared" si="114"/>
        <v>6.02</v>
      </c>
      <c r="BV553" s="64">
        <f t="shared" si="115"/>
        <v>13.04</v>
      </c>
      <c r="BW553" s="64">
        <f t="shared" si="116"/>
        <v>97.44</v>
      </c>
      <c r="BX553" s="65">
        <f t="shared" si="117"/>
        <v>46257.02</v>
      </c>
      <c r="BY553" s="65">
        <f t="shared" si="118"/>
        <v>46264.04</v>
      </c>
      <c r="BZ553" s="65">
        <f t="shared" si="119"/>
        <v>46349.440000000002</v>
      </c>
    </row>
    <row r="554" spans="1:78" ht="15.5" x14ac:dyDescent="0.35">
      <c r="A554">
        <v>71820</v>
      </c>
      <c r="B554" t="s">
        <v>782</v>
      </c>
      <c r="C554" t="s">
        <v>51</v>
      </c>
      <c r="D554">
        <v>231</v>
      </c>
      <c r="E554">
        <v>3001</v>
      </c>
      <c r="F554" t="s">
        <v>389</v>
      </c>
      <c r="G554" t="s">
        <v>242</v>
      </c>
      <c r="H554" t="s">
        <v>51</v>
      </c>
      <c r="I554" s="13">
        <v>46252</v>
      </c>
      <c r="J554" s="13">
        <v>46367</v>
      </c>
      <c r="K554" s="13">
        <v>46309</v>
      </c>
      <c r="L554" t="s">
        <v>796</v>
      </c>
      <c r="M554" t="s">
        <v>193</v>
      </c>
      <c r="N554">
        <v>24</v>
      </c>
      <c r="O554">
        <v>6</v>
      </c>
      <c r="P554">
        <v>6</v>
      </c>
      <c r="Q554">
        <v>6</v>
      </c>
      <c r="R554">
        <v>0</v>
      </c>
      <c r="S554">
        <v>6588</v>
      </c>
      <c r="T554" t="s">
        <v>848</v>
      </c>
      <c r="U554">
        <v>0</v>
      </c>
      <c r="V554"/>
      <c r="W554">
        <v>5</v>
      </c>
      <c r="X554" t="s">
        <v>194</v>
      </c>
      <c r="Y554"/>
      <c r="Z554" t="s">
        <v>260</v>
      </c>
      <c r="AA554" t="s">
        <v>206</v>
      </c>
      <c r="AB554">
        <v>2307</v>
      </c>
      <c r="AC554" t="s">
        <v>421</v>
      </c>
      <c r="AD554" t="s">
        <v>783</v>
      </c>
      <c r="AE554" t="s">
        <v>496</v>
      </c>
      <c r="AF554" s="13">
        <v>46252</v>
      </c>
      <c r="AG554" s="13">
        <v>46367</v>
      </c>
      <c r="AH554"/>
      <c r="AI554"/>
      <c r="AJ554"/>
      <c r="AK554"/>
      <c r="AL554"/>
      <c r="AM554"/>
      <c r="AN554"/>
      <c r="AO554"/>
      <c r="AP554"/>
      <c r="AQ554"/>
      <c r="AR554"/>
      <c r="AS554"/>
      <c r="AT554" s="59">
        <f>VLOOKUP($BR554,Tables!$D$14:$I$27,2,FALSE)*W554</f>
        <v>800</v>
      </c>
      <c r="AU554" s="59">
        <f>VLOOKUP($BR554,Tables!$D$14:$I$27,3,FALSE)</f>
        <v>0</v>
      </c>
      <c r="AV554" s="59">
        <f>VLOOKUP($BR554,Tables!$D$14:$I$27,4,FALSE)*W554</f>
        <v>0</v>
      </c>
      <c r="AW554" s="59">
        <f>VLOOKUP($BR554,Tables!$D$14:$I$27,5,FALSE)*W554</f>
        <v>0</v>
      </c>
      <c r="AX554" s="52">
        <f>IF(ISERROR(VLOOKUP(V554,Tables!$A$2:$B$27,2,FALSE))=TRUE,0,VLOOKUP(V554,Tables!$A$2:$B$27,2,FALSE))*VLOOKUP(BR554,Tables!$D$14:$J$27,7,FALSE)</f>
        <v>0</v>
      </c>
      <c r="AY554" s="52">
        <f>IF(ISERROR(VLOOKUP(BS554,Tables!$A$2:$B$31,2,FALSE))=TRUE,0,VLOOKUP(BS554,Tables!$A$2:$B$31,2,FALSE))</f>
        <v>0</v>
      </c>
      <c r="AZ554" s="59">
        <f>VLOOKUP($BR554,Tables!$D$14:$K$27,8,FALSE)</f>
        <v>0</v>
      </c>
      <c r="BA554" s="59">
        <f>IF(OR(BR554="T150",BR554="HYBT150"),W554*Tables!$L$23,0)</f>
        <v>0</v>
      </c>
      <c r="BB554" s="59">
        <f>IF(OR(BR554="T200",BR554="HYBT200"),W554*Tables!$E$24,0)</f>
        <v>0</v>
      </c>
      <c r="BC554" s="61">
        <f t="shared" si="110"/>
        <v>800</v>
      </c>
      <c r="BD554" s="55" t="str">
        <f t="shared" si="122"/>
        <v/>
      </c>
      <c r="BE554" s="55" t="str">
        <f t="shared" si="122"/>
        <v/>
      </c>
      <c r="BF554" s="55" t="str">
        <f t="shared" si="122"/>
        <v/>
      </c>
      <c r="BG554" s="55" t="str">
        <f t="shared" si="122"/>
        <v/>
      </c>
      <c r="BH554" s="55" t="str">
        <f t="shared" si="122"/>
        <v/>
      </c>
      <c r="BI554" s="55" t="str">
        <f t="shared" si="122"/>
        <v/>
      </c>
      <c r="BJ554" s="55" t="str">
        <f t="shared" si="122"/>
        <v/>
      </c>
      <c r="BK554" s="55" t="str">
        <f t="shared" si="122"/>
        <v/>
      </c>
      <c r="BL554" s="55" t="str">
        <f t="shared" si="122"/>
        <v/>
      </c>
      <c r="BM554" s="55" t="str">
        <f t="shared" si="122"/>
        <v/>
      </c>
      <c r="BN554" s="55" t="str">
        <f t="shared" si="122"/>
        <v/>
      </c>
      <c r="BO554" s="55" t="str">
        <f t="shared" si="122"/>
        <v/>
      </c>
      <c r="BP554" s="55" t="str">
        <f t="shared" si="122"/>
        <v/>
      </c>
      <c r="BQ554" s="55" t="str">
        <f t="shared" si="122"/>
        <v/>
      </c>
      <c r="BR554" s="62" t="str">
        <f t="shared" si="111"/>
        <v>Base</v>
      </c>
      <c r="BS554" s="62" t="str">
        <f t="shared" si="112"/>
        <v/>
      </c>
      <c r="BT554" s="63">
        <f t="shared" si="113"/>
        <v>116</v>
      </c>
      <c r="BU554" s="64">
        <f t="shared" si="114"/>
        <v>5.96</v>
      </c>
      <c r="BV554" s="64">
        <f t="shared" si="115"/>
        <v>12.92</v>
      </c>
      <c r="BW554" s="64">
        <f t="shared" si="116"/>
        <v>96.6</v>
      </c>
      <c r="BX554" s="65">
        <f t="shared" si="117"/>
        <v>46257.96</v>
      </c>
      <c r="BY554" s="65">
        <f t="shared" si="118"/>
        <v>46264.92</v>
      </c>
      <c r="BZ554" s="65">
        <f t="shared" si="119"/>
        <v>46349.599999999999</v>
      </c>
    </row>
    <row r="555" spans="1:78" ht="15.5" x14ac:dyDescent="0.35">
      <c r="A555">
        <v>71393</v>
      </c>
      <c r="B555" t="s">
        <v>782</v>
      </c>
      <c r="C555" t="s">
        <v>60</v>
      </c>
      <c r="D555">
        <v>149</v>
      </c>
      <c r="E555">
        <v>3001</v>
      </c>
      <c r="F555" t="s">
        <v>61</v>
      </c>
      <c r="G555" t="s">
        <v>270</v>
      </c>
      <c r="H555" t="s">
        <v>60</v>
      </c>
      <c r="I555" s="13">
        <v>46251</v>
      </c>
      <c r="J555" s="13">
        <v>46367</v>
      </c>
      <c r="K555" s="13">
        <v>46309</v>
      </c>
      <c r="L555" t="s">
        <v>258</v>
      </c>
      <c r="M555" t="s">
        <v>161</v>
      </c>
      <c r="N555">
        <v>24</v>
      </c>
      <c r="O555">
        <v>21</v>
      </c>
      <c r="P555">
        <v>21</v>
      </c>
      <c r="Q555">
        <v>21</v>
      </c>
      <c r="R555">
        <v>0</v>
      </c>
      <c r="S555">
        <v>541</v>
      </c>
      <c r="T555" t="s">
        <v>296</v>
      </c>
      <c r="U555">
        <v>0</v>
      </c>
      <c r="V555"/>
      <c r="W555">
        <v>3</v>
      </c>
      <c r="X555" t="s">
        <v>194</v>
      </c>
      <c r="Y555"/>
      <c r="Z555" t="s">
        <v>278</v>
      </c>
      <c r="AA555" t="s">
        <v>160</v>
      </c>
      <c r="AB555" t="s">
        <v>198</v>
      </c>
      <c r="AC555"/>
      <c r="AD555"/>
      <c r="AE555"/>
      <c r="AF555" s="13">
        <v>46251</v>
      </c>
      <c r="AG555" s="13">
        <v>46367</v>
      </c>
      <c r="AH555" t="s">
        <v>194</v>
      </c>
      <c r="AI555">
        <v>1362</v>
      </c>
      <c r="AJ555" t="s">
        <v>208</v>
      </c>
      <c r="AK555" t="s">
        <v>209</v>
      </c>
      <c r="AL555" t="s">
        <v>525</v>
      </c>
      <c r="AM555" s="13">
        <v>46252</v>
      </c>
      <c r="AN555" s="13">
        <v>46364</v>
      </c>
      <c r="AO555"/>
      <c r="AP555"/>
      <c r="AQ555"/>
      <c r="AR555"/>
      <c r="AS555"/>
      <c r="AT555" s="59">
        <f>VLOOKUP($BR555,Tables!$D$14:$I$27,2,FALSE)*W555</f>
        <v>480</v>
      </c>
      <c r="AU555" s="59">
        <f>VLOOKUP($BR555,Tables!$D$14:$I$27,3,FALSE)</f>
        <v>0</v>
      </c>
      <c r="AV555" s="59">
        <f>VLOOKUP($BR555,Tables!$D$14:$I$27,4,FALSE)*W555</f>
        <v>0</v>
      </c>
      <c r="AW555" s="59">
        <f>VLOOKUP($BR555,Tables!$D$14:$I$27,5,FALSE)*W555</f>
        <v>0</v>
      </c>
      <c r="AX555" s="52">
        <f>IF(ISERROR(VLOOKUP(V555,Tables!$A$2:$B$27,2,FALSE))=TRUE,0,VLOOKUP(V555,Tables!$A$2:$B$27,2,FALSE))*VLOOKUP(BR555,Tables!$D$14:$J$27,7,FALSE)</f>
        <v>0</v>
      </c>
      <c r="AY555" s="52">
        <f>IF(ISERROR(VLOOKUP(BS555,Tables!$A$2:$B$31,2,FALSE))=TRUE,0,VLOOKUP(BS555,Tables!$A$2:$B$31,2,FALSE))</f>
        <v>0</v>
      </c>
      <c r="AZ555" s="59">
        <f>VLOOKUP($BR555,Tables!$D$14:$K$27,8,FALSE)</f>
        <v>0</v>
      </c>
      <c r="BA555" s="59">
        <f>IF(OR(BR555="T150",BR555="HYBT150"),W555*Tables!$L$23,0)</f>
        <v>0</v>
      </c>
      <c r="BB555" s="59">
        <f>IF(OR(BR555="T200",BR555="HYBT200"),W555*Tables!$E$24,0)</f>
        <v>0</v>
      </c>
      <c r="BC555" s="61">
        <f t="shared" si="110"/>
        <v>480</v>
      </c>
      <c r="BD555" s="55" t="str">
        <f t="shared" si="122"/>
        <v/>
      </c>
      <c r="BE555" s="55" t="str">
        <f t="shared" si="122"/>
        <v/>
      </c>
      <c r="BF555" s="55" t="str">
        <f t="shared" si="122"/>
        <v/>
      </c>
      <c r="BG555" s="55" t="str">
        <f t="shared" si="122"/>
        <v/>
      </c>
      <c r="BH555" s="55" t="str">
        <f t="shared" si="122"/>
        <v/>
      </c>
      <c r="BI555" s="55" t="str">
        <f t="shared" si="122"/>
        <v/>
      </c>
      <c r="BJ555" s="55" t="str">
        <f t="shared" si="122"/>
        <v/>
      </c>
      <c r="BK555" s="55" t="str">
        <f t="shared" si="122"/>
        <v>HYB</v>
      </c>
      <c r="BL555" s="55" t="str">
        <f t="shared" si="122"/>
        <v/>
      </c>
      <c r="BM555" s="55" t="str">
        <f t="shared" si="122"/>
        <v/>
      </c>
      <c r="BN555" s="55" t="str">
        <f t="shared" si="122"/>
        <v/>
      </c>
      <c r="BO555" s="55" t="str">
        <f t="shared" si="122"/>
        <v/>
      </c>
      <c r="BP555" s="55" t="str">
        <f t="shared" si="122"/>
        <v/>
      </c>
      <c r="BQ555" s="55" t="str">
        <f t="shared" si="122"/>
        <v/>
      </c>
      <c r="BR555" s="62" t="str">
        <f t="shared" si="111"/>
        <v>HYB</v>
      </c>
      <c r="BS555" s="62" t="str">
        <f t="shared" si="112"/>
        <v/>
      </c>
      <c r="BT555" s="63">
        <f t="shared" si="113"/>
        <v>117</v>
      </c>
      <c r="BU555" s="64">
        <f t="shared" si="114"/>
        <v>6.02</v>
      </c>
      <c r="BV555" s="64">
        <f t="shared" si="115"/>
        <v>13.04</v>
      </c>
      <c r="BW555" s="64">
        <f t="shared" si="116"/>
        <v>97.44</v>
      </c>
      <c r="BX555" s="65">
        <f t="shared" si="117"/>
        <v>46257.02</v>
      </c>
      <c r="BY555" s="65">
        <f t="shared" si="118"/>
        <v>46264.04</v>
      </c>
      <c r="BZ555" s="65">
        <f t="shared" si="119"/>
        <v>46349.440000000002</v>
      </c>
    </row>
    <row r="556" spans="1:78" ht="15.5" x14ac:dyDescent="0.35">
      <c r="A556">
        <v>70940</v>
      </c>
      <c r="B556" t="s">
        <v>782</v>
      </c>
      <c r="C556" t="s">
        <v>60</v>
      </c>
      <c r="D556">
        <v>149</v>
      </c>
      <c r="E556" t="s">
        <v>470</v>
      </c>
      <c r="F556" t="s">
        <v>61</v>
      </c>
      <c r="G556" t="s">
        <v>270</v>
      </c>
      <c r="H556" t="s">
        <v>60</v>
      </c>
      <c r="I556" s="13">
        <v>46307</v>
      </c>
      <c r="J556" s="13">
        <v>46367</v>
      </c>
      <c r="K556" s="13">
        <v>46337</v>
      </c>
      <c r="L556" t="s">
        <v>256</v>
      </c>
      <c r="M556" t="s">
        <v>161</v>
      </c>
      <c r="N556">
        <v>24</v>
      </c>
      <c r="O556">
        <v>22</v>
      </c>
      <c r="P556">
        <v>22</v>
      </c>
      <c r="Q556">
        <v>22</v>
      </c>
      <c r="R556">
        <v>0</v>
      </c>
      <c r="S556">
        <v>541</v>
      </c>
      <c r="T556" t="s">
        <v>296</v>
      </c>
      <c r="U556">
        <v>0</v>
      </c>
      <c r="V556"/>
      <c r="W556">
        <v>3</v>
      </c>
      <c r="X556" t="s">
        <v>194</v>
      </c>
      <c r="Y556"/>
      <c r="Z556" t="s">
        <v>277</v>
      </c>
      <c r="AA556"/>
      <c r="AB556"/>
      <c r="AC556"/>
      <c r="AD556"/>
      <c r="AE556"/>
      <c r="AF556" s="13">
        <v>46307</v>
      </c>
      <c r="AG556" s="13">
        <v>46367</v>
      </c>
      <c r="AH556"/>
      <c r="AI556"/>
      <c r="AJ556"/>
      <c r="AK556"/>
      <c r="AL556"/>
      <c r="AM556"/>
      <c r="AN556"/>
      <c r="AO556"/>
      <c r="AP556"/>
      <c r="AQ556"/>
      <c r="AR556"/>
      <c r="AS556"/>
      <c r="AT556" s="59">
        <f>VLOOKUP($BR556,Tables!$D$14:$I$27,2,FALSE)*W556</f>
        <v>480</v>
      </c>
      <c r="AU556" s="59">
        <f>VLOOKUP($BR556,Tables!$D$14:$I$27,3,FALSE)</f>
        <v>0</v>
      </c>
      <c r="AV556" s="59">
        <f>VLOOKUP($BR556,Tables!$D$14:$I$27,4,FALSE)*W556</f>
        <v>0</v>
      </c>
      <c r="AW556" s="59">
        <f>VLOOKUP($BR556,Tables!$D$14:$I$27,5,FALSE)*W556</f>
        <v>0</v>
      </c>
      <c r="AX556" s="52">
        <f>IF(ISERROR(VLOOKUP(V556,Tables!$A$2:$B$27,2,FALSE))=TRUE,0,VLOOKUP(V556,Tables!$A$2:$B$27,2,FALSE))*VLOOKUP(BR556,Tables!$D$14:$J$27,7,FALSE)</f>
        <v>0</v>
      </c>
      <c r="AY556" s="52">
        <f>IF(ISERROR(VLOOKUP(BS556,Tables!$A$2:$B$31,2,FALSE))=TRUE,0,VLOOKUP(BS556,Tables!$A$2:$B$31,2,FALSE))</f>
        <v>0</v>
      </c>
      <c r="AZ556" s="59">
        <f>VLOOKUP($BR556,Tables!$D$14:$K$27,8,FALSE)</f>
        <v>0</v>
      </c>
      <c r="BA556" s="59">
        <f>IF(OR(BR556="T150",BR556="HYBT150"),W556*Tables!$L$23,0)</f>
        <v>0</v>
      </c>
      <c r="BB556" s="59">
        <f>IF(OR(BR556="T200",BR556="HYBT200"),W556*Tables!$E$24,0)</f>
        <v>0</v>
      </c>
      <c r="BC556" s="61">
        <f t="shared" si="110"/>
        <v>480</v>
      </c>
      <c r="BD556" s="55" t="str">
        <f t="shared" si="122"/>
        <v/>
      </c>
      <c r="BE556" s="55" t="str">
        <f t="shared" si="122"/>
        <v/>
      </c>
      <c r="BF556" s="55" t="str">
        <f t="shared" si="122"/>
        <v/>
      </c>
      <c r="BG556" s="55" t="str">
        <f t="shared" si="122"/>
        <v/>
      </c>
      <c r="BH556" s="55" t="str">
        <f t="shared" si="122"/>
        <v/>
      </c>
      <c r="BI556" s="55" t="str">
        <f t="shared" si="122"/>
        <v/>
      </c>
      <c r="BJ556" s="55" t="str">
        <f t="shared" si="122"/>
        <v/>
      </c>
      <c r="BK556" s="55" t="str">
        <f t="shared" si="122"/>
        <v/>
      </c>
      <c r="BL556" s="55" t="str">
        <f t="shared" si="122"/>
        <v/>
      </c>
      <c r="BM556" s="55" t="str">
        <f t="shared" si="122"/>
        <v/>
      </c>
      <c r="BN556" s="55" t="str">
        <f t="shared" si="122"/>
        <v/>
      </c>
      <c r="BO556" s="55" t="str">
        <f t="shared" si="122"/>
        <v/>
      </c>
      <c r="BP556" s="55" t="str">
        <f t="shared" si="122"/>
        <v/>
      </c>
      <c r="BQ556" s="55" t="str">
        <f t="shared" si="122"/>
        <v/>
      </c>
      <c r="BR556" s="62" t="str">
        <f t="shared" si="111"/>
        <v>Base</v>
      </c>
      <c r="BS556" s="62" t="str">
        <f t="shared" si="112"/>
        <v/>
      </c>
      <c r="BT556" s="63">
        <f t="shared" si="113"/>
        <v>61</v>
      </c>
      <c r="BU556" s="64">
        <f t="shared" si="114"/>
        <v>2.6599999999999997</v>
      </c>
      <c r="BV556" s="64">
        <f t="shared" si="115"/>
        <v>6.3199999999999994</v>
      </c>
      <c r="BW556" s="64">
        <f t="shared" si="116"/>
        <v>50.4</v>
      </c>
      <c r="BX556" s="65">
        <f t="shared" si="117"/>
        <v>46309.66</v>
      </c>
      <c r="BY556" s="65">
        <f t="shared" si="118"/>
        <v>46313.32</v>
      </c>
      <c r="BZ556" s="65">
        <f t="shared" si="119"/>
        <v>46357.4</v>
      </c>
    </row>
    <row r="557" spans="1:78" ht="15.5" x14ac:dyDescent="0.35">
      <c r="A557">
        <v>71394</v>
      </c>
      <c r="B557" t="s">
        <v>782</v>
      </c>
      <c r="C557" t="s">
        <v>60</v>
      </c>
      <c r="D557">
        <v>162</v>
      </c>
      <c r="E557">
        <v>3001</v>
      </c>
      <c r="F557" t="s">
        <v>390</v>
      </c>
      <c r="G557" t="s">
        <v>270</v>
      </c>
      <c r="H557" t="s">
        <v>60</v>
      </c>
      <c r="I557" s="13">
        <v>46251</v>
      </c>
      <c r="J557" s="13">
        <v>46367</v>
      </c>
      <c r="K557" s="13">
        <v>46309</v>
      </c>
      <c r="L557" t="s">
        <v>256</v>
      </c>
      <c r="M557" t="s">
        <v>161</v>
      </c>
      <c r="N557">
        <v>24</v>
      </c>
      <c r="O557">
        <v>19</v>
      </c>
      <c r="P557">
        <v>19</v>
      </c>
      <c r="Q557">
        <v>19</v>
      </c>
      <c r="R557">
        <v>0</v>
      </c>
      <c r="S557">
        <v>275525</v>
      </c>
      <c r="T557" t="s">
        <v>1174</v>
      </c>
      <c r="U557">
        <v>0</v>
      </c>
      <c r="V557"/>
      <c r="W557">
        <v>3</v>
      </c>
      <c r="X557" t="s">
        <v>194</v>
      </c>
      <c r="Y557"/>
      <c r="Z557" t="s">
        <v>277</v>
      </c>
      <c r="AA557"/>
      <c r="AB557"/>
      <c r="AC557"/>
      <c r="AD557"/>
      <c r="AE557"/>
      <c r="AF557" s="13">
        <v>46251</v>
      </c>
      <c r="AG557" s="13">
        <v>46367</v>
      </c>
      <c r="AH557"/>
      <c r="AI557"/>
      <c r="AJ557"/>
      <c r="AK557"/>
      <c r="AL557"/>
      <c r="AM557"/>
      <c r="AN557"/>
      <c r="AO557"/>
      <c r="AP557"/>
      <c r="AQ557"/>
      <c r="AR557"/>
      <c r="AS557"/>
      <c r="AT557" s="59">
        <f>VLOOKUP($BR557,Tables!$D$14:$I$27,2,FALSE)*W557</f>
        <v>480</v>
      </c>
      <c r="AU557" s="59">
        <f>VLOOKUP($BR557,Tables!$D$14:$I$27,3,FALSE)</f>
        <v>0</v>
      </c>
      <c r="AV557" s="59">
        <f>VLOOKUP($BR557,Tables!$D$14:$I$27,4,FALSE)*W557</f>
        <v>0</v>
      </c>
      <c r="AW557" s="59">
        <f>VLOOKUP($BR557,Tables!$D$14:$I$27,5,FALSE)*W557</f>
        <v>0</v>
      </c>
      <c r="AX557" s="52">
        <f>IF(ISERROR(VLOOKUP(V557,Tables!$A$2:$B$27,2,FALSE))=TRUE,0,VLOOKUP(V557,Tables!$A$2:$B$27,2,FALSE))*VLOOKUP(BR557,Tables!$D$14:$J$27,7,FALSE)</f>
        <v>0</v>
      </c>
      <c r="AY557" s="52">
        <f>IF(ISERROR(VLOOKUP(BS557,Tables!$A$2:$B$31,2,FALSE))=TRUE,0,VLOOKUP(BS557,Tables!$A$2:$B$31,2,FALSE))</f>
        <v>0</v>
      </c>
      <c r="AZ557" s="59">
        <f>VLOOKUP($BR557,Tables!$D$14:$K$27,8,FALSE)</f>
        <v>0</v>
      </c>
      <c r="BA557" s="59">
        <f>IF(OR(BR557="T150",BR557="HYBT150"),W557*Tables!$L$23,0)</f>
        <v>0</v>
      </c>
      <c r="BB557" s="59">
        <f>IF(OR(BR557="T200",BR557="HYBT200"),W557*Tables!$E$24,0)</f>
        <v>0</v>
      </c>
      <c r="BC557" s="61">
        <f t="shared" si="110"/>
        <v>480</v>
      </c>
      <c r="BD557" s="55" t="str">
        <f t="shared" si="122"/>
        <v/>
      </c>
      <c r="BE557" s="55" t="str">
        <f t="shared" si="122"/>
        <v/>
      </c>
      <c r="BF557" s="55" t="str">
        <f t="shared" si="122"/>
        <v/>
      </c>
      <c r="BG557" s="55" t="str">
        <f t="shared" si="122"/>
        <v/>
      </c>
      <c r="BH557" s="55" t="str">
        <f t="shared" si="122"/>
        <v/>
      </c>
      <c r="BI557" s="55" t="str">
        <f t="shared" si="122"/>
        <v/>
      </c>
      <c r="BJ557" s="55" t="str">
        <f t="shared" si="122"/>
        <v/>
      </c>
      <c r="BK557" s="55" t="str">
        <f t="shared" si="122"/>
        <v/>
      </c>
      <c r="BL557" s="55" t="str">
        <f t="shared" si="122"/>
        <v/>
      </c>
      <c r="BM557" s="55" t="str">
        <f t="shared" si="122"/>
        <v/>
      </c>
      <c r="BN557" s="55" t="str">
        <f t="shared" si="122"/>
        <v/>
      </c>
      <c r="BO557" s="55" t="str">
        <f t="shared" si="122"/>
        <v/>
      </c>
      <c r="BP557" s="55" t="str">
        <f t="shared" si="122"/>
        <v/>
      </c>
      <c r="BQ557" s="55" t="str">
        <f t="shared" si="122"/>
        <v/>
      </c>
      <c r="BR557" s="62" t="str">
        <f t="shared" si="111"/>
        <v>Base</v>
      </c>
      <c r="BS557" s="62" t="str">
        <f t="shared" si="112"/>
        <v/>
      </c>
      <c r="BT557" s="63">
        <f t="shared" si="113"/>
        <v>117</v>
      </c>
      <c r="BU557" s="64">
        <f t="shared" si="114"/>
        <v>6.02</v>
      </c>
      <c r="BV557" s="64">
        <f t="shared" si="115"/>
        <v>13.04</v>
      </c>
      <c r="BW557" s="64">
        <f t="shared" si="116"/>
        <v>97.44</v>
      </c>
      <c r="BX557" s="65">
        <f t="shared" si="117"/>
        <v>46257.02</v>
      </c>
      <c r="BY557" s="65">
        <f t="shared" si="118"/>
        <v>46264.04</v>
      </c>
      <c r="BZ557" s="65">
        <f t="shared" si="119"/>
        <v>46349.440000000002</v>
      </c>
    </row>
    <row r="558" spans="1:78" ht="15.5" x14ac:dyDescent="0.35">
      <c r="A558">
        <v>71862</v>
      </c>
      <c r="B558" t="s">
        <v>782</v>
      </c>
      <c r="C558" t="s">
        <v>60</v>
      </c>
      <c r="D558">
        <v>234</v>
      </c>
      <c r="E558">
        <v>3090</v>
      </c>
      <c r="F558" t="s">
        <v>859</v>
      </c>
      <c r="G558" t="s">
        <v>270</v>
      </c>
      <c r="H558" t="s">
        <v>60</v>
      </c>
      <c r="I558" s="13">
        <v>46252</v>
      </c>
      <c r="J558" s="13">
        <v>46373</v>
      </c>
      <c r="K558"/>
      <c r="L558" t="s">
        <v>19</v>
      </c>
      <c r="M558" t="s">
        <v>512</v>
      </c>
      <c r="N558">
        <v>24</v>
      </c>
      <c r="O558">
        <v>0</v>
      </c>
      <c r="P558">
        <v>0</v>
      </c>
      <c r="Q558">
        <v>0</v>
      </c>
      <c r="R558">
        <v>0</v>
      </c>
      <c r="S558" t="s">
        <v>197</v>
      </c>
      <c r="T558" t="s">
        <v>197</v>
      </c>
      <c r="U558">
        <v>0</v>
      </c>
      <c r="V558"/>
      <c r="W558">
        <v>3</v>
      </c>
      <c r="X558" t="s">
        <v>940</v>
      </c>
      <c r="Y558"/>
      <c r="Z558" t="s">
        <v>153</v>
      </c>
      <c r="AA558" t="s">
        <v>153</v>
      </c>
      <c r="AB558" t="s">
        <v>199</v>
      </c>
      <c r="AC558" t="s">
        <v>314</v>
      </c>
      <c r="AD558" t="s">
        <v>305</v>
      </c>
      <c r="AE558" t="s">
        <v>480</v>
      </c>
      <c r="AF558" s="13">
        <v>46252</v>
      </c>
      <c r="AG558" s="13">
        <v>46373</v>
      </c>
      <c r="AH558"/>
      <c r="AI558"/>
      <c r="AJ558"/>
      <c r="AK558"/>
      <c r="AL558"/>
      <c r="AM558"/>
      <c r="AN558"/>
      <c r="AO558"/>
      <c r="AP558"/>
      <c r="AQ558"/>
      <c r="AR558"/>
      <c r="AS558"/>
      <c r="AT558" s="59">
        <f>VLOOKUP($BR558,Tables!$D$14:$I$27,2,FALSE)*W558</f>
        <v>480</v>
      </c>
      <c r="AU558" s="59">
        <f>VLOOKUP($BR558,Tables!$D$14:$I$27,3,FALSE)</f>
        <v>0</v>
      </c>
      <c r="AV558" s="59">
        <f>VLOOKUP($BR558,Tables!$D$14:$I$27,4,FALSE)*W558</f>
        <v>0</v>
      </c>
      <c r="AW558" s="59">
        <f>VLOOKUP($BR558,Tables!$D$14:$I$27,5,FALSE)*W558</f>
        <v>0</v>
      </c>
      <c r="AX558" s="52">
        <f>IF(ISERROR(VLOOKUP(V558,Tables!$A$2:$B$27,2,FALSE))=TRUE,0,VLOOKUP(V558,Tables!$A$2:$B$27,2,FALSE))*VLOOKUP(BR558,Tables!$D$14:$J$27,7,FALSE)</f>
        <v>0</v>
      </c>
      <c r="AY558" s="52">
        <f>IF(ISERROR(VLOOKUP(BS558,Tables!$A$2:$B$31,2,FALSE))=TRUE,0,VLOOKUP(BS558,Tables!$A$2:$B$31,2,FALSE))</f>
        <v>0</v>
      </c>
      <c r="AZ558" s="59">
        <f>VLOOKUP($BR558,Tables!$D$14:$K$27,8,FALSE)</f>
        <v>0</v>
      </c>
      <c r="BA558" s="59">
        <f>IF(OR(BR558="T150",BR558="HYBT150"),W558*Tables!$L$23,0)</f>
        <v>0</v>
      </c>
      <c r="BB558" s="59">
        <f>IF(OR(BR558="T200",BR558="HYBT200"),W558*Tables!$E$24,0)</f>
        <v>0</v>
      </c>
      <c r="BC558" s="61">
        <f t="shared" si="110"/>
        <v>480</v>
      </c>
      <c r="BD558" s="55" t="str">
        <f t="shared" si="122"/>
        <v/>
      </c>
      <c r="BE558" s="55" t="str">
        <f t="shared" si="122"/>
        <v/>
      </c>
      <c r="BF558" s="55" t="str">
        <f t="shared" si="122"/>
        <v/>
      </c>
      <c r="BG558" s="55" t="str">
        <f t="shared" si="122"/>
        <v/>
      </c>
      <c r="BH558" s="55" t="str">
        <f t="shared" si="122"/>
        <v/>
      </c>
      <c r="BI558" s="55" t="str">
        <f t="shared" si="122"/>
        <v/>
      </c>
      <c r="BJ558" s="55" t="str">
        <f t="shared" si="122"/>
        <v/>
      </c>
      <c r="BK558" s="55" t="str">
        <f t="shared" si="122"/>
        <v/>
      </c>
      <c r="BL558" s="55" t="str">
        <f t="shared" si="122"/>
        <v/>
      </c>
      <c r="BM558" s="55" t="str">
        <f t="shared" si="122"/>
        <v/>
      </c>
      <c r="BN558" s="55" t="str">
        <f t="shared" si="122"/>
        <v/>
      </c>
      <c r="BO558" s="55" t="str">
        <f t="shared" si="122"/>
        <v/>
      </c>
      <c r="BP558" s="55" t="str">
        <f t="shared" si="122"/>
        <v/>
      </c>
      <c r="BQ558" s="55" t="str">
        <f t="shared" si="122"/>
        <v/>
      </c>
      <c r="BR558" s="62" t="str">
        <f t="shared" si="111"/>
        <v>Base</v>
      </c>
      <c r="BS558" s="62" t="str">
        <f t="shared" si="112"/>
        <v/>
      </c>
      <c r="BT558" s="63">
        <f t="shared" si="113"/>
        <v>122</v>
      </c>
      <c r="BU558" s="64">
        <f t="shared" si="114"/>
        <v>6.3199999999999994</v>
      </c>
      <c r="BV558" s="64">
        <f t="shared" si="115"/>
        <v>13.639999999999999</v>
      </c>
      <c r="BW558" s="64">
        <f t="shared" si="116"/>
        <v>101.64</v>
      </c>
      <c r="BX558" s="65">
        <f t="shared" si="117"/>
        <v>46258.32</v>
      </c>
      <c r="BY558" s="65">
        <f t="shared" si="118"/>
        <v>46265.64</v>
      </c>
      <c r="BZ558" s="65">
        <f t="shared" si="119"/>
        <v>46353.64</v>
      </c>
    </row>
    <row r="559" spans="1:78" ht="15.5" x14ac:dyDescent="0.35">
      <c r="A559">
        <v>71395</v>
      </c>
      <c r="B559" t="s">
        <v>782</v>
      </c>
      <c r="C559" t="s">
        <v>60</v>
      </c>
      <c r="D559">
        <v>237</v>
      </c>
      <c r="E559">
        <v>3001</v>
      </c>
      <c r="F559" t="s">
        <v>695</v>
      </c>
      <c r="G559" t="s">
        <v>270</v>
      </c>
      <c r="H559" t="s">
        <v>60</v>
      </c>
      <c r="I559" s="13">
        <v>46251</v>
      </c>
      <c r="J559" s="13">
        <v>46367</v>
      </c>
      <c r="K559" s="13">
        <v>46309</v>
      </c>
      <c r="L559" t="s">
        <v>256</v>
      </c>
      <c r="M559" t="s">
        <v>161</v>
      </c>
      <c r="N559">
        <v>24</v>
      </c>
      <c r="O559">
        <v>12</v>
      </c>
      <c r="P559">
        <v>12</v>
      </c>
      <c r="Q559">
        <v>12</v>
      </c>
      <c r="R559">
        <v>0</v>
      </c>
      <c r="S559">
        <v>541</v>
      </c>
      <c r="T559" t="s">
        <v>296</v>
      </c>
      <c r="U559">
        <v>0</v>
      </c>
      <c r="V559"/>
      <c r="W559">
        <v>3</v>
      </c>
      <c r="X559" t="s">
        <v>194</v>
      </c>
      <c r="Y559"/>
      <c r="Z559" t="s">
        <v>549</v>
      </c>
      <c r="AA559"/>
      <c r="AB559"/>
      <c r="AC559"/>
      <c r="AD559"/>
      <c r="AE559"/>
      <c r="AF559" s="13">
        <v>46251</v>
      </c>
      <c r="AG559" s="13">
        <v>46367</v>
      </c>
      <c r="AH559"/>
      <c r="AI559"/>
      <c r="AJ559"/>
      <c r="AK559"/>
      <c r="AL559"/>
      <c r="AM559"/>
      <c r="AN559"/>
      <c r="AO559"/>
      <c r="AP559"/>
      <c r="AQ559"/>
      <c r="AR559"/>
      <c r="AS559"/>
      <c r="AT559" s="59">
        <f>VLOOKUP($BR559,Tables!$D$14:$I$27,2,FALSE)*W559</f>
        <v>480</v>
      </c>
      <c r="AU559" s="59">
        <f>VLOOKUP($BR559,Tables!$D$14:$I$27,3,FALSE)</f>
        <v>0</v>
      </c>
      <c r="AV559" s="59">
        <f>VLOOKUP($BR559,Tables!$D$14:$I$27,4,FALSE)*W559</f>
        <v>0</v>
      </c>
      <c r="AW559" s="59">
        <f>VLOOKUP($BR559,Tables!$D$14:$I$27,5,FALSE)*W559</f>
        <v>0</v>
      </c>
      <c r="AX559" s="52">
        <f>IF(ISERROR(VLOOKUP(V559,Tables!$A$2:$B$27,2,FALSE))=TRUE,0,VLOOKUP(V559,Tables!$A$2:$B$27,2,FALSE))*VLOOKUP(BR559,Tables!$D$14:$J$27,7,FALSE)</f>
        <v>0</v>
      </c>
      <c r="AY559" s="52">
        <f>IF(ISERROR(VLOOKUP(BS559,Tables!$A$2:$B$31,2,FALSE))=TRUE,0,VLOOKUP(BS559,Tables!$A$2:$B$31,2,FALSE))</f>
        <v>0</v>
      </c>
      <c r="AZ559" s="59">
        <f>VLOOKUP($BR559,Tables!$D$14:$K$27,8,FALSE)</f>
        <v>0</v>
      </c>
      <c r="BA559" s="59">
        <f>IF(OR(BR559="T150",BR559="HYBT150"),W559*Tables!$L$23,0)</f>
        <v>0</v>
      </c>
      <c r="BB559" s="59">
        <f>IF(OR(BR559="T200",BR559="HYBT200"),W559*Tables!$E$24,0)</f>
        <v>0</v>
      </c>
      <c r="BC559" s="61">
        <f t="shared" si="110"/>
        <v>480</v>
      </c>
      <c r="BD559" s="55" t="str">
        <f t="shared" si="122"/>
        <v/>
      </c>
      <c r="BE559" s="55" t="str">
        <f t="shared" si="122"/>
        <v/>
      </c>
      <c r="BF559" s="55" t="str">
        <f t="shared" si="122"/>
        <v/>
      </c>
      <c r="BG559" s="55" t="str">
        <f t="shared" si="122"/>
        <v/>
      </c>
      <c r="BH559" s="55" t="str">
        <f t="shared" si="122"/>
        <v/>
      </c>
      <c r="BI559" s="55" t="str">
        <f t="shared" si="122"/>
        <v/>
      </c>
      <c r="BJ559" s="55" t="str">
        <f t="shared" si="122"/>
        <v/>
      </c>
      <c r="BK559" s="55" t="str">
        <f t="shared" si="122"/>
        <v/>
      </c>
      <c r="BL559" s="55" t="str">
        <f t="shared" si="122"/>
        <v/>
      </c>
      <c r="BM559" s="55" t="str">
        <f t="shared" si="122"/>
        <v/>
      </c>
      <c r="BN559" s="55" t="str">
        <f t="shared" si="122"/>
        <v/>
      </c>
      <c r="BO559" s="55" t="str">
        <f t="shared" si="122"/>
        <v/>
      </c>
      <c r="BP559" s="55" t="str">
        <f t="shared" si="122"/>
        <v/>
      </c>
      <c r="BQ559" s="55" t="str">
        <f t="shared" si="122"/>
        <v/>
      </c>
      <c r="BR559" s="62" t="str">
        <f t="shared" si="111"/>
        <v>Base</v>
      </c>
      <c r="BS559" s="62" t="str">
        <f t="shared" si="112"/>
        <v/>
      </c>
      <c r="BT559" s="63">
        <f t="shared" si="113"/>
        <v>117</v>
      </c>
      <c r="BU559" s="64">
        <f t="shared" si="114"/>
        <v>6.02</v>
      </c>
      <c r="BV559" s="64">
        <f t="shared" si="115"/>
        <v>13.04</v>
      </c>
      <c r="BW559" s="64">
        <f t="shared" si="116"/>
        <v>97.44</v>
      </c>
      <c r="BX559" s="65">
        <f t="shared" si="117"/>
        <v>46257.02</v>
      </c>
      <c r="BY559" s="65">
        <f t="shared" si="118"/>
        <v>46264.04</v>
      </c>
      <c r="BZ559" s="65">
        <f t="shared" si="119"/>
        <v>46349.440000000002</v>
      </c>
    </row>
    <row r="560" spans="1:78" ht="15.5" x14ac:dyDescent="0.35">
      <c r="A560">
        <v>71993</v>
      </c>
      <c r="B560" t="s">
        <v>782</v>
      </c>
      <c r="C560" t="s">
        <v>60</v>
      </c>
      <c r="D560">
        <v>266</v>
      </c>
      <c r="E560">
        <v>3001</v>
      </c>
      <c r="F560" t="s">
        <v>696</v>
      </c>
      <c r="G560" t="s">
        <v>270</v>
      </c>
      <c r="H560" t="s">
        <v>60</v>
      </c>
      <c r="I560" s="13">
        <v>46251</v>
      </c>
      <c r="J560" s="13">
        <v>46367</v>
      </c>
      <c r="K560"/>
      <c r="L560" t="s">
        <v>258</v>
      </c>
      <c r="M560" t="s">
        <v>161</v>
      </c>
      <c r="N560">
        <v>24</v>
      </c>
      <c r="O560">
        <v>6</v>
      </c>
      <c r="P560">
        <v>6</v>
      </c>
      <c r="Q560">
        <v>6</v>
      </c>
      <c r="R560">
        <v>0</v>
      </c>
      <c r="S560" t="s">
        <v>197</v>
      </c>
      <c r="T560" t="s">
        <v>197</v>
      </c>
      <c r="U560">
        <v>0</v>
      </c>
      <c r="V560"/>
      <c r="W560">
        <v>3</v>
      </c>
      <c r="X560" t="s">
        <v>962</v>
      </c>
      <c r="Y560"/>
      <c r="Z560"/>
      <c r="AA560" t="s">
        <v>160</v>
      </c>
      <c r="AB560" t="s">
        <v>198</v>
      </c>
      <c r="AC560"/>
      <c r="AD560"/>
      <c r="AE560"/>
      <c r="AF560" s="13">
        <v>46251</v>
      </c>
      <c r="AG560" s="13">
        <v>46367</v>
      </c>
      <c r="AH560" t="s">
        <v>194</v>
      </c>
      <c r="AI560">
        <v>1362</v>
      </c>
      <c r="AJ560" t="s">
        <v>208</v>
      </c>
      <c r="AK560" t="s">
        <v>209</v>
      </c>
      <c r="AL560" t="s">
        <v>516</v>
      </c>
      <c r="AM560" s="13">
        <v>46253</v>
      </c>
      <c r="AN560" s="13">
        <v>46365</v>
      </c>
      <c r="AO560"/>
      <c r="AP560"/>
      <c r="AQ560"/>
      <c r="AR560"/>
      <c r="AS560"/>
      <c r="AT560" s="59">
        <f>VLOOKUP($BR560,Tables!$D$14:$I$27,2,FALSE)*W560</f>
        <v>480</v>
      </c>
      <c r="AU560" s="59">
        <f>VLOOKUP($BR560,Tables!$D$14:$I$27,3,FALSE)</f>
        <v>0</v>
      </c>
      <c r="AV560" s="59">
        <f>VLOOKUP($BR560,Tables!$D$14:$I$27,4,FALSE)*W560</f>
        <v>0</v>
      </c>
      <c r="AW560" s="59">
        <f>VLOOKUP($BR560,Tables!$D$14:$I$27,5,FALSE)*W560</f>
        <v>0</v>
      </c>
      <c r="AX560" s="52">
        <f>IF(ISERROR(VLOOKUP(V560,Tables!$A$2:$B$27,2,FALSE))=TRUE,0,VLOOKUP(V560,Tables!$A$2:$B$27,2,FALSE))*VLOOKUP(BR560,Tables!$D$14:$J$27,7,FALSE)</f>
        <v>0</v>
      </c>
      <c r="AY560" s="52">
        <f>IF(ISERROR(VLOOKUP(BS560,Tables!$A$2:$B$31,2,FALSE))=TRUE,0,VLOOKUP(BS560,Tables!$A$2:$B$31,2,FALSE))</f>
        <v>0</v>
      </c>
      <c r="AZ560" s="59">
        <f>VLOOKUP($BR560,Tables!$D$14:$K$27,8,FALSE)</f>
        <v>0</v>
      </c>
      <c r="BA560" s="59">
        <f>IF(OR(BR560="T150",BR560="HYBT150"),W560*Tables!$L$23,0)</f>
        <v>0</v>
      </c>
      <c r="BB560" s="59">
        <f>IF(OR(BR560="T200",BR560="HYBT200"),W560*Tables!$E$24,0)</f>
        <v>0</v>
      </c>
      <c r="BC560" s="61">
        <f t="shared" si="110"/>
        <v>480</v>
      </c>
      <c r="BD560" s="55" t="str">
        <f t="shared" si="122"/>
        <v/>
      </c>
      <c r="BE560" s="55" t="str">
        <f t="shared" si="122"/>
        <v/>
      </c>
      <c r="BF560" s="55" t="str">
        <f t="shared" si="122"/>
        <v/>
      </c>
      <c r="BG560" s="55" t="str">
        <f t="shared" si="122"/>
        <v/>
      </c>
      <c r="BH560" s="55" t="str">
        <f t="shared" si="122"/>
        <v/>
      </c>
      <c r="BI560" s="55" t="str">
        <f t="shared" si="122"/>
        <v/>
      </c>
      <c r="BJ560" s="55" t="str">
        <f t="shared" si="122"/>
        <v/>
      </c>
      <c r="BK560" s="55" t="str">
        <f t="shared" si="122"/>
        <v>HYB</v>
      </c>
      <c r="BL560" s="55" t="str">
        <f t="shared" si="122"/>
        <v/>
      </c>
      <c r="BM560" s="55" t="str">
        <f t="shared" si="122"/>
        <v/>
      </c>
      <c r="BN560" s="55" t="str">
        <f t="shared" si="122"/>
        <v/>
      </c>
      <c r="BO560" s="55" t="str">
        <f t="shared" si="122"/>
        <v/>
      </c>
      <c r="BP560" s="55" t="str">
        <f t="shared" si="122"/>
        <v/>
      </c>
      <c r="BQ560" s="55" t="str">
        <f t="shared" si="122"/>
        <v/>
      </c>
      <c r="BR560" s="62" t="str">
        <f t="shared" si="111"/>
        <v>HYB</v>
      </c>
      <c r="BS560" s="62" t="str">
        <f t="shared" si="112"/>
        <v/>
      </c>
      <c r="BT560" s="63">
        <f t="shared" si="113"/>
        <v>117</v>
      </c>
      <c r="BU560" s="64">
        <f t="shared" si="114"/>
        <v>6.02</v>
      </c>
      <c r="BV560" s="64">
        <f t="shared" si="115"/>
        <v>13.04</v>
      </c>
      <c r="BW560" s="64">
        <f t="shared" si="116"/>
        <v>97.44</v>
      </c>
      <c r="BX560" s="65">
        <f t="shared" si="117"/>
        <v>46257.02</v>
      </c>
      <c r="BY560" s="65">
        <f t="shared" si="118"/>
        <v>46264.04</v>
      </c>
      <c r="BZ560" s="65">
        <f t="shared" si="119"/>
        <v>46349.440000000002</v>
      </c>
    </row>
    <row r="561" spans="1:78" ht="15.5" x14ac:dyDescent="0.35">
      <c r="A561">
        <v>71397</v>
      </c>
      <c r="B561" t="s">
        <v>782</v>
      </c>
      <c r="C561" t="s">
        <v>60</v>
      </c>
      <c r="D561">
        <v>299</v>
      </c>
      <c r="E561">
        <v>3001</v>
      </c>
      <c r="F561" t="s">
        <v>391</v>
      </c>
      <c r="G561" t="s">
        <v>270</v>
      </c>
      <c r="H561" t="s">
        <v>60</v>
      </c>
      <c r="I561" s="13">
        <v>46251</v>
      </c>
      <c r="J561" s="13">
        <v>46367</v>
      </c>
      <c r="K561" s="13">
        <v>46309</v>
      </c>
      <c r="L561" t="s">
        <v>282</v>
      </c>
      <c r="M561" t="s">
        <v>32</v>
      </c>
      <c r="N561">
        <v>5</v>
      </c>
      <c r="O561">
        <v>0</v>
      </c>
      <c r="P561">
        <v>0</v>
      </c>
      <c r="Q561">
        <v>0</v>
      </c>
      <c r="R561">
        <v>0</v>
      </c>
      <c r="S561">
        <v>541</v>
      </c>
      <c r="T561" t="s">
        <v>296</v>
      </c>
      <c r="U561">
        <v>0</v>
      </c>
      <c r="V561"/>
      <c r="W561">
        <v>4</v>
      </c>
      <c r="X561" t="s">
        <v>194</v>
      </c>
      <c r="Y561"/>
      <c r="Z561"/>
      <c r="AA561"/>
      <c r="AB561"/>
      <c r="AC561"/>
      <c r="AD561"/>
      <c r="AE561"/>
      <c r="AF561" s="13">
        <v>46251</v>
      </c>
      <c r="AG561" s="13">
        <v>46367</v>
      </c>
      <c r="AH561"/>
      <c r="AI561"/>
      <c r="AJ561"/>
      <c r="AK561"/>
      <c r="AL561"/>
      <c r="AM561"/>
      <c r="AN561"/>
      <c r="AO561"/>
      <c r="AP561"/>
      <c r="AQ561"/>
      <c r="AR561"/>
      <c r="AS561"/>
      <c r="AT561" s="59">
        <f>VLOOKUP($BR561,Tables!$D$14:$I$27,2,FALSE)*W561</f>
        <v>640</v>
      </c>
      <c r="AU561" s="59">
        <f>VLOOKUP($BR561,Tables!$D$14:$I$27,3,FALSE)</f>
        <v>0</v>
      </c>
      <c r="AV561" s="59">
        <f>VLOOKUP($BR561,Tables!$D$14:$I$27,4,FALSE)*W561</f>
        <v>0</v>
      </c>
      <c r="AW561" s="59">
        <f>VLOOKUP($BR561,Tables!$D$14:$I$27,5,FALSE)*W561</f>
        <v>0</v>
      </c>
      <c r="AX561" s="52">
        <f>IF(ISERROR(VLOOKUP(V561,Tables!$A$2:$B$27,2,FALSE))=TRUE,0,VLOOKUP(V561,Tables!$A$2:$B$27,2,FALSE))*VLOOKUP(BR561,Tables!$D$14:$J$27,7,FALSE)</f>
        <v>0</v>
      </c>
      <c r="AY561" s="52">
        <f>IF(ISERROR(VLOOKUP(BS561,Tables!$A$2:$B$31,2,FALSE))=TRUE,0,VLOOKUP(BS561,Tables!$A$2:$B$31,2,FALSE))</f>
        <v>0</v>
      </c>
      <c r="AZ561" s="59">
        <f>VLOOKUP($BR561,Tables!$D$14:$K$27,8,FALSE)</f>
        <v>0</v>
      </c>
      <c r="BA561" s="59">
        <f>IF(OR(BR561="T150",BR561="HYBT150"),W561*Tables!$L$23,0)</f>
        <v>0</v>
      </c>
      <c r="BB561" s="59">
        <f>IF(OR(BR561="T200",BR561="HYBT200"),W561*Tables!$E$24,0)</f>
        <v>0</v>
      </c>
      <c r="BC561" s="61">
        <f t="shared" si="110"/>
        <v>640</v>
      </c>
      <c r="BD561" s="55" t="str">
        <f t="shared" si="122"/>
        <v/>
      </c>
      <c r="BE561" s="55" t="str">
        <f t="shared" si="122"/>
        <v/>
      </c>
      <c r="BF561" s="55" t="str">
        <f t="shared" si="122"/>
        <v/>
      </c>
      <c r="BG561" s="55" t="str">
        <f t="shared" si="122"/>
        <v/>
      </c>
      <c r="BH561" s="55" t="str">
        <f t="shared" si="122"/>
        <v/>
      </c>
      <c r="BI561" s="55" t="str">
        <f t="shared" si="122"/>
        <v/>
      </c>
      <c r="BJ561" s="55" t="str">
        <f t="shared" ref="BD561:BQ579" si="123">IF(ISERROR(SEARCHB(" "&amp;BJ$1&amp;" "," "&amp;$L561&amp;" "))=TRUE,"",BJ$1)</f>
        <v/>
      </c>
      <c r="BK561" s="55" t="str">
        <f t="shared" si="123"/>
        <v/>
      </c>
      <c r="BL561" s="55" t="str">
        <f t="shared" si="123"/>
        <v/>
      </c>
      <c r="BM561" s="55" t="str">
        <f t="shared" si="123"/>
        <v/>
      </c>
      <c r="BN561" s="55" t="str">
        <f t="shared" si="123"/>
        <v/>
      </c>
      <c r="BO561" s="55" t="str">
        <f t="shared" si="123"/>
        <v/>
      </c>
      <c r="BP561" s="55" t="str">
        <f t="shared" si="123"/>
        <v/>
      </c>
      <c r="BQ561" s="55" t="str">
        <f t="shared" si="123"/>
        <v/>
      </c>
      <c r="BR561" s="62" t="str">
        <f t="shared" si="111"/>
        <v>Base</v>
      </c>
      <c r="BS561" s="62" t="str">
        <f t="shared" si="112"/>
        <v/>
      </c>
      <c r="BT561" s="63">
        <f t="shared" si="113"/>
        <v>117</v>
      </c>
      <c r="BU561" s="64">
        <f t="shared" si="114"/>
        <v>6.02</v>
      </c>
      <c r="BV561" s="64">
        <f t="shared" si="115"/>
        <v>13.04</v>
      </c>
      <c r="BW561" s="64">
        <f t="shared" si="116"/>
        <v>97.44</v>
      </c>
      <c r="BX561" s="65">
        <f t="shared" si="117"/>
        <v>46257.02</v>
      </c>
      <c r="BY561" s="65">
        <f t="shared" si="118"/>
        <v>46264.04</v>
      </c>
      <c r="BZ561" s="65">
        <f t="shared" si="119"/>
        <v>46349.440000000002</v>
      </c>
    </row>
    <row r="562" spans="1:78" ht="15.5" x14ac:dyDescent="0.35">
      <c r="A562">
        <v>71821</v>
      </c>
      <c r="B562" t="s">
        <v>782</v>
      </c>
      <c r="C562" t="s">
        <v>242</v>
      </c>
      <c r="D562">
        <v>103</v>
      </c>
      <c r="E562">
        <v>3001</v>
      </c>
      <c r="F562" t="s">
        <v>697</v>
      </c>
      <c r="G562" t="s">
        <v>242</v>
      </c>
      <c r="H562" t="s">
        <v>242</v>
      </c>
      <c r="I562" s="13">
        <v>46252</v>
      </c>
      <c r="J562" s="13">
        <v>46367</v>
      </c>
      <c r="K562" s="13">
        <v>46309</v>
      </c>
      <c r="L562" t="s">
        <v>19</v>
      </c>
      <c r="M562" t="s">
        <v>337</v>
      </c>
      <c r="N562">
        <v>10</v>
      </c>
      <c r="O562">
        <v>0</v>
      </c>
      <c r="P562">
        <v>0</v>
      </c>
      <c r="Q562">
        <v>0</v>
      </c>
      <c r="R562">
        <v>0</v>
      </c>
      <c r="S562" t="s">
        <v>197</v>
      </c>
      <c r="T562" t="s">
        <v>197</v>
      </c>
      <c r="U562">
        <v>0</v>
      </c>
      <c r="V562"/>
      <c r="W562">
        <v>2</v>
      </c>
      <c r="X562" t="s">
        <v>19</v>
      </c>
      <c r="Y562"/>
      <c r="Z562" t="s">
        <v>698</v>
      </c>
      <c r="AA562" t="s">
        <v>392</v>
      </c>
      <c r="AB562">
        <v>150</v>
      </c>
      <c r="AC562" t="s">
        <v>2</v>
      </c>
      <c r="AD562" t="s">
        <v>7</v>
      </c>
      <c r="AE562" t="s">
        <v>525</v>
      </c>
      <c r="AF562" s="13">
        <v>46252</v>
      </c>
      <c r="AG562" s="13">
        <v>46367</v>
      </c>
      <c r="AH562"/>
      <c r="AI562"/>
      <c r="AJ562"/>
      <c r="AK562"/>
      <c r="AL562"/>
      <c r="AM562"/>
      <c r="AN562"/>
      <c r="AO562"/>
      <c r="AP562"/>
      <c r="AQ562"/>
      <c r="AR562"/>
      <c r="AS562"/>
      <c r="AT562" s="59">
        <f>VLOOKUP($BR562,Tables!$D$14:$I$27,2,FALSE)*W562</f>
        <v>320</v>
      </c>
      <c r="AU562" s="59">
        <f>VLOOKUP($BR562,Tables!$D$14:$I$27,3,FALSE)</f>
        <v>0</v>
      </c>
      <c r="AV562" s="59">
        <f>VLOOKUP($BR562,Tables!$D$14:$I$27,4,FALSE)*W562</f>
        <v>0</v>
      </c>
      <c r="AW562" s="59">
        <f>VLOOKUP($BR562,Tables!$D$14:$I$27,5,FALSE)*W562</f>
        <v>0</v>
      </c>
      <c r="AX562" s="52">
        <f>IF(ISERROR(VLOOKUP(V562,Tables!$A$2:$B$27,2,FALSE))=TRUE,0,VLOOKUP(V562,Tables!$A$2:$B$27,2,FALSE))*VLOOKUP(BR562,Tables!$D$14:$J$27,7,FALSE)</f>
        <v>0</v>
      </c>
      <c r="AY562" s="52">
        <f>IF(ISERROR(VLOOKUP(BS562,Tables!$A$2:$B$31,2,FALSE))=TRUE,0,VLOOKUP(BS562,Tables!$A$2:$B$31,2,FALSE))</f>
        <v>0</v>
      </c>
      <c r="AZ562" s="59">
        <f>VLOOKUP($BR562,Tables!$D$14:$K$27,8,FALSE)</f>
        <v>0</v>
      </c>
      <c r="BA562" s="59">
        <f>IF(OR(BR562="T150",BR562="HYBT150"),W562*Tables!$L$23,0)</f>
        <v>0</v>
      </c>
      <c r="BB562" s="59">
        <f>IF(OR(BR562="T200",BR562="HYBT200"),W562*Tables!$E$24,0)</f>
        <v>0</v>
      </c>
      <c r="BC562" s="61">
        <f t="shared" si="110"/>
        <v>320</v>
      </c>
      <c r="BD562" s="55" t="str">
        <f t="shared" si="123"/>
        <v/>
      </c>
      <c r="BE562" s="55" t="str">
        <f t="shared" si="123"/>
        <v/>
      </c>
      <c r="BF562" s="55" t="str">
        <f t="shared" si="123"/>
        <v/>
      </c>
      <c r="BG562" s="55" t="str">
        <f t="shared" si="123"/>
        <v/>
      </c>
      <c r="BH562" s="55" t="str">
        <f t="shared" si="123"/>
        <v/>
      </c>
      <c r="BI562" s="55" t="str">
        <f t="shared" si="123"/>
        <v/>
      </c>
      <c r="BJ562" s="55" t="str">
        <f t="shared" si="123"/>
        <v/>
      </c>
      <c r="BK562" s="55" t="str">
        <f t="shared" si="123"/>
        <v/>
      </c>
      <c r="BL562" s="55" t="str">
        <f t="shared" si="123"/>
        <v/>
      </c>
      <c r="BM562" s="55" t="str">
        <f t="shared" si="123"/>
        <v/>
      </c>
      <c r="BN562" s="55" t="str">
        <f t="shared" si="123"/>
        <v/>
      </c>
      <c r="BO562" s="55" t="str">
        <f t="shared" si="123"/>
        <v/>
      </c>
      <c r="BP562" s="55" t="str">
        <f t="shared" si="123"/>
        <v/>
      </c>
      <c r="BQ562" s="55" t="str">
        <f t="shared" si="123"/>
        <v/>
      </c>
      <c r="BR562" s="62" t="str">
        <f t="shared" si="111"/>
        <v>Base</v>
      </c>
      <c r="BS562" s="62" t="str">
        <f t="shared" si="112"/>
        <v/>
      </c>
      <c r="BT562" s="63">
        <f t="shared" si="113"/>
        <v>116</v>
      </c>
      <c r="BU562" s="64">
        <f t="shared" si="114"/>
        <v>5.96</v>
      </c>
      <c r="BV562" s="64">
        <f t="shared" si="115"/>
        <v>12.92</v>
      </c>
      <c r="BW562" s="64">
        <f t="shared" si="116"/>
        <v>96.6</v>
      </c>
      <c r="BX562" s="65">
        <f t="shared" si="117"/>
        <v>46257.96</v>
      </c>
      <c r="BY562" s="65">
        <f t="shared" si="118"/>
        <v>46264.92</v>
      </c>
      <c r="BZ562" s="65">
        <f t="shared" si="119"/>
        <v>46349.599999999999</v>
      </c>
    </row>
    <row r="563" spans="1:78" ht="15.5" x14ac:dyDescent="0.35">
      <c r="A563">
        <v>71822</v>
      </c>
      <c r="B563" t="s">
        <v>782</v>
      </c>
      <c r="C563" t="s">
        <v>242</v>
      </c>
      <c r="D563">
        <v>203</v>
      </c>
      <c r="E563">
        <v>3001</v>
      </c>
      <c r="F563" t="s">
        <v>699</v>
      </c>
      <c r="G563" t="s">
        <v>242</v>
      </c>
      <c r="H563" t="s">
        <v>242</v>
      </c>
      <c r="I563" s="13">
        <v>46252</v>
      </c>
      <c r="J563" s="13">
        <v>46367</v>
      </c>
      <c r="K563" s="13">
        <v>46309</v>
      </c>
      <c r="L563" t="s">
        <v>19</v>
      </c>
      <c r="M563" t="s">
        <v>337</v>
      </c>
      <c r="N563">
        <v>10</v>
      </c>
      <c r="O563">
        <v>0</v>
      </c>
      <c r="P563">
        <v>0</v>
      </c>
      <c r="Q563">
        <v>0</v>
      </c>
      <c r="R563">
        <v>0</v>
      </c>
      <c r="S563" t="s">
        <v>197</v>
      </c>
      <c r="T563" t="s">
        <v>197</v>
      </c>
      <c r="U563">
        <v>0</v>
      </c>
      <c r="V563"/>
      <c r="W563">
        <v>2</v>
      </c>
      <c r="X563" t="s">
        <v>19</v>
      </c>
      <c r="Y563"/>
      <c r="Z563" t="s">
        <v>698</v>
      </c>
      <c r="AA563" t="s">
        <v>392</v>
      </c>
      <c r="AB563">
        <v>128</v>
      </c>
      <c r="AC563" t="s">
        <v>2</v>
      </c>
      <c r="AD563" t="s">
        <v>7</v>
      </c>
      <c r="AE563" t="s">
        <v>525</v>
      </c>
      <c r="AF563" s="13">
        <v>46252</v>
      </c>
      <c r="AG563" s="13">
        <v>46367</v>
      </c>
      <c r="AH563"/>
      <c r="AI563"/>
      <c r="AJ563"/>
      <c r="AK563"/>
      <c r="AL563"/>
      <c r="AM563"/>
      <c r="AN563"/>
      <c r="AO563"/>
      <c r="AP563"/>
      <c r="AQ563"/>
      <c r="AR563"/>
      <c r="AS563"/>
      <c r="AT563" s="59">
        <f>VLOOKUP($BR563,Tables!$D$14:$I$27,2,FALSE)*W563</f>
        <v>320</v>
      </c>
      <c r="AU563" s="59">
        <f>VLOOKUP($BR563,Tables!$D$14:$I$27,3,FALSE)</f>
        <v>0</v>
      </c>
      <c r="AV563" s="59">
        <f>VLOOKUP($BR563,Tables!$D$14:$I$27,4,FALSE)*W563</f>
        <v>0</v>
      </c>
      <c r="AW563" s="59">
        <f>VLOOKUP($BR563,Tables!$D$14:$I$27,5,FALSE)*W563</f>
        <v>0</v>
      </c>
      <c r="AX563" s="52">
        <f>IF(ISERROR(VLOOKUP(V563,Tables!$A$2:$B$27,2,FALSE))=TRUE,0,VLOOKUP(V563,Tables!$A$2:$B$27,2,FALSE))*VLOOKUP(BR563,Tables!$D$14:$J$27,7,FALSE)</f>
        <v>0</v>
      </c>
      <c r="AY563" s="52">
        <f>IF(ISERROR(VLOOKUP(BS563,Tables!$A$2:$B$31,2,FALSE))=TRUE,0,VLOOKUP(BS563,Tables!$A$2:$B$31,2,FALSE))</f>
        <v>0</v>
      </c>
      <c r="AZ563" s="59">
        <f>VLOOKUP($BR563,Tables!$D$14:$K$27,8,FALSE)</f>
        <v>0</v>
      </c>
      <c r="BA563" s="59">
        <f>IF(OR(BR563="T150",BR563="HYBT150"),W563*Tables!$L$23,0)</f>
        <v>0</v>
      </c>
      <c r="BB563" s="59">
        <f>IF(OR(BR563="T200",BR563="HYBT200"),W563*Tables!$E$24,0)</f>
        <v>0</v>
      </c>
      <c r="BC563" s="61">
        <f t="shared" si="110"/>
        <v>320</v>
      </c>
      <c r="BD563" s="55" t="str">
        <f t="shared" si="123"/>
        <v/>
      </c>
      <c r="BE563" s="55" t="str">
        <f t="shared" si="123"/>
        <v/>
      </c>
      <c r="BF563" s="55" t="str">
        <f t="shared" si="123"/>
        <v/>
      </c>
      <c r="BG563" s="55" t="str">
        <f t="shared" si="123"/>
        <v/>
      </c>
      <c r="BH563" s="55" t="str">
        <f t="shared" si="123"/>
        <v/>
      </c>
      <c r="BI563" s="55" t="str">
        <f t="shared" si="123"/>
        <v/>
      </c>
      <c r="BJ563" s="55" t="str">
        <f t="shared" si="123"/>
        <v/>
      </c>
      <c r="BK563" s="55" t="str">
        <f t="shared" si="123"/>
        <v/>
      </c>
      <c r="BL563" s="55" t="str">
        <f t="shared" si="123"/>
        <v/>
      </c>
      <c r="BM563" s="55" t="str">
        <f t="shared" si="123"/>
        <v/>
      </c>
      <c r="BN563" s="55" t="str">
        <f t="shared" si="123"/>
        <v/>
      </c>
      <c r="BO563" s="55" t="str">
        <f t="shared" si="123"/>
        <v/>
      </c>
      <c r="BP563" s="55" t="str">
        <f t="shared" si="123"/>
        <v/>
      </c>
      <c r="BQ563" s="55" t="str">
        <f t="shared" si="123"/>
        <v/>
      </c>
      <c r="BR563" s="62" t="str">
        <f t="shared" si="111"/>
        <v>Base</v>
      </c>
      <c r="BS563" s="62" t="str">
        <f t="shared" si="112"/>
        <v/>
      </c>
      <c r="BT563" s="63">
        <f t="shared" si="113"/>
        <v>116</v>
      </c>
      <c r="BU563" s="64">
        <f t="shared" si="114"/>
        <v>5.96</v>
      </c>
      <c r="BV563" s="64">
        <f t="shared" si="115"/>
        <v>12.92</v>
      </c>
      <c r="BW563" s="64">
        <f t="shared" si="116"/>
        <v>96.6</v>
      </c>
      <c r="BX563" s="65">
        <f t="shared" si="117"/>
        <v>46257.96</v>
      </c>
      <c r="BY563" s="65">
        <f t="shared" si="118"/>
        <v>46264.92</v>
      </c>
      <c r="BZ563" s="65">
        <f t="shared" si="119"/>
        <v>46349.599999999999</v>
      </c>
    </row>
    <row r="564" spans="1:78" ht="15.5" x14ac:dyDescent="0.35">
      <c r="A564">
        <v>71398</v>
      </c>
      <c r="B564" t="s">
        <v>782</v>
      </c>
      <c r="C564" t="s">
        <v>62</v>
      </c>
      <c r="D564">
        <v>130</v>
      </c>
      <c r="E564">
        <v>3001</v>
      </c>
      <c r="F564" t="s">
        <v>700</v>
      </c>
      <c r="G564" t="s">
        <v>216</v>
      </c>
      <c r="H564" t="s">
        <v>62</v>
      </c>
      <c r="I564" s="13">
        <v>46251</v>
      </c>
      <c r="J564" s="13">
        <v>46367</v>
      </c>
      <c r="K564" s="13">
        <v>46309</v>
      </c>
      <c r="L564" t="s">
        <v>792</v>
      </c>
      <c r="M564" t="s">
        <v>161</v>
      </c>
      <c r="N564">
        <v>24</v>
      </c>
      <c r="O564">
        <v>24</v>
      </c>
      <c r="P564">
        <v>24</v>
      </c>
      <c r="Q564">
        <v>24</v>
      </c>
      <c r="R564">
        <v>1</v>
      </c>
      <c r="S564">
        <v>34370</v>
      </c>
      <c r="T564" t="s">
        <v>1035</v>
      </c>
      <c r="U564">
        <v>0</v>
      </c>
      <c r="V564"/>
      <c r="W564">
        <v>3</v>
      </c>
      <c r="X564" t="s">
        <v>194</v>
      </c>
      <c r="Y564"/>
      <c r="Z564" t="s">
        <v>277</v>
      </c>
      <c r="AA564"/>
      <c r="AB564"/>
      <c r="AC564"/>
      <c r="AD564"/>
      <c r="AE564"/>
      <c r="AF564" s="13">
        <v>46251</v>
      </c>
      <c r="AG564" s="13">
        <v>46367</v>
      </c>
      <c r="AH564"/>
      <c r="AI564"/>
      <c r="AJ564"/>
      <c r="AK564"/>
      <c r="AL564"/>
      <c r="AM564"/>
      <c r="AN564"/>
      <c r="AO564"/>
      <c r="AP564"/>
      <c r="AQ564"/>
      <c r="AR564"/>
      <c r="AS564"/>
      <c r="AT564" s="59">
        <f>VLOOKUP($BR564,Tables!$D$14:$I$27,2,FALSE)*W564</f>
        <v>480</v>
      </c>
      <c r="AU564" s="59">
        <f>VLOOKUP($BR564,Tables!$D$14:$I$27,3,FALSE)</f>
        <v>0</v>
      </c>
      <c r="AV564" s="59">
        <f>VLOOKUP($BR564,Tables!$D$14:$I$27,4,FALSE)*W564</f>
        <v>0</v>
      </c>
      <c r="AW564" s="59">
        <f>VLOOKUP($BR564,Tables!$D$14:$I$27,5,FALSE)*W564</f>
        <v>0</v>
      </c>
      <c r="AX564" s="52">
        <f>IF(ISERROR(VLOOKUP(V564,Tables!$A$2:$B$27,2,FALSE))=TRUE,0,VLOOKUP(V564,Tables!$A$2:$B$27,2,FALSE))*VLOOKUP(BR564,Tables!$D$14:$J$27,7,FALSE)</f>
        <v>0</v>
      </c>
      <c r="AY564" s="52">
        <f>IF(ISERROR(VLOOKUP(BS564,Tables!$A$2:$B$31,2,FALSE))=TRUE,0,VLOOKUP(BS564,Tables!$A$2:$B$31,2,FALSE))</f>
        <v>0</v>
      </c>
      <c r="AZ564" s="59">
        <f>VLOOKUP($BR564,Tables!$D$14:$K$27,8,FALSE)</f>
        <v>0</v>
      </c>
      <c r="BA564" s="59">
        <f>IF(OR(BR564="T150",BR564="HYBT150"),W564*Tables!$L$23,0)</f>
        <v>0</v>
      </c>
      <c r="BB564" s="59">
        <f>IF(OR(BR564="T200",BR564="HYBT200"),W564*Tables!$E$24,0)</f>
        <v>0</v>
      </c>
      <c r="BC564" s="61">
        <f t="shared" si="110"/>
        <v>480</v>
      </c>
      <c r="BD564" s="55" t="str">
        <f t="shared" si="123"/>
        <v/>
      </c>
      <c r="BE564" s="55" t="str">
        <f t="shared" si="123"/>
        <v/>
      </c>
      <c r="BF564" s="55" t="str">
        <f t="shared" si="123"/>
        <v/>
      </c>
      <c r="BG564" s="55" t="str">
        <f t="shared" si="123"/>
        <v/>
      </c>
      <c r="BH564" s="55" t="str">
        <f t="shared" si="123"/>
        <v/>
      </c>
      <c r="BI564" s="55" t="str">
        <f t="shared" si="123"/>
        <v/>
      </c>
      <c r="BJ564" s="55" t="str">
        <f t="shared" si="123"/>
        <v/>
      </c>
      <c r="BK564" s="55" t="str">
        <f t="shared" si="123"/>
        <v/>
      </c>
      <c r="BL564" s="55" t="str">
        <f t="shared" si="123"/>
        <v/>
      </c>
      <c r="BM564" s="55" t="str">
        <f t="shared" si="123"/>
        <v/>
      </c>
      <c r="BN564" s="55" t="str">
        <f t="shared" si="123"/>
        <v/>
      </c>
      <c r="BO564" s="55" t="str">
        <f t="shared" si="123"/>
        <v/>
      </c>
      <c r="BP564" s="55" t="str">
        <f t="shared" si="123"/>
        <v/>
      </c>
      <c r="BQ564" s="55" t="str">
        <f t="shared" si="123"/>
        <v/>
      </c>
      <c r="BR564" s="62" t="str">
        <f t="shared" si="111"/>
        <v>Base</v>
      </c>
      <c r="BS564" s="62" t="str">
        <f t="shared" si="112"/>
        <v/>
      </c>
      <c r="BT564" s="63">
        <f t="shared" si="113"/>
        <v>117</v>
      </c>
      <c r="BU564" s="64">
        <f t="shared" si="114"/>
        <v>6.02</v>
      </c>
      <c r="BV564" s="64">
        <f t="shared" si="115"/>
        <v>13.04</v>
      </c>
      <c r="BW564" s="64">
        <f t="shared" si="116"/>
        <v>97.44</v>
      </c>
      <c r="BX564" s="65">
        <f t="shared" si="117"/>
        <v>46257.02</v>
      </c>
      <c r="BY564" s="65">
        <f t="shared" si="118"/>
        <v>46264.04</v>
      </c>
      <c r="BZ564" s="65">
        <f t="shared" si="119"/>
        <v>46349.440000000002</v>
      </c>
    </row>
    <row r="565" spans="1:78" ht="15.5" x14ac:dyDescent="0.35">
      <c r="A565">
        <v>71399</v>
      </c>
      <c r="B565" t="s">
        <v>782</v>
      </c>
      <c r="C565" t="s">
        <v>62</v>
      </c>
      <c r="D565">
        <v>180</v>
      </c>
      <c r="E565">
        <v>3001</v>
      </c>
      <c r="F565" t="s">
        <v>393</v>
      </c>
      <c r="G565" t="s">
        <v>216</v>
      </c>
      <c r="H565" t="s">
        <v>62</v>
      </c>
      <c r="I565" s="13">
        <v>46251</v>
      </c>
      <c r="J565" s="13">
        <v>46367</v>
      </c>
      <c r="K565" s="13">
        <v>46309</v>
      </c>
      <c r="L565" t="s">
        <v>860</v>
      </c>
      <c r="M565" t="s">
        <v>161</v>
      </c>
      <c r="N565">
        <v>5</v>
      </c>
      <c r="O565">
        <v>1</v>
      </c>
      <c r="P565">
        <v>1</v>
      </c>
      <c r="Q565">
        <v>1</v>
      </c>
      <c r="R565">
        <v>0</v>
      </c>
      <c r="S565">
        <v>240802</v>
      </c>
      <c r="T565" t="s">
        <v>1036</v>
      </c>
      <c r="U565">
        <v>0</v>
      </c>
      <c r="V565"/>
      <c r="W565">
        <v>1</v>
      </c>
      <c r="X565" t="s">
        <v>194</v>
      </c>
      <c r="Y565"/>
      <c r="Z565" t="s">
        <v>394</v>
      </c>
      <c r="AA565"/>
      <c r="AB565"/>
      <c r="AC565"/>
      <c r="AD565"/>
      <c r="AE565"/>
      <c r="AF565" s="13">
        <v>46251</v>
      </c>
      <c r="AG565" s="13">
        <v>46367</v>
      </c>
      <c r="AH565" t="s">
        <v>19</v>
      </c>
      <c r="AI565">
        <v>1202</v>
      </c>
      <c r="AJ565"/>
      <c r="AK565"/>
      <c r="AL565"/>
      <c r="AM565" s="13">
        <v>46251</v>
      </c>
      <c r="AN565" s="13">
        <v>46367</v>
      </c>
      <c r="AO565"/>
      <c r="AP565"/>
      <c r="AQ565"/>
      <c r="AR565"/>
      <c r="AS565"/>
      <c r="AT565" s="59">
        <f>VLOOKUP($BR565,Tables!$D$14:$I$27,2,FALSE)*W565</f>
        <v>160</v>
      </c>
      <c r="AU565" s="59">
        <f>VLOOKUP($BR565,Tables!$D$14:$I$27,3,FALSE)</f>
        <v>0</v>
      </c>
      <c r="AV565" s="59">
        <f>VLOOKUP($BR565,Tables!$D$14:$I$27,4,FALSE)*W565</f>
        <v>0</v>
      </c>
      <c r="AW565" s="59">
        <f>VLOOKUP($BR565,Tables!$D$14:$I$27,5,FALSE)*W565</f>
        <v>0</v>
      </c>
      <c r="AX565" s="52">
        <f>IF(ISERROR(VLOOKUP(V565,Tables!$A$2:$B$27,2,FALSE))=TRUE,0,VLOOKUP(V565,Tables!$A$2:$B$27,2,FALSE))*VLOOKUP(BR565,Tables!$D$14:$J$27,7,FALSE)</f>
        <v>0</v>
      </c>
      <c r="AY565" s="52">
        <f>IF(ISERROR(VLOOKUP(BS565,Tables!$A$2:$B$31,2,FALSE))=TRUE,0,VLOOKUP(BS565,Tables!$A$2:$B$31,2,FALSE))</f>
        <v>0</v>
      </c>
      <c r="AZ565" s="59">
        <f>VLOOKUP($BR565,Tables!$D$14:$K$27,8,FALSE)</f>
        <v>0</v>
      </c>
      <c r="BA565" s="59">
        <f>IF(OR(BR565="T150",BR565="HYBT150"),W565*Tables!$L$23,0)</f>
        <v>0</v>
      </c>
      <c r="BB565" s="59">
        <f>IF(OR(BR565="T200",BR565="HYBT200"),W565*Tables!$E$24,0)</f>
        <v>0</v>
      </c>
      <c r="BC565" s="61">
        <f t="shared" si="110"/>
        <v>160</v>
      </c>
      <c r="BD565" s="55" t="str">
        <f t="shared" si="123"/>
        <v/>
      </c>
      <c r="BE565" s="55" t="str">
        <f t="shared" si="123"/>
        <v/>
      </c>
      <c r="BF565" s="55" t="str">
        <f t="shared" si="123"/>
        <v/>
      </c>
      <c r="BG565" s="55" t="str">
        <f t="shared" si="123"/>
        <v/>
      </c>
      <c r="BH565" s="55" t="str">
        <f t="shared" si="123"/>
        <v/>
      </c>
      <c r="BI565" s="55" t="str">
        <f t="shared" si="123"/>
        <v/>
      </c>
      <c r="BJ565" s="55" t="str">
        <f t="shared" si="123"/>
        <v/>
      </c>
      <c r="BK565" s="55" t="str">
        <f t="shared" si="123"/>
        <v/>
      </c>
      <c r="BL565" s="55" t="str">
        <f t="shared" si="123"/>
        <v/>
      </c>
      <c r="BM565" s="55" t="str">
        <f t="shared" si="123"/>
        <v/>
      </c>
      <c r="BN565" s="55" t="str">
        <f t="shared" si="123"/>
        <v/>
      </c>
      <c r="BO565" s="55" t="str">
        <f t="shared" si="123"/>
        <v/>
      </c>
      <c r="BP565" s="55" t="str">
        <f t="shared" si="123"/>
        <v/>
      </c>
      <c r="BQ565" s="55" t="str">
        <f t="shared" si="123"/>
        <v/>
      </c>
      <c r="BR565" s="62" t="str">
        <f t="shared" si="111"/>
        <v>Base</v>
      </c>
      <c r="BS565" s="62" t="str">
        <f t="shared" si="112"/>
        <v/>
      </c>
      <c r="BT565" s="63">
        <f t="shared" si="113"/>
        <v>117</v>
      </c>
      <c r="BU565" s="64">
        <f t="shared" si="114"/>
        <v>6.02</v>
      </c>
      <c r="BV565" s="64">
        <f t="shared" si="115"/>
        <v>13.04</v>
      </c>
      <c r="BW565" s="64">
        <f t="shared" si="116"/>
        <v>97.44</v>
      </c>
      <c r="BX565" s="65">
        <f t="shared" si="117"/>
        <v>46257.02</v>
      </c>
      <c r="BY565" s="65">
        <f t="shared" si="118"/>
        <v>46264.04</v>
      </c>
      <c r="BZ565" s="65">
        <f t="shared" si="119"/>
        <v>46349.440000000002</v>
      </c>
    </row>
    <row r="566" spans="1:78" ht="15.5" x14ac:dyDescent="0.35">
      <c r="A566">
        <v>71400</v>
      </c>
      <c r="B566" t="s">
        <v>782</v>
      </c>
      <c r="C566" t="s">
        <v>62</v>
      </c>
      <c r="D566">
        <v>181</v>
      </c>
      <c r="E566">
        <v>3001</v>
      </c>
      <c r="F566" t="s">
        <v>226</v>
      </c>
      <c r="G566" t="s">
        <v>216</v>
      </c>
      <c r="H566" t="s">
        <v>62</v>
      </c>
      <c r="I566" s="13">
        <v>46251</v>
      </c>
      <c r="J566" s="13">
        <v>46367</v>
      </c>
      <c r="K566" s="13">
        <v>46309</v>
      </c>
      <c r="L566" t="s">
        <v>860</v>
      </c>
      <c r="M566" t="s">
        <v>161</v>
      </c>
      <c r="N566">
        <v>5</v>
      </c>
      <c r="O566">
        <v>1</v>
      </c>
      <c r="P566">
        <v>1</v>
      </c>
      <c r="Q566">
        <v>1</v>
      </c>
      <c r="R566">
        <v>0</v>
      </c>
      <c r="S566">
        <v>34370</v>
      </c>
      <c r="T566" t="s">
        <v>1035</v>
      </c>
      <c r="U566">
        <v>0</v>
      </c>
      <c r="V566"/>
      <c r="W566">
        <v>1</v>
      </c>
      <c r="X566" t="s">
        <v>194</v>
      </c>
      <c r="Y566"/>
      <c r="Z566" t="s">
        <v>394</v>
      </c>
      <c r="AA566"/>
      <c r="AB566"/>
      <c r="AC566"/>
      <c r="AD566"/>
      <c r="AE566"/>
      <c r="AF566" s="13">
        <v>46251</v>
      </c>
      <c r="AG566" s="13">
        <v>46367</v>
      </c>
      <c r="AH566" t="s">
        <v>19</v>
      </c>
      <c r="AI566">
        <v>1202</v>
      </c>
      <c r="AJ566"/>
      <c r="AK566"/>
      <c r="AL566"/>
      <c r="AM566" s="13">
        <v>46251</v>
      </c>
      <c r="AN566" s="13">
        <v>46367</v>
      </c>
      <c r="AO566"/>
      <c r="AP566"/>
      <c r="AQ566"/>
      <c r="AR566"/>
      <c r="AS566"/>
      <c r="AT566" s="59">
        <f>VLOOKUP($BR566,Tables!$D$14:$I$27,2,FALSE)*W566</f>
        <v>160</v>
      </c>
      <c r="AU566" s="59">
        <f>VLOOKUP($BR566,Tables!$D$14:$I$27,3,FALSE)</f>
        <v>0</v>
      </c>
      <c r="AV566" s="59">
        <f>VLOOKUP($BR566,Tables!$D$14:$I$27,4,FALSE)*W566</f>
        <v>0</v>
      </c>
      <c r="AW566" s="59">
        <f>VLOOKUP($BR566,Tables!$D$14:$I$27,5,FALSE)*W566</f>
        <v>0</v>
      </c>
      <c r="AX566" s="52">
        <f>IF(ISERROR(VLOOKUP(V566,Tables!$A$2:$B$27,2,FALSE))=TRUE,0,VLOOKUP(V566,Tables!$A$2:$B$27,2,FALSE))*VLOOKUP(BR566,Tables!$D$14:$J$27,7,FALSE)</f>
        <v>0</v>
      </c>
      <c r="AY566" s="52">
        <f>IF(ISERROR(VLOOKUP(BS566,Tables!$A$2:$B$31,2,FALSE))=TRUE,0,VLOOKUP(BS566,Tables!$A$2:$B$31,2,FALSE))</f>
        <v>0</v>
      </c>
      <c r="AZ566" s="59">
        <f>VLOOKUP($BR566,Tables!$D$14:$K$27,8,FALSE)</f>
        <v>0</v>
      </c>
      <c r="BA566" s="59">
        <f>IF(OR(BR566="T150",BR566="HYBT150"),W566*Tables!$L$23,0)</f>
        <v>0</v>
      </c>
      <c r="BB566" s="59">
        <f>IF(OR(BR566="T200",BR566="HYBT200"),W566*Tables!$E$24,0)</f>
        <v>0</v>
      </c>
      <c r="BC566" s="61">
        <f t="shared" si="110"/>
        <v>160</v>
      </c>
      <c r="BD566" s="55" t="str">
        <f t="shared" si="123"/>
        <v/>
      </c>
      <c r="BE566" s="55" t="str">
        <f t="shared" si="123"/>
        <v/>
      </c>
      <c r="BF566" s="55" t="str">
        <f t="shared" si="123"/>
        <v/>
      </c>
      <c r="BG566" s="55" t="str">
        <f t="shared" si="123"/>
        <v/>
      </c>
      <c r="BH566" s="55" t="str">
        <f t="shared" si="123"/>
        <v/>
      </c>
      <c r="BI566" s="55" t="str">
        <f t="shared" si="123"/>
        <v/>
      </c>
      <c r="BJ566" s="55" t="str">
        <f t="shared" si="123"/>
        <v/>
      </c>
      <c r="BK566" s="55" t="str">
        <f t="shared" si="123"/>
        <v/>
      </c>
      <c r="BL566" s="55" t="str">
        <f t="shared" si="123"/>
        <v/>
      </c>
      <c r="BM566" s="55" t="str">
        <f t="shared" si="123"/>
        <v/>
      </c>
      <c r="BN566" s="55" t="str">
        <f t="shared" si="123"/>
        <v/>
      </c>
      <c r="BO566" s="55" t="str">
        <f t="shared" si="123"/>
        <v/>
      </c>
      <c r="BP566" s="55" t="str">
        <f t="shared" si="123"/>
        <v/>
      </c>
      <c r="BQ566" s="55" t="str">
        <f t="shared" si="123"/>
        <v/>
      </c>
      <c r="BR566" s="62" t="str">
        <f t="shared" si="111"/>
        <v>Base</v>
      </c>
      <c r="BS566" s="62" t="str">
        <f t="shared" si="112"/>
        <v/>
      </c>
      <c r="BT566" s="63">
        <f t="shared" si="113"/>
        <v>117</v>
      </c>
      <c r="BU566" s="64">
        <f t="shared" si="114"/>
        <v>6.02</v>
      </c>
      <c r="BV566" s="64">
        <f t="shared" si="115"/>
        <v>13.04</v>
      </c>
      <c r="BW566" s="64">
        <f t="shared" si="116"/>
        <v>97.44</v>
      </c>
      <c r="BX566" s="65">
        <f t="shared" si="117"/>
        <v>46257.02</v>
      </c>
      <c r="BY566" s="65">
        <f t="shared" si="118"/>
        <v>46264.04</v>
      </c>
      <c r="BZ566" s="65">
        <f t="shared" si="119"/>
        <v>46349.440000000002</v>
      </c>
    </row>
    <row r="567" spans="1:78" ht="15.5" x14ac:dyDescent="0.35">
      <c r="A567">
        <v>71401</v>
      </c>
      <c r="B567" t="s">
        <v>782</v>
      </c>
      <c r="C567" t="s">
        <v>62</v>
      </c>
      <c r="D567">
        <v>183</v>
      </c>
      <c r="E567">
        <v>3001</v>
      </c>
      <c r="F567" t="s">
        <v>395</v>
      </c>
      <c r="G567" t="s">
        <v>216</v>
      </c>
      <c r="H567" t="s">
        <v>62</v>
      </c>
      <c r="I567" s="13">
        <v>46251</v>
      </c>
      <c r="J567" s="13">
        <v>46367</v>
      </c>
      <c r="K567" s="13">
        <v>46309</v>
      </c>
      <c r="L567" t="s">
        <v>860</v>
      </c>
      <c r="M567" t="s">
        <v>161</v>
      </c>
      <c r="N567">
        <v>8</v>
      </c>
      <c r="O567">
        <v>0</v>
      </c>
      <c r="P567">
        <v>0</v>
      </c>
      <c r="Q567">
        <v>0</v>
      </c>
      <c r="R567">
        <v>0</v>
      </c>
      <c r="S567">
        <v>371492</v>
      </c>
      <c r="T567" t="s">
        <v>1037</v>
      </c>
      <c r="U567">
        <v>0</v>
      </c>
      <c r="V567"/>
      <c r="W567">
        <v>1</v>
      </c>
      <c r="X567" t="s">
        <v>194</v>
      </c>
      <c r="Y567"/>
      <c r="Z567" t="s">
        <v>394</v>
      </c>
      <c r="AA567"/>
      <c r="AB567"/>
      <c r="AC567"/>
      <c r="AD567"/>
      <c r="AE567"/>
      <c r="AF567" s="13">
        <v>46251</v>
      </c>
      <c r="AG567" s="13">
        <v>46367</v>
      </c>
      <c r="AH567" t="s">
        <v>19</v>
      </c>
      <c r="AI567">
        <v>1202</v>
      </c>
      <c r="AJ567"/>
      <c r="AK567"/>
      <c r="AL567"/>
      <c r="AM567" s="13">
        <v>46251</v>
      </c>
      <c r="AN567" s="13">
        <v>46367</v>
      </c>
      <c r="AO567"/>
      <c r="AP567"/>
      <c r="AQ567"/>
      <c r="AR567"/>
      <c r="AS567"/>
      <c r="AT567" s="59">
        <f>VLOOKUP($BR567,Tables!$D$14:$I$27,2,FALSE)*W567</f>
        <v>160</v>
      </c>
      <c r="AU567" s="59">
        <f>VLOOKUP($BR567,Tables!$D$14:$I$27,3,FALSE)</f>
        <v>0</v>
      </c>
      <c r="AV567" s="59">
        <f>VLOOKUP($BR567,Tables!$D$14:$I$27,4,FALSE)*W567</f>
        <v>0</v>
      </c>
      <c r="AW567" s="59">
        <f>VLOOKUP($BR567,Tables!$D$14:$I$27,5,FALSE)*W567</f>
        <v>0</v>
      </c>
      <c r="AX567" s="52">
        <f>IF(ISERROR(VLOOKUP(V567,Tables!$A$2:$B$27,2,FALSE))=TRUE,0,VLOOKUP(V567,Tables!$A$2:$B$27,2,FALSE))*VLOOKUP(BR567,Tables!$D$14:$J$27,7,FALSE)</f>
        <v>0</v>
      </c>
      <c r="AY567" s="52">
        <f>IF(ISERROR(VLOOKUP(BS567,Tables!$A$2:$B$31,2,FALSE))=TRUE,0,VLOOKUP(BS567,Tables!$A$2:$B$31,2,FALSE))</f>
        <v>0</v>
      </c>
      <c r="AZ567" s="59">
        <f>VLOOKUP($BR567,Tables!$D$14:$K$27,8,FALSE)</f>
        <v>0</v>
      </c>
      <c r="BA567" s="59">
        <f>IF(OR(BR567="T150",BR567="HYBT150"),W567*Tables!$L$23,0)</f>
        <v>0</v>
      </c>
      <c r="BB567" s="59">
        <f>IF(OR(BR567="T200",BR567="HYBT200"),W567*Tables!$E$24,0)</f>
        <v>0</v>
      </c>
      <c r="BC567" s="61">
        <f t="shared" si="110"/>
        <v>160</v>
      </c>
      <c r="BD567" s="55" t="str">
        <f t="shared" si="123"/>
        <v/>
      </c>
      <c r="BE567" s="55" t="str">
        <f t="shared" si="123"/>
        <v/>
      </c>
      <c r="BF567" s="55" t="str">
        <f t="shared" si="123"/>
        <v/>
      </c>
      <c r="BG567" s="55" t="str">
        <f t="shared" si="123"/>
        <v/>
      </c>
      <c r="BH567" s="55" t="str">
        <f t="shared" si="123"/>
        <v/>
      </c>
      <c r="BI567" s="55" t="str">
        <f t="shared" si="123"/>
        <v/>
      </c>
      <c r="BJ567" s="55" t="str">
        <f t="shared" si="123"/>
        <v/>
      </c>
      <c r="BK567" s="55" t="str">
        <f t="shared" si="123"/>
        <v/>
      </c>
      <c r="BL567" s="55" t="str">
        <f t="shared" si="123"/>
        <v/>
      </c>
      <c r="BM567" s="55" t="str">
        <f t="shared" si="123"/>
        <v/>
      </c>
      <c r="BN567" s="55" t="str">
        <f t="shared" si="123"/>
        <v/>
      </c>
      <c r="BO567" s="55" t="str">
        <f t="shared" si="123"/>
        <v/>
      </c>
      <c r="BP567" s="55" t="str">
        <f t="shared" si="123"/>
        <v/>
      </c>
      <c r="BQ567" s="55" t="str">
        <f t="shared" si="123"/>
        <v/>
      </c>
      <c r="BR567" s="62" t="str">
        <f t="shared" si="111"/>
        <v>Base</v>
      </c>
      <c r="BS567" s="62" t="str">
        <f t="shared" si="112"/>
        <v/>
      </c>
      <c r="BT567" s="63">
        <f t="shared" si="113"/>
        <v>117</v>
      </c>
      <c r="BU567" s="64">
        <f t="shared" si="114"/>
        <v>6.02</v>
      </c>
      <c r="BV567" s="64">
        <f t="shared" si="115"/>
        <v>13.04</v>
      </c>
      <c r="BW567" s="64">
        <f t="shared" si="116"/>
        <v>97.44</v>
      </c>
      <c r="BX567" s="65">
        <f t="shared" si="117"/>
        <v>46257.02</v>
      </c>
      <c r="BY567" s="65">
        <f t="shared" si="118"/>
        <v>46264.04</v>
      </c>
      <c r="BZ567" s="65">
        <f t="shared" si="119"/>
        <v>46349.440000000002</v>
      </c>
    </row>
    <row r="568" spans="1:78" ht="15.5" x14ac:dyDescent="0.35">
      <c r="A568">
        <v>71402</v>
      </c>
      <c r="B568" t="s">
        <v>782</v>
      </c>
      <c r="C568" t="s">
        <v>62</v>
      </c>
      <c r="D568">
        <v>220</v>
      </c>
      <c r="E568">
        <v>3001</v>
      </c>
      <c r="F568" t="s">
        <v>396</v>
      </c>
      <c r="G568" t="s">
        <v>216</v>
      </c>
      <c r="H568" t="s">
        <v>62</v>
      </c>
      <c r="I568" s="13">
        <v>46255</v>
      </c>
      <c r="J568" s="13">
        <v>46367</v>
      </c>
      <c r="K568" s="13">
        <v>46311</v>
      </c>
      <c r="L568" t="s">
        <v>1175</v>
      </c>
      <c r="M568" t="s">
        <v>193</v>
      </c>
      <c r="N568">
        <v>21</v>
      </c>
      <c r="O568">
        <v>5</v>
      </c>
      <c r="P568">
        <v>5</v>
      </c>
      <c r="Q568">
        <v>5</v>
      </c>
      <c r="R568">
        <v>0</v>
      </c>
      <c r="S568">
        <v>34370</v>
      </c>
      <c r="T568" t="s">
        <v>1035</v>
      </c>
      <c r="U568">
        <v>0</v>
      </c>
      <c r="V568"/>
      <c r="W568">
        <v>3</v>
      </c>
      <c r="X568" t="s">
        <v>194</v>
      </c>
      <c r="Y568" t="s">
        <v>701</v>
      </c>
      <c r="Z568" t="s">
        <v>468</v>
      </c>
      <c r="AA568" t="s">
        <v>19</v>
      </c>
      <c r="AB568">
        <v>1209</v>
      </c>
      <c r="AC568" t="s">
        <v>207</v>
      </c>
      <c r="AD568" t="s">
        <v>330</v>
      </c>
      <c r="AE568" t="s">
        <v>802</v>
      </c>
      <c r="AF568" s="13">
        <v>46255</v>
      </c>
      <c r="AG568" s="13">
        <v>46367</v>
      </c>
      <c r="AH568"/>
      <c r="AI568"/>
      <c r="AJ568"/>
      <c r="AK568"/>
      <c r="AL568"/>
      <c r="AM568"/>
      <c r="AN568"/>
      <c r="AO568"/>
      <c r="AP568"/>
      <c r="AQ568"/>
      <c r="AR568"/>
      <c r="AS568"/>
      <c r="AT568" s="59">
        <f>VLOOKUP($BR568,Tables!$D$14:$I$27,2,FALSE)*W568</f>
        <v>480</v>
      </c>
      <c r="AU568" s="59">
        <f>VLOOKUP($BR568,Tables!$D$14:$I$27,3,FALSE)</f>
        <v>0</v>
      </c>
      <c r="AV568" s="59">
        <f>VLOOKUP($BR568,Tables!$D$14:$I$27,4,FALSE)*W568</f>
        <v>0</v>
      </c>
      <c r="AW568" s="59">
        <f>VLOOKUP($BR568,Tables!$D$14:$I$27,5,FALSE)*W568</f>
        <v>0</v>
      </c>
      <c r="AX568" s="52">
        <f>IF(ISERROR(VLOOKUP(V568,Tables!$A$2:$B$27,2,FALSE))=TRUE,0,VLOOKUP(V568,Tables!$A$2:$B$27,2,FALSE))*VLOOKUP(BR568,Tables!$D$14:$J$27,7,FALSE)</f>
        <v>0</v>
      </c>
      <c r="AY568" s="52">
        <f>IF(ISERROR(VLOOKUP(BS568,Tables!$A$2:$B$31,2,FALSE))=TRUE,0,VLOOKUP(BS568,Tables!$A$2:$B$31,2,FALSE))</f>
        <v>0</v>
      </c>
      <c r="AZ568" s="59">
        <f>VLOOKUP($BR568,Tables!$D$14:$K$27,8,FALSE)</f>
        <v>0</v>
      </c>
      <c r="BA568" s="59">
        <f>IF(OR(BR568="T150",BR568="HYBT150"),W568*Tables!$L$23,0)</f>
        <v>0</v>
      </c>
      <c r="BB568" s="59">
        <f>IF(OR(BR568="T200",BR568="HYBT200"),W568*Tables!$E$24,0)</f>
        <v>0</v>
      </c>
      <c r="BC568" s="61">
        <f t="shared" si="110"/>
        <v>480</v>
      </c>
      <c r="BD568" s="55" t="str">
        <f t="shared" si="123"/>
        <v/>
      </c>
      <c r="BE568" s="55" t="str">
        <f t="shared" si="123"/>
        <v/>
      </c>
      <c r="BF568" s="55" t="str">
        <f t="shared" si="123"/>
        <v/>
      </c>
      <c r="BG568" s="55" t="str">
        <f t="shared" si="123"/>
        <v/>
      </c>
      <c r="BH568" s="55" t="str">
        <f t="shared" si="123"/>
        <v/>
      </c>
      <c r="BI568" s="55" t="str">
        <f t="shared" si="123"/>
        <v/>
      </c>
      <c r="BJ568" s="55" t="str">
        <f t="shared" si="123"/>
        <v/>
      </c>
      <c r="BK568" s="55" t="str">
        <f t="shared" si="123"/>
        <v/>
      </c>
      <c r="BL568" s="55" t="str">
        <f t="shared" si="123"/>
        <v/>
      </c>
      <c r="BM568" s="55" t="str">
        <f t="shared" si="123"/>
        <v/>
      </c>
      <c r="BN568" s="55" t="str">
        <f t="shared" si="123"/>
        <v/>
      </c>
      <c r="BO568" s="55" t="str">
        <f t="shared" si="123"/>
        <v/>
      </c>
      <c r="BP568" s="55" t="str">
        <f t="shared" si="123"/>
        <v/>
      </c>
      <c r="BQ568" s="55" t="str">
        <f t="shared" si="123"/>
        <v/>
      </c>
      <c r="BR568" s="62" t="str">
        <f t="shared" si="111"/>
        <v>Base</v>
      </c>
      <c r="BS568" s="62" t="str">
        <f t="shared" si="112"/>
        <v/>
      </c>
      <c r="BT568" s="63">
        <f t="shared" si="113"/>
        <v>113</v>
      </c>
      <c r="BU568" s="64">
        <f t="shared" si="114"/>
        <v>5.7799999999999994</v>
      </c>
      <c r="BV568" s="64">
        <f t="shared" si="115"/>
        <v>12.559999999999999</v>
      </c>
      <c r="BW568" s="64">
        <f t="shared" si="116"/>
        <v>94.08</v>
      </c>
      <c r="BX568" s="65">
        <f t="shared" si="117"/>
        <v>46260.78</v>
      </c>
      <c r="BY568" s="65">
        <f t="shared" si="118"/>
        <v>46267.56</v>
      </c>
      <c r="BZ568" s="65">
        <f t="shared" si="119"/>
        <v>46349.08</v>
      </c>
    </row>
    <row r="569" spans="1:78" ht="15.5" x14ac:dyDescent="0.35">
      <c r="A569">
        <v>71823</v>
      </c>
      <c r="B569" t="s">
        <v>782</v>
      </c>
      <c r="C569" t="s">
        <v>62</v>
      </c>
      <c r="D569">
        <v>220</v>
      </c>
      <c r="E569">
        <v>3002</v>
      </c>
      <c r="F569" t="s">
        <v>396</v>
      </c>
      <c r="G569" t="s">
        <v>216</v>
      </c>
      <c r="H569" t="s">
        <v>62</v>
      </c>
      <c r="I569" s="13">
        <v>46251</v>
      </c>
      <c r="J569" s="13">
        <v>46367</v>
      </c>
      <c r="K569" s="13">
        <v>46309</v>
      </c>
      <c r="L569" t="s">
        <v>861</v>
      </c>
      <c r="M569" t="s">
        <v>193</v>
      </c>
      <c r="N569">
        <v>24</v>
      </c>
      <c r="O569">
        <v>21</v>
      </c>
      <c r="P569">
        <v>21</v>
      </c>
      <c r="Q569">
        <v>21</v>
      </c>
      <c r="R569">
        <v>0</v>
      </c>
      <c r="S569">
        <v>34370</v>
      </c>
      <c r="T569" t="s">
        <v>1035</v>
      </c>
      <c r="U569">
        <v>0</v>
      </c>
      <c r="V569"/>
      <c r="W569">
        <v>3</v>
      </c>
      <c r="X569" t="s">
        <v>194</v>
      </c>
      <c r="Y569"/>
      <c r="Z569"/>
      <c r="AA569" t="s">
        <v>206</v>
      </c>
      <c r="AB569">
        <v>2303</v>
      </c>
      <c r="AC569" t="s">
        <v>208</v>
      </c>
      <c r="AD569" t="s">
        <v>209</v>
      </c>
      <c r="AE569" t="s">
        <v>483</v>
      </c>
      <c r="AF569" s="13">
        <v>46251</v>
      </c>
      <c r="AG569" s="13">
        <v>46367</v>
      </c>
      <c r="AH569"/>
      <c r="AI569"/>
      <c r="AJ569"/>
      <c r="AK569"/>
      <c r="AL569"/>
      <c r="AM569"/>
      <c r="AN569"/>
      <c r="AO569"/>
      <c r="AP569"/>
      <c r="AQ569"/>
      <c r="AR569"/>
      <c r="AS569"/>
      <c r="AT569" s="59">
        <f>VLOOKUP($BR569,Tables!$D$14:$I$27,2,FALSE)*W569</f>
        <v>480</v>
      </c>
      <c r="AU569" s="59">
        <f>VLOOKUP($BR569,Tables!$D$14:$I$27,3,FALSE)</f>
        <v>0</v>
      </c>
      <c r="AV569" s="59">
        <f>VLOOKUP($BR569,Tables!$D$14:$I$27,4,FALSE)*W569</f>
        <v>0</v>
      </c>
      <c r="AW569" s="59">
        <f>VLOOKUP($BR569,Tables!$D$14:$I$27,5,FALSE)*W569</f>
        <v>0</v>
      </c>
      <c r="AX569" s="52">
        <f>IF(ISERROR(VLOOKUP(V569,Tables!$A$2:$B$27,2,FALSE))=TRUE,0,VLOOKUP(V569,Tables!$A$2:$B$27,2,FALSE))*VLOOKUP(BR569,Tables!$D$14:$J$27,7,FALSE)</f>
        <v>0</v>
      </c>
      <c r="AY569" s="52">
        <f>IF(ISERROR(VLOOKUP(BS569,Tables!$A$2:$B$31,2,FALSE))=TRUE,0,VLOOKUP(BS569,Tables!$A$2:$B$31,2,FALSE))</f>
        <v>0</v>
      </c>
      <c r="AZ569" s="59">
        <f>VLOOKUP($BR569,Tables!$D$14:$K$27,8,FALSE)</f>
        <v>0</v>
      </c>
      <c r="BA569" s="59">
        <f>IF(OR(BR569="T150",BR569="HYBT150"),W569*Tables!$L$23,0)</f>
        <v>0</v>
      </c>
      <c r="BB569" s="59">
        <f>IF(OR(BR569="T200",BR569="HYBT200"),W569*Tables!$E$24,0)</f>
        <v>0</v>
      </c>
      <c r="BC569" s="61">
        <f t="shared" si="110"/>
        <v>480</v>
      </c>
      <c r="BD569" s="55" t="str">
        <f t="shared" si="123"/>
        <v/>
      </c>
      <c r="BE569" s="55" t="str">
        <f t="shared" si="123"/>
        <v/>
      </c>
      <c r="BF569" s="55" t="str">
        <f t="shared" si="123"/>
        <v/>
      </c>
      <c r="BG569" s="55" t="str">
        <f t="shared" si="123"/>
        <v/>
      </c>
      <c r="BH569" s="55" t="str">
        <f t="shared" si="123"/>
        <v/>
      </c>
      <c r="BI569" s="55" t="str">
        <f t="shared" si="123"/>
        <v/>
      </c>
      <c r="BJ569" s="55" t="str">
        <f t="shared" si="123"/>
        <v/>
      </c>
      <c r="BK569" s="55" t="str">
        <f t="shared" si="123"/>
        <v/>
      </c>
      <c r="BL569" s="55" t="str">
        <f t="shared" si="123"/>
        <v/>
      </c>
      <c r="BM569" s="55" t="str">
        <f t="shared" si="123"/>
        <v/>
      </c>
      <c r="BN569" s="55" t="str">
        <f t="shared" si="123"/>
        <v/>
      </c>
      <c r="BO569" s="55" t="str">
        <f t="shared" si="123"/>
        <v/>
      </c>
      <c r="BP569" s="55" t="str">
        <f t="shared" si="123"/>
        <v/>
      </c>
      <c r="BQ569" s="55" t="str">
        <f t="shared" si="123"/>
        <v/>
      </c>
      <c r="BR569" s="62" t="str">
        <f t="shared" si="111"/>
        <v>Base</v>
      </c>
      <c r="BS569" s="62" t="str">
        <f t="shared" si="112"/>
        <v/>
      </c>
      <c r="BT569" s="63">
        <f t="shared" si="113"/>
        <v>117</v>
      </c>
      <c r="BU569" s="64">
        <f t="shared" si="114"/>
        <v>6.02</v>
      </c>
      <c r="BV569" s="64">
        <f t="shared" si="115"/>
        <v>13.04</v>
      </c>
      <c r="BW569" s="64">
        <f t="shared" si="116"/>
        <v>97.44</v>
      </c>
      <c r="BX569" s="65">
        <f t="shared" si="117"/>
        <v>46257.02</v>
      </c>
      <c r="BY569" s="65">
        <f t="shared" si="118"/>
        <v>46264.04</v>
      </c>
      <c r="BZ569" s="65">
        <f t="shared" si="119"/>
        <v>46349.440000000002</v>
      </c>
    </row>
    <row r="570" spans="1:78" ht="15.5" x14ac:dyDescent="0.35">
      <c r="A570">
        <v>71403</v>
      </c>
      <c r="B570" t="s">
        <v>782</v>
      </c>
      <c r="C570" t="s">
        <v>62</v>
      </c>
      <c r="D570">
        <v>220</v>
      </c>
      <c r="E570">
        <v>3003</v>
      </c>
      <c r="F570" t="s">
        <v>396</v>
      </c>
      <c r="G570" t="s">
        <v>216</v>
      </c>
      <c r="H570" t="s">
        <v>62</v>
      </c>
      <c r="I570" s="13">
        <v>46251</v>
      </c>
      <c r="J570" s="13">
        <v>46367</v>
      </c>
      <c r="K570" s="13">
        <v>46309</v>
      </c>
      <c r="L570" t="s">
        <v>792</v>
      </c>
      <c r="M570" t="s">
        <v>161</v>
      </c>
      <c r="N570">
        <v>24</v>
      </c>
      <c r="O570">
        <v>24</v>
      </c>
      <c r="P570">
        <v>24</v>
      </c>
      <c r="Q570">
        <v>24</v>
      </c>
      <c r="R570">
        <v>1</v>
      </c>
      <c r="S570">
        <v>240802</v>
      </c>
      <c r="T570" t="s">
        <v>1036</v>
      </c>
      <c r="U570">
        <v>0</v>
      </c>
      <c r="V570"/>
      <c r="W570">
        <v>3</v>
      </c>
      <c r="X570" t="s">
        <v>194</v>
      </c>
      <c r="Y570"/>
      <c r="Z570" t="s">
        <v>277</v>
      </c>
      <c r="AA570"/>
      <c r="AB570"/>
      <c r="AC570"/>
      <c r="AD570"/>
      <c r="AE570"/>
      <c r="AF570" s="13">
        <v>46251</v>
      </c>
      <c r="AG570" s="13">
        <v>46367</v>
      </c>
      <c r="AH570"/>
      <c r="AI570"/>
      <c r="AJ570"/>
      <c r="AK570"/>
      <c r="AL570"/>
      <c r="AM570"/>
      <c r="AN570"/>
      <c r="AO570"/>
      <c r="AP570"/>
      <c r="AQ570"/>
      <c r="AR570"/>
      <c r="AS570"/>
      <c r="AT570" s="59">
        <f>VLOOKUP($BR570,Tables!$D$14:$I$27,2,FALSE)*W570</f>
        <v>480</v>
      </c>
      <c r="AU570" s="59">
        <f>VLOOKUP($BR570,Tables!$D$14:$I$27,3,FALSE)</f>
        <v>0</v>
      </c>
      <c r="AV570" s="59">
        <f>VLOOKUP($BR570,Tables!$D$14:$I$27,4,FALSE)*W570</f>
        <v>0</v>
      </c>
      <c r="AW570" s="59">
        <f>VLOOKUP($BR570,Tables!$D$14:$I$27,5,FALSE)*W570</f>
        <v>0</v>
      </c>
      <c r="AX570" s="52">
        <f>IF(ISERROR(VLOOKUP(V570,Tables!$A$2:$B$27,2,FALSE))=TRUE,0,VLOOKUP(V570,Tables!$A$2:$B$27,2,FALSE))*VLOOKUP(BR570,Tables!$D$14:$J$27,7,FALSE)</f>
        <v>0</v>
      </c>
      <c r="AY570" s="52">
        <f>IF(ISERROR(VLOOKUP(BS570,Tables!$A$2:$B$31,2,FALSE))=TRUE,0,VLOOKUP(BS570,Tables!$A$2:$B$31,2,FALSE))</f>
        <v>0</v>
      </c>
      <c r="AZ570" s="59">
        <f>VLOOKUP($BR570,Tables!$D$14:$K$27,8,FALSE)</f>
        <v>0</v>
      </c>
      <c r="BA570" s="59">
        <f>IF(OR(BR570="T150",BR570="HYBT150"),W570*Tables!$L$23,0)</f>
        <v>0</v>
      </c>
      <c r="BB570" s="59">
        <f>IF(OR(BR570="T200",BR570="HYBT200"),W570*Tables!$E$24,0)</f>
        <v>0</v>
      </c>
      <c r="BC570" s="61">
        <f t="shared" si="110"/>
        <v>480</v>
      </c>
      <c r="BD570" s="55" t="str">
        <f t="shared" si="123"/>
        <v/>
      </c>
      <c r="BE570" s="55" t="str">
        <f t="shared" si="123"/>
        <v/>
      </c>
      <c r="BF570" s="55" t="str">
        <f t="shared" si="123"/>
        <v/>
      </c>
      <c r="BG570" s="55" t="str">
        <f t="shared" si="123"/>
        <v/>
      </c>
      <c r="BH570" s="55" t="str">
        <f t="shared" si="123"/>
        <v/>
      </c>
      <c r="BI570" s="55" t="str">
        <f t="shared" si="123"/>
        <v/>
      </c>
      <c r="BJ570" s="55" t="str">
        <f t="shared" si="123"/>
        <v/>
      </c>
      <c r="BK570" s="55" t="str">
        <f t="shared" si="123"/>
        <v/>
      </c>
      <c r="BL570" s="55" t="str">
        <f t="shared" si="123"/>
        <v/>
      </c>
      <c r="BM570" s="55" t="str">
        <f t="shared" si="123"/>
        <v/>
      </c>
      <c r="BN570" s="55" t="str">
        <f t="shared" si="123"/>
        <v/>
      </c>
      <c r="BO570" s="55" t="str">
        <f t="shared" si="123"/>
        <v/>
      </c>
      <c r="BP570" s="55" t="str">
        <f t="shared" si="123"/>
        <v/>
      </c>
      <c r="BQ570" s="55" t="str">
        <f t="shared" si="123"/>
        <v/>
      </c>
      <c r="BR570" s="62" t="str">
        <f t="shared" si="111"/>
        <v>Base</v>
      </c>
      <c r="BS570" s="62" t="str">
        <f t="shared" si="112"/>
        <v/>
      </c>
      <c r="BT570" s="63">
        <f t="shared" si="113"/>
        <v>117</v>
      </c>
      <c r="BU570" s="64">
        <f t="shared" si="114"/>
        <v>6.02</v>
      </c>
      <c r="BV570" s="64">
        <f t="shared" si="115"/>
        <v>13.04</v>
      </c>
      <c r="BW570" s="64">
        <f t="shared" si="116"/>
        <v>97.44</v>
      </c>
      <c r="BX570" s="65">
        <f t="shared" si="117"/>
        <v>46257.02</v>
      </c>
      <c r="BY570" s="65">
        <f t="shared" si="118"/>
        <v>46264.04</v>
      </c>
      <c r="BZ570" s="65">
        <f t="shared" si="119"/>
        <v>46349.440000000002</v>
      </c>
    </row>
    <row r="571" spans="1:78" ht="15.5" x14ac:dyDescent="0.35">
      <c r="A571">
        <v>71404</v>
      </c>
      <c r="B571" t="s">
        <v>782</v>
      </c>
      <c r="C571" t="s">
        <v>62</v>
      </c>
      <c r="D571">
        <v>220</v>
      </c>
      <c r="E571">
        <v>3081</v>
      </c>
      <c r="F571" t="s">
        <v>396</v>
      </c>
      <c r="G571" t="s">
        <v>216</v>
      </c>
      <c r="H571" t="s">
        <v>62</v>
      </c>
      <c r="I571" s="13">
        <v>46255</v>
      </c>
      <c r="J571" s="13">
        <v>46367</v>
      </c>
      <c r="K571" s="13">
        <v>46311</v>
      </c>
      <c r="L571" t="s">
        <v>1175</v>
      </c>
      <c r="M571" t="s">
        <v>193</v>
      </c>
      <c r="N571">
        <v>3</v>
      </c>
      <c r="O571">
        <v>3</v>
      </c>
      <c r="P571">
        <v>3</v>
      </c>
      <c r="Q571">
        <v>3</v>
      </c>
      <c r="R571">
        <v>0</v>
      </c>
      <c r="S571">
        <v>34370</v>
      </c>
      <c r="T571" t="s">
        <v>1035</v>
      </c>
      <c r="U571">
        <v>0</v>
      </c>
      <c r="V571"/>
      <c r="W571">
        <v>3</v>
      </c>
      <c r="X571" t="s">
        <v>194</v>
      </c>
      <c r="Y571" t="s">
        <v>702</v>
      </c>
      <c r="Z571" t="s">
        <v>468</v>
      </c>
      <c r="AA571" t="s">
        <v>19</v>
      </c>
      <c r="AB571">
        <v>1209</v>
      </c>
      <c r="AC571" t="s">
        <v>207</v>
      </c>
      <c r="AD571" t="s">
        <v>330</v>
      </c>
      <c r="AE571" t="s">
        <v>802</v>
      </c>
      <c r="AF571" s="13">
        <v>46255</v>
      </c>
      <c r="AG571" s="13">
        <v>46367</v>
      </c>
      <c r="AH571"/>
      <c r="AI571"/>
      <c r="AJ571"/>
      <c r="AK571"/>
      <c r="AL571"/>
      <c r="AM571"/>
      <c r="AN571"/>
      <c r="AO571"/>
      <c r="AP571"/>
      <c r="AQ571"/>
      <c r="AR571"/>
      <c r="AS571"/>
      <c r="AT571" s="59">
        <f>VLOOKUP($BR571,Tables!$D$14:$I$27,2,FALSE)*W571</f>
        <v>480</v>
      </c>
      <c r="AU571" s="59">
        <f>VLOOKUP($BR571,Tables!$D$14:$I$27,3,FALSE)</f>
        <v>0</v>
      </c>
      <c r="AV571" s="59">
        <f>VLOOKUP($BR571,Tables!$D$14:$I$27,4,FALSE)*W571</f>
        <v>0</v>
      </c>
      <c r="AW571" s="59">
        <f>VLOOKUP($BR571,Tables!$D$14:$I$27,5,FALSE)*W571</f>
        <v>0</v>
      </c>
      <c r="AX571" s="52">
        <f>IF(ISERROR(VLOOKUP(V571,Tables!$A$2:$B$27,2,FALSE))=TRUE,0,VLOOKUP(V571,Tables!$A$2:$B$27,2,FALSE))*VLOOKUP(BR571,Tables!$D$14:$J$27,7,FALSE)</f>
        <v>0</v>
      </c>
      <c r="AY571" s="52">
        <f>IF(ISERROR(VLOOKUP(BS571,Tables!$A$2:$B$31,2,FALSE))=TRUE,0,VLOOKUP(BS571,Tables!$A$2:$B$31,2,FALSE))</f>
        <v>0</v>
      </c>
      <c r="AZ571" s="59">
        <f>VLOOKUP($BR571,Tables!$D$14:$K$27,8,FALSE)</f>
        <v>0</v>
      </c>
      <c r="BA571" s="59">
        <f>IF(OR(BR571="T150",BR571="HYBT150"),W571*Tables!$L$23,0)</f>
        <v>0</v>
      </c>
      <c r="BB571" s="59">
        <f>IF(OR(BR571="T200",BR571="HYBT200"),W571*Tables!$E$24,0)</f>
        <v>0</v>
      </c>
      <c r="BC571" s="61">
        <f t="shared" ref="BC571:BC633" si="124">SUM(AT571:BB571)</f>
        <v>480</v>
      </c>
      <c r="BD571" s="55" t="str">
        <f t="shared" si="123"/>
        <v/>
      </c>
      <c r="BE571" s="55" t="str">
        <f t="shared" si="123"/>
        <v/>
      </c>
      <c r="BF571" s="55" t="str">
        <f t="shared" si="123"/>
        <v/>
      </c>
      <c r="BG571" s="55" t="str">
        <f t="shared" si="123"/>
        <v/>
      </c>
      <c r="BH571" s="55" t="str">
        <f t="shared" si="123"/>
        <v/>
      </c>
      <c r="BI571" s="55" t="str">
        <f t="shared" si="123"/>
        <v/>
      </c>
      <c r="BJ571" s="55" t="str">
        <f t="shared" si="123"/>
        <v/>
      </c>
      <c r="BK571" s="55" t="str">
        <f t="shared" si="123"/>
        <v/>
      </c>
      <c r="BL571" s="55" t="str">
        <f t="shared" si="123"/>
        <v/>
      </c>
      <c r="BM571" s="55" t="str">
        <f t="shared" si="123"/>
        <v/>
      </c>
      <c r="BN571" s="55" t="str">
        <f t="shared" si="123"/>
        <v/>
      </c>
      <c r="BO571" s="55" t="str">
        <f t="shared" si="123"/>
        <v/>
      </c>
      <c r="BP571" s="55" t="str">
        <f t="shared" si="123"/>
        <v/>
      </c>
      <c r="BQ571" s="55" t="str">
        <f t="shared" si="123"/>
        <v/>
      </c>
      <c r="BR571" s="62" t="str">
        <f t="shared" ref="BR571:BR633" si="125">IF(BD571&amp;BE571&amp;BF571&amp;BG571&amp;BH571&amp;BI571&amp;BJ571&amp;BK571&amp;BP571&amp;BQ571="","Base",BD571&amp;BE571&amp;BF571&amp;BG571&amp;BH571&amp;BI571&amp;BJ571&amp;BK571&amp;BP571&amp;BQ571)</f>
        <v>Base</v>
      </c>
      <c r="BS571" s="62" t="str">
        <f t="shared" ref="BS571:BS633" si="126">IF(BL571&amp;BM571&amp;BN571&amp;BO571="","",BL571&amp;BM571&amp;BN571&amp;BO571)</f>
        <v/>
      </c>
      <c r="BT571" s="63">
        <f t="shared" ref="BT571:BT633" si="127">J571-I571+1</f>
        <v>113</v>
      </c>
      <c r="BU571" s="64">
        <f t="shared" ref="BU571:BU633" si="128">BT571*0.06-1</f>
        <v>5.7799999999999994</v>
      </c>
      <c r="BV571" s="64">
        <f t="shared" ref="BV571:BV633" si="129">BT571*0.12-1</f>
        <v>12.559999999999999</v>
      </c>
      <c r="BW571" s="64">
        <f t="shared" ref="BW571:BW633" si="130">(BT571-1)*0.84</f>
        <v>94.08</v>
      </c>
      <c r="BX571" s="65">
        <f t="shared" ref="BX571:BX633" si="131">BU571+I571</f>
        <v>46260.78</v>
      </c>
      <c r="BY571" s="65">
        <f t="shared" ref="BY571:BY633" si="132">BV571+I571</f>
        <v>46267.56</v>
      </c>
      <c r="BZ571" s="65">
        <f t="shared" ref="BZ571:BZ633" si="133">IF(WEEKDAY(BW571+I571)=1,BW571+I571+1,IF(WEEKDAY(BW571+I571)=7,BW571+I571+2,BW571+I571))</f>
        <v>46349.08</v>
      </c>
    </row>
    <row r="572" spans="1:78" ht="15.5" x14ac:dyDescent="0.35">
      <c r="A572">
        <v>71405</v>
      </c>
      <c r="B572" t="s">
        <v>782</v>
      </c>
      <c r="C572" t="s">
        <v>62</v>
      </c>
      <c r="D572">
        <v>220</v>
      </c>
      <c r="E572">
        <v>3090</v>
      </c>
      <c r="F572" t="s">
        <v>396</v>
      </c>
      <c r="G572" t="s">
        <v>216</v>
      </c>
      <c r="H572" t="s">
        <v>62</v>
      </c>
      <c r="I572" s="13">
        <v>46253</v>
      </c>
      <c r="J572" s="13">
        <v>46367</v>
      </c>
      <c r="K572" s="13">
        <v>46310</v>
      </c>
      <c r="L572" t="s">
        <v>1038</v>
      </c>
      <c r="M572" t="s">
        <v>331</v>
      </c>
      <c r="N572">
        <v>24</v>
      </c>
      <c r="O572">
        <v>18</v>
      </c>
      <c r="P572">
        <v>18</v>
      </c>
      <c r="Q572">
        <v>18</v>
      </c>
      <c r="R572">
        <v>0</v>
      </c>
      <c r="S572" t="s">
        <v>197</v>
      </c>
      <c r="T572" t="s">
        <v>197</v>
      </c>
      <c r="U572">
        <v>0</v>
      </c>
      <c r="V572"/>
      <c r="W572">
        <v>3</v>
      </c>
      <c r="X572" t="s">
        <v>194</v>
      </c>
      <c r="Y572"/>
      <c r="Z572" t="s">
        <v>839</v>
      </c>
      <c r="AA572" t="s">
        <v>332</v>
      </c>
      <c r="AB572" t="s">
        <v>199</v>
      </c>
      <c r="AC572" t="s">
        <v>454</v>
      </c>
      <c r="AD572" t="s">
        <v>340</v>
      </c>
      <c r="AE572" t="s">
        <v>496</v>
      </c>
      <c r="AF572" s="13">
        <v>46253</v>
      </c>
      <c r="AG572" s="13">
        <v>46367</v>
      </c>
      <c r="AH572"/>
      <c r="AI572"/>
      <c r="AJ572"/>
      <c r="AK572"/>
      <c r="AL572"/>
      <c r="AM572"/>
      <c r="AN572"/>
      <c r="AO572"/>
      <c r="AP572"/>
      <c r="AQ572"/>
      <c r="AR572"/>
      <c r="AS572"/>
      <c r="AT572" s="59">
        <f>VLOOKUP($BR572,Tables!$D$14:$I$27,2,FALSE)*W572</f>
        <v>480</v>
      </c>
      <c r="AU572" s="59">
        <f>VLOOKUP($BR572,Tables!$D$14:$I$27,3,FALSE)</f>
        <v>0</v>
      </c>
      <c r="AV572" s="59">
        <f>VLOOKUP($BR572,Tables!$D$14:$I$27,4,FALSE)*W572</f>
        <v>0</v>
      </c>
      <c r="AW572" s="59">
        <f>VLOOKUP($BR572,Tables!$D$14:$I$27,5,FALSE)*W572</f>
        <v>0</v>
      </c>
      <c r="AX572" s="52">
        <f>IF(ISERROR(VLOOKUP(V572,Tables!$A$2:$B$27,2,FALSE))=TRUE,0,VLOOKUP(V572,Tables!$A$2:$B$27,2,FALSE))*VLOOKUP(BR572,Tables!$D$14:$J$27,7,FALSE)</f>
        <v>0</v>
      </c>
      <c r="AY572" s="52">
        <f>IF(ISERROR(VLOOKUP(BS572,Tables!$A$2:$B$31,2,FALSE))=TRUE,0,VLOOKUP(BS572,Tables!$A$2:$B$31,2,FALSE))</f>
        <v>0</v>
      </c>
      <c r="AZ572" s="59">
        <f>VLOOKUP($BR572,Tables!$D$14:$K$27,8,FALSE)</f>
        <v>0</v>
      </c>
      <c r="BA572" s="59">
        <f>IF(OR(BR572="T150",BR572="HYBT150"),W572*Tables!$L$23,0)</f>
        <v>0</v>
      </c>
      <c r="BB572" s="59">
        <f>IF(OR(BR572="T200",BR572="HYBT200"),W572*Tables!$E$24,0)</f>
        <v>0</v>
      </c>
      <c r="BC572" s="61">
        <f t="shared" si="124"/>
        <v>480</v>
      </c>
      <c r="BD572" s="55" t="str">
        <f t="shared" si="123"/>
        <v/>
      </c>
      <c r="BE572" s="55" t="str">
        <f t="shared" si="123"/>
        <v/>
      </c>
      <c r="BF572" s="55" t="str">
        <f t="shared" si="123"/>
        <v/>
      </c>
      <c r="BG572" s="55" t="str">
        <f t="shared" si="123"/>
        <v/>
      </c>
      <c r="BH572" s="55" t="str">
        <f t="shared" si="123"/>
        <v/>
      </c>
      <c r="BI572" s="55" t="str">
        <f t="shared" si="123"/>
        <v/>
      </c>
      <c r="BJ572" s="55" t="str">
        <f t="shared" si="123"/>
        <v/>
      </c>
      <c r="BK572" s="55" t="str">
        <f t="shared" si="123"/>
        <v/>
      </c>
      <c r="BL572" s="55" t="str">
        <f t="shared" si="123"/>
        <v/>
      </c>
      <c r="BM572" s="55" t="str">
        <f t="shared" si="123"/>
        <v/>
      </c>
      <c r="BN572" s="55" t="str">
        <f t="shared" si="123"/>
        <v/>
      </c>
      <c r="BO572" s="55" t="str">
        <f t="shared" si="123"/>
        <v/>
      </c>
      <c r="BP572" s="55" t="str">
        <f t="shared" si="123"/>
        <v/>
      </c>
      <c r="BQ572" s="55" t="str">
        <f t="shared" si="123"/>
        <v/>
      </c>
      <c r="BR572" s="62" t="str">
        <f t="shared" si="125"/>
        <v>Base</v>
      </c>
      <c r="BS572" s="62" t="str">
        <f t="shared" si="126"/>
        <v/>
      </c>
      <c r="BT572" s="63">
        <f t="shared" si="127"/>
        <v>115</v>
      </c>
      <c r="BU572" s="64">
        <f t="shared" si="128"/>
        <v>5.8999999999999995</v>
      </c>
      <c r="BV572" s="64">
        <f t="shared" si="129"/>
        <v>12.799999999999999</v>
      </c>
      <c r="BW572" s="64">
        <f t="shared" si="130"/>
        <v>95.759999999999991</v>
      </c>
      <c r="BX572" s="65">
        <f t="shared" si="131"/>
        <v>46258.9</v>
      </c>
      <c r="BY572" s="65">
        <f t="shared" si="132"/>
        <v>46265.8</v>
      </c>
      <c r="BZ572" s="65">
        <f t="shared" si="133"/>
        <v>46349.760000000002</v>
      </c>
    </row>
    <row r="573" spans="1:78" ht="15.5" x14ac:dyDescent="0.35">
      <c r="A573">
        <v>70941</v>
      </c>
      <c r="B573" t="s">
        <v>782</v>
      </c>
      <c r="C573" t="s">
        <v>62</v>
      </c>
      <c r="D573">
        <v>220</v>
      </c>
      <c r="E573" t="s">
        <v>470</v>
      </c>
      <c r="F573" t="s">
        <v>396</v>
      </c>
      <c r="G573" t="s">
        <v>216</v>
      </c>
      <c r="H573" t="s">
        <v>62</v>
      </c>
      <c r="I573" s="13">
        <v>46307</v>
      </c>
      <c r="J573" s="13">
        <v>46367</v>
      </c>
      <c r="K573" s="13">
        <v>46337</v>
      </c>
      <c r="L573" t="s">
        <v>792</v>
      </c>
      <c r="M573" t="s">
        <v>161</v>
      </c>
      <c r="N573">
        <v>24</v>
      </c>
      <c r="O573">
        <v>0</v>
      </c>
      <c r="P573">
        <v>0</v>
      </c>
      <c r="Q573">
        <v>0</v>
      </c>
      <c r="R573">
        <v>0</v>
      </c>
      <c r="S573" t="s">
        <v>197</v>
      </c>
      <c r="T573" t="s">
        <v>197</v>
      </c>
      <c r="U573">
        <v>0</v>
      </c>
      <c r="V573"/>
      <c r="W573">
        <v>3</v>
      </c>
      <c r="X573" t="s">
        <v>293</v>
      </c>
      <c r="Y573"/>
      <c r="Z573" t="s">
        <v>277</v>
      </c>
      <c r="AA573"/>
      <c r="AB573"/>
      <c r="AC573"/>
      <c r="AD573"/>
      <c r="AE573"/>
      <c r="AF573" s="13">
        <v>46307</v>
      </c>
      <c r="AG573" s="13">
        <v>46367</v>
      </c>
      <c r="AH573"/>
      <c r="AI573"/>
      <c r="AJ573"/>
      <c r="AK573"/>
      <c r="AL573"/>
      <c r="AM573"/>
      <c r="AN573"/>
      <c r="AO573"/>
      <c r="AP573"/>
      <c r="AQ573"/>
      <c r="AR573"/>
      <c r="AS573"/>
      <c r="AT573" s="59">
        <f>VLOOKUP($BR573,Tables!$D$14:$I$27,2,FALSE)*W573</f>
        <v>480</v>
      </c>
      <c r="AU573" s="59">
        <f>VLOOKUP($BR573,Tables!$D$14:$I$27,3,FALSE)</f>
        <v>0</v>
      </c>
      <c r="AV573" s="59">
        <f>VLOOKUP($BR573,Tables!$D$14:$I$27,4,FALSE)*W573</f>
        <v>0</v>
      </c>
      <c r="AW573" s="59">
        <f>VLOOKUP($BR573,Tables!$D$14:$I$27,5,FALSE)*W573</f>
        <v>0</v>
      </c>
      <c r="AX573" s="52">
        <f>IF(ISERROR(VLOOKUP(V573,Tables!$A$2:$B$27,2,FALSE))=TRUE,0,VLOOKUP(V573,Tables!$A$2:$B$27,2,FALSE))*VLOOKUP(BR573,Tables!$D$14:$J$27,7,FALSE)</f>
        <v>0</v>
      </c>
      <c r="AY573" s="52">
        <f>IF(ISERROR(VLOOKUP(BS573,Tables!$A$2:$B$31,2,FALSE))=TRUE,0,VLOOKUP(BS573,Tables!$A$2:$B$31,2,FALSE))</f>
        <v>0</v>
      </c>
      <c r="AZ573" s="59">
        <f>VLOOKUP($BR573,Tables!$D$14:$K$27,8,FALSE)</f>
        <v>0</v>
      </c>
      <c r="BA573" s="59">
        <f>IF(OR(BR573="T150",BR573="HYBT150"),W573*Tables!$L$23,0)</f>
        <v>0</v>
      </c>
      <c r="BB573" s="59">
        <f>IF(OR(BR573="T200",BR573="HYBT200"),W573*Tables!$E$24,0)</f>
        <v>0</v>
      </c>
      <c r="BC573" s="61">
        <f t="shared" si="124"/>
        <v>480</v>
      </c>
      <c r="BD573" s="55" t="str">
        <f t="shared" si="123"/>
        <v/>
      </c>
      <c r="BE573" s="55" t="str">
        <f t="shared" si="123"/>
        <v/>
      </c>
      <c r="BF573" s="55" t="str">
        <f t="shared" si="123"/>
        <v/>
      </c>
      <c r="BG573" s="55" t="str">
        <f t="shared" si="123"/>
        <v/>
      </c>
      <c r="BH573" s="55" t="str">
        <f t="shared" si="123"/>
        <v/>
      </c>
      <c r="BI573" s="55" t="str">
        <f t="shared" si="123"/>
        <v/>
      </c>
      <c r="BJ573" s="55" t="str">
        <f t="shared" si="123"/>
        <v/>
      </c>
      <c r="BK573" s="55" t="str">
        <f t="shared" si="123"/>
        <v/>
      </c>
      <c r="BL573" s="55" t="str">
        <f t="shared" si="123"/>
        <v/>
      </c>
      <c r="BM573" s="55" t="str">
        <f t="shared" si="123"/>
        <v/>
      </c>
      <c r="BN573" s="55" t="str">
        <f t="shared" si="123"/>
        <v/>
      </c>
      <c r="BO573" s="55" t="str">
        <f t="shared" si="123"/>
        <v/>
      </c>
      <c r="BP573" s="55" t="str">
        <f t="shared" si="123"/>
        <v/>
      </c>
      <c r="BQ573" s="55" t="str">
        <f t="shared" si="123"/>
        <v/>
      </c>
      <c r="BR573" s="62" t="str">
        <f t="shared" si="125"/>
        <v>Base</v>
      </c>
      <c r="BS573" s="62" t="str">
        <f t="shared" si="126"/>
        <v/>
      </c>
      <c r="BT573" s="63">
        <f t="shared" si="127"/>
        <v>61</v>
      </c>
      <c r="BU573" s="64">
        <f t="shared" si="128"/>
        <v>2.6599999999999997</v>
      </c>
      <c r="BV573" s="64">
        <f t="shared" si="129"/>
        <v>6.3199999999999994</v>
      </c>
      <c r="BW573" s="64">
        <f t="shared" si="130"/>
        <v>50.4</v>
      </c>
      <c r="BX573" s="65">
        <f t="shared" si="131"/>
        <v>46309.66</v>
      </c>
      <c r="BY573" s="65">
        <f t="shared" si="132"/>
        <v>46313.32</v>
      </c>
      <c r="BZ573" s="65">
        <f t="shared" si="133"/>
        <v>46357.4</v>
      </c>
    </row>
    <row r="574" spans="1:78" ht="15.5" x14ac:dyDescent="0.35">
      <c r="A574">
        <v>71406</v>
      </c>
      <c r="B574" t="s">
        <v>782</v>
      </c>
      <c r="C574" t="s">
        <v>62</v>
      </c>
      <c r="D574">
        <v>281</v>
      </c>
      <c r="E574">
        <v>3001</v>
      </c>
      <c r="F574" t="s">
        <v>397</v>
      </c>
      <c r="G574" t="s">
        <v>216</v>
      </c>
      <c r="H574" t="s">
        <v>62</v>
      </c>
      <c r="I574" s="13">
        <v>46251</v>
      </c>
      <c r="J574" s="13">
        <v>46367</v>
      </c>
      <c r="K574" s="13">
        <v>46309</v>
      </c>
      <c r="L574" t="s">
        <v>860</v>
      </c>
      <c r="M574" t="s">
        <v>161</v>
      </c>
      <c r="N574">
        <v>5</v>
      </c>
      <c r="O574">
        <v>0</v>
      </c>
      <c r="P574">
        <v>0</v>
      </c>
      <c r="Q574">
        <v>0</v>
      </c>
      <c r="R574">
        <v>0</v>
      </c>
      <c r="S574">
        <v>34370</v>
      </c>
      <c r="T574" t="s">
        <v>1035</v>
      </c>
      <c r="U574">
        <v>0</v>
      </c>
      <c r="V574"/>
      <c r="W574">
        <v>2</v>
      </c>
      <c r="X574" t="s">
        <v>194</v>
      </c>
      <c r="Y574"/>
      <c r="Z574" t="s">
        <v>394</v>
      </c>
      <c r="AA574"/>
      <c r="AB574"/>
      <c r="AC574"/>
      <c r="AD574"/>
      <c r="AE574"/>
      <c r="AF574" s="13">
        <v>46251</v>
      </c>
      <c r="AG574" s="13">
        <v>46367</v>
      </c>
      <c r="AH574" t="s">
        <v>19</v>
      </c>
      <c r="AI574">
        <v>1202</v>
      </c>
      <c r="AJ574"/>
      <c r="AK574"/>
      <c r="AL574"/>
      <c r="AM574" s="13">
        <v>46251</v>
      </c>
      <c r="AN574" s="13">
        <v>46367</v>
      </c>
      <c r="AO574"/>
      <c r="AP574"/>
      <c r="AQ574"/>
      <c r="AR574"/>
      <c r="AS574"/>
      <c r="AT574" s="59">
        <f>VLOOKUP($BR574,Tables!$D$14:$I$27,2,FALSE)*W574</f>
        <v>320</v>
      </c>
      <c r="AU574" s="59">
        <f>VLOOKUP($BR574,Tables!$D$14:$I$27,3,FALSE)</f>
        <v>0</v>
      </c>
      <c r="AV574" s="59">
        <f>VLOOKUP($BR574,Tables!$D$14:$I$27,4,FALSE)*W574</f>
        <v>0</v>
      </c>
      <c r="AW574" s="59">
        <f>VLOOKUP($BR574,Tables!$D$14:$I$27,5,FALSE)*W574</f>
        <v>0</v>
      </c>
      <c r="AX574" s="52">
        <f>IF(ISERROR(VLOOKUP(V574,Tables!$A$2:$B$27,2,FALSE))=TRUE,0,VLOOKUP(V574,Tables!$A$2:$B$27,2,FALSE))*VLOOKUP(BR574,Tables!$D$14:$J$27,7,FALSE)</f>
        <v>0</v>
      </c>
      <c r="AY574" s="52">
        <f>IF(ISERROR(VLOOKUP(BS574,Tables!$A$2:$B$31,2,FALSE))=TRUE,0,VLOOKUP(BS574,Tables!$A$2:$B$31,2,FALSE))</f>
        <v>0</v>
      </c>
      <c r="AZ574" s="59">
        <f>VLOOKUP($BR574,Tables!$D$14:$K$27,8,FALSE)</f>
        <v>0</v>
      </c>
      <c r="BA574" s="59">
        <f>IF(OR(BR574="T150",BR574="HYBT150"),W574*Tables!$L$23,0)</f>
        <v>0</v>
      </c>
      <c r="BB574" s="59">
        <f>IF(OR(BR574="T200",BR574="HYBT200"),W574*Tables!$E$24,0)</f>
        <v>0</v>
      </c>
      <c r="BC574" s="61">
        <f t="shared" si="124"/>
        <v>320</v>
      </c>
      <c r="BD574" s="55" t="str">
        <f t="shared" si="123"/>
        <v/>
      </c>
      <c r="BE574" s="55" t="str">
        <f t="shared" si="123"/>
        <v/>
      </c>
      <c r="BF574" s="55" t="str">
        <f t="shared" si="123"/>
        <v/>
      </c>
      <c r="BG574" s="55" t="str">
        <f t="shared" si="123"/>
        <v/>
      </c>
      <c r="BH574" s="55" t="str">
        <f t="shared" si="123"/>
        <v/>
      </c>
      <c r="BI574" s="55" t="str">
        <f t="shared" si="123"/>
        <v/>
      </c>
      <c r="BJ574" s="55" t="str">
        <f t="shared" si="123"/>
        <v/>
      </c>
      <c r="BK574" s="55" t="str">
        <f t="shared" si="123"/>
        <v/>
      </c>
      <c r="BL574" s="55" t="str">
        <f t="shared" si="123"/>
        <v/>
      </c>
      <c r="BM574" s="55" t="str">
        <f t="shared" si="123"/>
        <v/>
      </c>
      <c r="BN574" s="55" t="str">
        <f t="shared" si="123"/>
        <v/>
      </c>
      <c r="BO574" s="55" t="str">
        <f t="shared" si="123"/>
        <v/>
      </c>
      <c r="BP574" s="55" t="str">
        <f t="shared" si="123"/>
        <v/>
      </c>
      <c r="BQ574" s="55" t="str">
        <f t="shared" si="123"/>
        <v/>
      </c>
      <c r="BR574" s="62" t="str">
        <f t="shared" si="125"/>
        <v>Base</v>
      </c>
      <c r="BS574" s="62" t="str">
        <f t="shared" si="126"/>
        <v/>
      </c>
      <c r="BT574" s="63">
        <f t="shared" si="127"/>
        <v>117</v>
      </c>
      <c r="BU574" s="64">
        <f t="shared" si="128"/>
        <v>6.02</v>
      </c>
      <c r="BV574" s="64">
        <f t="shared" si="129"/>
        <v>13.04</v>
      </c>
      <c r="BW574" s="64">
        <f t="shared" si="130"/>
        <v>97.44</v>
      </c>
      <c r="BX574" s="65">
        <f t="shared" si="131"/>
        <v>46257.02</v>
      </c>
      <c r="BY574" s="65">
        <f t="shared" si="132"/>
        <v>46264.04</v>
      </c>
      <c r="BZ574" s="65">
        <f t="shared" si="133"/>
        <v>46349.440000000002</v>
      </c>
    </row>
    <row r="575" spans="1:78" ht="15.5" x14ac:dyDescent="0.35">
      <c r="A575">
        <v>71407</v>
      </c>
      <c r="B575" t="s">
        <v>782</v>
      </c>
      <c r="C575" t="s">
        <v>62</v>
      </c>
      <c r="D575">
        <v>287</v>
      </c>
      <c r="E575">
        <v>3001</v>
      </c>
      <c r="F575" t="s">
        <v>398</v>
      </c>
      <c r="G575" t="s">
        <v>216</v>
      </c>
      <c r="H575" t="s">
        <v>62</v>
      </c>
      <c r="I575" s="13">
        <v>46251</v>
      </c>
      <c r="J575" s="13">
        <v>46367</v>
      </c>
      <c r="K575" s="13">
        <v>46309</v>
      </c>
      <c r="L575" t="s">
        <v>860</v>
      </c>
      <c r="M575" t="s">
        <v>161</v>
      </c>
      <c r="N575">
        <v>5</v>
      </c>
      <c r="O575">
        <v>0</v>
      </c>
      <c r="P575">
        <v>0</v>
      </c>
      <c r="Q575">
        <v>0</v>
      </c>
      <c r="R575">
        <v>0</v>
      </c>
      <c r="S575">
        <v>240802</v>
      </c>
      <c r="T575" t="s">
        <v>1036</v>
      </c>
      <c r="U575">
        <v>0</v>
      </c>
      <c r="V575"/>
      <c r="W575">
        <v>2</v>
      </c>
      <c r="X575" t="s">
        <v>194</v>
      </c>
      <c r="Y575"/>
      <c r="Z575" t="s">
        <v>394</v>
      </c>
      <c r="AA575"/>
      <c r="AB575"/>
      <c r="AC575"/>
      <c r="AD575"/>
      <c r="AE575"/>
      <c r="AF575" s="13">
        <v>46251</v>
      </c>
      <c r="AG575" s="13">
        <v>46367</v>
      </c>
      <c r="AH575" t="s">
        <v>19</v>
      </c>
      <c r="AI575">
        <v>1202</v>
      </c>
      <c r="AJ575"/>
      <c r="AK575"/>
      <c r="AL575"/>
      <c r="AM575" s="13">
        <v>46251</v>
      </c>
      <c r="AN575" s="13">
        <v>46367</v>
      </c>
      <c r="AO575"/>
      <c r="AP575"/>
      <c r="AQ575"/>
      <c r="AR575"/>
      <c r="AS575"/>
      <c r="AT575" s="59">
        <f>VLOOKUP($BR575,Tables!$D$14:$I$27,2,FALSE)*W575</f>
        <v>320</v>
      </c>
      <c r="AU575" s="59">
        <f>VLOOKUP($BR575,Tables!$D$14:$I$27,3,FALSE)</f>
        <v>0</v>
      </c>
      <c r="AV575" s="59">
        <f>VLOOKUP($BR575,Tables!$D$14:$I$27,4,FALSE)*W575</f>
        <v>0</v>
      </c>
      <c r="AW575" s="59">
        <f>VLOOKUP($BR575,Tables!$D$14:$I$27,5,FALSE)*W575</f>
        <v>0</v>
      </c>
      <c r="AX575" s="52">
        <f>IF(ISERROR(VLOOKUP(V575,Tables!$A$2:$B$27,2,FALSE))=TRUE,0,VLOOKUP(V575,Tables!$A$2:$B$27,2,FALSE))*VLOOKUP(BR575,Tables!$D$14:$J$27,7,FALSE)</f>
        <v>0</v>
      </c>
      <c r="AY575" s="52">
        <f>IF(ISERROR(VLOOKUP(BS575,Tables!$A$2:$B$31,2,FALSE))=TRUE,0,VLOOKUP(BS575,Tables!$A$2:$B$31,2,FALSE))</f>
        <v>0</v>
      </c>
      <c r="AZ575" s="59">
        <f>VLOOKUP($BR575,Tables!$D$14:$K$27,8,FALSE)</f>
        <v>0</v>
      </c>
      <c r="BA575" s="59">
        <f>IF(OR(BR575="T150",BR575="HYBT150"),W575*Tables!$L$23,0)</f>
        <v>0</v>
      </c>
      <c r="BB575" s="59">
        <f>IF(OR(BR575="T200",BR575="HYBT200"),W575*Tables!$E$24,0)</f>
        <v>0</v>
      </c>
      <c r="BC575" s="61">
        <f t="shared" si="124"/>
        <v>320</v>
      </c>
      <c r="BD575" s="55" t="str">
        <f t="shared" si="123"/>
        <v/>
      </c>
      <c r="BE575" s="55" t="str">
        <f t="shared" si="123"/>
        <v/>
      </c>
      <c r="BF575" s="55" t="str">
        <f t="shared" si="123"/>
        <v/>
      </c>
      <c r="BG575" s="55" t="str">
        <f t="shared" si="123"/>
        <v/>
      </c>
      <c r="BH575" s="55" t="str">
        <f t="shared" si="123"/>
        <v/>
      </c>
      <c r="BI575" s="55" t="str">
        <f t="shared" si="123"/>
        <v/>
      </c>
      <c r="BJ575" s="55" t="str">
        <f t="shared" si="123"/>
        <v/>
      </c>
      <c r="BK575" s="55" t="str">
        <f t="shared" si="123"/>
        <v/>
      </c>
      <c r="BL575" s="55" t="str">
        <f t="shared" si="123"/>
        <v/>
      </c>
      <c r="BM575" s="55" t="str">
        <f t="shared" si="123"/>
        <v/>
      </c>
      <c r="BN575" s="55" t="str">
        <f t="shared" si="123"/>
        <v/>
      </c>
      <c r="BO575" s="55" t="str">
        <f t="shared" si="123"/>
        <v/>
      </c>
      <c r="BP575" s="55" t="str">
        <f t="shared" si="123"/>
        <v/>
      </c>
      <c r="BQ575" s="55" t="str">
        <f t="shared" si="123"/>
        <v/>
      </c>
      <c r="BR575" s="62" t="str">
        <f t="shared" si="125"/>
        <v>Base</v>
      </c>
      <c r="BS575" s="62" t="str">
        <f t="shared" si="126"/>
        <v/>
      </c>
      <c r="BT575" s="63">
        <f t="shared" si="127"/>
        <v>117</v>
      </c>
      <c r="BU575" s="64">
        <f t="shared" si="128"/>
        <v>6.02</v>
      </c>
      <c r="BV575" s="64">
        <f t="shared" si="129"/>
        <v>13.04</v>
      </c>
      <c r="BW575" s="64">
        <f t="shared" si="130"/>
        <v>97.44</v>
      </c>
      <c r="BX575" s="65">
        <f t="shared" si="131"/>
        <v>46257.02</v>
      </c>
      <c r="BY575" s="65">
        <f t="shared" si="132"/>
        <v>46264.04</v>
      </c>
      <c r="BZ575" s="65">
        <f t="shared" si="133"/>
        <v>46349.440000000002</v>
      </c>
    </row>
    <row r="576" spans="1:78" ht="15.5" x14ac:dyDescent="0.35">
      <c r="A576">
        <v>71408</v>
      </c>
      <c r="B576" t="s">
        <v>782</v>
      </c>
      <c r="C576" t="s">
        <v>62</v>
      </c>
      <c r="D576">
        <v>288</v>
      </c>
      <c r="E576">
        <v>3001</v>
      </c>
      <c r="F576" t="s">
        <v>399</v>
      </c>
      <c r="G576" t="s">
        <v>216</v>
      </c>
      <c r="H576" t="s">
        <v>62</v>
      </c>
      <c r="I576" s="13">
        <v>46251</v>
      </c>
      <c r="J576" s="13">
        <v>46367</v>
      </c>
      <c r="K576" s="13">
        <v>46309</v>
      </c>
      <c r="L576" t="s">
        <v>860</v>
      </c>
      <c r="M576" t="s">
        <v>161</v>
      </c>
      <c r="N576">
        <v>8</v>
      </c>
      <c r="O576">
        <v>0</v>
      </c>
      <c r="P576">
        <v>0</v>
      </c>
      <c r="Q576">
        <v>0</v>
      </c>
      <c r="R576">
        <v>0</v>
      </c>
      <c r="S576">
        <v>371492</v>
      </c>
      <c r="T576" t="s">
        <v>1037</v>
      </c>
      <c r="U576">
        <v>0</v>
      </c>
      <c r="V576"/>
      <c r="W576">
        <v>2</v>
      </c>
      <c r="X576" t="s">
        <v>194</v>
      </c>
      <c r="Y576"/>
      <c r="Z576" t="s">
        <v>394</v>
      </c>
      <c r="AA576"/>
      <c r="AB576"/>
      <c r="AC576"/>
      <c r="AD576"/>
      <c r="AE576"/>
      <c r="AF576" s="13">
        <v>46251</v>
      </c>
      <c r="AG576" s="13">
        <v>46367</v>
      </c>
      <c r="AH576" t="s">
        <v>19</v>
      </c>
      <c r="AI576">
        <v>1202</v>
      </c>
      <c r="AJ576"/>
      <c r="AK576"/>
      <c r="AL576"/>
      <c r="AM576" s="13">
        <v>46251</v>
      </c>
      <c r="AN576" s="13">
        <v>46367</v>
      </c>
      <c r="AO576"/>
      <c r="AP576"/>
      <c r="AQ576"/>
      <c r="AR576"/>
      <c r="AS576"/>
      <c r="AT576" s="59">
        <f>VLOOKUP($BR576,Tables!$D$14:$I$27,2,FALSE)*W576</f>
        <v>320</v>
      </c>
      <c r="AU576" s="59">
        <f>VLOOKUP($BR576,Tables!$D$14:$I$27,3,FALSE)</f>
        <v>0</v>
      </c>
      <c r="AV576" s="59">
        <f>VLOOKUP($BR576,Tables!$D$14:$I$27,4,FALSE)*W576</f>
        <v>0</v>
      </c>
      <c r="AW576" s="59">
        <f>VLOOKUP($BR576,Tables!$D$14:$I$27,5,FALSE)*W576</f>
        <v>0</v>
      </c>
      <c r="AX576" s="52">
        <f>IF(ISERROR(VLOOKUP(V576,Tables!$A$2:$B$27,2,FALSE))=TRUE,0,VLOOKUP(V576,Tables!$A$2:$B$27,2,FALSE))*VLOOKUP(BR576,Tables!$D$14:$J$27,7,FALSE)</f>
        <v>0</v>
      </c>
      <c r="AY576" s="52">
        <f>IF(ISERROR(VLOOKUP(BS576,Tables!$A$2:$B$31,2,FALSE))=TRUE,0,VLOOKUP(BS576,Tables!$A$2:$B$31,2,FALSE))</f>
        <v>0</v>
      </c>
      <c r="AZ576" s="59">
        <f>VLOOKUP($BR576,Tables!$D$14:$K$27,8,FALSE)</f>
        <v>0</v>
      </c>
      <c r="BA576" s="59">
        <f>IF(OR(BR576="T150",BR576="HYBT150"),W576*Tables!$L$23,0)</f>
        <v>0</v>
      </c>
      <c r="BB576" s="59">
        <f>IF(OR(BR576="T200",BR576="HYBT200"),W576*Tables!$E$24,0)</f>
        <v>0</v>
      </c>
      <c r="BC576" s="61">
        <f t="shared" si="124"/>
        <v>320</v>
      </c>
      <c r="BD576" s="55" t="str">
        <f t="shared" si="123"/>
        <v/>
      </c>
      <c r="BE576" s="55" t="str">
        <f t="shared" si="123"/>
        <v/>
      </c>
      <c r="BF576" s="55" t="str">
        <f t="shared" si="123"/>
        <v/>
      </c>
      <c r="BG576" s="55" t="str">
        <f t="shared" si="123"/>
        <v/>
      </c>
      <c r="BH576" s="55" t="str">
        <f t="shared" si="123"/>
        <v/>
      </c>
      <c r="BI576" s="55" t="str">
        <f t="shared" si="123"/>
        <v/>
      </c>
      <c r="BJ576" s="55" t="str">
        <f t="shared" si="123"/>
        <v/>
      </c>
      <c r="BK576" s="55" t="str">
        <f t="shared" si="123"/>
        <v/>
      </c>
      <c r="BL576" s="55" t="str">
        <f t="shared" si="123"/>
        <v/>
      </c>
      <c r="BM576" s="55" t="str">
        <f t="shared" si="123"/>
        <v/>
      </c>
      <c r="BN576" s="55" t="str">
        <f t="shared" si="123"/>
        <v/>
      </c>
      <c r="BO576" s="55" t="str">
        <f t="shared" si="123"/>
        <v/>
      </c>
      <c r="BP576" s="55" t="str">
        <f t="shared" si="123"/>
        <v/>
      </c>
      <c r="BQ576" s="55" t="str">
        <f t="shared" si="123"/>
        <v/>
      </c>
      <c r="BR576" s="62" t="str">
        <f t="shared" si="125"/>
        <v>Base</v>
      </c>
      <c r="BS576" s="62" t="str">
        <f t="shared" si="126"/>
        <v/>
      </c>
      <c r="BT576" s="63">
        <f t="shared" si="127"/>
        <v>117</v>
      </c>
      <c r="BU576" s="64">
        <f t="shared" si="128"/>
        <v>6.02</v>
      </c>
      <c r="BV576" s="64">
        <f t="shared" si="129"/>
        <v>13.04</v>
      </c>
      <c r="BW576" s="64">
        <f t="shared" si="130"/>
        <v>97.44</v>
      </c>
      <c r="BX576" s="65">
        <f t="shared" si="131"/>
        <v>46257.02</v>
      </c>
      <c r="BY576" s="65">
        <f t="shared" si="132"/>
        <v>46264.04</v>
      </c>
      <c r="BZ576" s="65">
        <f t="shared" si="133"/>
        <v>46349.440000000002</v>
      </c>
    </row>
    <row r="577" spans="1:78" ht="15.5" x14ac:dyDescent="0.35">
      <c r="A577">
        <v>71912</v>
      </c>
      <c r="B577" t="s">
        <v>782</v>
      </c>
      <c r="C577" t="s">
        <v>63</v>
      </c>
      <c r="D577">
        <v>100</v>
      </c>
      <c r="E577">
        <v>3090</v>
      </c>
      <c r="F577" t="s">
        <v>64</v>
      </c>
      <c r="G577" t="s">
        <v>283</v>
      </c>
      <c r="H577" t="s">
        <v>63</v>
      </c>
      <c r="I577" s="13">
        <v>46253</v>
      </c>
      <c r="J577" s="13">
        <v>46533</v>
      </c>
      <c r="K577" s="13">
        <v>46393</v>
      </c>
      <c r="L577" t="s">
        <v>1012</v>
      </c>
      <c r="M577" t="s">
        <v>512</v>
      </c>
      <c r="N577">
        <v>10</v>
      </c>
      <c r="O577">
        <v>0</v>
      </c>
      <c r="P577">
        <v>0</v>
      </c>
      <c r="Q577">
        <v>0</v>
      </c>
      <c r="R577">
        <v>0</v>
      </c>
      <c r="S577" t="s">
        <v>197</v>
      </c>
      <c r="T577" t="s">
        <v>197</v>
      </c>
      <c r="U577">
        <v>0</v>
      </c>
      <c r="V577"/>
      <c r="W577">
        <v>7</v>
      </c>
      <c r="X577" t="s">
        <v>194</v>
      </c>
      <c r="Y577"/>
      <c r="Z577" t="s">
        <v>153</v>
      </c>
      <c r="AA577" t="s">
        <v>153</v>
      </c>
      <c r="AB577" t="s">
        <v>199</v>
      </c>
      <c r="AC577" t="s">
        <v>486</v>
      </c>
      <c r="AD577" t="s">
        <v>487</v>
      </c>
      <c r="AE577" t="s">
        <v>480</v>
      </c>
      <c r="AF577" s="13">
        <v>46253</v>
      </c>
      <c r="AG577" s="13">
        <v>46533</v>
      </c>
      <c r="AH577"/>
      <c r="AI577"/>
      <c r="AJ577"/>
      <c r="AK577"/>
      <c r="AL577"/>
      <c r="AM577"/>
      <c r="AN577"/>
      <c r="AO577"/>
      <c r="AP577"/>
      <c r="AQ577"/>
      <c r="AR577"/>
      <c r="AS577"/>
      <c r="AT577" s="59">
        <f>VLOOKUP($BR577,Tables!$D$14:$I$27,2,FALSE)*W577</f>
        <v>1120</v>
      </c>
      <c r="AU577" s="59">
        <f>VLOOKUP($BR577,Tables!$D$14:$I$27,3,FALSE)</f>
        <v>0</v>
      </c>
      <c r="AV577" s="59">
        <f>VLOOKUP($BR577,Tables!$D$14:$I$27,4,FALSE)*W577</f>
        <v>0</v>
      </c>
      <c r="AW577" s="59">
        <f>VLOOKUP($BR577,Tables!$D$14:$I$27,5,FALSE)*W577</f>
        <v>0</v>
      </c>
      <c r="AX577" s="52">
        <f>IF(ISERROR(VLOOKUP(V577,Tables!$A$2:$B$27,2,FALSE))=TRUE,0,VLOOKUP(V577,Tables!$A$2:$B$27,2,FALSE))*VLOOKUP(BR577,Tables!$D$14:$J$27,7,FALSE)</f>
        <v>0</v>
      </c>
      <c r="AY577" s="52">
        <f>IF(ISERROR(VLOOKUP(BS577,Tables!$A$2:$B$31,2,FALSE))=TRUE,0,VLOOKUP(BS577,Tables!$A$2:$B$31,2,FALSE))</f>
        <v>0</v>
      </c>
      <c r="AZ577" s="59">
        <f>VLOOKUP($BR577,Tables!$D$14:$K$27,8,FALSE)</f>
        <v>0</v>
      </c>
      <c r="BA577" s="59">
        <f>IF(OR(BR577="T150",BR577="HYBT150"),W577*Tables!$L$23,0)</f>
        <v>0</v>
      </c>
      <c r="BB577" s="59">
        <f>IF(OR(BR577="T200",BR577="HYBT200"),W577*Tables!$E$24,0)</f>
        <v>0</v>
      </c>
      <c r="BC577" s="61">
        <f t="shared" si="124"/>
        <v>1120</v>
      </c>
      <c r="BD577" s="55" t="str">
        <f t="shared" si="123"/>
        <v/>
      </c>
      <c r="BE577" s="55" t="str">
        <f t="shared" si="123"/>
        <v/>
      </c>
      <c r="BF577" s="55" t="str">
        <f t="shared" si="123"/>
        <v/>
      </c>
      <c r="BG577" s="55" t="str">
        <f t="shared" si="123"/>
        <v/>
      </c>
      <c r="BH577" s="55" t="str">
        <f t="shared" si="123"/>
        <v/>
      </c>
      <c r="BI577" s="55" t="str">
        <f t="shared" si="123"/>
        <v/>
      </c>
      <c r="BJ577" s="55" t="str">
        <f t="shared" si="123"/>
        <v/>
      </c>
      <c r="BK577" s="55" t="str">
        <f t="shared" si="123"/>
        <v/>
      </c>
      <c r="BL577" s="55" t="str">
        <f t="shared" si="123"/>
        <v/>
      </c>
      <c r="BM577" s="55" t="str">
        <f t="shared" si="123"/>
        <v/>
      </c>
      <c r="BN577" s="55" t="str">
        <f t="shared" si="123"/>
        <v/>
      </c>
      <c r="BO577" s="55" t="str">
        <f t="shared" si="123"/>
        <v/>
      </c>
      <c r="BP577" s="55" t="str">
        <f t="shared" si="123"/>
        <v/>
      </c>
      <c r="BQ577" s="55" t="str">
        <f t="shared" si="123"/>
        <v/>
      </c>
      <c r="BR577" s="62" t="str">
        <f t="shared" si="125"/>
        <v>Base</v>
      </c>
      <c r="BS577" s="62" t="str">
        <f t="shared" si="126"/>
        <v/>
      </c>
      <c r="BT577" s="63">
        <f t="shared" si="127"/>
        <v>281</v>
      </c>
      <c r="BU577" s="64">
        <f t="shared" si="128"/>
        <v>15.86</v>
      </c>
      <c r="BV577" s="64">
        <f t="shared" si="129"/>
        <v>32.72</v>
      </c>
      <c r="BW577" s="64">
        <f t="shared" si="130"/>
        <v>235.2</v>
      </c>
      <c r="BX577" s="65">
        <f t="shared" si="131"/>
        <v>46268.86</v>
      </c>
      <c r="BY577" s="65">
        <f t="shared" si="132"/>
        <v>46285.72</v>
      </c>
      <c r="BZ577" s="65">
        <f t="shared" si="133"/>
        <v>46489.2</v>
      </c>
    </row>
    <row r="578" spans="1:78" ht="15.5" x14ac:dyDescent="0.35">
      <c r="A578">
        <v>71913</v>
      </c>
      <c r="B578" t="s">
        <v>782</v>
      </c>
      <c r="C578" t="s">
        <v>63</v>
      </c>
      <c r="D578">
        <v>100</v>
      </c>
      <c r="E578">
        <v>3091</v>
      </c>
      <c r="F578" t="s">
        <v>64</v>
      </c>
      <c r="G578" t="s">
        <v>283</v>
      </c>
      <c r="H578" t="s">
        <v>63</v>
      </c>
      <c r="I578" s="13">
        <v>46253</v>
      </c>
      <c r="J578" s="13">
        <v>46533</v>
      </c>
      <c r="K578" s="13">
        <v>46393</v>
      </c>
      <c r="L578" t="s">
        <v>1012</v>
      </c>
      <c r="M578" t="s">
        <v>512</v>
      </c>
      <c r="N578">
        <v>10</v>
      </c>
      <c r="O578">
        <v>0</v>
      </c>
      <c r="P578">
        <v>0</v>
      </c>
      <c r="Q578">
        <v>0</v>
      </c>
      <c r="R578">
        <v>0</v>
      </c>
      <c r="S578" t="s">
        <v>197</v>
      </c>
      <c r="T578" t="s">
        <v>197</v>
      </c>
      <c r="U578">
        <v>0</v>
      </c>
      <c r="V578"/>
      <c r="W578">
        <v>7</v>
      </c>
      <c r="X578" t="s">
        <v>194</v>
      </c>
      <c r="Y578"/>
      <c r="Z578" t="s">
        <v>153</v>
      </c>
      <c r="AA578" t="s">
        <v>153</v>
      </c>
      <c r="AB578" t="s">
        <v>199</v>
      </c>
      <c r="AC578" t="s">
        <v>215</v>
      </c>
      <c r="AD578" t="s">
        <v>603</v>
      </c>
      <c r="AE578" t="s">
        <v>480</v>
      </c>
      <c r="AF578" s="13">
        <v>46253</v>
      </c>
      <c r="AG578" s="13">
        <v>46533</v>
      </c>
      <c r="AH578"/>
      <c r="AI578"/>
      <c r="AJ578"/>
      <c r="AK578"/>
      <c r="AL578"/>
      <c r="AM578"/>
      <c r="AN578"/>
      <c r="AO578"/>
      <c r="AP578"/>
      <c r="AQ578"/>
      <c r="AR578"/>
      <c r="AS578"/>
      <c r="AT578" s="59">
        <f>VLOOKUP($BR578,Tables!$D$14:$I$27,2,FALSE)*W578</f>
        <v>1120</v>
      </c>
      <c r="AU578" s="59">
        <f>VLOOKUP($BR578,Tables!$D$14:$I$27,3,FALSE)</f>
        <v>0</v>
      </c>
      <c r="AV578" s="59">
        <f>VLOOKUP($BR578,Tables!$D$14:$I$27,4,FALSE)*W578</f>
        <v>0</v>
      </c>
      <c r="AW578" s="59">
        <f>VLOOKUP($BR578,Tables!$D$14:$I$27,5,FALSE)*W578</f>
        <v>0</v>
      </c>
      <c r="AX578" s="52">
        <f>IF(ISERROR(VLOOKUP(V578,Tables!$A$2:$B$27,2,FALSE))=TRUE,0,VLOOKUP(V578,Tables!$A$2:$B$27,2,FALSE))*VLOOKUP(BR578,Tables!$D$14:$J$27,7,FALSE)</f>
        <v>0</v>
      </c>
      <c r="AY578" s="52">
        <f>IF(ISERROR(VLOOKUP(BS578,Tables!$A$2:$B$31,2,FALSE))=TRUE,0,VLOOKUP(BS578,Tables!$A$2:$B$31,2,FALSE))</f>
        <v>0</v>
      </c>
      <c r="AZ578" s="59">
        <f>VLOOKUP($BR578,Tables!$D$14:$K$27,8,FALSE)</f>
        <v>0</v>
      </c>
      <c r="BA578" s="59">
        <f>IF(OR(BR578="T150",BR578="HYBT150"),W578*Tables!$L$23,0)</f>
        <v>0</v>
      </c>
      <c r="BB578" s="59">
        <f>IF(OR(BR578="T200",BR578="HYBT200"),W578*Tables!$E$24,0)</f>
        <v>0</v>
      </c>
      <c r="BC578" s="61">
        <f t="shared" si="124"/>
        <v>1120</v>
      </c>
      <c r="BD578" s="55" t="str">
        <f t="shared" si="123"/>
        <v/>
      </c>
      <c r="BE578" s="55" t="str">
        <f t="shared" si="123"/>
        <v/>
      </c>
      <c r="BF578" s="55" t="str">
        <f t="shared" si="123"/>
        <v/>
      </c>
      <c r="BG578" s="55" t="str">
        <f t="shared" si="123"/>
        <v/>
      </c>
      <c r="BH578" s="55" t="str">
        <f t="shared" si="123"/>
        <v/>
      </c>
      <c r="BI578" s="55" t="str">
        <f t="shared" si="123"/>
        <v/>
      </c>
      <c r="BJ578" s="55" t="str">
        <f t="shared" si="123"/>
        <v/>
      </c>
      <c r="BK578" s="55" t="str">
        <f t="shared" si="123"/>
        <v/>
      </c>
      <c r="BL578" s="55" t="str">
        <f t="shared" si="123"/>
        <v/>
      </c>
      <c r="BM578" s="55" t="str">
        <f t="shared" si="123"/>
        <v/>
      </c>
      <c r="BN578" s="55" t="str">
        <f t="shared" si="123"/>
        <v/>
      </c>
      <c r="BO578" s="55" t="str">
        <f t="shared" si="123"/>
        <v/>
      </c>
      <c r="BP578" s="55" t="str">
        <f t="shared" si="123"/>
        <v/>
      </c>
      <c r="BQ578" s="55" t="str">
        <f t="shared" si="123"/>
        <v/>
      </c>
      <c r="BR578" s="62" t="str">
        <f t="shared" si="125"/>
        <v>Base</v>
      </c>
      <c r="BS578" s="62" t="str">
        <f t="shared" si="126"/>
        <v/>
      </c>
      <c r="BT578" s="63">
        <f t="shared" si="127"/>
        <v>281</v>
      </c>
      <c r="BU578" s="64">
        <f t="shared" si="128"/>
        <v>15.86</v>
      </c>
      <c r="BV578" s="64">
        <f t="shared" si="129"/>
        <v>32.72</v>
      </c>
      <c r="BW578" s="64">
        <f t="shared" si="130"/>
        <v>235.2</v>
      </c>
      <c r="BX578" s="65">
        <f t="shared" si="131"/>
        <v>46268.86</v>
      </c>
      <c r="BY578" s="65">
        <f t="shared" si="132"/>
        <v>46285.72</v>
      </c>
      <c r="BZ578" s="65">
        <f t="shared" si="133"/>
        <v>46489.2</v>
      </c>
    </row>
    <row r="579" spans="1:78" ht="15.5" x14ac:dyDescent="0.35">
      <c r="A579">
        <v>71914</v>
      </c>
      <c r="B579" t="s">
        <v>782</v>
      </c>
      <c r="C579" t="s">
        <v>63</v>
      </c>
      <c r="D579">
        <v>100</v>
      </c>
      <c r="E579">
        <v>3092</v>
      </c>
      <c r="F579" t="s">
        <v>64</v>
      </c>
      <c r="G579" t="s">
        <v>283</v>
      </c>
      <c r="H579" t="s">
        <v>63</v>
      </c>
      <c r="I579" s="13">
        <v>46253</v>
      </c>
      <c r="J579" s="13">
        <v>46533</v>
      </c>
      <c r="K579" s="13">
        <v>46393</v>
      </c>
      <c r="L579" t="s">
        <v>1012</v>
      </c>
      <c r="M579" t="s">
        <v>512</v>
      </c>
      <c r="N579">
        <v>10</v>
      </c>
      <c r="O579">
        <v>0</v>
      </c>
      <c r="P579">
        <v>0</v>
      </c>
      <c r="Q579">
        <v>0</v>
      </c>
      <c r="R579">
        <v>0</v>
      </c>
      <c r="S579" t="s">
        <v>197</v>
      </c>
      <c r="T579" t="s">
        <v>197</v>
      </c>
      <c r="U579">
        <v>0</v>
      </c>
      <c r="V579"/>
      <c r="W579">
        <v>7</v>
      </c>
      <c r="X579" t="s">
        <v>194</v>
      </c>
      <c r="Y579"/>
      <c r="Z579" t="s">
        <v>153</v>
      </c>
      <c r="AA579" t="s">
        <v>153</v>
      </c>
      <c r="AB579" t="s">
        <v>199</v>
      </c>
      <c r="AC579" t="s">
        <v>314</v>
      </c>
      <c r="AD579" t="s">
        <v>305</v>
      </c>
      <c r="AE579" t="s">
        <v>480</v>
      </c>
      <c r="AF579" s="13">
        <v>46253</v>
      </c>
      <c r="AG579" s="13">
        <v>46533</v>
      </c>
      <c r="AH579"/>
      <c r="AI579"/>
      <c r="AJ579"/>
      <c r="AK579"/>
      <c r="AL579"/>
      <c r="AM579"/>
      <c r="AN579"/>
      <c r="AO579"/>
      <c r="AP579"/>
      <c r="AQ579"/>
      <c r="AR579"/>
      <c r="AS579"/>
      <c r="AT579" s="59">
        <f>VLOOKUP($BR579,Tables!$D$14:$I$27,2,FALSE)*W579</f>
        <v>1120</v>
      </c>
      <c r="AU579" s="59">
        <f>VLOOKUP($BR579,Tables!$D$14:$I$27,3,FALSE)</f>
        <v>0</v>
      </c>
      <c r="AV579" s="59">
        <f>VLOOKUP($BR579,Tables!$D$14:$I$27,4,FALSE)*W579</f>
        <v>0</v>
      </c>
      <c r="AW579" s="59">
        <f>VLOOKUP($BR579,Tables!$D$14:$I$27,5,FALSE)*W579</f>
        <v>0</v>
      </c>
      <c r="AX579" s="52">
        <f>IF(ISERROR(VLOOKUP(V579,Tables!$A$2:$B$27,2,FALSE))=TRUE,0,VLOOKUP(V579,Tables!$A$2:$B$27,2,FALSE))*VLOOKUP(BR579,Tables!$D$14:$J$27,7,FALSE)</f>
        <v>0</v>
      </c>
      <c r="AY579" s="52">
        <f>IF(ISERROR(VLOOKUP(BS579,Tables!$A$2:$B$31,2,FALSE))=TRUE,0,VLOOKUP(BS579,Tables!$A$2:$B$31,2,FALSE))</f>
        <v>0</v>
      </c>
      <c r="AZ579" s="59">
        <f>VLOOKUP($BR579,Tables!$D$14:$K$27,8,FALSE)</f>
        <v>0</v>
      </c>
      <c r="BA579" s="59">
        <f>IF(OR(BR579="T150",BR579="HYBT150"),W579*Tables!$L$23,0)</f>
        <v>0</v>
      </c>
      <c r="BB579" s="59">
        <f>IF(OR(BR579="T200",BR579="HYBT200"),W579*Tables!$E$24,0)</f>
        <v>0</v>
      </c>
      <c r="BC579" s="61">
        <f t="shared" si="124"/>
        <v>1120</v>
      </c>
      <c r="BD579" s="55" t="str">
        <f t="shared" si="123"/>
        <v/>
      </c>
      <c r="BE579" s="55" t="str">
        <f t="shared" si="123"/>
        <v/>
      </c>
      <c r="BF579" s="55" t="str">
        <f t="shared" si="123"/>
        <v/>
      </c>
      <c r="BG579" s="55" t="str">
        <f t="shared" si="123"/>
        <v/>
      </c>
      <c r="BH579" s="55" t="str">
        <f t="shared" si="123"/>
        <v/>
      </c>
      <c r="BI579" s="55" t="str">
        <f t="shared" si="123"/>
        <v/>
      </c>
      <c r="BJ579" s="55" t="str">
        <f t="shared" si="123"/>
        <v/>
      </c>
      <c r="BK579" s="55" t="str">
        <f t="shared" si="123"/>
        <v/>
      </c>
      <c r="BL579" s="55" t="str">
        <f t="shared" si="123"/>
        <v/>
      </c>
      <c r="BM579" s="55" t="str">
        <f t="shared" ref="BD579:BQ597" si="134">IF(ISERROR(SEARCHB(" "&amp;BM$1&amp;" "," "&amp;$L579&amp;" "))=TRUE,"",BM$1)</f>
        <v/>
      </c>
      <c r="BN579" s="55" t="str">
        <f t="shared" si="134"/>
        <v/>
      </c>
      <c r="BO579" s="55" t="str">
        <f t="shared" si="134"/>
        <v/>
      </c>
      <c r="BP579" s="55" t="str">
        <f t="shared" si="134"/>
        <v/>
      </c>
      <c r="BQ579" s="55" t="str">
        <f t="shared" si="134"/>
        <v/>
      </c>
      <c r="BR579" s="62" t="str">
        <f t="shared" si="125"/>
        <v>Base</v>
      </c>
      <c r="BS579" s="62" t="str">
        <f t="shared" si="126"/>
        <v/>
      </c>
      <c r="BT579" s="63">
        <f t="shared" si="127"/>
        <v>281</v>
      </c>
      <c r="BU579" s="64">
        <f t="shared" si="128"/>
        <v>15.86</v>
      </c>
      <c r="BV579" s="64">
        <f t="shared" si="129"/>
        <v>32.72</v>
      </c>
      <c r="BW579" s="64">
        <f t="shared" si="130"/>
        <v>235.2</v>
      </c>
      <c r="BX579" s="65">
        <f t="shared" si="131"/>
        <v>46268.86</v>
      </c>
      <c r="BY579" s="65">
        <f t="shared" si="132"/>
        <v>46285.72</v>
      </c>
      <c r="BZ579" s="65">
        <f t="shared" si="133"/>
        <v>46489.2</v>
      </c>
    </row>
    <row r="580" spans="1:78" ht="15.5" x14ac:dyDescent="0.35">
      <c r="A580">
        <v>71994</v>
      </c>
      <c r="B580" t="s">
        <v>782</v>
      </c>
      <c r="C580" t="s">
        <v>63</v>
      </c>
      <c r="D580">
        <v>100</v>
      </c>
      <c r="E580">
        <v>3093</v>
      </c>
      <c r="F580" t="s">
        <v>64</v>
      </c>
      <c r="G580" t="s">
        <v>283</v>
      </c>
      <c r="H580" t="s">
        <v>63</v>
      </c>
      <c r="I580" s="13">
        <v>46251</v>
      </c>
      <c r="J580" s="13">
        <v>46367</v>
      </c>
      <c r="K580" s="13">
        <v>46309</v>
      </c>
      <c r="L580" t="s">
        <v>19</v>
      </c>
      <c r="M580" t="s">
        <v>512</v>
      </c>
      <c r="N580">
        <v>10</v>
      </c>
      <c r="O580">
        <v>0</v>
      </c>
      <c r="P580">
        <v>0</v>
      </c>
      <c r="Q580">
        <v>0</v>
      </c>
      <c r="R580">
        <v>0</v>
      </c>
      <c r="S580" t="s">
        <v>197</v>
      </c>
      <c r="T580" t="s">
        <v>197</v>
      </c>
      <c r="U580">
        <v>0</v>
      </c>
      <c r="V580"/>
      <c r="W580">
        <v>7</v>
      </c>
      <c r="X580" t="s">
        <v>940</v>
      </c>
      <c r="Y580"/>
      <c r="Z580" t="s">
        <v>153</v>
      </c>
      <c r="AA580" t="s">
        <v>153</v>
      </c>
      <c r="AB580" t="s">
        <v>199</v>
      </c>
      <c r="AC580" t="s">
        <v>204</v>
      </c>
      <c r="AD580" t="s">
        <v>513</v>
      </c>
      <c r="AE580" t="s">
        <v>496</v>
      </c>
      <c r="AF580" s="13">
        <v>46251</v>
      </c>
      <c r="AG580" s="13">
        <v>46367</v>
      </c>
      <c r="AH580"/>
      <c r="AI580"/>
      <c r="AJ580"/>
      <c r="AK580"/>
      <c r="AL580"/>
      <c r="AM580"/>
      <c r="AN580"/>
      <c r="AO580"/>
      <c r="AP580"/>
      <c r="AQ580"/>
      <c r="AR580"/>
      <c r="AS580"/>
      <c r="AT580" s="59">
        <f>VLOOKUP($BR580,Tables!$D$14:$I$27,2,FALSE)*W580</f>
        <v>1120</v>
      </c>
      <c r="AU580" s="59">
        <f>VLOOKUP($BR580,Tables!$D$14:$I$27,3,FALSE)</f>
        <v>0</v>
      </c>
      <c r="AV580" s="59">
        <f>VLOOKUP($BR580,Tables!$D$14:$I$27,4,FALSE)*W580</f>
        <v>0</v>
      </c>
      <c r="AW580" s="59">
        <f>VLOOKUP($BR580,Tables!$D$14:$I$27,5,FALSE)*W580</f>
        <v>0</v>
      </c>
      <c r="AX580" s="52">
        <f>IF(ISERROR(VLOOKUP(V580,Tables!$A$2:$B$27,2,FALSE))=TRUE,0,VLOOKUP(V580,Tables!$A$2:$B$27,2,FALSE))*VLOOKUP(BR580,Tables!$D$14:$J$27,7,FALSE)</f>
        <v>0</v>
      </c>
      <c r="AY580" s="52">
        <f>IF(ISERROR(VLOOKUP(BS580,Tables!$A$2:$B$31,2,FALSE))=TRUE,0,VLOOKUP(BS580,Tables!$A$2:$B$31,2,FALSE))</f>
        <v>0</v>
      </c>
      <c r="AZ580" s="59">
        <f>VLOOKUP($BR580,Tables!$D$14:$K$27,8,FALSE)</f>
        <v>0</v>
      </c>
      <c r="BA580" s="59">
        <f>IF(OR(BR580="T150",BR580="HYBT150"),W580*Tables!$L$23,0)</f>
        <v>0</v>
      </c>
      <c r="BB580" s="59">
        <f>IF(OR(BR580="T200",BR580="HYBT200"),W580*Tables!$E$24,0)</f>
        <v>0</v>
      </c>
      <c r="BC580" s="61">
        <f t="shared" si="124"/>
        <v>1120</v>
      </c>
      <c r="BD580" s="55" t="str">
        <f t="shared" si="134"/>
        <v/>
      </c>
      <c r="BE580" s="55" t="str">
        <f t="shared" si="134"/>
        <v/>
      </c>
      <c r="BF580" s="55" t="str">
        <f t="shared" si="134"/>
        <v/>
      </c>
      <c r="BG580" s="55" t="str">
        <f t="shared" si="134"/>
        <v/>
      </c>
      <c r="BH580" s="55" t="str">
        <f t="shared" si="134"/>
        <v/>
      </c>
      <c r="BI580" s="55" t="str">
        <f t="shared" si="134"/>
        <v/>
      </c>
      <c r="BJ580" s="55" t="str">
        <f t="shared" si="134"/>
        <v/>
      </c>
      <c r="BK580" s="55" t="str">
        <f t="shared" si="134"/>
        <v/>
      </c>
      <c r="BL580" s="55" t="str">
        <f t="shared" si="134"/>
        <v/>
      </c>
      <c r="BM580" s="55" t="str">
        <f t="shared" si="134"/>
        <v/>
      </c>
      <c r="BN580" s="55" t="str">
        <f t="shared" si="134"/>
        <v/>
      </c>
      <c r="BO580" s="55" t="str">
        <f t="shared" si="134"/>
        <v/>
      </c>
      <c r="BP580" s="55" t="str">
        <f t="shared" si="134"/>
        <v/>
      </c>
      <c r="BQ580" s="55" t="str">
        <f t="shared" si="134"/>
        <v/>
      </c>
      <c r="BR580" s="62" t="str">
        <f t="shared" si="125"/>
        <v>Base</v>
      </c>
      <c r="BS580" s="62" t="str">
        <f t="shared" si="126"/>
        <v/>
      </c>
      <c r="BT580" s="63">
        <f t="shared" si="127"/>
        <v>117</v>
      </c>
      <c r="BU580" s="64">
        <f t="shared" si="128"/>
        <v>6.02</v>
      </c>
      <c r="BV580" s="64">
        <f t="shared" si="129"/>
        <v>13.04</v>
      </c>
      <c r="BW580" s="64">
        <f t="shared" si="130"/>
        <v>97.44</v>
      </c>
      <c r="BX580" s="65">
        <f t="shared" si="131"/>
        <v>46257.02</v>
      </c>
      <c r="BY580" s="65">
        <f t="shared" si="132"/>
        <v>46264.04</v>
      </c>
      <c r="BZ580" s="65">
        <f t="shared" si="133"/>
        <v>46349.440000000002</v>
      </c>
    </row>
    <row r="581" spans="1:78" ht="15.5" x14ac:dyDescent="0.35">
      <c r="A581">
        <v>71150</v>
      </c>
      <c r="B581" t="s">
        <v>782</v>
      </c>
      <c r="C581" t="s">
        <v>63</v>
      </c>
      <c r="D581">
        <v>100</v>
      </c>
      <c r="E581" t="s">
        <v>488</v>
      </c>
      <c r="F581" t="s">
        <v>64</v>
      </c>
      <c r="G581" t="s">
        <v>283</v>
      </c>
      <c r="H581" t="s">
        <v>63</v>
      </c>
      <c r="I581" s="13">
        <v>46251</v>
      </c>
      <c r="J581" s="13">
        <v>46304</v>
      </c>
      <c r="K581" s="13">
        <v>46277</v>
      </c>
      <c r="L581" t="s">
        <v>258</v>
      </c>
      <c r="M581" t="s">
        <v>161</v>
      </c>
      <c r="N581">
        <v>8</v>
      </c>
      <c r="O581">
        <v>8</v>
      </c>
      <c r="P581">
        <v>8</v>
      </c>
      <c r="Q581">
        <v>8</v>
      </c>
      <c r="R581">
        <v>0</v>
      </c>
      <c r="S581">
        <v>20715</v>
      </c>
      <c r="T581" t="s">
        <v>295</v>
      </c>
      <c r="U581">
        <v>0</v>
      </c>
      <c r="V581"/>
      <c r="W581">
        <v>7</v>
      </c>
      <c r="X581" t="s">
        <v>194</v>
      </c>
      <c r="Y581" t="s">
        <v>863</v>
      </c>
      <c r="Z581" t="s">
        <v>864</v>
      </c>
      <c r="AA581" t="s">
        <v>160</v>
      </c>
      <c r="AB581" t="s">
        <v>198</v>
      </c>
      <c r="AC581"/>
      <c r="AD581"/>
      <c r="AE581"/>
      <c r="AF581" s="13">
        <v>46251</v>
      </c>
      <c r="AG581" s="13">
        <v>46304</v>
      </c>
      <c r="AH581" t="s">
        <v>206</v>
      </c>
      <c r="AI581">
        <v>1264</v>
      </c>
      <c r="AJ581" t="s">
        <v>203</v>
      </c>
      <c r="AK581" t="s">
        <v>358</v>
      </c>
      <c r="AL581" t="s">
        <v>862</v>
      </c>
      <c r="AM581" s="13">
        <v>46252</v>
      </c>
      <c r="AN581" s="13">
        <v>46304</v>
      </c>
      <c r="AO581" t="s">
        <v>206</v>
      </c>
      <c r="AP581">
        <v>1264</v>
      </c>
      <c r="AQ581" t="s">
        <v>203</v>
      </c>
      <c r="AR581" t="s">
        <v>358</v>
      </c>
      <c r="AS581" t="s">
        <v>475</v>
      </c>
      <c r="AT581" s="59">
        <f>VLOOKUP($BR581,Tables!$D$14:$I$27,2,FALSE)*W581</f>
        <v>1120</v>
      </c>
      <c r="AU581" s="59">
        <f>VLOOKUP($BR581,Tables!$D$14:$I$27,3,FALSE)</f>
        <v>0</v>
      </c>
      <c r="AV581" s="59">
        <f>VLOOKUP($BR581,Tables!$D$14:$I$27,4,FALSE)*W581</f>
        <v>0</v>
      </c>
      <c r="AW581" s="59">
        <f>VLOOKUP($BR581,Tables!$D$14:$I$27,5,FALSE)*W581</f>
        <v>0</v>
      </c>
      <c r="AX581" s="52">
        <f>IF(ISERROR(VLOOKUP(V581,Tables!$A$2:$B$27,2,FALSE))=TRUE,0,VLOOKUP(V581,Tables!$A$2:$B$27,2,FALSE))*VLOOKUP(BR581,Tables!$D$14:$J$27,7,FALSE)</f>
        <v>0</v>
      </c>
      <c r="AY581" s="52">
        <f>IF(ISERROR(VLOOKUP(BS581,Tables!$A$2:$B$31,2,FALSE))=TRUE,0,VLOOKUP(BS581,Tables!$A$2:$B$31,2,FALSE))</f>
        <v>0</v>
      </c>
      <c r="AZ581" s="59">
        <f>VLOOKUP($BR581,Tables!$D$14:$K$27,8,FALSE)</f>
        <v>0</v>
      </c>
      <c r="BA581" s="59">
        <f>IF(OR(BR581="T150",BR581="HYBT150"),W581*Tables!$L$23,0)</f>
        <v>0</v>
      </c>
      <c r="BB581" s="59">
        <f>IF(OR(BR581="T200",BR581="HYBT200"),W581*Tables!$E$24,0)</f>
        <v>0</v>
      </c>
      <c r="BC581" s="61">
        <f t="shared" si="124"/>
        <v>1120</v>
      </c>
      <c r="BD581" s="55" t="str">
        <f t="shared" si="134"/>
        <v/>
      </c>
      <c r="BE581" s="55" t="str">
        <f t="shared" si="134"/>
        <v/>
      </c>
      <c r="BF581" s="55" t="str">
        <f t="shared" si="134"/>
        <v/>
      </c>
      <c r="BG581" s="55" t="str">
        <f t="shared" si="134"/>
        <v/>
      </c>
      <c r="BH581" s="55" t="str">
        <f t="shared" si="134"/>
        <v/>
      </c>
      <c r="BI581" s="55" t="str">
        <f t="shared" si="134"/>
        <v/>
      </c>
      <c r="BJ581" s="55" t="str">
        <f t="shared" si="134"/>
        <v/>
      </c>
      <c r="BK581" s="55" t="str">
        <f t="shared" si="134"/>
        <v>HYB</v>
      </c>
      <c r="BL581" s="55" t="str">
        <f t="shared" si="134"/>
        <v/>
      </c>
      <c r="BM581" s="55" t="str">
        <f t="shared" si="134"/>
        <v/>
      </c>
      <c r="BN581" s="55" t="str">
        <f t="shared" si="134"/>
        <v/>
      </c>
      <c r="BO581" s="55" t="str">
        <f t="shared" si="134"/>
        <v/>
      </c>
      <c r="BP581" s="55" t="str">
        <f t="shared" si="134"/>
        <v/>
      </c>
      <c r="BQ581" s="55" t="str">
        <f t="shared" si="134"/>
        <v/>
      </c>
      <c r="BR581" s="62" t="str">
        <f t="shared" si="125"/>
        <v>HYB</v>
      </c>
      <c r="BS581" s="62" t="str">
        <f t="shared" si="126"/>
        <v/>
      </c>
      <c r="BT581" s="63">
        <f t="shared" si="127"/>
        <v>54</v>
      </c>
      <c r="BU581" s="64">
        <f t="shared" si="128"/>
        <v>2.2399999999999998</v>
      </c>
      <c r="BV581" s="64">
        <f t="shared" si="129"/>
        <v>5.4799999999999995</v>
      </c>
      <c r="BW581" s="64">
        <f t="shared" si="130"/>
        <v>44.519999999999996</v>
      </c>
      <c r="BX581" s="65">
        <f t="shared" si="131"/>
        <v>46253.24</v>
      </c>
      <c r="BY581" s="65">
        <f t="shared" si="132"/>
        <v>46256.480000000003</v>
      </c>
      <c r="BZ581" s="65">
        <f t="shared" si="133"/>
        <v>46295.519999999997</v>
      </c>
    </row>
    <row r="582" spans="1:78" ht="15.5" x14ac:dyDescent="0.35">
      <c r="A582">
        <v>71151</v>
      </c>
      <c r="B582" t="s">
        <v>782</v>
      </c>
      <c r="C582" t="s">
        <v>63</v>
      </c>
      <c r="D582">
        <v>100</v>
      </c>
      <c r="E582" t="s">
        <v>497</v>
      </c>
      <c r="F582" t="s">
        <v>64</v>
      </c>
      <c r="G582" t="s">
        <v>283</v>
      </c>
      <c r="H582" t="s">
        <v>63</v>
      </c>
      <c r="I582" s="13">
        <v>46251</v>
      </c>
      <c r="J582" s="13">
        <v>46304</v>
      </c>
      <c r="K582" s="13">
        <v>46277</v>
      </c>
      <c r="L582" t="s">
        <v>258</v>
      </c>
      <c r="M582" t="s">
        <v>161</v>
      </c>
      <c r="N582">
        <v>8</v>
      </c>
      <c r="O582">
        <v>8</v>
      </c>
      <c r="P582">
        <v>8</v>
      </c>
      <c r="Q582">
        <v>8</v>
      </c>
      <c r="R582">
        <v>1</v>
      </c>
      <c r="S582">
        <v>20715</v>
      </c>
      <c r="T582" t="s">
        <v>295</v>
      </c>
      <c r="U582">
        <v>0</v>
      </c>
      <c r="V582"/>
      <c r="W582">
        <v>7</v>
      </c>
      <c r="X582" t="s">
        <v>194</v>
      </c>
      <c r="Y582" t="s">
        <v>865</v>
      </c>
      <c r="Z582" t="s">
        <v>866</v>
      </c>
      <c r="AA582" t="s">
        <v>160</v>
      </c>
      <c r="AB582" t="s">
        <v>198</v>
      </c>
      <c r="AC582"/>
      <c r="AD582"/>
      <c r="AE582"/>
      <c r="AF582" s="13">
        <v>46251</v>
      </c>
      <c r="AG582" s="13">
        <v>46304</v>
      </c>
      <c r="AH582" t="s">
        <v>206</v>
      </c>
      <c r="AI582">
        <v>1264</v>
      </c>
      <c r="AJ582" t="s">
        <v>203</v>
      </c>
      <c r="AK582" t="s">
        <v>358</v>
      </c>
      <c r="AL582" t="s">
        <v>862</v>
      </c>
      <c r="AM582" s="13">
        <v>46252</v>
      </c>
      <c r="AN582" s="13">
        <v>46304</v>
      </c>
      <c r="AO582" t="s">
        <v>206</v>
      </c>
      <c r="AP582">
        <v>1264</v>
      </c>
      <c r="AQ582" t="s">
        <v>203</v>
      </c>
      <c r="AR582" t="s">
        <v>358</v>
      </c>
      <c r="AS582" t="s">
        <v>475</v>
      </c>
      <c r="AT582" s="59">
        <f>VLOOKUP($BR582,Tables!$D$14:$I$27,2,FALSE)*W582</f>
        <v>1120</v>
      </c>
      <c r="AU582" s="59">
        <f>VLOOKUP($BR582,Tables!$D$14:$I$27,3,FALSE)</f>
        <v>0</v>
      </c>
      <c r="AV582" s="59">
        <f>VLOOKUP($BR582,Tables!$D$14:$I$27,4,FALSE)*W582</f>
        <v>0</v>
      </c>
      <c r="AW582" s="59">
        <f>VLOOKUP($BR582,Tables!$D$14:$I$27,5,FALSE)*W582</f>
        <v>0</v>
      </c>
      <c r="AX582" s="52">
        <f>IF(ISERROR(VLOOKUP(V582,Tables!$A$2:$B$27,2,FALSE))=TRUE,0,VLOOKUP(V582,Tables!$A$2:$B$27,2,FALSE))*VLOOKUP(BR582,Tables!$D$14:$J$27,7,FALSE)</f>
        <v>0</v>
      </c>
      <c r="AY582" s="52">
        <f>IF(ISERROR(VLOOKUP(BS582,Tables!$A$2:$B$31,2,FALSE))=TRUE,0,VLOOKUP(BS582,Tables!$A$2:$B$31,2,FALSE))</f>
        <v>0</v>
      </c>
      <c r="AZ582" s="59">
        <f>VLOOKUP($BR582,Tables!$D$14:$K$27,8,FALSE)</f>
        <v>0</v>
      </c>
      <c r="BA582" s="59">
        <f>IF(OR(BR582="T150",BR582="HYBT150"),W582*Tables!$L$23,0)</f>
        <v>0</v>
      </c>
      <c r="BB582" s="59">
        <f>IF(OR(BR582="T200",BR582="HYBT200"),W582*Tables!$E$24,0)</f>
        <v>0</v>
      </c>
      <c r="BC582" s="61">
        <f t="shared" si="124"/>
        <v>1120</v>
      </c>
      <c r="BD582" s="55" t="str">
        <f t="shared" si="134"/>
        <v/>
      </c>
      <c r="BE582" s="55" t="str">
        <f t="shared" si="134"/>
        <v/>
      </c>
      <c r="BF582" s="55" t="str">
        <f t="shared" si="134"/>
        <v/>
      </c>
      <c r="BG582" s="55" t="str">
        <f t="shared" si="134"/>
        <v/>
      </c>
      <c r="BH582" s="55" t="str">
        <f t="shared" si="134"/>
        <v/>
      </c>
      <c r="BI582" s="55" t="str">
        <f t="shared" si="134"/>
        <v/>
      </c>
      <c r="BJ582" s="55" t="str">
        <f t="shared" si="134"/>
        <v/>
      </c>
      <c r="BK582" s="55" t="str">
        <f t="shared" si="134"/>
        <v>HYB</v>
      </c>
      <c r="BL582" s="55" t="str">
        <f t="shared" si="134"/>
        <v/>
      </c>
      <c r="BM582" s="55" t="str">
        <f t="shared" si="134"/>
        <v/>
      </c>
      <c r="BN582" s="55" t="str">
        <f t="shared" si="134"/>
        <v/>
      </c>
      <c r="BO582" s="55" t="str">
        <f t="shared" si="134"/>
        <v/>
      </c>
      <c r="BP582" s="55" t="str">
        <f t="shared" si="134"/>
        <v/>
      </c>
      <c r="BQ582" s="55" t="str">
        <f t="shared" si="134"/>
        <v/>
      </c>
      <c r="BR582" s="62" t="str">
        <f t="shared" si="125"/>
        <v>HYB</v>
      </c>
      <c r="BS582" s="62" t="str">
        <f t="shared" si="126"/>
        <v/>
      </c>
      <c r="BT582" s="63">
        <f t="shared" si="127"/>
        <v>54</v>
      </c>
      <c r="BU582" s="64">
        <f t="shared" si="128"/>
        <v>2.2399999999999998</v>
      </c>
      <c r="BV582" s="64">
        <f t="shared" si="129"/>
        <v>5.4799999999999995</v>
      </c>
      <c r="BW582" s="64">
        <f t="shared" si="130"/>
        <v>44.519999999999996</v>
      </c>
      <c r="BX582" s="65">
        <f t="shared" si="131"/>
        <v>46253.24</v>
      </c>
      <c r="BY582" s="65">
        <f t="shared" si="132"/>
        <v>46256.480000000003</v>
      </c>
      <c r="BZ582" s="65">
        <f t="shared" si="133"/>
        <v>46295.519999999997</v>
      </c>
    </row>
    <row r="583" spans="1:78" ht="15.5" x14ac:dyDescent="0.35">
      <c r="A583">
        <v>71152</v>
      </c>
      <c r="B583" t="s">
        <v>782</v>
      </c>
      <c r="C583" t="s">
        <v>63</v>
      </c>
      <c r="D583">
        <v>100</v>
      </c>
      <c r="E583" t="s">
        <v>585</v>
      </c>
      <c r="F583" t="s">
        <v>64</v>
      </c>
      <c r="G583" t="s">
        <v>283</v>
      </c>
      <c r="H583" t="s">
        <v>63</v>
      </c>
      <c r="I583" s="13">
        <v>46251</v>
      </c>
      <c r="J583" s="13">
        <v>46304</v>
      </c>
      <c r="K583" s="13">
        <v>46277</v>
      </c>
      <c r="L583" t="s">
        <v>19</v>
      </c>
      <c r="M583" t="s">
        <v>161</v>
      </c>
      <c r="N583">
        <v>8</v>
      </c>
      <c r="O583">
        <v>0</v>
      </c>
      <c r="P583">
        <v>0</v>
      </c>
      <c r="Q583">
        <v>0</v>
      </c>
      <c r="R583">
        <v>0</v>
      </c>
      <c r="S583" t="s">
        <v>197</v>
      </c>
      <c r="T583" t="s">
        <v>197</v>
      </c>
      <c r="U583">
        <v>0</v>
      </c>
      <c r="V583"/>
      <c r="W583">
        <v>7</v>
      </c>
      <c r="X583" t="s">
        <v>19</v>
      </c>
      <c r="Y583"/>
      <c r="Z583" t="s">
        <v>867</v>
      </c>
      <c r="AA583"/>
      <c r="AB583"/>
      <c r="AC583"/>
      <c r="AD583"/>
      <c r="AE583"/>
      <c r="AF583" s="13">
        <v>46251</v>
      </c>
      <c r="AG583" s="13">
        <v>46304</v>
      </c>
      <c r="AH583"/>
      <c r="AI583"/>
      <c r="AJ583"/>
      <c r="AK583"/>
      <c r="AL583"/>
      <c r="AM583"/>
      <c r="AN583"/>
      <c r="AO583"/>
      <c r="AP583"/>
      <c r="AQ583"/>
      <c r="AR583"/>
      <c r="AS583"/>
      <c r="AT583" s="59">
        <f>VLOOKUP($BR583,Tables!$D$14:$I$27,2,FALSE)*W583</f>
        <v>1120</v>
      </c>
      <c r="AU583" s="59">
        <f>VLOOKUP($BR583,Tables!$D$14:$I$27,3,FALSE)</f>
        <v>0</v>
      </c>
      <c r="AV583" s="59">
        <f>VLOOKUP($BR583,Tables!$D$14:$I$27,4,FALSE)*W583</f>
        <v>0</v>
      </c>
      <c r="AW583" s="59">
        <f>VLOOKUP($BR583,Tables!$D$14:$I$27,5,FALSE)*W583</f>
        <v>0</v>
      </c>
      <c r="AX583" s="52">
        <f>IF(ISERROR(VLOOKUP(V583,Tables!$A$2:$B$27,2,FALSE))=TRUE,0,VLOOKUP(V583,Tables!$A$2:$B$27,2,FALSE))*VLOOKUP(BR583,Tables!$D$14:$J$27,7,FALSE)</f>
        <v>0</v>
      </c>
      <c r="AY583" s="52">
        <f>IF(ISERROR(VLOOKUP(BS583,Tables!$A$2:$B$31,2,FALSE))=TRUE,0,VLOOKUP(BS583,Tables!$A$2:$B$31,2,FALSE))</f>
        <v>0</v>
      </c>
      <c r="AZ583" s="59">
        <f>VLOOKUP($BR583,Tables!$D$14:$K$27,8,FALSE)</f>
        <v>0</v>
      </c>
      <c r="BA583" s="59">
        <f>IF(OR(BR583="T150",BR583="HYBT150"),W583*Tables!$L$23,0)</f>
        <v>0</v>
      </c>
      <c r="BB583" s="59">
        <f>IF(OR(BR583="T200",BR583="HYBT200"),W583*Tables!$E$24,0)</f>
        <v>0</v>
      </c>
      <c r="BC583" s="61">
        <f t="shared" si="124"/>
        <v>1120</v>
      </c>
      <c r="BD583" s="55" t="str">
        <f t="shared" si="134"/>
        <v/>
      </c>
      <c r="BE583" s="55" t="str">
        <f t="shared" si="134"/>
        <v/>
      </c>
      <c r="BF583" s="55" t="str">
        <f t="shared" si="134"/>
        <v/>
      </c>
      <c r="BG583" s="55" t="str">
        <f t="shared" si="134"/>
        <v/>
      </c>
      <c r="BH583" s="55" t="str">
        <f t="shared" si="134"/>
        <v/>
      </c>
      <c r="BI583" s="55" t="str">
        <f t="shared" si="134"/>
        <v/>
      </c>
      <c r="BJ583" s="55" t="str">
        <f t="shared" si="134"/>
        <v/>
      </c>
      <c r="BK583" s="55" t="str">
        <f t="shared" si="134"/>
        <v/>
      </c>
      <c r="BL583" s="55" t="str">
        <f t="shared" si="134"/>
        <v/>
      </c>
      <c r="BM583" s="55" t="str">
        <f t="shared" si="134"/>
        <v/>
      </c>
      <c r="BN583" s="55" t="str">
        <f t="shared" si="134"/>
        <v/>
      </c>
      <c r="BO583" s="55" t="str">
        <f t="shared" si="134"/>
        <v/>
      </c>
      <c r="BP583" s="55" t="str">
        <f t="shared" si="134"/>
        <v/>
      </c>
      <c r="BQ583" s="55" t="str">
        <f t="shared" si="134"/>
        <v/>
      </c>
      <c r="BR583" s="62" t="str">
        <f t="shared" si="125"/>
        <v>Base</v>
      </c>
      <c r="BS583" s="62" t="str">
        <f t="shared" si="126"/>
        <v/>
      </c>
      <c r="BT583" s="63">
        <f t="shared" si="127"/>
        <v>54</v>
      </c>
      <c r="BU583" s="64">
        <f t="shared" si="128"/>
        <v>2.2399999999999998</v>
      </c>
      <c r="BV583" s="64">
        <f t="shared" si="129"/>
        <v>5.4799999999999995</v>
      </c>
      <c r="BW583" s="64">
        <f t="shared" si="130"/>
        <v>44.519999999999996</v>
      </c>
      <c r="BX583" s="65">
        <f t="shared" si="131"/>
        <v>46253.24</v>
      </c>
      <c r="BY583" s="65">
        <f t="shared" si="132"/>
        <v>46256.480000000003</v>
      </c>
      <c r="BZ583" s="65">
        <f t="shared" si="133"/>
        <v>46295.519999999997</v>
      </c>
    </row>
    <row r="584" spans="1:78" ht="15.5" x14ac:dyDescent="0.35">
      <c r="A584">
        <v>70942</v>
      </c>
      <c r="B584" t="s">
        <v>782</v>
      </c>
      <c r="C584" t="s">
        <v>63</v>
      </c>
      <c r="D584">
        <v>100</v>
      </c>
      <c r="E584" t="s">
        <v>470</v>
      </c>
      <c r="F584" t="s">
        <v>64</v>
      </c>
      <c r="G584" t="s">
        <v>283</v>
      </c>
      <c r="H584" t="s">
        <v>63</v>
      </c>
      <c r="I584" s="13">
        <v>46307</v>
      </c>
      <c r="J584" s="13">
        <v>46367</v>
      </c>
      <c r="K584" s="13">
        <v>46337</v>
      </c>
      <c r="L584" t="s">
        <v>258</v>
      </c>
      <c r="M584" t="s">
        <v>161</v>
      </c>
      <c r="N584">
        <v>8</v>
      </c>
      <c r="O584">
        <v>8</v>
      </c>
      <c r="P584">
        <v>8</v>
      </c>
      <c r="Q584">
        <v>8</v>
      </c>
      <c r="R584">
        <v>0</v>
      </c>
      <c r="S584">
        <v>20715</v>
      </c>
      <c r="T584" t="s">
        <v>295</v>
      </c>
      <c r="U584">
        <v>0</v>
      </c>
      <c r="V584"/>
      <c r="W584">
        <v>7</v>
      </c>
      <c r="X584" t="s">
        <v>194</v>
      </c>
      <c r="Y584" t="s">
        <v>703</v>
      </c>
      <c r="Z584" t="s">
        <v>868</v>
      </c>
      <c r="AA584" t="s">
        <v>160</v>
      </c>
      <c r="AB584" t="s">
        <v>198</v>
      </c>
      <c r="AC584"/>
      <c r="AD584"/>
      <c r="AE584"/>
      <c r="AF584" s="13">
        <v>46307</v>
      </c>
      <c r="AG584" s="13">
        <v>46367</v>
      </c>
      <c r="AH584" t="s">
        <v>206</v>
      </c>
      <c r="AI584">
        <v>1264</v>
      </c>
      <c r="AJ584" t="s">
        <v>357</v>
      </c>
      <c r="AK584" t="s">
        <v>342</v>
      </c>
      <c r="AL584" t="s">
        <v>862</v>
      </c>
      <c r="AM584" s="13">
        <v>46308</v>
      </c>
      <c r="AN584" s="13">
        <v>46367</v>
      </c>
      <c r="AO584" t="s">
        <v>206</v>
      </c>
      <c r="AP584">
        <v>1264</v>
      </c>
      <c r="AQ584" t="s">
        <v>357</v>
      </c>
      <c r="AR584" t="s">
        <v>342</v>
      </c>
      <c r="AS584" t="s">
        <v>475</v>
      </c>
      <c r="AT584" s="59">
        <f>VLOOKUP($BR584,Tables!$D$14:$I$27,2,FALSE)*W584</f>
        <v>1120</v>
      </c>
      <c r="AU584" s="59">
        <f>VLOOKUP($BR584,Tables!$D$14:$I$27,3,FALSE)</f>
        <v>0</v>
      </c>
      <c r="AV584" s="59">
        <f>VLOOKUP($BR584,Tables!$D$14:$I$27,4,FALSE)*W584</f>
        <v>0</v>
      </c>
      <c r="AW584" s="59">
        <f>VLOOKUP($BR584,Tables!$D$14:$I$27,5,FALSE)*W584</f>
        <v>0</v>
      </c>
      <c r="AX584" s="52">
        <f>IF(ISERROR(VLOOKUP(V584,Tables!$A$2:$B$27,2,FALSE))=TRUE,0,VLOOKUP(V584,Tables!$A$2:$B$27,2,FALSE))*VLOOKUP(BR584,Tables!$D$14:$J$27,7,FALSE)</f>
        <v>0</v>
      </c>
      <c r="AY584" s="52">
        <f>IF(ISERROR(VLOOKUP(BS584,Tables!$A$2:$B$31,2,FALSE))=TRUE,0,VLOOKUP(BS584,Tables!$A$2:$B$31,2,FALSE))</f>
        <v>0</v>
      </c>
      <c r="AZ584" s="59">
        <f>VLOOKUP($BR584,Tables!$D$14:$K$27,8,FALSE)</f>
        <v>0</v>
      </c>
      <c r="BA584" s="59">
        <f>IF(OR(BR584="T150",BR584="HYBT150"),W584*Tables!$L$23,0)</f>
        <v>0</v>
      </c>
      <c r="BB584" s="59">
        <f>IF(OR(BR584="T200",BR584="HYBT200"),W584*Tables!$E$24,0)</f>
        <v>0</v>
      </c>
      <c r="BC584" s="61">
        <f t="shared" si="124"/>
        <v>1120</v>
      </c>
      <c r="BD584" s="55" t="str">
        <f t="shared" si="134"/>
        <v/>
      </c>
      <c r="BE584" s="55" t="str">
        <f t="shared" si="134"/>
        <v/>
      </c>
      <c r="BF584" s="55" t="str">
        <f t="shared" si="134"/>
        <v/>
      </c>
      <c r="BG584" s="55" t="str">
        <f t="shared" si="134"/>
        <v/>
      </c>
      <c r="BH584" s="55" t="str">
        <f t="shared" si="134"/>
        <v/>
      </c>
      <c r="BI584" s="55" t="str">
        <f t="shared" si="134"/>
        <v/>
      </c>
      <c r="BJ584" s="55" t="str">
        <f t="shared" si="134"/>
        <v/>
      </c>
      <c r="BK584" s="55" t="str">
        <f t="shared" si="134"/>
        <v>HYB</v>
      </c>
      <c r="BL584" s="55" t="str">
        <f t="shared" si="134"/>
        <v/>
      </c>
      <c r="BM584" s="55" t="str">
        <f t="shared" si="134"/>
        <v/>
      </c>
      <c r="BN584" s="55" t="str">
        <f t="shared" si="134"/>
        <v/>
      </c>
      <c r="BO584" s="55" t="str">
        <f t="shared" si="134"/>
        <v/>
      </c>
      <c r="BP584" s="55" t="str">
        <f t="shared" si="134"/>
        <v/>
      </c>
      <c r="BQ584" s="55" t="str">
        <f t="shared" si="134"/>
        <v/>
      </c>
      <c r="BR584" s="62" t="str">
        <f t="shared" si="125"/>
        <v>HYB</v>
      </c>
      <c r="BS584" s="62" t="str">
        <f t="shared" si="126"/>
        <v/>
      </c>
      <c r="BT584" s="63">
        <f t="shared" si="127"/>
        <v>61</v>
      </c>
      <c r="BU584" s="64">
        <f t="shared" si="128"/>
        <v>2.6599999999999997</v>
      </c>
      <c r="BV584" s="64">
        <f t="shared" si="129"/>
        <v>6.3199999999999994</v>
      </c>
      <c r="BW584" s="64">
        <f t="shared" si="130"/>
        <v>50.4</v>
      </c>
      <c r="BX584" s="65">
        <f t="shared" si="131"/>
        <v>46309.66</v>
      </c>
      <c r="BY584" s="65">
        <f t="shared" si="132"/>
        <v>46313.32</v>
      </c>
      <c r="BZ584" s="65">
        <f t="shared" si="133"/>
        <v>46357.4</v>
      </c>
    </row>
    <row r="585" spans="1:78" ht="15.5" x14ac:dyDescent="0.35">
      <c r="A585">
        <v>70943</v>
      </c>
      <c r="B585" t="s">
        <v>782</v>
      </c>
      <c r="C585" t="s">
        <v>63</v>
      </c>
      <c r="D585">
        <v>100</v>
      </c>
      <c r="E585" t="s">
        <v>500</v>
      </c>
      <c r="F585" t="s">
        <v>64</v>
      </c>
      <c r="G585" t="s">
        <v>283</v>
      </c>
      <c r="H585" t="s">
        <v>63</v>
      </c>
      <c r="I585" s="13">
        <v>46307</v>
      </c>
      <c r="J585" s="13">
        <v>46367</v>
      </c>
      <c r="K585" s="13">
        <v>46337</v>
      </c>
      <c r="L585" t="s">
        <v>258</v>
      </c>
      <c r="M585" t="s">
        <v>161</v>
      </c>
      <c r="N585">
        <v>8</v>
      </c>
      <c r="O585">
        <v>6</v>
      </c>
      <c r="P585">
        <v>6</v>
      </c>
      <c r="Q585">
        <v>6</v>
      </c>
      <c r="R585">
        <v>0</v>
      </c>
      <c r="S585">
        <v>20715</v>
      </c>
      <c r="T585" t="s">
        <v>295</v>
      </c>
      <c r="U585">
        <v>0</v>
      </c>
      <c r="V585"/>
      <c r="W585">
        <v>7</v>
      </c>
      <c r="X585" t="s">
        <v>194</v>
      </c>
      <c r="Y585" t="s">
        <v>704</v>
      </c>
      <c r="Z585" t="s">
        <v>869</v>
      </c>
      <c r="AA585" t="s">
        <v>160</v>
      </c>
      <c r="AB585" t="s">
        <v>198</v>
      </c>
      <c r="AC585"/>
      <c r="AD585"/>
      <c r="AE585"/>
      <c r="AF585" s="13">
        <v>46307</v>
      </c>
      <c r="AG585" s="13">
        <v>46367</v>
      </c>
      <c r="AH585" t="s">
        <v>206</v>
      </c>
      <c r="AI585">
        <v>1264</v>
      </c>
      <c r="AJ585" t="s">
        <v>357</v>
      </c>
      <c r="AK585" t="s">
        <v>342</v>
      </c>
      <c r="AL585" t="s">
        <v>862</v>
      </c>
      <c r="AM585" s="13">
        <v>46308</v>
      </c>
      <c r="AN585" s="13">
        <v>46367</v>
      </c>
      <c r="AO585" t="s">
        <v>206</v>
      </c>
      <c r="AP585">
        <v>1264</v>
      </c>
      <c r="AQ585" t="s">
        <v>357</v>
      </c>
      <c r="AR585" t="s">
        <v>342</v>
      </c>
      <c r="AS585" t="s">
        <v>475</v>
      </c>
      <c r="AT585" s="59">
        <f>VLOOKUP($BR585,Tables!$D$14:$I$27,2,FALSE)*W585</f>
        <v>1120</v>
      </c>
      <c r="AU585" s="59">
        <f>VLOOKUP($BR585,Tables!$D$14:$I$27,3,FALSE)</f>
        <v>0</v>
      </c>
      <c r="AV585" s="59">
        <f>VLOOKUP($BR585,Tables!$D$14:$I$27,4,FALSE)*W585</f>
        <v>0</v>
      </c>
      <c r="AW585" s="59">
        <f>VLOOKUP($BR585,Tables!$D$14:$I$27,5,FALSE)*W585</f>
        <v>0</v>
      </c>
      <c r="AX585" s="52">
        <f>IF(ISERROR(VLOOKUP(V585,Tables!$A$2:$B$27,2,FALSE))=TRUE,0,VLOOKUP(V585,Tables!$A$2:$B$27,2,FALSE))*VLOOKUP(BR585,Tables!$D$14:$J$27,7,FALSE)</f>
        <v>0</v>
      </c>
      <c r="AY585" s="52">
        <f>IF(ISERROR(VLOOKUP(BS585,Tables!$A$2:$B$31,2,FALSE))=TRUE,0,VLOOKUP(BS585,Tables!$A$2:$B$31,2,FALSE))</f>
        <v>0</v>
      </c>
      <c r="AZ585" s="59">
        <f>VLOOKUP($BR585,Tables!$D$14:$K$27,8,FALSE)</f>
        <v>0</v>
      </c>
      <c r="BA585" s="59">
        <f>IF(OR(BR585="T150",BR585="HYBT150"),W585*Tables!$L$23,0)</f>
        <v>0</v>
      </c>
      <c r="BB585" s="59">
        <f>IF(OR(BR585="T200",BR585="HYBT200"),W585*Tables!$E$24,0)</f>
        <v>0</v>
      </c>
      <c r="BC585" s="61">
        <f t="shared" si="124"/>
        <v>1120</v>
      </c>
      <c r="BD585" s="55" t="str">
        <f t="shared" si="134"/>
        <v/>
      </c>
      <c r="BE585" s="55" t="str">
        <f t="shared" si="134"/>
        <v/>
      </c>
      <c r="BF585" s="55" t="str">
        <f t="shared" si="134"/>
        <v/>
      </c>
      <c r="BG585" s="55" t="str">
        <f t="shared" si="134"/>
        <v/>
      </c>
      <c r="BH585" s="55" t="str">
        <f t="shared" si="134"/>
        <v/>
      </c>
      <c r="BI585" s="55" t="str">
        <f t="shared" si="134"/>
        <v/>
      </c>
      <c r="BJ585" s="55" t="str">
        <f t="shared" si="134"/>
        <v/>
      </c>
      <c r="BK585" s="55" t="str">
        <f t="shared" si="134"/>
        <v>HYB</v>
      </c>
      <c r="BL585" s="55" t="str">
        <f t="shared" si="134"/>
        <v/>
      </c>
      <c r="BM585" s="55" t="str">
        <f t="shared" si="134"/>
        <v/>
      </c>
      <c r="BN585" s="55" t="str">
        <f t="shared" si="134"/>
        <v/>
      </c>
      <c r="BO585" s="55" t="str">
        <f t="shared" si="134"/>
        <v/>
      </c>
      <c r="BP585" s="55" t="str">
        <f t="shared" si="134"/>
        <v/>
      </c>
      <c r="BQ585" s="55" t="str">
        <f t="shared" si="134"/>
        <v/>
      </c>
      <c r="BR585" s="62" t="str">
        <f t="shared" si="125"/>
        <v>HYB</v>
      </c>
      <c r="BS585" s="62" t="str">
        <f t="shared" si="126"/>
        <v/>
      </c>
      <c r="BT585" s="63">
        <f t="shared" si="127"/>
        <v>61</v>
      </c>
      <c r="BU585" s="64">
        <f t="shared" si="128"/>
        <v>2.6599999999999997</v>
      </c>
      <c r="BV585" s="64">
        <f t="shared" si="129"/>
        <v>6.3199999999999994</v>
      </c>
      <c r="BW585" s="64">
        <f t="shared" si="130"/>
        <v>50.4</v>
      </c>
      <c r="BX585" s="65">
        <f t="shared" si="131"/>
        <v>46309.66</v>
      </c>
      <c r="BY585" s="65">
        <f t="shared" si="132"/>
        <v>46313.32</v>
      </c>
      <c r="BZ585" s="65">
        <f t="shared" si="133"/>
        <v>46357.4</v>
      </c>
    </row>
    <row r="586" spans="1:78" ht="15.5" x14ac:dyDescent="0.35">
      <c r="A586">
        <v>70944</v>
      </c>
      <c r="B586" t="s">
        <v>782</v>
      </c>
      <c r="C586" t="s">
        <v>63</v>
      </c>
      <c r="D586">
        <v>100</v>
      </c>
      <c r="E586" t="s">
        <v>588</v>
      </c>
      <c r="F586" t="s">
        <v>64</v>
      </c>
      <c r="G586" t="s">
        <v>283</v>
      </c>
      <c r="H586" t="s">
        <v>63</v>
      </c>
      <c r="I586" s="13">
        <v>46307</v>
      </c>
      <c r="J586" s="13">
        <v>46367</v>
      </c>
      <c r="K586" s="13">
        <v>46337</v>
      </c>
      <c r="L586" t="s">
        <v>19</v>
      </c>
      <c r="M586" t="s">
        <v>161</v>
      </c>
      <c r="N586">
        <v>8</v>
      </c>
      <c r="O586">
        <v>0</v>
      </c>
      <c r="P586">
        <v>0</v>
      </c>
      <c r="Q586">
        <v>0</v>
      </c>
      <c r="R586">
        <v>0</v>
      </c>
      <c r="S586" t="s">
        <v>197</v>
      </c>
      <c r="T586" t="s">
        <v>197</v>
      </c>
      <c r="U586">
        <v>0</v>
      </c>
      <c r="V586"/>
      <c r="W586">
        <v>7</v>
      </c>
      <c r="X586" t="s">
        <v>19</v>
      </c>
      <c r="Y586"/>
      <c r="Z586" t="s">
        <v>870</v>
      </c>
      <c r="AA586"/>
      <c r="AB586"/>
      <c r="AC586"/>
      <c r="AD586"/>
      <c r="AE586"/>
      <c r="AF586" s="13">
        <v>46307</v>
      </c>
      <c r="AG586" s="13">
        <v>46367</v>
      </c>
      <c r="AH586"/>
      <c r="AI586"/>
      <c r="AJ586"/>
      <c r="AK586"/>
      <c r="AL586"/>
      <c r="AM586"/>
      <c r="AN586"/>
      <c r="AO586"/>
      <c r="AP586"/>
      <c r="AQ586"/>
      <c r="AR586"/>
      <c r="AS586"/>
      <c r="AT586" s="59">
        <f>VLOOKUP($BR586,Tables!$D$14:$I$27,2,FALSE)*W586</f>
        <v>1120</v>
      </c>
      <c r="AU586" s="59">
        <f>VLOOKUP($BR586,Tables!$D$14:$I$27,3,FALSE)</f>
        <v>0</v>
      </c>
      <c r="AV586" s="59">
        <f>VLOOKUP($BR586,Tables!$D$14:$I$27,4,FALSE)*W586</f>
        <v>0</v>
      </c>
      <c r="AW586" s="59">
        <f>VLOOKUP($BR586,Tables!$D$14:$I$27,5,FALSE)*W586</f>
        <v>0</v>
      </c>
      <c r="AX586" s="52">
        <f>IF(ISERROR(VLOOKUP(V586,Tables!$A$2:$B$27,2,FALSE))=TRUE,0,VLOOKUP(V586,Tables!$A$2:$B$27,2,FALSE))*VLOOKUP(BR586,Tables!$D$14:$J$27,7,FALSE)</f>
        <v>0</v>
      </c>
      <c r="AY586" s="52">
        <f>IF(ISERROR(VLOOKUP(BS586,Tables!$A$2:$B$31,2,FALSE))=TRUE,0,VLOOKUP(BS586,Tables!$A$2:$B$31,2,FALSE))</f>
        <v>0</v>
      </c>
      <c r="AZ586" s="59">
        <f>VLOOKUP($BR586,Tables!$D$14:$K$27,8,FALSE)</f>
        <v>0</v>
      </c>
      <c r="BA586" s="59">
        <f>IF(OR(BR586="T150",BR586="HYBT150"),W586*Tables!$L$23,0)</f>
        <v>0</v>
      </c>
      <c r="BB586" s="59">
        <f>IF(OR(BR586="T200",BR586="HYBT200"),W586*Tables!$E$24,0)</f>
        <v>0</v>
      </c>
      <c r="BC586" s="61">
        <f t="shared" si="124"/>
        <v>1120</v>
      </c>
      <c r="BD586" s="55" t="str">
        <f t="shared" si="134"/>
        <v/>
      </c>
      <c r="BE586" s="55" t="str">
        <f t="shared" si="134"/>
        <v/>
      </c>
      <c r="BF586" s="55" t="str">
        <f t="shared" si="134"/>
        <v/>
      </c>
      <c r="BG586" s="55" t="str">
        <f t="shared" si="134"/>
        <v/>
      </c>
      <c r="BH586" s="55" t="str">
        <f t="shared" si="134"/>
        <v/>
      </c>
      <c r="BI586" s="55" t="str">
        <f t="shared" si="134"/>
        <v/>
      </c>
      <c r="BJ586" s="55" t="str">
        <f t="shared" si="134"/>
        <v/>
      </c>
      <c r="BK586" s="55" t="str">
        <f t="shared" si="134"/>
        <v/>
      </c>
      <c r="BL586" s="55" t="str">
        <f t="shared" si="134"/>
        <v/>
      </c>
      <c r="BM586" s="55" t="str">
        <f t="shared" si="134"/>
        <v/>
      </c>
      <c r="BN586" s="55" t="str">
        <f t="shared" si="134"/>
        <v/>
      </c>
      <c r="BO586" s="55" t="str">
        <f t="shared" si="134"/>
        <v/>
      </c>
      <c r="BP586" s="55" t="str">
        <f t="shared" si="134"/>
        <v/>
      </c>
      <c r="BQ586" s="55" t="str">
        <f t="shared" si="134"/>
        <v/>
      </c>
      <c r="BR586" s="62" t="str">
        <f t="shared" si="125"/>
        <v>Base</v>
      </c>
      <c r="BS586" s="62" t="str">
        <f t="shared" si="126"/>
        <v/>
      </c>
      <c r="BT586" s="63">
        <f t="shared" si="127"/>
        <v>61</v>
      </c>
      <c r="BU586" s="64">
        <f t="shared" si="128"/>
        <v>2.6599999999999997</v>
      </c>
      <c r="BV586" s="64">
        <f t="shared" si="129"/>
        <v>6.3199999999999994</v>
      </c>
      <c r="BW586" s="64">
        <f t="shared" si="130"/>
        <v>50.4</v>
      </c>
      <c r="BX586" s="65">
        <f t="shared" si="131"/>
        <v>46309.66</v>
      </c>
      <c r="BY586" s="65">
        <f t="shared" si="132"/>
        <v>46313.32</v>
      </c>
      <c r="BZ586" s="65">
        <f t="shared" si="133"/>
        <v>46357.4</v>
      </c>
    </row>
    <row r="587" spans="1:78" ht="15.5" x14ac:dyDescent="0.35">
      <c r="A587">
        <v>71409</v>
      </c>
      <c r="B587" t="s">
        <v>782</v>
      </c>
      <c r="C587" t="s">
        <v>63</v>
      </c>
      <c r="D587">
        <v>117</v>
      </c>
      <c r="E587">
        <v>3001</v>
      </c>
      <c r="F587" t="s">
        <v>400</v>
      </c>
      <c r="G587" t="s">
        <v>283</v>
      </c>
      <c r="H587" t="s">
        <v>63</v>
      </c>
      <c r="I587" s="13">
        <v>46251</v>
      </c>
      <c r="J587" s="13">
        <v>46367</v>
      </c>
      <c r="K587" s="13">
        <v>46309</v>
      </c>
      <c r="L587" t="s">
        <v>871</v>
      </c>
      <c r="M587" t="s">
        <v>161</v>
      </c>
      <c r="N587">
        <v>10</v>
      </c>
      <c r="O587">
        <v>9</v>
      </c>
      <c r="P587">
        <v>9</v>
      </c>
      <c r="Q587">
        <v>9</v>
      </c>
      <c r="R587">
        <v>0</v>
      </c>
      <c r="S587">
        <v>506</v>
      </c>
      <c r="T587" t="s">
        <v>456</v>
      </c>
      <c r="U587">
        <v>0</v>
      </c>
      <c r="V587"/>
      <c r="W587">
        <v>7</v>
      </c>
      <c r="X587" t="s">
        <v>194</v>
      </c>
      <c r="Y587" t="s">
        <v>705</v>
      </c>
      <c r="Z587" t="s">
        <v>872</v>
      </c>
      <c r="AA587" t="s">
        <v>160</v>
      </c>
      <c r="AB587" t="s">
        <v>198</v>
      </c>
      <c r="AC587"/>
      <c r="AD587"/>
      <c r="AE587"/>
      <c r="AF587" s="13">
        <v>46251</v>
      </c>
      <c r="AG587" s="13">
        <v>46367</v>
      </c>
      <c r="AH587" t="s">
        <v>206</v>
      </c>
      <c r="AI587">
        <v>1254</v>
      </c>
      <c r="AJ587" t="s">
        <v>207</v>
      </c>
      <c r="AK587" t="s">
        <v>340</v>
      </c>
      <c r="AL587" t="s">
        <v>472</v>
      </c>
      <c r="AM587" s="13">
        <v>46251</v>
      </c>
      <c r="AN587" s="13">
        <v>46276</v>
      </c>
      <c r="AO587" t="s">
        <v>206</v>
      </c>
      <c r="AP587">
        <v>1277</v>
      </c>
      <c r="AQ587" t="s">
        <v>207</v>
      </c>
      <c r="AR587" t="s">
        <v>384</v>
      </c>
      <c r="AS587" t="s">
        <v>496</v>
      </c>
      <c r="AT587" s="59">
        <f>VLOOKUP($BR587,Tables!$D$14:$I$27,2,FALSE)*W587</f>
        <v>1120</v>
      </c>
      <c r="AU587" s="59">
        <f>VLOOKUP($BR587,Tables!$D$14:$I$27,3,FALSE)</f>
        <v>0</v>
      </c>
      <c r="AV587" s="59">
        <f>VLOOKUP($BR587,Tables!$D$14:$I$27,4,FALSE)*W587</f>
        <v>0</v>
      </c>
      <c r="AW587" s="59">
        <f>VLOOKUP($BR587,Tables!$D$14:$I$27,5,FALSE)*W587</f>
        <v>0</v>
      </c>
      <c r="AX587" s="52">
        <f>IF(ISERROR(VLOOKUP(V587,Tables!$A$2:$B$27,2,FALSE))=TRUE,0,VLOOKUP(V587,Tables!$A$2:$B$27,2,FALSE))*VLOOKUP(BR587,Tables!$D$14:$J$27,7,FALSE)</f>
        <v>0</v>
      </c>
      <c r="AY587" s="52">
        <f>IF(ISERROR(VLOOKUP(BS587,Tables!$A$2:$B$31,2,FALSE))=TRUE,0,VLOOKUP(BS587,Tables!$A$2:$B$31,2,FALSE))</f>
        <v>0</v>
      </c>
      <c r="AZ587" s="59">
        <f>VLOOKUP($BR587,Tables!$D$14:$K$27,8,FALSE)</f>
        <v>0</v>
      </c>
      <c r="BA587" s="59">
        <f>IF(OR(BR587="T150",BR587="HYBT150"),W587*Tables!$L$23,0)</f>
        <v>560</v>
      </c>
      <c r="BB587" s="59">
        <f>IF(OR(BR587="T200",BR587="HYBT200"),W587*Tables!$E$24,0)</f>
        <v>0</v>
      </c>
      <c r="BC587" s="61">
        <f t="shared" si="124"/>
        <v>1680</v>
      </c>
      <c r="BD587" s="55" t="str">
        <f t="shared" si="134"/>
        <v/>
      </c>
      <c r="BE587" s="55" t="str">
        <f t="shared" si="134"/>
        <v/>
      </c>
      <c r="BF587" s="55" t="str">
        <f t="shared" si="134"/>
        <v/>
      </c>
      <c r="BG587" s="55" t="str">
        <f t="shared" si="134"/>
        <v/>
      </c>
      <c r="BH587" s="55" t="str">
        <f t="shared" si="134"/>
        <v/>
      </c>
      <c r="BI587" s="55" t="str">
        <f t="shared" si="134"/>
        <v/>
      </c>
      <c r="BJ587" s="55" t="str">
        <f t="shared" si="134"/>
        <v/>
      </c>
      <c r="BK587" s="55" t="str">
        <f t="shared" si="134"/>
        <v>HYB</v>
      </c>
      <c r="BL587" s="55" t="str">
        <f t="shared" si="134"/>
        <v/>
      </c>
      <c r="BM587" s="55" t="str">
        <f t="shared" si="134"/>
        <v/>
      </c>
      <c r="BN587" s="55" t="str">
        <f t="shared" si="134"/>
        <v/>
      </c>
      <c r="BO587" s="55" t="str">
        <f t="shared" si="134"/>
        <v/>
      </c>
      <c r="BP587" s="55" t="str">
        <f t="shared" si="134"/>
        <v>T150</v>
      </c>
      <c r="BQ587" s="55" t="str">
        <f t="shared" si="134"/>
        <v/>
      </c>
      <c r="BR587" s="62" t="str">
        <f t="shared" si="125"/>
        <v>HYBT150</v>
      </c>
      <c r="BS587" s="62" t="str">
        <f t="shared" si="126"/>
        <v/>
      </c>
      <c r="BT587" s="63">
        <f t="shared" si="127"/>
        <v>117</v>
      </c>
      <c r="BU587" s="64">
        <f t="shared" si="128"/>
        <v>6.02</v>
      </c>
      <c r="BV587" s="64">
        <f t="shared" si="129"/>
        <v>13.04</v>
      </c>
      <c r="BW587" s="64">
        <f t="shared" si="130"/>
        <v>97.44</v>
      </c>
      <c r="BX587" s="65">
        <f t="shared" si="131"/>
        <v>46257.02</v>
      </c>
      <c r="BY587" s="65">
        <f t="shared" si="132"/>
        <v>46264.04</v>
      </c>
      <c r="BZ587" s="65">
        <f t="shared" si="133"/>
        <v>46349.440000000002</v>
      </c>
    </row>
    <row r="588" spans="1:78" ht="15.5" x14ac:dyDescent="0.35">
      <c r="A588">
        <v>71410</v>
      </c>
      <c r="B588" t="s">
        <v>782</v>
      </c>
      <c r="C588" t="s">
        <v>63</v>
      </c>
      <c r="D588">
        <v>117</v>
      </c>
      <c r="E588">
        <v>3002</v>
      </c>
      <c r="F588" t="s">
        <v>400</v>
      </c>
      <c r="G588" t="s">
        <v>283</v>
      </c>
      <c r="H588" t="s">
        <v>63</v>
      </c>
      <c r="I588" s="13">
        <v>46251</v>
      </c>
      <c r="J588" s="13">
        <v>46367</v>
      </c>
      <c r="K588" s="13">
        <v>46309</v>
      </c>
      <c r="L588" t="s">
        <v>871</v>
      </c>
      <c r="M588" t="s">
        <v>161</v>
      </c>
      <c r="N588">
        <v>10</v>
      </c>
      <c r="O588">
        <v>10</v>
      </c>
      <c r="P588">
        <v>10</v>
      </c>
      <c r="Q588">
        <v>10</v>
      </c>
      <c r="R588">
        <v>0</v>
      </c>
      <c r="S588">
        <v>506</v>
      </c>
      <c r="T588" t="s">
        <v>456</v>
      </c>
      <c r="U588">
        <v>0</v>
      </c>
      <c r="V588"/>
      <c r="W588">
        <v>7</v>
      </c>
      <c r="X588" t="s">
        <v>194</v>
      </c>
      <c r="Y588" t="s">
        <v>706</v>
      </c>
      <c r="Z588" t="s">
        <v>873</v>
      </c>
      <c r="AA588" t="s">
        <v>160</v>
      </c>
      <c r="AB588" t="s">
        <v>198</v>
      </c>
      <c r="AC588"/>
      <c r="AD588"/>
      <c r="AE588"/>
      <c r="AF588" s="13">
        <v>46251</v>
      </c>
      <c r="AG588" s="13">
        <v>46367</v>
      </c>
      <c r="AH588" t="s">
        <v>206</v>
      </c>
      <c r="AI588">
        <v>1258</v>
      </c>
      <c r="AJ588" t="s">
        <v>207</v>
      </c>
      <c r="AK588" t="s">
        <v>340</v>
      </c>
      <c r="AL588" t="s">
        <v>516</v>
      </c>
      <c r="AM588" s="13">
        <v>46253</v>
      </c>
      <c r="AN588" s="13">
        <v>46276</v>
      </c>
      <c r="AO588" t="s">
        <v>206</v>
      </c>
      <c r="AP588">
        <v>1277</v>
      </c>
      <c r="AQ588" t="s">
        <v>207</v>
      </c>
      <c r="AR588" t="s">
        <v>384</v>
      </c>
      <c r="AS588" t="s">
        <v>496</v>
      </c>
      <c r="AT588" s="59">
        <f>VLOOKUP($BR588,Tables!$D$14:$I$27,2,FALSE)*W588</f>
        <v>1120</v>
      </c>
      <c r="AU588" s="59">
        <f>VLOOKUP($BR588,Tables!$D$14:$I$27,3,FALSE)</f>
        <v>0</v>
      </c>
      <c r="AV588" s="59">
        <f>VLOOKUP($BR588,Tables!$D$14:$I$27,4,FALSE)*W588</f>
        <v>0</v>
      </c>
      <c r="AW588" s="59">
        <f>VLOOKUP($BR588,Tables!$D$14:$I$27,5,FALSE)*W588</f>
        <v>0</v>
      </c>
      <c r="AX588" s="52">
        <f>IF(ISERROR(VLOOKUP(V588,Tables!$A$2:$B$27,2,FALSE))=TRUE,0,VLOOKUP(V588,Tables!$A$2:$B$27,2,FALSE))*VLOOKUP(BR588,Tables!$D$14:$J$27,7,FALSE)</f>
        <v>0</v>
      </c>
      <c r="AY588" s="52">
        <f>IF(ISERROR(VLOOKUP(BS588,Tables!$A$2:$B$31,2,FALSE))=TRUE,0,VLOOKUP(BS588,Tables!$A$2:$B$31,2,FALSE))</f>
        <v>0</v>
      </c>
      <c r="AZ588" s="59">
        <f>VLOOKUP($BR588,Tables!$D$14:$K$27,8,FALSE)</f>
        <v>0</v>
      </c>
      <c r="BA588" s="59">
        <f>IF(OR(BR588="T150",BR588="HYBT150"),W588*Tables!$L$23,0)</f>
        <v>560</v>
      </c>
      <c r="BB588" s="59">
        <f>IF(OR(BR588="T200",BR588="HYBT200"),W588*Tables!$E$24,0)</f>
        <v>0</v>
      </c>
      <c r="BC588" s="61">
        <f t="shared" si="124"/>
        <v>1680</v>
      </c>
      <c r="BD588" s="55" t="str">
        <f t="shared" si="134"/>
        <v/>
      </c>
      <c r="BE588" s="55" t="str">
        <f t="shared" si="134"/>
        <v/>
      </c>
      <c r="BF588" s="55" t="str">
        <f t="shared" si="134"/>
        <v/>
      </c>
      <c r="BG588" s="55" t="str">
        <f t="shared" si="134"/>
        <v/>
      </c>
      <c r="BH588" s="55" t="str">
        <f t="shared" si="134"/>
        <v/>
      </c>
      <c r="BI588" s="55" t="str">
        <f t="shared" si="134"/>
        <v/>
      </c>
      <c r="BJ588" s="55" t="str">
        <f t="shared" si="134"/>
        <v/>
      </c>
      <c r="BK588" s="55" t="str">
        <f t="shared" si="134"/>
        <v>HYB</v>
      </c>
      <c r="BL588" s="55" t="str">
        <f t="shared" si="134"/>
        <v/>
      </c>
      <c r="BM588" s="55" t="str">
        <f t="shared" si="134"/>
        <v/>
      </c>
      <c r="BN588" s="55" t="str">
        <f t="shared" si="134"/>
        <v/>
      </c>
      <c r="BO588" s="55" t="str">
        <f t="shared" si="134"/>
        <v/>
      </c>
      <c r="BP588" s="55" t="str">
        <f t="shared" si="134"/>
        <v>T150</v>
      </c>
      <c r="BQ588" s="55" t="str">
        <f t="shared" si="134"/>
        <v/>
      </c>
      <c r="BR588" s="62" t="str">
        <f t="shared" si="125"/>
        <v>HYBT150</v>
      </c>
      <c r="BS588" s="62" t="str">
        <f t="shared" si="126"/>
        <v/>
      </c>
      <c r="BT588" s="63">
        <f t="shared" si="127"/>
        <v>117</v>
      </c>
      <c r="BU588" s="64">
        <f t="shared" si="128"/>
        <v>6.02</v>
      </c>
      <c r="BV588" s="64">
        <f t="shared" si="129"/>
        <v>13.04</v>
      </c>
      <c r="BW588" s="64">
        <f t="shared" si="130"/>
        <v>97.44</v>
      </c>
      <c r="BX588" s="65">
        <f t="shared" si="131"/>
        <v>46257.02</v>
      </c>
      <c r="BY588" s="65">
        <f t="shared" si="132"/>
        <v>46264.04</v>
      </c>
      <c r="BZ588" s="65">
        <f t="shared" si="133"/>
        <v>46349.440000000002</v>
      </c>
    </row>
    <row r="589" spans="1:78" ht="15.5" x14ac:dyDescent="0.35">
      <c r="A589">
        <v>71411</v>
      </c>
      <c r="B589" t="s">
        <v>782</v>
      </c>
      <c r="C589" t="s">
        <v>63</v>
      </c>
      <c r="D589">
        <v>117</v>
      </c>
      <c r="E589">
        <v>3003</v>
      </c>
      <c r="F589" t="s">
        <v>400</v>
      </c>
      <c r="G589" t="s">
        <v>283</v>
      </c>
      <c r="H589" t="s">
        <v>63</v>
      </c>
      <c r="I589" s="13">
        <v>46251</v>
      </c>
      <c r="J589" s="13">
        <v>46367</v>
      </c>
      <c r="K589" s="13">
        <v>46309</v>
      </c>
      <c r="L589" t="s">
        <v>871</v>
      </c>
      <c r="M589" t="s">
        <v>161</v>
      </c>
      <c r="N589">
        <v>10</v>
      </c>
      <c r="O589">
        <v>10</v>
      </c>
      <c r="P589">
        <v>10</v>
      </c>
      <c r="Q589">
        <v>10</v>
      </c>
      <c r="R589">
        <v>0</v>
      </c>
      <c r="S589">
        <v>506</v>
      </c>
      <c r="T589" t="s">
        <v>456</v>
      </c>
      <c r="U589">
        <v>0</v>
      </c>
      <c r="V589"/>
      <c r="W589">
        <v>7</v>
      </c>
      <c r="X589" t="s">
        <v>194</v>
      </c>
      <c r="Y589" t="s">
        <v>707</v>
      </c>
      <c r="Z589" t="s">
        <v>872</v>
      </c>
      <c r="AA589" t="s">
        <v>160</v>
      </c>
      <c r="AB589" t="s">
        <v>198</v>
      </c>
      <c r="AC589"/>
      <c r="AD589"/>
      <c r="AE589"/>
      <c r="AF589" s="13">
        <v>46251</v>
      </c>
      <c r="AG589" s="13">
        <v>46367</v>
      </c>
      <c r="AH589" t="s">
        <v>206</v>
      </c>
      <c r="AI589">
        <v>1254</v>
      </c>
      <c r="AJ589" t="s">
        <v>2</v>
      </c>
      <c r="AK589" t="s">
        <v>52</v>
      </c>
      <c r="AL589" t="s">
        <v>472</v>
      </c>
      <c r="AM589" s="13">
        <v>46251</v>
      </c>
      <c r="AN589" s="13">
        <v>46276</v>
      </c>
      <c r="AO589" t="s">
        <v>206</v>
      </c>
      <c r="AP589">
        <v>1277</v>
      </c>
      <c r="AQ589" t="s">
        <v>200</v>
      </c>
      <c r="AR589" t="s">
        <v>340</v>
      </c>
      <c r="AS589" t="s">
        <v>496</v>
      </c>
      <c r="AT589" s="59">
        <f>VLOOKUP($BR589,Tables!$D$14:$I$27,2,FALSE)*W589</f>
        <v>1120</v>
      </c>
      <c r="AU589" s="59">
        <f>VLOOKUP($BR589,Tables!$D$14:$I$27,3,FALSE)</f>
        <v>0</v>
      </c>
      <c r="AV589" s="59">
        <f>VLOOKUP($BR589,Tables!$D$14:$I$27,4,FALSE)*W589</f>
        <v>0</v>
      </c>
      <c r="AW589" s="59">
        <f>VLOOKUP($BR589,Tables!$D$14:$I$27,5,FALSE)*W589</f>
        <v>0</v>
      </c>
      <c r="AX589" s="52">
        <f>IF(ISERROR(VLOOKUP(V589,Tables!$A$2:$B$27,2,FALSE))=TRUE,0,VLOOKUP(V589,Tables!$A$2:$B$27,2,FALSE))*VLOOKUP(BR589,Tables!$D$14:$J$27,7,FALSE)</f>
        <v>0</v>
      </c>
      <c r="AY589" s="52">
        <f>IF(ISERROR(VLOOKUP(BS589,Tables!$A$2:$B$31,2,FALSE))=TRUE,0,VLOOKUP(BS589,Tables!$A$2:$B$31,2,FALSE))</f>
        <v>0</v>
      </c>
      <c r="AZ589" s="59">
        <f>VLOOKUP($BR589,Tables!$D$14:$K$27,8,FALSE)</f>
        <v>0</v>
      </c>
      <c r="BA589" s="59">
        <f>IF(OR(BR589="T150",BR589="HYBT150"),W589*Tables!$L$23,0)</f>
        <v>560</v>
      </c>
      <c r="BB589" s="59">
        <f>IF(OR(BR589="T200",BR589="HYBT200"),W589*Tables!$E$24,0)</f>
        <v>0</v>
      </c>
      <c r="BC589" s="61">
        <f t="shared" si="124"/>
        <v>1680</v>
      </c>
      <c r="BD589" s="55" t="str">
        <f t="shared" si="134"/>
        <v/>
      </c>
      <c r="BE589" s="55" t="str">
        <f t="shared" si="134"/>
        <v/>
      </c>
      <c r="BF589" s="55" t="str">
        <f t="shared" si="134"/>
        <v/>
      </c>
      <c r="BG589" s="55" t="str">
        <f t="shared" si="134"/>
        <v/>
      </c>
      <c r="BH589" s="55" t="str">
        <f t="shared" si="134"/>
        <v/>
      </c>
      <c r="BI589" s="55" t="str">
        <f t="shared" si="134"/>
        <v/>
      </c>
      <c r="BJ589" s="55" t="str">
        <f t="shared" si="134"/>
        <v/>
      </c>
      <c r="BK589" s="55" t="str">
        <f t="shared" si="134"/>
        <v>HYB</v>
      </c>
      <c r="BL589" s="55" t="str">
        <f t="shared" si="134"/>
        <v/>
      </c>
      <c r="BM589" s="55" t="str">
        <f t="shared" si="134"/>
        <v/>
      </c>
      <c r="BN589" s="55" t="str">
        <f t="shared" si="134"/>
        <v/>
      </c>
      <c r="BO589" s="55" t="str">
        <f t="shared" si="134"/>
        <v/>
      </c>
      <c r="BP589" s="55" t="str">
        <f t="shared" si="134"/>
        <v>T150</v>
      </c>
      <c r="BQ589" s="55" t="str">
        <f t="shared" si="134"/>
        <v/>
      </c>
      <c r="BR589" s="62" t="str">
        <f t="shared" si="125"/>
        <v>HYBT150</v>
      </c>
      <c r="BS589" s="62" t="str">
        <f t="shared" si="126"/>
        <v/>
      </c>
      <c r="BT589" s="63">
        <f t="shared" si="127"/>
        <v>117</v>
      </c>
      <c r="BU589" s="64">
        <f t="shared" si="128"/>
        <v>6.02</v>
      </c>
      <c r="BV589" s="64">
        <f t="shared" si="129"/>
        <v>13.04</v>
      </c>
      <c r="BW589" s="64">
        <f t="shared" si="130"/>
        <v>97.44</v>
      </c>
      <c r="BX589" s="65">
        <f t="shared" si="131"/>
        <v>46257.02</v>
      </c>
      <c r="BY589" s="65">
        <f t="shared" si="132"/>
        <v>46264.04</v>
      </c>
      <c r="BZ589" s="65">
        <f t="shared" si="133"/>
        <v>46349.440000000002</v>
      </c>
    </row>
    <row r="590" spans="1:78" ht="15.5" x14ac:dyDescent="0.35">
      <c r="A590">
        <v>71412</v>
      </c>
      <c r="B590" t="s">
        <v>782</v>
      </c>
      <c r="C590" t="s">
        <v>63</v>
      </c>
      <c r="D590">
        <v>117</v>
      </c>
      <c r="E590">
        <v>3004</v>
      </c>
      <c r="F590" t="s">
        <v>400</v>
      </c>
      <c r="G590" t="s">
        <v>283</v>
      </c>
      <c r="H590" t="s">
        <v>63</v>
      </c>
      <c r="I590" s="13">
        <v>46251</v>
      </c>
      <c r="J590" s="13">
        <v>46367</v>
      </c>
      <c r="K590" s="13">
        <v>46309</v>
      </c>
      <c r="L590" t="s">
        <v>871</v>
      </c>
      <c r="M590" t="s">
        <v>161</v>
      </c>
      <c r="N590">
        <v>10</v>
      </c>
      <c r="O590">
        <v>10</v>
      </c>
      <c r="P590">
        <v>10</v>
      </c>
      <c r="Q590">
        <v>10</v>
      </c>
      <c r="R590">
        <v>0</v>
      </c>
      <c r="S590">
        <v>506</v>
      </c>
      <c r="T590" t="s">
        <v>456</v>
      </c>
      <c r="U590">
        <v>0</v>
      </c>
      <c r="V590"/>
      <c r="W590">
        <v>7</v>
      </c>
      <c r="X590" t="s">
        <v>194</v>
      </c>
      <c r="Y590" t="s">
        <v>708</v>
      </c>
      <c r="Z590" t="s">
        <v>873</v>
      </c>
      <c r="AA590" t="s">
        <v>160</v>
      </c>
      <c r="AB590" t="s">
        <v>198</v>
      </c>
      <c r="AC590"/>
      <c r="AD590"/>
      <c r="AE590"/>
      <c r="AF590" s="13">
        <v>46251</v>
      </c>
      <c r="AG590" s="13">
        <v>46367</v>
      </c>
      <c r="AH590" t="s">
        <v>206</v>
      </c>
      <c r="AI590">
        <v>1258</v>
      </c>
      <c r="AJ590" t="s">
        <v>2</v>
      </c>
      <c r="AK590" t="s">
        <v>52</v>
      </c>
      <c r="AL590" t="s">
        <v>516</v>
      </c>
      <c r="AM590" s="13">
        <v>46253</v>
      </c>
      <c r="AN590" s="13">
        <v>46276</v>
      </c>
      <c r="AO590" t="s">
        <v>206</v>
      </c>
      <c r="AP590">
        <v>1277</v>
      </c>
      <c r="AQ590" t="s">
        <v>200</v>
      </c>
      <c r="AR590" t="s">
        <v>340</v>
      </c>
      <c r="AS590" t="s">
        <v>496</v>
      </c>
      <c r="AT590" s="59">
        <f>VLOOKUP($BR590,Tables!$D$14:$I$27,2,FALSE)*W590</f>
        <v>1120</v>
      </c>
      <c r="AU590" s="59">
        <f>VLOOKUP($BR590,Tables!$D$14:$I$27,3,FALSE)</f>
        <v>0</v>
      </c>
      <c r="AV590" s="59">
        <f>VLOOKUP($BR590,Tables!$D$14:$I$27,4,FALSE)*W590</f>
        <v>0</v>
      </c>
      <c r="AW590" s="59">
        <f>VLOOKUP($BR590,Tables!$D$14:$I$27,5,FALSE)*W590</f>
        <v>0</v>
      </c>
      <c r="AX590" s="52">
        <f>IF(ISERROR(VLOOKUP(V590,Tables!$A$2:$B$27,2,FALSE))=TRUE,0,VLOOKUP(V590,Tables!$A$2:$B$27,2,FALSE))*VLOOKUP(BR590,Tables!$D$14:$J$27,7,FALSE)</f>
        <v>0</v>
      </c>
      <c r="AY590" s="52">
        <f>IF(ISERROR(VLOOKUP(BS590,Tables!$A$2:$B$31,2,FALSE))=TRUE,0,VLOOKUP(BS590,Tables!$A$2:$B$31,2,FALSE))</f>
        <v>0</v>
      </c>
      <c r="AZ590" s="59">
        <f>VLOOKUP($BR590,Tables!$D$14:$K$27,8,FALSE)</f>
        <v>0</v>
      </c>
      <c r="BA590" s="59">
        <f>IF(OR(BR590="T150",BR590="HYBT150"),W590*Tables!$L$23,0)</f>
        <v>560</v>
      </c>
      <c r="BB590" s="59">
        <f>IF(OR(BR590="T200",BR590="HYBT200"),W590*Tables!$E$24,0)</f>
        <v>0</v>
      </c>
      <c r="BC590" s="61">
        <f t="shared" si="124"/>
        <v>1680</v>
      </c>
      <c r="BD590" s="55" t="str">
        <f t="shared" si="134"/>
        <v/>
      </c>
      <c r="BE590" s="55" t="str">
        <f t="shared" si="134"/>
        <v/>
      </c>
      <c r="BF590" s="55" t="str">
        <f t="shared" si="134"/>
        <v/>
      </c>
      <c r="BG590" s="55" t="str">
        <f t="shared" si="134"/>
        <v/>
      </c>
      <c r="BH590" s="55" t="str">
        <f t="shared" si="134"/>
        <v/>
      </c>
      <c r="BI590" s="55" t="str">
        <f t="shared" si="134"/>
        <v/>
      </c>
      <c r="BJ590" s="55" t="str">
        <f t="shared" si="134"/>
        <v/>
      </c>
      <c r="BK590" s="55" t="str">
        <f t="shared" si="134"/>
        <v>HYB</v>
      </c>
      <c r="BL590" s="55" t="str">
        <f t="shared" si="134"/>
        <v/>
      </c>
      <c r="BM590" s="55" t="str">
        <f t="shared" si="134"/>
        <v/>
      </c>
      <c r="BN590" s="55" t="str">
        <f t="shared" si="134"/>
        <v/>
      </c>
      <c r="BO590" s="55" t="str">
        <f t="shared" si="134"/>
        <v/>
      </c>
      <c r="BP590" s="55" t="str">
        <f t="shared" si="134"/>
        <v>T150</v>
      </c>
      <c r="BQ590" s="55" t="str">
        <f t="shared" si="134"/>
        <v/>
      </c>
      <c r="BR590" s="62" t="str">
        <f t="shared" si="125"/>
        <v>HYBT150</v>
      </c>
      <c r="BS590" s="62" t="str">
        <f t="shared" si="126"/>
        <v/>
      </c>
      <c r="BT590" s="63">
        <f t="shared" si="127"/>
        <v>117</v>
      </c>
      <c r="BU590" s="64">
        <f t="shared" si="128"/>
        <v>6.02</v>
      </c>
      <c r="BV590" s="64">
        <f t="shared" si="129"/>
        <v>13.04</v>
      </c>
      <c r="BW590" s="64">
        <f t="shared" si="130"/>
        <v>97.44</v>
      </c>
      <c r="BX590" s="65">
        <f t="shared" si="131"/>
        <v>46257.02</v>
      </c>
      <c r="BY590" s="65">
        <f t="shared" si="132"/>
        <v>46264.04</v>
      </c>
      <c r="BZ590" s="65">
        <f t="shared" si="133"/>
        <v>46349.440000000002</v>
      </c>
    </row>
    <row r="591" spans="1:78" ht="15.5" x14ac:dyDescent="0.35">
      <c r="A591">
        <v>71413</v>
      </c>
      <c r="B591" t="s">
        <v>782</v>
      </c>
      <c r="C591" t="s">
        <v>63</v>
      </c>
      <c r="D591">
        <v>123</v>
      </c>
      <c r="E591">
        <v>3001</v>
      </c>
      <c r="F591" t="s">
        <v>401</v>
      </c>
      <c r="G591" t="s">
        <v>283</v>
      </c>
      <c r="H591" t="s">
        <v>63</v>
      </c>
      <c r="I591" s="13">
        <v>46251</v>
      </c>
      <c r="J591" s="13">
        <v>46367</v>
      </c>
      <c r="K591" s="13">
        <v>46309</v>
      </c>
      <c r="L591" t="s">
        <v>871</v>
      </c>
      <c r="M591" t="s">
        <v>161</v>
      </c>
      <c r="N591">
        <v>18</v>
      </c>
      <c r="O591">
        <v>18</v>
      </c>
      <c r="P591">
        <v>18</v>
      </c>
      <c r="Q591">
        <v>18</v>
      </c>
      <c r="R591">
        <v>0</v>
      </c>
      <c r="S591" t="s">
        <v>874</v>
      </c>
      <c r="T591" t="s">
        <v>875</v>
      </c>
      <c r="U591">
        <v>0</v>
      </c>
      <c r="V591"/>
      <c r="W591">
        <v>1</v>
      </c>
      <c r="X591" t="s">
        <v>194</v>
      </c>
      <c r="Y591"/>
      <c r="Z591" t="s">
        <v>709</v>
      </c>
      <c r="AA591" t="s">
        <v>160</v>
      </c>
      <c r="AB591" t="s">
        <v>198</v>
      </c>
      <c r="AC591"/>
      <c r="AD591"/>
      <c r="AE591"/>
      <c r="AF591" s="13">
        <v>46251</v>
      </c>
      <c r="AG591" s="13">
        <v>46367</v>
      </c>
      <c r="AH591" t="s">
        <v>206</v>
      </c>
      <c r="AI591">
        <v>1276</v>
      </c>
      <c r="AJ591" t="s">
        <v>195</v>
      </c>
      <c r="AK591" t="s">
        <v>196</v>
      </c>
      <c r="AL591" t="s">
        <v>525</v>
      </c>
      <c r="AM591" s="13">
        <v>46252</v>
      </c>
      <c r="AN591" s="13">
        <v>46367</v>
      </c>
      <c r="AO591"/>
      <c r="AP591"/>
      <c r="AQ591"/>
      <c r="AR591"/>
      <c r="AS591"/>
      <c r="AT591" s="59">
        <f>VLOOKUP($BR591,Tables!$D$14:$I$27,2,FALSE)*W591</f>
        <v>160</v>
      </c>
      <c r="AU591" s="59">
        <f>VLOOKUP($BR591,Tables!$D$14:$I$27,3,FALSE)</f>
        <v>0</v>
      </c>
      <c r="AV591" s="59">
        <f>VLOOKUP($BR591,Tables!$D$14:$I$27,4,FALSE)*W591</f>
        <v>0</v>
      </c>
      <c r="AW591" s="59">
        <f>VLOOKUP($BR591,Tables!$D$14:$I$27,5,FALSE)*W591</f>
        <v>0</v>
      </c>
      <c r="AX591" s="52">
        <f>IF(ISERROR(VLOOKUP(V591,Tables!$A$2:$B$27,2,FALSE))=TRUE,0,VLOOKUP(V591,Tables!$A$2:$B$27,2,FALSE))*VLOOKUP(BR591,Tables!$D$14:$J$27,7,FALSE)</f>
        <v>0</v>
      </c>
      <c r="AY591" s="52">
        <f>IF(ISERROR(VLOOKUP(BS591,Tables!$A$2:$B$31,2,FALSE))=TRUE,0,VLOOKUP(BS591,Tables!$A$2:$B$31,2,FALSE))</f>
        <v>0</v>
      </c>
      <c r="AZ591" s="59">
        <f>VLOOKUP($BR591,Tables!$D$14:$K$27,8,FALSE)</f>
        <v>0</v>
      </c>
      <c r="BA591" s="59">
        <f>IF(OR(BR591="T150",BR591="HYBT150"),W591*Tables!$L$23,0)</f>
        <v>80</v>
      </c>
      <c r="BB591" s="59">
        <f>IF(OR(BR591="T200",BR591="HYBT200"),W591*Tables!$E$24,0)</f>
        <v>0</v>
      </c>
      <c r="BC591" s="61">
        <f t="shared" si="124"/>
        <v>240</v>
      </c>
      <c r="BD591" s="55" t="str">
        <f t="shared" si="134"/>
        <v/>
      </c>
      <c r="BE591" s="55" t="str">
        <f t="shared" si="134"/>
        <v/>
      </c>
      <c r="BF591" s="55" t="str">
        <f t="shared" si="134"/>
        <v/>
      </c>
      <c r="BG591" s="55" t="str">
        <f t="shared" si="134"/>
        <v/>
      </c>
      <c r="BH591" s="55" t="str">
        <f t="shared" si="134"/>
        <v/>
      </c>
      <c r="BI591" s="55" t="str">
        <f t="shared" si="134"/>
        <v/>
      </c>
      <c r="BJ591" s="55" t="str">
        <f t="shared" si="134"/>
        <v/>
      </c>
      <c r="BK591" s="55" t="str">
        <f t="shared" si="134"/>
        <v>HYB</v>
      </c>
      <c r="BL591" s="55" t="str">
        <f t="shared" si="134"/>
        <v/>
      </c>
      <c r="BM591" s="55" t="str">
        <f t="shared" si="134"/>
        <v/>
      </c>
      <c r="BN591" s="55" t="str">
        <f t="shared" si="134"/>
        <v/>
      </c>
      <c r="BO591" s="55" t="str">
        <f t="shared" si="134"/>
        <v/>
      </c>
      <c r="BP591" s="55" t="str">
        <f t="shared" si="134"/>
        <v>T150</v>
      </c>
      <c r="BQ591" s="55" t="str">
        <f t="shared" si="134"/>
        <v/>
      </c>
      <c r="BR591" s="62" t="str">
        <f t="shared" si="125"/>
        <v>HYBT150</v>
      </c>
      <c r="BS591" s="62" t="str">
        <f t="shared" si="126"/>
        <v/>
      </c>
      <c r="BT591" s="63">
        <f t="shared" si="127"/>
        <v>117</v>
      </c>
      <c r="BU591" s="64">
        <f t="shared" si="128"/>
        <v>6.02</v>
      </c>
      <c r="BV591" s="64">
        <f t="shared" si="129"/>
        <v>13.04</v>
      </c>
      <c r="BW591" s="64">
        <f t="shared" si="130"/>
        <v>97.44</v>
      </c>
      <c r="BX591" s="65">
        <f t="shared" si="131"/>
        <v>46257.02</v>
      </c>
      <c r="BY591" s="65">
        <f t="shared" si="132"/>
        <v>46264.04</v>
      </c>
      <c r="BZ591" s="65">
        <f t="shared" si="133"/>
        <v>46349.440000000002</v>
      </c>
    </row>
    <row r="592" spans="1:78" ht="15.5" x14ac:dyDescent="0.35">
      <c r="A592">
        <v>71414</v>
      </c>
      <c r="B592" t="s">
        <v>782</v>
      </c>
      <c r="C592" t="s">
        <v>63</v>
      </c>
      <c r="D592">
        <v>123</v>
      </c>
      <c r="E592">
        <v>3002</v>
      </c>
      <c r="F592" t="s">
        <v>401</v>
      </c>
      <c r="G592" t="s">
        <v>283</v>
      </c>
      <c r="H592" t="s">
        <v>63</v>
      </c>
      <c r="I592" s="13">
        <v>46251</v>
      </c>
      <c r="J592" s="13">
        <v>46367</v>
      </c>
      <c r="K592" s="13">
        <v>46309</v>
      </c>
      <c r="L592" t="s">
        <v>871</v>
      </c>
      <c r="M592" t="s">
        <v>161</v>
      </c>
      <c r="N592">
        <v>18</v>
      </c>
      <c r="O592">
        <v>18</v>
      </c>
      <c r="P592">
        <v>18</v>
      </c>
      <c r="Q592">
        <v>18</v>
      </c>
      <c r="R592">
        <v>0</v>
      </c>
      <c r="S592" t="s">
        <v>1177</v>
      </c>
      <c r="T592" t="s">
        <v>1178</v>
      </c>
      <c r="U592">
        <v>0</v>
      </c>
      <c r="V592"/>
      <c r="W592">
        <v>1</v>
      </c>
      <c r="X592" t="s">
        <v>194</v>
      </c>
      <c r="Y592"/>
      <c r="Z592" t="s">
        <v>709</v>
      </c>
      <c r="AA592" t="s">
        <v>160</v>
      </c>
      <c r="AB592" t="s">
        <v>198</v>
      </c>
      <c r="AC592"/>
      <c r="AD592"/>
      <c r="AE592"/>
      <c r="AF592" s="13">
        <v>46251</v>
      </c>
      <c r="AG592" s="13">
        <v>46367</v>
      </c>
      <c r="AH592" t="s">
        <v>206</v>
      </c>
      <c r="AI592">
        <v>1276</v>
      </c>
      <c r="AJ592" t="s">
        <v>200</v>
      </c>
      <c r="AK592" t="s">
        <v>201</v>
      </c>
      <c r="AL592" t="s">
        <v>525</v>
      </c>
      <c r="AM592" s="13">
        <v>46252</v>
      </c>
      <c r="AN592" s="13">
        <v>46273</v>
      </c>
      <c r="AO592" t="s">
        <v>206</v>
      </c>
      <c r="AP592">
        <v>1276</v>
      </c>
      <c r="AQ592" t="s">
        <v>211</v>
      </c>
      <c r="AR592" t="s">
        <v>289</v>
      </c>
      <c r="AS592" t="s">
        <v>525</v>
      </c>
      <c r="AT592" s="59">
        <f>VLOOKUP($BR592,Tables!$D$14:$I$27,2,FALSE)*W592</f>
        <v>160</v>
      </c>
      <c r="AU592" s="59">
        <f>VLOOKUP($BR592,Tables!$D$14:$I$27,3,FALSE)</f>
        <v>0</v>
      </c>
      <c r="AV592" s="59">
        <f>VLOOKUP($BR592,Tables!$D$14:$I$27,4,FALSE)*W592</f>
        <v>0</v>
      </c>
      <c r="AW592" s="59">
        <f>VLOOKUP($BR592,Tables!$D$14:$I$27,5,FALSE)*W592</f>
        <v>0</v>
      </c>
      <c r="AX592" s="52">
        <f>IF(ISERROR(VLOOKUP(V592,Tables!$A$2:$B$27,2,FALSE))=TRUE,0,VLOOKUP(V592,Tables!$A$2:$B$27,2,FALSE))*VLOOKUP(BR592,Tables!$D$14:$J$27,7,FALSE)</f>
        <v>0</v>
      </c>
      <c r="AY592" s="52">
        <f>IF(ISERROR(VLOOKUP(BS592,Tables!$A$2:$B$31,2,FALSE))=TRUE,0,VLOOKUP(BS592,Tables!$A$2:$B$31,2,FALSE))</f>
        <v>0</v>
      </c>
      <c r="AZ592" s="59">
        <f>VLOOKUP($BR592,Tables!$D$14:$K$27,8,FALSE)</f>
        <v>0</v>
      </c>
      <c r="BA592" s="59">
        <f>IF(OR(BR592="T150",BR592="HYBT150"),W592*Tables!$L$23,0)</f>
        <v>80</v>
      </c>
      <c r="BB592" s="59">
        <f>IF(OR(BR592="T200",BR592="HYBT200"),W592*Tables!$E$24,0)</f>
        <v>0</v>
      </c>
      <c r="BC592" s="61">
        <f t="shared" si="124"/>
        <v>240</v>
      </c>
      <c r="BD592" s="55" t="str">
        <f t="shared" si="134"/>
        <v/>
      </c>
      <c r="BE592" s="55" t="str">
        <f t="shared" si="134"/>
        <v/>
      </c>
      <c r="BF592" s="55" t="str">
        <f t="shared" si="134"/>
        <v/>
      </c>
      <c r="BG592" s="55" t="str">
        <f t="shared" si="134"/>
        <v/>
      </c>
      <c r="BH592" s="55" t="str">
        <f t="shared" si="134"/>
        <v/>
      </c>
      <c r="BI592" s="55" t="str">
        <f t="shared" si="134"/>
        <v/>
      </c>
      <c r="BJ592" s="55" t="str">
        <f t="shared" si="134"/>
        <v/>
      </c>
      <c r="BK592" s="55" t="str">
        <f t="shared" si="134"/>
        <v>HYB</v>
      </c>
      <c r="BL592" s="55" t="str">
        <f t="shared" si="134"/>
        <v/>
      </c>
      <c r="BM592" s="55" t="str">
        <f t="shared" si="134"/>
        <v/>
      </c>
      <c r="BN592" s="55" t="str">
        <f t="shared" si="134"/>
        <v/>
      </c>
      <c r="BO592" s="55" t="str">
        <f t="shared" si="134"/>
        <v/>
      </c>
      <c r="BP592" s="55" t="str">
        <f t="shared" si="134"/>
        <v>T150</v>
      </c>
      <c r="BQ592" s="55" t="str">
        <f t="shared" si="134"/>
        <v/>
      </c>
      <c r="BR592" s="62" t="str">
        <f t="shared" si="125"/>
        <v>HYBT150</v>
      </c>
      <c r="BS592" s="62" t="str">
        <f t="shared" si="126"/>
        <v/>
      </c>
      <c r="BT592" s="63">
        <f t="shared" si="127"/>
        <v>117</v>
      </c>
      <c r="BU592" s="64">
        <f t="shared" si="128"/>
        <v>6.02</v>
      </c>
      <c r="BV592" s="64">
        <f t="shared" si="129"/>
        <v>13.04</v>
      </c>
      <c r="BW592" s="64">
        <f t="shared" si="130"/>
        <v>97.44</v>
      </c>
      <c r="BX592" s="65">
        <f t="shared" si="131"/>
        <v>46257.02</v>
      </c>
      <c r="BY592" s="65">
        <f t="shared" si="132"/>
        <v>46264.04</v>
      </c>
      <c r="BZ592" s="65">
        <f t="shared" si="133"/>
        <v>46349.440000000002</v>
      </c>
    </row>
    <row r="593" spans="1:78" ht="15.5" x14ac:dyDescent="0.35">
      <c r="A593">
        <v>71153</v>
      </c>
      <c r="B593" t="s">
        <v>782</v>
      </c>
      <c r="C593" t="s">
        <v>63</v>
      </c>
      <c r="D593">
        <v>168</v>
      </c>
      <c r="E593" t="s">
        <v>488</v>
      </c>
      <c r="F593" t="s">
        <v>402</v>
      </c>
      <c r="G593" t="s">
        <v>283</v>
      </c>
      <c r="H593" t="s">
        <v>63</v>
      </c>
      <c r="I593" s="13">
        <v>46251</v>
      </c>
      <c r="J593" s="13">
        <v>46304</v>
      </c>
      <c r="K593" s="13">
        <v>46277</v>
      </c>
      <c r="L593" t="s">
        <v>871</v>
      </c>
      <c r="M593" t="s">
        <v>161</v>
      </c>
      <c r="N593">
        <v>8</v>
      </c>
      <c r="O593">
        <v>8</v>
      </c>
      <c r="P593">
        <v>8</v>
      </c>
      <c r="Q593">
        <v>8</v>
      </c>
      <c r="R593">
        <v>0</v>
      </c>
      <c r="S593">
        <v>498</v>
      </c>
      <c r="T593" t="s">
        <v>457</v>
      </c>
      <c r="U593">
        <v>0</v>
      </c>
      <c r="V593"/>
      <c r="W593">
        <v>5</v>
      </c>
      <c r="X593" t="s">
        <v>194</v>
      </c>
      <c r="Y593" t="s">
        <v>710</v>
      </c>
      <c r="Z593" t="s">
        <v>876</v>
      </c>
      <c r="AA593" t="s">
        <v>160</v>
      </c>
      <c r="AB593" t="s">
        <v>198</v>
      </c>
      <c r="AC593"/>
      <c r="AD593"/>
      <c r="AE593"/>
      <c r="AF593" s="13">
        <v>46251</v>
      </c>
      <c r="AG593" s="13">
        <v>46304</v>
      </c>
      <c r="AH593" t="s">
        <v>206</v>
      </c>
      <c r="AI593">
        <v>1274</v>
      </c>
      <c r="AJ593" t="s">
        <v>210</v>
      </c>
      <c r="AK593" t="s">
        <v>384</v>
      </c>
      <c r="AL593" t="s">
        <v>496</v>
      </c>
      <c r="AM593" s="13">
        <v>46252</v>
      </c>
      <c r="AN593" s="13">
        <v>46304</v>
      </c>
      <c r="AO593" t="s">
        <v>206</v>
      </c>
      <c r="AP593">
        <v>1254</v>
      </c>
      <c r="AQ593" t="s">
        <v>203</v>
      </c>
      <c r="AR593" t="s">
        <v>333</v>
      </c>
      <c r="AS593" t="s">
        <v>475</v>
      </c>
      <c r="AT593" s="59">
        <f>VLOOKUP($BR593,Tables!$D$14:$I$27,2,FALSE)*W593</f>
        <v>800</v>
      </c>
      <c r="AU593" s="59">
        <f>VLOOKUP($BR593,Tables!$D$14:$I$27,3,FALSE)</f>
        <v>0</v>
      </c>
      <c r="AV593" s="59">
        <f>VLOOKUP($BR593,Tables!$D$14:$I$27,4,FALSE)*W593</f>
        <v>0</v>
      </c>
      <c r="AW593" s="59">
        <f>VLOOKUP($BR593,Tables!$D$14:$I$27,5,FALSE)*W593</f>
        <v>0</v>
      </c>
      <c r="AX593" s="52">
        <f>IF(ISERROR(VLOOKUP(V593,Tables!$A$2:$B$27,2,FALSE))=TRUE,0,VLOOKUP(V593,Tables!$A$2:$B$27,2,FALSE))*VLOOKUP(BR593,Tables!$D$14:$J$27,7,FALSE)</f>
        <v>0</v>
      </c>
      <c r="AY593" s="52">
        <f>IF(ISERROR(VLOOKUP(BS593,Tables!$A$2:$B$31,2,FALSE))=TRUE,0,VLOOKUP(BS593,Tables!$A$2:$B$31,2,FALSE))</f>
        <v>0</v>
      </c>
      <c r="AZ593" s="59">
        <f>VLOOKUP($BR593,Tables!$D$14:$K$27,8,FALSE)</f>
        <v>0</v>
      </c>
      <c r="BA593" s="59">
        <f>IF(OR(BR593="T150",BR593="HYBT150"),W593*Tables!$L$23,0)</f>
        <v>400</v>
      </c>
      <c r="BB593" s="59">
        <f>IF(OR(BR593="T200",BR593="HYBT200"),W593*Tables!$E$24,0)</f>
        <v>0</v>
      </c>
      <c r="BC593" s="61">
        <f t="shared" si="124"/>
        <v>1200</v>
      </c>
      <c r="BD593" s="55" t="str">
        <f t="shared" si="134"/>
        <v/>
      </c>
      <c r="BE593" s="55" t="str">
        <f t="shared" si="134"/>
        <v/>
      </c>
      <c r="BF593" s="55" t="str">
        <f t="shared" si="134"/>
        <v/>
      </c>
      <c r="BG593" s="55" t="str">
        <f t="shared" si="134"/>
        <v/>
      </c>
      <c r="BH593" s="55" t="str">
        <f t="shared" si="134"/>
        <v/>
      </c>
      <c r="BI593" s="55" t="str">
        <f t="shared" si="134"/>
        <v/>
      </c>
      <c r="BJ593" s="55" t="str">
        <f t="shared" si="134"/>
        <v/>
      </c>
      <c r="BK593" s="55" t="str">
        <f t="shared" si="134"/>
        <v>HYB</v>
      </c>
      <c r="BL593" s="55" t="str">
        <f t="shared" si="134"/>
        <v/>
      </c>
      <c r="BM593" s="55" t="str">
        <f t="shared" si="134"/>
        <v/>
      </c>
      <c r="BN593" s="55" t="str">
        <f t="shared" si="134"/>
        <v/>
      </c>
      <c r="BO593" s="55" t="str">
        <f t="shared" si="134"/>
        <v/>
      </c>
      <c r="BP593" s="55" t="str">
        <f t="shared" si="134"/>
        <v>T150</v>
      </c>
      <c r="BQ593" s="55" t="str">
        <f t="shared" si="134"/>
        <v/>
      </c>
      <c r="BR593" s="62" t="str">
        <f t="shared" si="125"/>
        <v>HYBT150</v>
      </c>
      <c r="BS593" s="62" t="str">
        <f t="shared" si="126"/>
        <v/>
      </c>
      <c r="BT593" s="63">
        <f t="shared" si="127"/>
        <v>54</v>
      </c>
      <c r="BU593" s="64">
        <f t="shared" si="128"/>
        <v>2.2399999999999998</v>
      </c>
      <c r="BV593" s="64">
        <f t="shared" si="129"/>
        <v>5.4799999999999995</v>
      </c>
      <c r="BW593" s="64">
        <f t="shared" si="130"/>
        <v>44.519999999999996</v>
      </c>
      <c r="BX593" s="65">
        <f t="shared" si="131"/>
        <v>46253.24</v>
      </c>
      <c r="BY593" s="65">
        <f t="shared" si="132"/>
        <v>46256.480000000003</v>
      </c>
      <c r="BZ593" s="65">
        <f t="shared" si="133"/>
        <v>46295.519999999997</v>
      </c>
    </row>
    <row r="594" spans="1:78" ht="15.5" x14ac:dyDescent="0.35">
      <c r="A594">
        <v>71154</v>
      </c>
      <c r="B594" t="s">
        <v>782</v>
      </c>
      <c r="C594" t="s">
        <v>63</v>
      </c>
      <c r="D594">
        <v>168</v>
      </c>
      <c r="E594" t="s">
        <v>497</v>
      </c>
      <c r="F594" t="s">
        <v>402</v>
      </c>
      <c r="G594" t="s">
        <v>283</v>
      </c>
      <c r="H594" t="s">
        <v>63</v>
      </c>
      <c r="I594" s="13">
        <v>46251</v>
      </c>
      <c r="J594" s="13">
        <v>46304</v>
      </c>
      <c r="K594" s="13">
        <v>46277</v>
      </c>
      <c r="L594" t="s">
        <v>871</v>
      </c>
      <c r="M594" t="s">
        <v>161</v>
      </c>
      <c r="N594">
        <v>5</v>
      </c>
      <c r="O594">
        <v>5</v>
      </c>
      <c r="P594">
        <v>5</v>
      </c>
      <c r="Q594">
        <v>5</v>
      </c>
      <c r="R594">
        <v>0</v>
      </c>
      <c r="S594">
        <v>498</v>
      </c>
      <c r="T594" t="s">
        <v>457</v>
      </c>
      <c r="U594">
        <v>0</v>
      </c>
      <c r="V594"/>
      <c r="W594">
        <v>5</v>
      </c>
      <c r="X594" t="s">
        <v>194</v>
      </c>
      <c r="Y594" t="s">
        <v>711</v>
      </c>
      <c r="Z594" t="s">
        <v>876</v>
      </c>
      <c r="AA594" t="s">
        <v>160</v>
      </c>
      <c r="AB594" t="s">
        <v>198</v>
      </c>
      <c r="AC594"/>
      <c r="AD594"/>
      <c r="AE594"/>
      <c r="AF594" s="13">
        <v>46251</v>
      </c>
      <c r="AG594" s="13">
        <v>46304</v>
      </c>
      <c r="AH594" t="s">
        <v>206</v>
      </c>
      <c r="AI594">
        <v>1274</v>
      </c>
      <c r="AJ594" t="s">
        <v>210</v>
      </c>
      <c r="AK594" t="s">
        <v>384</v>
      </c>
      <c r="AL594" t="s">
        <v>496</v>
      </c>
      <c r="AM594" s="13">
        <v>46252</v>
      </c>
      <c r="AN594" s="13">
        <v>46304</v>
      </c>
      <c r="AO594" t="s">
        <v>206</v>
      </c>
      <c r="AP594">
        <v>1254</v>
      </c>
      <c r="AQ594" t="s">
        <v>213</v>
      </c>
      <c r="AR594" t="s">
        <v>25</v>
      </c>
      <c r="AS594" t="s">
        <v>475</v>
      </c>
      <c r="AT594" s="59">
        <f>VLOOKUP($BR594,Tables!$D$14:$I$27,2,FALSE)*W594</f>
        <v>800</v>
      </c>
      <c r="AU594" s="59">
        <f>VLOOKUP($BR594,Tables!$D$14:$I$27,3,FALSE)</f>
        <v>0</v>
      </c>
      <c r="AV594" s="59">
        <f>VLOOKUP($BR594,Tables!$D$14:$I$27,4,FALSE)*W594</f>
        <v>0</v>
      </c>
      <c r="AW594" s="59">
        <f>VLOOKUP($BR594,Tables!$D$14:$I$27,5,FALSE)*W594</f>
        <v>0</v>
      </c>
      <c r="AX594" s="52">
        <f>IF(ISERROR(VLOOKUP(V594,Tables!$A$2:$B$27,2,FALSE))=TRUE,0,VLOOKUP(V594,Tables!$A$2:$B$27,2,FALSE))*VLOOKUP(BR594,Tables!$D$14:$J$27,7,FALSE)</f>
        <v>0</v>
      </c>
      <c r="AY594" s="52">
        <f>IF(ISERROR(VLOOKUP(BS594,Tables!$A$2:$B$31,2,FALSE))=TRUE,0,VLOOKUP(BS594,Tables!$A$2:$B$31,2,FALSE))</f>
        <v>0</v>
      </c>
      <c r="AZ594" s="59">
        <f>VLOOKUP($BR594,Tables!$D$14:$K$27,8,FALSE)</f>
        <v>0</v>
      </c>
      <c r="BA594" s="59">
        <f>IF(OR(BR594="T150",BR594="HYBT150"),W594*Tables!$L$23,0)</f>
        <v>400</v>
      </c>
      <c r="BB594" s="59">
        <f>IF(OR(BR594="T200",BR594="HYBT200"),W594*Tables!$E$24,0)</f>
        <v>0</v>
      </c>
      <c r="BC594" s="61">
        <f t="shared" si="124"/>
        <v>1200</v>
      </c>
      <c r="BD594" s="55"/>
      <c r="BE594" s="55" t="str">
        <f t="shared" si="134"/>
        <v/>
      </c>
      <c r="BF594" s="55" t="str">
        <f t="shared" si="134"/>
        <v/>
      </c>
      <c r="BG594" s="55" t="str">
        <f t="shared" si="134"/>
        <v/>
      </c>
      <c r="BH594" s="55" t="str">
        <f t="shared" si="134"/>
        <v/>
      </c>
      <c r="BI594" s="55" t="str">
        <f t="shared" si="134"/>
        <v/>
      </c>
      <c r="BJ594" s="55" t="str">
        <f t="shared" si="134"/>
        <v/>
      </c>
      <c r="BK594" s="55" t="str">
        <f t="shared" si="134"/>
        <v>HYB</v>
      </c>
      <c r="BL594" s="55" t="str">
        <f t="shared" si="134"/>
        <v/>
      </c>
      <c r="BM594" s="55" t="str">
        <f t="shared" si="134"/>
        <v/>
      </c>
      <c r="BN594" s="55" t="str">
        <f t="shared" si="134"/>
        <v/>
      </c>
      <c r="BO594" s="55" t="str">
        <f t="shared" si="134"/>
        <v/>
      </c>
      <c r="BP594" s="55" t="str">
        <f t="shared" si="134"/>
        <v>T150</v>
      </c>
      <c r="BQ594" s="55" t="str">
        <f t="shared" si="134"/>
        <v/>
      </c>
      <c r="BR594" s="62" t="str">
        <f t="shared" si="125"/>
        <v>HYBT150</v>
      </c>
      <c r="BS594" s="62" t="str">
        <f t="shared" si="126"/>
        <v/>
      </c>
      <c r="BT594" s="63">
        <f t="shared" si="127"/>
        <v>54</v>
      </c>
      <c r="BU594" s="64">
        <f t="shared" si="128"/>
        <v>2.2399999999999998</v>
      </c>
      <c r="BV594" s="64">
        <f t="shared" si="129"/>
        <v>5.4799999999999995</v>
      </c>
      <c r="BW594" s="64">
        <f t="shared" si="130"/>
        <v>44.519999999999996</v>
      </c>
      <c r="BX594" s="65">
        <f t="shared" si="131"/>
        <v>46253.24</v>
      </c>
      <c r="BY594" s="65">
        <f t="shared" si="132"/>
        <v>46256.480000000003</v>
      </c>
      <c r="BZ594" s="65">
        <f t="shared" si="133"/>
        <v>46295.519999999997</v>
      </c>
    </row>
    <row r="595" spans="1:78" ht="15.5" x14ac:dyDescent="0.35">
      <c r="A595">
        <v>71155</v>
      </c>
      <c r="B595" t="s">
        <v>782</v>
      </c>
      <c r="C595" t="s">
        <v>63</v>
      </c>
      <c r="D595">
        <v>168</v>
      </c>
      <c r="E595" t="s">
        <v>585</v>
      </c>
      <c r="F595" t="s">
        <v>402</v>
      </c>
      <c r="G595" t="s">
        <v>283</v>
      </c>
      <c r="H595" t="s">
        <v>63</v>
      </c>
      <c r="I595" s="13">
        <v>46251</v>
      </c>
      <c r="J595" s="13">
        <v>46305</v>
      </c>
      <c r="K595" s="13">
        <v>46278</v>
      </c>
      <c r="L595" t="s">
        <v>871</v>
      </c>
      <c r="M595" t="s">
        <v>161</v>
      </c>
      <c r="N595">
        <v>10</v>
      </c>
      <c r="O595">
        <v>9</v>
      </c>
      <c r="P595">
        <v>9</v>
      </c>
      <c r="Q595">
        <v>9</v>
      </c>
      <c r="R595">
        <v>0</v>
      </c>
      <c r="S595">
        <v>45155</v>
      </c>
      <c r="T595" t="s">
        <v>1039</v>
      </c>
      <c r="U595">
        <v>0</v>
      </c>
      <c r="V595"/>
      <c r="W595">
        <v>5</v>
      </c>
      <c r="X595" t="s">
        <v>194</v>
      </c>
      <c r="Y595"/>
      <c r="Z595" t="s">
        <v>877</v>
      </c>
      <c r="AA595" t="s">
        <v>160</v>
      </c>
      <c r="AB595" t="s">
        <v>198</v>
      </c>
      <c r="AC595"/>
      <c r="AD595"/>
      <c r="AE595"/>
      <c r="AF595" s="13">
        <v>46251</v>
      </c>
      <c r="AG595" s="13">
        <v>46305</v>
      </c>
      <c r="AH595" t="s">
        <v>206</v>
      </c>
      <c r="AI595">
        <v>1276</v>
      </c>
      <c r="AJ595" t="s">
        <v>1</v>
      </c>
      <c r="AK595" t="s">
        <v>52</v>
      </c>
      <c r="AL595" t="s">
        <v>525</v>
      </c>
      <c r="AM595" s="13">
        <v>46252</v>
      </c>
      <c r="AN595" s="13">
        <v>46304</v>
      </c>
      <c r="AO595" t="s">
        <v>206</v>
      </c>
      <c r="AP595">
        <v>1276</v>
      </c>
      <c r="AQ595" t="s">
        <v>1</v>
      </c>
      <c r="AR595" t="s">
        <v>878</v>
      </c>
      <c r="AS595" t="s">
        <v>475</v>
      </c>
      <c r="AT595" s="59">
        <f>VLOOKUP($BR595,Tables!$D$14:$I$27,2,FALSE)*W595</f>
        <v>800</v>
      </c>
      <c r="AU595" s="59">
        <f>VLOOKUP($BR595,Tables!$D$14:$I$27,3,FALSE)</f>
        <v>0</v>
      </c>
      <c r="AV595" s="59">
        <f>VLOOKUP($BR595,Tables!$D$14:$I$27,4,FALSE)*W595</f>
        <v>0</v>
      </c>
      <c r="AW595" s="59">
        <f>VLOOKUP($BR595,Tables!$D$14:$I$27,5,FALSE)*W595</f>
        <v>0</v>
      </c>
      <c r="AX595" s="52">
        <f>IF(ISERROR(VLOOKUP(V595,Tables!$A$2:$B$27,2,FALSE))=TRUE,0,VLOOKUP(V595,Tables!$A$2:$B$27,2,FALSE))*VLOOKUP(BR595,Tables!$D$14:$J$27,7,FALSE)</f>
        <v>0</v>
      </c>
      <c r="AY595" s="52">
        <f>IF(ISERROR(VLOOKUP(BS595,Tables!$A$2:$B$31,2,FALSE))=TRUE,0,VLOOKUP(BS595,Tables!$A$2:$B$31,2,FALSE))</f>
        <v>0</v>
      </c>
      <c r="AZ595" s="59">
        <f>VLOOKUP($BR595,Tables!$D$14:$K$27,8,FALSE)</f>
        <v>0</v>
      </c>
      <c r="BA595" s="59">
        <f>IF(OR(BR595="T150",BR595="HYBT150"),W595*Tables!$L$23,0)</f>
        <v>400</v>
      </c>
      <c r="BB595" s="59">
        <f>IF(OR(BR595="T200",BR595="HYBT200"),W595*Tables!$E$24,0)</f>
        <v>0</v>
      </c>
      <c r="BC595" s="61">
        <f t="shared" si="124"/>
        <v>1200</v>
      </c>
      <c r="BD595" s="55"/>
      <c r="BE595" s="55" t="str">
        <f t="shared" si="134"/>
        <v/>
      </c>
      <c r="BF595" s="55" t="str">
        <f t="shared" si="134"/>
        <v/>
      </c>
      <c r="BG595" s="55" t="str">
        <f t="shared" si="134"/>
        <v/>
      </c>
      <c r="BH595" s="55" t="str">
        <f t="shared" si="134"/>
        <v/>
      </c>
      <c r="BI595" s="55" t="str">
        <f t="shared" si="134"/>
        <v/>
      </c>
      <c r="BJ595" s="55" t="str">
        <f t="shared" si="134"/>
        <v/>
      </c>
      <c r="BK595" s="55" t="str">
        <f t="shared" si="134"/>
        <v>HYB</v>
      </c>
      <c r="BL595" s="55" t="str">
        <f t="shared" si="134"/>
        <v/>
      </c>
      <c r="BM595" s="55" t="str">
        <f t="shared" si="134"/>
        <v/>
      </c>
      <c r="BN595" s="55" t="str">
        <f t="shared" si="134"/>
        <v/>
      </c>
      <c r="BO595" s="55" t="str">
        <f t="shared" si="134"/>
        <v/>
      </c>
      <c r="BP595" s="55" t="str">
        <f t="shared" si="134"/>
        <v>T150</v>
      </c>
      <c r="BQ595" s="55" t="str">
        <f t="shared" si="134"/>
        <v/>
      </c>
      <c r="BR595" s="62" t="str">
        <f t="shared" si="125"/>
        <v>HYBT150</v>
      </c>
      <c r="BS595" s="62" t="str">
        <f t="shared" si="126"/>
        <v/>
      </c>
      <c r="BT595" s="63">
        <f t="shared" si="127"/>
        <v>55</v>
      </c>
      <c r="BU595" s="64">
        <f t="shared" si="128"/>
        <v>2.2999999999999998</v>
      </c>
      <c r="BV595" s="64">
        <f t="shared" si="129"/>
        <v>5.6</v>
      </c>
      <c r="BW595" s="64">
        <f t="shared" si="130"/>
        <v>45.36</v>
      </c>
      <c r="BX595" s="65">
        <f t="shared" si="131"/>
        <v>46253.3</v>
      </c>
      <c r="BY595" s="65">
        <f t="shared" si="132"/>
        <v>46256.6</v>
      </c>
      <c r="BZ595" s="65">
        <f t="shared" si="133"/>
        <v>46296.36</v>
      </c>
    </row>
    <row r="596" spans="1:78" ht="15.5" x14ac:dyDescent="0.35">
      <c r="A596">
        <v>71156</v>
      </c>
      <c r="B596" t="s">
        <v>782</v>
      </c>
      <c r="C596" t="s">
        <v>63</v>
      </c>
      <c r="D596">
        <v>168</v>
      </c>
      <c r="E596" t="s">
        <v>586</v>
      </c>
      <c r="F596" t="s">
        <v>402</v>
      </c>
      <c r="G596" t="s">
        <v>283</v>
      </c>
      <c r="H596" t="s">
        <v>63</v>
      </c>
      <c r="I596" s="13">
        <v>46251</v>
      </c>
      <c r="J596" s="13">
        <v>46304</v>
      </c>
      <c r="K596" s="13">
        <v>46277</v>
      </c>
      <c r="L596" t="s">
        <v>360</v>
      </c>
      <c r="M596" t="s">
        <v>161</v>
      </c>
      <c r="N596">
        <v>0</v>
      </c>
      <c r="O596">
        <v>0</v>
      </c>
      <c r="P596">
        <v>0</v>
      </c>
      <c r="Q596">
        <v>0</v>
      </c>
      <c r="R596">
        <v>0</v>
      </c>
      <c r="S596" t="s">
        <v>197</v>
      </c>
      <c r="T596" t="s">
        <v>197</v>
      </c>
      <c r="U596">
        <v>0</v>
      </c>
      <c r="V596"/>
      <c r="W596">
        <v>4</v>
      </c>
      <c r="X596" t="s">
        <v>19</v>
      </c>
      <c r="Y596"/>
      <c r="Z596" t="s">
        <v>879</v>
      </c>
      <c r="AA596"/>
      <c r="AB596"/>
      <c r="AC596"/>
      <c r="AD596"/>
      <c r="AE596"/>
      <c r="AF596" s="13">
        <v>46251</v>
      </c>
      <c r="AG596" s="13">
        <v>46304</v>
      </c>
      <c r="AH596"/>
      <c r="AI596"/>
      <c r="AJ596"/>
      <c r="AK596"/>
      <c r="AL596"/>
      <c r="AM596"/>
      <c r="AN596"/>
      <c r="AO596"/>
      <c r="AP596"/>
      <c r="AQ596"/>
      <c r="AR596"/>
      <c r="AS596"/>
      <c r="AT596" s="59">
        <f>VLOOKUP($BR596,Tables!$D$14:$I$27,2,FALSE)*W596</f>
        <v>640</v>
      </c>
      <c r="AU596" s="59">
        <f>VLOOKUP($BR596,Tables!$D$14:$I$27,3,FALSE)</f>
        <v>0</v>
      </c>
      <c r="AV596" s="59">
        <f>VLOOKUP($BR596,Tables!$D$14:$I$27,4,FALSE)*W596</f>
        <v>0</v>
      </c>
      <c r="AW596" s="59">
        <f>VLOOKUP($BR596,Tables!$D$14:$I$27,5,FALSE)*W596</f>
        <v>0</v>
      </c>
      <c r="AX596" s="52">
        <f>IF(ISERROR(VLOOKUP(V596,Tables!$A$2:$B$27,2,FALSE))=TRUE,0,VLOOKUP(V596,Tables!$A$2:$B$27,2,FALSE))*VLOOKUP(BR596,Tables!$D$14:$J$27,7,FALSE)</f>
        <v>0</v>
      </c>
      <c r="AY596" s="52">
        <f>IF(ISERROR(VLOOKUP(BS596,Tables!$A$2:$B$31,2,FALSE))=TRUE,0,VLOOKUP(BS596,Tables!$A$2:$B$31,2,FALSE))</f>
        <v>0</v>
      </c>
      <c r="AZ596" s="59">
        <f>VLOOKUP($BR596,Tables!$D$14:$K$27,8,FALSE)</f>
        <v>0</v>
      </c>
      <c r="BA596" s="59">
        <f>IF(OR(BR596="T150",BR596="HYBT150"),W596*Tables!$L$23,0)</f>
        <v>320</v>
      </c>
      <c r="BB596" s="59">
        <f>IF(OR(BR596="T200",BR596="HYBT200"),W596*Tables!$E$24,0)</f>
        <v>0</v>
      </c>
      <c r="BC596" s="61">
        <f t="shared" si="124"/>
        <v>960</v>
      </c>
      <c r="BD596" s="55"/>
      <c r="BE596" s="55" t="str">
        <f t="shared" si="134"/>
        <v/>
      </c>
      <c r="BF596" s="55" t="str">
        <f t="shared" si="134"/>
        <v/>
      </c>
      <c r="BG596" s="55" t="str">
        <f t="shared" si="134"/>
        <v/>
      </c>
      <c r="BH596" s="55" t="str">
        <f t="shared" si="134"/>
        <v/>
      </c>
      <c r="BI596" s="55" t="str">
        <f t="shared" si="134"/>
        <v/>
      </c>
      <c r="BJ596" s="55" t="str">
        <f t="shared" si="134"/>
        <v/>
      </c>
      <c r="BK596" s="55" t="str">
        <f t="shared" si="134"/>
        <v/>
      </c>
      <c r="BL596" s="55" t="str">
        <f t="shared" si="134"/>
        <v/>
      </c>
      <c r="BM596" s="55" t="str">
        <f t="shared" si="134"/>
        <v/>
      </c>
      <c r="BN596" s="55" t="str">
        <f t="shared" si="134"/>
        <v/>
      </c>
      <c r="BO596" s="55" t="str">
        <f t="shared" si="134"/>
        <v/>
      </c>
      <c r="BP596" s="55" t="str">
        <f t="shared" si="134"/>
        <v>T150</v>
      </c>
      <c r="BQ596" s="55" t="str">
        <f t="shared" si="134"/>
        <v/>
      </c>
      <c r="BR596" s="62" t="str">
        <f t="shared" si="125"/>
        <v>T150</v>
      </c>
      <c r="BS596" s="62" t="str">
        <f t="shared" si="126"/>
        <v/>
      </c>
      <c r="BT596" s="63">
        <f t="shared" si="127"/>
        <v>54</v>
      </c>
      <c r="BU596" s="64">
        <f t="shared" si="128"/>
        <v>2.2399999999999998</v>
      </c>
      <c r="BV596" s="64">
        <f t="shared" si="129"/>
        <v>5.4799999999999995</v>
      </c>
      <c r="BW596" s="64">
        <f t="shared" si="130"/>
        <v>44.519999999999996</v>
      </c>
      <c r="BX596" s="65">
        <f t="shared" si="131"/>
        <v>46253.24</v>
      </c>
      <c r="BY596" s="65">
        <f t="shared" si="132"/>
        <v>46256.480000000003</v>
      </c>
      <c r="BZ596" s="65">
        <f t="shared" si="133"/>
        <v>46295.519999999997</v>
      </c>
    </row>
    <row r="597" spans="1:78" ht="15.5" x14ac:dyDescent="0.35">
      <c r="A597">
        <v>71650</v>
      </c>
      <c r="B597" t="s">
        <v>782</v>
      </c>
      <c r="C597" t="s">
        <v>63</v>
      </c>
      <c r="D597">
        <v>168</v>
      </c>
      <c r="E597" t="s">
        <v>587</v>
      </c>
      <c r="F597" t="s">
        <v>402</v>
      </c>
      <c r="G597" t="s">
        <v>283</v>
      </c>
      <c r="H597" t="s">
        <v>63</v>
      </c>
      <c r="I597" s="13">
        <v>46252</v>
      </c>
      <c r="J597" s="13">
        <v>46304</v>
      </c>
      <c r="K597" s="13">
        <v>46278</v>
      </c>
      <c r="L597" t="s">
        <v>360</v>
      </c>
      <c r="M597" t="s">
        <v>161</v>
      </c>
      <c r="N597">
        <v>10</v>
      </c>
      <c r="O597">
        <v>0</v>
      </c>
      <c r="P597">
        <v>0</v>
      </c>
      <c r="Q597">
        <v>0</v>
      </c>
      <c r="R597">
        <v>0</v>
      </c>
      <c r="S597" t="s">
        <v>197</v>
      </c>
      <c r="T597" t="s">
        <v>197</v>
      </c>
      <c r="U597">
        <v>0</v>
      </c>
      <c r="V597"/>
      <c r="W597">
        <v>4</v>
      </c>
      <c r="X597" t="s">
        <v>19</v>
      </c>
      <c r="Y597"/>
      <c r="Z597" t="s">
        <v>880</v>
      </c>
      <c r="AA597"/>
      <c r="AB597"/>
      <c r="AC597"/>
      <c r="AD597"/>
      <c r="AE597"/>
      <c r="AF597" s="13">
        <v>46252</v>
      </c>
      <c r="AG597" s="13">
        <v>46304</v>
      </c>
      <c r="AH597"/>
      <c r="AI597"/>
      <c r="AJ597"/>
      <c r="AK597"/>
      <c r="AL597"/>
      <c r="AM597"/>
      <c r="AN597"/>
      <c r="AO597"/>
      <c r="AP597"/>
      <c r="AQ597"/>
      <c r="AR597"/>
      <c r="AS597"/>
      <c r="AT597" s="59">
        <f>VLOOKUP($BR597,Tables!$D$14:$I$27,2,FALSE)*W597</f>
        <v>640</v>
      </c>
      <c r="AU597" s="59">
        <f>VLOOKUP($BR597,Tables!$D$14:$I$27,3,FALSE)</f>
        <v>0</v>
      </c>
      <c r="AV597" s="59">
        <f>VLOOKUP($BR597,Tables!$D$14:$I$27,4,FALSE)*W597</f>
        <v>0</v>
      </c>
      <c r="AW597" s="59">
        <f>VLOOKUP($BR597,Tables!$D$14:$I$27,5,FALSE)*W597</f>
        <v>0</v>
      </c>
      <c r="AX597" s="52">
        <f>IF(ISERROR(VLOOKUP(V597,Tables!$A$2:$B$27,2,FALSE))=TRUE,0,VLOOKUP(V597,Tables!$A$2:$B$27,2,FALSE))*VLOOKUP(BR597,Tables!$D$14:$J$27,7,FALSE)</f>
        <v>0</v>
      </c>
      <c r="AY597" s="52">
        <f>IF(ISERROR(VLOOKUP(BS597,Tables!$A$2:$B$31,2,FALSE))=TRUE,0,VLOOKUP(BS597,Tables!$A$2:$B$31,2,FALSE))</f>
        <v>0</v>
      </c>
      <c r="AZ597" s="59">
        <f>VLOOKUP($BR597,Tables!$D$14:$K$27,8,FALSE)</f>
        <v>0</v>
      </c>
      <c r="BA597" s="59">
        <f>IF(OR(BR597="T150",BR597="HYBT150"),W597*Tables!$L$23,0)</f>
        <v>320</v>
      </c>
      <c r="BB597" s="59">
        <f>IF(OR(BR597="T200",BR597="HYBT200"),W597*Tables!$E$24,0)</f>
        <v>0</v>
      </c>
      <c r="BC597" s="61">
        <f t="shared" si="124"/>
        <v>960</v>
      </c>
      <c r="BD597" s="55" t="str">
        <f t="shared" si="134"/>
        <v/>
      </c>
      <c r="BE597" s="55" t="str">
        <f t="shared" si="134"/>
        <v/>
      </c>
      <c r="BF597" s="55" t="str">
        <f t="shared" si="134"/>
        <v/>
      </c>
      <c r="BG597" s="55" t="str">
        <f t="shared" si="134"/>
        <v/>
      </c>
      <c r="BH597" s="55" t="str">
        <f t="shared" si="134"/>
        <v/>
      </c>
      <c r="BI597" s="55" t="str">
        <f t="shared" si="134"/>
        <v/>
      </c>
      <c r="BJ597" s="55" t="str">
        <f t="shared" si="134"/>
        <v/>
      </c>
      <c r="BK597" s="55" t="str">
        <f t="shared" si="134"/>
        <v/>
      </c>
      <c r="BL597" s="55" t="str">
        <f t="shared" si="134"/>
        <v/>
      </c>
      <c r="BM597" s="55" t="str">
        <f t="shared" si="134"/>
        <v/>
      </c>
      <c r="BN597" s="55" t="str">
        <f t="shared" si="134"/>
        <v/>
      </c>
      <c r="BO597" s="55" t="str">
        <f t="shared" si="134"/>
        <v/>
      </c>
      <c r="BP597" s="55" t="str">
        <f t="shared" ref="BD597:BQ616" si="135">IF(ISERROR(SEARCHB(" "&amp;BP$1&amp;" "," "&amp;$L597&amp;" "))=TRUE,"",BP$1)</f>
        <v>T150</v>
      </c>
      <c r="BQ597" s="55" t="str">
        <f t="shared" si="135"/>
        <v/>
      </c>
      <c r="BR597" s="62" t="str">
        <f t="shared" si="125"/>
        <v>T150</v>
      </c>
      <c r="BS597" s="62" t="str">
        <f t="shared" si="126"/>
        <v/>
      </c>
      <c r="BT597" s="63">
        <f t="shared" si="127"/>
        <v>53</v>
      </c>
      <c r="BU597" s="64">
        <f t="shared" si="128"/>
        <v>2.1799999999999997</v>
      </c>
      <c r="BV597" s="64">
        <f t="shared" si="129"/>
        <v>5.3599999999999994</v>
      </c>
      <c r="BW597" s="64">
        <f t="shared" si="130"/>
        <v>43.68</v>
      </c>
      <c r="BX597" s="65">
        <f t="shared" si="131"/>
        <v>46254.18</v>
      </c>
      <c r="BY597" s="65">
        <f t="shared" si="132"/>
        <v>46257.36</v>
      </c>
      <c r="BZ597" s="65">
        <f t="shared" si="133"/>
        <v>46295.68</v>
      </c>
    </row>
    <row r="598" spans="1:78" ht="15.5" x14ac:dyDescent="0.35">
      <c r="A598">
        <v>70945</v>
      </c>
      <c r="B598" t="s">
        <v>782</v>
      </c>
      <c r="C598" t="s">
        <v>63</v>
      </c>
      <c r="D598">
        <v>168</v>
      </c>
      <c r="E598" t="s">
        <v>470</v>
      </c>
      <c r="F598" t="s">
        <v>402</v>
      </c>
      <c r="G598" t="s">
        <v>283</v>
      </c>
      <c r="H598" t="s">
        <v>63</v>
      </c>
      <c r="I598" s="13">
        <v>46307</v>
      </c>
      <c r="J598" s="13">
        <v>46367</v>
      </c>
      <c r="K598" s="13">
        <v>46337</v>
      </c>
      <c r="L598" t="s">
        <v>871</v>
      </c>
      <c r="M598" t="s">
        <v>161</v>
      </c>
      <c r="N598">
        <v>7</v>
      </c>
      <c r="O598">
        <v>7</v>
      </c>
      <c r="P598">
        <v>7</v>
      </c>
      <c r="Q598">
        <v>7</v>
      </c>
      <c r="R598">
        <v>0</v>
      </c>
      <c r="S598">
        <v>498</v>
      </c>
      <c r="T598" t="s">
        <v>457</v>
      </c>
      <c r="U598">
        <v>0</v>
      </c>
      <c r="V598"/>
      <c r="W598">
        <v>5</v>
      </c>
      <c r="X598" t="s">
        <v>194</v>
      </c>
      <c r="Y598" t="s">
        <v>712</v>
      </c>
      <c r="Z598" t="s">
        <v>881</v>
      </c>
      <c r="AA598" t="s">
        <v>160</v>
      </c>
      <c r="AB598" t="s">
        <v>198</v>
      </c>
      <c r="AC598"/>
      <c r="AD598"/>
      <c r="AE598"/>
      <c r="AF598" s="13">
        <v>46307</v>
      </c>
      <c r="AG598" s="13">
        <v>46367</v>
      </c>
      <c r="AH598" t="s">
        <v>206</v>
      </c>
      <c r="AI598">
        <v>1276</v>
      </c>
      <c r="AJ598" t="s">
        <v>203</v>
      </c>
      <c r="AK598" t="s">
        <v>25</v>
      </c>
      <c r="AL598" t="s">
        <v>496</v>
      </c>
      <c r="AM598" s="13">
        <v>46308</v>
      </c>
      <c r="AN598" s="13">
        <v>46367</v>
      </c>
      <c r="AO598" t="s">
        <v>206</v>
      </c>
      <c r="AP598">
        <v>1254</v>
      </c>
      <c r="AQ598" t="s">
        <v>195</v>
      </c>
      <c r="AR598" t="s">
        <v>196</v>
      </c>
      <c r="AS598" t="s">
        <v>475</v>
      </c>
      <c r="AT598" s="59">
        <f>VLOOKUP($BR598,Tables!$D$14:$I$27,2,FALSE)*W598</f>
        <v>800</v>
      </c>
      <c r="AU598" s="59">
        <f>VLOOKUP($BR598,Tables!$D$14:$I$27,3,FALSE)</f>
        <v>0</v>
      </c>
      <c r="AV598" s="59">
        <f>VLOOKUP($BR598,Tables!$D$14:$I$27,4,FALSE)*W598</f>
        <v>0</v>
      </c>
      <c r="AW598" s="59">
        <f>VLOOKUP($BR598,Tables!$D$14:$I$27,5,FALSE)*W598</f>
        <v>0</v>
      </c>
      <c r="AX598" s="52">
        <f>IF(ISERROR(VLOOKUP(V598,Tables!$A$2:$B$27,2,FALSE))=TRUE,0,VLOOKUP(V598,Tables!$A$2:$B$27,2,FALSE))*VLOOKUP(BR598,Tables!$D$14:$J$27,7,FALSE)</f>
        <v>0</v>
      </c>
      <c r="AY598" s="52">
        <f>IF(ISERROR(VLOOKUP(BS598,Tables!$A$2:$B$31,2,FALSE))=TRUE,0,VLOOKUP(BS598,Tables!$A$2:$B$31,2,FALSE))</f>
        <v>0</v>
      </c>
      <c r="AZ598" s="59">
        <f>VLOOKUP($BR598,Tables!$D$14:$K$27,8,FALSE)</f>
        <v>0</v>
      </c>
      <c r="BA598" s="59">
        <f>IF(OR(BR598="T150",BR598="HYBT150"),W598*Tables!$L$23,0)</f>
        <v>400</v>
      </c>
      <c r="BB598" s="59">
        <f>IF(OR(BR598="T200",BR598="HYBT200"),W598*Tables!$E$24,0)</f>
        <v>0</v>
      </c>
      <c r="BC598" s="61">
        <f t="shared" si="124"/>
        <v>1200</v>
      </c>
      <c r="BD598" s="55" t="str">
        <f t="shared" si="135"/>
        <v/>
      </c>
      <c r="BE598" s="55" t="str">
        <f t="shared" si="135"/>
        <v/>
      </c>
      <c r="BF598" s="55" t="str">
        <f t="shared" si="135"/>
        <v/>
      </c>
      <c r="BG598" s="55" t="str">
        <f t="shared" si="135"/>
        <v/>
      </c>
      <c r="BH598" s="55" t="str">
        <f t="shared" si="135"/>
        <v/>
      </c>
      <c r="BI598" s="55" t="str">
        <f t="shared" si="135"/>
        <v/>
      </c>
      <c r="BJ598" s="55" t="str">
        <f t="shared" si="135"/>
        <v/>
      </c>
      <c r="BK598" s="55" t="str">
        <f t="shared" si="135"/>
        <v>HYB</v>
      </c>
      <c r="BL598" s="55" t="str">
        <f t="shared" si="135"/>
        <v/>
      </c>
      <c r="BM598" s="55" t="str">
        <f t="shared" si="135"/>
        <v/>
      </c>
      <c r="BN598" s="55" t="str">
        <f t="shared" si="135"/>
        <v/>
      </c>
      <c r="BO598" s="55" t="str">
        <f t="shared" si="135"/>
        <v/>
      </c>
      <c r="BP598" s="55" t="str">
        <f t="shared" si="135"/>
        <v>T150</v>
      </c>
      <c r="BQ598" s="55" t="str">
        <f t="shared" si="135"/>
        <v/>
      </c>
      <c r="BR598" s="62" t="str">
        <f t="shared" si="125"/>
        <v>HYBT150</v>
      </c>
      <c r="BS598" s="62" t="str">
        <f t="shared" si="126"/>
        <v/>
      </c>
      <c r="BT598" s="63">
        <f t="shared" si="127"/>
        <v>61</v>
      </c>
      <c r="BU598" s="64">
        <f t="shared" si="128"/>
        <v>2.6599999999999997</v>
      </c>
      <c r="BV598" s="64">
        <f t="shared" si="129"/>
        <v>6.3199999999999994</v>
      </c>
      <c r="BW598" s="64">
        <f t="shared" si="130"/>
        <v>50.4</v>
      </c>
      <c r="BX598" s="65">
        <f t="shared" si="131"/>
        <v>46309.66</v>
      </c>
      <c r="BY598" s="65">
        <f t="shared" si="132"/>
        <v>46313.32</v>
      </c>
      <c r="BZ598" s="65">
        <f t="shared" si="133"/>
        <v>46357.4</v>
      </c>
    </row>
    <row r="599" spans="1:78" ht="15.5" x14ac:dyDescent="0.35">
      <c r="A599">
        <v>70946</v>
      </c>
      <c r="B599" t="s">
        <v>782</v>
      </c>
      <c r="C599" t="s">
        <v>63</v>
      </c>
      <c r="D599">
        <v>168</v>
      </c>
      <c r="E599" t="s">
        <v>500</v>
      </c>
      <c r="F599" t="s">
        <v>402</v>
      </c>
      <c r="G599" t="s">
        <v>283</v>
      </c>
      <c r="H599" t="s">
        <v>63</v>
      </c>
      <c r="I599" s="13">
        <v>46307</v>
      </c>
      <c r="J599" s="13">
        <v>46367</v>
      </c>
      <c r="K599" s="13">
        <v>46337</v>
      </c>
      <c r="L599" t="s">
        <v>871</v>
      </c>
      <c r="M599" t="s">
        <v>161</v>
      </c>
      <c r="N599">
        <v>8</v>
      </c>
      <c r="O599">
        <v>6</v>
      </c>
      <c r="P599">
        <v>6</v>
      </c>
      <c r="Q599">
        <v>6</v>
      </c>
      <c r="R599">
        <v>0</v>
      </c>
      <c r="S599">
        <v>498</v>
      </c>
      <c r="T599" t="s">
        <v>457</v>
      </c>
      <c r="U599">
        <v>0</v>
      </c>
      <c r="V599"/>
      <c r="W599">
        <v>5</v>
      </c>
      <c r="X599" t="s">
        <v>194</v>
      </c>
      <c r="Y599" t="s">
        <v>713</v>
      </c>
      <c r="Z599" t="s">
        <v>881</v>
      </c>
      <c r="AA599" t="s">
        <v>160</v>
      </c>
      <c r="AB599" t="s">
        <v>198</v>
      </c>
      <c r="AC599"/>
      <c r="AD599"/>
      <c r="AE599"/>
      <c r="AF599" s="13">
        <v>46307</v>
      </c>
      <c r="AG599" s="13">
        <v>46367</v>
      </c>
      <c r="AH599" t="s">
        <v>206</v>
      </c>
      <c r="AI599">
        <v>1276</v>
      </c>
      <c r="AJ599" t="s">
        <v>203</v>
      </c>
      <c r="AK599" t="s">
        <v>25</v>
      </c>
      <c r="AL599" t="s">
        <v>496</v>
      </c>
      <c r="AM599" s="13">
        <v>46308</v>
      </c>
      <c r="AN599" s="13">
        <v>46367</v>
      </c>
      <c r="AO599" t="s">
        <v>206</v>
      </c>
      <c r="AP599">
        <v>1254</v>
      </c>
      <c r="AQ599" t="s">
        <v>211</v>
      </c>
      <c r="AR599" t="s">
        <v>289</v>
      </c>
      <c r="AS599" t="s">
        <v>475</v>
      </c>
      <c r="AT599" s="59">
        <f>VLOOKUP($BR599,Tables!$D$14:$I$27,2,FALSE)*W599</f>
        <v>800</v>
      </c>
      <c r="AU599" s="59">
        <f>VLOOKUP($BR599,Tables!$D$14:$I$27,3,FALSE)</f>
        <v>0</v>
      </c>
      <c r="AV599" s="59">
        <f>VLOOKUP($BR599,Tables!$D$14:$I$27,4,FALSE)*W599</f>
        <v>0</v>
      </c>
      <c r="AW599" s="59">
        <f>VLOOKUP($BR599,Tables!$D$14:$I$27,5,FALSE)*W599</f>
        <v>0</v>
      </c>
      <c r="AX599" s="52">
        <f>IF(ISERROR(VLOOKUP(V599,Tables!$A$2:$B$27,2,FALSE))=TRUE,0,VLOOKUP(V599,Tables!$A$2:$B$27,2,FALSE))*VLOOKUP(BR599,Tables!$D$14:$J$27,7,FALSE)</f>
        <v>0</v>
      </c>
      <c r="AY599" s="52">
        <f>IF(ISERROR(VLOOKUP(BS599,Tables!$A$2:$B$31,2,FALSE))=TRUE,0,VLOOKUP(BS599,Tables!$A$2:$B$31,2,FALSE))</f>
        <v>0</v>
      </c>
      <c r="AZ599" s="59">
        <f>VLOOKUP($BR599,Tables!$D$14:$K$27,8,FALSE)</f>
        <v>0</v>
      </c>
      <c r="BA599" s="59">
        <f>IF(OR(BR599="T150",BR599="HYBT150"),W599*Tables!$L$23,0)</f>
        <v>400</v>
      </c>
      <c r="BB599" s="59">
        <f>IF(OR(BR599="T200",BR599="HYBT200"),W599*Tables!$E$24,0)</f>
        <v>0</v>
      </c>
      <c r="BC599" s="61">
        <f t="shared" si="124"/>
        <v>1200</v>
      </c>
      <c r="BD599" s="55" t="str">
        <f t="shared" si="135"/>
        <v/>
      </c>
      <c r="BE599" s="55" t="str">
        <f t="shared" si="135"/>
        <v/>
      </c>
      <c r="BF599" s="55" t="str">
        <f t="shared" si="135"/>
        <v/>
      </c>
      <c r="BG599" s="55" t="str">
        <f t="shared" si="135"/>
        <v/>
      </c>
      <c r="BH599" s="55" t="str">
        <f t="shared" si="135"/>
        <v/>
      </c>
      <c r="BI599" s="55" t="str">
        <f t="shared" si="135"/>
        <v/>
      </c>
      <c r="BJ599" s="55" t="str">
        <f t="shared" si="135"/>
        <v/>
      </c>
      <c r="BK599" s="55" t="str">
        <f t="shared" si="135"/>
        <v>HYB</v>
      </c>
      <c r="BL599" s="55" t="str">
        <f t="shared" si="135"/>
        <v/>
      </c>
      <c r="BM599" s="55" t="str">
        <f t="shared" si="135"/>
        <v/>
      </c>
      <c r="BN599" s="55" t="str">
        <f t="shared" si="135"/>
        <v/>
      </c>
      <c r="BO599" s="55" t="str">
        <f t="shared" si="135"/>
        <v/>
      </c>
      <c r="BP599" s="55" t="str">
        <f t="shared" si="135"/>
        <v>T150</v>
      </c>
      <c r="BQ599" s="55" t="str">
        <f t="shared" si="135"/>
        <v/>
      </c>
      <c r="BR599" s="62" t="str">
        <f t="shared" si="125"/>
        <v>HYBT150</v>
      </c>
      <c r="BS599" s="62" t="str">
        <f t="shared" si="126"/>
        <v/>
      </c>
      <c r="BT599" s="63">
        <f t="shared" si="127"/>
        <v>61</v>
      </c>
      <c r="BU599" s="64">
        <f t="shared" si="128"/>
        <v>2.6599999999999997</v>
      </c>
      <c r="BV599" s="64">
        <f t="shared" si="129"/>
        <v>6.3199999999999994</v>
      </c>
      <c r="BW599" s="64">
        <f t="shared" si="130"/>
        <v>50.4</v>
      </c>
      <c r="BX599" s="65">
        <f t="shared" si="131"/>
        <v>46309.66</v>
      </c>
      <c r="BY599" s="65">
        <f t="shared" si="132"/>
        <v>46313.32</v>
      </c>
      <c r="BZ599" s="65">
        <f t="shared" si="133"/>
        <v>46357.4</v>
      </c>
    </row>
    <row r="600" spans="1:78" ht="15.5" x14ac:dyDescent="0.35">
      <c r="A600">
        <v>70947</v>
      </c>
      <c r="B600" t="s">
        <v>782</v>
      </c>
      <c r="C600" t="s">
        <v>63</v>
      </c>
      <c r="D600">
        <v>168</v>
      </c>
      <c r="E600" t="s">
        <v>588</v>
      </c>
      <c r="F600" t="s">
        <v>402</v>
      </c>
      <c r="G600" t="s">
        <v>283</v>
      </c>
      <c r="H600" t="s">
        <v>63</v>
      </c>
      <c r="I600" s="13">
        <v>46307</v>
      </c>
      <c r="J600" s="13">
        <v>46367</v>
      </c>
      <c r="K600" s="13">
        <v>46337</v>
      </c>
      <c r="L600" t="s">
        <v>360</v>
      </c>
      <c r="M600" t="s">
        <v>161</v>
      </c>
      <c r="N600">
        <v>0</v>
      </c>
      <c r="O600">
        <v>0</v>
      </c>
      <c r="P600">
        <v>0</v>
      </c>
      <c r="Q600">
        <v>0</v>
      </c>
      <c r="R600">
        <v>0</v>
      </c>
      <c r="S600" t="s">
        <v>197</v>
      </c>
      <c r="T600" t="s">
        <v>197</v>
      </c>
      <c r="U600">
        <v>0</v>
      </c>
      <c r="V600"/>
      <c r="W600">
        <v>4</v>
      </c>
      <c r="X600" t="s">
        <v>19</v>
      </c>
      <c r="Y600"/>
      <c r="Z600" t="s">
        <v>714</v>
      </c>
      <c r="AA600"/>
      <c r="AB600"/>
      <c r="AC600"/>
      <c r="AD600"/>
      <c r="AE600"/>
      <c r="AF600" s="13">
        <v>46307</v>
      </c>
      <c r="AG600" s="13">
        <v>46367</v>
      </c>
      <c r="AH600"/>
      <c r="AI600"/>
      <c r="AJ600"/>
      <c r="AK600"/>
      <c r="AL600"/>
      <c r="AM600"/>
      <c r="AN600"/>
      <c r="AO600"/>
      <c r="AP600"/>
      <c r="AQ600"/>
      <c r="AR600"/>
      <c r="AS600"/>
      <c r="AT600" s="59">
        <f>VLOOKUP($BR600,Tables!$D$14:$I$27,2,FALSE)*W600</f>
        <v>640</v>
      </c>
      <c r="AU600" s="59">
        <f>VLOOKUP($BR600,Tables!$D$14:$I$27,3,FALSE)</f>
        <v>0</v>
      </c>
      <c r="AV600" s="59">
        <f>VLOOKUP($BR600,Tables!$D$14:$I$27,4,FALSE)*W600</f>
        <v>0</v>
      </c>
      <c r="AW600" s="59">
        <f>VLOOKUP($BR600,Tables!$D$14:$I$27,5,FALSE)*W600</f>
        <v>0</v>
      </c>
      <c r="AX600" s="52">
        <f>IF(ISERROR(VLOOKUP(V600,Tables!$A$2:$B$27,2,FALSE))=TRUE,0,VLOOKUP(V600,Tables!$A$2:$B$27,2,FALSE))*VLOOKUP(BR600,Tables!$D$14:$J$27,7,FALSE)</f>
        <v>0</v>
      </c>
      <c r="AY600" s="52">
        <f>IF(ISERROR(VLOOKUP(BS600,Tables!$A$2:$B$31,2,FALSE))=TRUE,0,VLOOKUP(BS600,Tables!$A$2:$B$31,2,FALSE))</f>
        <v>0</v>
      </c>
      <c r="AZ600" s="59">
        <f>VLOOKUP($BR600,Tables!$D$14:$K$27,8,FALSE)</f>
        <v>0</v>
      </c>
      <c r="BA600" s="59">
        <f>IF(OR(BR600="T150",BR600="HYBT150"),W600*Tables!$L$23,0)</f>
        <v>320</v>
      </c>
      <c r="BB600" s="59">
        <f>IF(OR(BR600="T200",BR600="HYBT200"),W600*Tables!$E$24,0)</f>
        <v>0</v>
      </c>
      <c r="BC600" s="61">
        <f t="shared" si="124"/>
        <v>960</v>
      </c>
      <c r="BD600" s="55" t="str">
        <f t="shared" si="135"/>
        <v/>
      </c>
      <c r="BE600" s="55" t="str">
        <f t="shared" si="135"/>
        <v/>
      </c>
      <c r="BF600" s="55" t="str">
        <f t="shared" si="135"/>
        <v/>
      </c>
      <c r="BG600" s="55" t="str">
        <f t="shared" si="135"/>
        <v/>
      </c>
      <c r="BH600" s="55" t="str">
        <f t="shared" si="135"/>
        <v/>
      </c>
      <c r="BI600" s="55" t="str">
        <f t="shared" si="135"/>
        <v/>
      </c>
      <c r="BJ600" s="55" t="str">
        <f t="shared" si="135"/>
        <v/>
      </c>
      <c r="BK600" s="55" t="str">
        <f t="shared" si="135"/>
        <v/>
      </c>
      <c r="BL600" s="55" t="str">
        <f t="shared" si="135"/>
        <v/>
      </c>
      <c r="BM600" s="55" t="str">
        <f t="shared" si="135"/>
        <v/>
      </c>
      <c r="BN600" s="55" t="str">
        <f t="shared" si="135"/>
        <v/>
      </c>
      <c r="BO600" s="55" t="str">
        <f t="shared" si="135"/>
        <v/>
      </c>
      <c r="BP600" s="55" t="str">
        <f t="shared" si="135"/>
        <v>T150</v>
      </c>
      <c r="BQ600" s="55" t="str">
        <f t="shared" si="135"/>
        <v/>
      </c>
      <c r="BR600" s="62" t="str">
        <f t="shared" si="125"/>
        <v>T150</v>
      </c>
      <c r="BS600" s="62" t="str">
        <f t="shared" si="126"/>
        <v/>
      </c>
      <c r="BT600" s="63">
        <f t="shared" si="127"/>
        <v>61</v>
      </c>
      <c r="BU600" s="64">
        <f t="shared" si="128"/>
        <v>2.6599999999999997</v>
      </c>
      <c r="BV600" s="64">
        <f t="shared" si="129"/>
        <v>6.3199999999999994</v>
      </c>
      <c r="BW600" s="64">
        <f t="shared" si="130"/>
        <v>50.4</v>
      </c>
      <c r="BX600" s="65">
        <f t="shared" si="131"/>
        <v>46309.66</v>
      </c>
      <c r="BY600" s="65">
        <f t="shared" si="132"/>
        <v>46313.32</v>
      </c>
      <c r="BZ600" s="65">
        <f t="shared" si="133"/>
        <v>46357.4</v>
      </c>
    </row>
    <row r="601" spans="1:78" ht="15.5" x14ac:dyDescent="0.35">
      <c r="A601">
        <v>71157</v>
      </c>
      <c r="B601" t="s">
        <v>782</v>
      </c>
      <c r="C601" t="s">
        <v>63</v>
      </c>
      <c r="D601">
        <v>169</v>
      </c>
      <c r="E601" t="s">
        <v>488</v>
      </c>
      <c r="F601" t="s">
        <v>403</v>
      </c>
      <c r="G601" t="s">
        <v>283</v>
      </c>
      <c r="H601" t="s">
        <v>63</v>
      </c>
      <c r="I601" s="13">
        <v>46251</v>
      </c>
      <c r="J601" s="13">
        <v>46304</v>
      </c>
      <c r="K601" s="13">
        <v>46277</v>
      </c>
      <c r="L601" t="s">
        <v>871</v>
      </c>
      <c r="M601" t="s">
        <v>161</v>
      </c>
      <c r="N601">
        <v>7</v>
      </c>
      <c r="O601">
        <v>7</v>
      </c>
      <c r="P601">
        <v>7</v>
      </c>
      <c r="Q601">
        <v>7</v>
      </c>
      <c r="R601">
        <v>0</v>
      </c>
      <c r="S601">
        <v>482</v>
      </c>
      <c r="T601" t="s">
        <v>458</v>
      </c>
      <c r="U601">
        <v>0</v>
      </c>
      <c r="V601"/>
      <c r="W601">
        <v>5</v>
      </c>
      <c r="X601" t="s">
        <v>194</v>
      </c>
      <c r="Y601" t="s">
        <v>715</v>
      </c>
      <c r="Z601" t="s">
        <v>882</v>
      </c>
      <c r="AA601" t="s">
        <v>160</v>
      </c>
      <c r="AB601" t="s">
        <v>198</v>
      </c>
      <c r="AC601"/>
      <c r="AD601"/>
      <c r="AE601"/>
      <c r="AF601" s="13">
        <v>46251</v>
      </c>
      <c r="AG601" s="13">
        <v>46304</v>
      </c>
      <c r="AH601" t="s">
        <v>206</v>
      </c>
      <c r="AI601">
        <v>1276</v>
      </c>
      <c r="AJ601" t="s">
        <v>203</v>
      </c>
      <c r="AK601" t="s">
        <v>25</v>
      </c>
      <c r="AL601" t="s">
        <v>496</v>
      </c>
      <c r="AM601" s="13">
        <v>46252</v>
      </c>
      <c r="AN601" s="13">
        <v>46304</v>
      </c>
      <c r="AO601" t="s">
        <v>206</v>
      </c>
      <c r="AP601">
        <v>1254</v>
      </c>
      <c r="AQ601" t="s">
        <v>195</v>
      </c>
      <c r="AR601" t="s">
        <v>196</v>
      </c>
      <c r="AS601" t="s">
        <v>475</v>
      </c>
      <c r="AT601" s="59">
        <f>VLOOKUP($BR601,Tables!$D$14:$I$27,2,FALSE)*W601</f>
        <v>800</v>
      </c>
      <c r="AU601" s="59">
        <f>VLOOKUP($BR601,Tables!$D$14:$I$27,3,FALSE)</f>
        <v>0</v>
      </c>
      <c r="AV601" s="59">
        <f>VLOOKUP($BR601,Tables!$D$14:$I$27,4,FALSE)*W601</f>
        <v>0</v>
      </c>
      <c r="AW601" s="59">
        <f>VLOOKUP($BR601,Tables!$D$14:$I$27,5,FALSE)*W601</f>
        <v>0</v>
      </c>
      <c r="AX601" s="52">
        <f>IF(ISERROR(VLOOKUP(V601,Tables!$A$2:$B$27,2,FALSE))=TRUE,0,VLOOKUP(V601,Tables!$A$2:$B$27,2,FALSE))*VLOOKUP(BR601,Tables!$D$14:$J$27,7,FALSE)</f>
        <v>0</v>
      </c>
      <c r="AY601" s="52">
        <f>IF(ISERROR(VLOOKUP(BS601,Tables!$A$2:$B$31,2,FALSE))=TRUE,0,VLOOKUP(BS601,Tables!$A$2:$B$31,2,FALSE))</f>
        <v>0</v>
      </c>
      <c r="AZ601" s="59">
        <f>VLOOKUP($BR601,Tables!$D$14:$K$27,8,FALSE)</f>
        <v>0</v>
      </c>
      <c r="BA601" s="59">
        <f>IF(OR(BR601="T150",BR601="HYBT150"),W601*Tables!$L$23,0)</f>
        <v>400</v>
      </c>
      <c r="BB601" s="59">
        <f>IF(OR(BR601="T200",BR601="HYBT200"),W601*Tables!$E$24,0)</f>
        <v>0</v>
      </c>
      <c r="BC601" s="61">
        <f t="shared" si="124"/>
        <v>1200</v>
      </c>
      <c r="BD601" s="55" t="str">
        <f t="shared" si="135"/>
        <v/>
      </c>
      <c r="BE601" s="55" t="str">
        <f t="shared" si="135"/>
        <v/>
      </c>
      <c r="BF601" s="55" t="str">
        <f t="shared" si="135"/>
        <v/>
      </c>
      <c r="BG601" s="55" t="str">
        <f t="shared" si="135"/>
        <v/>
      </c>
      <c r="BH601" s="55" t="str">
        <f t="shared" si="135"/>
        <v/>
      </c>
      <c r="BI601" s="55" t="str">
        <f t="shared" si="135"/>
        <v/>
      </c>
      <c r="BJ601" s="55" t="str">
        <f t="shared" si="135"/>
        <v/>
      </c>
      <c r="BK601" s="55" t="str">
        <f t="shared" si="135"/>
        <v>HYB</v>
      </c>
      <c r="BL601" s="55" t="str">
        <f t="shared" si="135"/>
        <v/>
      </c>
      <c r="BM601" s="55" t="str">
        <f t="shared" si="135"/>
        <v/>
      </c>
      <c r="BN601" s="55" t="str">
        <f t="shared" si="135"/>
        <v/>
      </c>
      <c r="BO601" s="55" t="str">
        <f t="shared" si="135"/>
        <v/>
      </c>
      <c r="BP601" s="55" t="str">
        <f t="shared" si="135"/>
        <v>T150</v>
      </c>
      <c r="BQ601" s="55" t="str">
        <f t="shared" si="135"/>
        <v/>
      </c>
      <c r="BR601" s="62" t="str">
        <f t="shared" si="125"/>
        <v>HYBT150</v>
      </c>
      <c r="BS601" s="62" t="str">
        <f t="shared" si="126"/>
        <v/>
      </c>
      <c r="BT601" s="63">
        <f t="shared" si="127"/>
        <v>54</v>
      </c>
      <c r="BU601" s="64">
        <f t="shared" si="128"/>
        <v>2.2399999999999998</v>
      </c>
      <c r="BV601" s="64">
        <f t="shared" si="129"/>
        <v>5.4799999999999995</v>
      </c>
      <c r="BW601" s="64">
        <f t="shared" si="130"/>
        <v>44.519999999999996</v>
      </c>
      <c r="BX601" s="65">
        <f t="shared" si="131"/>
        <v>46253.24</v>
      </c>
      <c r="BY601" s="65">
        <f t="shared" si="132"/>
        <v>46256.480000000003</v>
      </c>
      <c r="BZ601" s="65">
        <f t="shared" si="133"/>
        <v>46295.519999999997</v>
      </c>
    </row>
    <row r="602" spans="1:78" ht="15.5" x14ac:dyDescent="0.35">
      <c r="A602">
        <v>71158</v>
      </c>
      <c r="B602" t="s">
        <v>782</v>
      </c>
      <c r="C602" t="s">
        <v>63</v>
      </c>
      <c r="D602">
        <v>169</v>
      </c>
      <c r="E602" t="s">
        <v>497</v>
      </c>
      <c r="F602" t="s">
        <v>403</v>
      </c>
      <c r="G602" t="s">
        <v>283</v>
      </c>
      <c r="H602" t="s">
        <v>63</v>
      </c>
      <c r="I602" s="13">
        <v>46251</v>
      </c>
      <c r="J602" s="13">
        <v>46304</v>
      </c>
      <c r="K602" s="13">
        <v>46277</v>
      </c>
      <c r="L602" t="s">
        <v>871</v>
      </c>
      <c r="M602" t="s">
        <v>161</v>
      </c>
      <c r="N602">
        <v>6</v>
      </c>
      <c r="O602">
        <v>6</v>
      </c>
      <c r="P602">
        <v>6</v>
      </c>
      <c r="Q602">
        <v>6</v>
      </c>
      <c r="R602">
        <v>0</v>
      </c>
      <c r="S602">
        <v>482</v>
      </c>
      <c r="T602" t="s">
        <v>458</v>
      </c>
      <c r="U602">
        <v>0</v>
      </c>
      <c r="V602"/>
      <c r="W602">
        <v>5</v>
      </c>
      <c r="X602" t="s">
        <v>194</v>
      </c>
      <c r="Y602" t="s">
        <v>716</v>
      </c>
      <c r="Z602" t="s">
        <v>882</v>
      </c>
      <c r="AA602" t="s">
        <v>160</v>
      </c>
      <c r="AB602" t="s">
        <v>198</v>
      </c>
      <c r="AC602"/>
      <c r="AD602"/>
      <c r="AE602"/>
      <c r="AF602" s="13">
        <v>46251</v>
      </c>
      <c r="AG602" s="13">
        <v>46304</v>
      </c>
      <c r="AH602" t="s">
        <v>206</v>
      </c>
      <c r="AI602">
        <v>1276</v>
      </c>
      <c r="AJ602" t="s">
        <v>203</v>
      </c>
      <c r="AK602" t="s">
        <v>25</v>
      </c>
      <c r="AL602" t="s">
        <v>496</v>
      </c>
      <c r="AM602" s="13">
        <v>46252</v>
      </c>
      <c r="AN602" s="13">
        <v>46304</v>
      </c>
      <c r="AO602" t="s">
        <v>206</v>
      </c>
      <c r="AP602">
        <v>1254</v>
      </c>
      <c r="AQ602" t="s">
        <v>211</v>
      </c>
      <c r="AR602" t="s">
        <v>289</v>
      </c>
      <c r="AS602" t="s">
        <v>475</v>
      </c>
      <c r="AT602" s="59">
        <f>VLOOKUP($BR602,Tables!$D$14:$I$27,2,FALSE)*W602</f>
        <v>800</v>
      </c>
      <c r="AU602" s="59">
        <f>VLOOKUP($BR602,Tables!$D$14:$I$27,3,FALSE)</f>
        <v>0</v>
      </c>
      <c r="AV602" s="59">
        <f>VLOOKUP($BR602,Tables!$D$14:$I$27,4,FALSE)*W602</f>
        <v>0</v>
      </c>
      <c r="AW602" s="59">
        <f>VLOOKUP($BR602,Tables!$D$14:$I$27,5,FALSE)*W602</f>
        <v>0</v>
      </c>
      <c r="AX602" s="52">
        <f>IF(ISERROR(VLOOKUP(V602,Tables!$A$2:$B$27,2,FALSE))=TRUE,0,VLOOKUP(V602,Tables!$A$2:$B$27,2,FALSE))*VLOOKUP(BR602,Tables!$D$14:$J$27,7,FALSE)</f>
        <v>0</v>
      </c>
      <c r="AY602" s="52">
        <f>IF(ISERROR(VLOOKUP(BS602,Tables!$A$2:$B$31,2,FALSE))=TRUE,0,VLOOKUP(BS602,Tables!$A$2:$B$31,2,FALSE))</f>
        <v>0</v>
      </c>
      <c r="AZ602" s="59">
        <f>VLOOKUP($BR602,Tables!$D$14:$K$27,8,FALSE)</f>
        <v>0</v>
      </c>
      <c r="BA602" s="59">
        <f>IF(OR(BR602="T150",BR602="HYBT150"),W602*Tables!$L$23,0)</f>
        <v>400</v>
      </c>
      <c r="BB602" s="59">
        <f>IF(OR(BR602="T200",BR602="HYBT200"),W602*Tables!$E$24,0)</f>
        <v>0</v>
      </c>
      <c r="BC602" s="61">
        <f t="shared" si="124"/>
        <v>1200</v>
      </c>
      <c r="BD602" s="55" t="str">
        <f t="shared" si="135"/>
        <v/>
      </c>
      <c r="BE602" s="55" t="str">
        <f t="shared" si="135"/>
        <v/>
      </c>
      <c r="BF602" s="55" t="str">
        <f t="shared" si="135"/>
        <v/>
      </c>
      <c r="BG602" s="55" t="str">
        <f t="shared" si="135"/>
        <v/>
      </c>
      <c r="BH602" s="55" t="str">
        <f t="shared" si="135"/>
        <v/>
      </c>
      <c r="BI602" s="55" t="str">
        <f t="shared" si="135"/>
        <v/>
      </c>
      <c r="BJ602" s="55" t="str">
        <f t="shared" si="135"/>
        <v/>
      </c>
      <c r="BK602" s="55" t="str">
        <f t="shared" si="135"/>
        <v>HYB</v>
      </c>
      <c r="BL602" s="55" t="str">
        <f t="shared" si="135"/>
        <v/>
      </c>
      <c r="BM602" s="55" t="str">
        <f t="shared" si="135"/>
        <v/>
      </c>
      <c r="BN602" s="55" t="str">
        <f t="shared" si="135"/>
        <v/>
      </c>
      <c r="BO602" s="55" t="str">
        <f t="shared" si="135"/>
        <v/>
      </c>
      <c r="BP602" s="55" t="str">
        <f t="shared" si="135"/>
        <v>T150</v>
      </c>
      <c r="BQ602" s="55" t="str">
        <f t="shared" si="135"/>
        <v/>
      </c>
      <c r="BR602" s="62" t="str">
        <f t="shared" si="125"/>
        <v>HYBT150</v>
      </c>
      <c r="BS602" s="62" t="str">
        <f t="shared" si="126"/>
        <v/>
      </c>
      <c r="BT602" s="63">
        <f t="shared" si="127"/>
        <v>54</v>
      </c>
      <c r="BU602" s="64">
        <f t="shared" si="128"/>
        <v>2.2399999999999998</v>
      </c>
      <c r="BV602" s="64">
        <f t="shared" si="129"/>
        <v>5.4799999999999995</v>
      </c>
      <c r="BW602" s="64">
        <f t="shared" si="130"/>
        <v>44.519999999999996</v>
      </c>
      <c r="BX602" s="65">
        <f t="shared" si="131"/>
        <v>46253.24</v>
      </c>
      <c r="BY602" s="65">
        <f t="shared" si="132"/>
        <v>46256.480000000003</v>
      </c>
      <c r="BZ602" s="65">
        <f t="shared" si="133"/>
        <v>46295.519999999997</v>
      </c>
    </row>
    <row r="603" spans="1:78" ht="15.5" x14ac:dyDescent="0.35">
      <c r="A603">
        <v>71159</v>
      </c>
      <c r="B603" t="s">
        <v>782</v>
      </c>
      <c r="C603" t="s">
        <v>63</v>
      </c>
      <c r="D603">
        <v>169</v>
      </c>
      <c r="E603" t="s">
        <v>585</v>
      </c>
      <c r="F603" t="s">
        <v>403</v>
      </c>
      <c r="G603" t="s">
        <v>283</v>
      </c>
      <c r="H603" t="s">
        <v>63</v>
      </c>
      <c r="I603" s="13">
        <v>46251</v>
      </c>
      <c r="J603" s="13">
        <v>46304</v>
      </c>
      <c r="K603" s="13">
        <v>46277</v>
      </c>
      <c r="L603" t="s">
        <v>360</v>
      </c>
      <c r="M603" t="s">
        <v>161</v>
      </c>
      <c r="N603">
        <v>1</v>
      </c>
      <c r="O603">
        <v>0</v>
      </c>
      <c r="P603">
        <v>0</v>
      </c>
      <c r="Q603">
        <v>0</v>
      </c>
      <c r="R603">
        <v>0</v>
      </c>
      <c r="S603" t="s">
        <v>197</v>
      </c>
      <c r="T603" t="s">
        <v>197</v>
      </c>
      <c r="U603">
        <v>0</v>
      </c>
      <c r="V603"/>
      <c r="W603">
        <v>4</v>
      </c>
      <c r="X603" t="s">
        <v>19</v>
      </c>
      <c r="Y603"/>
      <c r="Z603" t="s">
        <v>883</v>
      </c>
      <c r="AA603"/>
      <c r="AB603"/>
      <c r="AC603"/>
      <c r="AD603"/>
      <c r="AE603"/>
      <c r="AF603" s="13">
        <v>46251</v>
      </c>
      <c r="AG603" s="13">
        <v>46304</v>
      </c>
      <c r="AH603"/>
      <c r="AI603"/>
      <c r="AJ603"/>
      <c r="AK603"/>
      <c r="AL603"/>
      <c r="AM603"/>
      <c r="AN603"/>
      <c r="AO603"/>
      <c r="AP603"/>
      <c r="AQ603"/>
      <c r="AR603"/>
      <c r="AS603"/>
      <c r="AT603" s="59">
        <f>VLOOKUP($BR603,Tables!$D$14:$I$27,2,FALSE)*W603</f>
        <v>640</v>
      </c>
      <c r="AU603" s="59">
        <f>VLOOKUP($BR603,Tables!$D$14:$I$27,3,FALSE)</f>
        <v>0</v>
      </c>
      <c r="AV603" s="59">
        <f>VLOOKUP($BR603,Tables!$D$14:$I$27,4,FALSE)*W603</f>
        <v>0</v>
      </c>
      <c r="AW603" s="59">
        <f>VLOOKUP($BR603,Tables!$D$14:$I$27,5,FALSE)*W603</f>
        <v>0</v>
      </c>
      <c r="AX603" s="52">
        <f>IF(ISERROR(VLOOKUP(V603,Tables!$A$2:$B$27,2,FALSE))=TRUE,0,VLOOKUP(V603,Tables!$A$2:$B$27,2,FALSE))*VLOOKUP(BR603,Tables!$D$14:$J$27,7,FALSE)</f>
        <v>0</v>
      </c>
      <c r="AY603" s="52">
        <f>IF(ISERROR(VLOOKUP(BS603,Tables!$A$2:$B$31,2,FALSE))=TRUE,0,VLOOKUP(BS603,Tables!$A$2:$B$31,2,FALSE))</f>
        <v>0</v>
      </c>
      <c r="AZ603" s="59">
        <f>VLOOKUP($BR603,Tables!$D$14:$K$27,8,FALSE)</f>
        <v>0</v>
      </c>
      <c r="BA603" s="59">
        <f>IF(OR(BR603="T150",BR603="HYBT150"),W603*Tables!$L$23,0)</f>
        <v>320</v>
      </c>
      <c r="BB603" s="59">
        <f>IF(OR(BR603="T200",BR603="HYBT200"),W603*Tables!$E$24,0)</f>
        <v>0</v>
      </c>
      <c r="BC603" s="61">
        <f t="shared" si="124"/>
        <v>960</v>
      </c>
      <c r="BD603" s="55" t="str">
        <f t="shared" si="135"/>
        <v/>
      </c>
      <c r="BE603" s="55" t="str">
        <f t="shared" si="135"/>
        <v/>
      </c>
      <c r="BF603" s="55" t="str">
        <f t="shared" si="135"/>
        <v/>
      </c>
      <c r="BG603" s="55" t="str">
        <f t="shared" si="135"/>
        <v/>
      </c>
      <c r="BH603" s="55" t="str">
        <f t="shared" si="135"/>
        <v/>
      </c>
      <c r="BI603" s="55" t="str">
        <f t="shared" si="135"/>
        <v/>
      </c>
      <c r="BJ603" s="55" t="str">
        <f t="shared" si="135"/>
        <v/>
      </c>
      <c r="BK603" s="55" t="str">
        <f t="shared" si="135"/>
        <v/>
      </c>
      <c r="BL603" s="55" t="str">
        <f t="shared" si="135"/>
        <v/>
      </c>
      <c r="BM603" s="55" t="str">
        <f t="shared" si="135"/>
        <v/>
      </c>
      <c r="BN603" s="55" t="str">
        <f t="shared" si="135"/>
        <v/>
      </c>
      <c r="BO603" s="55" t="str">
        <f t="shared" si="135"/>
        <v/>
      </c>
      <c r="BP603" s="55" t="str">
        <f t="shared" si="135"/>
        <v>T150</v>
      </c>
      <c r="BQ603" s="55" t="str">
        <f t="shared" si="135"/>
        <v/>
      </c>
      <c r="BR603" s="62" t="str">
        <f t="shared" si="125"/>
        <v>T150</v>
      </c>
      <c r="BS603" s="62" t="str">
        <f t="shared" si="126"/>
        <v/>
      </c>
      <c r="BT603" s="63">
        <f t="shared" si="127"/>
        <v>54</v>
      </c>
      <c r="BU603" s="64">
        <f t="shared" si="128"/>
        <v>2.2399999999999998</v>
      </c>
      <c r="BV603" s="64">
        <f t="shared" si="129"/>
        <v>5.4799999999999995</v>
      </c>
      <c r="BW603" s="64">
        <f t="shared" si="130"/>
        <v>44.519999999999996</v>
      </c>
      <c r="BX603" s="65">
        <f t="shared" si="131"/>
        <v>46253.24</v>
      </c>
      <c r="BY603" s="65">
        <f t="shared" si="132"/>
        <v>46256.480000000003</v>
      </c>
      <c r="BZ603" s="65">
        <f t="shared" si="133"/>
        <v>46295.519999999997</v>
      </c>
    </row>
    <row r="604" spans="1:78" ht="15.5" x14ac:dyDescent="0.35">
      <c r="A604">
        <v>70948</v>
      </c>
      <c r="B604" t="s">
        <v>782</v>
      </c>
      <c r="C604" t="s">
        <v>63</v>
      </c>
      <c r="D604">
        <v>169</v>
      </c>
      <c r="E604" t="s">
        <v>470</v>
      </c>
      <c r="F604" t="s">
        <v>403</v>
      </c>
      <c r="G604" t="s">
        <v>283</v>
      </c>
      <c r="H604" t="s">
        <v>63</v>
      </c>
      <c r="I604" s="13">
        <v>46307</v>
      </c>
      <c r="J604" s="13">
        <v>46367</v>
      </c>
      <c r="K604" s="13">
        <v>46337</v>
      </c>
      <c r="L604" t="s">
        <v>871</v>
      </c>
      <c r="M604" t="s">
        <v>161</v>
      </c>
      <c r="N604">
        <v>8</v>
      </c>
      <c r="O604">
        <v>8</v>
      </c>
      <c r="P604">
        <v>8</v>
      </c>
      <c r="Q604">
        <v>8</v>
      </c>
      <c r="R604">
        <v>0</v>
      </c>
      <c r="S604">
        <v>482</v>
      </c>
      <c r="T604" t="s">
        <v>458</v>
      </c>
      <c r="U604">
        <v>0</v>
      </c>
      <c r="V604"/>
      <c r="W604">
        <v>5</v>
      </c>
      <c r="X604" t="s">
        <v>194</v>
      </c>
      <c r="Y604" t="s">
        <v>717</v>
      </c>
      <c r="Z604" t="s">
        <v>884</v>
      </c>
      <c r="AA604" t="s">
        <v>160</v>
      </c>
      <c r="AB604" t="s">
        <v>198</v>
      </c>
      <c r="AC604"/>
      <c r="AD604"/>
      <c r="AE604"/>
      <c r="AF604" s="13">
        <v>46307</v>
      </c>
      <c r="AG604" s="13">
        <v>46367</v>
      </c>
      <c r="AH604" t="s">
        <v>206</v>
      </c>
      <c r="AI604">
        <v>1274</v>
      </c>
      <c r="AJ604" t="s">
        <v>210</v>
      </c>
      <c r="AK604" t="s">
        <v>384</v>
      </c>
      <c r="AL604" t="s">
        <v>496</v>
      </c>
      <c r="AM604" s="13">
        <v>46308</v>
      </c>
      <c r="AN604" s="13">
        <v>46367</v>
      </c>
      <c r="AO604" t="s">
        <v>206</v>
      </c>
      <c r="AP604">
        <v>1254</v>
      </c>
      <c r="AQ604" t="s">
        <v>203</v>
      </c>
      <c r="AR604" t="s">
        <v>333</v>
      </c>
      <c r="AS604" t="s">
        <v>475</v>
      </c>
      <c r="AT604" s="59">
        <f>VLOOKUP($BR604,Tables!$D$14:$I$27,2,FALSE)*W604</f>
        <v>800</v>
      </c>
      <c r="AU604" s="59">
        <f>VLOOKUP($BR604,Tables!$D$14:$I$27,3,FALSE)</f>
        <v>0</v>
      </c>
      <c r="AV604" s="59">
        <f>VLOOKUP($BR604,Tables!$D$14:$I$27,4,FALSE)*W604</f>
        <v>0</v>
      </c>
      <c r="AW604" s="59">
        <f>VLOOKUP($BR604,Tables!$D$14:$I$27,5,FALSE)*W604</f>
        <v>0</v>
      </c>
      <c r="AX604" s="52">
        <f>IF(ISERROR(VLOOKUP(V604,Tables!$A$2:$B$27,2,FALSE))=TRUE,0,VLOOKUP(V604,Tables!$A$2:$B$27,2,FALSE))*VLOOKUP(BR604,Tables!$D$14:$J$27,7,FALSE)</f>
        <v>0</v>
      </c>
      <c r="AY604" s="52">
        <f>IF(ISERROR(VLOOKUP(BS604,Tables!$A$2:$B$31,2,FALSE))=TRUE,0,VLOOKUP(BS604,Tables!$A$2:$B$31,2,FALSE))</f>
        <v>0</v>
      </c>
      <c r="AZ604" s="59">
        <f>VLOOKUP($BR604,Tables!$D$14:$K$27,8,FALSE)</f>
        <v>0</v>
      </c>
      <c r="BA604" s="59">
        <f>IF(OR(BR604="T150",BR604="HYBT150"),W604*Tables!$L$23,0)</f>
        <v>400</v>
      </c>
      <c r="BB604" s="59">
        <f>IF(OR(BR604="T200",BR604="HYBT200"),W604*Tables!$E$24,0)</f>
        <v>0</v>
      </c>
      <c r="BC604" s="61">
        <f t="shared" si="124"/>
        <v>1200</v>
      </c>
      <c r="BD604" s="55" t="str">
        <f t="shared" si="135"/>
        <v/>
      </c>
      <c r="BE604" s="55" t="str">
        <f t="shared" si="135"/>
        <v/>
      </c>
      <c r="BF604" s="55" t="str">
        <f t="shared" si="135"/>
        <v/>
      </c>
      <c r="BG604" s="55" t="str">
        <f t="shared" si="135"/>
        <v/>
      </c>
      <c r="BH604" s="55" t="str">
        <f t="shared" si="135"/>
        <v/>
      </c>
      <c r="BI604" s="55" t="str">
        <f t="shared" si="135"/>
        <v/>
      </c>
      <c r="BJ604" s="55" t="str">
        <f t="shared" si="135"/>
        <v/>
      </c>
      <c r="BK604" s="55" t="str">
        <f t="shared" si="135"/>
        <v>HYB</v>
      </c>
      <c r="BL604" s="55" t="str">
        <f t="shared" si="135"/>
        <v/>
      </c>
      <c r="BM604" s="55" t="str">
        <f t="shared" si="135"/>
        <v/>
      </c>
      <c r="BN604" s="55" t="str">
        <f t="shared" si="135"/>
        <v/>
      </c>
      <c r="BO604" s="55" t="str">
        <f t="shared" si="135"/>
        <v/>
      </c>
      <c r="BP604" s="55" t="str">
        <f t="shared" si="135"/>
        <v>T150</v>
      </c>
      <c r="BQ604" s="55" t="str">
        <f t="shared" si="135"/>
        <v/>
      </c>
      <c r="BR604" s="62" t="str">
        <f t="shared" si="125"/>
        <v>HYBT150</v>
      </c>
      <c r="BS604" s="62" t="str">
        <f t="shared" si="126"/>
        <v/>
      </c>
      <c r="BT604" s="63">
        <f t="shared" si="127"/>
        <v>61</v>
      </c>
      <c r="BU604" s="64">
        <f t="shared" si="128"/>
        <v>2.6599999999999997</v>
      </c>
      <c r="BV604" s="64">
        <f t="shared" si="129"/>
        <v>6.3199999999999994</v>
      </c>
      <c r="BW604" s="64">
        <f t="shared" si="130"/>
        <v>50.4</v>
      </c>
      <c r="BX604" s="65">
        <f t="shared" si="131"/>
        <v>46309.66</v>
      </c>
      <c r="BY604" s="65">
        <f t="shared" si="132"/>
        <v>46313.32</v>
      </c>
      <c r="BZ604" s="65">
        <f t="shared" si="133"/>
        <v>46357.4</v>
      </c>
    </row>
    <row r="605" spans="1:78" ht="15.5" x14ac:dyDescent="0.35">
      <c r="A605">
        <v>70949</v>
      </c>
      <c r="B605" t="s">
        <v>782</v>
      </c>
      <c r="C605" t="s">
        <v>63</v>
      </c>
      <c r="D605">
        <v>169</v>
      </c>
      <c r="E605" t="s">
        <v>500</v>
      </c>
      <c r="F605" t="s">
        <v>403</v>
      </c>
      <c r="G605" t="s">
        <v>283</v>
      </c>
      <c r="H605" t="s">
        <v>63</v>
      </c>
      <c r="I605" s="13">
        <v>46307</v>
      </c>
      <c r="J605" s="13">
        <v>46367</v>
      </c>
      <c r="K605" s="13">
        <v>46337</v>
      </c>
      <c r="L605" t="s">
        <v>871</v>
      </c>
      <c r="M605" t="s">
        <v>161</v>
      </c>
      <c r="N605">
        <v>4</v>
      </c>
      <c r="O605">
        <v>4</v>
      </c>
      <c r="P605">
        <v>4</v>
      </c>
      <c r="Q605">
        <v>4</v>
      </c>
      <c r="R605">
        <v>0</v>
      </c>
      <c r="S605">
        <v>482</v>
      </c>
      <c r="T605" t="s">
        <v>458</v>
      </c>
      <c r="U605">
        <v>0</v>
      </c>
      <c r="V605"/>
      <c r="W605">
        <v>5</v>
      </c>
      <c r="X605" t="s">
        <v>194</v>
      </c>
      <c r="Y605" t="s">
        <v>718</v>
      </c>
      <c r="Z605" t="s">
        <v>884</v>
      </c>
      <c r="AA605" t="s">
        <v>160</v>
      </c>
      <c r="AB605" t="s">
        <v>198</v>
      </c>
      <c r="AC605"/>
      <c r="AD605"/>
      <c r="AE605"/>
      <c r="AF605" s="13">
        <v>46307</v>
      </c>
      <c r="AG605" s="13">
        <v>46367</v>
      </c>
      <c r="AH605" t="s">
        <v>206</v>
      </c>
      <c r="AI605">
        <v>1274</v>
      </c>
      <c r="AJ605" t="s">
        <v>210</v>
      </c>
      <c r="AK605" t="s">
        <v>384</v>
      </c>
      <c r="AL605" t="s">
        <v>496</v>
      </c>
      <c r="AM605" s="13">
        <v>46308</v>
      </c>
      <c r="AN605" s="13">
        <v>46367</v>
      </c>
      <c r="AO605" t="s">
        <v>206</v>
      </c>
      <c r="AP605">
        <v>1254</v>
      </c>
      <c r="AQ605" t="s">
        <v>213</v>
      </c>
      <c r="AR605" t="s">
        <v>25</v>
      </c>
      <c r="AS605" t="s">
        <v>475</v>
      </c>
      <c r="AT605" s="59">
        <f>VLOOKUP($BR605,Tables!$D$14:$I$27,2,FALSE)*W605</f>
        <v>800</v>
      </c>
      <c r="AU605" s="59">
        <f>VLOOKUP($BR605,Tables!$D$14:$I$27,3,FALSE)</f>
        <v>0</v>
      </c>
      <c r="AV605" s="59">
        <f>VLOOKUP($BR605,Tables!$D$14:$I$27,4,FALSE)*W605</f>
        <v>0</v>
      </c>
      <c r="AW605" s="59">
        <f>VLOOKUP($BR605,Tables!$D$14:$I$27,5,FALSE)*W605</f>
        <v>0</v>
      </c>
      <c r="AX605" s="52">
        <f>IF(ISERROR(VLOOKUP(V605,Tables!$A$2:$B$27,2,FALSE))=TRUE,0,VLOOKUP(V605,Tables!$A$2:$B$27,2,FALSE))*VLOOKUP(BR605,Tables!$D$14:$J$27,7,FALSE)</f>
        <v>0</v>
      </c>
      <c r="AY605" s="52">
        <f>IF(ISERROR(VLOOKUP(BS605,Tables!$A$2:$B$31,2,FALSE))=TRUE,0,VLOOKUP(BS605,Tables!$A$2:$B$31,2,FALSE))</f>
        <v>0</v>
      </c>
      <c r="AZ605" s="59">
        <f>VLOOKUP($BR605,Tables!$D$14:$K$27,8,FALSE)</f>
        <v>0</v>
      </c>
      <c r="BA605" s="59">
        <f>IF(OR(BR605="T150",BR605="HYBT150"),W605*Tables!$L$23,0)</f>
        <v>400</v>
      </c>
      <c r="BB605" s="59">
        <f>IF(OR(BR605="T200",BR605="HYBT200"),W605*Tables!$E$24,0)</f>
        <v>0</v>
      </c>
      <c r="BC605" s="61">
        <f t="shared" si="124"/>
        <v>1200</v>
      </c>
      <c r="BD605" s="55" t="str">
        <f t="shared" si="135"/>
        <v/>
      </c>
      <c r="BE605" s="55" t="str">
        <f t="shared" si="135"/>
        <v/>
      </c>
      <c r="BF605" s="55" t="str">
        <f t="shared" si="135"/>
        <v/>
      </c>
      <c r="BG605" s="55" t="str">
        <f t="shared" si="135"/>
        <v/>
      </c>
      <c r="BH605" s="55" t="str">
        <f t="shared" si="135"/>
        <v/>
      </c>
      <c r="BI605" s="55" t="str">
        <f t="shared" si="135"/>
        <v/>
      </c>
      <c r="BJ605" s="55" t="str">
        <f t="shared" si="135"/>
        <v/>
      </c>
      <c r="BK605" s="55" t="str">
        <f t="shared" si="135"/>
        <v>HYB</v>
      </c>
      <c r="BL605" s="55" t="str">
        <f t="shared" si="135"/>
        <v/>
      </c>
      <c r="BM605" s="55" t="str">
        <f t="shared" si="135"/>
        <v/>
      </c>
      <c r="BN605" s="55" t="str">
        <f t="shared" si="135"/>
        <v/>
      </c>
      <c r="BO605" s="55" t="str">
        <f t="shared" si="135"/>
        <v/>
      </c>
      <c r="BP605" s="55" t="str">
        <f t="shared" si="135"/>
        <v>T150</v>
      </c>
      <c r="BQ605" s="55" t="str">
        <f t="shared" si="135"/>
        <v/>
      </c>
      <c r="BR605" s="62" t="str">
        <f t="shared" si="125"/>
        <v>HYBT150</v>
      </c>
      <c r="BS605" s="62" t="str">
        <f t="shared" si="126"/>
        <v/>
      </c>
      <c r="BT605" s="63">
        <f t="shared" si="127"/>
        <v>61</v>
      </c>
      <c r="BU605" s="64">
        <f t="shared" si="128"/>
        <v>2.6599999999999997</v>
      </c>
      <c r="BV605" s="64">
        <f t="shared" si="129"/>
        <v>6.3199999999999994</v>
      </c>
      <c r="BW605" s="64">
        <f t="shared" si="130"/>
        <v>50.4</v>
      </c>
      <c r="BX605" s="65">
        <f t="shared" si="131"/>
        <v>46309.66</v>
      </c>
      <c r="BY605" s="65">
        <f t="shared" si="132"/>
        <v>46313.32</v>
      </c>
      <c r="BZ605" s="65">
        <f t="shared" si="133"/>
        <v>46357.4</v>
      </c>
    </row>
    <row r="606" spans="1:78" ht="15.5" x14ac:dyDescent="0.35">
      <c r="A606">
        <v>70950</v>
      </c>
      <c r="B606" t="s">
        <v>782</v>
      </c>
      <c r="C606" t="s">
        <v>63</v>
      </c>
      <c r="D606">
        <v>169</v>
      </c>
      <c r="E606" t="s">
        <v>588</v>
      </c>
      <c r="F606" t="s">
        <v>403</v>
      </c>
      <c r="G606" t="s">
        <v>283</v>
      </c>
      <c r="H606" t="s">
        <v>63</v>
      </c>
      <c r="I606" s="13">
        <v>46307</v>
      </c>
      <c r="J606" s="13">
        <v>46368</v>
      </c>
      <c r="K606" s="13">
        <v>46337</v>
      </c>
      <c r="L606" t="s">
        <v>871</v>
      </c>
      <c r="M606" t="s">
        <v>161</v>
      </c>
      <c r="N606">
        <v>10</v>
      </c>
      <c r="O606">
        <v>9</v>
      </c>
      <c r="P606">
        <v>9</v>
      </c>
      <c r="Q606">
        <v>9</v>
      </c>
      <c r="R606">
        <v>0</v>
      </c>
      <c r="S606">
        <v>45155</v>
      </c>
      <c r="T606" t="s">
        <v>1039</v>
      </c>
      <c r="U606">
        <v>0</v>
      </c>
      <c r="V606"/>
      <c r="W606">
        <v>5</v>
      </c>
      <c r="X606" t="s">
        <v>194</v>
      </c>
      <c r="Y606"/>
      <c r="Z606" t="s">
        <v>885</v>
      </c>
      <c r="AA606" t="s">
        <v>160</v>
      </c>
      <c r="AB606" t="s">
        <v>198</v>
      </c>
      <c r="AC606"/>
      <c r="AD606"/>
      <c r="AE606"/>
      <c r="AF606" s="13">
        <v>46307</v>
      </c>
      <c r="AG606" s="13">
        <v>46368</v>
      </c>
      <c r="AH606" t="s">
        <v>206</v>
      </c>
      <c r="AI606">
        <v>1276</v>
      </c>
      <c r="AJ606" t="s">
        <v>1</v>
      </c>
      <c r="AK606" t="s">
        <v>52</v>
      </c>
      <c r="AL606" t="s">
        <v>525</v>
      </c>
      <c r="AM606" s="13">
        <v>46308</v>
      </c>
      <c r="AN606" s="13">
        <v>46367</v>
      </c>
      <c r="AO606" t="s">
        <v>206</v>
      </c>
      <c r="AP606">
        <v>1276</v>
      </c>
      <c r="AQ606" t="s">
        <v>1</v>
      </c>
      <c r="AR606" t="s">
        <v>878</v>
      </c>
      <c r="AS606" t="s">
        <v>475</v>
      </c>
      <c r="AT606" s="59">
        <f>VLOOKUP($BR606,Tables!$D$14:$I$27,2,FALSE)*W606</f>
        <v>800</v>
      </c>
      <c r="AU606" s="59">
        <f>VLOOKUP($BR606,Tables!$D$14:$I$27,3,FALSE)</f>
        <v>0</v>
      </c>
      <c r="AV606" s="59">
        <f>VLOOKUP($BR606,Tables!$D$14:$I$27,4,FALSE)*W606</f>
        <v>0</v>
      </c>
      <c r="AW606" s="59">
        <f>VLOOKUP($BR606,Tables!$D$14:$I$27,5,FALSE)*W606</f>
        <v>0</v>
      </c>
      <c r="AX606" s="52">
        <f>IF(ISERROR(VLOOKUP(V606,Tables!$A$2:$B$27,2,FALSE))=TRUE,0,VLOOKUP(V606,Tables!$A$2:$B$27,2,FALSE))*VLOOKUP(BR606,Tables!$D$14:$J$27,7,FALSE)</f>
        <v>0</v>
      </c>
      <c r="AY606" s="52">
        <f>IF(ISERROR(VLOOKUP(BS606,Tables!$A$2:$B$31,2,FALSE))=TRUE,0,VLOOKUP(BS606,Tables!$A$2:$B$31,2,FALSE))</f>
        <v>0</v>
      </c>
      <c r="AZ606" s="59">
        <f>VLOOKUP($BR606,Tables!$D$14:$K$27,8,FALSE)</f>
        <v>0</v>
      </c>
      <c r="BA606" s="59">
        <f>IF(OR(BR606="T150",BR606="HYBT150"),W606*Tables!$L$23,0)</f>
        <v>400</v>
      </c>
      <c r="BB606" s="59">
        <f>IF(OR(BR606="T200",BR606="HYBT200"),W606*Tables!$E$24,0)</f>
        <v>0</v>
      </c>
      <c r="BC606" s="61">
        <f t="shared" si="124"/>
        <v>1200</v>
      </c>
      <c r="BD606" s="55" t="str">
        <f t="shared" si="135"/>
        <v/>
      </c>
      <c r="BE606" s="55" t="str">
        <f t="shared" si="135"/>
        <v/>
      </c>
      <c r="BF606" s="55" t="str">
        <f t="shared" si="135"/>
        <v/>
      </c>
      <c r="BG606" s="55" t="str">
        <f t="shared" si="135"/>
        <v/>
      </c>
      <c r="BH606" s="55" t="str">
        <f t="shared" si="135"/>
        <v/>
      </c>
      <c r="BI606" s="55" t="str">
        <f t="shared" si="135"/>
        <v/>
      </c>
      <c r="BJ606" s="55" t="str">
        <f t="shared" si="135"/>
        <v/>
      </c>
      <c r="BK606" s="55" t="str">
        <f t="shared" si="135"/>
        <v>HYB</v>
      </c>
      <c r="BL606" s="55" t="str">
        <f t="shared" si="135"/>
        <v/>
      </c>
      <c r="BM606" s="55" t="str">
        <f t="shared" si="135"/>
        <v/>
      </c>
      <c r="BN606" s="55" t="str">
        <f t="shared" si="135"/>
        <v/>
      </c>
      <c r="BO606" s="55" t="str">
        <f t="shared" si="135"/>
        <v/>
      </c>
      <c r="BP606" s="55" t="str">
        <f t="shared" si="135"/>
        <v>T150</v>
      </c>
      <c r="BQ606" s="55" t="str">
        <f t="shared" si="135"/>
        <v/>
      </c>
      <c r="BR606" s="62" t="str">
        <f t="shared" si="125"/>
        <v>HYBT150</v>
      </c>
      <c r="BS606" s="62" t="str">
        <f t="shared" si="126"/>
        <v/>
      </c>
      <c r="BT606" s="63">
        <f t="shared" si="127"/>
        <v>62</v>
      </c>
      <c r="BU606" s="64">
        <f t="shared" si="128"/>
        <v>2.7199999999999998</v>
      </c>
      <c r="BV606" s="64">
        <f t="shared" si="129"/>
        <v>6.4399999999999995</v>
      </c>
      <c r="BW606" s="64">
        <f t="shared" si="130"/>
        <v>51.239999999999995</v>
      </c>
      <c r="BX606" s="65">
        <f t="shared" si="131"/>
        <v>46309.72</v>
      </c>
      <c r="BY606" s="65">
        <f t="shared" si="132"/>
        <v>46313.440000000002</v>
      </c>
      <c r="BZ606" s="65">
        <f t="shared" si="133"/>
        <v>46358.239999999998</v>
      </c>
    </row>
    <row r="607" spans="1:78" ht="15.5" x14ac:dyDescent="0.35">
      <c r="A607">
        <v>70951</v>
      </c>
      <c r="B607" t="s">
        <v>782</v>
      </c>
      <c r="C607" t="s">
        <v>63</v>
      </c>
      <c r="D607">
        <v>169</v>
      </c>
      <c r="E607" t="s">
        <v>538</v>
      </c>
      <c r="F607" t="s">
        <v>403</v>
      </c>
      <c r="G607" t="s">
        <v>283</v>
      </c>
      <c r="H607" t="s">
        <v>63</v>
      </c>
      <c r="I607" s="13">
        <v>46307</v>
      </c>
      <c r="J607" s="13">
        <v>46367</v>
      </c>
      <c r="K607" s="13">
        <v>46337</v>
      </c>
      <c r="L607" t="s">
        <v>360</v>
      </c>
      <c r="M607" t="s">
        <v>161</v>
      </c>
      <c r="N607">
        <v>0</v>
      </c>
      <c r="O607">
        <v>0</v>
      </c>
      <c r="P607">
        <v>0</v>
      </c>
      <c r="Q607">
        <v>0</v>
      </c>
      <c r="R607">
        <v>0</v>
      </c>
      <c r="S607" t="s">
        <v>197</v>
      </c>
      <c r="T607" t="s">
        <v>197</v>
      </c>
      <c r="U607">
        <v>0</v>
      </c>
      <c r="V607"/>
      <c r="W607">
        <v>4</v>
      </c>
      <c r="X607" t="s">
        <v>19</v>
      </c>
      <c r="Y607"/>
      <c r="Z607" t="s">
        <v>714</v>
      </c>
      <c r="AA607"/>
      <c r="AB607"/>
      <c r="AC607"/>
      <c r="AD607"/>
      <c r="AE607"/>
      <c r="AF607" s="13">
        <v>46307</v>
      </c>
      <c r="AG607" s="13">
        <v>46367</v>
      </c>
      <c r="AH607"/>
      <c r="AI607"/>
      <c r="AJ607"/>
      <c r="AK607"/>
      <c r="AL607"/>
      <c r="AM607"/>
      <c r="AN607"/>
      <c r="AO607"/>
      <c r="AP607"/>
      <c r="AQ607"/>
      <c r="AR607"/>
      <c r="AS607"/>
      <c r="AT607" s="59">
        <f>VLOOKUP($BR607,Tables!$D$14:$I$27,2,FALSE)*W607</f>
        <v>640</v>
      </c>
      <c r="AU607" s="59">
        <f>VLOOKUP($BR607,Tables!$D$14:$I$27,3,FALSE)</f>
        <v>0</v>
      </c>
      <c r="AV607" s="59">
        <f>VLOOKUP($BR607,Tables!$D$14:$I$27,4,FALSE)*W607</f>
        <v>0</v>
      </c>
      <c r="AW607" s="59">
        <f>VLOOKUP($BR607,Tables!$D$14:$I$27,5,FALSE)*W607</f>
        <v>0</v>
      </c>
      <c r="AX607" s="52">
        <f>IF(ISERROR(VLOOKUP(V607,Tables!$A$2:$B$27,2,FALSE))=TRUE,0,VLOOKUP(V607,Tables!$A$2:$B$27,2,FALSE))*VLOOKUP(BR607,Tables!$D$14:$J$27,7,FALSE)</f>
        <v>0</v>
      </c>
      <c r="AY607" s="52">
        <f>IF(ISERROR(VLOOKUP(BS607,Tables!$A$2:$B$31,2,FALSE))=TRUE,0,VLOOKUP(BS607,Tables!$A$2:$B$31,2,FALSE))</f>
        <v>0</v>
      </c>
      <c r="AZ607" s="59">
        <f>VLOOKUP($BR607,Tables!$D$14:$K$27,8,FALSE)</f>
        <v>0</v>
      </c>
      <c r="BA607" s="59">
        <f>IF(OR(BR607="T150",BR607="HYBT150"),W607*Tables!$L$23,0)</f>
        <v>320</v>
      </c>
      <c r="BB607" s="59">
        <f>IF(OR(BR607="T200",BR607="HYBT200"),W607*Tables!$E$24,0)</f>
        <v>0</v>
      </c>
      <c r="BC607" s="61">
        <f t="shared" si="124"/>
        <v>960</v>
      </c>
      <c r="BD607" s="55" t="str">
        <f t="shared" si="135"/>
        <v/>
      </c>
      <c r="BE607" s="55" t="str">
        <f t="shared" si="135"/>
        <v/>
      </c>
      <c r="BF607" s="55" t="str">
        <f t="shared" si="135"/>
        <v/>
      </c>
      <c r="BG607" s="55" t="str">
        <f t="shared" si="135"/>
        <v/>
      </c>
      <c r="BH607" s="55" t="str">
        <f t="shared" si="135"/>
        <v/>
      </c>
      <c r="BI607" s="55" t="str">
        <f t="shared" si="135"/>
        <v/>
      </c>
      <c r="BJ607" s="55" t="str">
        <f t="shared" si="135"/>
        <v/>
      </c>
      <c r="BK607" s="55" t="str">
        <f t="shared" si="135"/>
        <v/>
      </c>
      <c r="BL607" s="55" t="str">
        <f t="shared" si="135"/>
        <v/>
      </c>
      <c r="BM607" s="55" t="str">
        <f t="shared" si="135"/>
        <v/>
      </c>
      <c r="BN607" s="55" t="str">
        <f t="shared" si="135"/>
        <v/>
      </c>
      <c r="BO607" s="55" t="str">
        <f t="shared" si="135"/>
        <v/>
      </c>
      <c r="BP607" s="55" t="str">
        <f t="shared" si="135"/>
        <v>T150</v>
      </c>
      <c r="BQ607" s="55" t="str">
        <f t="shared" si="135"/>
        <v/>
      </c>
      <c r="BR607" s="62" t="str">
        <f t="shared" si="125"/>
        <v>T150</v>
      </c>
      <c r="BS607" s="62" t="str">
        <f t="shared" si="126"/>
        <v/>
      </c>
      <c r="BT607" s="63">
        <f t="shared" si="127"/>
        <v>61</v>
      </c>
      <c r="BU607" s="64">
        <f t="shared" si="128"/>
        <v>2.6599999999999997</v>
      </c>
      <c r="BV607" s="64">
        <f t="shared" si="129"/>
        <v>6.3199999999999994</v>
      </c>
      <c r="BW607" s="64">
        <f t="shared" si="130"/>
        <v>50.4</v>
      </c>
      <c r="BX607" s="65">
        <f t="shared" si="131"/>
        <v>46309.66</v>
      </c>
      <c r="BY607" s="65">
        <f t="shared" si="132"/>
        <v>46313.32</v>
      </c>
      <c r="BZ607" s="65">
        <f t="shared" si="133"/>
        <v>46357.4</v>
      </c>
    </row>
    <row r="608" spans="1:78" ht="15.5" x14ac:dyDescent="0.35">
      <c r="A608">
        <v>70952</v>
      </c>
      <c r="B608" t="s">
        <v>782</v>
      </c>
      <c r="C608" t="s">
        <v>63</v>
      </c>
      <c r="D608">
        <v>169</v>
      </c>
      <c r="E608" t="s">
        <v>589</v>
      </c>
      <c r="F608" t="s">
        <v>403</v>
      </c>
      <c r="G608" t="s">
        <v>283</v>
      </c>
      <c r="H608" t="s">
        <v>63</v>
      </c>
      <c r="I608" s="13">
        <v>46307</v>
      </c>
      <c r="J608" s="13">
        <v>46367</v>
      </c>
      <c r="K608" s="13">
        <v>46337</v>
      </c>
      <c r="L608" t="s">
        <v>360</v>
      </c>
      <c r="M608" t="s">
        <v>161</v>
      </c>
      <c r="N608">
        <v>0</v>
      </c>
      <c r="O608">
        <v>0</v>
      </c>
      <c r="P608">
        <v>0</v>
      </c>
      <c r="Q608">
        <v>0</v>
      </c>
      <c r="R608">
        <v>0</v>
      </c>
      <c r="S608" t="s">
        <v>197</v>
      </c>
      <c r="T608" t="s">
        <v>197</v>
      </c>
      <c r="U608">
        <v>0</v>
      </c>
      <c r="V608"/>
      <c r="W608">
        <v>4</v>
      </c>
      <c r="X608" t="s">
        <v>19</v>
      </c>
      <c r="Y608"/>
      <c r="Z608" t="s">
        <v>880</v>
      </c>
      <c r="AA608"/>
      <c r="AB608"/>
      <c r="AC608"/>
      <c r="AD608"/>
      <c r="AE608"/>
      <c r="AF608" s="13">
        <v>46307</v>
      </c>
      <c r="AG608" s="13">
        <v>46367</v>
      </c>
      <c r="AH608"/>
      <c r="AI608"/>
      <c r="AJ608"/>
      <c r="AK608"/>
      <c r="AL608"/>
      <c r="AM608"/>
      <c r="AN608"/>
      <c r="AO608"/>
      <c r="AP608"/>
      <c r="AQ608"/>
      <c r="AR608"/>
      <c r="AS608"/>
      <c r="AT608" s="66">
        <f>VLOOKUP($BR608,Tables!$D$14:$I$27,2,FALSE)*W608</f>
        <v>640</v>
      </c>
      <c r="AU608" s="66">
        <f>VLOOKUP($BR608,Tables!$D$14:$I$27,3,FALSE)</f>
        <v>0</v>
      </c>
      <c r="AV608" s="66">
        <f>VLOOKUP($BR608,Tables!$D$14:$I$27,4,FALSE)*W608</f>
        <v>0</v>
      </c>
      <c r="AW608" s="66">
        <f>VLOOKUP($BR608,Tables!$D$14:$I$27,5,FALSE)*W608</f>
        <v>0</v>
      </c>
      <c r="AX608" s="52">
        <f>IF(ISERROR(VLOOKUP(V608,Tables!$A$2:$B$27,2,FALSE))=TRUE,0,VLOOKUP(V608,Tables!$A$2:$B$27,2,FALSE))*VLOOKUP(BR608,Tables!$D$14:$J$27,7,FALSE)</f>
        <v>0</v>
      </c>
      <c r="AY608" s="52">
        <f>IF(ISERROR(VLOOKUP(BS608,Tables!$A$2:$B$31,2,FALSE))=TRUE,0,VLOOKUP(BS608,Tables!$A$2:$B$31,2,FALSE))</f>
        <v>0</v>
      </c>
      <c r="AZ608" s="66">
        <f>VLOOKUP($BR608,Tables!$D$14:$K$27,8,FALSE)</f>
        <v>0</v>
      </c>
      <c r="BA608" s="66">
        <f>IF(OR(BR608="T150",BR608="HYBT150"),W608*Tables!$L$23,0)</f>
        <v>320</v>
      </c>
      <c r="BB608" s="66">
        <f>IF(OR(BR608="T200",BR608="HYBT200"),W608*Tables!$E$24,0)</f>
        <v>0</v>
      </c>
      <c r="BC608" s="61">
        <f t="shared" si="124"/>
        <v>960</v>
      </c>
      <c r="BD608" s="55" t="str">
        <f t="shared" si="135"/>
        <v/>
      </c>
      <c r="BE608" s="55" t="str">
        <f t="shared" si="135"/>
        <v/>
      </c>
      <c r="BF608" s="55" t="str">
        <f t="shared" si="135"/>
        <v/>
      </c>
      <c r="BG608" s="55" t="str">
        <f t="shared" si="135"/>
        <v/>
      </c>
      <c r="BH608" s="55" t="str">
        <f t="shared" si="135"/>
        <v/>
      </c>
      <c r="BI608" s="55" t="str">
        <f t="shared" si="135"/>
        <v/>
      </c>
      <c r="BJ608" s="55" t="str">
        <f t="shared" si="135"/>
        <v/>
      </c>
      <c r="BK608" s="55" t="str">
        <f t="shared" si="135"/>
        <v/>
      </c>
      <c r="BL608" s="55" t="str">
        <f t="shared" si="135"/>
        <v/>
      </c>
      <c r="BM608" s="55" t="str">
        <f t="shared" si="135"/>
        <v/>
      </c>
      <c r="BN608" s="55" t="str">
        <f t="shared" si="135"/>
        <v/>
      </c>
      <c r="BO608" s="55" t="str">
        <f t="shared" si="135"/>
        <v/>
      </c>
      <c r="BP608" s="55" t="str">
        <f t="shared" si="135"/>
        <v>T150</v>
      </c>
      <c r="BQ608" s="55"/>
      <c r="BR608" s="62" t="str">
        <f t="shared" si="125"/>
        <v>T150</v>
      </c>
      <c r="BS608" s="62" t="str">
        <f t="shared" si="126"/>
        <v/>
      </c>
      <c r="BT608" s="67">
        <f t="shared" si="127"/>
        <v>61</v>
      </c>
      <c r="BU608" s="64">
        <f t="shared" si="128"/>
        <v>2.6599999999999997</v>
      </c>
      <c r="BV608" s="64">
        <f t="shared" si="129"/>
        <v>6.3199999999999994</v>
      </c>
      <c r="BW608" s="64">
        <f t="shared" si="130"/>
        <v>50.4</v>
      </c>
      <c r="BX608" s="65">
        <f t="shared" si="131"/>
        <v>46309.66</v>
      </c>
      <c r="BY608" s="65">
        <f t="shared" si="132"/>
        <v>46313.32</v>
      </c>
      <c r="BZ608" s="65">
        <f t="shared" si="133"/>
        <v>46357.4</v>
      </c>
    </row>
    <row r="609" spans="1:78" ht="15.5" x14ac:dyDescent="0.35">
      <c r="A609">
        <v>71160</v>
      </c>
      <c r="B609" t="s">
        <v>782</v>
      </c>
      <c r="C609" t="s">
        <v>63</v>
      </c>
      <c r="D609">
        <v>226</v>
      </c>
      <c r="E609" t="s">
        <v>488</v>
      </c>
      <c r="F609" t="s">
        <v>404</v>
      </c>
      <c r="G609" t="s">
        <v>283</v>
      </c>
      <c r="H609" t="s">
        <v>63</v>
      </c>
      <c r="I609" s="13">
        <v>46251</v>
      </c>
      <c r="J609" s="13">
        <v>46304</v>
      </c>
      <c r="K609" s="13">
        <v>46277</v>
      </c>
      <c r="L609" t="s">
        <v>871</v>
      </c>
      <c r="M609" t="s">
        <v>161</v>
      </c>
      <c r="N609">
        <v>7</v>
      </c>
      <c r="O609">
        <v>7</v>
      </c>
      <c r="P609">
        <v>7</v>
      </c>
      <c r="Q609">
        <v>7</v>
      </c>
      <c r="R609">
        <v>0</v>
      </c>
      <c r="S609">
        <v>372800</v>
      </c>
      <c r="T609" t="s">
        <v>887</v>
      </c>
      <c r="U609">
        <v>0</v>
      </c>
      <c r="V609"/>
      <c r="W609">
        <v>4.5</v>
      </c>
      <c r="X609" t="s">
        <v>194</v>
      </c>
      <c r="Y609" t="s">
        <v>719</v>
      </c>
      <c r="Z609" t="s">
        <v>888</v>
      </c>
      <c r="AA609" t="s">
        <v>160</v>
      </c>
      <c r="AB609" t="s">
        <v>198</v>
      </c>
      <c r="AC609"/>
      <c r="AD609"/>
      <c r="AE609"/>
      <c r="AF609" s="13">
        <v>46251</v>
      </c>
      <c r="AG609" s="13">
        <v>46304</v>
      </c>
      <c r="AH609" t="s">
        <v>206</v>
      </c>
      <c r="AI609">
        <v>1275</v>
      </c>
      <c r="AJ609" t="s">
        <v>205</v>
      </c>
      <c r="AK609" t="s">
        <v>201</v>
      </c>
      <c r="AL609" t="s">
        <v>496</v>
      </c>
      <c r="AM609" s="13">
        <v>46252</v>
      </c>
      <c r="AN609" s="13">
        <v>46304</v>
      </c>
      <c r="AO609" t="s">
        <v>206</v>
      </c>
      <c r="AP609">
        <v>1258</v>
      </c>
      <c r="AQ609" t="s">
        <v>203</v>
      </c>
      <c r="AR609" t="s">
        <v>333</v>
      </c>
      <c r="AS609" t="s">
        <v>525</v>
      </c>
      <c r="AT609" s="66">
        <f>VLOOKUP($BR609,Tables!$D$14:$I$27,2,FALSE)*W609</f>
        <v>720</v>
      </c>
      <c r="AU609" s="66">
        <f>VLOOKUP($BR609,Tables!$D$14:$I$27,3,FALSE)</f>
        <v>0</v>
      </c>
      <c r="AV609" s="66">
        <f>VLOOKUP($BR609,Tables!$D$14:$I$27,4,FALSE)*W609</f>
        <v>0</v>
      </c>
      <c r="AW609" s="66">
        <f>VLOOKUP($BR609,Tables!$D$14:$I$27,5,FALSE)*W609</f>
        <v>0</v>
      </c>
      <c r="AX609" s="52">
        <f>IF(ISERROR(VLOOKUP(V609,Tables!$A$2:$B$27,2,FALSE))=TRUE,0,VLOOKUP(V609,Tables!$A$2:$B$27,2,FALSE))*VLOOKUP(BR609,Tables!$D$14:$J$27,7,FALSE)</f>
        <v>0</v>
      </c>
      <c r="AY609" s="52">
        <f>IF(ISERROR(VLOOKUP(BS609,Tables!$A$2:$B$31,2,FALSE))=TRUE,0,VLOOKUP(BS609,Tables!$A$2:$B$31,2,FALSE))</f>
        <v>0</v>
      </c>
      <c r="AZ609" s="66">
        <f>VLOOKUP($BR609,Tables!$D$14:$K$27,8,FALSE)</f>
        <v>0</v>
      </c>
      <c r="BA609" s="66">
        <f>IF(OR(BR609="T150",BR609="HYBT150"),W609*Tables!$L$23,0)</f>
        <v>360</v>
      </c>
      <c r="BB609" s="66">
        <f>IF(OR(BR609="T200",BR609="HYBT200"),W609*Tables!$E$24,0)</f>
        <v>0</v>
      </c>
      <c r="BC609" s="61">
        <f t="shared" si="124"/>
        <v>1080</v>
      </c>
      <c r="BD609" s="55" t="str">
        <f t="shared" si="135"/>
        <v/>
      </c>
      <c r="BE609" s="55" t="str">
        <f t="shared" si="135"/>
        <v/>
      </c>
      <c r="BF609" s="55" t="str">
        <f t="shared" si="135"/>
        <v/>
      </c>
      <c r="BG609" s="55" t="str">
        <f t="shared" si="135"/>
        <v/>
      </c>
      <c r="BH609" s="55" t="str">
        <f t="shared" si="135"/>
        <v/>
      </c>
      <c r="BI609" s="55" t="str">
        <f t="shared" si="135"/>
        <v/>
      </c>
      <c r="BJ609" s="55" t="str">
        <f t="shared" si="135"/>
        <v/>
      </c>
      <c r="BK609" s="55" t="str">
        <f t="shared" si="135"/>
        <v>HYB</v>
      </c>
      <c r="BL609" s="55" t="str">
        <f t="shared" si="135"/>
        <v/>
      </c>
      <c r="BM609" s="55" t="str">
        <f t="shared" si="135"/>
        <v/>
      </c>
      <c r="BN609" s="55" t="str">
        <f t="shared" si="135"/>
        <v/>
      </c>
      <c r="BO609" s="55" t="str">
        <f t="shared" si="135"/>
        <v/>
      </c>
      <c r="BP609" s="55" t="str">
        <f t="shared" si="135"/>
        <v>T150</v>
      </c>
      <c r="BQ609" s="55"/>
      <c r="BR609" s="62" t="str">
        <f t="shared" si="125"/>
        <v>HYBT150</v>
      </c>
      <c r="BS609" s="62" t="str">
        <f t="shared" si="126"/>
        <v/>
      </c>
      <c r="BT609" s="67">
        <f t="shared" si="127"/>
        <v>54</v>
      </c>
      <c r="BU609" s="64">
        <f t="shared" si="128"/>
        <v>2.2399999999999998</v>
      </c>
      <c r="BV609" s="64">
        <f t="shared" si="129"/>
        <v>5.4799999999999995</v>
      </c>
      <c r="BW609" s="64">
        <f t="shared" si="130"/>
        <v>44.519999999999996</v>
      </c>
      <c r="BX609" s="65">
        <f t="shared" si="131"/>
        <v>46253.24</v>
      </c>
      <c r="BY609" s="65">
        <f t="shared" si="132"/>
        <v>46256.480000000003</v>
      </c>
      <c r="BZ609" s="65">
        <f t="shared" si="133"/>
        <v>46295.519999999997</v>
      </c>
    </row>
    <row r="610" spans="1:78" ht="15.5" x14ac:dyDescent="0.35">
      <c r="A610">
        <v>71161</v>
      </c>
      <c r="B610" t="s">
        <v>782</v>
      </c>
      <c r="C610" t="s">
        <v>63</v>
      </c>
      <c r="D610">
        <v>226</v>
      </c>
      <c r="E610" t="s">
        <v>497</v>
      </c>
      <c r="F610" t="s">
        <v>404</v>
      </c>
      <c r="G610" t="s">
        <v>283</v>
      </c>
      <c r="H610" t="s">
        <v>63</v>
      </c>
      <c r="I610" s="13">
        <v>46251</v>
      </c>
      <c r="J610" s="13">
        <v>46304</v>
      </c>
      <c r="K610" s="13">
        <v>46277</v>
      </c>
      <c r="L610" t="s">
        <v>871</v>
      </c>
      <c r="M610" t="s">
        <v>161</v>
      </c>
      <c r="N610">
        <v>7</v>
      </c>
      <c r="O610">
        <v>8</v>
      </c>
      <c r="P610">
        <v>8</v>
      </c>
      <c r="Q610">
        <v>8</v>
      </c>
      <c r="R610">
        <v>0</v>
      </c>
      <c r="S610">
        <v>372800</v>
      </c>
      <c r="T610" t="s">
        <v>887</v>
      </c>
      <c r="U610">
        <v>0</v>
      </c>
      <c r="V610"/>
      <c r="W610">
        <v>4.5</v>
      </c>
      <c r="X610" t="s">
        <v>194</v>
      </c>
      <c r="Y610" t="s">
        <v>720</v>
      </c>
      <c r="Z610" t="s">
        <v>888</v>
      </c>
      <c r="AA610" t="s">
        <v>160</v>
      </c>
      <c r="AB610" t="s">
        <v>198</v>
      </c>
      <c r="AC610"/>
      <c r="AD610"/>
      <c r="AE610"/>
      <c r="AF610" s="13">
        <v>46251</v>
      </c>
      <c r="AG610" s="13">
        <v>46304</v>
      </c>
      <c r="AH610" t="s">
        <v>206</v>
      </c>
      <c r="AI610">
        <v>1275</v>
      </c>
      <c r="AJ610" t="s">
        <v>205</v>
      </c>
      <c r="AK610" t="s">
        <v>201</v>
      </c>
      <c r="AL610" t="s">
        <v>496</v>
      </c>
      <c r="AM610" s="13">
        <v>46252</v>
      </c>
      <c r="AN610" s="13">
        <v>46304</v>
      </c>
      <c r="AO610" t="s">
        <v>206</v>
      </c>
      <c r="AP610">
        <v>1258</v>
      </c>
      <c r="AQ610" t="s">
        <v>306</v>
      </c>
      <c r="AR610" t="s">
        <v>340</v>
      </c>
      <c r="AS610" t="s">
        <v>525</v>
      </c>
      <c r="AT610" s="66">
        <f>VLOOKUP($BR610,Tables!$D$14:$I$27,2,FALSE)*W610</f>
        <v>720</v>
      </c>
      <c r="AU610" s="66">
        <f>VLOOKUP($BR610,Tables!$D$14:$I$27,3,FALSE)</f>
        <v>0</v>
      </c>
      <c r="AV610" s="66">
        <f>VLOOKUP($BR610,Tables!$D$14:$I$27,4,FALSE)*W610</f>
        <v>0</v>
      </c>
      <c r="AW610" s="66">
        <f>VLOOKUP($BR610,Tables!$D$14:$I$27,5,FALSE)*W610</f>
        <v>0</v>
      </c>
      <c r="AX610" s="52">
        <f>IF(ISERROR(VLOOKUP(V610,Tables!$A$2:$B$27,2,FALSE))=TRUE,0,VLOOKUP(V610,Tables!$A$2:$B$27,2,FALSE))*VLOOKUP(BR610,Tables!$D$14:$J$27,7,FALSE)</f>
        <v>0</v>
      </c>
      <c r="AY610" s="52">
        <f>IF(ISERROR(VLOOKUP(BS610,Tables!$A$2:$B$31,2,FALSE))=TRUE,0,VLOOKUP(BS610,Tables!$A$2:$B$31,2,FALSE))</f>
        <v>0</v>
      </c>
      <c r="AZ610" s="66">
        <f>VLOOKUP($BR610,Tables!$D$14:$K$27,8,FALSE)</f>
        <v>0</v>
      </c>
      <c r="BA610" s="66">
        <f>IF(OR(BR610="T150",BR610="HYBT150"),W610*Tables!$L$23,0)</f>
        <v>360</v>
      </c>
      <c r="BB610" s="66">
        <f>IF(OR(BR610="T200",BR610="HYBT200"),W610*Tables!$E$24,0)</f>
        <v>0</v>
      </c>
      <c r="BC610" s="61">
        <f t="shared" si="124"/>
        <v>1080</v>
      </c>
      <c r="BD610" s="55" t="str">
        <f t="shared" si="135"/>
        <v/>
      </c>
      <c r="BE610" s="55" t="str">
        <f t="shared" si="135"/>
        <v/>
      </c>
      <c r="BF610" s="55" t="str">
        <f t="shared" si="135"/>
        <v/>
      </c>
      <c r="BG610" s="55" t="str">
        <f t="shared" si="135"/>
        <v/>
      </c>
      <c r="BH610" s="55" t="str">
        <f t="shared" si="135"/>
        <v/>
      </c>
      <c r="BI610" s="55" t="str">
        <f t="shared" si="135"/>
        <v/>
      </c>
      <c r="BJ610" s="55" t="str">
        <f t="shared" si="135"/>
        <v/>
      </c>
      <c r="BK610" s="55" t="str">
        <f t="shared" si="135"/>
        <v>HYB</v>
      </c>
      <c r="BL610" s="55" t="str">
        <f t="shared" si="135"/>
        <v/>
      </c>
      <c r="BM610" s="55" t="str">
        <f t="shared" si="135"/>
        <v/>
      </c>
      <c r="BN610" s="55" t="str">
        <f t="shared" si="135"/>
        <v/>
      </c>
      <c r="BO610" s="55" t="str">
        <f t="shared" si="135"/>
        <v/>
      </c>
      <c r="BP610" s="55" t="str">
        <f t="shared" si="135"/>
        <v>T150</v>
      </c>
      <c r="BQ610" s="55"/>
      <c r="BR610" s="62" t="str">
        <f t="shared" si="125"/>
        <v>HYBT150</v>
      </c>
      <c r="BS610" s="62" t="str">
        <f t="shared" si="126"/>
        <v/>
      </c>
      <c r="BT610" s="67">
        <f t="shared" si="127"/>
        <v>54</v>
      </c>
      <c r="BU610" s="64">
        <f t="shared" si="128"/>
        <v>2.2399999999999998</v>
      </c>
      <c r="BV610" s="64">
        <f t="shared" si="129"/>
        <v>5.4799999999999995</v>
      </c>
      <c r="BW610" s="64">
        <f t="shared" si="130"/>
        <v>44.519999999999996</v>
      </c>
      <c r="BX610" s="65">
        <f t="shared" si="131"/>
        <v>46253.24</v>
      </c>
      <c r="BY610" s="65">
        <f t="shared" si="132"/>
        <v>46256.480000000003</v>
      </c>
      <c r="BZ610" s="65">
        <f t="shared" si="133"/>
        <v>46295.519999999997</v>
      </c>
    </row>
    <row r="611" spans="1:78" ht="15.5" x14ac:dyDescent="0.35">
      <c r="A611">
        <v>70953</v>
      </c>
      <c r="B611" t="s">
        <v>782</v>
      </c>
      <c r="C611" t="s">
        <v>63</v>
      </c>
      <c r="D611">
        <v>226</v>
      </c>
      <c r="E611" t="s">
        <v>470</v>
      </c>
      <c r="F611" t="s">
        <v>404</v>
      </c>
      <c r="G611" t="s">
        <v>283</v>
      </c>
      <c r="H611" t="s">
        <v>63</v>
      </c>
      <c r="I611" s="13">
        <v>46307</v>
      </c>
      <c r="J611" s="13">
        <v>46367</v>
      </c>
      <c r="K611" s="13">
        <v>46337</v>
      </c>
      <c r="L611" t="s">
        <v>871</v>
      </c>
      <c r="M611" t="s">
        <v>161</v>
      </c>
      <c r="N611">
        <v>8</v>
      </c>
      <c r="O611">
        <v>8</v>
      </c>
      <c r="P611">
        <v>8</v>
      </c>
      <c r="Q611">
        <v>8</v>
      </c>
      <c r="R611">
        <v>0</v>
      </c>
      <c r="S611">
        <v>372800</v>
      </c>
      <c r="T611" t="s">
        <v>887</v>
      </c>
      <c r="U611">
        <v>0</v>
      </c>
      <c r="V611"/>
      <c r="W611">
        <v>4.5</v>
      </c>
      <c r="X611" t="s">
        <v>194</v>
      </c>
      <c r="Y611" t="s">
        <v>721</v>
      </c>
      <c r="Z611" t="s">
        <v>889</v>
      </c>
      <c r="AA611" t="s">
        <v>160</v>
      </c>
      <c r="AB611" t="s">
        <v>198</v>
      </c>
      <c r="AC611"/>
      <c r="AD611"/>
      <c r="AE611"/>
      <c r="AF611" s="13">
        <v>46307</v>
      </c>
      <c r="AG611" s="13">
        <v>46367</v>
      </c>
      <c r="AH611" t="s">
        <v>206</v>
      </c>
      <c r="AI611">
        <v>1275</v>
      </c>
      <c r="AJ611" t="s">
        <v>205</v>
      </c>
      <c r="AK611" t="s">
        <v>201</v>
      </c>
      <c r="AL611" t="s">
        <v>496</v>
      </c>
      <c r="AM611" s="13">
        <v>46308</v>
      </c>
      <c r="AN611" s="13">
        <v>46367</v>
      </c>
      <c r="AO611" t="s">
        <v>206</v>
      </c>
      <c r="AP611">
        <v>1258</v>
      </c>
      <c r="AQ611" t="s">
        <v>203</v>
      </c>
      <c r="AR611" t="s">
        <v>333</v>
      </c>
      <c r="AS611" t="s">
        <v>525</v>
      </c>
      <c r="AT611" s="66">
        <f>VLOOKUP($BR611,Tables!$D$14:$I$27,2,FALSE)*W611</f>
        <v>720</v>
      </c>
      <c r="AU611" s="66">
        <f>VLOOKUP($BR611,Tables!$D$14:$I$27,3,FALSE)</f>
        <v>0</v>
      </c>
      <c r="AV611" s="66">
        <f>VLOOKUP($BR611,Tables!$D$14:$I$27,4,FALSE)*W611</f>
        <v>0</v>
      </c>
      <c r="AW611" s="66">
        <f>VLOOKUP($BR611,Tables!$D$14:$I$27,5,FALSE)*W611</f>
        <v>0</v>
      </c>
      <c r="AX611" s="52">
        <f>IF(ISERROR(VLOOKUP(V611,Tables!$A$2:$B$27,2,FALSE))=TRUE,0,VLOOKUP(V611,Tables!$A$2:$B$27,2,FALSE))*VLOOKUP(BR611,Tables!$D$14:$J$27,7,FALSE)</f>
        <v>0</v>
      </c>
      <c r="AY611" s="52">
        <f>IF(ISERROR(VLOOKUP(BS611,Tables!$A$2:$B$31,2,FALSE))=TRUE,0,VLOOKUP(BS611,Tables!$A$2:$B$31,2,FALSE))</f>
        <v>0</v>
      </c>
      <c r="AZ611" s="66">
        <f>VLOOKUP($BR611,Tables!$D$14:$K$27,8,FALSE)</f>
        <v>0</v>
      </c>
      <c r="BA611" s="66">
        <f>IF(OR(BR611="T150",BR611="HYBT150"),W611*Tables!$L$23,0)</f>
        <v>360</v>
      </c>
      <c r="BB611" s="66">
        <f>IF(OR(BR611="T200",BR611="HYBT200"),W611*Tables!$E$24,0)</f>
        <v>0</v>
      </c>
      <c r="BC611" s="61">
        <f t="shared" si="124"/>
        <v>1080</v>
      </c>
      <c r="BD611" s="55" t="str">
        <f t="shared" si="135"/>
        <v/>
      </c>
      <c r="BE611" s="55" t="str">
        <f t="shared" si="135"/>
        <v/>
      </c>
      <c r="BF611" s="55" t="str">
        <f t="shared" si="135"/>
        <v/>
      </c>
      <c r="BG611" s="55" t="str">
        <f t="shared" si="135"/>
        <v/>
      </c>
      <c r="BH611" s="55" t="str">
        <f t="shared" si="135"/>
        <v/>
      </c>
      <c r="BI611" s="55" t="str">
        <f t="shared" si="135"/>
        <v/>
      </c>
      <c r="BJ611" s="55" t="str">
        <f t="shared" si="135"/>
        <v/>
      </c>
      <c r="BK611" s="55" t="str">
        <f t="shared" si="135"/>
        <v>HYB</v>
      </c>
      <c r="BL611" s="55" t="str">
        <f t="shared" si="135"/>
        <v/>
      </c>
      <c r="BM611" s="55" t="str">
        <f t="shared" si="135"/>
        <v/>
      </c>
      <c r="BN611" s="55" t="str">
        <f t="shared" si="135"/>
        <v/>
      </c>
      <c r="BO611" s="55" t="str">
        <f t="shared" si="135"/>
        <v/>
      </c>
      <c r="BP611" s="55" t="str">
        <f t="shared" si="135"/>
        <v>T150</v>
      </c>
      <c r="BQ611" s="55"/>
      <c r="BR611" s="62" t="str">
        <f t="shared" si="125"/>
        <v>HYBT150</v>
      </c>
      <c r="BS611" s="62" t="str">
        <f t="shared" si="126"/>
        <v/>
      </c>
      <c r="BT611" s="67">
        <f t="shared" si="127"/>
        <v>61</v>
      </c>
      <c r="BU611" s="64">
        <f t="shared" si="128"/>
        <v>2.6599999999999997</v>
      </c>
      <c r="BV611" s="64">
        <f t="shared" si="129"/>
        <v>6.3199999999999994</v>
      </c>
      <c r="BW611" s="64">
        <f t="shared" si="130"/>
        <v>50.4</v>
      </c>
      <c r="BX611" s="65">
        <f t="shared" si="131"/>
        <v>46309.66</v>
      </c>
      <c r="BY611" s="65">
        <f t="shared" si="132"/>
        <v>46313.32</v>
      </c>
      <c r="BZ611" s="65">
        <f t="shared" si="133"/>
        <v>46357.4</v>
      </c>
    </row>
    <row r="612" spans="1:78" ht="15.5" x14ac:dyDescent="0.35">
      <c r="A612">
        <v>70954</v>
      </c>
      <c r="B612" t="s">
        <v>782</v>
      </c>
      <c r="C612" t="s">
        <v>63</v>
      </c>
      <c r="D612">
        <v>226</v>
      </c>
      <c r="E612" t="s">
        <v>500</v>
      </c>
      <c r="F612" t="s">
        <v>404</v>
      </c>
      <c r="G612" t="s">
        <v>283</v>
      </c>
      <c r="H612" t="s">
        <v>63</v>
      </c>
      <c r="I612" s="13">
        <v>46307</v>
      </c>
      <c r="J612" s="13">
        <v>46367</v>
      </c>
      <c r="K612" s="13">
        <v>46337</v>
      </c>
      <c r="L612" t="s">
        <v>871</v>
      </c>
      <c r="M612" t="s">
        <v>161</v>
      </c>
      <c r="N612">
        <v>7</v>
      </c>
      <c r="O612">
        <v>8</v>
      </c>
      <c r="P612">
        <v>8</v>
      </c>
      <c r="Q612">
        <v>8</v>
      </c>
      <c r="R612">
        <v>0</v>
      </c>
      <c r="S612">
        <v>372800</v>
      </c>
      <c r="T612" t="s">
        <v>887</v>
      </c>
      <c r="U612">
        <v>0</v>
      </c>
      <c r="V612"/>
      <c r="W612">
        <v>4.5</v>
      </c>
      <c r="X612" t="s">
        <v>194</v>
      </c>
      <c r="Y612" t="s">
        <v>722</v>
      </c>
      <c r="Z612" t="s">
        <v>889</v>
      </c>
      <c r="AA612" t="s">
        <v>160</v>
      </c>
      <c r="AB612" t="s">
        <v>198</v>
      </c>
      <c r="AC612"/>
      <c r="AD612"/>
      <c r="AE612"/>
      <c r="AF612" s="13">
        <v>46307</v>
      </c>
      <c r="AG612" s="13">
        <v>46367</v>
      </c>
      <c r="AH612" t="s">
        <v>206</v>
      </c>
      <c r="AI612">
        <v>1275</v>
      </c>
      <c r="AJ612" t="s">
        <v>205</v>
      </c>
      <c r="AK612" t="s">
        <v>201</v>
      </c>
      <c r="AL612" t="s">
        <v>496</v>
      </c>
      <c r="AM612" s="13">
        <v>46308</v>
      </c>
      <c r="AN612" s="13">
        <v>46367</v>
      </c>
      <c r="AO612" t="s">
        <v>206</v>
      </c>
      <c r="AP612">
        <v>1258</v>
      </c>
      <c r="AQ612" t="s">
        <v>306</v>
      </c>
      <c r="AR612" t="s">
        <v>340</v>
      </c>
      <c r="AS612" t="s">
        <v>525</v>
      </c>
      <c r="AT612" s="66">
        <f>VLOOKUP($BR612,Tables!$D$14:$I$27,2,FALSE)*W612</f>
        <v>720</v>
      </c>
      <c r="AU612" s="66">
        <f>VLOOKUP($BR612,Tables!$D$14:$I$27,3,FALSE)</f>
        <v>0</v>
      </c>
      <c r="AV612" s="66">
        <f>VLOOKUP($BR612,Tables!$D$14:$I$27,4,FALSE)*W612</f>
        <v>0</v>
      </c>
      <c r="AW612" s="66">
        <f>VLOOKUP($BR612,Tables!$D$14:$I$27,5,FALSE)*W612</f>
        <v>0</v>
      </c>
      <c r="AX612" s="52">
        <f>IF(ISERROR(VLOOKUP(V612,Tables!$A$2:$B$27,2,FALSE))=TRUE,0,VLOOKUP(V612,Tables!$A$2:$B$27,2,FALSE))*VLOOKUP(BR612,Tables!$D$14:$J$27,7,FALSE)</f>
        <v>0</v>
      </c>
      <c r="AY612" s="52">
        <f>IF(ISERROR(VLOOKUP(BS612,Tables!$A$2:$B$31,2,FALSE))=TRUE,0,VLOOKUP(BS612,Tables!$A$2:$B$31,2,FALSE))</f>
        <v>0</v>
      </c>
      <c r="AZ612" s="66">
        <f>VLOOKUP($BR612,Tables!$D$14:$K$27,8,FALSE)</f>
        <v>0</v>
      </c>
      <c r="BA612" s="66">
        <f>IF(OR(BR612="T150",BR612="HYBT150"),W612*Tables!$L$23,0)</f>
        <v>360</v>
      </c>
      <c r="BB612" s="66">
        <f>IF(OR(BR612="T200",BR612="HYBT200"),W612*Tables!$E$24,0)</f>
        <v>0</v>
      </c>
      <c r="BC612" s="61">
        <f t="shared" si="124"/>
        <v>1080</v>
      </c>
      <c r="BD612" s="55" t="str">
        <f t="shared" si="135"/>
        <v/>
      </c>
      <c r="BE612" s="55" t="str">
        <f t="shared" si="135"/>
        <v/>
      </c>
      <c r="BF612" s="55" t="str">
        <f t="shared" si="135"/>
        <v/>
      </c>
      <c r="BG612" s="55" t="str">
        <f t="shared" si="135"/>
        <v/>
      </c>
      <c r="BH612" s="55" t="str">
        <f t="shared" si="135"/>
        <v/>
      </c>
      <c r="BI612" s="55" t="str">
        <f t="shared" si="135"/>
        <v/>
      </c>
      <c r="BJ612" s="55" t="str">
        <f t="shared" si="135"/>
        <v/>
      </c>
      <c r="BK612" s="55" t="str">
        <f t="shared" si="135"/>
        <v>HYB</v>
      </c>
      <c r="BL612" s="55" t="str">
        <f t="shared" si="135"/>
        <v/>
      </c>
      <c r="BM612" s="55" t="str">
        <f t="shared" si="135"/>
        <v/>
      </c>
      <c r="BN612" s="55" t="str">
        <f t="shared" si="135"/>
        <v/>
      </c>
      <c r="BO612" s="55" t="str">
        <f t="shared" si="135"/>
        <v/>
      </c>
      <c r="BP612" s="55" t="str">
        <f t="shared" si="135"/>
        <v>T150</v>
      </c>
      <c r="BQ612" s="55"/>
      <c r="BR612" s="62" t="str">
        <f t="shared" si="125"/>
        <v>HYBT150</v>
      </c>
      <c r="BS612" s="62" t="str">
        <f t="shared" si="126"/>
        <v/>
      </c>
      <c r="BT612" s="67">
        <f t="shared" si="127"/>
        <v>61</v>
      </c>
      <c r="BU612" s="64">
        <f t="shared" si="128"/>
        <v>2.6599999999999997</v>
      </c>
      <c r="BV612" s="64">
        <f t="shared" si="129"/>
        <v>6.3199999999999994</v>
      </c>
      <c r="BW612" s="64">
        <f t="shared" si="130"/>
        <v>50.4</v>
      </c>
      <c r="BX612" s="65">
        <f t="shared" si="131"/>
        <v>46309.66</v>
      </c>
      <c r="BY612" s="65">
        <f t="shared" si="132"/>
        <v>46313.32</v>
      </c>
      <c r="BZ612" s="65">
        <f t="shared" si="133"/>
        <v>46357.4</v>
      </c>
    </row>
    <row r="613" spans="1:78" ht="15.5" x14ac:dyDescent="0.35">
      <c r="A613">
        <v>71162</v>
      </c>
      <c r="B613" t="s">
        <v>782</v>
      </c>
      <c r="C613" t="s">
        <v>63</v>
      </c>
      <c r="D613">
        <v>227</v>
      </c>
      <c r="E613" t="s">
        <v>488</v>
      </c>
      <c r="F613" t="s">
        <v>405</v>
      </c>
      <c r="G613" t="s">
        <v>283</v>
      </c>
      <c r="H613" t="s">
        <v>63</v>
      </c>
      <c r="I613" s="13">
        <v>46251</v>
      </c>
      <c r="J613" s="13">
        <v>46304</v>
      </c>
      <c r="K613" s="13">
        <v>46277</v>
      </c>
      <c r="L613" t="s">
        <v>871</v>
      </c>
      <c r="M613" t="s">
        <v>161</v>
      </c>
      <c r="N613">
        <v>8</v>
      </c>
      <c r="O613">
        <v>8</v>
      </c>
      <c r="P613">
        <v>8</v>
      </c>
      <c r="Q613">
        <v>8</v>
      </c>
      <c r="R613">
        <v>0</v>
      </c>
      <c r="S613">
        <v>371208</v>
      </c>
      <c r="T613" t="s">
        <v>445</v>
      </c>
      <c r="U613">
        <v>0</v>
      </c>
      <c r="V613"/>
      <c r="W613">
        <v>4.5</v>
      </c>
      <c r="X613" t="s">
        <v>194</v>
      </c>
      <c r="Y613" t="s">
        <v>723</v>
      </c>
      <c r="Z613" t="s">
        <v>890</v>
      </c>
      <c r="AA613" t="s">
        <v>160</v>
      </c>
      <c r="AB613" t="s">
        <v>198</v>
      </c>
      <c r="AC613"/>
      <c r="AD613"/>
      <c r="AE613"/>
      <c r="AF613" s="13">
        <v>46251</v>
      </c>
      <c r="AG613" s="13">
        <v>46304</v>
      </c>
      <c r="AH613" t="s">
        <v>206</v>
      </c>
      <c r="AI613">
        <v>1276</v>
      </c>
      <c r="AJ613" t="s">
        <v>205</v>
      </c>
      <c r="AK613" t="s">
        <v>201</v>
      </c>
      <c r="AL613" t="s">
        <v>891</v>
      </c>
      <c r="AM613" s="13">
        <v>46251</v>
      </c>
      <c r="AN613" s="13">
        <v>46304</v>
      </c>
      <c r="AO613" t="s">
        <v>206</v>
      </c>
      <c r="AP613">
        <v>1258</v>
      </c>
      <c r="AQ613" t="s">
        <v>203</v>
      </c>
      <c r="AR613" t="s">
        <v>333</v>
      </c>
      <c r="AS613" t="s">
        <v>475</v>
      </c>
      <c r="AT613" s="66">
        <f>VLOOKUP($BR613,Tables!$D$14:$I$27,2,FALSE)*W613</f>
        <v>720</v>
      </c>
      <c r="AU613" s="66">
        <f>VLOOKUP($BR613,Tables!$D$14:$I$27,3,FALSE)</f>
        <v>0</v>
      </c>
      <c r="AV613" s="66">
        <f>VLOOKUP($BR613,Tables!$D$14:$I$27,4,FALSE)*W613</f>
        <v>0</v>
      </c>
      <c r="AW613" s="66">
        <f>VLOOKUP($BR613,Tables!$D$14:$I$27,5,FALSE)*W613</f>
        <v>0</v>
      </c>
      <c r="AX613" s="52">
        <f>IF(ISERROR(VLOOKUP(V613,Tables!$A$2:$B$27,2,FALSE))=TRUE,0,VLOOKUP(V613,Tables!$A$2:$B$27,2,FALSE))*VLOOKUP(BR613,Tables!$D$14:$J$27,7,FALSE)</f>
        <v>0</v>
      </c>
      <c r="AY613" s="52">
        <f>IF(ISERROR(VLOOKUP(BS613,Tables!$A$2:$B$31,2,FALSE))=TRUE,0,VLOOKUP(BS613,Tables!$A$2:$B$31,2,FALSE))</f>
        <v>0</v>
      </c>
      <c r="AZ613" s="66">
        <f>VLOOKUP($BR613,Tables!$D$14:$K$27,8,FALSE)</f>
        <v>0</v>
      </c>
      <c r="BA613" s="66">
        <f>IF(OR(BR613="T150",BR613="HYBT150"),W613*Tables!$L$23,0)</f>
        <v>360</v>
      </c>
      <c r="BB613" s="66">
        <f>IF(OR(BR613="T200",BR613="HYBT200"),W613*Tables!$E$24,0)</f>
        <v>0</v>
      </c>
      <c r="BC613" s="61">
        <f t="shared" si="124"/>
        <v>1080</v>
      </c>
      <c r="BD613" s="55" t="str">
        <f t="shared" si="135"/>
        <v/>
      </c>
      <c r="BE613" s="55" t="str">
        <f t="shared" si="135"/>
        <v/>
      </c>
      <c r="BF613" s="55" t="str">
        <f t="shared" si="135"/>
        <v/>
      </c>
      <c r="BG613" s="55" t="str">
        <f t="shared" si="135"/>
        <v/>
      </c>
      <c r="BH613" s="55" t="str">
        <f t="shared" si="135"/>
        <v/>
      </c>
      <c r="BI613" s="55" t="str">
        <f t="shared" si="135"/>
        <v/>
      </c>
      <c r="BJ613" s="55" t="str">
        <f t="shared" si="135"/>
        <v/>
      </c>
      <c r="BK613" s="55" t="str">
        <f t="shared" si="135"/>
        <v>HYB</v>
      </c>
      <c r="BL613" s="55" t="str">
        <f t="shared" si="135"/>
        <v/>
      </c>
      <c r="BM613" s="55" t="str">
        <f t="shared" si="135"/>
        <v/>
      </c>
      <c r="BN613" s="55" t="str">
        <f t="shared" si="135"/>
        <v/>
      </c>
      <c r="BO613" s="55" t="str">
        <f t="shared" si="135"/>
        <v/>
      </c>
      <c r="BP613" s="55" t="str">
        <f t="shared" si="135"/>
        <v>T150</v>
      </c>
      <c r="BQ613" s="55" t="str">
        <f t="shared" si="135"/>
        <v/>
      </c>
      <c r="BR613" s="62" t="str">
        <f t="shared" si="125"/>
        <v>HYBT150</v>
      </c>
      <c r="BS613" s="62" t="str">
        <f t="shared" si="126"/>
        <v/>
      </c>
      <c r="BT613" s="67">
        <f t="shared" si="127"/>
        <v>54</v>
      </c>
      <c r="BU613" s="64">
        <f t="shared" si="128"/>
        <v>2.2399999999999998</v>
      </c>
      <c r="BV613" s="64">
        <f t="shared" si="129"/>
        <v>5.4799999999999995</v>
      </c>
      <c r="BW613" s="64">
        <f t="shared" si="130"/>
        <v>44.519999999999996</v>
      </c>
      <c r="BX613" s="65">
        <f t="shared" si="131"/>
        <v>46253.24</v>
      </c>
      <c r="BY613" s="65">
        <f t="shared" si="132"/>
        <v>46256.480000000003</v>
      </c>
      <c r="BZ613" s="65">
        <f t="shared" si="133"/>
        <v>46295.519999999997</v>
      </c>
    </row>
    <row r="614" spans="1:78" ht="15.5" x14ac:dyDescent="0.35">
      <c r="A614">
        <v>71163</v>
      </c>
      <c r="B614" t="s">
        <v>782</v>
      </c>
      <c r="C614" t="s">
        <v>63</v>
      </c>
      <c r="D614">
        <v>227</v>
      </c>
      <c r="E614" t="s">
        <v>497</v>
      </c>
      <c r="F614" t="s">
        <v>405</v>
      </c>
      <c r="G614" t="s">
        <v>283</v>
      </c>
      <c r="H614" t="s">
        <v>63</v>
      </c>
      <c r="I614" s="13">
        <v>46251</v>
      </c>
      <c r="J614" s="13">
        <v>46304</v>
      </c>
      <c r="K614" s="13">
        <v>46277</v>
      </c>
      <c r="L614" t="s">
        <v>871</v>
      </c>
      <c r="M614" t="s">
        <v>161</v>
      </c>
      <c r="N614">
        <v>7</v>
      </c>
      <c r="O614">
        <v>7</v>
      </c>
      <c r="P614">
        <v>7</v>
      </c>
      <c r="Q614">
        <v>7</v>
      </c>
      <c r="R614">
        <v>0</v>
      </c>
      <c r="S614">
        <v>371208</v>
      </c>
      <c r="T614" t="s">
        <v>445</v>
      </c>
      <c r="U614">
        <v>0</v>
      </c>
      <c r="V614"/>
      <c r="W614">
        <v>4.5</v>
      </c>
      <c r="X614" t="s">
        <v>194</v>
      </c>
      <c r="Y614" t="s">
        <v>724</v>
      </c>
      <c r="Z614" t="s">
        <v>890</v>
      </c>
      <c r="AA614" t="s">
        <v>160</v>
      </c>
      <c r="AB614" t="s">
        <v>198</v>
      </c>
      <c r="AC614"/>
      <c r="AD614"/>
      <c r="AE614"/>
      <c r="AF614" s="13">
        <v>46251</v>
      </c>
      <c r="AG614" s="13">
        <v>46304</v>
      </c>
      <c r="AH614" t="s">
        <v>206</v>
      </c>
      <c r="AI614">
        <v>1276</v>
      </c>
      <c r="AJ614" t="s">
        <v>205</v>
      </c>
      <c r="AK614" t="s">
        <v>201</v>
      </c>
      <c r="AL614" t="s">
        <v>891</v>
      </c>
      <c r="AM614" s="13">
        <v>46251</v>
      </c>
      <c r="AN614" s="13">
        <v>46304</v>
      </c>
      <c r="AO614" t="s">
        <v>206</v>
      </c>
      <c r="AP614">
        <v>1258</v>
      </c>
      <c r="AQ614" t="s">
        <v>306</v>
      </c>
      <c r="AR614" t="s">
        <v>340</v>
      </c>
      <c r="AS614" t="s">
        <v>475</v>
      </c>
      <c r="AT614" s="66">
        <f>VLOOKUP($BR614,Tables!$D$14:$I$27,2,FALSE)*W614</f>
        <v>720</v>
      </c>
      <c r="AU614" s="66">
        <f>VLOOKUP($BR614,Tables!$D$14:$I$27,3,FALSE)</f>
        <v>0</v>
      </c>
      <c r="AV614" s="66">
        <f>VLOOKUP($BR614,Tables!$D$14:$I$27,4,FALSE)*W614</f>
        <v>0</v>
      </c>
      <c r="AW614" s="66">
        <f>VLOOKUP($BR614,Tables!$D$14:$I$27,5,FALSE)*W614</f>
        <v>0</v>
      </c>
      <c r="AX614" s="52">
        <f>IF(ISERROR(VLOOKUP(V614,Tables!$A$2:$B$27,2,FALSE))=TRUE,0,VLOOKUP(V614,Tables!$A$2:$B$27,2,FALSE))*VLOOKUP(BR614,Tables!$D$14:$J$27,7,FALSE)</f>
        <v>0</v>
      </c>
      <c r="AY614" s="52">
        <f>IF(ISERROR(VLOOKUP(BS614,Tables!$A$2:$B$31,2,FALSE))=TRUE,0,VLOOKUP(BS614,Tables!$A$2:$B$31,2,FALSE))</f>
        <v>0</v>
      </c>
      <c r="AZ614" s="66">
        <f>VLOOKUP($BR614,Tables!$D$14:$K$27,8,FALSE)</f>
        <v>0</v>
      </c>
      <c r="BA614" s="66">
        <f>IF(OR(BR614="T150",BR614="HYBT150"),W614*Tables!$L$23,0)</f>
        <v>360</v>
      </c>
      <c r="BB614" s="66">
        <f>IF(OR(BR614="T200",BR614="HYBT200"),W614*Tables!$E$24,0)</f>
        <v>0</v>
      </c>
      <c r="BC614" s="61">
        <f t="shared" si="124"/>
        <v>1080</v>
      </c>
      <c r="BD614" s="55" t="str">
        <f t="shared" si="135"/>
        <v/>
      </c>
      <c r="BE614" s="55" t="str">
        <f t="shared" si="135"/>
        <v/>
      </c>
      <c r="BF614" s="55" t="str">
        <f t="shared" si="135"/>
        <v/>
      </c>
      <c r="BG614" s="55" t="str">
        <f t="shared" si="135"/>
        <v/>
      </c>
      <c r="BH614" s="55" t="str">
        <f t="shared" si="135"/>
        <v/>
      </c>
      <c r="BI614" s="55" t="str">
        <f t="shared" si="135"/>
        <v/>
      </c>
      <c r="BJ614" s="55" t="str">
        <f t="shared" si="135"/>
        <v/>
      </c>
      <c r="BK614" s="55" t="str">
        <f t="shared" si="135"/>
        <v>HYB</v>
      </c>
      <c r="BL614" s="55" t="str">
        <f t="shared" si="135"/>
        <v/>
      </c>
      <c r="BM614" s="55" t="str">
        <f t="shared" si="135"/>
        <v/>
      </c>
      <c r="BN614" s="55" t="str">
        <f t="shared" si="135"/>
        <v/>
      </c>
      <c r="BO614" s="55" t="str">
        <f t="shared" si="135"/>
        <v/>
      </c>
      <c r="BP614" s="55" t="str">
        <f t="shared" si="135"/>
        <v>T150</v>
      </c>
      <c r="BQ614" s="55" t="str">
        <f t="shared" si="135"/>
        <v/>
      </c>
      <c r="BR614" s="62" t="str">
        <f t="shared" si="125"/>
        <v>HYBT150</v>
      </c>
      <c r="BS614" s="62" t="str">
        <f t="shared" si="126"/>
        <v/>
      </c>
      <c r="BT614" s="67">
        <f t="shared" si="127"/>
        <v>54</v>
      </c>
      <c r="BU614" s="64">
        <f t="shared" si="128"/>
        <v>2.2399999999999998</v>
      </c>
      <c r="BV614" s="64">
        <f t="shared" si="129"/>
        <v>5.4799999999999995</v>
      </c>
      <c r="BW614" s="64">
        <f t="shared" si="130"/>
        <v>44.519999999999996</v>
      </c>
      <c r="BX614" s="65">
        <f t="shared" si="131"/>
        <v>46253.24</v>
      </c>
      <c r="BY614" s="65">
        <f t="shared" si="132"/>
        <v>46256.480000000003</v>
      </c>
      <c r="BZ614" s="65">
        <f t="shared" si="133"/>
        <v>46295.519999999997</v>
      </c>
    </row>
    <row r="615" spans="1:78" ht="15.5" x14ac:dyDescent="0.35">
      <c r="A615">
        <v>70955</v>
      </c>
      <c r="B615" t="s">
        <v>782</v>
      </c>
      <c r="C615" t="s">
        <v>63</v>
      </c>
      <c r="D615">
        <v>227</v>
      </c>
      <c r="E615" t="s">
        <v>470</v>
      </c>
      <c r="F615" t="s">
        <v>405</v>
      </c>
      <c r="G615" t="s">
        <v>283</v>
      </c>
      <c r="H615" t="s">
        <v>63</v>
      </c>
      <c r="I615" s="13">
        <v>46307</v>
      </c>
      <c r="J615" s="13">
        <v>46367</v>
      </c>
      <c r="K615" s="13">
        <v>46337</v>
      </c>
      <c r="L615" t="s">
        <v>871</v>
      </c>
      <c r="M615" t="s">
        <v>161</v>
      </c>
      <c r="N615">
        <v>7</v>
      </c>
      <c r="O615">
        <v>7</v>
      </c>
      <c r="P615">
        <v>7</v>
      </c>
      <c r="Q615">
        <v>7</v>
      </c>
      <c r="R615">
        <v>0</v>
      </c>
      <c r="S615">
        <v>371208</v>
      </c>
      <c r="T615" t="s">
        <v>445</v>
      </c>
      <c r="U615">
        <v>0</v>
      </c>
      <c r="V615"/>
      <c r="W615">
        <v>4.5</v>
      </c>
      <c r="X615" t="s">
        <v>194</v>
      </c>
      <c r="Y615" t="s">
        <v>725</v>
      </c>
      <c r="Z615" t="s">
        <v>890</v>
      </c>
      <c r="AA615" t="s">
        <v>160</v>
      </c>
      <c r="AB615" t="s">
        <v>198</v>
      </c>
      <c r="AC615"/>
      <c r="AD615"/>
      <c r="AE615"/>
      <c r="AF615" s="13">
        <v>46307</v>
      </c>
      <c r="AG615" s="13">
        <v>46367</v>
      </c>
      <c r="AH615" t="s">
        <v>206</v>
      </c>
      <c r="AI615">
        <v>1276</v>
      </c>
      <c r="AJ615" t="s">
        <v>205</v>
      </c>
      <c r="AK615" t="s">
        <v>201</v>
      </c>
      <c r="AL615" t="s">
        <v>891</v>
      </c>
      <c r="AM615" s="13">
        <v>46307</v>
      </c>
      <c r="AN615" s="13">
        <v>46367</v>
      </c>
      <c r="AO615" t="s">
        <v>206</v>
      </c>
      <c r="AP615">
        <v>1258</v>
      </c>
      <c r="AQ615" t="s">
        <v>203</v>
      </c>
      <c r="AR615" t="s">
        <v>333</v>
      </c>
      <c r="AS615" t="s">
        <v>475</v>
      </c>
      <c r="AT615" s="66">
        <f>VLOOKUP($BR615,Tables!$D$14:$I$27,2,FALSE)*W615</f>
        <v>720</v>
      </c>
      <c r="AU615" s="66">
        <f>VLOOKUP($BR615,Tables!$D$14:$I$27,3,FALSE)</f>
        <v>0</v>
      </c>
      <c r="AV615" s="66">
        <f>VLOOKUP($BR615,Tables!$D$14:$I$27,4,FALSE)*W615</f>
        <v>0</v>
      </c>
      <c r="AW615" s="66">
        <f>VLOOKUP($BR615,Tables!$D$14:$I$27,5,FALSE)*W615</f>
        <v>0</v>
      </c>
      <c r="AX615" s="52">
        <f>IF(ISERROR(VLOOKUP(V615,Tables!$A$2:$B$27,2,FALSE))=TRUE,0,VLOOKUP(V615,Tables!$A$2:$B$27,2,FALSE))*VLOOKUP(BR615,Tables!$D$14:$J$27,7,FALSE)</f>
        <v>0</v>
      </c>
      <c r="AY615" s="52">
        <f>IF(ISERROR(VLOOKUP(BS615,Tables!$A$2:$B$31,2,FALSE))=TRUE,0,VLOOKUP(BS615,Tables!$A$2:$B$31,2,FALSE))</f>
        <v>0</v>
      </c>
      <c r="AZ615" s="66">
        <f>VLOOKUP($BR615,Tables!$D$14:$K$27,8,FALSE)</f>
        <v>0</v>
      </c>
      <c r="BA615" s="66">
        <f>IF(OR(BR615="T150",BR615="HYBT150"),W615*Tables!$L$23,0)</f>
        <v>360</v>
      </c>
      <c r="BB615" s="66">
        <f>IF(OR(BR615="T200",BR615="HYBT200"),W615*Tables!$E$24,0)</f>
        <v>0</v>
      </c>
      <c r="BC615" s="61">
        <f t="shared" si="124"/>
        <v>1080</v>
      </c>
      <c r="BD615" s="55" t="str">
        <f t="shared" si="135"/>
        <v/>
      </c>
      <c r="BE615" s="55" t="str">
        <f t="shared" si="135"/>
        <v/>
      </c>
      <c r="BF615" s="55" t="str">
        <f t="shared" si="135"/>
        <v/>
      </c>
      <c r="BG615" s="55" t="str">
        <f t="shared" si="135"/>
        <v/>
      </c>
      <c r="BH615" s="55" t="str">
        <f t="shared" si="135"/>
        <v/>
      </c>
      <c r="BI615" s="55" t="str">
        <f t="shared" si="135"/>
        <v/>
      </c>
      <c r="BJ615" s="55" t="str">
        <f t="shared" si="135"/>
        <v/>
      </c>
      <c r="BK615" s="55" t="str">
        <f t="shared" si="135"/>
        <v>HYB</v>
      </c>
      <c r="BL615" s="55" t="str">
        <f t="shared" si="135"/>
        <v/>
      </c>
      <c r="BM615" s="55" t="str">
        <f t="shared" si="135"/>
        <v/>
      </c>
      <c r="BN615" s="55" t="str">
        <f t="shared" si="135"/>
        <v/>
      </c>
      <c r="BO615" s="55" t="str">
        <f t="shared" si="135"/>
        <v/>
      </c>
      <c r="BP615" s="55" t="str">
        <f t="shared" si="135"/>
        <v>T150</v>
      </c>
      <c r="BQ615" s="55" t="str">
        <f t="shared" si="135"/>
        <v/>
      </c>
      <c r="BR615" s="62" t="str">
        <f t="shared" si="125"/>
        <v>HYBT150</v>
      </c>
      <c r="BS615" s="62" t="str">
        <f t="shared" si="126"/>
        <v/>
      </c>
      <c r="BT615" s="67">
        <f t="shared" si="127"/>
        <v>61</v>
      </c>
      <c r="BU615" s="64">
        <f t="shared" si="128"/>
        <v>2.6599999999999997</v>
      </c>
      <c r="BV615" s="64">
        <f t="shared" si="129"/>
        <v>6.3199999999999994</v>
      </c>
      <c r="BW615" s="64">
        <f t="shared" si="130"/>
        <v>50.4</v>
      </c>
      <c r="BX615" s="65">
        <f t="shared" si="131"/>
        <v>46309.66</v>
      </c>
      <c r="BY615" s="65">
        <f t="shared" si="132"/>
        <v>46313.32</v>
      </c>
      <c r="BZ615" s="65">
        <f t="shared" si="133"/>
        <v>46357.4</v>
      </c>
    </row>
    <row r="616" spans="1:78" ht="15.5" x14ac:dyDescent="0.35">
      <c r="A616">
        <v>70956</v>
      </c>
      <c r="B616" t="s">
        <v>782</v>
      </c>
      <c r="C616" t="s">
        <v>63</v>
      </c>
      <c r="D616">
        <v>227</v>
      </c>
      <c r="E616" t="s">
        <v>500</v>
      </c>
      <c r="F616" t="s">
        <v>405</v>
      </c>
      <c r="G616" t="s">
        <v>283</v>
      </c>
      <c r="H616" t="s">
        <v>63</v>
      </c>
      <c r="I616" s="13">
        <v>46307</v>
      </c>
      <c r="J616" s="13">
        <v>46367</v>
      </c>
      <c r="K616" s="13">
        <v>46337</v>
      </c>
      <c r="L616" t="s">
        <v>871</v>
      </c>
      <c r="M616" t="s">
        <v>161</v>
      </c>
      <c r="N616">
        <v>7</v>
      </c>
      <c r="O616">
        <v>7</v>
      </c>
      <c r="P616">
        <v>7</v>
      </c>
      <c r="Q616">
        <v>7</v>
      </c>
      <c r="R616">
        <v>0</v>
      </c>
      <c r="S616">
        <v>371208</v>
      </c>
      <c r="T616" t="s">
        <v>445</v>
      </c>
      <c r="U616">
        <v>0</v>
      </c>
      <c r="V616"/>
      <c r="W616">
        <v>4.5</v>
      </c>
      <c r="X616" t="s">
        <v>194</v>
      </c>
      <c r="Y616" t="s">
        <v>726</v>
      </c>
      <c r="Z616" t="s">
        <v>890</v>
      </c>
      <c r="AA616" t="s">
        <v>160</v>
      </c>
      <c r="AB616" t="s">
        <v>198</v>
      </c>
      <c r="AC616"/>
      <c r="AD616"/>
      <c r="AE616"/>
      <c r="AF616" s="13">
        <v>46307</v>
      </c>
      <c r="AG616" s="13">
        <v>46367</v>
      </c>
      <c r="AH616" t="s">
        <v>206</v>
      </c>
      <c r="AI616">
        <v>1276</v>
      </c>
      <c r="AJ616" t="s">
        <v>205</v>
      </c>
      <c r="AK616" t="s">
        <v>201</v>
      </c>
      <c r="AL616" t="s">
        <v>891</v>
      </c>
      <c r="AM616" s="13">
        <v>46307</v>
      </c>
      <c r="AN616" s="13">
        <v>46367</v>
      </c>
      <c r="AO616" t="s">
        <v>206</v>
      </c>
      <c r="AP616">
        <v>1258</v>
      </c>
      <c r="AQ616" t="s">
        <v>306</v>
      </c>
      <c r="AR616" t="s">
        <v>340</v>
      </c>
      <c r="AS616" t="s">
        <v>475</v>
      </c>
      <c r="AT616" s="66">
        <f>VLOOKUP($BR616,Tables!$D$14:$I$27,2,FALSE)*W616</f>
        <v>720</v>
      </c>
      <c r="AU616" s="66">
        <f>VLOOKUP($BR616,Tables!$D$14:$I$27,3,FALSE)</f>
        <v>0</v>
      </c>
      <c r="AV616" s="66">
        <f>VLOOKUP($BR616,Tables!$D$14:$I$27,4,FALSE)*W616</f>
        <v>0</v>
      </c>
      <c r="AW616" s="66">
        <f>VLOOKUP($BR616,Tables!$D$14:$I$27,5,FALSE)*W616</f>
        <v>0</v>
      </c>
      <c r="AX616" s="52">
        <f>IF(ISERROR(VLOOKUP(V616,Tables!$A$2:$B$27,2,FALSE))=TRUE,0,VLOOKUP(V616,Tables!$A$2:$B$27,2,FALSE))*VLOOKUP(BR616,Tables!$D$14:$J$27,7,FALSE)</f>
        <v>0</v>
      </c>
      <c r="AY616" s="52">
        <f>IF(ISERROR(VLOOKUP(BS616,Tables!$A$2:$B$31,2,FALSE))=TRUE,0,VLOOKUP(BS616,Tables!$A$2:$B$31,2,FALSE))</f>
        <v>0</v>
      </c>
      <c r="AZ616" s="66">
        <f>VLOOKUP($BR616,Tables!$D$14:$K$27,8,FALSE)</f>
        <v>0</v>
      </c>
      <c r="BA616" s="66">
        <f>IF(OR(BR616="T150",BR616="HYBT150"),W616*Tables!$L$23,0)</f>
        <v>360</v>
      </c>
      <c r="BB616" s="66">
        <f>IF(OR(BR616="T200",BR616="HYBT200"),W616*Tables!$E$24,0)</f>
        <v>0</v>
      </c>
      <c r="BC616" s="61">
        <f t="shared" si="124"/>
        <v>1080</v>
      </c>
      <c r="BD616" s="55" t="str">
        <f t="shared" si="135"/>
        <v/>
      </c>
      <c r="BE616" s="55" t="str">
        <f t="shared" ref="BD616:BQ633" si="136">IF(ISERROR(SEARCHB(" "&amp;BE$1&amp;" "," "&amp;$L616&amp;" "))=TRUE,"",BE$1)</f>
        <v/>
      </c>
      <c r="BF616" s="55" t="str">
        <f t="shared" si="136"/>
        <v/>
      </c>
      <c r="BG616" s="55" t="str">
        <f t="shared" si="136"/>
        <v/>
      </c>
      <c r="BH616" s="55" t="str">
        <f t="shared" si="136"/>
        <v/>
      </c>
      <c r="BI616" s="55" t="str">
        <f t="shared" si="136"/>
        <v/>
      </c>
      <c r="BJ616" s="55" t="str">
        <f t="shared" si="136"/>
        <v/>
      </c>
      <c r="BK616" s="55" t="str">
        <f t="shared" si="136"/>
        <v>HYB</v>
      </c>
      <c r="BL616" s="55" t="str">
        <f t="shared" si="136"/>
        <v/>
      </c>
      <c r="BM616" s="55" t="str">
        <f t="shared" si="136"/>
        <v/>
      </c>
      <c r="BN616" s="55" t="str">
        <f t="shared" si="136"/>
        <v/>
      </c>
      <c r="BO616" s="55" t="str">
        <f t="shared" si="136"/>
        <v/>
      </c>
      <c r="BP616" s="55" t="str">
        <f t="shared" si="136"/>
        <v>T150</v>
      </c>
      <c r="BQ616" s="55" t="str">
        <f t="shared" si="136"/>
        <v/>
      </c>
      <c r="BR616" s="62" t="str">
        <f t="shared" si="125"/>
        <v>HYBT150</v>
      </c>
      <c r="BS616" s="62" t="str">
        <f t="shared" si="126"/>
        <v/>
      </c>
      <c r="BT616" s="67">
        <f t="shared" si="127"/>
        <v>61</v>
      </c>
      <c r="BU616" s="64">
        <f t="shared" si="128"/>
        <v>2.6599999999999997</v>
      </c>
      <c r="BV616" s="64">
        <f t="shared" si="129"/>
        <v>6.3199999999999994</v>
      </c>
      <c r="BW616" s="64">
        <f t="shared" si="130"/>
        <v>50.4</v>
      </c>
      <c r="BX616" s="65">
        <f t="shared" si="131"/>
        <v>46309.66</v>
      </c>
      <c r="BY616" s="65">
        <f t="shared" si="132"/>
        <v>46313.32</v>
      </c>
      <c r="BZ616" s="65">
        <f t="shared" si="133"/>
        <v>46357.4</v>
      </c>
    </row>
    <row r="617" spans="1:78" ht="15.5" x14ac:dyDescent="0.35">
      <c r="A617">
        <v>71164</v>
      </c>
      <c r="B617" t="s">
        <v>782</v>
      </c>
      <c r="C617" t="s">
        <v>63</v>
      </c>
      <c r="D617">
        <v>239</v>
      </c>
      <c r="E617" t="s">
        <v>488</v>
      </c>
      <c r="F617" t="s">
        <v>406</v>
      </c>
      <c r="G617" t="s">
        <v>283</v>
      </c>
      <c r="H617" t="s">
        <v>63</v>
      </c>
      <c r="I617" s="13">
        <v>46251</v>
      </c>
      <c r="J617" s="13">
        <v>46304</v>
      </c>
      <c r="K617" s="13">
        <v>46277</v>
      </c>
      <c r="L617" t="s">
        <v>871</v>
      </c>
      <c r="M617" t="s">
        <v>161</v>
      </c>
      <c r="N617">
        <v>7</v>
      </c>
      <c r="O617">
        <v>8</v>
      </c>
      <c r="P617">
        <v>8</v>
      </c>
      <c r="Q617">
        <v>8</v>
      </c>
      <c r="R617">
        <v>0</v>
      </c>
      <c r="S617">
        <v>349243</v>
      </c>
      <c r="T617" t="s">
        <v>446</v>
      </c>
      <c r="U617">
        <v>0</v>
      </c>
      <c r="V617"/>
      <c r="W617">
        <v>5</v>
      </c>
      <c r="X617" t="s">
        <v>194</v>
      </c>
      <c r="Y617" t="s">
        <v>727</v>
      </c>
      <c r="Z617" t="s">
        <v>892</v>
      </c>
      <c r="AA617" t="s">
        <v>160</v>
      </c>
      <c r="AB617" t="s">
        <v>198</v>
      </c>
      <c r="AC617"/>
      <c r="AD617"/>
      <c r="AE617"/>
      <c r="AF617" s="13">
        <v>46251</v>
      </c>
      <c r="AG617" s="13">
        <v>46304</v>
      </c>
      <c r="AH617" t="s">
        <v>206</v>
      </c>
      <c r="AI617">
        <v>1275</v>
      </c>
      <c r="AJ617" t="s">
        <v>207</v>
      </c>
      <c r="AK617" t="s">
        <v>196</v>
      </c>
      <c r="AL617" t="s">
        <v>525</v>
      </c>
      <c r="AM617" s="13">
        <v>46252</v>
      </c>
      <c r="AN617" s="13">
        <v>46304</v>
      </c>
      <c r="AO617" t="s">
        <v>206</v>
      </c>
      <c r="AP617">
        <v>1258</v>
      </c>
      <c r="AQ617" t="s">
        <v>205</v>
      </c>
      <c r="AR617" t="s">
        <v>384</v>
      </c>
      <c r="AS617" t="s">
        <v>525</v>
      </c>
      <c r="AT617" s="66">
        <f>VLOOKUP($BR617,Tables!$D$14:$I$27,2,FALSE)*W617</f>
        <v>800</v>
      </c>
      <c r="AU617" s="66">
        <f>VLOOKUP($BR617,Tables!$D$14:$I$27,3,FALSE)</f>
        <v>0</v>
      </c>
      <c r="AV617" s="66">
        <f>VLOOKUP($BR617,Tables!$D$14:$I$27,4,FALSE)*W617</f>
        <v>0</v>
      </c>
      <c r="AW617" s="66">
        <f>VLOOKUP($BR617,Tables!$D$14:$I$27,5,FALSE)*W617</f>
        <v>0</v>
      </c>
      <c r="AX617" s="52">
        <f>IF(ISERROR(VLOOKUP(V617,Tables!$A$2:$B$27,2,FALSE))=TRUE,0,VLOOKUP(V617,Tables!$A$2:$B$27,2,FALSE))*VLOOKUP(BR617,Tables!$D$14:$J$27,7,FALSE)</f>
        <v>0</v>
      </c>
      <c r="AY617" s="52">
        <f>IF(ISERROR(VLOOKUP(BS617,Tables!$A$2:$B$31,2,FALSE))=TRUE,0,VLOOKUP(BS617,Tables!$A$2:$B$31,2,FALSE))</f>
        <v>0</v>
      </c>
      <c r="AZ617" s="66">
        <f>VLOOKUP($BR617,Tables!$D$14:$K$27,8,FALSE)</f>
        <v>0</v>
      </c>
      <c r="BA617" s="66">
        <f>IF(OR(BR617="T150",BR617="HYBT150"),W617*Tables!$L$23,0)</f>
        <v>400</v>
      </c>
      <c r="BB617" s="66">
        <f>IF(OR(BR617="T200",BR617="HYBT200"),W617*Tables!$E$24,0)</f>
        <v>0</v>
      </c>
      <c r="BC617" s="61">
        <f t="shared" si="124"/>
        <v>1200</v>
      </c>
      <c r="BD617" s="55" t="str">
        <f t="shared" si="136"/>
        <v/>
      </c>
      <c r="BE617" s="55" t="str">
        <f t="shared" si="136"/>
        <v/>
      </c>
      <c r="BF617" s="55" t="str">
        <f t="shared" si="136"/>
        <v/>
      </c>
      <c r="BG617" s="55" t="str">
        <f t="shared" si="136"/>
        <v/>
      </c>
      <c r="BH617" s="55" t="str">
        <f t="shared" si="136"/>
        <v/>
      </c>
      <c r="BI617" s="55" t="str">
        <f t="shared" si="136"/>
        <v/>
      </c>
      <c r="BJ617" s="55" t="str">
        <f t="shared" si="136"/>
        <v/>
      </c>
      <c r="BK617" s="55" t="str">
        <f t="shared" si="136"/>
        <v>HYB</v>
      </c>
      <c r="BL617" s="55" t="str">
        <f t="shared" si="136"/>
        <v/>
      </c>
      <c r="BM617" s="55" t="str">
        <f t="shared" si="136"/>
        <v/>
      </c>
      <c r="BN617" s="55" t="str">
        <f t="shared" si="136"/>
        <v/>
      </c>
      <c r="BO617" s="55" t="str">
        <f t="shared" si="136"/>
        <v/>
      </c>
      <c r="BP617" s="55" t="str">
        <f t="shared" si="136"/>
        <v>T150</v>
      </c>
      <c r="BQ617" s="55" t="str">
        <f t="shared" si="136"/>
        <v/>
      </c>
      <c r="BR617" s="62" t="str">
        <f t="shared" si="125"/>
        <v>HYBT150</v>
      </c>
      <c r="BS617" s="62" t="str">
        <f t="shared" si="126"/>
        <v/>
      </c>
      <c r="BT617" s="67">
        <f t="shared" si="127"/>
        <v>54</v>
      </c>
      <c r="BU617" s="64">
        <f t="shared" si="128"/>
        <v>2.2399999999999998</v>
      </c>
      <c r="BV617" s="64">
        <f t="shared" si="129"/>
        <v>5.4799999999999995</v>
      </c>
      <c r="BW617" s="64">
        <f t="shared" si="130"/>
        <v>44.519999999999996</v>
      </c>
      <c r="BX617" s="65">
        <f t="shared" si="131"/>
        <v>46253.24</v>
      </c>
      <c r="BY617" s="65">
        <f t="shared" si="132"/>
        <v>46256.480000000003</v>
      </c>
      <c r="BZ617" s="65">
        <f t="shared" si="133"/>
        <v>46295.519999999997</v>
      </c>
    </row>
    <row r="618" spans="1:78" ht="15.5" x14ac:dyDescent="0.35">
      <c r="A618">
        <v>71165</v>
      </c>
      <c r="B618" t="s">
        <v>782</v>
      </c>
      <c r="C618" t="s">
        <v>63</v>
      </c>
      <c r="D618">
        <v>239</v>
      </c>
      <c r="E618" t="s">
        <v>497</v>
      </c>
      <c r="F618" t="s">
        <v>406</v>
      </c>
      <c r="G618" t="s">
        <v>283</v>
      </c>
      <c r="H618" t="s">
        <v>63</v>
      </c>
      <c r="I618" s="13">
        <v>46251</v>
      </c>
      <c r="J618" s="13">
        <v>46304</v>
      </c>
      <c r="K618" s="13">
        <v>46277</v>
      </c>
      <c r="L618" t="s">
        <v>871</v>
      </c>
      <c r="M618" t="s">
        <v>161</v>
      </c>
      <c r="N618">
        <v>7</v>
      </c>
      <c r="O618">
        <v>7</v>
      </c>
      <c r="P618">
        <v>7</v>
      </c>
      <c r="Q618">
        <v>7</v>
      </c>
      <c r="R618">
        <v>0</v>
      </c>
      <c r="S618">
        <v>349243</v>
      </c>
      <c r="T618" t="s">
        <v>446</v>
      </c>
      <c r="U618">
        <v>0</v>
      </c>
      <c r="V618"/>
      <c r="W618">
        <v>5</v>
      </c>
      <c r="X618" t="s">
        <v>194</v>
      </c>
      <c r="Y618" t="s">
        <v>728</v>
      </c>
      <c r="Z618" t="s">
        <v>893</v>
      </c>
      <c r="AA618" t="s">
        <v>160</v>
      </c>
      <c r="AB618" t="s">
        <v>198</v>
      </c>
      <c r="AC618"/>
      <c r="AD618"/>
      <c r="AE618"/>
      <c r="AF618" s="13">
        <v>46251</v>
      </c>
      <c r="AG618" s="13">
        <v>46304</v>
      </c>
      <c r="AH618" t="s">
        <v>206</v>
      </c>
      <c r="AI618">
        <v>1275</v>
      </c>
      <c r="AJ618" t="s">
        <v>207</v>
      </c>
      <c r="AK618" t="s">
        <v>196</v>
      </c>
      <c r="AL618" t="s">
        <v>525</v>
      </c>
      <c r="AM618" s="13">
        <v>46252</v>
      </c>
      <c r="AN618" s="13">
        <v>46304</v>
      </c>
      <c r="AO618" t="s">
        <v>206</v>
      </c>
      <c r="AP618">
        <v>1258</v>
      </c>
      <c r="AQ618" t="s">
        <v>200</v>
      </c>
      <c r="AR618" t="s">
        <v>201</v>
      </c>
      <c r="AS618" t="s">
        <v>525</v>
      </c>
      <c r="AT618" s="66">
        <f>VLOOKUP($BR618,Tables!$D$14:$I$27,2,FALSE)*W618</f>
        <v>800</v>
      </c>
      <c r="AU618" s="66">
        <f>VLOOKUP($BR618,Tables!$D$14:$I$27,3,FALSE)</f>
        <v>0</v>
      </c>
      <c r="AV618" s="66">
        <f>VLOOKUP($BR618,Tables!$D$14:$I$27,4,FALSE)*W618</f>
        <v>0</v>
      </c>
      <c r="AW618" s="66">
        <f>VLOOKUP($BR618,Tables!$D$14:$I$27,5,FALSE)*W618</f>
        <v>0</v>
      </c>
      <c r="AX618" s="52">
        <f>IF(ISERROR(VLOOKUP(V618,Tables!$A$2:$B$27,2,FALSE))=TRUE,0,VLOOKUP(V618,Tables!$A$2:$B$27,2,FALSE))*VLOOKUP(BR618,Tables!$D$14:$J$27,7,FALSE)</f>
        <v>0</v>
      </c>
      <c r="AY618" s="52">
        <f>IF(ISERROR(VLOOKUP(BS618,Tables!$A$2:$B$31,2,FALSE))=TRUE,0,VLOOKUP(BS618,Tables!$A$2:$B$31,2,FALSE))</f>
        <v>0</v>
      </c>
      <c r="AZ618" s="66">
        <f>VLOOKUP($BR618,Tables!$D$14:$K$27,8,FALSE)</f>
        <v>0</v>
      </c>
      <c r="BA618" s="66">
        <f>IF(OR(BR618="T150",BR618="HYBT150"),W618*Tables!$L$23,0)</f>
        <v>400</v>
      </c>
      <c r="BB618" s="66">
        <f>IF(OR(BR618="T200",BR618="HYBT200"),W618*Tables!$E$24,0)</f>
        <v>0</v>
      </c>
      <c r="BC618" s="61">
        <f t="shared" si="124"/>
        <v>1200</v>
      </c>
      <c r="BD618" s="55" t="str">
        <f t="shared" si="136"/>
        <v/>
      </c>
      <c r="BE618" s="55" t="str">
        <f t="shared" si="136"/>
        <v/>
      </c>
      <c r="BF618" s="55" t="str">
        <f t="shared" si="136"/>
        <v/>
      </c>
      <c r="BG618" s="55" t="str">
        <f t="shared" si="136"/>
        <v/>
      </c>
      <c r="BH618" s="55" t="str">
        <f t="shared" si="136"/>
        <v/>
      </c>
      <c r="BI618" s="55" t="str">
        <f t="shared" si="136"/>
        <v/>
      </c>
      <c r="BJ618" s="55" t="str">
        <f t="shared" si="136"/>
        <v/>
      </c>
      <c r="BK618" s="55" t="str">
        <f t="shared" si="136"/>
        <v>HYB</v>
      </c>
      <c r="BL618" s="55" t="str">
        <f t="shared" si="136"/>
        <v/>
      </c>
      <c r="BM618" s="55" t="str">
        <f t="shared" si="136"/>
        <v/>
      </c>
      <c r="BN618" s="55" t="str">
        <f t="shared" si="136"/>
        <v/>
      </c>
      <c r="BO618" s="55" t="str">
        <f t="shared" si="136"/>
        <v/>
      </c>
      <c r="BP618" s="55" t="str">
        <f t="shared" si="136"/>
        <v>T150</v>
      </c>
      <c r="BQ618" s="55" t="str">
        <f t="shared" si="136"/>
        <v/>
      </c>
      <c r="BR618" s="62" t="str">
        <f t="shared" si="125"/>
        <v>HYBT150</v>
      </c>
      <c r="BS618" s="62" t="str">
        <f t="shared" si="126"/>
        <v/>
      </c>
      <c r="BT618" s="67">
        <f t="shared" si="127"/>
        <v>54</v>
      </c>
      <c r="BU618" s="64">
        <f t="shared" si="128"/>
        <v>2.2399999999999998</v>
      </c>
      <c r="BV618" s="64">
        <f t="shared" si="129"/>
        <v>5.4799999999999995</v>
      </c>
      <c r="BW618" s="64">
        <f t="shared" si="130"/>
        <v>44.519999999999996</v>
      </c>
      <c r="BX618" s="65">
        <f t="shared" si="131"/>
        <v>46253.24</v>
      </c>
      <c r="BY618" s="65">
        <f t="shared" si="132"/>
        <v>46256.480000000003</v>
      </c>
      <c r="BZ618" s="65">
        <f t="shared" si="133"/>
        <v>46295.519999999997</v>
      </c>
    </row>
    <row r="619" spans="1:78" ht="15.5" x14ac:dyDescent="0.35">
      <c r="A619">
        <v>70957</v>
      </c>
      <c r="B619" t="s">
        <v>782</v>
      </c>
      <c r="C619" t="s">
        <v>63</v>
      </c>
      <c r="D619">
        <v>239</v>
      </c>
      <c r="E619" t="s">
        <v>470</v>
      </c>
      <c r="F619" t="s">
        <v>406</v>
      </c>
      <c r="G619" t="s">
        <v>283</v>
      </c>
      <c r="H619" t="s">
        <v>63</v>
      </c>
      <c r="I619" s="13">
        <v>46307</v>
      </c>
      <c r="J619" s="13">
        <v>46367</v>
      </c>
      <c r="K619" s="13">
        <v>46337</v>
      </c>
      <c r="L619" t="s">
        <v>871</v>
      </c>
      <c r="M619" t="s">
        <v>161</v>
      </c>
      <c r="N619">
        <v>7</v>
      </c>
      <c r="O619">
        <v>7</v>
      </c>
      <c r="P619">
        <v>7</v>
      </c>
      <c r="Q619">
        <v>7</v>
      </c>
      <c r="R619">
        <v>0</v>
      </c>
      <c r="S619">
        <v>349243</v>
      </c>
      <c r="T619" t="s">
        <v>446</v>
      </c>
      <c r="U619">
        <v>0</v>
      </c>
      <c r="V619"/>
      <c r="W619">
        <v>5</v>
      </c>
      <c r="X619" t="s">
        <v>194</v>
      </c>
      <c r="Y619" t="s">
        <v>729</v>
      </c>
      <c r="Z619" t="s">
        <v>894</v>
      </c>
      <c r="AA619" t="s">
        <v>160</v>
      </c>
      <c r="AB619" t="s">
        <v>198</v>
      </c>
      <c r="AC619"/>
      <c r="AD619"/>
      <c r="AE619"/>
      <c r="AF619" s="13">
        <v>46307</v>
      </c>
      <c r="AG619" s="13">
        <v>46367</v>
      </c>
      <c r="AH619" t="s">
        <v>206</v>
      </c>
      <c r="AI619">
        <v>1275</v>
      </c>
      <c r="AJ619" t="s">
        <v>207</v>
      </c>
      <c r="AK619" t="s">
        <v>196</v>
      </c>
      <c r="AL619" t="s">
        <v>525</v>
      </c>
      <c r="AM619" s="13">
        <v>46308</v>
      </c>
      <c r="AN619" s="13">
        <v>46367</v>
      </c>
      <c r="AO619" t="s">
        <v>206</v>
      </c>
      <c r="AP619">
        <v>1258</v>
      </c>
      <c r="AQ619" t="s">
        <v>205</v>
      </c>
      <c r="AR619" t="s">
        <v>384</v>
      </c>
      <c r="AS619" t="s">
        <v>525</v>
      </c>
      <c r="AT619" s="66">
        <f>VLOOKUP($BR619,Tables!$D$14:$I$27,2,FALSE)*W619</f>
        <v>800</v>
      </c>
      <c r="AU619" s="66">
        <f>VLOOKUP($BR619,Tables!$D$14:$I$27,3,FALSE)</f>
        <v>0</v>
      </c>
      <c r="AV619" s="66">
        <f>VLOOKUP($BR619,Tables!$D$14:$I$27,4,FALSE)*W619</f>
        <v>0</v>
      </c>
      <c r="AW619" s="66">
        <f>VLOOKUP($BR619,Tables!$D$14:$I$27,5,FALSE)*W619</f>
        <v>0</v>
      </c>
      <c r="AX619" s="52">
        <f>IF(ISERROR(VLOOKUP(V619,Tables!$A$2:$B$27,2,FALSE))=TRUE,0,VLOOKUP(V619,Tables!$A$2:$B$27,2,FALSE))*VLOOKUP(BR619,Tables!$D$14:$J$27,7,FALSE)</f>
        <v>0</v>
      </c>
      <c r="AY619" s="52">
        <f>IF(ISERROR(VLOOKUP(BS619,Tables!$A$2:$B$31,2,FALSE))=TRUE,0,VLOOKUP(BS619,Tables!$A$2:$B$31,2,FALSE))</f>
        <v>0</v>
      </c>
      <c r="AZ619" s="66">
        <f>VLOOKUP($BR619,Tables!$D$14:$K$27,8,FALSE)</f>
        <v>0</v>
      </c>
      <c r="BA619" s="66">
        <f>IF(OR(BR619="T150",BR619="HYBT150"),W619*Tables!$L$23,0)</f>
        <v>400</v>
      </c>
      <c r="BB619" s="66">
        <f>IF(OR(BR619="T200",BR619="HYBT200"),W619*Tables!$E$24,0)</f>
        <v>0</v>
      </c>
      <c r="BC619" s="61">
        <f t="shared" si="124"/>
        <v>1200</v>
      </c>
      <c r="BD619" s="55" t="str">
        <f t="shared" si="136"/>
        <v/>
      </c>
      <c r="BE619" s="55" t="str">
        <f t="shared" si="136"/>
        <v/>
      </c>
      <c r="BF619" s="55" t="str">
        <f t="shared" si="136"/>
        <v/>
      </c>
      <c r="BG619" s="55" t="str">
        <f t="shared" si="136"/>
        <v/>
      </c>
      <c r="BH619" s="55" t="str">
        <f t="shared" si="136"/>
        <v/>
      </c>
      <c r="BI619" s="55" t="str">
        <f t="shared" si="136"/>
        <v/>
      </c>
      <c r="BJ619" s="55" t="str">
        <f t="shared" si="136"/>
        <v/>
      </c>
      <c r="BK619" s="55" t="str">
        <f t="shared" si="136"/>
        <v>HYB</v>
      </c>
      <c r="BL619" s="55" t="str">
        <f t="shared" si="136"/>
        <v/>
      </c>
      <c r="BM619" s="55" t="str">
        <f t="shared" si="136"/>
        <v/>
      </c>
      <c r="BN619" s="55" t="str">
        <f t="shared" si="136"/>
        <v/>
      </c>
      <c r="BO619" s="55" t="str">
        <f t="shared" si="136"/>
        <v/>
      </c>
      <c r="BP619" s="55" t="str">
        <f t="shared" si="136"/>
        <v>T150</v>
      </c>
      <c r="BQ619" s="55" t="str">
        <f t="shared" si="136"/>
        <v/>
      </c>
      <c r="BR619" s="62" t="str">
        <f t="shared" si="125"/>
        <v>HYBT150</v>
      </c>
      <c r="BS619" s="62" t="str">
        <f t="shared" si="126"/>
        <v/>
      </c>
      <c r="BT619" s="67">
        <f t="shared" si="127"/>
        <v>61</v>
      </c>
      <c r="BU619" s="64">
        <f t="shared" si="128"/>
        <v>2.6599999999999997</v>
      </c>
      <c r="BV619" s="64">
        <f t="shared" si="129"/>
        <v>6.3199999999999994</v>
      </c>
      <c r="BW619" s="64">
        <f t="shared" si="130"/>
        <v>50.4</v>
      </c>
      <c r="BX619" s="65">
        <f t="shared" si="131"/>
        <v>46309.66</v>
      </c>
      <c r="BY619" s="65">
        <f t="shared" si="132"/>
        <v>46313.32</v>
      </c>
      <c r="BZ619" s="65">
        <f t="shared" si="133"/>
        <v>46357.4</v>
      </c>
    </row>
    <row r="620" spans="1:78" ht="15.5" x14ac:dyDescent="0.35">
      <c r="A620">
        <v>70958</v>
      </c>
      <c r="B620" t="s">
        <v>782</v>
      </c>
      <c r="C620" t="s">
        <v>63</v>
      </c>
      <c r="D620">
        <v>239</v>
      </c>
      <c r="E620" t="s">
        <v>500</v>
      </c>
      <c r="F620" t="s">
        <v>406</v>
      </c>
      <c r="G620" t="s">
        <v>283</v>
      </c>
      <c r="H620" t="s">
        <v>63</v>
      </c>
      <c r="I620" s="13">
        <v>46307</v>
      </c>
      <c r="J620" s="13">
        <v>46367</v>
      </c>
      <c r="K620" s="13">
        <v>46337</v>
      </c>
      <c r="L620" t="s">
        <v>871</v>
      </c>
      <c r="M620" t="s">
        <v>161</v>
      </c>
      <c r="N620">
        <v>7</v>
      </c>
      <c r="O620">
        <v>7</v>
      </c>
      <c r="P620">
        <v>7</v>
      </c>
      <c r="Q620">
        <v>7</v>
      </c>
      <c r="R620">
        <v>0</v>
      </c>
      <c r="S620">
        <v>349243</v>
      </c>
      <c r="T620" t="s">
        <v>446</v>
      </c>
      <c r="U620">
        <v>0</v>
      </c>
      <c r="V620"/>
      <c r="W620">
        <v>5</v>
      </c>
      <c r="X620" t="s">
        <v>194</v>
      </c>
      <c r="Y620" t="s">
        <v>730</v>
      </c>
      <c r="Z620" t="s">
        <v>895</v>
      </c>
      <c r="AA620" t="s">
        <v>160</v>
      </c>
      <c r="AB620" t="s">
        <v>198</v>
      </c>
      <c r="AC620"/>
      <c r="AD620"/>
      <c r="AE620"/>
      <c r="AF620" s="13">
        <v>46307</v>
      </c>
      <c r="AG620" s="13">
        <v>46367</v>
      </c>
      <c r="AH620" t="s">
        <v>206</v>
      </c>
      <c r="AI620">
        <v>1275</v>
      </c>
      <c r="AJ620" t="s">
        <v>207</v>
      </c>
      <c r="AK620" t="s">
        <v>196</v>
      </c>
      <c r="AL620" t="s">
        <v>525</v>
      </c>
      <c r="AM620" s="13">
        <v>46308</v>
      </c>
      <c r="AN620" s="13">
        <v>46367</v>
      </c>
      <c r="AO620" t="s">
        <v>206</v>
      </c>
      <c r="AP620">
        <v>1258</v>
      </c>
      <c r="AQ620" t="s">
        <v>200</v>
      </c>
      <c r="AR620" t="s">
        <v>201</v>
      </c>
      <c r="AS620" t="s">
        <v>525</v>
      </c>
      <c r="AT620" s="66">
        <f>VLOOKUP($BR620,Tables!$D$14:$I$27,2,FALSE)*W620</f>
        <v>800</v>
      </c>
      <c r="AU620" s="66">
        <f>VLOOKUP($BR620,Tables!$D$14:$I$27,3,FALSE)</f>
        <v>0</v>
      </c>
      <c r="AV620" s="66">
        <f>VLOOKUP($BR620,Tables!$D$14:$I$27,4,FALSE)*W620</f>
        <v>0</v>
      </c>
      <c r="AW620" s="66">
        <f>VLOOKUP($BR620,Tables!$D$14:$I$27,5,FALSE)*W620</f>
        <v>0</v>
      </c>
      <c r="AX620" s="52">
        <f>IF(ISERROR(VLOOKUP(V620,Tables!$A$2:$B$27,2,FALSE))=TRUE,0,VLOOKUP(V620,Tables!$A$2:$B$27,2,FALSE))*VLOOKUP(BR620,Tables!$D$14:$J$27,7,FALSE)</f>
        <v>0</v>
      </c>
      <c r="AY620" s="52">
        <f>IF(ISERROR(VLOOKUP(BS620,Tables!$A$2:$B$31,2,FALSE))=TRUE,0,VLOOKUP(BS620,Tables!$A$2:$B$31,2,FALSE))</f>
        <v>0</v>
      </c>
      <c r="AZ620" s="66">
        <f>VLOOKUP($BR620,Tables!$D$14:$K$27,8,FALSE)</f>
        <v>0</v>
      </c>
      <c r="BA620" s="66">
        <f>IF(OR(BR620="T150",BR620="HYBT150"),W620*Tables!$L$23,0)</f>
        <v>400</v>
      </c>
      <c r="BB620" s="66">
        <f>IF(OR(BR620="T200",BR620="HYBT200"),W620*Tables!$E$24,0)</f>
        <v>0</v>
      </c>
      <c r="BC620" s="61">
        <f t="shared" si="124"/>
        <v>1200</v>
      </c>
      <c r="BD620" s="55" t="str">
        <f t="shared" si="136"/>
        <v/>
      </c>
      <c r="BE620" s="55" t="str">
        <f t="shared" si="136"/>
        <v/>
      </c>
      <c r="BF620" s="55" t="str">
        <f t="shared" si="136"/>
        <v/>
      </c>
      <c r="BG620" s="55" t="str">
        <f t="shared" si="136"/>
        <v/>
      </c>
      <c r="BH620" s="55" t="str">
        <f t="shared" si="136"/>
        <v/>
      </c>
      <c r="BI620" s="55" t="str">
        <f t="shared" si="136"/>
        <v/>
      </c>
      <c r="BJ620" s="55" t="str">
        <f t="shared" si="136"/>
        <v/>
      </c>
      <c r="BK620" s="55" t="str">
        <f t="shared" si="136"/>
        <v>HYB</v>
      </c>
      <c r="BL620" s="55" t="str">
        <f t="shared" si="136"/>
        <v/>
      </c>
      <c r="BM620" s="55" t="str">
        <f t="shared" si="136"/>
        <v/>
      </c>
      <c r="BN620" s="55" t="str">
        <f t="shared" si="136"/>
        <v/>
      </c>
      <c r="BO620" s="55" t="str">
        <f t="shared" si="136"/>
        <v/>
      </c>
      <c r="BP620" s="55" t="str">
        <f t="shared" si="136"/>
        <v>T150</v>
      </c>
      <c r="BQ620" s="55" t="str">
        <f t="shared" si="136"/>
        <v/>
      </c>
      <c r="BR620" s="62" t="str">
        <f t="shared" si="125"/>
        <v>HYBT150</v>
      </c>
      <c r="BS620" s="62" t="str">
        <f t="shared" si="126"/>
        <v/>
      </c>
      <c r="BT620" s="67">
        <f t="shared" si="127"/>
        <v>61</v>
      </c>
      <c r="BU620" s="64">
        <f t="shared" si="128"/>
        <v>2.6599999999999997</v>
      </c>
      <c r="BV620" s="64">
        <f t="shared" si="129"/>
        <v>6.3199999999999994</v>
      </c>
      <c r="BW620" s="64">
        <f t="shared" si="130"/>
        <v>50.4</v>
      </c>
      <c r="BX620" s="65">
        <f t="shared" si="131"/>
        <v>46309.66</v>
      </c>
      <c r="BY620" s="65">
        <f t="shared" si="132"/>
        <v>46313.32</v>
      </c>
      <c r="BZ620" s="65">
        <f t="shared" si="133"/>
        <v>46357.4</v>
      </c>
    </row>
    <row r="621" spans="1:78" ht="15.5" x14ac:dyDescent="0.35">
      <c r="A621">
        <v>70959</v>
      </c>
      <c r="B621" t="s">
        <v>782</v>
      </c>
      <c r="C621" t="s">
        <v>63</v>
      </c>
      <c r="D621">
        <v>239</v>
      </c>
      <c r="E621" t="s">
        <v>588</v>
      </c>
      <c r="F621" t="s">
        <v>406</v>
      </c>
      <c r="G621" t="s">
        <v>283</v>
      </c>
      <c r="H621" t="s">
        <v>63</v>
      </c>
      <c r="I621" s="13">
        <v>46307</v>
      </c>
      <c r="J621" s="13">
        <v>46368</v>
      </c>
      <c r="K621" s="13">
        <v>46337</v>
      </c>
      <c r="L621" t="s">
        <v>871</v>
      </c>
      <c r="M621" t="s">
        <v>161</v>
      </c>
      <c r="N621">
        <v>11</v>
      </c>
      <c r="O621">
        <v>11</v>
      </c>
      <c r="P621">
        <v>11</v>
      </c>
      <c r="Q621">
        <v>11</v>
      </c>
      <c r="R621">
        <v>0</v>
      </c>
      <c r="S621">
        <v>254902</v>
      </c>
      <c r="T621" t="s">
        <v>1179</v>
      </c>
      <c r="U621">
        <v>0</v>
      </c>
      <c r="V621"/>
      <c r="W621">
        <v>5</v>
      </c>
      <c r="X621" t="s">
        <v>194</v>
      </c>
      <c r="Y621"/>
      <c r="Z621" t="s">
        <v>1040</v>
      </c>
      <c r="AA621" t="s">
        <v>160</v>
      </c>
      <c r="AB621" t="s">
        <v>198</v>
      </c>
      <c r="AC621"/>
      <c r="AD621"/>
      <c r="AE621"/>
      <c r="AF621" s="13">
        <v>46307</v>
      </c>
      <c r="AG621" s="13">
        <v>46368</v>
      </c>
      <c r="AH621" t="s">
        <v>206</v>
      </c>
      <c r="AI621">
        <v>1258</v>
      </c>
      <c r="AJ621" t="s">
        <v>1</v>
      </c>
      <c r="AK621" t="s">
        <v>819</v>
      </c>
      <c r="AL621" t="s">
        <v>525</v>
      </c>
      <c r="AM621" s="13">
        <v>46308</v>
      </c>
      <c r="AN621" s="13">
        <v>46368</v>
      </c>
      <c r="AO621" t="s">
        <v>206</v>
      </c>
      <c r="AP621">
        <v>1277</v>
      </c>
      <c r="AQ621" t="s">
        <v>896</v>
      </c>
      <c r="AR621" t="s">
        <v>897</v>
      </c>
      <c r="AS621" t="s">
        <v>525</v>
      </c>
      <c r="AT621" s="59">
        <f>VLOOKUP($BR621,Tables!$D$14:$I$27,2,FALSE)*W621</f>
        <v>800</v>
      </c>
      <c r="AU621" s="59">
        <f>VLOOKUP($BR621,Tables!$D$14:$I$27,3,FALSE)</f>
        <v>0</v>
      </c>
      <c r="AV621" s="59">
        <f>VLOOKUP($BR621,Tables!$D$14:$I$27,4,FALSE)*W621</f>
        <v>0</v>
      </c>
      <c r="AW621" s="59">
        <f>VLOOKUP($BR621,Tables!$D$14:$I$27,5,FALSE)*W621</f>
        <v>0</v>
      </c>
      <c r="AX621" s="52">
        <f>IF(ISERROR(VLOOKUP(V621,Tables!$A$2:$B$27,2,FALSE))=TRUE,0,VLOOKUP(V621,Tables!$A$2:$B$27,2,FALSE))*VLOOKUP(BR621,Tables!$D$14:$J$27,7,FALSE)</f>
        <v>0</v>
      </c>
      <c r="AY621" s="52">
        <f>IF(ISERROR(VLOOKUP(BS621,Tables!$A$2:$B$31,2,FALSE))=TRUE,0,VLOOKUP(BS621,Tables!$A$2:$B$31,2,FALSE))</f>
        <v>0</v>
      </c>
      <c r="AZ621" s="59">
        <f>VLOOKUP($BR621,Tables!$D$14:$K$27,8,FALSE)</f>
        <v>0</v>
      </c>
      <c r="BA621" s="59">
        <f>IF(OR(BR621="T150",BR621="HYBT150"),W621*Tables!$L$23,0)</f>
        <v>400</v>
      </c>
      <c r="BB621" s="59">
        <f>IF(OR(BR621="T200",BR621="HYBT200"),W621*Tables!$E$24,0)</f>
        <v>0</v>
      </c>
      <c r="BC621" s="61">
        <f t="shared" si="124"/>
        <v>1200</v>
      </c>
      <c r="BD621" s="55" t="str">
        <f t="shared" si="136"/>
        <v/>
      </c>
      <c r="BE621" s="55" t="str">
        <f t="shared" si="136"/>
        <v/>
      </c>
      <c r="BF621" s="55" t="str">
        <f t="shared" si="136"/>
        <v/>
      </c>
      <c r="BG621" s="55" t="str">
        <f t="shared" si="136"/>
        <v/>
      </c>
      <c r="BH621" s="55" t="str">
        <f t="shared" si="136"/>
        <v/>
      </c>
      <c r="BI621" s="55" t="str">
        <f t="shared" si="136"/>
        <v/>
      </c>
      <c r="BJ621" s="55" t="str">
        <f t="shared" si="136"/>
        <v/>
      </c>
      <c r="BK621" s="55" t="str">
        <f t="shared" si="136"/>
        <v>HYB</v>
      </c>
      <c r="BL621" s="55" t="str">
        <f t="shared" si="136"/>
        <v/>
      </c>
      <c r="BM621" s="55" t="str">
        <f t="shared" si="136"/>
        <v/>
      </c>
      <c r="BN621" s="55" t="str">
        <f t="shared" si="136"/>
        <v/>
      </c>
      <c r="BO621" s="55" t="str">
        <f t="shared" si="136"/>
        <v/>
      </c>
      <c r="BP621" s="55" t="str">
        <f t="shared" si="136"/>
        <v>T150</v>
      </c>
      <c r="BQ621" s="55" t="str">
        <f t="shared" si="136"/>
        <v/>
      </c>
      <c r="BR621" s="62" t="str">
        <f t="shared" si="125"/>
        <v>HYBT150</v>
      </c>
      <c r="BS621" s="62" t="str">
        <f t="shared" si="126"/>
        <v/>
      </c>
      <c r="BT621" s="63">
        <f t="shared" si="127"/>
        <v>62</v>
      </c>
      <c r="BU621" s="64">
        <f t="shared" si="128"/>
        <v>2.7199999999999998</v>
      </c>
      <c r="BV621" s="64">
        <f t="shared" si="129"/>
        <v>6.4399999999999995</v>
      </c>
      <c r="BW621" s="64">
        <f t="shared" si="130"/>
        <v>51.239999999999995</v>
      </c>
      <c r="BX621" s="65">
        <f t="shared" si="131"/>
        <v>46309.72</v>
      </c>
      <c r="BY621" s="65">
        <f t="shared" si="132"/>
        <v>46313.440000000002</v>
      </c>
      <c r="BZ621" s="65">
        <f t="shared" si="133"/>
        <v>46358.239999999998</v>
      </c>
    </row>
    <row r="622" spans="1:78" ht="15.5" x14ac:dyDescent="0.35">
      <c r="A622">
        <v>71166</v>
      </c>
      <c r="B622" t="s">
        <v>782</v>
      </c>
      <c r="C622" t="s">
        <v>63</v>
      </c>
      <c r="D622">
        <v>249</v>
      </c>
      <c r="E622" t="s">
        <v>488</v>
      </c>
      <c r="F622" t="s">
        <v>407</v>
      </c>
      <c r="G622" t="s">
        <v>283</v>
      </c>
      <c r="H622" t="s">
        <v>63</v>
      </c>
      <c r="I622" s="13">
        <v>46251</v>
      </c>
      <c r="J622" s="13">
        <v>46304</v>
      </c>
      <c r="K622" s="13">
        <v>46277</v>
      </c>
      <c r="L622" t="s">
        <v>871</v>
      </c>
      <c r="M622" t="s">
        <v>161</v>
      </c>
      <c r="N622">
        <v>7</v>
      </c>
      <c r="O622">
        <v>7</v>
      </c>
      <c r="P622">
        <v>7</v>
      </c>
      <c r="Q622">
        <v>7</v>
      </c>
      <c r="R622">
        <v>0</v>
      </c>
      <c r="S622">
        <v>68944</v>
      </c>
      <c r="T622" t="s">
        <v>1180</v>
      </c>
      <c r="U622">
        <v>0</v>
      </c>
      <c r="V622"/>
      <c r="W622">
        <v>5</v>
      </c>
      <c r="X622" t="s">
        <v>194</v>
      </c>
      <c r="Y622" t="s">
        <v>731</v>
      </c>
      <c r="Z622" t="s">
        <v>732</v>
      </c>
      <c r="AA622" t="s">
        <v>160</v>
      </c>
      <c r="AB622" t="s">
        <v>198</v>
      </c>
      <c r="AC622"/>
      <c r="AD622"/>
      <c r="AE622"/>
      <c r="AF622" s="13">
        <v>46251</v>
      </c>
      <c r="AG622" s="13">
        <v>46304</v>
      </c>
      <c r="AH622" t="s">
        <v>206</v>
      </c>
      <c r="AI622">
        <v>1272</v>
      </c>
      <c r="AJ622" t="s">
        <v>207</v>
      </c>
      <c r="AK622" t="s">
        <v>211</v>
      </c>
      <c r="AL622" t="s">
        <v>496</v>
      </c>
      <c r="AM622" s="13">
        <v>46252</v>
      </c>
      <c r="AN622" s="13">
        <v>46304</v>
      </c>
      <c r="AO622" t="s">
        <v>206</v>
      </c>
      <c r="AP622">
        <v>1264</v>
      </c>
      <c r="AQ622" t="s">
        <v>215</v>
      </c>
      <c r="AR622" t="s">
        <v>21</v>
      </c>
      <c r="AS622" t="s">
        <v>525</v>
      </c>
      <c r="AT622" s="59">
        <f>VLOOKUP($BR622,Tables!$D$14:$I$27,2,FALSE)*W622</f>
        <v>800</v>
      </c>
      <c r="AU622" s="59">
        <f>VLOOKUP($BR622,Tables!$D$14:$I$27,3,FALSE)</f>
        <v>0</v>
      </c>
      <c r="AV622" s="59">
        <f>VLOOKUP($BR622,Tables!$D$14:$I$27,4,FALSE)*W622</f>
        <v>0</v>
      </c>
      <c r="AW622" s="59">
        <f>VLOOKUP($BR622,Tables!$D$14:$I$27,5,FALSE)*W622</f>
        <v>0</v>
      </c>
      <c r="AX622" s="52">
        <f>IF(ISERROR(VLOOKUP(V622,Tables!$A$2:$B$27,2,FALSE))=TRUE,0,VLOOKUP(V622,Tables!$A$2:$B$27,2,FALSE))*VLOOKUP(BR622,Tables!$D$14:$J$27,7,FALSE)</f>
        <v>0</v>
      </c>
      <c r="AY622" s="52">
        <f>IF(ISERROR(VLOOKUP(BS622,Tables!$A$2:$B$31,2,FALSE))=TRUE,0,VLOOKUP(BS622,Tables!$A$2:$B$31,2,FALSE))</f>
        <v>0</v>
      </c>
      <c r="AZ622" s="59">
        <f>VLOOKUP($BR622,Tables!$D$14:$K$27,8,FALSE)</f>
        <v>0</v>
      </c>
      <c r="BA622" s="59">
        <f>IF(OR(BR622="T150",BR622="HYBT150"),W622*Tables!$L$23,0)</f>
        <v>400</v>
      </c>
      <c r="BB622" s="59">
        <f>IF(OR(BR622="T200",BR622="HYBT200"),W622*Tables!$E$24,0)</f>
        <v>0</v>
      </c>
      <c r="BC622" s="61">
        <f t="shared" si="124"/>
        <v>1200</v>
      </c>
      <c r="BD622" s="55" t="str">
        <f t="shared" si="136"/>
        <v/>
      </c>
      <c r="BE622" s="55" t="str">
        <f t="shared" si="136"/>
        <v/>
      </c>
      <c r="BF622" s="55" t="str">
        <f t="shared" si="136"/>
        <v/>
      </c>
      <c r="BG622" s="55" t="str">
        <f t="shared" si="136"/>
        <v/>
      </c>
      <c r="BH622" s="55" t="str">
        <f t="shared" si="136"/>
        <v/>
      </c>
      <c r="BI622" s="55" t="str">
        <f t="shared" si="136"/>
        <v/>
      </c>
      <c r="BJ622" s="55" t="str">
        <f t="shared" si="136"/>
        <v/>
      </c>
      <c r="BK622" s="55" t="str">
        <f t="shared" si="136"/>
        <v>HYB</v>
      </c>
      <c r="BL622" s="55" t="str">
        <f t="shared" si="136"/>
        <v/>
      </c>
      <c r="BM622" s="55" t="str">
        <f t="shared" si="136"/>
        <v/>
      </c>
      <c r="BN622" s="55" t="str">
        <f t="shared" si="136"/>
        <v/>
      </c>
      <c r="BO622" s="55" t="str">
        <f t="shared" si="136"/>
        <v/>
      </c>
      <c r="BP622" s="55" t="str">
        <f t="shared" si="136"/>
        <v>T150</v>
      </c>
      <c r="BQ622" s="55" t="str">
        <f t="shared" si="136"/>
        <v/>
      </c>
      <c r="BR622" s="62" t="str">
        <f t="shared" si="125"/>
        <v>HYBT150</v>
      </c>
      <c r="BS622" s="62" t="str">
        <f t="shared" si="126"/>
        <v/>
      </c>
      <c r="BT622" s="63">
        <f t="shared" si="127"/>
        <v>54</v>
      </c>
      <c r="BU622" s="64">
        <f t="shared" si="128"/>
        <v>2.2399999999999998</v>
      </c>
      <c r="BV622" s="64">
        <f t="shared" si="129"/>
        <v>5.4799999999999995</v>
      </c>
      <c r="BW622" s="64">
        <f t="shared" si="130"/>
        <v>44.519999999999996</v>
      </c>
      <c r="BX622" s="65">
        <f t="shared" si="131"/>
        <v>46253.24</v>
      </c>
      <c r="BY622" s="65">
        <f t="shared" si="132"/>
        <v>46256.480000000003</v>
      </c>
      <c r="BZ622" s="65">
        <f t="shared" si="133"/>
        <v>46295.519999999997</v>
      </c>
    </row>
    <row r="623" spans="1:78" ht="15.5" x14ac:dyDescent="0.35">
      <c r="A623">
        <v>71167</v>
      </c>
      <c r="B623" t="s">
        <v>782</v>
      </c>
      <c r="C623" t="s">
        <v>63</v>
      </c>
      <c r="D623">
        <v>249</v>
      </c>
      <c r="E623" t="s">
        <v>497</v>
      </c>
      <c r="F623" t="s">
        <v>407</v>
      </c>
      <c r="G623" t="s">
        <v>283</v>
      </c>
      <c r="H623" t="s">
        <v>63</v>
      </c>
      <c r="I623" s="13">
        <v>46251</v>
      </c>
      <c r="J623" s="13">
        <v>46304</v>
      </c>
      <c r="K623" s="13">
        <v>46277</v>
      </c>
      <c r="L623" t="s">
        <v>871</v>
      </c>
      <c r="M623" t="s">
        <v>161</v>
      </c>
      <c r="N623">
        <v>6</v>
      </c>
      <c r="O623">
        <v>6</v>
      </c>
      <c r="P623">
        <v>6</v>
      </c>
      <c r="Q623">
        <v>6</v>
      </c>
      <c r="R623">
        <v>0</v>
      </c>
      <c r="S623">
        <v>68944</v>
      </c>
      <c r="T623" t="s">
        <v>1180</v>
      </c>
      <c r="U623">
        <v>0</v>
      </c>
      <c r="V623"/>
      <c r="W623">
        <v>5</v>
      </c>
      <c r="X623" t="s">
        <v>194</v>
      </c>
      <c r="Y623" t="s">
        <v>733</v>
      </c>
      <c r="Z623" t="s">
        <v>732</v>
      </c>
      <c r="AA623" t="s">
        <v>160</v>
      </c>
      <c r="AB623" t="s">
        <v>198</v>
      </c>
      <c r="AC623"/>
      <c r="AD623"/>
      <c r="AE623"/>
      <c r="AF623" s="13">
        <v>46251</v>
      </c>
      <c r="AG623" s="13">
        <v>46304</v>
      </c>
      <c r="AH623" t="s">
        <v>206</v>
      </c>
      <c r="AI623">
        <v>1272</v>
      </c>
      <c r="AJ623" t="s">
        <v>207</v>
      </c>
      <c r="AK623" t="s">
        <v>211</v>
      </c>
      <c r="AL623" t="s">
        <v>496</v>
      </c>
      <c r="AM623" s="13">
        <v>46252</v>
      </c>
      <c r="AN623" s="13">
        <v>46304</v>
      </c>
      <c r="AO623" t="s">
        <v>206</v>
      </c>
      <c r="AP623">
        <v>1264</v>
      </c>
      <c r="AQ623" t="s">
        <v>215</v>
      </c>
      <c r="AR623" t="s">
        <v>21</v>
      </c>
      <c r="AS623" t="s">
        <v>475</v>
      </c>
      <c r="AT623" s="59">
        <f>VLOOKUP($BR623,Tables!$D$14:$I$27,2,FALSE)*W623</f>
        <v>800</v>
      </c>
      <c r="AU623" s="59">
        <f>VLOOKUP($BR623,Tables!$D$14:$I$27,3,FALSE)</f>
        <v>0</v>
      </c>
      <c r="AV623" s="59">
        <f>VLOOKUP($BR623,Tables!$D$14:$I$27,4,FALSE)*W623</f>
        <v>0</v>
      </c>
      <c r="AW623" s="59">
        <f>VLOOKUP($BR623,Tables!$D$14:$I$27,5,FALSE)*W623</f>
        <v>0</v>
      </c>
      <c r="AX623" s="52">
        <f>IF(ISERROR(VLOOKUP(V623,Tables!$A$2:$B$27,2,FALSE))=TRUE,0,VLOOKUP(V623,Tables!$A$2:$B$27,2,FALSE))*VLOOKUP(BR623,Tables!$D$14:$J$27,7,FALSE)</f>
        <v>0</v>
      </c>
      <c r="AY623" s="52">
        <f>IF(ISERROR(VLOOKUP(BS623,Tables!$A$2:$B$31,2,FALSE))=TRUE,0,VLOOKUP(BS623,Tables!$A$2:$B$31,2,FALSE))</f>
        <v>0</v>
      </c>
      <c r="AZ623" s="59">
        <f>VLOOKUP($BR623,Tables!$D$14:$K$27,8,FALSE)</f>
        <v>0</v>
      </c>
      <c r="BA623" s="59">
        <f>IF(OR(BR623="T150",BR623="HYBT150"),W623*Tables!$L$23,0)</f>
        <v>400</v>
      </c>
      <c r="BB623" s="59">
        <f>IF(OR(BR623="T200",BR623="HYBT200"),W623*Tables!$E$24,0)</f>
        <v>0</v>
      </c>
      <c r="BC623" s="61">
        <f t="shared" si="124"/>
        <v>1200</v>
      </c>
      <c r="BD623" s="55" t="str">
        <f t="shared" si="136"/>
        <v/>
      </c>
      <c r="BE623" s="55" t="str">
        <f t="shared" si="136"/>
        <v/>
      </c>
      <c r="BF623" s="55" t="str">
        <f t="shared" si="136"/>
        <v/>
      </c>
      <c r="BG623" s="55" t="str">
        <f t="shared" si="136"/>
        <v/>
      </c>
      <c r="BH623" s="55" t="str">
        <f t="shared" si="136"/>
        <v/>
      </c>
      <c r="BI623" s="55" t="str">
        <f t="shared" si="136"/>
        <v/>
      </c>
      <c r="BJ623" s="55" t="str">
        <f t="shared" si="136"/>
        <v/>
      </c>
      <c r="BK623" s="55" t="str">
        <f t="shared" si="136"/>
        <v>HYB</v>
      </c>
      <c r="BL623" s="55" t="str">
        <f t="shared" si="136"/>
        <v/>
      </c>
      <c r="BM623" s="55" t="str">
        <f t="shared" si="136"/>
        <v/>
      </c>
      <c r="BN623" s="55" t="str">
        <f t="shared" si="136"/>
        <v/>
      </c>
      <c r="BO623" s="55" t="str">
        <f t="shared" si="136"/>
        <v/>
      </c>
      <c r="BP623" s="55" t="str">
        <f t="shared" si="136"/>
        <v>T150</v>
      </c>
      <c r="BQ623" s="55" t="str">
        <f t="shared" si="136"/>
        <v/>
      </c>
      <c r="BR623" s="62" t="str">
        <f t="shared" si="125"/>
        <v>HYBT150</v>
      </c>
      <c r="BS623" s="62" t="str">
        <f t="shared" si="126"/>
        <v/>
      </c>
      <c r="BT623" s="63">
        <f t="shared" si="127"/>
        <v>54</v>
      </c>
      <c r="BU623" s="64">
        <f t="shared" si="128"/>
        <v>2.2399999999999998</v>
      </c>
      <c r="BV623" s="64">
        <f t="shared" si="129"/>
        <v>5.4799999999999995</v>
      </c>
      <c r="BW623" s="64">
        <f t="shared" si="130"/>
        <v>44.519999999999996</v>
      </c>
      <c r="BX623" s="65">
        <f t="shared" si="131"/>
        <v>46253.24</v>
      </c>
      <c r="BY623" s="65">
        <f t="shared" si="132"/>
        <v>46256.480000000003</v>
      </c>
      <c r="BZ623" s="65">
        <f t="shared" si="133"/>
        <v>46295.519999999997</v>
      </c>
    </row>
    <row r="624" spans="1:78" ht="15.5" x14ac:dyDescent="0.35">
      <c r="A624">
        <v>71168</v>
      </c>
      <c r="B624" t="s">
        <v>782</v>
      </c>
      <c r="C624" t="s">
        <v>63</v>
      </c>
      <c r="D624">
        <v>249</v>
      </c>
      <c r="E624" t="s">
        <v>585</v>
      </c>
      <c r="F624" t="s">
        <v>407</v>
      </c>
      <c r="G624" t="s">
        <v>283</v>
      </c>
      <c r="H624" t="s">
        <v>63</v>
      </c>
      <c r="I624" s="13">
        <v>46251</v>
      </c>
      <c r="J624" s="13">
        <v>46305</v>
      </c>
      <c r="K624" s="13">
        <v>46278</v>
      </c>
      <c r="L624" t="s">
        <v>871</v>
      </c>
      <c r="M624" t="s">
        <v>161</v>
      </c>
      <c r="N624">
        <v>11</v>
      </c>
      <c r="O624">
        <v>11</v>
      </c>
      <c r="P624">
        <v>11</v>
      </c>
      <c r="Q624">
        <v>11</v>
      </c>
      <c r="R624">
        <v>0</v>
      </c>
      <c r="S624">
        <v>254902</v>
      </c>
      <c r="T624" t="s">
        <v>1179</v>
      </c>
      <c r="U624">
        <v>0</v>
      </c>
      <c r="V624"/>
      <c r="W624">
        <v>5</v>
      </c>
      <c r="X624" t="s">
        <v>194</v>
      </c>
      <c r="Y624"/>
      <c r="Z624" t="s">
        <v>898</v>
      </c>
      <c r="AA624" t="s">
        <v>160</v>
      </c>
      <c r="AB624" t="s">
        <v>198</v>
      </c>
      <c r="AC624"/>
      <c r="AD624"/>
      <c r="AE624"/>
      <c r="AF624" s="13">
        <v>46251</v>
      </c>
      <c r="AG624" s="13">
        <v>46305</v>
      </c>
      <c r="AH624" t="s">
        <v>206</v>
      </c>
      <c r="AI624">
        <v>1258</v>
      </c>
      <c r="AJ624" t="s">
        <v>1</v>
      </c>
      <c r="AK624" t="s">
        <v>899</v>
      </c>
      <c r="AL624" t="s">
        <v>525</v>
      </c>
      <c r="AM624" s="13">
        <v>46252</v>
      </c>
      <c r="AN624" s="13">
        <v>46305</v>
      </c>
      <c r="AO624" t="s">
        <v>206</v>
      </c>
      <c r="AP624">
        <v>1258</v>
      </c>
      <c r="AQ624" t="s">
        <v>339</v>
      </c>
      <c r="AR624" t="s">
        <v>878</v>
      </c>
      <c r="AS624" t="s">
        <v>525</v>
      </c>
      <c r="AT624" s="59">
        <f>VLOOKUP($BR624,Tables!$D$14:$I$27,2,FALSE)*W624</f>
        <v>800</v>
      </c>
      <c r="AU624" s="59">
        <f>VLOOKUP($BR624,Tables!$D$14:$I$27,3,FALSE)</f>
        <v>0</v>
      </c>
      <c r="AV624" s="59">
        <f>VLOOKUP($BR624,Tables!$D$14:$I$27,4,FALSE)*W624</f>
        <v>0</v>
      </c>
      <c r="AW624" s="59">
        <f>VLOOKUP($BR624,Tables!$D$14:$I$27,5,FALSE)*W624</f>
        <v>0</v>
      </c>
      <c r="AX624" s="52">
        <f>IF(ISERROR(VLOOKUP(V624,Tables!$A$2:$B$27,2,FALSE))=TRUE,0,VLOOKUP(V624,Tables!$A$2:$B$27,2,FALSE))*VLOOKUP(BR624,Tables!$D$14:$J$27,7,FALSE)</f>
        <v>0</v>
      </c>
      <c r="AY624" s="52">
        <f>IF(ISERROR(VLOOKUP(BS624,Tables!$A$2:$B$31,2,FALSE))=TRUE,0,VLOOKUP(BS624,Tables!$A$2:$B$31,2,FALSE))</f>
        <v>0</v>
      </c>
      <c r="AZ624" s="59">
        <f>VLOOKUP($BR624,Tables!$D$14:$K$27,8,FALSE)</f>
        <v>0</v>
      </c>
      <c r="BA624" s="59">
        <f>IF(OR(BR624="T150",BR624="HYBT150"),W624*Tables!$L$23,0)</f>
        <v>400</v>
      </c>
      <c r="BB624" s="59">
        <f>IF(OR(BR624="T200",BR624="HYBT200"),W624*Tables!$E$24,0)</f>
        <v>0</v>
      </c>
      <c r="BC624" s="61">
        <f t="shared" si="124"/>
        <v>1200</v>
      </c>
      <c r="BD624" s="55" t="str">
        <f t="shared" si="136"/>
        <v/>
      </c>
      <c r="BE624" s="55" t="str">
        <f t="shared" si="136"/>
        <v/>
      </c>
      <c r="BF624" s="55" t="str">
        <f t="shared" si="136"/>
        <v/>
      </c>
      <c r="BG624" s="55" t="str">
        <f t="shared" si="136"/>
        <v/>
      </c>
      <c r="BH624" s="55" t="str">
        <f t="shared" si="136"/>
        <v/>
      </c>
      <c r="BI624" s="55" t="str">
        <f t="shared" si="136"/>
        <v/>
      </c>
      <c r="BJ624" s="55" t="str">
        <f t="shared" si="136"/>
        <v/>
      </c>
      <c r="BK624" s="55" t="str">
        <f t="shared" si="136"/>
        <v>HYB</v>
      </c>
      <c r="BL624" s="55" t="str">
        <f t="shared" si="136"/>
        <v/>
      </c>
      <c r="BM624" s="55" t="str">
        <f t="shared" si="136"/>
        <v/>
      </c>
      <c r="BN624" s="55" t="str">
        <f t="shared" si="136"/>
        <v/>
      </c>
      <c r="BO624" s="55" t="str">
        <f t="shared" si="136"/>
        <v/>
      </c>
      <c r="BP624" s="55" t="str">
        <f t="shared" si="136"/>
        <v>T150</v>
      </c>
      <c r="BQ624" s="55" t="str">
        <f t="shared" si="136"/>
        <v/>
      </c>
      <c r="BR624" s="62" t="str">
        <f t="shared" si="125"/>
        <v>HYBT150</v>
      </c>
      <c r="BS624" s="62" t="str">
        <f t="shared" si="126"/>
        <v/>
      </c>
      <c r="BT624" s="63">
        <f t="shared" si="127"/>
        <v>55</v>
      </c>
      <c r="BU624" s="64">
        <f t="shared" si="128"/>
        <v>2.2999999999999998</v>
      </c>
      <c r="BV624" s="64">
        <f t="shared" si="129"/>
        <v>5.6</v>
      </c>
      <c r="BW624" s="64">
        <f t="shared" si="130"/>
        <v>45.36</v>
      </c>
      <c r="BX624" s="65">
        <f t="shared" si="131"/>
        <v>46253.3</v>
      </c>
      <c r="BY624" s="65">
        <f t="shared" si="132"/>
        <v>46256.6</v>
      </c>
      <c r="BZ624" s="65">
        <f t="shared" si="133"/>
        <v>46296.36</v>
      </c>
    </row>
    <row r="625" spans="1:78" ht="15.5" x14ac:dyDescent="0.35">
      <c r="A625">
        <v>70960</v>
      </c>
      <c r="B625" t="s">
        <v>782</v>
      </c>
      <c r="C625" t="s">
        <v>63</v>
      </c>
      <c r="D625">
        <v>249</v>
      </c>
      <c r="E625" t="s">
        <v>470</v>
      </c>
      <c r="F625" t="s">
        <v>407</v>
      </c>
      <c r="G625" t="s">
        <v>283</v>
      </c>
      <c r="H625" t="s">
        <v>63</v>
      </c>
      <c r="I625" s="13">
        <v>46307</v>
      </c>
      <c r="J625" s="13">
        <v>46367</v>
      </c>
      <c r="K625" s="13">
        <v>46337</v>
      </c>
      <c r="L625" t="s">
        <v>871</v>
      </c>
      <c r="M625" t="s">
        <v>161</v>
      </c>
      <c r="N625">
        <v>8</v>
      </c>
      <c r="O625">
        <v>8</v>
      </c>
      <c r="P625">
        <v>8</v>
      </c>
      <c r="Q625">
        <v>8</v>
      </c>
      <c r="R625">
        <v>0</v>
      </c>
      <c r="S625">
        <v>68944</v>
      </c>
      <c r="T625" t="s">
        <v>1180</v>
      </c>
      <c r="U625">
        <v>0</v>
      </c>
      <c r="V625"/>
      <c r="W625">
        <v>5</v>
      </c>
      <c r="X625" t="s">
        <v>194</v>
      </c>
      <c r="Y625" t="s">
        <v>734</v>
      </c>
      <c r="Z625" t="s">
        <v>732</v>
      </c>
      <c r="AA625" t="s">
        <v>160</v>
      </c>
      <c r="AB625" t="s">
        <v>198</v>
      </c>
      <c r="AC625"/>
      <c r="AD625"/>
      <c r="AE625"/>
      <c r="AF625" s="13">
        <v>46307</v>
      </c>
      <c r="AG625" s="13">
        <v>46367</v>
      </c>
      <c r="AH625" t="s">
        <v>206</v>
      </c>
      <c r="AI625">
        <v>1272</v>
      </c>
      <c r="AJ625" t="s">
        <v>207</v>
      </c>
      <c r="AK625" t="s">
        <v>211</v>
      </c>
      <c r="AL625" t="s">
        <v>496</v>
      </c>
      <c r="AM625" s="13">
        <v>46308</v>
      </c>
      <c r="AN625" s="13">
        <v>46367</v>
      </c>
      <c r="AO625" t="s">
        <v>206</v>
      </c>
      <c r="AP625">
        <v>1272</v>
      </c>
      <c r="AQ625" t="s">
        <v>215</v>
      </c>
      <c r="AR625" t="s">
        <v>21</v>
      </c>
      <c r="AS625" t="s">
        <v>525</v>
      </c>
      <c r="AT625" s="59">
        <f>VLOOKUP($BR625,Tables!$D$14:$I$27,2,FALSE)*W625</f>
        <v>800</v>
      </c>
      <c r="AU625" s="59">
        <f>VLOOKUP($BR625,Tables!$D$14:$I$27,3,FALSE)</f>
        <v>0</v>
      </c>
      <c r="AV625" s="59">
        <f>VLOOKUP($BR625,Tables!$D$14:$I$27,4,FALSE)*W625</f>
        <v>0</v>
      </c>
      <c r="AW625" s="59">
        <f>VLOOKUP($BR625,Tables!$D$14:$I$27,5,FALSE)*W625</f>
        <v>0</v>
      </c>
      <c r="AX625" s="52">
        <f>IF(ISERROR(VLOOKUP(V625,Tables!$A$2:$B$27,2,FALSE))=TRUE,0,VLOOKUP(V625,Tables!$A$2:$B$27,2,FALSE))*VLOOKUP(BR625,Tables!$D$14:$J$27,7,FALSE)</f>
        <v>0</v>
      </c>
      <c r="AY625" s="52">
        <f>IF(ISERROR(VLOOKUP(BS625,Tables!$A$2:$B$31,2,FALSE))=TRUE,0,VLOOKUP(BS625,Tables!$A$2:$B$31,2,FALSE))</f>
        <v>0</v>
      </c>
      <c r="AZ625" s="59">
        <f>VLOOKUP($BR625,Tables!$D$14:$K$27,8,FALSE)</f>
        <v>0</v>
      </c>
      <c r="BA625" s="59">
        <f>IF(OR(BR625="T150",BR625="HYBT150"),W625*Tables!$L$23,0)</f>
        <v>400</v>
      </c>
      <c r="BB625" s="59">
        <f>IF(OR(BR625="T200",BR625="HYBT200"),W625*Tables!$E$24,0)</f>
        <v>0</v>
      </c>
      <c r="BC625" s="61">
        <f t="shared" si="124"/>
        <v>1200</v>
      </c>
      <c r="BD625" s="55" t="str">
        <f t="shared" si="136"/>
        <v/>
      </c>
      <c r="BE625" s="55" t="str">
        <f t="shared" si="136"/>
        <v/>
      </c>
      <c r="BF625" s="55" t="str">
        <f t="shared" si="136"/>
        <v/>
      </c>
      <c r="BG625" s="55" t="str">
        <f t="shared" si="136"/>
        <v/>
      </c>
      <c r="BH625" s="55" t="str">
        <f t="shared" si="136"/>
        <v/>
      </c>
      <c r="BI625" s="55" t="str">
        <f t="shared" si="136"/>
        <v/>
      </c>
      <c r="BJ625" s="55" t="str">
        <f t="shared" si="136"/>
        <v/>
      </c>
      <c r="BK625" s="55" t="str">
        <f t="shared" si="136"/>
        <v>HYB</v>
      </c>
      <c r="BL625" s="55" t="str">
        <f t="shared" si="136"/>
        <v/>
      </c>
      <c r="BM625" s="55" t="str">
        <f t="shared" si="136"/>
        <v/>
      </c>
      <c r="BN625" s="55" t="str">
        <f t="shared" si="136"/>
        <v/>
      </c>
      <c r="BO625" s="55" t="str">
        <f t="shared" si="136"/>
        <v/>
      </c>
      <c r="BP625" s="55" t="str">
        <f t="shared" si="136"/>
        <v>T150</v>
      </c>
      <c r="BQ625" s="55" t="str">
        <f t="shared" si="136"/>
        <v/>
      </c>
      <c r="BR625" s="62" t="str">
        <f t="shared" si="125"/>
        <v>HYBT150</v>
      </c>
      <c r="BS625" s="62" t="str">
        <f t="shared" si="126"/>
        <v/>
      </c>
      <c r="BT625" s="63">
        <f t="shared" si="127"/>
        <v>61</v>
      </c>
      <c r="BU625" s="64">
        <f t="shared" si="128"/>
        <v>2.6599999999999997</v>
      </c>
      <c r="BV625" s="64">
        <f t="shared" si="129"/>
        <v>6.3199999999999994</v>
      </c>
      <c r="BW625" s="64">
        <f t="shared" si="130"/>
        <v>50.4</v>
      </c>
      <c r="BX625" s="65">
        <f t="shared" si="131"/>
        <v>46309.66</v>
      </c>
      <c r="BY625" s="65">
        <f t="shared" si="132"/>
        <v>46313.32</v>
      </c>
      <c r="BZ625" s="65">
        <f t="shared" si="133"/>
        <v>46357.4</v>
      </c>
    </row>
    <row r="626" spans="1:78" ht="15.5" x14ac:dyDescent="0.35">
      <c r="A626">
        <v>70961</v>
      </c>
      <c r="B626" t="s">
        <v>782</v>
      </c>
      <c r="C626" t="s">
        <v>63</v>
      </c>
      <c r="D626">
        <v>249</v>
      </c>
      <c r="E626" t="s">
        <v>500</v>
      </c>
      <c r="F626" t="s">
        <v>407</v>
      </c>
      <c r="G626" t="s">
        <v>283</v>
      </c>
      <c r="H626" t="s">
        <v>63</v>
      </c>
      <c r="I626" s="13">
        <v>46307</v>
      </c>
      <c r="J626" s="13">
        <v>46367</v>
      </c>
      <c r="K626" s="13">
        <v>46337</v>
      </c>
      <c r="L626" t="s">
        <v>871</v>
      </c>
      <c r="M626" t="s">
        <v>161</v>
      </c>
      <c r="N626">
        <v>6</v>
      </c>
      <c r="O626">
        <v>6</v>
      </c>
      <c r="P626">
        <v>6</v>
      </c>
      <c r="Q626">
        <v>6</v>
      </c>
      <c r="R626">
        <v>0</v>
      </c>
      <c r="S626">
        <v>68944</v>
      </c>
      <c r="T626" t="s">
        <v>1180</v>
      </c>
      <c r="U626">
        <v>0</v>
      </c>
      <c r="V626"/>
      <c r="W626">
        <v>5</v>
      </c>
      <c r="X626" t="s">
        <v>194</v>
      </c>
      <c r="Y626" t="s">
        <v>735</v>
      </c>
      <c r="Z626" t="s">
        <v>732</v>
      </c>
      <c r="AA626" t="s">
        <v>160</v>
      </c>
      <c r="AB626" t="s">
        <v>198</v>
      </c>
      <c r="AC626"/>
      <c r="AD626"/>
      <c r="AE626"/>
      <c r="AF626" s="13">
        <v>46307</v>
      </c>
      <c r="AG626" s="13">
        <v>46367</v>
      </c>
      <c r="AH626" t="s">
        <v>206</v>
      </c>
      <c r="AI626">
        <v>1272</v>
      </c>
      <c r="AJ626" t="s">
        <v>207</v>
      </c>
      <c r="AK626" t="s">
        <v>211</v>
      </c>
      <c r="AL626" t="s">
        <v>496</v>
      </c>
      <c r="AM626" s="13">
        <v>46308</v>
      </c>
      <c r="AN626" s="13">
        <v>46367</v>
      </c>
      <c r="AO626" t="s">
        <v>206</v>
      </c>
      <c r="AP626">
        <v>1272</v>
      </c>
      <c r="AQ626" t="s">
        <v>215</v>
      </c>
      <c r="AR626" t="s">
        <v>21</v>
      </c>
      <c r="AS626" t="s">
        <v>475</v>
      </c>
      <c r="AT626" s="59">
        <f>VLOOKUP($BR626,Tables!$D$14:$I$27,2,FALSE)*W626</f>
        <v>800</v>
      </c>
      <c r="AU626" s="59">
        <f>VLOOKUP($BR626,Tables!$D$14:$I$27,3,FALSE)</f>
        <v>0</v>
      </c>
      <c r="AV626" s="59">
        <f>VLOOKUP($BR626,Tables!$D$14:$I$27,4,FALSE)*W626</f>
        <v>0</v>
      </c>
      <c r="AW626" s="59">
        <f>VLOOKUP($BR626,Tables!$D$14:$I$27,5,FALSE)*W626</f>
        <v>0</v>
      </c>
      <c r="AX626" s="52">
        <f>IF(ISERROR(VLOOKUP(V626,Tables!$A$2:$B$27,2,FALSE))=TRUE,0,VLOOKUP(V626,Tables!$A$2:$B$27,2,FALSE))*VLOOKUP(BR626,Tables!$D$14:$J$27,7,FALSE)</f>
        <v>0</v>
      </c>
      <c r="AY626" s="52">
        <f>IF(ISERROR(VLOOKUP(BS626,Tables!$A$2:$B$31,2,FALSE))=TRUE,0,VLOOKUP(BS626,Tables!$A$2:$B$31,2,FALSE))</f>
        <v>0</v>
      </c>
      <c r="AZ626" s="59">
        <f>VLOOKUP($BR626,Tables!$D$14:$K$27,8,FALSE)</f>
        <v>0</v>
      </c>
      <c r="BA626" s="59">
        <f>IF(OR(BR626="T150",BR626="HYBT150"),W626*Tables!$L$23,0)</f>
        <v>400</v>
      </c>
      <c r="BB626" s="59">
        <f>IF(OR(BR626="T200",BR626="HYBT200"),W626*Tables!$E$24,0)</f>
        <v>0</v>
      </c>
      <c r="BC626" s="61">
        <f t="shared" si="124"/>
        <v>1200</v>
      </c>
      <c r="BD626" s="55" t="str">
        <f t="shared" si="136"/>
        <v/>
      </c>
      <c r="BE626" s="55" t="str">
        <f t="shared" si="136"/>
        <v/>
      </c>
      <c r="BF626" s="55" t="str">
        <f t="shared" si="136"/>
        <v/>
      </c>
      <c r="BG626" s="55" t="str">
        <f t="shared" si="136"/>
        <v/>
      </c>
      <c r="BH626" s="55" t="str">
        <f t="shared" si="136"/>
        <v/>
      </c>
      <c r="BI626" s="55" t="str">
        <f t="shared" si="136"/>
        <v/>
      </c>
      <c r="BJ626" s="55" t="str">
        <f t="shared" si="136"/>
        <v/>
      </c>
      <c r="BK626" s="55" t="str">
        <f t="shared" si="136"/>
        <v>HYB</v>
      </c>
      <c r="BL626" s="55" t="str">
        <f t="shared" si="136"/>
        <v/>
      </c>
      <c r="BM626" s="55" t="str">
        <f t="shared" si="136"/>
        <v/>
      </c>
      <c r="BN626" s="55" t="str">
        <f t="shared" si="136"/>
        <v/>
      </c>
      <c r="BO626" s="55" t="str">
        <f t="shared" si="136"/>
        <v/>
      </c>
      <c r="BP626" s="55" t="str">
        <f t="shared" si="136"/>
        <v>T150</v>
      </c>
      <c r="BQ626" s="55" t="str">
        <f t="shared" si="136"/>
        <v/>
      </c>
      <c r="BR626" s="62" t="str">
        <f t="shared" si="125"/>
        <v>HYBT150</v>
      </c>
      <c r="BS626" s="62" t="str">
        <f t="shared" si="126"/>
        <v/>
      </c>
      <c r="BT626" s="63">
        <f t="shared" si="127"/>
        <v>61</v>
      </c>
      <c r="BU626" s="64">
        <f t="shared" si="128"/>
        <v>2.6599999999999997</v>
      </c>
      <c r="BV626" s="64">
        <f t="shared" si="129"/>
        <v>6.3199999999999994</v>
      </c>
      <c r="BW626" s="64">
        <f t="shared" si="130"/>
        <v>50.4</v>
      </c>
      <c r="BX626" s="65">
        <f t="shared" si="131"/>
        <v>46309.66</v>
      </c>
      <c r="BY626" s="65">
        <f t="shared" si="132"/>
        <v>46313.32</v>
      </c>
      <c r="BZ626" s="65">
        <f t="shared" si="133"/>
        <v>46357.4</v>
      </c>
    </row>
    <row r="627" spans="1:78" ht="15.5" x14ac:dyDescent="0.35">
      <c r="A627">
        <v>71415</v>
      </c>
      <c r="B627" t="s">
        <v>782</v>
      </c>
      <c r="C627" t="s">
        <v>63</v>
      </c>
      <c r="D627">
        <v>262</v>
      </c>
      <c r="E627">
        <v>3001</v>
      </c>
      <c r="F627" t="s">
        <v>408</v>
      </c>
      <c r="G627" t="s">
        <v>283</v>
      </c>
      <c r="H627" t="s">
        <v>63</v>
      </c>
      <c r="I627" s="13">
        <v>46251</v>
      </c>
      <c r="J627" s="13">
        <v>46367</v>
      </c>
      <c r="K627" s="13">
        <v>46309</v>
      </c>
      <c r="L627" t="s">
        <v>871</v>
      </c>
      <c r="M627" t="s">
        <v>161</v>
      </c>
      <c r="N627">
        <v>27</v>
      </c>
      <c r="O627">
        <v>22</v>
      </c>
      <c r="P627">
        <v>22</v>
      </c>
      <c r="Q627">
        <v>22</v>
      </c>
      <c r="R627">
        <v>0</v>
      </c>
      <c r="S627">
        <v>94131</v>
      </c>
      <c r="T627" t="s">
        <v>886</v>
      </c>
      <c r="U627">
        <v>0</v>
      </c>
      <c r="V627"/>
      <c r="W627">
        <v>1</v>
      </c>
      <c r="X627" t="s">
        <v>194</v>
      </c>
      <c r="Y627"/>
      <c r="Z627" t="s">
        <v>900</v>
      </c>
      <c r="AA627" t="s">
        <v>160</v>
      </c>
      <c r="AB627" t="s">
        <v>198</v>
      </c>
      <c r="AC627"/>
      <c r="AD627"/>
      <c r="AE627"/>
      <c r="AF627" s="13">
        <v>46251</v>
      </c>
      <c r="AG627" s="13">
        <v>46367</v>
      </c>
      <c r="AH627" t="s">
        <v>206</v>
      </c>
      <c r="AI627">
        <v>1275</v>
      </c>
      <c r="AJ627" t="s">
        <v>2</v>
      </c>
      <c r="AK627" t="s">
        <v>498</v>
      </c>
      <c r="AL627" t="s">
        <v>525</v>
      </c>
      <c r="AM627" s="13">
        <v>46252</v>
      </c>
      <c r="AN627" s="13">
        <v>46367</v>
      </c>
      <c r="AO627"/>
      <c r="AP627"/>
      <c r="AQ627"/>
      <c r="AR627"/>
      <c r="AS627"/>
      <c r="AT627" s="59">
        <f>VLOOKUP($BR627,Tables!$D$14:$I$27,2,FALSE)*W627</f>
        <v>160</v>
      </c>
      <c r="AU627" s="59">
        <f>VLOOKUP($BR627,Tables!$D$14:$I$27,3,FALSE)</f>
        <v>0</v>
      </c>
      <c r="AV627" s="59">
        <f>VLOOKUP($BR627,Tables!$D$14:$I$27,4,FALSE)*W627</f>
        <v>0</v>
      </c>
      <c r="AW627" s="59">
        <f>VLOOKUP($BR627,Tables!$D$14:$I$27,5,FALSE)*W627</f>
        <v>0</v>
      </c>
      <c r="AX627" s="52">
        <f>IF(ISERROR(VLOOKUP(V627,Tables!$A$2:$B$27,2,FALSE))=TRUE,0,VLOOKUP(V627,Tables!$A$2:$B$27,2,FALSE))*VLOOKUP(BR627,Tables!$D$14:$J$27,7,FALSE)</f>
        <v>0</v>
      </c>
      <c r="AY627" s="52">
        <f>IF(ISERROR(VLOOKUP(BS627,Tables!$A$2:$B$31,2,FALSE))=TRUE,0,VLOOKUP(BS627,Tables!$A$2:$B$31,2,FALSE))</f>
        <v>0</v>
      </c>
      <c r="AZ627" s="59">
        <f>VLOOKUP($BR627,Tables!$D$14:$K$27,8,FALSE)</f>
        <v>0</v>
      </c>
      <c r="BA627" s="59">
        <f>IF(OR(BR627="T150",BR627="HYBT150"),W627*Tables!$L$23,0)</f>
        <v>80</v>
      </c>
      <c r="BB627" s="59">
        <f>IF(OR(BR627="T200",BR627="HYBT200"),W627*Tables!$E$24,0)</f>
        <v>0</v>
      </c>
      <c r="BC627" s="61">
        <f t="shared" si="124"/>
        <v>240</v>
      </c>
      <c r="BD627" s="55" t="str">
        <f t="shared" si="136"/>
        <v/>
      </c>
      <c r="BE627" s="55" t="str">
        <f t="shared" si="136"/>
        <v/>
      </c>
      <c r="BF627" s="55" t="str">
        <f t="shared" si="136"/>
        <v/>
      </c>
      <c r="BG627" s="55" t="str">
        <f t="shared" si="136"/>
        <v/>
      </c>
      <c r="BH627" s="55" t="str">
        <f t="shared" si="136"/>
        <v/>
      </c>
      <c r="BI627" s="55" t="str">
        <f t="shared" si="136"/>
        <v/>
      </c>
      <c r="BJ627" s="55" t="str">
        <f t="shared" si="136"/>
        <v/>
      </c>
      <c r="BK627" s="55" t="str">
        <f t="shared" si="136"/>
        <v>HYB</v>
      </c>
      <c r="BL627" s="55" t="str">
        <f t="shared" si="136"/>
        <v/>
      </c>
      <c r="BM627" s="55" t="str">
        <f t="shared" si="136"/>
        <v/>
      </c>
      <c r="BN627" s="55" t="str">
        <f t="shared" si="136"/>
        <v/>
      </c>
      <c r="BO627" s="55" t="str">
        <f t="shared" si="136"/>
        <v/>
      </c>
      <c r="BP627" s="55" t="str">
        <f t="shared" si="136"/>
        <v>T150</v>
      </c>
      <c r="BQ627" s="55" t="str">
        <f t="shared" si="136"/>
        <v/>
      </c>
      <c r="BR627" s="62" t="str">
        <f t="shared" si="125"/>
        <v>HYBT150</v>
      </c>
      <c r="BS627" s="62" t="str">
        <f t="shared" si="126"/>
        <v/>
      </c>
      <c r="BT627" s="63">
        <f t="shared" si="127"/>
        <v>117</v>
      </c>
      <c r="BU627" s="64">
        <f t="shared" si="128"/>
        <v>6.02</v>
      </c>
      <c r="BV627" s="64">
        <f t="shared" si="129"/>
        <v>13.04</v>
      </c>
      <c r="BW627" s="64">
        <f t="shared" si="130"/>
        <v>97.44</v>
      </c>
      <c r="BX627" s="65">
        <f t="shared" si="131"/>
        <v>46257.02</v>
      </c>
      <c r="BY627" s="65">
        <f t="shared" si="132"/>
        <v>46264.04</v>
      </c>
      <c r="BZ627" s="65">
        <f t="shared" si="133"/>
        <v>46349.440000000002</v>
      </c>
    </row>
    <row r="628" spans="1:78" ht="15.5" x14ac:dyDescent="0.35">
      <c r="A628">
        <v>71416</v>
      </c>
      <c r="B628" t="s">
        <v>782</v>
      </c>
      <c r="C628" t="s">
        <v>63</v>
      </c>
      <c r="D628">
        <v>262</v>
      </c>
      <c r="E628">
        <v>3002</v>
      </c>
      <c r="F628" t="s">
        <v>408</v>
      </c>
      <c r="G628" t="s">
        <v>283</v>
      </c>
      <c r="H628" t="s">
        <v>63</v>
      </c>
      <c r="I628" s="13">
        <v>46251</v>
      </c>
      <c r="J628" s="13">
        <v>46367</v>
      </c>
      <c r="K628" s="13">
        <v>46309</v>
      </c>
      <c r="L628" t="s">
        <v>871</v>
      </c>
      <c r="M628" t="s">
        <v>161</v>
      </c>
      <c r="N628">
        <v>11</v>
      </c>
      <c r="O628">
        <v>11</v>
      </c>
      <c r="P628">
        <v>11</v>
      </c>
      <c r="Q628">
        <v>11</v>
      </c>
      <c r="R628">
        <v>0</v>
      </c>
      <c r="S628">
        <v>94131</v>
      </c>
      <c r="T628" t="s">
        <v>886</v>
      </c>
      <c r="U628">
        <v>0</v>
      </c>
      <c r="V628"/>
      <c r="W628">
        <v>1</v>
      </c>
      <c r="X628" t="s">
        <v>194</v>
      </c>
      <c r="Y628"/>
      <c r="Z628" t="s">
        <v>900</v>
      </c>
      <c r="AA628" t="s">
        <v>160</v>
      </c>
      <c r="AB628" t="s">
        <v>198</v>
      </c>
      <c r="AC628"/>
      <c r="AD628"/>
      <c r="AE628"/>
      <c r="AF628" s="13">
        <v>46251</v>
      </c>
      <c r="AG628" s="13">
        <v>46367</v>
      </c>
      <c r="AH628" t="s">
        <v>206</v>
      </c>
      <c r="AI628">
        <v>1274</v>
      </c>
      <c r="AJ628" t="s">
        <v>357</v>
      </c>
      <c r="AK628" t="s">
        <v>901</v>
      </c>
      <c r="AL628" t="s">
        <v>525</v>
      </c>
      <c r="AM628" s="13">
        <v>46252</v>
      </c>
      <c r="AN628" s="13">
        <v>46367</v>
      </c>
      <c r="AO628"/>
      <c r="AP628"/>
      <c r="AQ628"/>
      <c r="AR628"/>
      <c r="AS628"/>
      <c r="AT628" s="59">
        <f>VLOOKUP($BR628,Tables!$D$14:$I$27,2,FALSE)*W628</f>
        <v>160</v>
      </c>
      <c r="AU628" s="59">
        <f>VLOOKUP($BR628,Tables!$D$14:$I$27,3,FALSE)</f>
        <v>0</v>
      </c>
      <c r="AV628" s="59">
        <f>VLOOKUP($BR628,Tables!$D$14:$I$27,4,FALSE)*W628</f>
        <v>0</v>
      </c>
      <c r="AW628" s="59">
        <f>VLOOKUP($BR628,Tables!$D$14:$I$27,5,FALSE)*W628</f>
        <v>0</v>
      </c>
      <c r="AX628" s="52">
        <f>IF(ISERROR(VLOOKUP(V628,Tables!$A$2:$B$27,2,FALSE))=TRUE,0,VLOOKUP(V628,Tables!$A$2:$B$27,2,FALSE))*VLOOKUP(BR628,Tables!$D$14:$J$27,7,FALSE)</f>
        <v>0</v>
      </c>
      <c r="AY628" s="52">
        <f>IF(ISERROR(VLOOKUP(BS628,Tables!$A$2:$B$31,2,FALSE))=TRUE,0,VLOOKUP(BS628,Tables!$A$2:$B$31,2,FALSE))</f>
        <v>0</v>
      </c>
      <c r="AZ628" s="59">
        <f>VLOOKUP($BR628,Tables!$D$14:$K$27,8,FALSE)</f>
        <v>0</v>
      </c>
      <c r="BA628" s="59">
        <f>IF(OR(BR628="T150",BR628="HYBT150"),W628*Tables!$L$23,0)</f>
        <v>80</v>
      </c>
      <c r="BB628" s="59">
        <f>IF(OR(BR628="T200",BR628="HYBT200"),W628*Tables!$E$24,0)</f>
        <v>0</v>
      </c>
      <c r="BC628" s="61">
        <f t="shared" si="124"/>
        <v>240</v>
      </c>
      <c r="BD628" s="55" t="str">
        <f t="shared" si="136"/>
        <v/>
      </c>
      <c r="BE628" s="55" t="str">
        <f t="shared" si="136"/>
        <v/>
      </c>
      <c r="BF628" s="55" t="str">
        <f t="shared" si="136"/>
        <v/>
      </c>
      <c r="BG628" s="55" t="str">
        <f t="shared" si="136"/>
        <v/>
      </c>
      <c r="BH628" s="55" t="str">
        <f t="shared" si="136"/>
        <v/>
      </c>
      <c r="BI628" s="55" t="str">
        <f t="shared" si="136"/>
        <v/>
      </c>
      <c r="BJ628" s="55" t="str">
        <f t="shared" si="136"/>
        <v/>
      </c>
      <c r="BK628" s="55" t="str">
        <f t="shared" si="136"/>
        <v>HYB</v>
      </c>
      <c r="BL628" s="55" t="str">
        <f t="shared" si="136"/>
        <v/>
      </c>
      <c r="BM628" s="55" t="str">
        <f t="shared" si="136"/>
        <v/>
      </c>
      <c r="BN628" s="55" t="str">
        <f t="shared" si="136"/>
        <v/>
      </c>
      <c r="BO628" s="55" t="str">
        <f t="shared" si="136"/>
        <v/>
      </c>
      <c r="BP628" s="55" t="str">
        <f t="shared" si="136"/>
        <v>T150</v>
      </c>
      <c r="BQ628" s="55" t="str">
        <f t="shared" si="136"/>
        <v/>
      </c>
      <c r="BR628" s="62" t="str">
        <f t="shared" si="125"/>
        <v>HYBT150</v>
      </c>
      <c r="BS628" s="62" t="str">
        <f t="shared" si="126"/>
        <v/>
      </c>
      <c r="BT628" s="63">
        <f t="shared" si="127"/>
        <v>117</v>
      </c>
      <c r="BU628" s="64">
        <f t="shared" si="128"/>
        <v>6.02</v>
      </c>
      <c r="BV628" s="64">
        <f t="shared" si="129"/>
        <v>13.04</v>
      </c>
      <c r="BW628" s="64">
        <f t="shared" si="130"/>
        <v>97.44</v>
      </c>
      <c r="BX628" s="65">
        <f t="shared" si="131"/>
        <v>46257.02</v>
      </c>
      <c r="BY628" s="65">
        <f t="shared" si="132"/>
        <v>46264.04</v>
      </c>
      <c r="BZ628" s="65">
        <f t="shared" si="133"/>
        <v>46349.440000000002</v>
      </c>
    </row>
    <row r="629" spans="1:78" s="58" customFormat="1" ht="15.5" x14ac:dyDescent="0.35">
      <c r="A629">
        <v>71417</v>
      </c>
      <c r="B629" t="s">
        <v>782</v>
      </c>
      <c r="C629" t="s">
        <v>409</v>
      </c>
      <c r="D629">
        <v>101</v>
      </c>
      <c r="E629">
        <v>3001</v>
      </c>
      <c r="F629" t="s">
        <v>410</v>
      </c>
      <c r="G629" t="s">
        <v>270</v>
      </c>
      <c r="H629" t="s">
        <v>409</v>
      </c>
      <c r="I629" s="13">
        <v>46251</v>
      </c>
      <c r="J629" s="13">
        <v>46367</v>
      </c>
      <c r="K629" s="13">
        <v>46309</v>
      </c>
      <c r="L629" t="s">
        <v>258</v>
      </c>
      <c r="M629" t="s">
        <v>161</v>
      </c>
      <c r="N629">
        <v>10</v>
      </c>
      <c r="O629">
        <v>4</v>
      </c>
      <c r="P629">
        <v>4</v>
      </c>
      <c r="Q629">
        <v>4</v>
      </c>
      <c r="R629">
        <v>0</v>
      </c>
      <c r="S629">
        <v>105302</v>
      </c>
      <c r="T629" t="s">
        <v>290</v>
      </c>
      <c r="U629">
        <v>0</v>
      </c>
      <c r="V629"/>
      <c r="W629">
        <v>3</v>
      </c>
      <c r="X629" t="s">
        <v>194</v>
      </c>
      <c r="Y629" t="s">
        <v>736</v>
      </c>
      <c r="Z629" t="s">
        <v>278</v>
      </c>
      <c r="AA629" t="s">
        <v>160</v>
      </c>
      <c r="AB629" t="s">
        <v>198</v>
      </c>
      <c r="AC629"/>
      <c r="AD629"/>
      <c r="AE629"/>
      <c r="AF629" s="13">
        <v>46251</v>
      </c>
      <c r="AG629" s="13">
        <v>46367</v>
      </c>
      <c r="AH629" t="s">
        <v>194</v>
      </c>
      <c r="AI629">
        <v>1364</v>
      </c>
      <c r="AJ629" t="s">
        <v>8</v>
      </c>
      <c r="AK629" t="s">
        <v>220</v>
      </c>
      <c r="AL629" t="s">
        <v>525</v>
      </c>
      <c r="AM629" s="13">
        <v>46252</v>
      </c>
      <c r="AN629" s="13">
        <v>46364</v>
      </c>
      <c r="AO629"/>
      <c r="AP629"/>
      <c r="AQ629"/>
      <c r="AR629"/>
      <c r="AS629"/>
      <c r="AT629" s="59">
        <f>VLOOKUP($BR629,Tables!$D$14:$I$27,2,FALSE)*W629</f>
        <v>480</v>
      </c>
      <c r="AU629" s="59">
        <f>VLOOKUP($BR629,Tables!$D$14:$I$27,3,FALSE)</f>
        <v>0</v>
      </c>
      <c r="AV629" s="59">
        <f>VLOOKUP($BR629,Tables!$D$14:$I$27,4,FALSE)*W629</f>
        <v>0</v>
      </c>
      <c r="AW629" s="59">
        <f>VLOOKUP($BR629,Tables!$D$14:$I$27,5,FALSE)*W629</f>
        <v>0</v>
      </c>
      <c r="AX629" s="52">
        <f>IF(ISERROR(VLOOKUP(V629,Tables!$A$2:$B$27,2,FALSE))=TRUE,0,VLOOKUP(V629,Tables!$A$2:$B$27,2,FALSE))*VLOOKUP(BR629,Tables!$D$14:$J$27,7,FALSE)</f>
        <v>0</v>
      </c>
      <c r="AY629" s="52">
        <f>IF(ISERROR(VLOOKUP(BS629,Tables!$A$2:$B$31,2,FALSE))=TRUE,0,VLOOKUP(BS629,Tables!$A$2:$B$31,2,FALSE))</f>
        <v>0</v>
      </c>
      <c r="AZ629" s="59">
        <f>VLOOKUP($BR629,Tables!$D$14:$K$27,8,FALSE)</f>
        <v>0</v>
      </c>
      <c r="BA629" s="59">
        <f>IF(OR(BR629="T150",BR629="HYBT150"),W629*Tables!$L$23,0)</f>
        <v>0</v>
      </c>
      <c r="BB629" s="59">
        <f>IF(OR(BR629="T200",BR629="HYBT200"),W629*Tables!$E$24,0)</f>
        <v>0</v>
      </c>
      <c r="BC629" s="61">
        <f t="shared" si="124"/>
        <v>480</v>
      </c>
      <c r="BD629" s="55" t="str">
        <f t="shared" si="136"/>
        <v/>
      </c>
      <c r="BE629" s="55" t="str">
        <f t="shared" si="136"/>
        <v/>
      </c>
      <c r="BF629" s="55" t="str">
        <f t="shared" si="136"/>
        <v/>
      </c>
      <c r="BG629" s="55" t="str">
        <f t="shared" si="136"/>
        <v/>
      </c>
      <c r="BH629" s="55" t="str">
        <f t="shared" si="136"/>
        <v/>
      </c>
      <c r="BI629" s="55" t="str">
        <f t="shared" si="136"/>
        <v/>
      </c>
      <c r="BJ629" s="55" t="str">
        <f t="shared" si="136"/>
        <v/>
      </c>
      <c r="BK629" s="55" t="str">
        <f t="shared" si="136"/>
        <v>HYB</v>
      </c>
      <c r="BL629" s="55" t="str">
        <f t="shared" si="136"/>
        <v/>
      </c>
      <c r="BM629" s="55" t="str">
        <f t="shared" si="136"/>
        <v/>
      </c>
      <c r="BN629" s="55" t="str">
        <f t="shared" si="136"/>
        <v/>
      </c>
      <c r="BO629" s="55" t="str">
        <f t="shared" si="136"/>
        <v/>
      </c>
      <c r="BP629" s="55" t="str">
        <f t="shared" si="136"/>
        <v/>
      </c>
      <c r="BQ629" s="55" t="str">
        <f t="shared" si="136"/>
        <v/>
      </c>
      <c r="BR629" s="62" t="str">
        <f t="shared" si="125"/>
        <v>HYB</v>
      </c>
      <c r="BS629" s="62" t="str">
        <f t="shared" si="126"/>
        <v/>
      </c>
      <c r="BT629" s="63">
        <f t="shared" si="127"/>
        <v>117</v>
      </c>
      <c r="BU629" s="64">
        <f t="shared" si="128"/>
        <v>6.02</v>
      </c>
      <c r="BV629" s="64">
        <f t="shared" si="129"/>
        <v>13.04</v>
      </c>
      <c r="BW629" s="64">
        <f t="shared" si="130"/>
        <v>97.44</v>
      </c>
      <c r="BX629" s="65">
        <f t="shared" si="131"/>
        <v>46257.02</v>
      </c>
      <c r="BY629" s="65">
        <f t="shared" si="132"/>
        <v>46264.04</v>
      </c>
      <c r="BZ629" s="65">
        <f t="shared" si="133"/>
        <v>46349.440000000002</v>
      </c>
    </row>
    <row r="630" spans="1:78" s="58" customFormat="1" ht="15.5" x14ac:dyDescent="0.35">
      <c r="A630">
        <v>71418</v>
      </c>
      <c r="B630" t="s">
        <v>782</v>
      </c>
      <c r="C630" t="s">
        <v>409</v>
      </c>
      <c r="D630">
        <v>101</v>
      </c>
      <c r="E630">
        <v>3002</v>
      </c>
      <c r="F630" t="s">
        <v>410</v>
      </c>
      <c r="G630" t="s">
        <v>270</v>
      </c>
      <c r="H630" t="s">
        <v>409</v>
      </c>
      <c r="I630" s="13">
        <v>46251</v>
      </c>
      <c r="J630" s="13">
        <v>46367</v>
      </c>
      <c r="K630" s="13">
        <v>46309</v>
      </c>
      <c r="L630" t="s">
        <v>256</v>
      </c>
      <c r="M630" t="s">
        <v>161</v>
      </c>
      <c r="N630">
        <v>10</v>
      </c>
      <c r="O630">
        <v>5</v>
      </c>
      <c r="P630">
        <v>5</v>
      </c>
      <c r="Q630">
        <v>5</v>
      </c>
      <c r="R630">
        <v>0</v>
      </c>
      <c r="S630">
        <v>105302</v>
      </c>
      <c r="T630" t="s">
        <v>290</v>
      </c>
      <c r="U630">
        <v>0</v>
      </c>
      <c r="V630"/>
      <c r="W630">
        <v>3</v>
      </c>
      <c r="X630" t="s">
        <v>194</v>
      </c>
      <c r="Y630" t="s">
        <v>737</v>
      </c>
      <c r="Z630" t="s">
        <v>277</v>
      </c>
      <c r="AA630"/>
      <c r="AB630"/>
      <c r="AC630"/>
      <c r="AD630"/>
      <c r="AE630"/>
      <c r="AF630" s="13">
        <v>46251</v>
      </c>
      <c r="AG630" s="13">
        <v>46367</v>
      </c>
      <c r="AH630"/>
      <c r="AI630"/>
      <c r="AJ630"/>
      <c r="AK630"/>
      <c r="AL630"/>
      <c r="AM630"/>
      <c r="AN630"/>
      <c r="AO630"/>
      <c r="AP630"/>
      <c r="AQ630"/>
      <c r="AR630"/>
      <c r="AS630"/>
      <c r="AT630" s="59">
        <f>VLOOKUP($BR630,Tables!$D$14:$I$27,2,FALSE)*W630</f>
        <v>480</v>
      </c>
      <c r="AU630" s="59">
        <f>VLOOKUP($BR630,Tables!$D$14:$I$27,3,FALSE)</f>
        <v>0</v>
      </c>
      <c r="AV630" s="59">
        <f>VLOOKUP($BR630,Tables!$D$14:$I$27,4,FALSE)*W630</f>
        <v>0</v>
      </c>
      <c r="AW630" s="59">
        <f>VLOOKUP($BR630,Tables!$D$14:$I$27,5,FALSE)*W630</f>
        <v>0</v>
      </c>
      <c r="AX630" s="52">
        <f>IF(ISERROR(VLOOKUP(V630,Tables!$A$2:$B$27,2,FALSE))=TRUE,0,VLOOKUP(V630,Tables!$A$2:$B$27,2,FALSE))*VLOOKUP(BR630,Tables!$D$14:$J$27,7,FALSE)</f>
        <v>0</v>
      </c>
      <c r="AY630" s="52">
        <f>IF(ISERROR(VLOOKUP(BS630,Tables!$A$2:$B$31,2,FALSE))=TRUE,0,VLOOKUP(BS630,Tables!$A$2:$B$31,2,FALSE))</f>
        <v>0</v>
      </c>
      <c r="AZ630" s="59">
        <f>VLOOKUP($BR630,Tables!$D$14:$K$27,8,FALSE)</f>
        <v>0</v>
      </c>
      <c r="BA630" s="59">
        <f>IF(OR(BR630="T150",BR630="HYBT150"),W630*Tables!$L$23,0)</f>
        <v>0</v>
      </c>
      <c r="BB630" s="59">
        <f>IF(OR(BR630="T200",BR630="HYBT200"),W630*Tables!$E$24,0)</f>
        <v>0</v>
      </c>
      <c r="BC630" s="61">
        <f t="shared" si="124"/>
        <v>480</v>
      </c>
      <c r="BD630" s="55" t="str">
        <f t="shared" si="136"/>
        <v/>
      </c>
      <c r="BE630" s="55" t="str">
        <f t="shared" si="136"/>
        <v/>
      </c>
      <c r="BF630" s="55" t="str">
        <f t="shared" si="136"/>
        <v/>
      </c>
      <c r="BG630" s="55" t="str">
        <f t="shared" si="136"/>
        <v/>
      </c>
      <c r="BH630" s="55" t="str">
        <f t="shared" si="136"/>
        <v/>
      </c>
      <c r="BI630" s="55" t="str">
        <f t="shared" si="136"/>
        <v/>
      </c>
      <c r="BJ630" s="55" t="str">
        <f t="shared" si="136"/>
        <v/>
      </c>
      <c r="BK630" s="55" t="str">
        <f t="shared" si="136"/>
        <v/>
      </c>
      <c r="BL630" s="55" t="str">
        <f t="shared" si="136"/>
        <v/>
      </c>
      <c r="BM630" s="55" t="str">
        <f t="shared" si="136"/>
        <v/>
      </c>
      <c r="BN630" s="55" t="str">
        <f t="shared" si="136"/>
        <v/>
      </c>
      <c r="BO630" s="55" t="str">
        <f t="shared" si="136"/>
        <v/>
      </c>
      <c r="BP630" s="55" t="str">
        <f t="shared" si="136"/>
        <v/>
      </c>
      <c r="BQ630" s="55" t="str">
        <f t="shared" si="136"/>
        <v/>
      </c>
      <c r="BR630" s="62" t="str">
        <f t="shared" si="125"/>
        <v>Base</v>
      </c>
      <c r="BS630" s="62" t="str">
        <f t="shared" si="126"/>
        <v/>
      </c>
      <c r="BT630" s="63">
        <f t="shared" si="127"/>
        <v>117</v>
      </c>
      <c r="BU630" s="64">
        <f t="shared" si="128"/>
        <v>6.02</v>
      </c>
      <c r="BV630" s="64">
        <f t="shared" si="129"/>
        <v>13.04</v>
      </c>
      <c r="BW630" s="64">
        <f t="shared" si="130"/>
        <v>97.44</v>
      </c>
      <c r="BX630" s="65">
        <f t="shared" si="131"/>
        <v>46257.02</v>
      </c>
      <c r="BY630" s="65">
        <f t="shared" si="132"/>
        <v>46264.04</v>
      </c>
      <c r="BZ630" s="65">
        <f t="shared" si="133"/>
        <v>46349.440000000002</v>
      </c>
    </row>
    <row r="631" spans="1:78" s="58" customFormat="1" ht="15.5" x14ac:dyDescent="0.35">
      <c r="A631">
        <v>71941</v>
      </c>
      <c r="B631" t="s">
        <v>782</v>
      </c>
      <c r="C631" t="s">
        <v>409</v>
      </c>
      <c r="D631">
        <v>107</v>
      </c>
      <c r="E631">
        <v>3001</v>
      </c>
      <c r="F631" t="s">
        <v>411</v>
      </c>
      <c r="G631" t="s">
        <v>270</v>
      </c>
      <c r="H631" t="s">
        <v>409</v>
      </c>
      <c r="I631" s="13">
        <v>46254</v>
      </c>
      <c r="J631" s="13">
        <v>46367</v>
      </c>
      <c r="K631" s="13">
        <v>46310</v>
      </c>
      <c r="L631" t="s">
        <v>282</v>
      </c>
      <c r="M631" t="s">
        <v>193</v>
      </c>
      <c r="N631">
        <v>12</v>
      </c>
      <c r="O631">
        <v>8</v>
      </c>
      <c r="P631">
        <v>8</v>
      </c>
      <c r="Q631">
        <v>8</v>
      </c>
      <c r="R631">
        <v>0</v>
      </c>
      <c r="S631">
        <v>105302</v>
      </c>
      <c r="T631" t="s">
        <v>290</v>
      </c>
      <c r="U631">
        <v>0</v>
      </c>
      <c r="V631"/>
      <c r="W631">
        <v>3</v>
      </c>
      <c r="X631" t="s">
        <v>194</v>
      </c>
      <c r="Y631"/>
      <c r="Z631"/>
      <c r="AA631" t="s">
        <v>194</v>
      </c>
      <c r="AB631">
        <v>1364</v>
      </c>
      <c r="AC631" t="s">
        <v>204</v>
      </c>
      <c r="AD631" t="s">
        <v>52</v>
      </c>
      <c r="AE631" t="s">
        <v>475</v>
      </c>
      <c r="AF631" s="13">
        <v>46254</v>
      </c>
      <c r="AG631" s="13">
        <v>46367</v>
      </c>
      <c r="AH631"/>
      <c r="AI631"/>
      <c r="AJ631"/>
      <c r="AK631"/>
      <c r="AL631"/>
      <c r="AM631"/>
      <c r="AN631"/>
      <c r="AO631"/>
      <c r="AP631"/>
      <c r="AQ631"/>
      <c r="AR631"/>
      <c r="AS631"/>
      <c r="AT631" s="59">
        <f>VLOOKUP($BR631,Tables!$D$14:$I$27,2,FALSE)*W631</f>
        <v>480</v>
      </c>
      <c r="AU631" s="59">
        <f>VLOOKUP($BR631,Tables!$D$14:$I$27,3,FALSE)</f>
        <v>0</v>
      </c>
      <c r="AV631" s="59">
        <f>VLOOKUP($BR631,Tables!$D$14:$I$27,4,FALSE)*W631</f>
        <v>0</v>
      </c>
      <c r="AW631" s="59">
        <f>VLOOKUP($BR631,Tables!$D$14:$I$27,5,FALSE)*W631</f>
        <v>0</v>
      </c>
      <c r="AX631" s="52">
        <f>IF(ISERROR(VLOOKUP(V631,Tables!$A$2:$B$27,2,FALSE))=TRUE,0,VLOOKUP(V631,Tables!$A$2:$B$27,2,FALSE))*VLOOKUP(BR631,Tables!$D$14:$J$27,7,FALSE)</f>
        <v>0</v>
      </c>
      <c r="AY631" s="52">
        <f>IF(ISERROR(VLOOKUP(BS631,Tables!$A$2:$B$31,2,FALSE))=TRUE,0,VLOOKUP(BS631,Tables!$A$2:$B$31,2,FALSE))</f>
        <v>0</v>
      </c>
      <c r="AZ631" s="59">
        <f>VLOOKUP($BR631,Tables!$D$14:$K$27,8,FALSE)</f>
        <v>0</v>
      </c>
      <c r="BA631" s="59">
        <f>IF(OR(BR631="T150",BR631="HYBT150"),W631*Tables!$L$23,0)</f>
        <v>0</v>
      </c>
      <c r="BB631" s="59">
        <f>IF(OR(BR631="T200",BR631="HYBT200"),W631*Tables!$E$24,0)</f>
        <v>0</v>
      </c>
      <c r="BC631" s="61">
        <f t="shared" si="124"/>
        <v>480</v>
      </c>
      <c r="BD631" s="55" t="str">
        <f t="shared" si="136"/>
        <v/>
      </c>
      <c r="BE631" s="55" t="str">
        <f t="shared" si="136"/>
        <v/>
      </c>
      <c r="BF631" s="55" t="str">
        <f t="shared" si="136"/>
        <v/>
      </c>
      <c r="BG631" s="55" t="str">
        <f t="shared" si="136"/>
        <v/>
      </c>
      <c r="BH631" s="55" t="str">
        <f t="shared" si="136"/>
        <v/>
      </c>
      <c r="BI631" s="55" t="str">
        <f t="shared" si="136"/>
        <v/>
      </c>
      <c r="BJ631" s="55" t="str">
        <f t="shared" si="136"/>
        <v/>
      </c>
      <c r="BK631" s="55" t="str">
        <f t="shared" si="136"/>
        <v/>
      </c>
      <c r="BL631" s="55" t="str">
        <f t="shared" si="136"/>
        <v/>
      </c>
      <c r="BM631" s="55" t="str">
        <f t="shared" si="136"/>
        <v/>
      </c>
      <c r="BN631" s="55" t="str">
        <f t="shared" si="136"/>
        <v/>
      </c>
      <c r="BO631" s="55" t="str">
        <f t="shared" si="136"/>
        <v/>
      </c>
      <c r="BP631" s="55" t="str">
        <f t="shared" si="136"/>
        <v/>
      </c>
      <c r="BQ631" s="55" t="str">
        <f t="shared" si="136"/>
        <v/>
      </c>
      <c r="BR631" s="62" t="str">
        <f t="shared" si="125"/>
        <v>Base</v>
      </c>
      <c r="BS631" s="62" t="str">
        <f t="shared" si="126"/>
        <v/>
      </c>
      <c r="BT631" s="63">
        <f t="shared" si="127"/>
        <v>114</v>
      </c>
      <c r="BU631" s="64">
        <f t="shared" si="128"/>
        <v>5.84</v>
      </c>
      <c r="BV631" s="64">
        <f t="shared" si="129"/>
        <v>12.68</v>
      </c>
      <c r="BW631" s="64">
        <f t="shared" si="130"/>
        <v>94.92</v>
      </c>
      <c r="BX631" s="65">
        <f t="shared" si="131"/>
        <v>46259.839999999997</v>
      </c>
      <c r="BY631" s="65">
        <f t="shared" si="132"/>
        <v>46266.68</v>
      </c>
      <c r="BZ631" s="65">
        <f t="shared" si="133"/>
        <v>46349.919999999998</v>
      </c>
    </row>
    <row r="632" spans="1:78" s="58" customFormat="1" ht="15.5" x14ac:dyDescent="0.35">
      <c r="A632">
        <v>71419</v>
      </c>
      <c r="B632" t="s">
        <v>782</v>
      </c>
      <c r="C632" t="s">
        <v>409</v>
      </c>
      <c r="D632">
        <v>125</v>
      </c>
      <c r="E632">
        <v>3001</v>
      </c>
      <c r="F632" t="s">
        <v>412</v>
      </c>
      <c r="G632" t="s">
        <v>270</v>
      </c>
      <c r="H632" t="s">
        <v>409</v>
      </c>
      <c r="I632" s="13">
        <v>46251</v>
      </c>
      <c r="J632" s="13">
        <v>46367</v>
      </c>
      <c r="K632" s="13">
        <v>46309</v>
      </c>
      <c r="L632" t="s">
        <v>258</v>
      </c>
      <c r="M632" t="s">
        <v>161</v>
      </c>
      <c r="N632">
        <v>10</v>
      </c>
      <c r="O632">
        <v>3</v>
      </c>
      <c r="P632">
        <v>3</v>
      </c>
      <c r="Q632">
        <v>3</v>
      </c>
      <c r="R632">
        <v>0</v>
      </c>
      <c r="S632">
        <v>105302</v>
      </c>
      <c r="T632" t="s">
        <v>290</v>
      </c>
      <c r="U632">
        <v>0</v>
      </c>
      <c r="V632"/>
      <c r="W632">
        <v>3</v>
      </c>
      <c r="X632" t="s">
        <v>194</v>
      </c>
      <c r="Y632"/>
      <c r="Z632" t="s">
        <v>278</v>
      </c>
      <c r="AA632" t="s">
        <v>160</v>
      </c>
      <c r="AB632" t="s">
        <v>198</v>
      </c>
      <c r="AC632"/>
      <c r="AD632"/>
      <c r="AE632"/>
      <c r="AF632" s="13">
        <v>46251</v>
      </c>
      <c r="AG632" s="13">
        <v>46367</v>
      </c>
      <c r="AH632" t="s">
        <v>194</v>
      </c>
      <c r="AI632">
        <v>1364</v>
      </c>
      <c r="AJ632" t="s">
        <v>200</v>
      </c>
      <c r="AK632" t="s">
        <v>325</v>
      </c>
      <c r="AL632" t="s">
        <v>525</v>
      </c>
      <c r="AM632" s="13">
        <v>46252</v>
      </c>
      <c r="AN632" s="13">
        <v>46364</v>
      </c>
      <c r="AO632"/>
      <c r="AP632"/>
      <c r="AQ632"/>
      <c r="AR632"/>
      <c r="AS632"/>
      <c r="AT632" s="59">
        <f>VLOOKUP($BR632,Tables!$D$14:$I$27,2,FALSE)*W632</f>
        <v>480</v>
      </c>
      <c r="AU632" s="59">
        <f>VLOOKUP($BR632,Tables!$D$14:$I$27,3,FALSE)</f>
        <v>0</v>
      </c>
      <c r="AV632" s="59">
        <f>VLOOKUP($BR632,Tables!$D$14:$I$27,4,FALSE)*W632</f>
        <v>0</v>
      </c>
      <c r="AW632" s="59">
        <f>VLOOKUP($BR632,Tables!$D$14:$I$27,5,FALSE)*W632</f>
        <v>0</v>
      </c>
      <c r="AX632" s="52">
        <f>IF(ISERROR(VLOOKUP(V632,Tables!$A$2:$B$27,2,FALSE))=TRUE,0,VLOOKUP(V632,Tables!$A$2:$B$27,2,FALSE))*VLOOKUP(BR632,Tables!$D$14:$J$27,7,FALSE)</f>
        <v>0</v>
      </c>
      <c r="AY632" s="52">
        <f>IF(ISERROR(VLOOKUP(BS632,Tables!$A$2:$B$31,2,FALSE))=TRUE,0,VLOOKUP(BS632,Tables!$A$2:$B$31,2,FALSE))</f>
        <v>0</v>
      </c>
      <c r="AZ632" s="59">
        <f>VLOOKUP($BR632,Tables!$D$14:$K$27,8,FALSE)</f>
        <v>0</v>
      </c>
      <c r="BA632" s="59">
        <f>IF(OR(BR632="T150",BR632="HYBT150"),W632*Tables!$L$23,0)</f>
        <v>0</v>
      </c>
      <c r="BB632" s="59">
        <f>IF(OR(BR632="T200",BR632="HYBT200"),W632*Tables!$E$24,0)</f>
        <v>0</v>
      </c>
      <c r="BC632" s="61">
        <f t="shared" si="124"/>
        <v>480</v>
      </c>
      <c r="BD632" s="55" t="str">
        <f t="shared" si="136"/>
        <v/>
      </c>
      <c r="BE632" s="55" t="str">
        <f t="shared" si="136"/>
        <v/>
      </c>
      <c r="BF632" s="55" t="str">
        <f t="shared" si="136"/>
        <v/>
      </c>
      <c r="BG632" s="55" t="str">
        <f t="shared" si="136"/>
        <v/>
      </c>
      <c r="BH632" s="55" t="str">
        <f t="shared" si="136"/>
        <v/>
      </c>
      <c r="BI632" s="55" t="str">
        <f t="shared" si="136"/>
        <v/>
      </c>
      <c r="BJ632" s="55" t="str">
        <f t="shared" si="136"/>
        <v/>
      </c>
      <c r="BK632" s="55" t="str">
        <f t="shared" si="136"/>
        <v>HYB</v>
      </c>
      <c r="BL632" s="55" t="str">
        <f t="shared" si="136"/>
        <v/>
      </c>
      <c r="BM632" s="55" t="str">
        <f t="shared" si="136"/>
        <v/>
      </c>
      <c r="BN632" s="55" t="str">
        <f t="shared" si="136"/>
        <v/>
      </c>
      <c r="BO632" s="55" t="str">
        <f t="shared" si="136"/>
        <v/>
      </c>
      <c r="BP632" s="55" t="str">
        <f t="shared" si="136"/>
        <v/>
      </c>
      <c r="BQ632" s="55" t="str">
        <f t="shared" si="136"/>
        <v/>
      </c>
      <c r="BR632" s="62" t="str">
        <f t="shared" si="125"/>
        <v>HYB</v>
      </c>
      <c r="BS632" s="62" t="str">
        <f t="shared" si="126"/>
        <v/>
      </c>
      <c r="BT632" s="63">
        <f t="shared" si="127"/>
        <v>117</v>
      </c>
      <c r="BU632" s="64">
        <f t="shared" si="128"/>
        <v>6.02</v>
      </c>
      <c r="BV632" s="64">
        <f t="shared" si="129"/>
        <v>13.04</v>
      </c>
      <c r="BW632" s="64">
        <f t="shared" si="130"/>
        <v>97.44</v>
      </c>
      <c r="BX632" s="65">
        <f t="shared" si="131"/>
        <v>46257.02</v>
      </c>
      <c r="BY632" s="65">
        <f t="shared" si="132"/>
        <v>46264.04</v>
      </c>
      <c r="BZ632" s="65">
        <f t="shared" si="133"/>
        <v>46349.440000000002</v>
      </c>
    </row>
    <row r="633" spans="1:78" s="58" customFormat="1" ht="15.5" x14ac:dyDescent="0.35">
      <c r="A633">
        <v>71420</v>
      </c>
      <c r="B633" t="s">
        <v>782</v>
      </c>
      <c r="C633" t="s">
        <v>409</v>
      </c>
      <c r="D633">
        <v>125</v>
      </c>
      <c r="E633">
        <v>3002</v>
      </c>
      <c r="F633" t="s">
        <v>412</v>
      </c>
      <c r="G633" t="s">
        <v>270</v>
      </c>
      <c r="H633" t="s">
        <v>409</v>
      </c>
      <c r="I633" s="13">
        <v>46251</v>
      </c>
      <c r="J633" s="13">
        <v>46367</v>
      </c>
      <c r="K633" s="13">
        <v>46309</v>
      </c>
      <c r="L633" t="s">
        <v>256</v>
      </c>
      <c r="M633" t="s">
        <v>161</v>
      </c>
      <c r="N633">
        <v>10</v>
      </c>
      <c r="O633">
        <v>3</v>
      </c>
      <c r="P633">
        <v>3</v>
      </c>
      <c r="Q633">
        <v>3</v>
      </c>
      <c r="R633">
        <v>0</v>
      </c>
      <c r="S633">
        <v>105302</v>
      </c>
      <c r="T633" t="s">
        <v>290</v>
      </c>
      <c r="U633">
        <v>0</v>
      </c>
      <c r="V633"/>
      <c r="W633">
        <v>3</v>
      </c>
      <c r="X633" t="s">
        <v>194</v>
      </c>
      <c r="Y633"/>
      <c r="Z633" t="s">
        <v>277</v>
      </c>
      <c r="AA633"/>
      <c r="AB633"/>
      <c r="AC633"/>
      <c r="AD633"/>
      <c r="AE633"/>
      <c r="AF633" s="13">
        <v>46251</v>
      </c>
      <c r="AG633" s="13">
        <v>46367</v>
      </c>
      <c r="AH633"/>
      <c r="AI633"/>
      <c r="AJ633"/>
      <c r="AK633"/>
      <c r="AL633"/>
      <c r="AM633"/>
      <c r="AN633"/>
      <c r="AO633"/>
      <c r="AP633"/>
      <c r="AQ633"/>
      <c r="AR633"/>
      <c r="AS633"/>
      <c r="AT633" s="59">
        <f>VLOOKUP($BR633,Tables!$D$14:$I$27,2,FALSE)*W633</f>
        <v>480</v>
      </c>
      <c r="AU633" s="59">
        <f>VLOOKUP($BR633,Tables!$D$14:$I$27,3,FALSE)</f>
        <v>0</v>
      </c>
      <c r="AV633" s="59">
        <f>VLOOKUP($BR633,Tables!$D$14:$I$27,4,FALSE)*W633</f>
        <v>0</v>
      </c>
      <c r="AW633" s="59">
        <f>VLOOKUP($BR633,Tables!$D$14:$I$27,5,FALSE)*W633</f>
        <v>0</v>
      </c>
      <c r="AX633" s="52">
        <f>IF(ISERROR(VLOOKUP(V633,Tables!$A$2:$B$27,2,FALSE))=TRUE,0,VLOOKUP(V633,Tables!$A$2:$B$27,2,FALSE))*VLOOKUP(BR633,Tables!$D$14:$J$27,7,FALSE)</f>
        <v>0</v>
      </c>
      <c r="AY633" s="52">
        <f>IF(ISERROR(VLOOKUP(BS633,Tables!$A$2:$B$31,2,FALSE))=TRUE,0,VLOOKUP(BS633,Tables!$A$2:$B$31,2,FALSE))</f>
        <v>0</v>
      </c>
      <c r="AZ633" s="59">
        <f>VLOOKUP($BR633,Tables!$D$14:$K$27,8,FALSE)</f>
        <v>0</v>
      </c>
      <c r="BA633" s="59">
        <f>IF(OR(BR633="T150",BR633="HYBT150"),W633*Tables!$L$23,0)</f>
        <v>0</v>
      </c>
      <c r="BB633" s="59">
        <f>IF(OR(BR633="T200",BR633="HYBT200"),W633*Tables!$E$24,0)</f>
        <v>0</v>
      </c>
      <c r="BC633" s="61">
        <f t="shared" si="124"/>
        <v>480</v>
      </c>
      <c r="BD633" s="55" t="str">
        <f t="shared" si="136"/>
        <v/>
      </c>
      <c r="BE633" s="55" t="str">
        <f t="shared" si="136"/>
        <v/>
      </c>
      <c r="BF633" s="55" t="str">
        <f t="shared" si="136"/>
        <v/>
      </c>
      <c r="BG633" s="55" t="str">
        <f t="shared" si="136"/>
        <v/>
      </c>
      <c r="BH633" s="55" t="str">
        <f t="shared" ref="BD633:BQ651" si="137">IF(ISERROR(SEARCHB(" "&amp;BH$1&amp;" "," "&amp;$L633&amp;" "))=TRUE,"",BH$1)</f>
        <v/>
      </c>
      <c r="BI633" s="55" t="str">
        <f t="shared" si="137"/>
        <v/>
      </c>
      <c r="BJ633" s="55" t="str">
        <f t="shared" si="137"/>
        <v/>
      </c>
      <c r="BK633" s="55" t="str">
        <f t="shared" si="137"/>
        <v/>
      </c>
      <c r="BL633" s="55" t="str">
        <f t="shared" si="137"/>
        <v/>
      </c>
      <c r="BM633" s="55" t="str">
        <f t="shared" si="137"/>
        <v/>
      </c>
      <c r="BN633" s="55" t="str">
        <f t="shared" si="137"/>
        <v/>
      </c>
      <c r="BO633" s="55" t="str">
        <f t="shared" si="137"/>
        <v/>
      </c>
      <c r="BP633" s="55" t="str">
        <f t="shared" si="137"/>
        <v/>
      </c>
      <c r="BQ633" s="55" t="str">
        <f t="shared" si="137"/>
        <v/>
      </c>
      <c r="BR633" s="62" t="str">
        <f t="shared" si="125"/>
        <v>Base</v>
      </c>
      <c r="BS633" s="62" t="str">
        <f t="shared" si="126"/>
        <v/>
      </c>
      <c r="BT633" s="63">
        <f t="shared" si="127"/>
        <v>117</v>
      </c>
      <c r="BU633" s="64">
        <f t="shared" si="128"/>
        <v>6.02</v>
      </c>
      <c r="BV633" s="64">
        <f t="shared" si="129"/>
        <v>13.04</v>
      </c>
      <c r="BW633" s="64">
        <f t="shared" si="130"/>
        <v>97.44</v>
      </c>
      <c r="BX633" s="65">
        <f t="shared" si="131"/>
        <v>46257.02</v>
      </c>
      <c r="BY633" s="65">
        <f t="shared" si="132"/>
        <v>46264.04</v>
      </c>
      <c r="BZ633" s="65">
        <f t="shared" si="133"/>
        <v>46349.440000000002</v>
      </c>
    </row>
    <row r="634" spans="1:78" s="58" customFormat="1" ht="15.5" x14ac:dyDescent="0.35">
      <c r="A634">
        <v>71421</v>
      </c>
      <c r="B634" t="s">
        <v>782</v>
      </c>
      <c r="C634" t="s">
        <v>409</v>
      </c>
      <c r="D634">
        <v>127</v>
      </c>
      <c r="E634">
        <v>3001</v>
      </c>
      <c r="F634" t="s">
        <v>447</v>
      </c>
      <c r="G634" t="s">
        <v>270</v>
      </c>
      <c r="H634" t="s">
        <v>409</v>
      </c>
      <c r="I634" s="13">
        <v>46251</v>
      </c>
      <c r="J634" s="13">
        <v>46367</v>
      </c>
      <c r="K634"/>
      <c r="L634" t="s">
        <v>256</v>
      </c>
      <c r="M634" t="s">
        <v>161</v>
      </c>
      <c r="N634">
        <v>10</v>
      </c>
      <c r="O634">
        <v>3</v>
      </c>
      <c r="P634">
        <v>3</v>
      </c>
      <c r="Q634">
        <v>3</v>
      </c>
      <c r="R634">
        <v>0</v>
      </c>
      <c r="S634">
        <v>105302</v>
      </c>
      <c r="T634" t="s">
        <v>290</v>
      </c>
      <c r="U634">
        <v>0</v>
      </c>
      <c r="V634"/>
      <c r="W634">
        <v>3</v>
      </c>
      <c r="X634" t="s">
        <v>962</v>
      </c>
      <c r="Y634"/>
      <c r="Z634" t="s">
        <v>277</v>
      </c>
      <c r="AA634"/>
      <c r="AB634"/>
      <c r="AC634"/>
      <c r="AD634"/>
      <c r="AE634"/>
      <c r="AF634" s="13">
        <v>46251</v>
      </c>
      <c r="AG634" s="13">
        <v>46367</v>
      </c>
      <c r="AH634"/>
      <c r="AI634"/>
      <c r="AJ634"/>
      <c r="AK634"/>
      <c r="AL634"/>
      <c r="AM634"/>
      <c r="AN634"/>
      <c r="AO634"/>
      <c r="AP634"/>
      <c r="AQ634"/>
      <c r="AR634"/>
      <c r="AS634"/>
      <c r="AT634" s="59">
        <f>VLOOKUP($BR634,Tables!$D$14:$I$27,2,FALSE)*W634</f>
        <v>480</v>
      </c>
      <c r="AU634" s="59">
        <f>VLOOKUP($BR634,Tables!$D$14:$I$27,3,FALSE)</f>
        <v>0</v>
      </c>
      <c r="AV634" s="59">
        <f>VLOOKUP($BR634,Tables!$D$14:$I$27,4,FALSE)*W634</f>
        <v>0</v>
      </c>
      <c r="AW634" s="59">
        <f>VLOOKUP($BR634,Tables!$D$14:$I$27,5,FALSE)*W634</f>
        <v>0</v>
      </c>
      <c r="AX634" s="52">
        <f>IF(ISERROR(VLOOKUP(V634,Tables!$A$2:$B$27,2,FALSE))=TRUE,0,VLOOKUP(V634,Tables!$A$2:$B$27,2,FALSE))*VLOOKUP(BR634,Tables!$D$14:$J$27,7,FALSE)</f>
        <v>0</v>
      </c>
      <c r="AY634" s="52">
        <f>IF(ISERROR(VLOOKUP(BS634,Tables!$A$2:$B$31,2,FALSE))=TRUE,0,VLOOKUP(BS634,Tables!$A$2:$B$31,2,FALSE))</f>
        <v>0</v>
      </c>
      <c r="AZ634" s="59">
        <f>VLOOKUP($BR634,Tables!$D$14:$K$27,8,FALSE)</f>
        <v>0</v>
      </c>
      <c r="BA634" s="59">
        <f>IF(OR(BR634="T150",BR634="HYBT150"),W634*Tables!$L$23,0)</f>
        <v>0</v>
      </c>
      <c r="BB634" s="59">
        <f>IF(OR(BR634="T200",BR634="HYBT200"),W634*Tables!$E$24,0)</f>
        <v>0</v>
      </c>
      <c r="BC634" s="61">
        <f t="shared" ref="BC634:BC697" si="138">SUM(AT634:BB634)</f>
        <v>480</v>
      </c>
      <c r="BD634" s="55" t="str">
        <f t="shared" si="137"/>
        <v/>
      </c>
      <c r="BE634" s="55" t="str">
        <f t="shared" si="137"/>
        <v/>
      </c>
      <c r="BF634" s="55" t="str">
        <f t="shared" si="137"/>
        <v/>
      </c>
      <c r="BG634" s="55" t="str">
        <f t="shared" si="137"/>
        <v/>
      </c>
      <c r="BH634" s="55" t="str">
        <f t="shared" si="137"/>
        <v/>
      </c>
      <c r="BI634" s="55" t="str">
        <f t="shared" si="137"/>
        <v/>
      </c>
      <c r="BJ634" s="55" t="str">
        <f t="shared" si="137"/>
        <v/>
      </c>
      <c r="BK634" s="55" t="str">
        <f t="shared" si="137"/>
        <v/>
      </c>
      <c r="BL634" s="55" t="str">
        <f t="shared" si="137"/>
        <v/>
      </c>
      <c r="BM634" s="55" t="str">
        <f t="shared" si="137"/>
        <v/>
      </c>
      <c r="BN634" s="55" t="str">
        <f t="shared" si="137"/>
        <v/>
      </c>
      <c r="BO634" s="55" t="str">
        <f t="shared" si="137"/>
        <v/>
      </c>
      <c r="BP634" s="55" t="str">
        <f t="shared" si="137"/>
        <v/>
      </c>
      <c r="BQ634" s="55" t="str">
        <f t="shared" si="137"/>
        <v/>
      </c>
      <c r="BR634" s="62" t="str">
        <f t="shared" ref="BR634:BR697" si="139">IF(BD634&amp;BE634&amp;BF634&amp;BG634&amp;BH634&amp;BI634&amp;BJ634&amp;BK634&amp;BP634&amp;BQ634="","Base",BD634&amp;BE634&amp;BF634&amp;BG634&amp;BH634&amp;BI634&amp;BJ634&amp;BK634&amp;BP634&amp;BQ634)</f>
        <v>Base</v>
      </c>
      <c r="BS634" s="62" t="str">
        <f t="shared" ref="BS634:BS697" si="140">IF(BL634&amp;BM634&amp;BN634&amp;BO634="","",BL634&amp;BM634&amp;BN634&amp;BO634)</f>
        <v/>
      </c>
      <c r="BT634" s="63">
        <f t="shared" ref="BT634:BT697" si="141">J634-I634+1</f>
        <v>117</v>
      </c>
      <c r="BU634" s="64">
        <f t="shared" ref="BU634:BU697" si="142">BT634*0.06-1</f>
        <v>6.02</v>
      </c>
      <c r="BV634" s="64">
        <f t="shared" ref="BV634:BV697" si="143">BT634*0.12-1</f>
        <v>13.04</v>
      </c>
      <c r="BW634" s="64">
        <f t="shared" ref="BW634:BW697" si="144">(BT634-1)*0.84</f>
        <v>97.44</v>
      </c>
      <c r="BX634" s="65">
        <f t="shared" ref="BX634:BX697" si="145">BU634+I634</f>
        <v>46257.02</v>
      </c>
      <c r="BY634" s="65">
        <f t="shared" ref="BY634:BY697" si="146">BV634+I634</f>
        <v>46264.04</v>
      </c>
      <c r="BZ634" s="65">
        <f t="shared" ref="BZ634:BZ697" si="147">IF(WEEKDAY(BW634+I634)=1,BW634+I634+1,IF(WEEKDAY(BW634+I634)=7,BW634+I634+2,BW634+I634))</f>
        <v>46349.440000000002</v>
      </c>
    </row>
    <row r="635" spans="1:78" s="58" customFormat="1" ht="15.5" x14ac:dyDescent="0.35">
      <c r="A635">
        <v>71422</v>
      </c>
      <c r="B635" t="s">
        <v>782</v>
      </c>
      <c r="C635" t="s">
        <v>409</v>
      </c>
      <c r="D635">
        <v>133</v>
      </c>
      <c r="E635">
        <v>3001</v>
      </c>
      <c r="F635" t="s">
        <v>413</v>
      </c>
      <c r="G635" t="s">
        <v>270</v>
      </c>
      <c r="H635" t="s">
        <v>409</v>
      </c>
      <c r="I635" s="13">
        <v>46251</v>
      </c>
      <c r="J635" s="13">
        <v>46367</v>
      </c>
      <c r="K635" s="13">
        <v>46309</v>
      </c>
      <c r="L635" t="s">
        <v>258</v>
      </c>
      <c r="M635" t="s">
        <v>161</v>
      </c>
      <c r="N635">
        <v>10</v>
      </c>
      <c r="O635">
        <v>6</v>
      </c>
      <c r="P635">
        <v>6</v>
      </c>
      <c r="Q635">
        <v>6</v>
      </c>
      <c r="R635">
        <v>0</v>
      </c>
      <c r="S635">
        <v>105302</v>
      </c>
      <c r="T635" t="s">
        <v>290</v>
      </c>
      <c r="U635">
        <v>0</v>
      </c>
      <c r="V635"/>
      <c r="W635">
        <v>3</v>
      </c>
      <c r="X635" t="s">
        <v>194</v>
      </c>
      <c r="Y635" t="s">
        <v>738</v>
      </c>
      <c r="Z635" t="s">
        <v>278</v>
      </c>
      <c r="AA635" t="s">
        <v>160</v>
      </c>
      <c r="AB635" t="s">
        <v>198</v>
      </c>
      <c r="AC635"/>
      <c r="AD635"/>
      <c r="AE635"/>
      <c r="AF635" s="13">
        <v>46251</v>
      </c>
      <c r="AG635" s="13">
        <v>46367</v>
      </c>
      <c r="AH635" t="s">
        <v>194</v>
      </c>
      <c r="AI635">
        <v>1364</v>
      </c>
      <c r="AJ635" t="s">
        <v>208</v>
      </c>
      <c r="AK635" t="s">
        <v>209</v>
      </c>
      <c r="AL635" t="s">
        <v>475</v>
      </c>
      <c r="AM635" s="13">
        <v>46254</v>
      </c>
      <c r="AN635" s="13">
        <v>46366</v>
      </c>
      <c r="AO635"/>
      <c r="AP635"/>
      <c r="AQ635"/>
      <c r="AR635"/>
      <c r="AS635"/>
      <c r="AT635" s="59">
        <f>VLOOKUP($BR635,Tables!$D$14:$I$27,2,FALSE)*W635</f>
        <v>480</v>
      </c>
      <c r="AU635" s="59">
        <f>VLOOKUP($BR635,Tables!$D$14:$I$27,3,FALSE)</f>
        <v>0</v>
      </c>
      <c r="AV635" s="59">
        <f>VLOOKUP($BR635,Tables!$D$14:$I$27,4,FALSE)*W635</f>
        <v>0</v>
      </c>
      <c r="AW635" s="59">
        <f>VLOOKUP($BR635,Tables!$D$14:$I$27,5,FALSE)*W635</f>
        <v>0</v>
      </c>
      <c r="AX635" s="52">
        <f>IF(ISERROR(VLOOKUP(V635,Tables!$A$2:$B$27,2,FALSE))=TRUE,0,VLOOKUP(V635,Tables!$A$2:$B$27,2,FALSE))*VLOOKUP(BR635,Tables!$D$14:$J$27,7,FALSE)</f>
        <v>0</v>
      </c>
      <c r="AY635" s="52">
        <f>IF(ISERROR(VLOOKUP(BS635,Tables!$A$2:$B$31,2,FALSE))=TRUE,0,VLOOKUP(BS635,Tables!$A$2:$B$31,2,FALSE))</f>
        <v>0</v>
      </c>
      <c r="AZ635" s="59">
        <f>VLOOKUP($BR635,Tables!$D$14:$K$27,8,FALSE)</f>
        <v>0</v>
      </c>
      <c r="BA635" s="59">
        <f>IF(OR(BR635="T150",BR635="HYBT150"),W635*Tables!$L$23,0)</f>
        <v>0</v>
      </c>
      <c r="BB635" s="59">
        <f>IF(OR(BR635="T200",BR635="HYBT200"),W635*Tables!$E$24,0)</f>
        <v>0</v>
      </c>
      <c r="BC635" s="61">
        <f t="shared" si="138"/>
        <v>480</v>
      </c>
      <c r="BD635" s="55" t="str">
        <f t="shared" si="137"/>
        <v/>
      </c>
      <c r="BE635" s="55" t="str">
        <f t="shared" si="137"/>
        <v/>
      </c>
      <c r="BF635" s="55" t="str">
        <f t="shared" si="137"/>
        <v/>
      </c>
      <c r="BG635" s="55" t="str">
        <f t="shared" si="137"/>
        <v/>
      </c>
      <c r="BH635" s="55" t="str">
        <f t="shared" si="137"/>
        <v/>
      </c>
      <c r="BI635" s="55" t="str">
        <f t="shared" si="137"/>
        <v/>
      </c>
      <c r="BJ635" s="55" t="str">
        <f t="shared" si="137"/>
        <v/>
      </c>
      <c r="BK635" s="55" t="str">
        <f t="shared" si="137"/>
        <v>HYB</v>
      </c>
      <c r="BL635" s="55" t="str">
        <f t="shared" si="137"/>
        <v/>
      </c>
      <c r="BM635" s="55" t="str">
        <f t="shared" si="137"/>
        <v/>
      </c>
      <c r="BN635" s="55" t="str">
        <f t="shared" si="137"/>
        <v/>
      </c>
      <c r="BO635" s="55" t="str">
        <f t="shared" si="137"/>
        <v/>
      </c>
      <c r="BP635" s="55" t="str">
        <f t="shared" si="137"/>
        <v/>
      </c>
      <c r="BQ635" s="55" t="str">
        <f t="shared" si="137"/>
        <v/>
      </c>
      <c r="BR635" s="62" t="str">
        <f t="shared" si="139"/>
        <v>HYB</v>
      </c>
      <c r="BS635" s="62" t="str">
        <f t="shared" si="140"/>
        <v/>
      </c>
      <c r="BT635" s="63">
        <f t="shared" si="141"/>
        <v>117</v>
      </c>
      <c r="BU635" s="64">
        <f t="shared" si="142"/>
        <v>6.02</v>
      </c>
      <c r="BV635" s="64">
        <f t="shared" si="143"/>
        <v>13.04</v>
      </c>
      <c r="BW635" s="64">
        <f t="shared" si="144"/>
        <v>97.44</v>
      </c>
      <c r="BX635" s="65">
        <f t="shared" si="145"/>
        <v>46257.02</v>
      </c>
      <c r="BY635" s="65">
        <f t="shared" si="146"/>
        <v>46264.04</v>
      </c>
      <c r="BZ635" s="65">
        <f t="shared" si="147"/>
        <v>46349.440000000002</v>
      </c>
    </row>
    <row r="636" spans="1:78" s="58" customFormat="1" ht="15.5" x14ac:dyDescent="0.35">
      <c r="A636">
        <v>71423</v>
      </c>
      <c r="B636" t="s">
        <v>782</v>
      </c>
      <c r="C636" t="s">
        <v>409</v>
      </c>
      <c r="D636">
        <v>133</v>
      </c>
      <c r="E636">
        <v>3002</v>
      </c>
      <c r="F636" t="s">
        <v>413</v>
      </c>
      <c r="G636" t="s">
        <v>270</v>
      </c>
      <c r="H636" t="s">
        <v>409</v>
      </c>
      <c r="I636" s="13">
        <v>46251</v>
      </c>
      <c r="J636" s="13">
        <v>46367</v>
      </c>
      <c r="K636" s="13">
        <v>46309</v>
      </c>
      <c r="L636" t="s">
        <v>256</v>
      </c>
      <c r="M636" t="s">
        <v>161</v>
      </c>
      <c r="N636">
        <v>10</v>
      </c>
      <c r="O636">
        <v>7</v>
      </c>
      <c r="P636">
        <v>7</v>
      </c>
      <c r="Q636">
        <v>7</v>
      </c>
      <c r="R636">
        <v>0</v>
      </c>
      <c r="S636">
        <v>105302</v>
      </c>
      <c r="T636" t="s">
        <v>290</v>
      </c>
      <c r="U636">
        <v>0</v>
      </c>
      <c r="V636"/>
      <c r="W636">
        <v>3</v>
      </c>
      <c r="X636" t="s">
        <v>194</v>
      </c>
      <c r="Y636" t="s">
        <v>739</v>
      </c>
      <c r="Z636" t="s">
        <v>277</v>
      </c>
      <c r="AA636"/>
      <c r="AB636"/>
      <c r="AC636"/>
      <c r="AD636"/>
      <c r="AE636"/>
      <c r="AF636" s="13">
        <v>46251</v>
      </c>
      <c r="AG636" s="13">
        <v>46367</v>
      </c>
      <c r="AH636"/>
      <c r="AI636"/>
      <c r="AJ636"/>
      <c r="AK636"/>
      <c r="AL636"/>
      <c r="AM636"/>
      <c r="AN636"/>
      <c r="AO636"/>
      <c r="AP636"/>
      <c r="AQ636"/>
      <c r="AR636"/>
      <c r="AS636"/>
      <c r="AT636" s="59">
        <f>VLOOKUP($BR636,Tables!$D$14:$I$27,2,FALSE)*W636</f>
        <v>480</v>
      </c>
      <c r="AU636" s="59">
        <f>VLOOKUP($BR636,Tables!$D$14:$I$27,3,FALSE)</f>
        <v>0</v>
      </c>
      <c r="AV636" s="59">
        <f>VLOOKUP($BR636,Tables!$D$14:$I$27,4,FALSE)*W636</f>
        <v>0</v>
      </c>
      <c r="AW636" s="59">
        <f>VLOOKUP($BR636,Tables!$D$14:$I$27,5,FALSE)*W636</f>
        <v>0</v>
      </c>
      <c r="AX636" s="52">
        <f>IF(ISERROR(VLOOKUP(V636,Tables!$A$2:$B$27,2,FALSE))=TRUE,0,VLOOKUP(V636,Tables!$A$2:$B$27,2,FALSE))*VLOOKUP(BR636,Tables!$D$14:$J$27,7,FALSE)</f>
        <v>0</v>
      </c>
      <c r="AY636" s="52">
        <f>IF(ISERROR(VLOOKUP(BS636,Tables!$A$2:$B$31,2,FALSE))=TRUE,0,VLOOKUP(BS636,Tables!$A$2:$B$31,2,FALSE))</f>
        <v>0</v>
      </c>
      <c r="AZ636" s="59">
        <f>VLOOKUP($BR636,Tables!$D$14:$K$27,8,FALSE)</f>
        <v>0</v>
      </c>
      <c r="BA636" s="59">
        <f>IF(OR(BR636="T150",BR636="HYBT150"),W636*Tables!$L$23,0)</f>
        <v>0</v>
      </c>
      <c r="BB636" s="59">
        <f>IF(OR(BR636="T200",BR636="HYBT200"),W636*Tables!$E$24,0)</f>
        <v>0</v>
      </c>
      <c r="BC636" s="61">
        <f t="shared" si="138"/>
        <v>480</v>
      </c>
      <c r="BD636" s="55" t="str">
        <f t="shared" si="137"/>
        <v/>
      </c>
      <c r="BE636" s="55" t="str">
        <f t="shared" si="137"/>
        <v/>
      </c>
      <c r="BF636" s="55" t="str">
        <f t="shared" si="137"/>
        <v/>
      </c>
      <c r="BG636" s="55" t="str">
        <f t="shared" si="137"/>
        <v/>
      </c>
      <c r="BH636" s="55" t="str">
        <f t="shared" si="137"/>
        <v/>
      </c>
      <c r="BI636" s="55" t="str">
        <f t="shared" si="137"/>
        <v/>
      </c>
      <c r="BJ636" s="55" t="str">
        <f t="shared" si="137"/>
        <v/>
      </c>
      <c r="BK636" s="55" t="str">
        <f t="shared" si="137"/>
        <v/>
      </c>
      <c r="BL636" s="55" t="str">
        <f t="shared" si="137"/>
        <v/>
      </c>
      <c r="BM636" s="55" t="str">
        <f t="shared" si="137"/>
        <v/>
      </c>
      <c r="BN636" s="55" t="str">
        <f t="shared" si="137"/>
        <v/>
      </c>
      <c r="BO636" s="55" t="str">
        <f t="shared" si="137"/>
        <v/>
      </c>
      <c r="BP636" s="55" t="str">
        <f t="shared" si="137"/>
        <v/>
      </c>
      <c r="BQ636" s="55" t="str">
        <f t="shared" si="137"/>
        <v/>
      </c>
      <c r="BR636" s="62" t="str">
        <f t="shared" si="139"/>
        <v>Base</v>
      </c>
      <c r="BS636" s="62" t="str">
        <f t="shared" si="140"/>
        <v/>
      </c>
      <c r="BT636" s="63">
        <f t="shared" si="141"/>
        <v>117</v>
      </c>
      <c r="BU636" s="64">
        <f t="shared" si="142"/>
        <v>6.02</v>
      </c>
      <c r="BV636" s="64">
        <f t="shared" si="143"/>
        <v>13.04</v>
      </c>
      <c r="BW636" s="64">
        <f t="shared" si="144"/>
        <v>97.44</v>
      </c>
      <c r="BX636" s="65">
        <f t="shared" si="145"/>
        <v>46257.02</v>
      </c>
      <c r="BY636" s="65">
        <f t="shared" si="146"/>
        <v>46264.04</v>
      </c>
      <c r="BZ636" s="65">
        <f t="shared" si="147"/>
        <v>46349.440000000002</v>
      </c>
    </row>
    <row r="637" spans="1:78" s="58" customFormat="1" ht="15.5" x14ac:dyDescent="0.35">
      <c r="A637">
        <v>71424</v>
      </c>
      <c r="B637" t="s">
        <v>782</v>
      </c>
      <c r="C637" t="s">
        <v>409</v>
      </c>
      <c r="D637">
        <v>136</v>
      </c>
      <c r="E637">
        <v>3001</v>
      </c>
      <c r="F637" t="s">
        <v>414</v>
      </c>
      <c r="G637" t="s">
        <v>270</v>
      </c>
      <c r="H637" t="s">
        <v>409</v>
      </c>
      <c r="I637" s="13">
        <v>46251</v>
      </c>
      <c r="J637" s="13">
        <v>46367</v>
      </c>
      <c r="K637" s="13">
        <v>46309</v>
      </c>
      <c r="L637" t="s">
        <v>258</v>
      </c>
      <c r="M637" t="s">
        <v>161</v>
      </c>
      <c r="N637">
        <v>10</v>
      </c>
      <c r="O637">
        <v>3</v>
      </c>
      <c r="P637">
        <v>3</v>
      </c>
      <c r="Q637">
        <v>3</v>
      </c>
      <c r="R637">
        <v>0</v>
      </c>
      <c r="S637">
        <v>105302</v>
      </c>
      <c r="T637" t="s">
        <v>290</v>
      </c>
      <c r="U637">
        <v>0</v>
      </c>
      <c r="V637"/>
      <c r="W637">
        <v>3</v>
      </c>
      <c r="X637" t="s">
        <v>194</v>
      </c>
      <c r="Y637" t="s">
        <v>740</v>
      </c>
      <c r="Z637" t="s">
        <v>741</v>
      </c>
      <c r="AA637" t="s">
        <v>160</v>
      </c>
      <c r="AB637" t="s">
        <v>198</v>
      </c>
      <c r="AC637"/>
      <c r="AD637"/>
      <c r="AE637"/>
      <c r="AF637" s="13">
        <v>46251</v>
      </c>
      <c r="AG637" s="13">
        <v>46367</v>
      </c>
      <c r="AH637" t="s">
        <v>194</v>
      </c>
      <c r="AI637">
        <v>1364</v>
      </c>
      <c r="AJ637" t="s">
        <v>200</v>
      </c>
      <c r="AK637" t="s">
        <v>325</v>
      </c>
      <c r="AL637" t="s">
        <v>475</v>
      </c>
      <c r="AM637" s="13">
        <v>46254</v>
      </c>
      <c r="AN637" s="13">
        <v>46366</v>
      </c>
      <c r="AO637"/>
      <c r="AP637"/>
      <c r="AQ637"/>
      <c r="AR637"/>
      <c r="AS637"/>
      <c r="AT637" s="59">
        <f>VLOOKUP($BR637,Tables!$D$14:$I$27,2,FALSE)*W637</f>
        <v>480</v>
      </c>
      <c r="AU637" s="59">
        <f>VLOOKUP($BR637,Tables!$D$14:$I$27,3,FALSE)</f>
        <v>0</v>
      </c>
      <c r="AV637" s="59">
        <f>VLOOKUP($BR637,Tables!$D$14:$I$27,4,FALSE)*W637</f>
        <v>0</v>
      </c>
      <c r="AW637" s="59">
        <f>VLOOKUP($BR637,Tables!$D$14:$I$27,5,FALSE)*W637</f>
        <v>0</v>
      </c>
      <c r="AX637" s="52">
        <f>IF(ISERROR(VLOOKUP(V637,Tables!$A$2:$B$27,2,FALSE))=TRUE,0,VLOOKUP(V637,Tables!$A$2:$B$27,2,FALSE))*VLOOKUP(BR637,Tables!$D$14:$J$27,7,FALSE)</f>
        <v>0</v>
      </c>
      <c r="AY637" s="52">
        <f>IF(ISERROR(VLOOKUP(BS637,Tables!$A$2:$B$31,2,FALSE))=TRUE,0,VLOOKUP(BS637,Tables!$A$2:$B$31,2,FALSE))</f>
        <v>0</v>
      </c>
      <c r="AZ637" s="59">
        <f>VLOOKUP($BR637,Tables!$D$14:$K$27,8,FALSE)</f>
        <v>0</v>
      </c>
      <c r="BA637" s="59">
        <f>IF(OR(BR637="T150",BR637="HYBT150"),W637*Tables!$L$23,0)</f>
        <v>0</v>
      </c>
      <c r="BB637" s="59">
        <f>IF(OR(BR637="T200",BR637="HYBT200"),W637*Tables!$E$24,0)</f>
        <v>0</v>
      </c>
      <c r="BC637" s="61">
        <f t="shared" si="138"/>
        <v>480</v>
      </c>
      <c r="BD637" s="55" t="str">
        <f t="shared" si="137"/>
        <v/>
      </c>
      <c r="BE637" s="55" t="str">
        <f t="shared" si="137"/>
        <v/>
      </c>
      <c r="BF637" s="55" t="str">
        <f t="shared" si="137"/>
        <v/>
      </c>
      <c r="BG637" s="55" t="str">
        <f t="shared" si="137"/>
        <v/>
      </c>
      <c r="BH637" s="55" t="str">
        <f t="shared" si="137"/>
        <v/>
      </c>
      <c r="BI637" s="55" t="str">
        <f t="shared" si="137"/>
        <v/>
      </c>
      <c r="BJ637" s="55" t="str">
        <f t="shared" si="137"/>
        <v/>
      </c>
      <c r="BK637" s="55" t="str">
        <f t="shared" si="137"/>
        <v>HYB</v>
      </c>
      <c r="BL637" s="55" t="str">
        <f t="shared" si="137"/>
        <v/>
      </c>
      <c r="BM637" s="55" t="str">
        <f t="shared" si="137"/>
        <v/>
      </c>
      <c r="BN637" s="55" t="str">
        <f t="shared" si="137"/>
        <v/>
      </c>
      <c r="BO637" s="55" t="str">
        <f t="shared" si="137"/>
        <v/>
      </c>
      <c r="BP637" s="55" t="str">
        <f t="shared" si="137"/>
        <v/>
      </c>
      <c r="BQ637" s="55" t="str">
        <f t="shared" si="137"/>
        <v/>
      </c>
      <c r="BR637" s="62" t="str">
        <f t="shared" si="139"/>
        <v>HYB</v>
      </c>
      <c r="BS637" s="62" t="str">
        <f t="shared" si="140"/>
        <v/>
      </c>
      <c r="BT637" s="63">
        <f t="shared" si="141"/>
        <v>117</v>
      </c>
      <c r="BU637" s="64">
        <f t="shared" si="142"/>
        <v>6.02</v>
      </c>
      <c r="BV637" s="64">
        <f t="shared" si="143"/>
        <v>13.04</v>
      </c>
      <c r="BW637" s="64">
        <f t="shared" si="144"/>
        <v>97.44</v>
      </c>
      <c r="BX637" s="65">
        <f t="shared" si="145"/>
        <v>46257.02</v>
      </c>
      <c r="BY637" s="65">
        <f t="shared" si="146"/>
        <v>46264.04</v>
      </c>
      <c r="BZ637" s="65">
        <f t="shared" si="147"/>
        <v>46349.440000000002</v>
      </c>
    </row>
    <row r="638" spans="1:78" s="58" customFormat="1" ht="15.5" x14ac:dyDescent="0.35">
      <c r="A638">
        <v>71425</v>
      </c>
      <c r="B638" t="s">
        <v>782</v>
      </c>
      <c r="C638" t="s">
        <v>409</v>
      </c>
      <c r="D638">
        <v>136</v>
      </c>
      <c r="E638">
        <v>3002</v>
      </c>
      <c r="F638" t="s">
        <v>414</v>
      </c>
      <c r="G638" t="s">
        <v>270</v>
      </c>
      <c r="H638" t="s">
        <v>409</v>
      </c>
      <c r="I638" s="13">
        <v>46251</v>
      </c>
      <c r="J638" s="13">
        <v>46367</v>
      </c>
      <c r="K638" s="13">
        <v>46309</v>
      </c>
      <c r="L638" t="s">
        <v>256</v>
      </c>
      <c r="M638" t="s">
        <v>161</v>
      </c>
      <c r="N638">
        <v>10</v>
      </c>
      <c r="O638">
        <v>4</v>
      </c>
      <c r="P638">
        <v>4</v>
      </c>
      <c r="Q638">
        <v>4</v>
      </c>
      <c r="R638">
        <v>0</v>
      </c>
      <c r="S638">
        <v>105302</v>
      </c>
      <c r="T638" t="s">
        <v>290</v>
      </c>
      <c r="U638">
        <v>0</v>
      </c>
      <c r="V638"/>
      <c r="W638">
        <v>3</v>
      </c>
      <c r="X638" t="s">
        <v>194</v>
      </c>
      <c r="Y638" t="s">
        <v>742</v>
      </c>
      <c r="Z638" t="s">
        <v>277</v>
      </c>
      <c r="AA638"/>
      <c r="AB638"/>
      <c r="AC638"/>
      <c r="AD638"/>
      <c r="AE638"/>
      <c r="AF638" s="13">
        <v>46251</v>
      </c>
      <c r="AG638" s="13">
        <v>46367</v>
      </c>
      <c r="AH638"/>
      <c r="AI638"/>
      <c r="AJ638"/>
      <c r="AK638"/>
      <c r="AL638"/>
      <c r="AM638"/>
      <c r="AN638"/>
      <c r="AO638"/>
      <c r="AP638"/>
      <c r="AQ638"/>
      <c r="AR638"/>
      <c r="AS638"/>
      <c r="AT638" s="59">
        <f>VLOOKUP($BR638,Tables!$D$14:$I$27,2,FALSE)*W638</f>
        <v>480</v>
      </c>
      <c r="AU638" s="59">
        <f>VLOOKUP($BR638,Tables!$D$14:$I$27,3,FALSE)</f>
        <v>0</v>
      </c>
      <c r="AV638" s="59">
        <f>VLOOKUP($BR638,Tables!$D$14:$I$27,4,FALSE)*W638</f>
        <v>0</v>
      </c>
      <c r="AW638" s="59">
        <f>VLOOKUP($BR638,Tables!$D$14:$I$27,5,FALSE)*W638</f>
        <v>0</v>
      </c>
      <c r="AX638" s="52">
        <f>IF(ISERROR(VLOOKUP(V638,Tables!$A$2:$B$27,2,FALSE))=TRUE,0,VLOOKUP(V638,Tables!$A$2:$B$27,2,FALSE))*VLOOKUP(BR638,Tables!$D$14:$J$27,7,FALSE)</f>
        <v>0</v>
      </c>
      <c r="AY638" s="52">
        <f>IF(ISERROR(VLOOKUP(BS638,Tables!$A$2:$B$31,2,FALSE))=TRUE,0,VLOOKUP(BS638,Tables!$A$2:$B$31,2,FALSE))</f>
        <v>0</v>
      </c>
      <c r="AZ638" s="59">
        <f>VLOOKUP($BR638,Tables!$D$14:$K$27,8,FALSE)</f>
        <v>0</v>
      </c>
      <c r="BA638" s="59">
        <f>IF(OR(BR638="T150",BR638="HYBT150"),W638*Tables!$L$23,0)</f>
        <v>0</v>
      </c>
      <c r="BB638" s="59">
        <f>IF(OR(BR638="T200",BR638="HYBT200"),W638*Tables!$E$24,0)</f>
        <v>0</v>
      </c>
      <c r="BC638" s="61">
        <f t="shared" si="138"/>
        <v>480</v>
      </c>
      <c r="BD638" s="55" t="str">
        <f t="shared" si="137"/>
        <v/>
      </c>
      <c r="BE638" s="55" t="str">
        <f t="shared" si="137"/>
        <v/>
      </c>
      <c r="BF638" s="55" t="str">
        <f t="shared" si="137"/>
        <v/>
      </c>
      <c r="BG638" s="55" t="str">
        <f t="shared" si="137"/>
        <v/>
      </c>
      <c r="BH638" s="55" t="str">
        <f t="shared" si="137"/>
        <v/>
      </c>
      <c r="BI638" s="55" t="str">
        <f t="shared" si="137"/>
        <v/>
      </c>
      <c r="BJ638" s="55" t="str">
        <f t="shared" si="137"/>
        <v/>
      </c>
      <c r="BK638" s="55" t="str">
        <f t="shared" si="137"/>
        <v/>
      </c>
      <c r="BL638" s="55" t="str">
        <f t="shared" si="137"/>
        <v/>
      </c>
      <c r="BM638" s="55" t="str">
        <f t="shared" si="137"/>
        <v/>
      </c>
      <c r="BN638" s="55" t="str">
        <f t="shared" si="137"/>
        <v/>
      </c>
      <c r="BO638" s="55" t="str">
        <f t="shared" si="137"/>
        <v/>
      </c>
      <c r="BP638" s="55" t="str">
        <f t="shared" si="137"/>
        <v/>
      </c>
      <c r="BQ638" s="55" t="str">
        <f t="shared" si="137"/>
        <v/>
      </c>
      <c r="BR638" s="62" t="str">
        <f t="shared" si="139"/>
        <v>Base</v>
      </c>
      <c r="BS638" s="62" t="str">
        <f t="shared" si="140"/>
        <v/>
      </c>
      <c r="BT638" s="63">
        <f t="shared" si="141"/>
        <v>117</v>
      </c>
      <c r="BU638" s="64">
        <f t="shared" si="142"/>
        <v>6.02</v>
      </c>
      <c r="BV638" s="64">
        <f t="shared" si="143"/>
        <v>13.04</v>
      </c>
      <c r="BW638" s="64">
        <f t="shared" si="144"/>
        <v>97.44</v>
      </c>
      <c r="BX638" s="65">
        <f t="shared" si="145"/>
        <v>46257.02</v>
      </c>
      <c r="BY638" s="65">
        <f t="shared" si="146"/>
        <v>46264.04</v>
      </c>
      <c r="BZ638" s="65">
        <f t="shared" si="147"/>
        <v>46349.440000000002</v>
      </c>
    </row>
    <row r="639" spans="1:78" s="58" customFormat="1" ht="15.5" x14ac:dyDescent="0.35">
      <c r="A639">
        <v>71427</v>
      </c>
      <c r="B639" t="s">
        <v>782</v>
      </c>
      <c r="C639" t="s">
        <v>69</v>
      </c>
      <c r="D639">
        <v>140</v>
      </c>
      <c r="E639">
        <v>3001</v>
      </c>
      <c r="F639" t="s">
        <v>415</v>
      </c>
      <c r="G639" t="s">
        <v>283</v>
      </c>
      <c r="H639" t="s">
        <v>69</v>
      </c>
      <c r="I639" s="13">
        <v>46251</v>
      </c>
      <c r="J639" s="13">
        <v>46367</v>
      </c>
      <c r="K639" s="13">
        <v>46309</v>
      </c>
      <c r="L639" t="s">
        <v>258</v>
      </c>
      <c r="M639" t="s">
        <v>161</v>
      </c>
      <c r="N639">
        <v>24</v>
      </c>
      <c r="O639">
        <v>9</v>
      </c>
      <c r="P639">
        <v>9</v>
      </c>
      <c r="Q639">
        <v>9</v>
      </c>
      <c r="R639">
        <v>0</v>
      </c>
      <c r="S639">
        <v>372759</v>
      </c>
      <c r="T639" t="s">
        <v>1181</v>
      </c>
      <c r="U639">
        <v>0</v>
      </c>
      <c r="V639"/>
      <c r="W639">
        <v>1</v>
      </c>
      <c r="X639" t="s">
        <v>194</v>
      </c>
      <c r="Y639"/>
      <c r="Z639" t="s">
        <v>902</v>
      </c>
      <c r="AA639" t="s">
        <v>160</v>
      </c>
      <c r="AB639" t="s">
        <v>198</v>
      </c>
      <c r="AC639"/>
      <c r="AD639"/>
      <c r="AE639"/>
      <c r="AF639" s="13">
        <v>46251</v>
      </c>
      <c r="AG639" s="13">
        <v>46367</v>
      </c>
      <c r="AH639" t="s">
        <v>823</v>
      </c>
      <c r="AI639" t="s">
        <v>198</v>
      </c>
      <c r="AJ639"/>
      <c r="AK639"/>
      <c r="AL639"/>
      <c r="AM639" s="13">
        <v>46251</v>
      </c>
      <c r="AN639" s="13">
        <v>46367</v>
      </c>
      <c r="AO639"/>
      <c r="AP639"/>
      <c r="AQ639"/>
      <c r="AR639"/>
      <c r="AS639"/>
      <c r="AT639" s="59">
        <f>VLOOKUP($BR639,Tables!$D$14:$I$27,2,FALSE)*W639</f>
        <v>160</v>
      </c>
      <c r="AU639" s="59">
        <f>VLOOKUP($BR639,Tables!$D$14:$I$27,3,FALSE)</f>
        <v>0</v>
      </c>
      <c r="AV639" s="59">
        <f>VLOOKUP($BR639,Tables!$D$14:$I$27,4,FALSE)*W639</f>
        <v>0</v>
      </c>
      <c r="AW639" s="59">
        <f>VLOOKUP($BR639,Tables!$D$14:$I$27,5,FALSE)*W639</f>
        <v>0</v>
      </c>
      <c r="AX639" s="52">
        <f>IF(ISERROR(VLOOKUP(V639,Tables!$A$2:$B$27,2,FALSE))=TRUE,0,VLOOKUP(V639,Tables!$A$2:$B$27,2,FALSE))*VLOOKUP(BR639,Tables!$D$14:$J$27,7,FALSE)</f>
        <v>0</v>
      </c>
      <c r="AY639" s="52">
        <f>IF(ISERROR(VLOOKUP(BS639,Tables!$A$2:$B$31,2,FALSE))=TRUE,0,VLOOKUP(BS639,Tables!$A$2:$B$31,2,FALSE))</f>
        <v>0</v>
      </c>
      <c r="AZ639" s="59">
        <f>VLOOKUP($BR639,Tables!$D$14:$K$27,8,FALSE)</f>
        <v>0</v>
      </c>
      <c r="BA639" s="59">
        <f>IF(OR(BR639="T150",BR639="HYBT150"),W639*Tables!$L$23,0)</f>
        <v>0</v>
      </c>
      <c r="BB639" s="59">
        <f>IF(OR(BR639="T200",BR639="HYBT200"),W639*Tables!$E$24,0)</f>
        <v>0</v>
      </c>
      <c r="BC639" s="61">
        <f t="shared" si="138"/>
        <v>160</v>
      </c>
      <c r="BD639" s="55" t="str">
        <f t="shared" si="137"/>
        <v/>
      </c>
      <c r="BE639" s="55" t="str">
        <f t="shared" si="137"/>
        <v/>
      </c>
      <c r="BF639" s="55" t="str">
        <f t="shared" si="137"/>
        <v/>
      </c>
      <c r="BG639" s="55" t="str">
        <f t="shared" si="137"/>
        <v/>
      </c>
      <c r="BH639" s="55" t="str">
        <f t="shared" si="137"/>
        <v/>
      </c>
      <c r="BI639" s="55" t="str">
        <f t="shared" si="137"/>
        <v/>
      </c>
      <c r="BJ639" s="55" t="str">
        <f t="shared" si="137"/>
        <v/>
      </c>
      <c r="BK639" s="55" t="str">
        <f t="shared" si="137"/>
        <v>HYB</v>
      </c>
      <c r="BL639" s="55" t="str">
        <f t="shared" si="137"/>
        <v/>
      </c>
      <c r="BM639" s="55" t="str">
        <f t="shared" si="137"/>
        <v/>
      </c>
      <c r="BN639" s="55" t="str">
        <f t="shared" si="137"/>
        <v/>
      </c>
      <c r="BO639" s="55" t="str">
        <f t="shared" si="137"/>
        <v/>
      </c>
      <c r="BP639" s="55" t="str">
        <f t="shared" si="137"/>
        <v/>
      </c>
      <c r="BQ639" s="55" t="str">
        <f t="shared" si="137"/>
        <v/>
      </c>
      <c r="BR639" s="62" t="str">
        <f t="shared" si="139"/>
        <v>HYB</v>
      </c>
      <c r="BS639" s="62" t="str">
        <f t="shared" si="140"/>
        <v/>
      </c>
      <c r="BT639" s="63">
        <f t="shared" si="141"/>
        <v>117</v>
      </c>
      <c r="BU639" s="64">
        <f t="shared" si="142"/>
        <v>6.02</v>
      </c>
      <c r="BV639" s="64">
        <f t="shared" si="143"/>
        <v>13.04</v>
      </c>
      <c r="BW639" s="64">
        <f t="shared" si="144"/>
        <v>97.44</v>
      </c>
      <c r="BX639" s="65">
        <f t="shared" si="145"/>
        <v>46257.02</v>
      </c>
      <c r="BY639" s="65">
        <f t="shared" si="146"/>
        <v>46264.04</v>
      </c>
      <c r="BZ639" s="65">
        <f t="shared" si="147"/>
        <v>46349.440000000002</v>
      </c>
    </row>
    <row r="640" spans="1:78" s="58" customFormat="1" ht="15.5" x14ac:dyDescent="0.35">
      <c r="A640">
        <v>71428</v>
      </c>
      <c r="B640" t="s">
        <v>782</v>
      </c>
      <c r="C640" t="s">
        <v>69</v>
      </c>
      <c r="D640">
        <v>162</v>
      </c>
      <c r="E640">
        <v>3001</v>
      </c>
      <c r="F640" t="s">
        <v>70</v>
      </c>
      <c r="G640" t="s">
        <v>283</v>
      </c>
      <c r="H640" t="s">
        <v>69</v>
      </c>
      <c r="I640" s="13">
        <v>46251</v>
      </c>
      <c r="J640" s="13">
        <v>46367</v>
      </c>
      <c r="K640" s="13">
        <v>46309</v>
      </c>
      <c r="L640" t="s">
        <v>258</v>
      </c>
      <c r="M640" t="s">
        <v>161</v>
      </c>
      <c r="N640">
        <v>18</v>
      </c>
      <c r="O640">
        <v>6</v>
      </c>
      <c r="P640">
        <v>6</v>
      </c>
      <c r="Q640">
        <v>6</v>
      </c>
      <c r="R640">
        <v>0</v>
      </c>
      <c r="S640">
        <v>145664</v>
      </c>
      <c r="T640" t="s">
        <v>276</v>
      </c>
      <c r="U640">
        <v>0</v>
      </c>
      <c r="V640"/>
      <c r="W640">
        <v>3</v>
      </c>
      <c r="X640" t="s">
        <v>194</v>
      </c>
      <c r="Y640"/>
      <c r="Z640" t="s">
        <v>903</v>
      </c>
      <c r="AA640"/>
      <c r="AB640"/>
      <c r="AC640"/>
      <c r="AD640"/>
      <c r="AE640"/>
      <c r="AF640" s="13">
        <v>46251</v>
      </c>
      <c r="AG640" s="13">
        <v>46367</v>
      </c>
      <c r="AH640" t="s">
        <v>206</v>
      </c>
      <c r="AI640">
        <v>1274</v>
      </c>
      <c r="AJ640" t="s">
        <v>205</v>
      </c>
      <c r="AK640" t="s">
        <v>201</v>
      </c>
      <c r="AL640" t="s">
        <v>516</v>
      </c>
      <c r="AM640" s="13">
        <v>46253</v>
      </c>
      <c r="AN640" s="13">
        <v>46367</v>
      </c>
      <c r="AO640"/>
      <c r="AP640"/>
      <c r="AQ640"/>
      <c r="AR640"/>
      <c r="AS640"/>
      <c r="AT640" s="59">
        <f>VLOOKUP($BR640,Tables!$D$14:$I$27,2,FALSE)*W640</f>
        <v>480</v>
      </c>
      <c r="AU640" s="59">
        <f>VLOOKUP($BR640,Tables!$D$14:$I$27,3,FALSE)</f>
        <v>0</v>
      </c>
      <c r="AV640" s="59">
        <f>VLOOKUP($BR640,Tables!$D$14:$I$27,4,FALSE)*W640</f>
        <v>0</v>
      </c>
      <c r="AW640" s="59">
        <f>VLOOKUP($BR640,Tables!$D$14:$I$27,5,FALSE)*W640</f>
        <v>0</v>
      </c>
      <c r="AX640" s="52">
        <f>IF(ISERROR(VLOOKUP(V640,Tables!$A$2:$B$27,2,FALSE))=TRUE,0,VLOOKUP(V640,Tables!$A$2:$B$27,2,FALSE))*VLOOKUP(BR640,Tables!$D$14:$J$27,7,FALSE)</f>
        <v>0</v>
      </c>
      <c r="AY640" s="52">
        <f>IF(ISERROR(VLOOKUP(BS640,Tables!$A$2:$B$31,2,FALSE))=TRUE,0,VLOOKUP(BS640,Tables!$A$2:$B$31,2,FALSE))</f>
        <v>0</v>
      </c>
      <c r="AZ640" s="59">
        <f>VLOOKUP($BR640,Tables!$D$14:$K$27,8,FALSE)</f>
        <v>0</v>
      </c>
      <c r="BA640" s="59">
        <f>IF(OR(BR640="T150",BR640="HYBT150"),W640*Tables!$L$23,0)</f>
        <v>0</v>
      </c>
      <c r="BB640" s="59">
        <f>IF(OR(BR640="T200",BR640="HYBT200"),W640*Tables!$E$24,0)</f>
        <v>0</v>
      </c>
      <c r="BC640" s="61">
        <f t="shared" si="138"/>
        <v>480</v>
      </c>
      <c r="BD640" s="55" t="str">
        <f t="shared" si="137"/>
        <v/>
      </c>
      <c r="BE640" s="55" t="str">
        <f t="shared" si="137"/>
        <v/>
      </c>
      <c r="BF640" s="55" t="str">
        <f t="shared" si="137"/>
        <v/>
      </c>
      <c r="BG640" s="55" t="str">
        <f t="shared" si="137"/>
        <v/>
      </c>
      <c r="BH640" s="55" t="str">
        <f t="shared" si="137"/>
        <v/>
      </c>
      <c r="BI640" s="55" t="str">
        <f t="shared" si="137"/>
        <v/>
      </c>
      <c r="BJ640" s="55" t="str">
        <f t="shared" si="137"/>
        <v/>
      </c>
      <c r="BK640" s="55" t="str">
        <f t="shared" si="137"/>
        <v>HYB</v>
      </c>
      <c r="BL640" s="55" t="str">
        <f t="shared" si="137"/>
        <v/>
      </c>
      <c r="BM640" s="55" t="str">
        <f t="shared" si="137"/>
        <v/>
      </c>
      <c r="BN640" s="55" t="str">
        <f t="shared" si="137"/>
        <v/>
      </c>
      <c r="BO640" s="55" t="str">
        <f t="shared" si="137"/>
        <v/>
      </c>
      <c r="BP640" s="55" t="str">
        <f t="shared" si="137"/>
        <v/>
      </c>
      <c r="BQ640" s="55" t="str">
        <f t="shared" si="137"/>
        <v/>
      </c>
      <c r="BR640" s="62" t="str">
        <f t="shared" si="139"/>
        <v>HYB</v>
      </c>
      <c r="BS640" s="62" t="str">
        <f t="shared" si="140"/>
        <v/>
      </c>
      <c r="BT640" s="63">
        <f t="shared" si="141"/>
        <v>117</v>
      </c>
      <c r="BU640" s="64">
        <f t="shared" si="142"/>
        <v>6.02</v>
      </c>
      <c r="BV640" s="64">
        <f t="shared" si="143"/>
        <v>13.04</v>
      </c>
      <c r="BW640" s="64">
        <f t="shared" si="144"/>
        <v>97.44</v>
      </c>
      <c r="BX640" s="65">
        <f t="shared" si="145"/>
        <v>46257.02</v>
      </c>
      <c r="BY640" s="65">
        <f t="shared" si="146"/>
        <v>46264.04</v>
      </c>
      <c r="BZ640" s="65">
        <f t="shared" si="147"/>
        <v>46349.440000000002</v>
      </c>
    </row>
    <row r="641" spans="1:78" ht="15.5" x14ac:dyDescent="0.35">
      <c r="A641">
        <v>71915</v>
      </c>
      <c r="B641" t="s">
        <v>782</v>
      </c>
      <c r="C641" t="s">
        <v>69</v>
      </c>
      <c r="D641">
        <v>162</v>
      </c>
      <c r="E641">
        <v>3090</v>
      </c>
      <c r="F641" t="s">
        <v>70</v>
      </c>
      <c r="G641" t="s">
        <v>283</v>
      </c>
      <c r="H641" t="s">
        <v>69</v>
      </c>
      <c r="I641" s="13">
        <v>46253</v>
      </c>
      <c r="J641" s="13">
        <v>46533</v>
      </c>
      <c r="K641" s="13">
        <v>46393</v>
      </c>
      <c r="L641" t="s">
        <v>1012</v>
      </c>
      <c r="M641" t="s">
        <v>193</v>
      </c>
      <c r="N641">
        <v>9</v>
      </c>
      <c r="O641">
        <v>0</v>
      </c>
      <c r="P641">
        <v>0</v>
      </c>
      <c r="Q641">
        <v>0</v>
      </c>
      <c r="R641">
        <v>0</v>
      </c>
      <c r="S641">
        <v>145664</v>
      </c>
      <c r="T641" t="s">
        <v>276</v>
      </c>
      <c r="U641">
        <v>0</v>
      </c>
      <c r="V641"/>
      <c r="W641">
        <v>3</v>
      </c>
      <c r="X641" t="s">
        <v>194</v>
      </c>
      <c r="Y641"/>
      <c r="Z641" t="s">
        <v>153</v>
      </c>
      <c r="AA641" t="s">
        <v>206</v>
      </c>
      <c r="AB641">
        <v>1244</v>
      </c>
      <c r="AC641" t="s">
        <v>314</v>
      </c>
      <c r="AD641" t="s">
        <v>305</v>
      </c>
      <c r="AE641" t="s">
        <v>480</v>
      </c>
      <c r="AF641" s="13">
        <v>46253</v>
      </c>
      <c r="AG641" s="13">
        <v>46533</v>
      </c>
      <c r="AH641"/>
      <c r="AI641"/>
      <c r="AJ641"/>
      <c r="AK641"/>
      <c r="AL641"/>
      <c r="AM641"/>
      <c r="AN641"/>
      <c r="AO641"/>
      <c r="AP641"/>
      <c r="AQ641"/>
      <c r="AR641"/>
      <c r="AS641"/>
      <c r="AT641" s="59">
        <f>VLOOKUP($BR641,Tables!$D$14:$I$27,2,FALSE)*W641</f>
        <v>480</v>
      </c>
      <c r="AU641" s="59">
        <f>VLOOKUP($BR641,Tables!$D$14:$I$27,3,FALSE)</f>
        <v>0</v>
      </c>
      <c r="AV641" s="59">
        <f>VLOOKUP($BR641,Tables!$D$14:$I$27,4,FALSE)*W641</f>
        <v>0</v>
      </c>
      <c r="AW641" s="59">
        <f>VLOOKUP($BR641,Tables!$D$14:$I$27,5,FALSE)*W641</f>
        <v>0</v>
      </c>
      <c r="AX641" s="52">
        <f>IF(ISERROR(VLOOKUP(V641,Tables!$A$2:$B$27,2,FALSE))=TRUE,0,VLOOKUP(V641,Tables!$A$2:$B$27,2,FALSE))*VLOOKUP(BR641,Tables!$D$14:$J$27,7,FALSE)</f>
        <v>0</v>
      </c>
      <c r="AY641" s="52">
        <f>IF(ISERROR(VLOOKUP(BS641,Tables!$A$2:$B$31,2,FALSE))=TRUE,0,VLOOKUP(BS641,Tables!$A$2:$B$31,2,FALSE))</f>
        <v>0</v>
      </c>
      <c r="AZ641" s="59">
        <f>VLOOKUP($BR641,Tables!$D$14:$K$27,8,FALSE)</f>
        <v>0</v>
      </c>
      <c r="BA641" s="59">
        <f>IF(OR(BR641="T150",BR641="HYBT150"),W641*Tables!$L$23,0)</f>
        <v>0</v>
      </c>
      <c r="BB641" s="59">
        <f>IF(OR(BR641="T200",BR641="HYBT200"),W641*Tables!$E$24,0)</f>
        <v>0</v>
      </c>
      <c r="BC641" s="61">
        <f t="shared" si="138"/>
        <v>480</v>
      </c>
      <c r="BD641" s="55" t="str">
        <f t="shared" si="137"/>
        <v/>
      </c>
      <c r="BE641" s="55" t="str">
        <f t="shared" si="137"/>
        <v/>
      </c>
      <c r="BF641" s="55" t="str">
        <f t="shared" si="137"/>
        <v/>
      </c>
      <c r="BG641" s="55" t="str">
        <f t="shared" si="137"/>
        <v/>
      </c>
      <c r="BH641" s="55" t="str">
        <f t="shared" si="137"/>
        <v/>
      </c>
      <c r="BI641" s="55" t="str">
        <f t="shared" si="137"/>
        <v/>
      </c>
      <c r="BJ641" s="55" t="str">
        <f t="shared" si="137"/>
        <v/>
      </c>
      <c r="BK641" s="55" t="str">
        <f t="shared" si="137"/>
        <v/>
      </c>
      <c r="BL641" s="55" t="str">
        <f t="shared" si="137"/>
        <v/>
      </c>
      <c r="BM641" s="55" t="str">
        <f t="shared" si="137"/>
        <v/>
      </c>
      <c r="BN641" s="55" t="str">
        <f t="shared" si="137"/>
        <v/>
      </c>
      <c r="BO641" s="55" t="str">
        <f t="shared" si="137"/>
        <v/>
      </c>
      <c r="BP641" s="55" t="str">
        <f t="shared" si="137"/>
        <v/>
      </c>
      <c r="BQ641" s="55" t="str">
        <f t="shared" si="137"/>
        <v/>
      </c>
      <c r="BR641" s="62" t="str">
        <f t="shared" si="139"/>
        <v>Base</v>
      </c>
      <c r="BS641" s="62" t="str">
        <f t="shared" si="140"/>
        <v/>
      </c>
      <c r="BT641" s="63">
        <f t="shared" si="141"/>
        <v>281</v>
      </c>
      <c r="BU641" s="64">
        <f t="shared" si="142"/>
        <v>15.86</v>
      </c>
      <c r="BV641" s="64">
        <f t="shared" si="143"/>
        <v>32.72</v>
      </c>
      <c r="BW641" s="64">
        <f t="shared" si="144"/>
        <v>235.2</v>
      </c>
      <c r="BX641" s="65">
        <f t="shared" si="145"/>
        <v>46268.86</v>
      </c>
      <c r="BY641" s="65">
        <f t="shared" si="146"/>
        <v>46285.72</v>
      </c>
      <c r="BZ641" s="65">
        <f t="shared" si="147"/>
        <v>46489.2</v>
      </c>
    </row>
    <row r="642" spans="1:78" ht="15.5" x14ac:dyDescent="0.35">
      <c r="A642">
        <v>72203</v>
      </c>
      <c r="B642" t="s">
        <v>782</v>
      </c>
      <c r="C642" t="s">
        <v>69</v>
      </c>
      <c r="D642">
        <v>162</v>
      </c>
      <c r="E642">
        <v>3091</v>
      </c>
      <c r="F642" t="s">
        <v>70</v>
      </c>
      <c r="G642" t="s">
        <v>283</v>
      </c>
      <c r="H642" t="s">
        <v>69</v>
      </c>
      <c r="I642" s="13">
        <v>46253</v>
      </c>
      <c r="J642" s="13">
        <v>46374</v>
      </c>
      <c r="K642" s="13">
        <v>46313</v>
      </c>
      <c r="L642" t="s">
        <v>1012</v>
      </c>
      <c r="M642" t="s">
        <v>512</v>
      </c>
      <c r="N642">
        <v>20</v>
      </c>
      <c r="O642">
        <v>0</v>
      </c>
      <c r="P642">
        <v>0</v>
      </c>
      <c r="Q642">
        <v>0</v>
      </c>
      <c r="R642">
        <v>0</v>
      </c>
      <c r="S642">
        <v>280740</v>
      </c>
      <c r="T642" t="s">
        <v>663</v>
      </c>
      <c r="U642">
        <v>0</v>
      </c>
      <c r="V642"/>
      <c r="W642">
        <v>3</v>
      </c>
      <c r="X642" t="s">
        <v>194</v>
      </c>
      <c r="Y642"/>
      <c r="Z642" t="s">
        <v>153</v>
      </c>
      <c r="AA642" t="s">
        <v>153</v>
      </c>
      <c r="AB642" t="s">
        <v>199</v>
      </c>
      <c r="AC642" t="s">
        <v>215</v>
      </c>
      <c r="AD642" t="s">
        <v>603</v>
      </c>
      <c r="AE642" t="s">
        <v>480</v>
      </c>
      <c r="AF642" s="13">
        <v>46253</v>
      </c>
      <c r="AG642" s="13">
        <v>46374</v>
      </c>
      <c r="AH642"/>
      <c r="AI642"/>
      <c r="AJ642"/>
      <c r="AK642"/>
      <c r="AL642"/>
      <c r="AM642"/>
      <c r="AN642"/>
      <c r="AO642"/>
      <c r="AP642"/>
      <c r="AQ642"/>
      <c r="AR642"/>
      <c r="AS642"/>
      <c r="AT642" s="59">
        <f>VLOOKUP($BR642,Tables!$D$14:$I$27,2,FALSE)*W642</f>
        <v>480</v>
      </c>
      <c r="AU642" s="59">
        <f>VLOOKUP($BR642,Tables!$D$14:$I$27,3,FALSE)</f>
        <v>0</v>
      </c>
      <c r="AV642" s="59">
        <f>VLOOKUP($BR642,Tables!$D$14:$I$27,4,FALSE)*W642</f>
        <v>0</v>
      </c>
      <c r="AW642" s="59">
        <f>VLOOKUP($BR642,Tables!$D$14:$I$27,5,FALSE)*W642</f>
        <v>0</v>
      </c>
      <c r="AX642" s="52">
        <f>IF(ISERROR(VLOOKUP(V642,Tables!$A$2:$B$27,2,FALSE))=TRUE,0,VLOOKUP(V642,Tables!$A$2:$B$27,2,FALSE))*VLOOKUP(BR642,Tables!$D$14:$J$27,7,FALSE)</f>
        <v>0</v>
      </c>
      <c r="AY642" s="52">
        <f>IF(ISERROR(VLOOKUP(BS642,Tables!$A$2:$B$31,2,FALSE))=TRUE,0,VLOOKUP(BS642,Tables!$A$2:$B$31,2,FALSE))</f>
        <v>0</v>
      </c>
      <c r="AZ642" s="59">
        <f>VLOOKUP($BR642,Tables!$D$14:$K$27,8,FALSE)</f>
        <v>0</v>
      </c>
      <c r="BA642" s="59">
        <f>IF(OR(BR642="T150",BR642="HYBT150"),W642*Tables!$L$23,0)</f>
        <v>0</v>
      </c>
      <c r="BB642" s="59">
        <f>IF(OR(BR642="T200",BR642="HYBT200"),W642*Tables!$E$24,0)</f>
        <v>0</v>
      </c>
      <c r="BC642" s="61">
        <f t="shared" si="138"/>
        <v>480</v>
      </c>
      <c r="BD642" s="55" t="str">
        <f t="shared" si="137"/>
        <v/>
      </c>
      <c r="BE642" s="55" t="str">
        <f t="shared" si="137"/>
        <v/>
      </c>
      <c r="BF642" s="55" t="str">
        <f t="shared" si="137"/>
        <v/>
      </c>
      <c r="BG642" s="55" t="str">
        <f t="shared" si="137"/>
        <v/>
      </c>
      <c r="BH642" s="55" t="str">
        <f t="shared" si="137"/>
        <v/>
      </c>
      <c r="BI642" s="55" t="str">
        <f t="shared" si="137"/>
        <v/>
      </c>
      <c r="BJ642" s="55" t="str">
        <f t="shared" si="137"/>
        <v/>
      </c>
      <c r="BK642" s="55" t="str">
        <f t="shared" si="137"/>
        <v/>
      </c>
      <c r="BL642" s="55" t="str">
        <f t="shared" si="137"/>
        <v/>
      </c>
      <c r="BM642" s="55" t="str">
        <f t="shared" si="137"/>
        <v/>
      </c>
      <c r="BN642" s="55" t="str">
        <f t="shared" si="137"/>
        <v/>
      </c>
      <c r="BO642" s="55" t="str">
        <f t="shared" si="137"/>
        <v/>
      </c>
      <c r="BP642" s="55" t="str">
        <f t="shared" si="137"/>
        <v/>
      </c>
      <c r="BQ642" s="55" t="str">
        <f t="shared" si="137"/>
        <v/>
      </c>
      <c r="BR642" s="62" t="str">
        <f t="shared" si="139"/>
        <v>Base</v>
      </c>
      <c r="BS642" s="62" t="str">
        <f t="shared" si="140"/>
        <v/>
      </c>
      <c r="BT642" s="63">
        <f t="shared" si="141"/>
        <v>122</v>
      </c>
      <c r="BU642" s="64">
        <f t="shared" si="142"/>
        <v>6.3199999999999994</v>
      </c>
      <c r="BV642" s="64">
        <f t="shared" si="143"/>
        <v>13.639999999999999</v>
      </c>
      <c r="BW642" s="64">
        <f t="shared" si="144"/>
        <v>101.64</v>
      </c>
      <c r="BX642" s="65">
        <f t="shared" si="145"/>
        <v>46259.32</v>
      </c>
      <c r="BY642" s="65">
        <f t="shared" si="146"/>
        <v>46266.64</v>
      </c>
      <c r="BZ642" s="65">
        <f t="shared" si="147"/>
        <v>46356.639999999999</v>
      </c>
    </row>
    <row r="643" spans="1:78" ht="15.5" x14ac:dyDescent="0.35">
      <c r="A643">
        <v>72204</v>
      </c>
      <c r="B643" t="s">
        <v>782</v>
      </c>
      <c r="C643" t="s">
        <v>69</v>
      </c>
      <c r="D643">
        <v>162</v>
      </c>
      <c r="E643">
        <v>3092</v>
      </c>
      <c r="F643" t="s">
        <v>70</v>
      </c>
      <c r="G643" t="s">
        <v>283</v>
      </c>
      <c r="H643" t="s">
        <v>69</v>
      </c>
      <c r="I643" s="13">
        <v>46253</v>
      </c>
      <c r="J643" s="13">
        <v>46374</v>
      </c>
      <c r="K643" s="13">
        <v>46313</v>
      </c>
      <c r="L643" t="s">
        <v>1012</v>
      </c>
      <c r="M643" t="s">
        <v>512</v>
      </c>
      <c r="N643">
        <v>20</v>
      </c>
      <c r="O643">
        <v>0</v>
      </c>
      <c r="P643">
        <v>0</v>
      </c>
      <c r="Q643">
        <v>0</v>
      </c>
      <c r="R643">
        <v>0</v>
      </c>
      <c r="S643">
        <v>280740</v>
      </c>
      <c r="T643" t="s">
        <v>663</v>
      </c>
      <c r="U643">
        <v>0</v>
      </c>
      <c r="V643"/>
      <c r="W643">
        <v>3</v>
      </c>
      <c r="X643" t="s">
        <v>194</v>
      </c>
      <c r="Y643"/>
      <c r="Z643" t="s">
        <v>153</v>
      </c>
      <c r="AA643" t="s">
        <v>153</v>
      </c>
      <c r="AB643" t="s">
        <v>199</v>
      </c>
      <c r="AC643" t="s">
        <v>314</v>
      </c>
      <c r="AD643" t="s">
        <v>305</v>
      </c>
      <c r="AE643" t="s">
        <v>480</v>
      </c>
      <c r="AF643" s="13">
        <v>46253</v>
      </c>
      <c r="AG643" s="13">
        <v>46374</v>
      </c>
      <c r="AH643"/>
      <c r="AI643"/>
      <c r="AJ643"/>
      <c r="AK643"/>
      <c r="AL643"/>
      <c r="AM643"/>
      <c r="AN643"/>
      <c r="AO643"/>
      <c r="AP643"/>
      <c r="AQ643"/>
      <c r="AR643"/>
      <c r="AS643"/>
      <c r="AT643" s="59">
        <f>VLOOKUP($BR643,Tables!$D$14:$I$27,2,FALSE)*W643</f>
        <v>480</v>
      </c>
      <c r="AU643" s="59">
        <f>VLOOKUP($BR643,Tables!$D$14:$I$27,3,FALSE)</f>
        <v>0</v>
      </c>
      <c r="AV643" s="59">
        <f>VLOOKUP($BR643,Tables!$D$14:$I$27,4,FALSE)*W643</f>
        <v>0</v>
      </c>
      <c r="AW643" s="59">
        <f>VLOOKUP($BR643,Tables!$D$14:$I$27,5,FALSE)*W643</f>
        <v>0</v>
      </c>
      <c r="AX643" s="52">
        <f>IF(ISERROR(VLOOKUP(V643,Tables!$A$2:$B$27,2,FALSE))=TRUE,0,VLOOKUP(V643,Tables!$A$2:$B$27,2,FALSE))*VLOOKUP(BR643,Tables!$D$14:$J$27,7,FALSE)</f>
        <v>0</v>
      </c>
      <c r="AY643" s="52">
        <f>IF(ISERROR(VLOOKUP(BS643,Tables!$A$2:$B$31,2,FALSE))=TRUE,0,VLOOKUP(BS643,Tables!$A$2:$B$31,2,FALSE))</f>
        <v>0</v>
      </c>
      <c r="AZ643" s="59">
        <f>VLOOKUP($BR643,Tables!$D$14:$K$27,8,FALSE)</f>
        <v>0</v>
      </c>
      <c r="BA643" s="59">
        <f>IF(OR(BR643="T150",BR643="HYBT150"),W643*Tables!$L$23,0)</f>
        <v>0</v>
      </c>
      <c r="BB643" s="59">
        <f>IF(OR(BR643="T200",BR643="HYBT200"),W643*Tables!$E$24,0)</f>
        <v>0</v>
      </c>
      <c r="BC643" s="61">
        <f t="shared" si="138"/>
        <v>480</v>
      </c>
      <c r="BD643" s="55" t="str">
        <f t="shared" si="137"/>
        <v/>
      </c>
      <c r="BE643" s="55" t="str">
        <f t="shared" si="137"/>
        <v/>
      </c>
      <c r="BF643" s="55" t="str">
        <f t="shared" si="137"/>
        <v/>
      </c>
      <c r="BG643" s="55" t="str">
        <f t="shared" si="137"/>
        <v/>
      </c>
      <c r="BH643" s="55" t="str">
        <f t="shared" si="137"/>
        <v/>
      </c>
      <c r="BI643" s="55" t="str">
        <f t="shared" si="137"/>
        <v/>
      </c>
      <c r="BJ643" s="55" t="str">
        <f t="shared" si="137"/>
        <v/>
      </c>
      <c r="BK643" s="55" t="str">
        <f t="shared" si="137"/>
        <v/>
      </c>
      <c r="BL643" s="55" t="str">
        <f t="shared" si="137"/>
        <v/>
      </c>
      <c r="BM643" s="55" t="str">
        <f t="shared" si="137"/>
        <v/>
      </c>
      <c r="BN643" s="55" t="str">
        <f t="shared" si="137"/>
        <v/>
      </c>
      <c r="BO643" s="55" t="str">
        <f t="shared" si="137"/>
        <v/>
      </c>
      <c r="BP643" s="55" t="str">
        <f t="shared" si="137"/>
        <v/>
      </c>
      <c r="BQ643" s="55" t="str">
        <f t="shared" si="137"/>
        <v/>
      </c>
      <c r="BR643" s="62" t="str">
        <f t="shared" si="139"/>
        <v>Base</v>
      </c>
      <c r="BS643" s="62" t="str">
        <f t="shared" si="140"/>
        <v/>
      </c>
      <c r="BT643" s="63">
        <f t="shared" si="141"/>
        <v>122</v>
      </c>
      <c r="BU643" s="64">
        <f t="shared" si="142"/>
        <v>6.3199999999999994</v>
      </c>
      <c r="BV643" s="64">
        <f t="shared" si="143"/>
        <v>13.639999999999999</v>
      </c>
      <c r="BW643" s="64">
        <f t="shared" si="144"/>
        <v>101.64</v>
      </c>
      <c r="BX643" s="65">
        <f t="shared" si="145"/>
        <v>46259.32</v>
      </c>
      <c r="BY643" s="65">
        <f t="shared" si="146"/>
        <v>46266.64</v>
      </c>
      <c r="BZ643" s="65">
        <f t="shared" si="147"/>
        <v>46356.639999999999</v>
      </c>
    </row>
    <row r="644" spans="1:78" ht="15.5" x14ac:dyDescent="0.35">
      <c r="A644">
        <v>71429</v>
      </c>
      <c r="B644" t="s">
        <v>782</v>
      </c>
      <c r="C644" t="s">
        <v>69</v>
      </c>
      <c r="D644">
        <v>250</v>
      </c>
      <c r="E644">
        <v>3001</v>
      </c>
      <c r="F644" t="s">
        <v>743</v>
      </c>
      <c r="G644" t="s">
        <v>283</v>
      </c>
      <c r="H644" t="s">
        <v>69</v>
      </c>
      <c r="I644" s="13">
        <v>46251</v>
      </c>
      <c r="J644" s="13">
        <v>46367</v>
      </c>
      <c r="K644" s="13">
        <v>46309</v>
      </c>
      <c r="L644" t="s">
        <v>256</v>
      </c>
      <c r="M644" t="s">
        <v>161</v>
      </c>
      <c r="N644">
        <v>24</v>
      </c>
      <c r="O644">
        <v>15</v>
      </c>
      <c r="P644">
        <v>15</v>
      </c>
      <c r="Q644">
        <v>15</v>
      </c>
      <c r="R644">
        <v>0</v>
      </c>
      <c r="S644">
        <v>372759</v>
      </c>
      <c r="T644" t="s">
        <v>1181</v>
      </c>
      <c r="U644">
        <v>0</v>
      </c>
      <c r="V644"/>
      <c r="W644">
        <v>3</v>
      </c>
      <c r="X644" t="s">
        <v>194</v>
      </c>
      <c r="Y644"/>
      <c r="Z644" t="s">
        <v>277</v>
      </c>
      <c r="AA644"/>
      <c r="AB644"/>
      <c r="AC644"/>
      <c r="AD644"/>
      <c r="AE644"/>
      <c r="AF644" s="13">
        <v>46251</v>
      </c>
      <c r="AG644" s="13">
        <v>46367</v>
      </c>
      <c r="AH644"/>
      <c r="AI644"/>
      <c r="AJ644"/>
      <c r="AK644"/>
      <c r="AL644"/>
      <c r="AM644"/>
      <c r="AN644"/>
      <c r="AO644"/>
      <c r="AP644"/>
      <c r="AQ644"/>
      <c r="AR644"/>
      <c r="AS644"/>
      <c r="AT644" s="59">
        <f>VLOOKUP($BR644,Tables!$D$14:$I$27,2,FALSE)*W644</f>
        <v>480</v>
      </c>
      <c r="AU644" s="59">
        <f>VLOOKUP($BR644,Tables!$D$14:$I$27,3,FALSE)</f>
        <v>0</v>
      </c>
      <c r="AV644" s="59">
        <f>VLOOKUP($BR644,Tables!$D$14:$I$27,4,FALSE)*W644</f>
        <v>0</v>
      </c>
      <c r="AW644" s="59">
        <f>VLOOKUP($BR644,Tables!$D$14:$I$27,5,FALSE)*W644</f>
        <v>0</v>
      </c>
      <c r="AX644" s="52">
        <f>IF(ISERROR(VLOOKUP(V644,Tables!$A$2:$B$27,2,FALSE))=TRUE,0,VLOOKUP(V644,Tables!$A$2:$B$27,2,FALSE))*VLOOKUP(BR644,Tables!$D$14:$J$27,7,FALSE)</f>
        <v>0</v>
      </c>
      <c r="AY644" s="52">
        <f>IF(ISERROR(VLOOKUP(BS644,Tables!$A$2:$B$31,2,FALSE))=TRUE,0,VLOOKUP(BS644,Tables!$A$2:$B$31,2,FALSE))</f>
        <v>0</v>
      </c>
      <c r="AZ644" s="59">
        <f>VLOOKUP($BR644,Tables!$D$14:$K$27,8,FALSE)</f>
        <v>0</v>
      </c>
      <c r="BA644" s="59">
        <f>IF(OR(BR644="T150",BR644="HYBT150"),W644*Tables!$L$23,0)</f>
        <v>0</v>
      </c>
      <c r="BB644" s="59">
        <f>IF(OR(BR644="T200",BR644="HYBT200"),W644*Tables!$E$24,0)</f>
        <v>0</v>
      </c>
      <c r="BC644" s="61">
        <f t="shared" si="138"/>
        <v>480</v>
      </c>
      <c r="BD644" s="55" t="str">
        <f t="shared" si="137"/>
        <v/>
      </c>
      <c r="BE644" s="55" t="str">
        <f t="shared" si="137"/>
        <v/>
      </c>
      <c r="BF644" s="55" t="str">
        <f t="shared" si="137"/>
        <v/>
      </c>
      <c r="BG644" s="55" t="str">
        <f t="shared" si="137"/>
        <v/>
      </c>
      <c r="BH644" s="55" t="str">
        <f t="shared" si="137"/>
        <v/>
      </c>
      <c r="BI644" s="55" t="str">
        <f t="shared" si="137"/>
        <v/>
      </c>
      <c r="BJ644" s="55" t="str">
        <f t="shared" si="137"/>
        <v/>
      </c>
      <c r="BK644" s="55" t="str">
        <f t="shared" si="137"/>
        <v/>
      </c>
      <c r="BL644" s="55" t="str">
        <f t="shared" si="137"/>
        <v/>
      </c>
      <c r="BM644" s="55" t="str">
        <f t="shared" si="137"/>
        <v/>
      </c>
      <c r="BN644" s="55" t="str">
        <f t="shared" si="137"/>
        <v/>
      </c>
      <c r="BO644" s="55" t="str">
        <f t="shared" si="137"/>
        <v/>
      </c>
      <c r="BP644" s="55" t="str">
        <f t="shared" si="137"/>
        <v/>
      </c>
      <c r="BQ644" s="55" t="str">
        <f t="shared" si="137"/>
        <v/>
      </c>
      <c r="BR644" s="62" t="str">
        <f t="shared" si="139"/>
        <v>Base</v>
      </c>
      <c r="BS644" s="62" t="str">
        <f t="shared" si="140"/>
        <v/>
      </c>
      <c r="BT644" s="63">
        <f t="shared" si="141"/>
        <v>117</v>
      </c>
      <c r="BU644" s="64">
        <f t="shared" si="142"/>
        <v>6.02</v>
      </c>
      <c r="BV644" s="64">
        <f t="shared" si="143"/>
        <v>13.04</v>
      </c>
      <c r="BW644" s="64">
        <f t="shared" si="144"/>
        <v>97.44</v>
      </c>
      <c r="BX644" s="65">
        <f t="shared" si="145"/>
        <v>46257.02</v>
      </c>
      <c r="BY644" s="65">
        <f t="shared" si="146"/>
        <v>46264.04</v>
      </c>
      <c r="BZ644" s="65">
        <f t="shared" si="147"/>
        <v>46349.440000000002</v>
      </c>
    </row>
    <row r="645" spans="1:78" ht="15.5" x14ac:dyDescent="0.35">
      <c r="A645">
        <v>71824</v>
      </c>
      <c r="B645" t="s">
        <v>782</v>
      </c>
      <c r="C645" t="s">
        <v>71</v>
      </c>
      <c r="D645">
        <v>101</v>
      </c>
      <c r="E645">
        <v>3001</v>
      </c>
      <c r="F645" t="s">
        <v>416</v>
      </c>
      <c r="G645" t="s">
        <v>216</v>
      </c>
      <c r="H645" t="s">
        <v>71</v>
      </c>
      <c r="I645" s="13">
        <v>46251</v>
      </c>
      <c r="J645" s="13">
        <v>46367</v>
      </c>
      <c r="K645" s="13">
        <v>46309</v>
      </c>
      <c r="L645" t="s">
        <v>836</v>
      </c>
      <c r="M645" t="s">
        <v>161</v>
      </c>
      <c r="N645">
        <v>24</v>
      </c>
      <c r="O645">
        <v>24</v>
      </c>
      <c r="P645">
        <v>24</v>
      </c>
      <c r="Q645">
        <v>24</v>
      </c>
      <c r="R645">
        <v>3</v>
      </c>
      <c r="S645">
        <v>377683</v>
      </c>
      <c r="T645" t="s">
        <v>991</v>
      </c>
      <c r="U645">
        <v>0</v>
      </c>
      <c r="V645"/>
      <c r="W645">
        <v>3</v>
      </c>
      <c r="X645" t="s">
        <v>194</v>
      </c>
      <c r="Y645"/>
      <c r="Z645" t="s">
        <v>744</v>
      </c>
      <c r="AA645"/>
      <c r="AB645"/>
      <c r="AC645"/>
      <c r="AD645"/>
      <c r="AE645"/>
      <c r="AF645" s="13">
        <v>46251</v>
      </c>
      <c r="AG645" s="13">
        <v>46367</v>
      </c>
      <c r="AH645"/>
      <c r="AI645"/>
      <c r="AJ645"/>
      <c r="AK645"/>
      <c r="AL645"/>
      <c r="AM645"/>
      <c r="AN645"/>
      <c r="AO645"/>
      <c r="AP645"/>
      <c r="AQ645"/>
      <c r="AR645"/>
      <c r="AS645"/>
      <c r="AT645" s="59">
        <f>VLOOKUP($BR645,Tables!$D$14:$I$27,2,FALSE)*W645</f>
        <v>480</v>
      </c>
      <c r="AU645" s="59">
        <f>VLOOKUP($BR645,Tables!$D$14:$I$27,3,FALSE)</f>
        <v>0</v>
      </c>
      <c r="AV645" s="59">
        <f>VLOOKUP($BR645,Tables!$D$14:$I$27,4,FALSE)*W645</f>
        <v>0</v>
      </c>
      <c r="AW645" s="59">
        <f>VLOOKUP($BR645,Tables!$D$14:$I$27,5,FALSE)*W645</f>
        <v>0</v>
      </c>
      <c r="AX645" s="52">
        <f>IF(ISERROR(VLOOKUP(V645,Tables!$A$2:$B$27,2,FALSE))=TRUE,0,VLOOKUP(V645,Tables!$A$2:$B$27,2,FALSE))*VLOOKUP(BR645,Tables!$D$14:$J$27,7,FALSE)</f>
        <v>0</v>
      </c>
      <c r="AY645" s="52">
        <f>IF(ISERROR(VLOOKUP(BS645,Tables!$A$2:$B$31,2,FALSE))=TRUE,0,VLOOKUP(BS645,Tables!$A$2:$B$31,2,FALSE))</f>
        <v>0</v>
      </c>
      <c r="AZ645" s="59">
        <f>VLOOKUP($BR645,Tables!$D$14:$K$27,8,FALSE)</f>
        <v>0</v>
      </c>
      <c r="BA645" s="59">
        <f>IF(OR(BR645="T150",BR645="HYBT150"),W645*Tables!$L$23,0)</f>
        <v>0</v>
      </c>
      <c r="BB645" s="59">
        <f>IF(OR(BR645="T200",BR645="HYBT200"),W645*Tables!$E$24,0)</f>
        <v>0</v>
      </c>
      <c r="BC645" s="61">
        <f t="shared" si="138"/>
        <v>480</v>
      </c>
      <c r="BD645" s="55" t="str">
        <f t="shared" si="137"/>
        <v/>
      </c>
      <c r="BE645" s="55" t="str">
        <f t="shared" si="137"/>
        <v/>
      </c>
      <c r="BF645" s="55" t="str">
        <f t="shared" si="137"/>
        <v/>
      </c>
      <c r="BG645" s="55" t="str">
        <f t="shared" si="137"/>
        <v/>
      </c>
      <c r="BH645" s="55" t="str">
        <f t="shared" si="137"/>
        <v/>
      </c>
      <c r="BI645" s="55" t="str">
        <f t="shared" si="137"/>
        <v/>
      </c>
      <c r="BJ645" s="55" t="str">
        <f t="shared" si="137"/>
        <v/>
      </c>
      <c r="BK645" s="55" t="str">
        <f t="shared" si="137"/>
        <v/>
      </c>
      <c r="BL645" s="55" t="str">
        <f t="shared" si="137"/>
        <v/>
      </c>
      <c r="BM645" s="55" t="str">
        <f t="shared" si="137"/>
        <v/>
      </c>
      <c r="BN645" s="55" t="str">
        <f t="shared" si="137"/>
        <v/>
      </c>
      <c r="BO645" s="55" t="str">
        <f t="shared" si="137"/>
        <v/>
      </c>
      <c r="BP645" s="55" t="str">
        <f t="shared" si="137"/>
        <v/>
      </c>
      <c r="BQ645" s="55" t="str">
        <f t="shared" si="137"/>
        <v/>
      </c>
      <c r="BR645" s="62" t="str">
        <f t="shared" si="139"/>
        <v>Base</v>
      </c>
      <c r="BS645" s="62" t="str">
        <f t="shared" si="140"/>
        <v/>
      </c>
      <c r="BT645" s="63">
        <f t="shared" si="141"/>
        <v>117</v>
      </c>
      <c r="BU645" s="64">
        <f t="shared" si="142"/>
        <v>6.02</v>
      </c>
      <c r="BV645" s="64">
        <f t="shared" si="143"/>
        <v>13.04</v>
      </c>
      <c r="BW645" s="64">
        <f t="shared" si="144"/>
        <v>97.44</v>
      </c>
      <c r="BX645" s="65">
        <f t="shared" si="145"/>
        <v>46257.02</v>
      </c>
      <c r="BY645" s="65">
        <f t="shared" si="146"/>
        <v>46264.04</v>
      </c>
      <c r="BZ645" s="65">
        <f t="shared" si="147"/>
        <v>46349.440000000002</v>
      </c>
    </row>
    <row r="646" spans="1:78" ht="15.5" x14ac:dyDescent="0.35">
      <c r="A646">
        <v>71430</v>
      </c>
      <c r="B646" t="s">
        <v>782</v>
      </c>
      <c r="C646" t="s">
        <v>71</v>
      </c>
      <c r="D646">
        <v>198</v>
      </c>
      <c r="E646">
        <v>3001</v>
      </c>
      <c r="F646" t="s">
        <v>417</v>
      </c>
      <c r="G646" t="s">
        <v>216</v>
      </c>
      <c r="H646" t="s">
        <v>71</v>
      </c>
      <c r="I646" s="13">
        <v>46251</v>
      </c>
      <c r="J646" s="13">
        <v>46367</v>
      </c>
      <c r="K646" s="13">
        <v>46309</v>
      </c>
      <c r="L646" t="s">
        <v>837</v>
      </c>
      <c r="M646" t="s">
        <v>193</v>
      </c>
      <c r="N646">
        <v>24</v>
      </c>
      <c r="O646">
        <v>11</v>
      </c>
      <c r="P646">
        <v>11</v>
      </c>
      <c r="Q646">
        <v>11</v>
      </c>
      <c r="R646">
        <v>0</v>
      </c>
      <c r="S646">
        <v>378559</v>
      </c>
      <c r="T646" t="s">
        <v>1041</v>
      </c>
      <c r="U646">
        <v>0</v>
      </c>
      <c r="V646"/>
      <c r="W646">
        <v>3</v>
      </c>
      <c r="X646" t="s">
        <v>194</v>
      </c>
      <c r="Y646"/>
      <c r="Z646"/>
      <c r="AA646" t="s">
        <v>206</v>
      </c>
      <c r="AB646">
        <v>2305</v>
      </c>
      <c r="AC646" t="s">
        <v>200</v>
      </c>
      <c r="AD646" t="s">
        <v>325</v>
      </c>
      <c r="AE646" t="s">
        <v>483</v>
      </c>
      <c r="AF646" s="13">
        <v>46251</v>
      </c>
      <c r="AG646" s="13">
        <v>46367</v>
      </c>
      <c r="AH646"/>
      <c r="AI646"/>
      <c r="AJ646"/>
      <c r="AK646"/>
      <c r="AL646"/>
      <c r="AM646"/>
      <c r="AN646"/>
      <c r="AO646"/>
      <c r="AP646"/>
      <c r="AQ646"/>
      <c r="AR646"/>
      <c r="AS646"/>
      <c r="AT646" s="59">
        <f>VLOOKUP($BR646,Tables!$D$14:$I$27,2,FALSE)*W646</f>
        <v>480</v>
      </c>
      <c r="AU646" s="59">
        <f>VLOOKUP($BR646,Tables!$D$14:$I$27,3,FALSE)</f>
        <v>0</v>
      </c>
      <c r="AV646" s="59">
        <f>VLOOKUP($BR646,Tables!$D$14:$I$27,4,FALSE)*W646</f>
        <v>0</v>
      </c>
      <c r="AW646" s="59">
        <f>VLOOKUP($BR646,Tables!$D$14:$I$27,5,FALSE)*W646</f>
        <v>0</v>
      </c>
      <c r="AX646" s="52">
        <f>IF(ISERROR(VLOOKUP(V646,Tables!$A$2:$B$27,2,FALSE))=TRUE,0,VLOOKUP(V646,Tables!$A$2:$B$27,2,FALSE))*VLOOKUP(BR646,Tables!$D$14:$J$27,7,FALSE)</f>
        <v>0</v>
      </c>
      <c r="AY646" s="52">
        <f>IF(ISERROR(VLOOKUP(BS646,Tables!$A$2:$B$31,2,FALSE))=TRUE,0,VLOOKUP(BS646,Tables!$A$2:$B$31,2,FALSE))</f>
        <v>0</v>
      </c>
      <c r="AZ646" s="59">
        <f>VLOOKUP($BR646,Tables!$D$14:$K$27,8,FALSE)</f>
        <v>0</v>
      </c>
      <c r="BA646" s="59">
        <f>IF(OR(BR646="T150",BR646="HYBT150"),W646*Tables!$L$23,0)</f>
        <v>0</v>
      </c>
      <c r="BB646" s="59">
        <f>IF(OR(BR646="T200",BR646="HYBT200"),W646*Tables!$E$24,0)</f>
        <v>0</v>
      </c>
      <c r="BC646" s="61">
        <f t="shared" si="138"/>
        <v>480</v>
      </c>
      <c r="BD646" s="55" t="str">
        <f t="shared" si="137"/>
        <v/>
      </c>
      <c r="BE646" s="55" t="str">
        <f t="shared" si="137"/>
        <v/>
      </c>
      <c r="BF646" s="55" t="str">
        <f t="shared" si="137"/>
        <v/>
      </c>
      <c r="BG646" s="55" t="str">
        <f t="shared" si="137"/>
        <v/>
      </c>
      <c r="BH646" s="55" t="str">
        <f t="shared" si="137"/>
        <v/>
      </c>
      <c r="BI646" s="55" t="str">
        <f t="shared" si="137"/>
        <v/>
      </c>
      <c r="BJ646" s="55" t="str">
        <f t="shared" si="137"/>
        <v/>
      </c>
      <c r="BK646" s="55" t="str">
        <f t="shared" si="137"/>
        <v/>
      </c>
      <c r="BL646" s="55" t="str">
        <f t="shared" si="137"/>
        <v/>
      </c>
      <c r="BM646" s="55" t="str">
        <f t="shared" si="137"/>
        <v/>
      </c>
      <c r="BN646" s="55" t="str">
        <f t="shared" si="137"/>
        <v/>
      </c>
      <c r="BO646" s="55" t="str">
        <f t="shared" si="137"/>
        <v/>
      </c>
      <c r="BP646" s="55" t="str">
        <f t="shared" si="137"/>
        <v/>
      </c>
      <c r="BQ646" s="55" t="str">
        <f t="shared" si="137"/>
        <v/>
      </c>
      <c r="BR646" s="62" t="str">
        <f t="shared" si="139"/>
        <v>Base</v>
      </c>
      <c r="BS646" s="62" t="str">
        <f t="shared" si="140"/>
        <v/>
      </c>
      <c r="BT646" s="63">
        <f t="shared" si="141"/>
        <v>117</v>
      </c>
      <c r="BU646" s="64">
        <f t="shared" si="142"/>
        <v>6.02</v>
      </c>
      <c r="BV646" s="64">
        <f t="shared" si="143"/>
        <v>13.04</v>
      </c>
      <c r="BW646" s="64">
        <f t="shared" si="144"/>
        <v>97.44</v>
      </c>
      <c r="BX646" s="65">
        <f t="shared" si="145"/>
        <v>46257.02</v>
      </c>
      <c r="BY646" s="65">
        <f t="shared" si="146"/>
        <v>46264.04</v>
      </c>
      <c r="BZ646" s="65">
        <f t="shared" si="147"/>
        <v>46349.440000000002</v>
      </c>
    </row>
    <row r="647" spans="1:78" ht="15.5" x14ac:dyDescent="0.35">
      <c r="A647">
        <v>71431</v>
      </c>
      <c r="B647" t="s">
        <v>782</v>
      </c>
      <c r="C647" t="s">
        <v>71</v>
      </c>
      <c r="D647">
        <v>200</v>
      </c>
      <c r="E647">
        <v>3001</v>
      </c>
      <c r="F647" t="s">
        <v>72</v>
      </c>
      <c r="G647" t="s">
        <v>216</v>
      </c>
      <c r="H647" t="s">
        <v>71</v>
      </c>
      <c r="I647" s="13">
        <v>46251</v>
      </c>
      <c r="J647" s="13">
        <v>46367</v>
      </c>
      <c r="K647" s="13">
        <v>46309</v>
      </c>
      <c r="L647" t="s">
        <v>836</v>
      </c>
      <c r="M647" t="s">
        <v>161</v>
      </c>
      <c r="N647">
        <v>24</v>
      </c>
      <c r="O647">
        <v>24</v>
      </c>
      <c r="P647">
        <v>24</v>
      </c>
      <c r="Q647">
        <v>24</v>
      </c>
      <c r="R647">
        <v>1</v>
      </c>
      <c r="S647" t="s">
        <v>197</v>
      </c>
      <c r="T647" t="s">
        <v>197</v>
      </c>
      <c r="U647">
        <v>0</v>
      </c>
      <c r="V647"/>
      <c r="W647">
        <v>3</v>
      </c>
      <c r="X647" t="s">
        <v>194</v>
      </c>
      <c r="Y647"/>
      <c r="Z647" t="s">
        <v>277</v>
      </c>
      <c r="AA647"/>
      <c r="AB647"/>
      <c r="AC647"/>
      <c r="AD647"/>
      <c r="AE647"/>
      <c r="AF647" s="13">
        <v>46251</v>
      </c>
      <c r="AG647" s="13">
        <v>46367</v>
      </c>
      <c r="AH647"/>
      <c r="AI647"/>
      <c r="AJ647"/>
      <c r="AK647"/>
      <c r="AL647"/>
      <c r="AM647"/>
      <c r="AN647"/>
      <c r="AO647"/>
      <c r="AP647"/>
      <c r="AQ647"/>
      <c r="AR647"/>
      <c r="AS647"/>
      <c r="AT647" s="59">
        <f>VLOOKUP($BR647,Tables!$D$14:$I$27,2,FALSE)*W647</f>
        <v>480</v>
      </c>
      <c r="AU647" s="59">
        <f>VLOOKUP($BR647,Tables!$D$14:$I$27,3,FALSE)</f>
        <v>0</v>
      </c>
      <c r="AV647" s="59">
        <f>VLOOKUP($BR647,Tables!$D$14:$I$27,4,FALSE)*W647</f>
        <v>0</v>
      </c>
      <c r="AW647" s="59">
        <f>VLOOKUP($BR647,Tables!$D$14:$I$27,5,FALSE)*W647</f>
        <v>0</v>
      </c>
      <c r="AX647" s="52">
        <f>IF(ISERROR(VLOOKUP(V647,Tables!$A$2:$B$27,2,FALSE))=TRUE,0,VLOOKUP(V647,Tables!$A$2:$B$27,2,FALSE))*VLOOKUP(BR647,Tables!$D$14:$J$27,7,FALSE)</f>
        <v>0</v>
      </c>
      <c r="AY647" s="52">
        <f>IF(ISERROR(VLOOKUP(BS647,Tables!$A$2:$B$31,2,FALSE))=TRUE,0,VLOOKUP(BS647,Tables!$A$2:$B$31,2,FALSE))</f>
        <v>0</v>
      </c>
      <c r="AZ647" s="59">
        <f>VLOOKUP($BR647,Tables!$D$14:$K$27,8,FALSE)</f>
        <v>0</v>
      </c>
      <c r="BA647" s="59">
        <f>IF(OR(BR647="T150",BR647="HYBT150"),W647*Tables!$L$23,0)</f>
        <v>0</v>
      </c>
      <c r="BB647" s="59">
        <f>IF(OR(BR647="T200",BR647="HYBT200"),W647*Tables!$E$24,0)</f>
        <v>0</v>
      </c>
      <c r="BC647" s="61">
        <f t="shared" si="138"/>
        <v>480</v>
      </c>
      <c r="BD647" s="55" t="str">
        <f t="shared" si="137"/>
        <v/>
      </c>
      <c r="BE647" s="55" t="str">
        <f t="shared" si="137"/>
        <v/>
      </c>
      <c r="BF647" s="55" t="str">
        <f t="shared" si="137"/>
        <v/>
      </c>
      <c r="BG647" s="55" t="str">
        <f t="shared" si="137"/>
        <v/>
      </c>
      <c r="BH647" s="55" t="str">
        <f t="shared" si="137"/>
        <v/>
      </c>
      <c r="BI647" s="55" t="str">
        <f t="shared" si="137"/>
        <v/>
      </c>
      <c r="BJ647" s="55" t="str">
        <f t="shared" si="137"/>
        <v/>
      </c>
      <c r="BK647" s="55" t="str">
        <f t="shared" si="137"/>
        <v/>
      </c>
      <c r="BL647" s="55" t="str">
        <f t="shared" si="137"/>
        <v/>
      </c>
      <c r="BM647" s="55" t="str">
        <f t="shared" si="137"/>
        <v/>
      </c>
      <c r="BN647" s="55" t="str">
        <f t="shared" si="137"/>
        <v/>
      </c>
      <c r="BO647" s="55" t="str">
        <f t="shared" si="137"/>
        <v/>
      </c>
      <c r="BP647" s="55" t="str">
        <f t="shared" si="137"/>
        <v/>
      </c>
      <c r="BQ647" s="55" t="str">
        <f t="shared" si="137"/>
        <v/>
      </c>
      <c r="BR647" s="62" t="str">
        <f t="shared" si="139"/>
        <v>Base</v>
      </c>
      <c r="BS647" s="62" t="str">
        <f t="shared" si="140"/>
        <v/>
      </c>
      <c r="BT647" s="63">
        <f t="shared" si="141"/>
        <v>117</v>
      </c>
      <c r="BU647" s="64">
        <f t="shared" si="142"/>
        <v>6.02</v>
      </c>
      <c r="BV647" s="64">
        <f t="shared" si="143"/>
        <v>13.04</v>
      </c>
      <c r="BW647" s="64">
        <f t="shared" si="144"/>
        <v>97.44</v>
      </c>
      <c r="BX647" s="65">
        <f t="shared" si="145"/>
        <v>46257.02</v>
      </c>
      <c r="BY647" s="65">
        <f t="shared" si="146"/>
        <v>46264.04</v>
      </c>
      <c r="BZ647" s="65">
        <f t="shared" si="147"/>
        <v>46349.440000000002</v>
      </c>
    </row>
    <row r="648" spans="1:78" ht="15.5" x14ac:dyDescent="0.35">
      <c r="A648">
        <v>71432</v>
      </c>
      <c r="B648" t="s">
        <v>782</v>
      </c>
      <c r="C648" t="s">
        <v>71</v>
      </c>
      <c r="D648">
        <v>200</v>
      </c>
      <c r="E648">
        <v>3002</v>
      </c>
      <c r="F648" t="s">
        <v>72</v>
      </c>
      <c r="G648" t="s">
        <v>216</v>
      </c>
      <c r="H648" t="s">
        <v>71</v>
      </c>
      <c r="I648" s="13">
        <v>46251</v>
      </c>
      <c r="J648" s="13">
        <v>46367</v>
      </c>
      <c r="K648" s="13">
        <v>46309</v>
      </c>
      <c r="L648" t="s">
        <v>837</v>
      </c>
      <c r="M648" t="s">
        <v>193</v>
      </c>
      <c r="N648">
        <v>24</v>
      </c>
      <c r="O648">
        <v>22</v>
      </c>
      <c r="P648">
        <v>22</v>
      </c>
      <c r="Q648">
        <v>22</v>
      </c>
      <c r="R648">
        <v>0</v>
      </c>
      <c r="S648">
        <v>378559</v>
      </c>
      <c r="T648" t="s">
        <v>1041</v>
      </c>
      <c r="U648">
        <v>0</v>
      </c>
      <c r="V648"/>
      <c r="W648">
        <v>3</v>
      </c>
      <c r="X648" t="s">
        <v>194</v>
      </c>
      <c r="Y648"/>
      <c r="Z648"/>
      <c r="AA648" t="s">
        <v>206</v>
      </c>
      <c r="AB648">
        <v>2305</v>
      </c>
      <c r="AC648" t="s">
        <v>8</v>
      </c>
      <c r="AD648" t="s">
        <v>220</v>
      </c>
      <c r="AE648" t="s">
        <v>483</v>
      </c>
      <c r="AF648" s="13">
        <v>46251</v>
      </c>
      <c r="AG648" s="13">
        <v>46367</v>
      </c>
      <c r="AH648"/>
      <c r="AI648"/>
      <c r="AJ648"/>
      <c r="AK648"/>
      <c r="AL648"/>
      <c r="AM648"/>
      <c r="AN648"/>
      <c r="AO648"/>
      <c r="AP648"/>
      <c r="AQ648"/>
      <c r="AR648"/>
      <c r="AS648"/>
      <c r="AT648" s="59">
        <f>VLOOKUP($BR648,Tables!$D$14:$I$27,2,FALSE)*W648</f>
        <v>480</v>
      </c>
      <c r="AU648" s="59">
        <f>VLOOKUP($BR648,Tables!$D$14:$I$27,3,FALSE)</f>
        <v>0</v>
      </c>
      <c r="AV648" s="59">
        <f>VLOOKUP($BR648,Tables!$D$14:$I$27,4,FALSE)*W648</f>
        <v>0</v>
      </c>
      <c r="AW648" s="59">
        <f>VLOOKUP($BR648,Tables!$D$14:$I$27,5,FALSE)*W648</f>
        <v>0</v>
      </c>
      <c r="AX648" s="52">
        <f>IF(ISERROR(VLOOKUP(V648,Tables!$A$2:$B$27,2,FALSE))=TRUE,0,VLOOKUP(V648,Tables!$A$2:$B$27,2,FALSE))*VLOOKUP(BR648,Tables!$D$14:$J$27,7,FALSE)</f>
        <v>0</v>
      </c>
      <c r="AY648" s="52">
        <f>IF(ISERROR(VLOOKUP(BS648,Tables!$A$2:$B$31,2,FALSE))=TRUE,0,VLOOKUP(BS648,Tables!$A$2:$B$31,2,FALSE))</f>
        <v>0</v>
      </c>
      <c r="AZ648" s="59">
        <f>VLOOKUP($BR648,Tables!$D$14:$K$27,8,FALSE)</f>
        <v>0</v>
      </c>
      <c r="BA648" s="59">
        <f>IF(OR(BR648="T150",BR648="HYBT150"),W648*Tables!$L$23,0)</f>
        <v>0</v>
      </c>
      <c r="BB648" s="59">
        <f>IF(OR(BR648="T200",BR648="HYBT200"),W648*Tables!$E$24,0)</f>
        <v>0</v>
      </c>
      <c r="BC648" s="61">
        <f t="shared" si="138"/>
        <v>480</v>
      </c>
      <c r="BD648" s="55" t="str">
        <f t="shared" si="137"/>
        <v/>
      </c>
      <c r="BE648" s="55" t="str">
        <f t="shared" si="137"/>
        <v/>
      </c>
      <c r="BF648" s="55" t="str">
        <f t="shared" si="137"/>
        <v/>
      </c>
      <c r="BG648" s="55" t="str">
        <f t="shared" si="137"/>
        <v/>
      </c>
      <c r="BH648" s="55" t="str">
        <f t="shared" si="137"/>
        <v/>
      </c>
      <c r="BI648" s="55" t="str">
        <f t="shared" si="137"/>
        <v/>
      </c>
      <c r="BJ648" s="55" t="str">
        <f t="shared" si="137"/>
        <v/>
      </c>
      <c r="BK648" s="55" t="str">
        <f t="shared" si="137"/>
        <v/>
      </c>
      <c r="BL648" s="55" t="str">
        <f t="shared" si="137"/>
        <v/>
      </c>
      <c r="BM648" s="55" t="str">
        <f t="shared" si="137"/>
        <v/>
      </c>
      <c r="BN648" s="55" t="str">
        <f t="shared" si="137"/>
        <v/>
      </c>
      <c r="BO648" s="55" t="str">
        <f t="shared" si="137"/>
        <v/>
      </c>
      <c r="BP648" s="55" t="str">
        <f t="shared" si="137"/>
        <v/>
      </c>
      <c r="BQ648" s="55" t="str">
        <f t="shared" si="137"/>
        <v/>
      </c>
      <c r="BR648" s="62" t="str">
        <f t="shared" si="139"/>
        <v>Base</v>
      </c>
      <c r="BS648" s="62" t="str">
        <f t="shared" si="140"/>
        <v/>
      </c>
      <c r="BT648" s="63">
        <f t="shared" si="141"/>
        <v>117</v>
      </c>
      <c r="BU648" s="64">
        <f t="shared" si="142"/>
        <v>6.02</v>
      </c>
      <c r="BV648" s="64">
        <f t="shared" si="143"/>
        <v>13.04</v>
      </c>
      <c r="BW648" s="64">
        <f t="shared" si="144"/>
        <v>97.44</v>
      </c>
      <c r="BX648" s="65">
        <f t="shared" si="145"/>
        <v>46257.02</v>
      </c>
      <c r="BY648" s="65">
        <f t="shared" si="146"/>
        <v>46264.04</v>
      </c>
      <c r="BZ648" s="65">
        <f t="shared" si="147"/>
        <v>46349.440000000002</v>
      </c>
    </row>
    <row r="649" spans="1:78" ht="15.5" x14ac:dyDescent="0.35">
      <c r="A649">
        <v>71433</v>
      </c>
      <c r="B649" t="s">
        <v>782</v>
      </c>
      <c r="C649" t="s">
        <v>73</v>
      </c>
      <c r="D649">
        <v>118</v>
      </c>
      <c r="E649">
        <v>3001</v>
      </c>
      <c r="F649" t="s">
        <v>267</v>
      </c>
      <c r="G649" t="s">
        <v>242</v>
      </c>
      <c r="H649" t="s">
        <v>73</v>
      </c>
      <c r="I649" s="13">
        <v>46251</v>
      </c>
      <c r="J649" s="13">
        <v>46367</v>
      </c>
      <c r="K649" s="13">
        <v>46309</v>
      </c>
      <c r="L649" t="s">
        <v>795</v>
      </c>
      <c r="M649" t="s">
        <v>161</v>
      </c>
      <c r="N649">
        <v>24</v>
      </c>
      <c r="O649">
        <v>21</v>
      </c>
      <c r="P649">
        <v>21</v>
      </c>
      <c r="Q649">
        <v>21</v>
      </c>
      <c r="R649">
        <v>0</v>
      </c>
      <c r="S649">
        <v>240174</v>
      </c>
      <c r="T649" t="s">
        <v>1042</v>
      </c>
      <c r="U649">
        <v>0</v>
      </c>
      <c r="V649"/>
      <c r="W649">
        <v>1</v>
      </c>
      <c r="X649" t="s">
        <v>194</v>
      </c>
      <c r="Y649"/>
      <c r="Z649" t="s">
        <v>277</v>
      </c>
      <c r="AA649"/>
      <c r="AB649"/>
      <c r="AC649"/>
      <c r="AD649"/>
      <c r="AE649"/>
      <c r="AF649" s="13">
        <v>46251</v>
      </c>
      <c r="AG649" s="13">
        <v>46367</v>
      </c>
      <c r="AH649"/>
      <c r="AI649"/>
      <c r="AJ649"/>
      <c r="AK649"/>
      <c r="AL649"/>
      <c r="AM649"/>
      <c r="AN649"/>
      <c r="AO649"/>
      <c r="AP649"/>
      <c r="AQ649"/>
      <c r="AR649"/>
      <c r="AS649"/>
      <c r="AT649" s="59">
        <f>VLOOKUP($BR649,Tables!$D$14:$I$27,2,FALSE)*W649</f>
        <v>160</v>
      </c>
      <c r="AU649" s="59">
        <f>VLOOKUP($BR649,Tables!$D$14:$I$27,3,FALSE)</f>
        <v>0</v>
      </c>
      <c r="AV649" s="59">
        <f>VLOOKUP($BR649,Tables!$D$14:$I$27,4,FALSE)*W649</f>
        <v>0</v>
      </c>
      <c r="AW649" s="59">
        <f>VLOOKUP($BR649,Tables!$D$14:$I$27,5,FALSE)*W649</f>
        <v>0</v>
      </c>
      <c r="AX649" s="52">
        <f>IF(ISERROR(VLOOKUP(V649,Tables!$A$2:$B$27,2,FALSE))=TRUE,0,VLOOKUP(V649,Tables!$A$2:$B$27,2,FALSE))*VLOOKUP(BR649,Tables!$D$14:$J$27,7,FALSE)</f>
        <v>0</v>
      </c>
      <c r="AY649" s="52">
        <f>IF(ISERROR(VLOOKUP(BS649,Tables!$A$2:$B$31,2,FALSE))=TRUE,0,VLOOKUP(BS649,Tables!$A$2:$B$31,2,FALSE))</f>
        <v>0</v>
      </c>
      <c r="AZ649" s="59">
        <f>VLOOKUP($BR649,Tables!$D$14:$K$27,8,FALSE)</f>
        <v>0</v>
      </c>
      <c r="BA649" s="59">
        <f>IF(OR(BR649="T150",BR649="HYBT150"),W649*Tables!$L$23,0)</f>
        <v>0</v>
      </c>
      <c r="BB649" s="59">
        <f>IF(OR(BR649="T200",BR649="HYBT200"),W649*Tables!$E$24,0)</f>
        <v>0</v>
      </c>
      <c r="BC649" s="61">
        <f t="shared" si="138"/>
        <v>160</v>
      </c>
      <c r="BD649" s="55" t="str">
        <f t="shared" si="137"/>
        <v/>
      </c>
      <c r="BE649" s="55" t="str">
        <f t="shared" si="137"/>
        <v/>
      </c>
      <c r="BF649" s="55" t="str">
        <f t="shared" si="137"/>
        <v/>
      </c>
      <c r="BG649" s="55" t="str">
        <f t="shared" si="137"/>
        <v/>
      </c>
      <c r="BH649" s="55" t="str">
        <f t="shared" si="137"/>
        <v/>
      </c>
      <c r="BI649" s="55" t="str">
        <f t="shared" si="137"/>
        <v/>
      </c>
      <c r="BJ649" s="55" t="str">
        <f t="shared" si="137"/>
        <v/>
      </c>
      <c r="BK649" s="55" t="str">
        <f t="shared" si="137"/>
        <v/>
      </c>
      <c r="BL649" s="55" t="str">
        <f t="shared" si="137"/>
        <v/>
      </c>
      <c r="BM649" s="55" t="str">
        <f t="shared" si="137"/>
        <v/>
      </c>
      <c r="BN649" s="55" t="str">
        <f t="shared" si="137"/>
        <v/>
      </c>
      <c r="BO649" s="55" t="str">
        <f t="shared" si="137"/>
        <v/>
      </c>
      <c r="BP649" s="55" t="str">
        <f t="shared" si="137"/>
        <v/>
      </c>
      <c r="BQ649" s="55" t="str">
        <f t="shared" si="137"/>
        <v/>
      </c>
      <c r="BR649" s="62" t="str">
        <f t="shared" si="139"/>
        <v>Base</v>
      </c>
      <c r="BS649" s="62" t="str">
        <f t="shared" si="140"/>
        <v/>
      </c>
      <c r="BT649" s="63">
        <f t="shared" si="141"/>
        <v>117</v>
      </c>
      <c r="BU649" s="64">
        <f t="shared" si="142"/>
        <v>6.02</v>
      </c>
      <c r="BV649" s="64">
        <f t="shared" si="143"/>
        <v>13.04</v>
      </c>
      <c r="BW649" s="64">
        <f t="shared" si="144"/>
        <v>97.44</v>
      </c>
      <c r="BX649" s="65">
        <f t="shared" si="145"/>
        <v>46257.02</v>
      </c>
      <c r="BY649" s="65">
        <f t="shared" si="146"/>
        <v>46264.04</v>
      </c>
      <c r="BZ649" s="65">
        <f t="shared" si="147"/>
        <v>46349.440000000002</v>
      </c>
    </row>
    <row r="650" spans="1:78" ht="15.5" x14ac:dyDescent="0.35">
      <c r="A650">
        <v>71053</v>
      </c>
      <c r="B650" t="s">
        <v>782</v>
      </c>
      <c r="C650" t="s">
        <v>73</v>
      </c>
      <c r="D650">
        <v>118</v>
      </c>
      <c r="E650">
        <v>3090</v>
      </c>
      <c r="F650" t="s">
        <v>267</v>
      </c>
      <c r="G650" t="s">
        <v>242</v>
      </c>
      <c r="H650" t="s">
        <v>73</v>
      </c>
      <c r="I650" s="13">
        <v>46246</v>
      </c>
      <c r="J650" s="13">
        <v>46374</v>
      </c>
      <c r="K650" s="13">
        <v>46310</v>
      </c>
      <c r="L650" t="s">
        <v>808</v>
      </c>
      <c r="M650" t="s">
        <v>337</v>
      </c>
      <c r="N650">
        <v>24</v>
      </c>
      <c r="O650">
        <v>0</v>
      </c>
      <c r="P650">
        <v>0</v>
      </c>
      <c r="Q650">
        <v>0</v>
      </c>
      <c r="R650">
        <v>0</v>
      </c>
      <c r="S650">
        <v>328314</v>
      </c>
      <c r="T650" t="s">
        <v>1043</v>
      </c>
      <c r="U650">
        <v>0</v>
      </c>
      <c r="V650"/>
      <c r="W650">
        <v>1</v>
      </c>
      <c r="X650" t="s">
        <v>194</v>
      </c>
      <c r="Y650"/>
      <c r="Z650" t="s">
        <v>574</v>
      </c>
      <c r="AA650" t="s">
        <v>542</v>
      </c>
      <c r="AB650" t="s">
        <v>199</v>
      </c>
      <c r="AC650" t="s">
        <v>575</v>
      </c>
      <c r="AD650" t="s">
        <v>576</v>
      </c>
      <c r="AE650" t="s">
        <v>480</v>
      </c>
      <c r="AF650" s="13">
        <v>46246</v>
      </c>
      <c r="AG650" s="13">
        <v>46374</v>
      </c>
      <c r="AH650"/>
      <c r="AI650"/>
      <c r="AJ650"/>
      <c r="AK650"/>
      <c r="AL650"/>
      <c r="AM650"/>
      <c r="AN650"/>
      <c r="AO650"/>
      <c r="AP650"/>
      <c r="AQ650"/>
      <c r="AR650"/>
      <c r="AS650"/>
      <c r="AT650" s="59">
        <f>VLOOKUP($BR650,Tables!$D$14:$I$27,2,FALSE)*W650</f>
        <v>160</v>
      </c>
      <c r="AU650" s="59">
        <f>VLOOKUP($BR650,Tables!$D$14:$I$27,3,FALSE)</f>
        <v>0</v>
      </c>
      <c r="AV650" s="59">
        <f>VLOOKUP($BR650,Tables!$D$14:$I$27,4,FALSE)*W650</f>
        <v>0</v>
      </c>
      <c r="AW650" s="59">
        <f>VLOOKUP($BR650,Tables!$D$14:$I$27,5,FALSE)*W650</f>
        <v>0</v>
      </c>
      <c r="AX650" s="52">
        <f>IF(ISERROR(VLOOKUP(V650,Tables!$A$2:$B$27,2,FALSE))=TRUE,0,VLOOKUP(V650,Tables!$A$2:$B$27,2,FALSE))*VLOOKUP(BR650,Tables!$D$14:$J$27,7,FALSE)</f>
        <v>0</v>
      </c>
      <c r="AY650" s="52">
        <f>IF(ISERROR(VLOOKUP(BS650,Tables!$A$2:$B$31,2,FALSE))=TRUE,0,VLOOKUP(BS650,Tables!$A$2:$B$31,2,FALSE))</f>
        <v>0</v>
      </c>
      <c r="AZ650" s="59">
        <f>VLOOKUP($BR650,Tables!$D$14:$K$27,8,FALSE)</f>
        <v>0</v>
      </c>
      <c r="BA650" s="59">
        <f>IF(OR(BR650="T150",BR650="HYBT150"),W650*Tables!$L$23,0)</f>
        <v>0</v>
      </c>
      <c r="BB650" s="59">
        <f>IF(OR(BR650="T200",BR650="HYBT200"),W650*Tables!$E$24,0)</f>
        <v>0</v>
      </c>
      <c r="BC650" s="61">
        <f t="shared" si="138"/>
        <v>160</v>
      </c>
      <c r="BD650" s="55" t="str">
        <f t="shared" si="137"/>
        <v/>
      </c>
      <c r="BE650" s="55" t="str">
        <f t="shared" si="137"/>
        <v/>
      </c>
      <c r="BF650" s="55" t="str">
        <f t="shared" si="137"/>
        <v/>
      </c>
      <c r="BG650" s="55" t="str">
        <f t="shared" si="137"/>
        <v/>
      </c>
      <c r="BH650" s="55" t="str">
        <f t="shared" si="137"/>
        <v/>
      </c>
      <c r="BI650" s="55" t="str">
        <f t="shared" si="137"/>
        <v/>
      </c>
      <c r="BJ650" s="55" t="str">
        <f t="shared" si="137"/>
        <v/>
      </c>
      <c r="BK650" s="55" t="str">
        <f t="shared" si="137"/>
        <v/>
      </c>
      <c r="BL650" s="55" t="str">
        <f t="shared" si="137"/>
        <v/>
      </c>
      <c r="BM650" s="55" t="str">
        <f t="shared" si="137"/>
        <v/>
      </c>
      <c r="BN650" s="55" t="str">
        <f t="shared" si="137"/>
        <v/>
      </c>
      <c r="BO650" s="55" t="str">
        <f t="shared" si="137"/>
        <v/>
      </c>
      <c r="BP650" s="55" t="str">
        <f t="shared" si="137"/>
        <v/>
      </c>
      <c r="BQ650" s="55" t="str">
        <f t="shared" si="137"/>
        <v/>
      </c>
      <c r="BR650" s="62" t="str">
        <f t="shared" si="139"/>
        <v>Base</v>
      </c>
      <c r="BS650" s="62" t="str">
        <f t="shared" si="140"/>
        <v/>
      </c>
      <c r="BT650" s="63">
        <f t="shared" si="141"/>
        <v>129</v>
      </c>
      <c r="BU650" s="64">
        <f t="shared" si="142"/>
        <v>6.7399999999999993</v>
      </c>
      <c r="BV650" s="64">
        <f t="shared" si="143"/>
        <v>14.479999999999999</v>
      </c>
      <c r="BW650" s="64">
        <f t="shared" si="144"/>
        <v>107.52</v>
      </c>
      <c r="BX650" s="65">
        <f t="shared" si="145"/>
        <v>46252.74</v>
      </c>
      <c r="BY650" s="65">
        <f t="shared" si="146"/>
        <v>46260.480000000003</v>
      </c>
      <c r="BZ650" s="65">
        <f t="shared" si="147"/>
        <v>46353.52</v>
      </c>
    </row>
    <row r="651" spans="1:78" ht="15.5" x14ac:dyDescent="0.35">
      <c r="A651">
        <v>71434</v>
      </c>
      <c r="B651" t="s">
        <v>782</v>
      </c>
      <c r="C651" t="s">
        <v>73</v>
      </c>
      <c r="D651">
        <v>119</v>
      </c>
      <c r="E651">
        <v>3001</v>
      </c>
      <c r="F651" t="s">
        <v>74</v>
      </c>
      <c r="G651" t="s">
        <v>242</v>
      </c>
      <c r="H651" t="s">
        <v>73</v>
      </c>
      <c r="I651" s="13">
        <v>46251</v>
      </c>
      <c r="J651" s="13">
        <v>46367</v>
      </c>
      <c r="K651" s="13">
        <v>46309</v>
      </c>
      <c r="L651" t="s">
        <v>795</v>
      </c>
      <c r="M651" t="s">
        <v>161</v>
      </c>
      <c r="N651">
        <v>24</v>
      </c>
      <c r="O651">
        <v>24</v>
      </c>
      <c r="P651">
        <v>24</v>
      </c>
      <c r="Q651">
        <v>24</v>
      </c>
      <c r="R651">
        <v>2</v>
      </c>
      <c r="S651">
        <v>237991</v>
      </c>
      <c r="T651" t="s">
        <v>904</v>
      </c>
      <c r="U651">
        <v>0</v>
      </c>
      <c r="V651"/>
      <c r="W651">
        <v>3</v>
      </c>
      <c r="X651" t="s">
        <v>194</v>
      </c>
      <c r="Y651"/>
      <c r="Z651" t="s">
        <v>277</v>
      </c>
      <c r="AA651"/>
      <c r="AB651"/>
      <c r="AC651"/>
      <c r="AD651"/>
      <c r="AE651"/>
      <c r="AF651" s="13">
        <v>46251</v>
      </c>
      <c r="AG651" s="13">
        <v>46367</v>
      </c>
      <c r="AH651"/>
      <c r="AI651"/>
      <c r="AJ651"/>
      <c r="AK651"/>
      <c r="AL651"/>
      <c r="AM651"/>
      <c r="AN651"/>
      <c r="AO651"/>
      <c r="AP651"/>
      <c r="AQ651"/>
      <c r="AR651"/>
      <c r="AS651"/>
      <c r="AT651" s="59">
        <f>VLOOKUP($BR651,Tables!$D$14:$I$27,2,FALSE)*W651</f>
        <v>480</v>
      </c>
      <c r="AU651" s="59">
        <f>VLOOKUP($BR651,Tables!$D$14:$I$27,3,FALSE)</f>
        <v>0</v>
      </c>
      <c r="AV651" s="59">
        <f>VLOOKUP($BR651,Tables!$D$14:$I$27,4,FALSE)*W651</f>
        <v>0</v>
      </c>
      <c r="AW651" s="59">
        <f>VLOOKUP($BR651,Tables!$D$14:$I$27,5,FALSE)*W651</f>
        <v>0</v>
      </c>
      <c r="AX651" s="52">
        <f>IF(ISERROR(VLOOKUP(V651,Tables!$A$2:$B$27,2,FALSE))=TRUE,0,VLOOKUP(V651,Tables!$A$2:$B$27,2,FALSE))*VLOOKUP(BR651,Tables!$D$14:$J$27,7,FALSE)</f>
        <v>0</v>
      </c>
      <c r="AY651" s="52">
        <f>IF(ISERROR(VLOOKUP(BS651,Tables!$A$2:$B$31,2,FALSE))=TRUE,0,VLOOKUP(BS651,Tables!$A$2:$B$31,2,FALSE))</f>
        <v>0</v>
      </c>
      <c r="AZ651" s="59">
        <f>VLOOKUP($BR651,Tables!$D$14:$K$27,8,FALSE)</f>
        <v>0</v>
      </c>
      <c r="BA651" s="59">
        <f>IF(OR(BR651="T150",BR651="HYBT150"),W651*Tables!$L$23,0)</f>
        <v>0</v>
      </c>
      <c r="BB651" s="59">
        <f>IF(OR(BR651="T200",BR651="HYBT200"),W651*Tables!$E$24,0)</f>
        <v>0</v>
      </c>
      <c r="BC651" s="61">
        <f t="shared" si="138"/>
        <v>480</v>
      </c>
      <c r="BD651" s="55" t="str">
        <f t="shared" si="137"/>
        <v/>
      </c>
      <c r="BE651" s="55" t="str">
        <f t="shared" si="137"/>
        <v/>
      </c>
      <c r="BF651" s="55" t="str">
        <f t="shared" si="137"/>
        <v/>
      </c>
      <c r="BG651" s="55" t="str">
        <f t="shared" si="137"/>
        <v/>
      </c>
      <c r="BH651" s="55" t="str">
        <f t="shared" si="137"/>
        <v/>
      </c>
      <c r="BI651" s="55" t="str">
        <f t="shared" si="137"/>
        <v/>
      </c>
      <c r="BJ651" s="55" t="str">
        <f t="shared" si="137"/>
        <v/>
      </c>
      <c r="BK651" s="55" t="str">
        <f t="shared" ref="BD651:BQ669" si="148">IF(ISERROR(SEARCHB(" "&amp;BK$1&amp;" "," "&amp;$L651&amp;" "))=TRUE,"",BK$1)</f>
        <v/>
      </c>
      <c r="BL651" s="55" t="str">
        <f t="shared" si="148"/>
        <v/>
      </c>
      <c r="BM651" s="55" t="str">
        <f t="shared" si="148"/>
        <v/>
      </c>
      <c r="BN651" s="55" t="str">
        <f t="shared" si="148"/>
        <v/>
      </c>
      <c r="BO651" s="55" t="str">
        <f t="shared" si="148"/>
        <v/>
      </c>
      <c r="BP651" s="55" t="str">
        <f t="shared" si="148"/>
        <v/>
      </c>
      <c r="BQ651" s="55" t="str">
        <f t="shared" si="148"/>
        <v/>
      </c>
      <c r="BR651" s="62" t="str">
        <f t="shared" si="139"/>
        <v>Base</v>
      </c>
      <c r="BS651" s="62" t="str">
        <f t="shared" si="140"/>
        <v/>
      </c>
      <c r="BT651" s="63">
        <f t="shared" si="141"/>
        <v>117</v>
      </c>
      <c r="BU651" s="64">
        <f t="shared" si="142"/>
        <v>6.02</v>
      </c>
      <c r="BV651" s="64">
        <f t="shared" si="143"/>
        <v>13.04</v>
      </c>
      <c r="BW651" s="64">
        <f t="shared" si="144"/>
        <v>97.44</v>
      </c>
      <c r="BX651" s="65">
        <f t="shared" si="145"/>
        <v>46257.02</v>
      </c>
      <c r="BY651" s="65">
        <f t="shared" si="146"/>
        <v>46264.04</v>
      </c>
      <c r="BZ651" s="65">
        <f t="shared" si="147"/>
        <v>46349.440000000002</v>
      </c>
    </row>
    <row r="652" spans="1:78" ht="15.5" x14ac:dyDescent="0.35">
      <c r="A652">
        <v>71054</v>
      </c>
      <c r="B652" t="s">
        <v>782</v>
      </c>
      <c r="C652" t="s">
        <v>73</v>
      </c>
      <c r="D652">
        <v>119</v>
      </c>
      <c r="E652">
        <v>3090</v>
      </c>
      <c r="F652" t="s">
        <v>74</v>
      </c>
      <c r="G652" t="s">
        <v>242</v>
      </c>
      <c r="H652" t="s">
        <v>73</v>
      </c>
      <c r="I652" s="13">
        <v>46246</v>
      </c>
      <c r="J652" s="13">
        <v>46374</v>
      </c>
      <c r="K652" s="13">
        <v>46310</v>
      </c>
      <c r="L652" t="s">
        <v>808</v>
      </c>
      <c r="M652" t="s">
        <v>337</v>
      </c>
      <c r="N652">
        <v>24</v>
      </c>
      <c r="O652">
        <v>0</v>
      </c>
      <c r="P652">
        <v>0</v>
      </c>
      <c r="Q652">
        <v>0</v>
      </c>
      <c r="R652">
        <v>0</v>
      </c>
      <c r="S652">
        <v>328314</v>
      </c>
      <c r="T652" t="s">
        <v>1043</v>
      </c>
      <c r="U652">
        <v>0</v>
      </c>
      <c r="V652"/>
      <c r="W652">
        <v>3</v>
      </c>
      <c r="X652" t="s">
        <v>194</v>
      </c>
      <c r="Y652"/>
      <c r="Z652" t="s">
        <v>574</v>
      </c>
      <c r="AA652" t="s">
        <v>542</v>
      </c>
      <c r="AB652" t="s">
        <v>199</v>
      </c>
      <c r="AC652" t="s">
        <v>575</v>
      </c>
      <c r="AD652" t="s">
        <v>576</v>
      </c>
      <c r="AE652" t="s">
        <v>480</v>
      </c>
      <c r="AF652" s="13">
        <v>46246</v>
      </c>
      <c r="AG652" s="13">
        <v>46374</v>
      </c>
      <c r="AH652"/>
      <c r="AI652"/>
      <c r="AJ652"/>
      <c r="AK652"/>
      <c r="AL652"/>
      <c r="AM652"/>
      <c r="AN652"/>
      <c r="AO652"/>
      <c r="AP652"/>
      <c r="AQ652"/>
      <c r="AR652"/>
      <c r="AS652"/>
      <c r="AT652" s="59">
        <f>VLOOKUP($BR652,Tables!$D$14:$I$27,2,FALSE)*W652</f>
        <v>480</v>
      </c>
      <c r="AU652" s="59">
        <f>VLOOKUP($BR652,Tables!$D$14:$I$27,3,FALSE)</f>
        <v>0</v>
      </c>
      <c r="AV652" s="59">
        <f>VLOOKUP($BR652,Tables!$D$14:$I$27,4,FALSE)*W652</f>
        <v>0</v>
      </c>
      <c r="AW652" s="59">
        <f>VLOOKUP($BR652,Tables!$D$14:$I$27,5,FALSE)*W652</f>
        <v>0</v>
      </c>
      <c r="AX652" s="52">
        <f>IF(ISERROR(VLOOKUP(V652,Tables!$A$2:$B$27,2,FALSE))=TRUE,0,VLOOKUP(V652,Tables!$A$2:$B$27,2,FALSE))*VLOOKUP(BR652,Tables!$D$14:$J$27,7,FALSE)</f>
        <v>0</v>
      </c>
      <c r="AY652" s="52">
        <f>IF(ISERROR(VLOOKUP(BS652,Tables!$A$2:$B$31,2,FALSE))=TRUE,0,VLOOKUP(BS652,Tables!$A$2:$B$31,2,FALSE))</f>
        <v>0</v>
      </c>
      <c r="AZ652" s="59">
        <f>VLOOKUP($BR652,Tables!$D$14:$K$27,8,FALSE)</f>
        <v>0</v>
      </c>
      <c r="BA652" s="59">
        <f>IF(OR(BR652="T150",BR652="HYBT150"),W652*Tables!$L$23,0)</f>
        <v>0</v>
      </c>
      <c r="BB652" s="59">
        <f>IF(OR(BR652="T200",BR652="HYBT200"),W652*Tables!$E$24,0)</f>
        <v>0</v>
      </c>
      <c r="BC652" s="61">
        <f t="shared" si="138"/>
        <v>480</v>
      </c>
      <c r="BD652" s="55" t="str">
        <f t="shared" si="148"/>
        <v/>
      </c>
      <c r="BE652" s="55" t="str">
        <f t="shared" si="148"/>
        <v/>
      </c>
      <c r="BF652" s="55" t="str">
        <f t="shared" si="148"/>
        <v/>
      </c>
      <c r="BG652" s="55" t="str">
        <f t="shared" si="148"/>
        <v/>
      </c>
      <c r="BH652" s="55" t="str">
        <f t="shared" si="148"/>
        <v/>
      </c>
      <c r="BI652" s="55" t="str">
        <f t="shared" si="148"/>
        <v/>
      </c>
      <c r="BJ652" s="55" t="str">
        <f t="shared" si="148"/>
        <v/>
      </c>
      <c r="BK652" s="55" t="str">
        <f t="shared" si="148"/>
        <v/>
      </c>
      <c r="BL652" s="55" t="str">
        <f t="shared" si="148"/>
        <v/>
      </c>
      <c r="BM652" s="55" t="str">
        <f t="shared" si="148"/>
        <v/>
      </c>
      <c r="BN652" s="55" t="str">
        <f t="shared" si="148"/>
        <v/>
      </c>
      <c r="BO652" s="55" t="str">
        <f t="shared" si="148"/>
        <v/>
      </c>
      <c r="BP652" s="55" t="str">
        <f t="shared" si="148"/>
        <v/>
      </c>
      <c r="BQ652" s="55" t="str">
        <f t="shared" si="148"/>
        <v/>
      </c>
      <c r="BR652" s="62" t="str">
        <f t="shared" si="139"/>
        <v>Base</v>
      </c>
      <c r="BS652" s="62" t="str">
        <f t="shared" si="140"/>
        <v/>
      </c>
      <c r="BT652" s="63">
        <f t="shared" si="141"/>
        <v>129</v>
      </c>
      <c r="BU652" s="64">
        <f t="shared" si="142"/>
        <v>6.7399999999999993</v>
      </c>
      <c r="BV652" s="64">
        <f t="shared" si="143"/>
        <v>14.479999999999999</v>
      </c>
      <c r="BW652" s="64">
        <f t="shared" si="144"/>
        <v>107.52</v>
      </c>
      <c r="BX652" s="65">
        <f t="shared" si="145"/>
        <v>46252.74</v>
      </c>
      <c r="BY652" s="65">
        <f t="shared" si="146"/>
        <v>46260.480000000003</v>
      </c>
      <c r="BZ652" s="65">
        <f t="shared" si="147"/>
        <v>46353.52</v>
      </c>
    </row>
    <row r="653" spans="1:78" ht="15.5" x14ac:dyDescent="0.35">
      <c r="A653">
        <v>70962</v>
      </c>
      <c r="B653" t="s">
        <v>782</v>
      </c>
      <c r="C653" t="s">
        <v>73</v>
      </c>
      <c r="D653">
        <v>119</v>
      </c>
      <c r="E653" t="s">
        <v>470</v>
      </c>
      <c r="F653" t="s">
        <v>74</v>
      </c>
      <c r="G653" t="s">
        <v>242</v>
      </c>
      <c r="H653" t="s">
        <v>73</v>
      </c>
      <c r="I653" s="13">
        <v>46307</v>
      </c>
      <c r="J653" s="13">
        <v>46367</v>
      </c>
      <c r="K653" s="13">
        <v>46337</v>
      </c>
      <c r="L653" t="s">
        <v>795</v>
      </c>
      <c r="M653" t="s">
        <v>161</v>
      </c>
      <c r="N653">
        <v>24</v>
      </c>
      <c r="O653">
        <v>11</v>
      </c>
      <c r="P653">
        <v>11</v>
      </c>
      <c r="Q653">
        <v>11</v>
      </c>
      <c r="R653">
        <v>0</v>
      </c>
      <c r="S653">
        <v>240174</v>
      </c>
      <c r="T653" t="s">
        <v>1042</v>
      </c>
      <c r="U653">
        <v>0</v>
      </c>
      <c r="V653"/>
      <c r="W653">
        <v>3</v>
      </c>
      <c r="X653" t="s">
        <v>194</v>
      </c>
      <c r="Y653"/>
      <c r="Z653" t="s">
        <v>277</v>
      </c>
      <c r="AA653"/>
      <c r="AB653"/>
      <c r="AC653"/>
      <c r="AD653"/>
      <c r="AE653"/>
      <c r="AF653" s="13">
        <v>46307</v>
      </c>
      <c r="AG653" s="13">
        <v>46367</v>
      </c>
      <c r="AH653"/>
      <c r="AI653"/>
      <c r="AJ653"/>
      <c r="AK653"/>
      <c r="AL653"/>
      <c r="AM653"/>
      <c r="AN653"/>
      <c r="AO653"/>
      <c r="AP653"/>
      <c r="AQ653"/>
      <c r="AR653"/>
      <c r="AS653"/>
      <c r="AT653" s="59">
        <f>VLOOKUP($BR653,Tables!$D$14:$I$27,2,FALSE)*W653</f>
        <v>480</v>
      </c>
      <c r="AU653" s="59">
        <f>VLOOKUP($BR653,Tables!$D$14:$I$27,3,FALSE)</f>
        <v>0</v>
      </c>
      <c r="AV653" s="59">
        <f>VLOOKUP($BR653,Tables!$D$14:$I$27,4,FALSE)*W653</f>
        <v>0</v>
      </c>
      <c r="AW653" s="59">
        <f>VLOOKUP($BR653,Tables!$D$14:$I$27,5,FALSE)*W653</f>
        <v>0</v>
      </c>
      <c r="AX653" s="52">
        <f>IF(ISERROR(VLOOKUP(V653,Tables!$A$2:$B$27,2,FALSE))=TRUE,0,VLOOKUP(V653,Tables!$A$2:$B$27,2,FALSE))*VLOOKUP(BR653,Tables!$D$14:$J$27,7,FALSE)</f>
        <v>0</v>
      </c>
      <c r="AY653" s="52">
        <f>IF(ISERROR(VLOOKUP(BS653,Tables!$A$2:$B$31,2,FALSE))=TRUE,0,VLOOKUP(BS653,Tables!$A$2:$B$31,2,FALSE))</f>
        <v>0</v>
      </c>
      <c r="AZ653" s="59">
        <f>VLOOKUP($BR653,Tables!$D$14:$K$27,8,FALSE)</f>
        <v>0</v>
      </c>
      <c r="BA653" s="59">
        <f>IF(OR(BR653="T150",BR653="HYBT150"),W653*Tables!$L$23,0)</f>
        <v>0</v>
      </c>
      <c r="BB653" s="59">
        <f>IF(OR(BR653="T200",BR653="HYBT200"),W653*Tables!$E$24,0)</f>
        <v>0</v>
      </c>
      <c r="BC653" s="61">
        <f t="shared" si="138"/>
        <v>480</v>
      </c>
      <c r="BD653" s="55" t="str">
        <f t="shared" si="148"/>
        <v/>
      </c>
      <c r="BE653" s="55" t="str">
        <f t="shared" si="148"/>
        <v/>
      </c>
      <c r="BF653" s="55" t="str">
        <f t="shared" si="148"/>
        <v/>
      </c>
      <c r="BG653" s="55" t="str">
        <f t="shared" si="148"/>
        <v/>
      </c>
      <c r="BH653" s="55" t="str">
        <f t="shared" si="148"/>
        <v/>
      </c>
      <c r="BI653" s="55" t="str">
        <f t="shared" si="148"/>
        <v/>
      </c>
      <c r="BJ653" s="55" t="str">
        <f t="shared" si="148"/>
        <v/>
      </c>
      <c r="BK653" s="55" t="str">
        <f t="shared" si="148"/>
        <v/>
      </c>
      <c r="BL653" s="55" t="str">
        <f t="shared" si="148"/>
        <v/>
      </c>
      <c r="BM653" s="55" t="str">
        <f t="shared" si="148"/>
        <v/>
      </c>
      <c r="BN653" s="55" t="str">
        <f t="shared" si="148"/>
        <v/>
      </c>
      <c r="BO653" s="55" t="str">
        <f t="shared" si="148"/>
        <v/>
      </c>
      <c r="BP653" s="55" t="str">
        <f t="shared" si="148"/>
        <v/>
      </c>
      <c r="BQ653" s="55" t="str">
        <f t="shared" si="148"/>
        <v/>
      </c>
      <c r="BR653" s="62" t="str">
        <f t="shared" si="139"/>
        <v>Base</v>
      </c>
      <c r="BS653" s="62" t="str">
        <f t="shared" si="140"/>
        <v/>
      </c>
      <c r="BT653" s="63">
        <f t="shared" si="141"/>
        <v>61</v>
      </c>
      <c r="BU653" s="64">
        <f t="shared" si="142"/>
        <v>2.6599999999999997</v>
      </c>
      <c r="BV653" s="64">
        <f t="shared" si="143"/>
        <v>6.3199999999999994</v>
      </c>
      <c r="BW653" s="64">
        <f t="shared" si="144"/>
        <v>50.4</v>
      </c>
      <c r="BX653" s="65">
        <f t="shared" si="145"/>
        <v>46309.66</v>
      </c>
      <c r="BY653" s="65">
        <f t="shared" si="146"/>
        <v>46313.32</v>
      </c>
      <c r="BZ653" s="65">
        <f t="shared" si="147"/>
        <v>46357.4</v>
      </c>
    </row>
    <row r="654" spans="1:78" ht="15.5" x14ac:dyDescent="0.35">
      <c r="A654">
        <v>71435</v>
      </c>
      <c r="B654" t="s">
        <v>782</v>
      </c>
      <c r="C654" t="s">
        <v>73</v>
      </c>
      <c r="D654">
        <v>120</v>
      </c>
      <c r="E654">
        <v>3001</v>
      </c>
      <c r="F654" t="s">
        <v>418</v>
      </c>
      <c r="G654" t="s">
        <v>242</v>
      </c>
      <c r="H654" t="s">
        <v>73</v>
      </c>
      <c r="I654" s="13">
        <v>46251</v>
      </c>
      <c r="J654" s="13">
        <v>46367</v>
      </c>
      <c r="K654" s="13">
        <v>46309</v>
      </c>
      <c r="L654" t="s">
        <v>795</v>
      </c>
      <c r="M654" t="s">
        <v>161</v>
      </c>
      <c r="N654">
        <v>24</v>
      </c>
      <c r="O654">
        <v>17</v>
      </c>
      <c r="P654">
        <v>17</v>
      </c>
      <c r="Q654">
        <v>17</v>
      </c>
      <c r="R654">
        <v>0</v>
      </c>
      <c r="S654">
        <v>240174</v>
      </c>
      <c r="T654" t="s">
        <v>1042</v>
      </c>
      <c r="U654">
        <v>0</v>
      </c>
      <c r="V654"/>
      <c r="W654">
        <v>3</v>
      </c>
      <c r="X654" t="s">
        <v>194</v>
      </c>
      <c r="Y654"/>
      <c r="Z654" t="s">
        <v>277</v>
      </c>
      <c r="AA654"/>
      <c r="AB654"/>
      <c r="AC654"/>
      <c r="AD654"/>
      <c r="AE654"/>
      <c r="AF654" s="13">
        <v>46251</v>
      </c>
      <c r="AG654" s="13">
        <v>46367</v>
      </c>
      <c r="AH654"/>
      <c r="AI654"/>
      <c r="AJ654"/>
      <c r="AK654"/>
      <c r="AL654"/>
      <c r="AM654"/>
      <c r="AN654"/>
      <c r="AO654"/>
      <c r="AP654"/>
      <c r="AQ654"/>
      <c r="AR654"/>
      <c r="AS654"/>
      <c r="AT654" s="59">
        <f>VLOOKUP($BR654,Tables!$D$14:$I$27,2,FALSE)*W654</f>
        <v>480</v>
      </c>
      <c r="AU654" s="59">
        <f>VLOOKUP($BR654,Tables!$D$14:$I$27,3,FALSE)</f>
        <v>0</v>
      </c>
      <c r="AV654" s="59">
        <f>VLOOKUP($BR654,Tables!$D$14:$I$27,4,FALSE)*W654</f>
        <v>0</v>
      </c>
      <c r="AW654" s="59">
        <f>VLOOKUP($BR654,Tables!$D$14:$I$27,5,FALSE)*W654</f>
        <v>0</v>
      </c>
      <c r="AX654" s="52">
        <f>IF(ISERROR(VLOOKUP(V654,Tables!$A$2:$B$27,2,FALSE))=TRUE,0,VLOOKUP(V654,Tables!$A$2:$B$27,2,FALSE))*VLOOKUP(BR654,Tables!$D$14:$J$27,7,FALSE)</f>
        <v>0</v>
      </c>
      <c r="AY654" s="52">
        <f>IF(ISERROR(VLOOKUP(BS654,Tables!$A$2:$B$31,2,FALSE))=TRUE,0,VLOOKUP(BS654,Tables!$A$2:$B$31,2,FALSE))</f>
        <v>0</v>
      </c>
      <c r="AZ654" s="59">
        <f>VLOOKUP($BR654,Tables!$D$14:$K$27,8,FALSE)</f>
        <v>0</v>
      </c>
      <c r="BA654" s="59">
        <f>IF(OR(BR654="T150",BR654="HYBT150"),W654*Tables!$L$23,0)</f>
        <v>0</v>
      </c>
      <c r="BB654" s="59">
        <f>IF(OR(BR654="T200",BR654="HYBT200"),W654*Tables!$E$24,0)</f>
        <v>0</v>
      </c>
      <c r="BC654" s="61">
        <f t="shared" si="138"/>
        <v>480</v>
      </c>
      <c r="BD654" s="55" t="str">
        <f t="shared" si="148"/>
        <v/>
      </c>
      <c r="BE654" s="55" t="str">
        <f t="shared" si="148"/>
        <v/>
      </c>
      <c r="BF654" s="55" t="str">
        <f t="shared" si="148"/>
        <v/>
      </c>
      <c r="BG654" s="55" t="str">
        <f t="shared" si="148"/>
        <v/>
      </c>
      <c r="BH654" s="55" t="str">
        <f t="shared" si="148"/>
        <v/>
      </c>
      <c r="BI654" s="55" t="str">
        <f t="shared" si="148"/>
        <v/>
      </c>
      <c r="BJ654" s="55" t="str">
        <f t="shared" si="148"/>
        <v/>
      </c>
      <c r="BK654" s="55" t="str">
        <f t="shared" si="148"/>
        <v/>
      </c>
      <c r="BL654" s="55" t="str">
        <f t="shared" si="148"/>
        <v/>
      </c>
      <c r="BM654" s="55" t="str">
        <f t="shared" si="148"/>
        <v/>
      </c>
      <c r="BN654" s="55" t="str">
        <f t="shared" si="148"/>
        <v/>
      </c>
      <c r="BO654" s="55" t="str">
        <f t="shared" si="148"/>
        <v/>
      </c>
      <c r="BP654" s="55" t="str">
        <f t="shared" si="148"/>
        <v/>
      </c>
      <c r="BQ654" s="55" t="str">
        <f t="shared" si="148"/>
        <v/>
      </c>
      <c r="BR654" s="62" t="str">
        <f t="shared" si="139"/>
        <v>Base</v>
      </c>
      <c r="BS654" s="62" t="str">
        <f t="shared" si="140"/>
        <v/>
      </c>
      <c r="BT654" s="63">
        <f t="shared" si="141"/>
        <v>117</v>
      </c>
      <c r="BU654" s="64">
        <f t="shared" si="142"/>
        <v>6.02</v>
      </c>
      <c r="BV654" s="64">
        <f t="shared" si="143"/>
        <v>13.04</v>
      </c>
      <c r="BW654" s="64">
        <f t="shared" si="144"/>
        <v>97.44</v>
      </c>
      <c r="BX654" s="65">
        <f t="shared" si="145"/>
        <v>46257.02</v>
      </c>
      <c r="BY654" s="65">
        <f t="shared" si="146"/>
        <v>46264.04</v>
      </c>
      <c r="BZ654" s="65">
        <f t="shared" si="147"/>
        <v>46349.440000000002</v>
      </c>
    </row>
    <row r="655" spans="1:78" s="58" customFormat="1" ht="15.5" x14ac:dyDescent="0.35">
      <c r="A655">
        <v>71055</v>
      </c>
      <c r="B655" t="s">
        <v>782</v>
      </c>
      <c r="C655" t="s">
        <v>73</v>
      </c>
      <c r="D655">
        <v>120</v>
      </c>
      <c r="E655">
        <v>3090</v>
      </c>
      <c r="F655" t="s">
        <v>418</v>
      </c>
      <c r="G655" t="s">
        <v>242</v>
      </c>
      <c r="H655" t="s">
        <v>73</v>
      </c>
      <c r="I655" s="13">
        <v>46246</v>
      </c>
      <c r="J655" s="13">
        <v>46374</v>
      </c>
      <c r="K655" s="13">
        <v>46310</v>
      </c>
      <c r="L655" t="s">
        <v>808</v>
      </c>
      <c r="M655" t="s">
        <v>337</v>
      </c>
      <c r="N655">
        <v>24</v>
      </c>
      <c r="O655">
        <v>0</v>
      </c>
      <c r="P655">
        <v>0</v>
      </c>
      <c r="Q655">
        <v>0</v>
      </c>
      <c r="R655">
        <v>0</v>
      </c>
      <c r="S655">
        <v>328314</v>
      </c>
      <c r="T655" t="s">
        <v>1043</v>
      </c>
      <c r="U655">
        <v>0</v>
      </c>
      <c r="V655"/>
      <c r="W655">
        <v>3</v>
      </c>
      <c r="X655" t="s">
        <v>194</v>
      </c>
      <c r="Y655"/>
      <c r="Z655" t="s">
        <v>574</v>
      </c>
      <c r="AA655" t="s">
        <v>542</v>
      </c>
      <c r="AB655" t="s">
        <v>199</v>
      </c>
      <c r="AC655" t="s">
        <v>575</v>
      </c>
      <c r="AD655" t="s">
        <v>576</v>
      </c>
      <c r="AE655" t="s">
        <v>480</v>
      </c>
      <c r="AF655" s="13">
        <v>46246</v>
      </c>
      <c r="AG655" s="13">
        <v>46374</v>
      </c>
      <c r="AH655"/>
      <c r="AI655"/>
      <c r="AJ655"/>
      <c r="AK655"/>
      <c r="AL655"/>
      <c r="AM655"/>
      <c r="AN655"/>
      <c r="AO655"/>
      <c r="AP655"/>
      <c r="AQ655"/>
      <c r="AR655"/>
      <c r="AS655"/>
      <c r="AT655" s="66">
        <f>VLOOKUP($BR655,Tables!$D$14:$I$27,2,FALSE)*W655</f>
        <v>480</v>
      </c>
      <c r="AU655" s="66">
        <f>VLOOKUP($BR655,Tables!$D$14:$I$27,3,FALSE)</f>
        <v>0</v>
      </c>
      <c r="AV655" s="66">
        <f>VLOOKUP($BR655,Tables!$D$14:$I$27,4,FALSE)*W655</f>
        <v>0</v>
      </c>
      <c r="AW655" s="66">
        <f>VLOOKUP($BR655,Tables!$D$14:$I$27,5,FALSE)*W655</f>
        <v>0</v>
      </c>
      <c r="AX655" s="52">
        <f>IF(ISERROR(VLOOKUP(V655,Tables!$A$2:$B$27,2,FALSE))=TRUE,0,VLOOKUP(V655,Tables!$A$2:$B$27,2,FALSE))*VLOOKUP(BR655,Tables!$D$14:$J$27,7,FALSE)</f>
        <v>0</v>
      </c>
      <c r="AY655" s="52">
        <f>IF(ISERROR(VLOOKUP(BS655,Tables!$A$2:$B$31,2,FALSE))=TRUE,0,VLOOKUP(BS655,Tables!$A$2:$B$31,2,FALSE))</f>
        <v>0</v>
      </c>
      <c r="AZ655" s="66">
        <f>VLOOKUP($BR655,Tables!$D$14:$K$27,8,FALSE)</f>
        <v>0</v>
      </c>
      <c r="BA655" s="66">
        <f>IF(OR(BR655="T150",BR655="HYBT150"),W655*Tables!$L$23,0)</f>
        <v>0</v>
      </c>
      <c r="BB655" s="66">
        <f>IF(OR(BR655="T200",BR655="HYBT200"),W655*Tables!$E$24,0)</f>
        <v>0</v>
      </c>
      <c r="BC655" s="61">
        <f t="shared" si="138"/>
        <v>480</v>
      </c>
      <c r="BD655" s="55" t="str">
        <f t="shared" si="148"/>
        <v/>
      </c>
      <c r="BE655" s="55" t="str">
        <f t="shared" si="148"/>
        <v/>
      </c>
      <c r="BF655" s="55" t="str">
        <f t="shared" si="148"/>
        <v/>
      </c>
      <c r="BG655" s="55" t="str">
        <f t="shared" si="148"/>
        <v/>
      </c>
      <c r="BH655" s="55" t="str">
        <f t="shared" si="148"/>
        <v/>
      </c>
      <c r="BI655" s="55" t="str">
        <f t="shared" si="148"/>
        <v/>
      </c>
      <c r="BJ655" s="55" t="str">
        <f t="shared" si="148"/>
        <v/>
      </c>
      <c r="BK655" s="55" t="str">
        <f t="shared" si="148"/>
        <v/>
      </c>
      <c r="BL655" s="55" t="str">
        <f t="shared" si="148"/>
        <v/>
      </c>
      <c r="BM655" s="55" t="str">
        <f t="shared" si="148"/>
        <v/>
      </c>
      <c r="BN655" s="55" t="str">
        <f t="shared" si="148"/>
        <v/>
      </c>
      <c r="BO655" s="55" t="str">
        <f t="shared" si="148"/>
        <v/>
      </c>
      <c r="BP655" s="55" t="str">
        <f t="shared" si="148"/>
        <v/>
      </c>
      <c r="BQ655" s="55" t="str">
        <f t="shared" si="148"/>
        <v/>
      </c>
      <c r="BR655" s="62" t="str">
        <f t="shared" si="139"/>
        <v>Base</v>
      </c>
      <c r="BS655" s="62" t="str">
        <f t="shared" si="140"/>
        <v/>
      </c>
      <c r="BT655" s="67">
        <f t="shared" si="141"/>
        <v>129</v>
      </c>
      <c r="BU655" s="64">
        <f t="shared" si="142"/>
        <v>6.7399999999999993</v>
      </c>
      <c r="BV655" s="64">
        <f t="shared" si="143"/>
        <v>14.479999999999999</v>
      </c>
      <c r="BW655" s="64">
        <f t="shared" si="144"/>
        <v>107.52</v>
      </c>
      <c r="BX655" s="65">
        <f t="shared" si="145"/>
        <v>46252.74</v>
      </c>
      <c r="BY655" s="65">
        <f t="shared" si="146"/>
        <v>46260.480000000003</v>
      </c>
      <c r="BZ655" s="65">
        <f t="shared" si="147"/>
        <v>46353.52</v>
      </c>
    </row>
    <row r="656" spans="1:78" s="58" customFormat="1" ht="15.5" x14ac:dyDescent="0.35">
      <c r="A656">
        <v>71436</v>
      </c>
      <c r="B656" t="s">
        <v>782</v>
      </c>
      <c r="C656" t="s">
        <v>73</v>
      </c>
      <c r="D656">
        <v>130</v>
      </c>
      <c r="E656">
        <v>3001</v>
      </c>
      <c r="F656" t="s">
        <v>239</v>
      </c>
      <c r="G656" t="s">
        <v>242</v>
      </c>
      <c r="H656" t="s">
        <v>73</v>
      </c>
      <c r="I656" s="13">
        <v>46251</v>
      </c>
      <c r="J656" s="13">
        <v>46367</v>
      </c>
      <c r="K656" s="13">
        <v>46309</v>
      </c>
      <c r="L656" t="s">
        <v>799</v>
      </c>
      <c r="M656" t="s">
        <v>193</v>
      </c>
      <c r="N656">
        <v>24</v>
      </c>
      <c r="O656">
        <v>24</v>
      </c>
      <c r="P656">
        <v>24</v>
      </c>
      <c r="Q656">
        <v>24</v>
      </c>
      <c r="R656">
        <v>0</v>
      </c>
      <c r="S656">
        <v>205737</v>
      </c>
      <c r="T656" t="s">
        <v>235</v>
      </c>
      <c r="U656">
        <v>0</v>
      </c>
      <c r="V656"/>
      <c r="W656">
        <v>3</v>
      </c>
      <c r="X656" t="s">
        <v>194</v>
      </c>
      <c r="Y656"/>
      <c r="Z656"/>
      <c r="AA656" t="s">
        <v>206</v>
      </c>
      <c r="AB656">
        <v>2303</v>
      </c>
      <c r="AC656" t="s">
        <v>8</v>
      </c>
      <c r="AD656" t="s">
        <v>220</v>
      </c>
      <c r="AE656" t="s">
        <v>483</v>
      </c>
      <c r="AF656" s="13">
        <v>46251</v>
      </c>
      <c r="AG656" s="13">
        <v>46367</v>
      </c>
      <c r="AH656"/>
      <c r="AI656"/>
      <c r="AJ656"/>
      <c r="AK656"/>
      <c r="AL656"/>
      <c r="AM656"/>
      <c r="AN656"/>
      <c r="AO656"/>
      <c r="AP656"/>
      <c r="AQ656"/>
      <c r="AR656"/>
      <c r="AS656"/>
      <c r="AT656" s="66">
        <f>VLOOKUP($BR656,Tables!$D$14:$I$27,2,FALSE)*W656</f>
        <v>480</v>
      </c>
      <c r="AU656" s="66">
        <f>VLOOKUP($BR656,Tables!$D$14:$I$27,3,FALSE)</f>
        <v>0</v>
      </c>
      <c r="AV656" s="66">
        <f>VLOOKUP($BR656,Tables!$D$14:$I$27,4,FALSE)*W656</f>
        <v>0</v>
      </c>
      <c r="AW656" s="66">
        <f>VLOOKUP($BR656,Tables!$D$14:$I$27,5,FALSE)*W656</f>
        <v>0</v>
      </c>
      <c r="AX656" s="52">
        <f>IF(ISERROR(VLOOKUP(V656,Tables!$A$2:$B$27,2,FALSE))=TRUE,0,VLOOKUP(V656,Tables!$A$2:$B$27,2,FALSE))*VLOOKUP(BR656,Tables!$D$14:$J$27,7,FALSE)</f>
        <v>0</v>
      </c>
      <c r="AY656" s="52">
        <f>IF(ISERROR(VLOOKUP(BS656,Tables!$A$2:$B$31,2,FALSE))=TRUE,0,VLOOKUP(BS656,Tables!$A$2:$B$31,2,FALSE))</f>
        <v>0</v>
      </c>
      <c r="AZ656" s="66">
        <f>VLOOKUP($BR656,Tables!$D$14:$K$27,8,FALSE)</f>
        <v>0</v>
      </c>
      <c r="BA656" s="66">
        <f>IF(OR(BR656="T150",BR656="HYBT150"),W656*Tables!$L$23,0)</f>
        <v>0</v>
      </c>
      <c r="BB656" s="66">
        <f>IF(OR(BR656="T200",BR656="HYBT200"),W656*Tables!$E$24,0)</f>
        <v>0</v>
      </c>
      <c r="BC656" s="61">
        <f t="shared" si="138"/>
        <v>480</v>
      </c>
      <c r="BD656" s="55" t="str">
        <f t="shared" si="148"/>
        <v/>
      </c>
      <c r="BE656" s="55" t="str">
        <f t="shared" si="148"/>
        <v/>
      </c>
      <c r="BF656" s="55" t="str">
        <f t="shared" si="148"/>
        <v/>
      </c>
      <c r="BG656" s="55" t="str">
        <f t="shared" si="148"/>
        <v/>
      </c>
      <c r="BH656" s="55" t="str">
        <f t="shared" si="148"/>
        <v/>
      </c>
      <c r="BI656" s="55" t="str">
        <f t="shared" si="148"/>
        <v/>
      </c>
      <c r="BJ656" s="55" t="str">
        <f t="shared" si="148"/>
        <v/>
      </c>
      <c r="BK656" s="55" t="str">
        <f t="shared" si="148"/>
        <v/>
      </c>
      <c r="BL656" s="55" t="str">
        <f t="shared" si="148"/>
        <v/>
      </c>
      <c r="BM656" s="55" t="str">
        <f t="shared" si="148"/>
        <v/>
      </c>
      <c r="BN656" s="55" t="str">
        <f t="shared" si="148"/>
        <v/>
      </c>
      <c r="BO656" s="55" t="str">
        <f t="shared" si="148"/>
        <v/>
      </c>
      <c r="BP656" s="55" t="str">
        <f t="shared" si="148"/>
        <v/>
      </c>
      <c r="BQ656" s="55" t="str">
        <f t="shared" si="148"/>
        <v/>
      </c>
      <c r="BR656" s="62" t="str">
        <f t="shared" si="139"/>
        <v>Base</v>
      </c>
      <c r="BS656" s="62" t="str">
        <f t="shared" si="140"/>
        <v/>
      </c>
      <c r="BT656" s="67">
        <f t="shared" si="141"/>
        <v>117</v>
      </c>
      <c r="BU656" s="64">
        <f t="shared" si="142"/>
        <v>6.02</v>
      </c>
      <c r="BV656" s="64">
        <f t="shared" si="143"/>
        <v>13.04</v>
      </c>
      <c r="BW656" s="64">
        <f t="shared" si="144"/>
        <v>97.44</v>
      </c>
      <c r="BX656" s="65">
        <f t="shared" si="145"/>
        <v>46257.02</v>
      </c>
      <c r="BY656" s="65">
        <f t="shared" si="146"/>
        <v>46264.04</v>
      </c>
      <c r="BZ656" s="65">
        <f t="shared" si="147"/>
        <v>46349.440000000002</v>
      </c>
    </row>
    <row r="657" spans="1:78" s="58" customFormat="1" ht="15.5" x14ac:dyDescent="0.35">
      <c r="A657">
        <v>71437</v>
      </c>
      <c r="B657" t="s">
        <v>782</v>
      </c>
      <c r="C657" t="s">
        <v>73</v>
      </c>
      <c r="D657">
        <v>130</v>
      </c>
      <c r="E657">
        <v>3002</v>
      </c>
      <c r="F657" t="s">
        <v>239</v>
      </c>
      <c r="G657" t="s">
        <v>242</v>
      </c>
      <c r="H657" t="s">
        <v>73</v>
      </c>
      <c r="I657" s="13">
        <v>46251</v>
      </c>
      <c r="J657" s="13">
        <v>46367</v>
      </c>
      <c r="K657" s="13">
        <v>46309</v>
      </c>
      <c r="L657" t="s">
        <v>905</v>
      </c>
      <c r="M657" t="s">
        <v>161</v>
      </c>
      <c r="N657">
        <v>24</v>
      </c>
      <c r="O657">
        <v>24</v>
      </c>
      <c r="P657">
        <v>24</v>
      </c>
      <c r="Q657">
        <v>24</v>
      </c>
      <c r="R657">
        <v>0</v>
      </c>
      <c r="S657">
        <v>205737</v>
      </c>
      <c r="T657" t="s">
        <v>235</v>
      </c>
      <c r="U657">
        <v>0</v>
      </c>
      <c r="V657"/>
      <c r="W657">
        <v>3</v>
      </c>
      <c r="X657" t="s">
        <v>194</v>
      </c>
      <c r="Y657"/>
      <c r="Z657" t="s">
        <v>277</v>
      </c>
      <c r="AA657"/>
      <c r="AB657"/>
      <c r="AC657"/>
      <c r="AD657"/>
      <c r="AE657"/>
      <c r="AF657" s="13">
        <v>46251</v>
      </c>
      <c r="AG657" s="13">
        <v>46367</v>
      </c>
      <c r="AH657"/>
      <c r="AI657"/>
      <c r="AJ657"/>
      <c r="AK657"/>
      <c r="AL657"/>
      <c r="AM657"/>
      <c r="AN657"/>
      <c r="AO657"/>
      <c r="AP657"/>
      <c r="AQ657"/>
      <c r="AR657"/>
      <c r="AS657"/>
      <c r="AT657" s="66">
        <f>VLOOKUP($BR657,Tables!$D$14:$I$27,2,FALSE)*W657</f>
        <v>480</v>
      </c>
      <c r="AU657" s="66">
        <f>VLOOKUP($BR657,Tables!$D$14:$I$27,3,FALSE)</f>
        <v>0</v>
      </c>
      <c r="AV657" s="66">
        <f>VLOOKUP($BR657,Tables!$D$14:$I$27,4,FALSE)*W657</f>
        <v>0</v>
      </c>
      <c r="AW657" s="66">
        <f>VLOOKUP($BR657,Tables!$D$14:$I$27,5,FALSE)*W657</f>
        <v>0</v>
      </c>
      <c r="AX657" s="52">
        <f>IF(ISERROR(VLOOKUP(V657,Tables!$A$2:$B$27,2,FALSE))=TRUE,0,VLOOKUP(V657,Tables!$A$2:$B$27,2,FALSE))*VLOOKUP(BR657,Tables!$D$14:$J$27,7,FALSE)</f>
        <v>0</v>
      </c>
      <c r="AY657" s="52">
        <f>IF(ISERROR(VLOOKUP(BS657,Tables!$A$2:$B$31,2,FALSE))=TRUE,0,VLOOKUP(BS657,Tables!$A$2:$B$31,2,FALSE))</f>
        <v>0</v>
      </c>
      <c r="AZ657" s="66">
        <f>VLOOKUP($BR657,Tables!$D$14:$K$27,8,FALSE)</f>
        <v>0</v>
      </c>
      <c r="BA657" s="66">
        <f>IF(OR(BR657="T150",BR657="HYBT150"),W657*Tables!$L$23,0)</f>
        <v>0</v>
      </c>
      <c r="BB657" s="66">
        <f>IF(OR(BR657="T200",BR657="HYBT200"),W657*Tables!$E$24,0)</f>
        <v>0</v>
      </c>
      <c r="BC657" s="61">
        <f t="shared" si="138"/>
        <v>480</v>
      </c>
      <c r="BD657" s="55" t="str">
        <f t="shared" si="148"/>
        <v/>
      </c>
      <c r="BE657" s="55" t="str">
        <f t="shared" si="148"/>
        <v/>
      </c>
      <c r="BF657" s="55" t="str">
        <f t="shared" si="148"/>
        <v/>
      </c>
      <c r="BG657" s="55" t="str">
        <f t="shared" si="148"/>
        <v/>
      </c>
      <c r="BH657" s="55" t="str">
        <f t="shared" si="148"/>
        <v/>
      </c>
      <c r="BI657" s="55" t="str">
        <f t="shared" si="148"/>
        <v/>
      </c>
      <c r="BJ657" s="55" t="str">
        <f t="shared" si="148"/>
        <v/>
      </c>
      <c r="BK657" s="55" t="str">
        <f t="shared" si="148"/>
        <v/>
      </c>
      <c r="BL657" s="55" t="str">
        <f t="shared" si="148"/>
        <v/>
      </c>
      <c r="BM657" s="55" t="str">
        <f t="shared" si="148"/>
        <v/>
      </c>
      <c r="BN657" s="55" t="str">
        <f t="shared" si="148"/>
        <v/>
      </c>
      <c r="BO657" s="55" t="str">
        <f t="shared" si="148"/>
        <v/>
      </c>
      <c r="BP657" s="55" t="str">
        <f t="shared" si="148"/>
        <v/>
      </c>
      <c r="BQ657" s="55" t="str">
        <f t="shared" si="148"/>
        <v/>
      </c>
      <c r="BR657" s="62" t="str">
        <f t="shared" si="139"/>
        <v>Base</v>
      </c>
      <c r="BS657" s="62" t="str">
        <f t="shared" si="140"/>
        <v/>
      </c>
      <c r="BT657" s="67">
        <f t="shared" si="141"/>
        <v>117</v>
      </c>
      <c r="BU657" s="64">
        <f t="shared" si="142"/>
        <v>6.02</v>
      </c>
      <c r="BV657" s="64">
        <f t="shared" si="143"/>
        <v>13.04</v>
      </c>
      <c r="BW657" s="64">
        <f t="shared" si="144"/>
        <v>97.44</v>
      </c>
      <c r="BX657" s="65">
        <f t="shared" si="145"/>
        <v>46257.02</v>
      </c>
      <c r="BY657" s="65">
        <f t="shared" si="146"/>
        <v>46264.04</v>
      </c>
      <c r="BZ657" s="65">
        <f t="shared" si="147"/>
        <v>46349.440000000002</v>
      </c>
    </row>
    <row r="658" spans="1:78" s="58" customFormat="1" ht="15.5" x14ac:dyDescent="0.35">
      <c r="A658">
        <v>71438</v>
      </c>
      <c r="B658" t="s">
        <v>782</v>
      </c>
      <c r="C658" t="s">
        <v>75</v>
      </c>
      <c r="D658">
        <v>150</v>
      </c>
      <c r="E658">
        <v>3001</v>
      </c>
      <c r="F658" t="s">
        <v>76</v>
      </c>
      <c r="G658" t="s">
        <v>242</v>
      </c>
      <c r="H658" t="s">
        <v>75</v>
      </c>
      <c r="I658" s="13">
        <v>46251</v>
      </c>
      <c r="J658" s="13">
        <v>46367</v>
      </c>
      <c r="K658" s="13">
        <v>46309</v>
      </c>
      <c r="L658" t="s">
        <v>796</v>
      </c>
      <c r="M658" t="s">
        <v>193</v>
      </c>
      <c r="N658">
        <v>24</v>
      </c>
      <c r="O658">
        <v>17</v>
      </c>
      <c r="P658">
        <v>17</v>
      </c>
      <c r="Q658">
        <v>17</v>
      </c>
      <c r="R658">
        <v>0</v>
      </c>
      <c r="S658">
        <v>237991</v>
      </c>
      <c r="T658" t="s">
        <v>904</v>
      </c>
      <c r="U658">
        <v>0</v>
      </c>
      <c r="V658"/>
      <c r="W658">
        <v>3</v>
      </c>
      <c r="X658" t="s">
        <v>194</v>
      </c>
      <c r="Y658"/>
      <c r="Z658"/>
      <c r="AA658" t="s">
        <v>19</v>
      </c>
      <c r="AB658">
        <v>1207</v>
      </c>
      <c r="AC658" t="s">
        <v>200</v>
      </c>
      <c r="AD658" t="s">
        <v>325</v>
      </c>
      <c r="AE658" t="s">
        <v>483</v>
      </c>
      <c r="AF658" s="13">
        <v>46251</v>
      </c>
      <c r="AG658" s="13">
        <v>46367</v>
      </c>
      <c r="AH658"/>
      <c r="AI658"/>
      <c r="AJ658"/>
      <c r="AK658"/>
      <c r="AL658"/>
      <c r="AM658"/>
      <c r="AN658"/>
      <c r="AO658"/>
      <c r="AP658"/>
      <c r="AQ658"/>
      <c r="AR658"/>
      <c r="AS658"/>
      <c r="AT658" s="66">
        <f>VLOOKUP($BR658,Tables!$D$14:$I$27,2,FALSE)*W658</f>
        <v>480</v>
      </c>
      <c r="AU658" s="66">
        <f>VLOOKUP($BR658,Tables!$D$14:$I$27,3,FALSE)</f>
        <v>0</v>
      </c>
      <c r="AV658" s="66">
        <f>VLOOKUP($BR658,Tables!$D$14:$I$27,4,FALSE)*W658</f>
        <v>0</v>
      </c>
      <c r="AW658" s="66">
        <f>VLOOKUP($BR658,Tables!$D$14:$I$27,5,FALSE)*W658</f>
        <v>0</v>
      </c>
      <c r="AX658" s="52">
        <f>IF(ISERROR(VLOOKUP(V658,Tables!$A$2:$B$27,2,FALSE))=TRUE,0,VLOOKUP(V658,Tables!$A$2:$B$27,2,FALSE))*VLOOKUP(BR658,Tables!$D$14:$J$27,7,FALSE)</f>
        <v>0</v>
      </c>
      <c r="AY658" s="52">
        <f>IF(ISERROR(VLOOKUP(BS658,Tables!$A$2:$B$31,2,FALSE))=TRUE,0,VLOOKUP(BS658,Tables!$A$2:$B$31,2,FALSE))</f>
        <v>0</v>
      </c>
      <c r="AZ658" s="66">
        <f>VLOOKUP($BR658,Tables!$D$14:$K$27,8,FALSE)</f>
        <v>0</v>
      </c>
      <c r="BA658" s="66">
        <f>IF(OR(BR658="T150",BR658="HYBT150"),W658*Tables!$L$23,0)</f>
        <v>0</v>
      </c>
      <c r="BB658" s="66">
        <f>IF(OR(BR658="T200",BR658="HYBT200"),W658*Tables!$E$24,0)</f>
        <v>0</v>
      </c>
      <c r="BC658" s="61">
        <f t="shared" si="138"/>
        <v>480</v>
      </c>
      <c r="BD658" s="55" t="str">
        <f t="shared" si="148"/>
        <v/>
      </c>
      <c r="BE658" s="55" t="str">
        <f t="shared" si="148"/>
        <v/>
      </c>
      <c r="BF658" s="55" t="str">
        <f t="shared" si="148"/>
        <v/>
      </c>
      <c r="BG658" s="55" t="str">
        <f t="shared" si="148"/>
        <v/>
      </c>
      <c r="BH658" s="55" t="str">
        <f t="shared" si="148"/>
        <v/>
      </c>
      <c r="BI658" s="55" t="str">
        <f t="shared" si="148"/>
        <v/>
      </c>
      <c r="BJ658" s="55" t="str">
        <f t="shared" si="148"/>
        <v/>
      </c>
      <c r="BK658" s="55" t="str">
        <f t="shared" si="148"/>
        <v/>
      </c>
      <c r="BL658" s="55" t="str">
        <f t="shared" si="148"/>
        <v/>
      </c>
      <c r="BM658" s="55" t="str">
        <f t="shared" si="148"/>
        <v/>
      </c>
      <c r="BN658" s="55" t="str">
        <f t="shared" si="148"/>
        <v/>
      </c>
      <c r="BO658" s="55" t="str">
        <f t="shared" si="148"/>
        <v/>
      </c>
      <c r="BP658" s="55" t="str">
        <f t="shared" si="148"/>
        <v/>
      </c>
      <c r="BQ658" s="55" t="str">
        <f t="shared" si="148"/>
        <v/>
      </c>
      <c r="BR658" s="62" t="str">
        <f t="shared" si="139"/>
        <v>Base</v>
      </c>
      <c r="BS658" s="62" t="str">
        <f t="shared" si="140"/>
        <v/>
      </c>
      <c r="BT658" s="67">
        <f t="shared" si="141"/>
        <v>117</v>
      </c>
      <c r="BU658" s="64">
        <f t="shared" si="142"/>
        <v>6.02</v>
      </c>
      <c r="BV658" s="64">
        <f t="shared" si="143"/>
        <v>13.04</v>
      </c>
      <c r="BW658" s="64">
        <f t="shared" si="144"/>
        <v>97.44</v>
      </c>
      <c r="BX658" s="65">
        <f t="shared" si="145"/>
        <v>46257.02</v>
      </c>
      <c r="BY658" s="65">
        <f t="shared" si="146"/>
        <v>46264.04</v>
      </c>
      <c r="BZ658" s="65">
        <f t="shared" si="147"/>
        <v>46349.440000000002</v>
      </c>
    </row>
    <row r="659" spans="1:78" s="58" customFormat="1" ht="15.5" x14ac:dyDescent="0.35">
      <c r="A659">
        <v>71439</v>
      </c>
      <c r="B659" t="s">
        <v>782</v>
      </c>
      <c r="C659" t="s">
        <v>75</v>
      </c>
      <c r="D659">
        <v>150</v>
      </c>
      <c r="E659">
        <v>3002</v>
      </c>
      <c r="F659" t="s">
        <v>76</v>
      </c>
      <c r="G659" t="s">
        <v>242</v>
      </c>
      <c r="H659" t="s">
        <v>75</v>
      </c>
      <c r="I659" s="13">
        <v>46251</v>
      </c>
      <c r="J659" s="13">
        <v>46367</v>
      </c>
      <c r="K659" s="13">
        <v>46309</v>
      </c>
      <c r="L659" t="s">
        <v>795</v>
      </c>
      <c r="M659" t="s">
        <v>161</v>
      </c>
      <c r="N659">
        <v>24</v>
      </c>
      <c r="O659">
        <v>13</v>
      </c>
      <c r="P659">
        <v>13</v>
      </c>
      <c r="Q659">
        <v>13</v>
      </c>
      <c r="R659">
        <v>0</v>
      </c>
      <c r="S659">
        <v>237991</v>
      </c>
      <c r="T659" t="s">
        <v>904</v>
      </c>
      <c r="U659">
        <v>0</v>
      </c>
      <c r="V659"/>
      <c r="W659">
        <v>3</v>
      </c>
      <c r="X659" t="s">
        <v>194</v>
      </c>
      <c r="Y659"/>
      <c r="Z659" t="s">
        <v>277</v>
      </c>
      <c r="AA659"/>
      <c r="AB659"/>
      <c r="AC659"/>
      <c r="AD659"/>
      <c r="AE659"/>
      <c r="AF659" s="13">
        <v>46251</v>
      </c>
      <c r="AG659" s="13">
        <v>46367</v>
      </c>
      <c r="AH659"/>
      <c r="AI659"/>
      <c r="AJ659"/>
      <c r="AK659"/>
      <c r="AL659"/>
      <c r="AM659"/>
      <c r="AN659"/>
      <c r="AO659"/>
      <c r="AP659"/>
      <c r="AQ659"/>
      <c r="AR659"/>
      <c r="AS659"/>
      <c r="AT659" s="66">
        <f>VLOOKUP($BR659,Tables!$D$14:$I$27,2,FALSE)*W659</f>
        <v>480</v>
      </c>
      <c r="AU659" s="66">
        <f>VLOOKUP($BR659,Tables!$D$14:$I$27,3,FALSE)</f>
        <v>0</v>
      </c>
      <c r="AV659" s="66">
        <f>VLOOKUP($BR659,Tables!$D$14:$I$27,4,FALSE)*W659</f>
        <v>0</v>
      </c>
      <c r="AW659" s="66">
        <f>VLOOKUP($BR659,Tables!$D$14:$I$27,5,FALSE)*W659</f>
        <v>0</v>
      </c>
      <c r="AX659" s="52">
        <f>IF(ISERROR(VLOOKUP(V659,Tables!$A$2:$B$27,2,FALSE))=TRUE,0,VLOOKUP(V659,Tables!$A$2:$B$27,2,FALSE))*VLOOKUP(BR659,Tables!$D$14:$J$27,7,FALSE)</f>
        <v>0</v>
      </c>
      <c r="AY659" s="52">
        <f>IF(ISERROR(VLOOKUP(BS659,Tables!$A$2:$B$31,2,FALSE))=TRUE,0,VLOOKUP(BS659,Tables!$A$2:$B$31,2,FALSE))</f>
        <v>0</v>
      </c>
      <c r="AZ659" s="66">
        <f>VLOOKUP($BR659,Tables!$D$14:$K$27,8,FALSE)</f>
        <v>0</v>
      </c>
      <c r="BA659" s="66">
        <f>IF(OR(BR659="T150",BR659="HYBT150"),W659*Tables!$L$23,0)</f>
        <v>0</v>
      </c>
      <c r="BB659" s="66">
        <f>IF(OR(BR659="T200",BR659="HYBT200"),W659*Tables!$E$24,0)</f>
        <v>0</v>
      </c>
      <c r="BC659" s="61">
        <f t="shared" si="138"/>
        <v>480</v>
      </c>
      <c r="BD659" s="55" t="str">
        <f t="shared" si="148"/>
        <v/>
      </c>
      <c r="BE659" s="55" t="str">
        <f t="shared" si="148"/>
        <v/>
      </c>
      <c r="BF659" s="55" t="str">
        <f t="shared" si="148"/>
        <v/>
      </c>
      <c r="BG659" s="55" t="str">
        <f t="shared" si="148"/>
        <v/>
      </c>
      <c r="BH659" s="55" t="str">
        <f t="shared" si="148"/>
        <v/>
      </c>
      <c r="BI659" s="55" t="str">
        <f t="shared" si="148"/>
        <v/>
      </c>
      <c r="BJ659" s="55" t="str">
        <f t="shared" si="148"/>
        <v/>
      </c>
      <c r="BK659" s="55" t="str">
        <f t="shared" si="148"/>
        <v/>
      </c>
      <c r="BL659" s="55" t="str">
        <f t="shared" si="148"/>
        <v/>
      </c>
      <c r="BM659" s="55" t="str">
        <f t="shared" si="148"/>
        <v/>
      </c>
      <c r="BN659" s="55" t="str">
        <f t="shared" si="148"/>
        <v/>
      </c>
      <c r="BO659" s="55" t="str">
        <f t="shared" si="148"/>
        <v/>
      </c>
      <c r="BP659" s="55" t="str">
        <f t="shared" si="148"/>
        <v/>
      </c>
      <c r="BQ659" s="55" t="str">
        <f t="shared" si="148"/>
        <v/>
      </c>
      <c r="BR659" s="62" t="str">
        <f t="shared" si="139"/>
        <v>Base</v>
      </c>
      <c r="BS659" s="62" t="str">
        <f t="shared" si="140"/>
        <v/>
      </c>
      <c r="BT659" s="67">
        <f t="shared" si="141"/>
        <v>117</v>
      </c>
      <c r="BU659" s="64">
        <f t="shared" si="142"/>
        <v>6.02</v>
      </c>
      <c r="BV659" s="64">
        <f t="shared" si="143"/>
        <v>13.04</v>
      </c>
      <c r="BW659" s="64">
        <f t="shared" si="144"/>
        <v>97.44</v>
      </c>
      <c r="BX659" s="65">
        <f t="shared" si="145"/>
        <v>46257.02</v>
      </c>
      <c r="BY659" s="65">
        <f t="shared" si="146"/>
        <v>46264.04</v>
      </c>
      <c r="BZ659" s="65">
        <f t="shared" si="147"/>
        <v>46349.440000000002</v>
      </c>
    </row>
    <row r="660" spans="1:78" s="58" customFormat="1" ht="15.5" x14ac:dyDescent="0.35">
      <c r="A660">
        <v>71440</v>
      </c>
      <c r="B660" t="s">
        <v>782</v>
      </c>
      <c r="C660" t="s">
        <v>75</v>
      </c>
      <c r="D660">
        <v>151</v>
      </c>
      <c r="E660">
        <v>3001</v>
      </c>
      <c r="F660" t="s">
        <v>419</v>
      </c>
      <c r="G660" t="s">
        <v>242</v>
      </c>
      <c r="H660" t="s">
        <v>75</v>
      </c>
      <c r="I660" s="13">
        <v>46251</v>
      </c>
      <c r="J660" s="13">
        <v>46367</v>
      </c>
      <c r="K660" s="13">
        <v>46309</v>
      </c>
      <c r="L660" t="s">
        <v>796</v>
      </c>
      <c r="M660" t="s">
        <v>193</v>
      </c>
      <c r="N660">
        <v>24</v>
      </c>
      <c r="O660">
        <v>10</v>
      </c>
      <c r="P660">
        <v>10</v>
      </c>
      <c r="Q660">
        <v>10</v>
      </c>
      <c r="R660">
        <v>0</v>
      </c>
      <c r="S660">
        <v>205737</v>
      </c>
      <c r="T660" t="s">
        <v>235</v>
      </c>
      <c r="U660">
        <v>0</v>
      </c>
      <c r="V660"/>
      <c r="W660">
        <v>1</v>
      </c>
      <c r="X660" t="s">
        <v>194</v>
      </c>
      <c r="Y660"/>
      <c r="Z660"/>
      <c r="AA660" t="s">
        <v>19</v>
      </c>
      <c r="AB660">
        <v>2264</v>
      </c>
      <c r="AC660" t="s">
        <v>375</v>
      </c>
      <c r="AD660" t="s">
        <v>2</v>
      </c>
      <c r="AE660" t="s">
        <v>472</v>
      </c>
      <c r="AF660" s="13">
        <v>46251</v>
      </c>
      <c r="AG660" s="13">
        <v>46367</v>
      </c>
      <c r="AH660"/>
      <c r="AI660"/>
      <c r="AJ660"/>
      <c r="AK660"/>
      <c r="AL660"/>
      <c r="AM660"/>
      <c r="AN660"/>
      <c r="AO660"/>
      <c r="AP660"/>
      <c r="AQ660"/>
      <c r="AR660"/>
      <c r="AS660"/>
      <c r="AT660" s="66">
        <f>VLOOKUP($BR660,Tables!$D$14:$I$27,2,FALSE)*W660</f>
        <v>160</v>
      </c>
      <c r="AU660" s="66">
        <f>VLOOKUP($BR660,Tables!$D$14:$I$27,3,FALSE)</f>
        <v>0</v>
      </c>
      <c r="AV660" s="66">
        <f>VLOOKUP($BR660,Tables!$D$14:$I$27,4,FALSE)*W660</f>
        <v>0</v>
      </c>
      <c r="AW660" s="66">
        <f>VLOOKUP($BR660,Tables!$D$14:$I$27,5,FALSE)*W660</f>
        <v>0</v>
      </c>
      <c r="AX660" s="52">
        <f>IF(ISERROR(VLOOKUP(V660,Tables!$A$2:$B$27,2,FALSE))=TRUE,0,VLOOKUP(V660,Tables!$A$2:$B$27,2,FALSE))*VLOOKUP(BR660,Tables!$D$14:$J$27,7,FALSE)</f>
        <v>0</v>
      </c>
      <c r="AY660" s="52">
        <f>IF(ISERROR(VLOOKUP(BS660,Tables!$A$2:$B$31,2,FALSE))=TRUE,0,VLOOKUP(BS660,Tables!$A$2:$B$31,2,FALSE))</f>
        <v>0</v>
      </c>
      <c r="AZ660" s="66">
        <f>VLOOKUP($BR660,Tables!$D$14:$K$27,8,FALSE)</f>
        <v>0</v>
      </c>
      <c r="BA660" s="66">
        <f>IF(OR(BR660="T150",BR660="HYBT150"),W660*Tables!$L$23,0)</f>
        <v>0</v>
      </c>
      <c r="BB660" s="66">
        <f>IF(OR(BR660="T200",BR660="HYBT200"),W660*Tables!$E$24,0)</f>
        <v>0</v>
      </c>
      <c r="BC660" s="61">
        <f t="shared" si="138"/>
        <v>160</v>
      </c>
      <c r="BD660" s="55" t="str">
        <f t="shared" si="148"/>
        <v/>
      </c>
      <c r="BE660" s="55" t="str">
        <f t="shared" si="148"/>
        <v/>
      </c>
      <c r="BF660" s="55" t="str">
        <f t="shared" si="148"/>
        <v/>
      </c>
      <c r="BG660" s="55" t="str">
        <f t="shared" si="148"/>
        <v/>
      </c>
      <c r="BH660" s="55" t="str">
        <f t="shared" si="148"/>
        <v/>
      </c>
      <c r="BI660" s="55" t="str">
        <f t="shared" si="148"/>
        <v/>
      </c>
      <c r="BJ660" s="55" t="str">
        <f t="shared" si="148"/>
        <v/>
      </c>
      <c r="BK660" s="55" t="str">
        <f t="shared" si="148"/>
        <v/>
      </c>
      <c r="BL660" s="55" t="str">
        <f t="shared" si="148"/>
        <v/>
      </c>
      <c r="BM660" s="55" t="str">
        <f t="shared" si="148"/>
        <v/>
      </c>
      <c r="BN660" s="55" t="str">
        <f t="shared" si="148"/>
        <v/>
      </c>
      <c r="BO660" s="55" t="str">
        <f t="shared" si="148"/>
        <v/>
      </c>
      <c r="BP660" s="55" t="str">
        <f t="shared" si="148"/>
        <v/>
      </c>
      <c r="BQ660" s="55" t="str">
        <f t="shared" si="148"/>
        <v/>
      </c>
      <c r="BR660" s="62" t="str">
        <f t="shared" si="139"/>
        <v>Base</v>
      </c>
      <c r="BS660" s="62" t="str">
        <f t="shared" si="140"/>
        <v/>
      </c>
      <c r="BT660" s="67">
        <f t="shared" si="141"/>
        <v>117</v>
      </c>
      <c r="BU660" s="64">
        <f t="shared" si="142"/>
        <v>6.02</v>
      </c>
      <c r="BV660" s="64">
        <f t="shared" si="143"/>
        <v>13.04</v>
      </c>
      <c r="BW660" s="64">
        <f t="shared" si="144"/>
        <v>97.44</v>
      </c>
      <c r="BX660" s="65">
        <f t="shared" si="145"/>
        <v>46257.02</v>
      </c>
      <c r="BY660" s="65">
        <f t="shared" si="146"/>
        <v>46264.04</v>
      </c>
      <c r="BZ660" s="65">
        <f t="shared" si="147"/>
        <v>46349.440000000002</v>
      </c>
    </row>
    <row r="661" spans="1:78" s="58" customFormat="1" ht="15.5" x14ac:dyDescent="0.35">
      <c r="A661">
        <v>71441</v>
      </c>
      <c r="B661" t="s">
        <v>782</v>
      </c>
      <c r="C661" t="s">
        <v>75</v>
      </c>
      <c r="D661">
        <v>250</v>
      </c>
      <c r="E661">
        <v>3001</v>
      </c>
      <c r="F661" t="s">
        <v>906</v>
      </c>
      <c r="G661" t="s">
        <v>242</v>
      </c>
      <c r="H661" t="s">
        <v>75</v>
      </c>
      <c r="I661" s="13">
        <v>46251</v>
      </c>
      <c r="J661" s="13">
        <v>46367</v>
      </c>
      <c r="K661" s="13">
        <v>46309</v>
      </c>
      <c r="L661" t="s">
        <v>329</v>
      </c>
      <c r="M661" t="s">
        <v>161</v>
      </c>
      <c r="N661">
        <v>24</v>
      </c>
      <c r="O661">
        <v>0</v>
      </c>
      <c r="P661">
        <v>0</v>
      </c>
      <c r="Q661">
        <v>0</v>
      </c>
      <c r="R661">
        <v>0</v>
      </c>
      <c r="S661" t="s">
        <v>197</v>
      </c>
      <c r="T661" t="s">
        <v>197</v>
      </c>
      <c r="U661">
        <v>0</v>
      </c>
      <c r="V661"/>
      <c r="W661">
        <v>4</v>
      </c>
      <c r="X661" t="s">
        <v>19</v>
      </c>
      <c r="Y661"/>
      <c r="Z661"/>
      <c r="AA661"/>
      <c r="AB661"/>
      <c r="AC661"/>
      <c r="AD661"/>
      <c r="AE661"/>
      <c r="AF661" s="13">
        <v>46251</v>
      </c>
      <c r="AG661" s="13">
        <v>46367</v>
      </c>
      <c r="AH661"/>
      <c r="AI661"/>
      <c r="AJ661"/>
      <c r="AK661"/>
      <c r="AL661"/>
      <c r="AM661"/>
      <c r="AN661"/>
      <c r="AO661"/>
      <c r="AP661"/>
      <c r="AQ661"/>
      <c r="AR661"/>
      <c r="AS661"/>
      <c r="AT661" s="66">
        <f>VLOOKUP($BR661,Tables!$D$14:$I$27,2,FALSE)*W661</f>
        <v>640</v>
      </c>
      <c r="AU661" s="66">
        <f>VLOOKUP($BR661,Tables!$D$14:$I$27,3,FALSE)</f>
        <v>0</v>
      </c>
      <c r="AV661" s="66">
        <f>VLOOKUP($BR661,Tables!$D$14:$I$27,4,FALSE)*W661</f>
        <v>0</v>
      </c>
      <c r="AW661" s="66">
        <f>VLOOKUP($BR661,Tables!$D$14:$I$27,5,FALSE)*W661</f>
        <v>0</v>
      </c>
      <c r="AX661" s="52">
        <f>IF(ISERROR(VLOOKUP(V661,Tables!$A$2:$B$27,2,FALSE))=TRUE,0,VLOOKUP(V661,Tables!$A$2:$B$27,2,FALSE))*VLOOKUP(BR661,Tables!$D$14:$J$27,7,FALSE)</f>
        <v>0</v>
      </c>
      <c r="AY661" s="52">
        <f>IF(ISERROR(VLOOKUP(BS661,Tables!$A$2:$B$31,2,FALSE))=TRUE,0,VLOOKUP(BS661,Tables!$A$2:$B$31,2,FALSE))</f>
        <v>0</v>
      </c>
      <c r="AZ661" s="66">
        <f>VLOOKUP($BR661,Tables!$D$14:$K$27,8,FALSE)</f>
        <v>0</v>
      </c>
      <c r="BA661" s="66">
        <f>IF(OR(BR661="T150",BR661="HYBT150"),W661*Tables!$L$23,0)</f>
        <v>0</v>
      </c>
      <c r="BB661" s="66">
        <f>IF(OR(BR661="T200",BR661="HYBT200"),W661*Tables!$E$24,0)</f>
        <v>0</v>
      </c>
      <c r="BC661" s="61">
        <f t="shared" si="138"/>
        <v>640</v>
      </c>
      <c r="BD661" s="55" t="str">
        <f t="shared" si="148"/>
        <v/>
      </c>
      <c r="BE661" s="55" t="str">
        <f t="shared" si="148"/>
        <v/>
      </c>
      <c r="BF661" s="55" t="str">
        <f t="shared" si="148"/>
        <v/>
      </c>
      <c r="BG661" s="55" t="str">
        <f t="shared" si="148"/>
        <v/>
      </c>
      <c r="BH661" s="55" t="str">
        <f t="shared" si="148"/>
        <v/>
      </c>
      <c r="BI661" s="55" t="str">
        <f t="shared" si="148"/>
        <v/>
      </c>
      <c r="BJ661" s="55" t="str">
        <f t="shared" si="148"/>
        <v/>
      </c>
      <c r="BK661" s="55" t="str">
        <f t="shared" si="148"/>
        <v/>
      </c>
      <c r="BL661" s="55" t="str">
        <f t="shared" si="148"/>
        <v/>
      </c>
      <c r="BM661" s="55" t="str">
        <f t="shared" si="148"/>
        <v/>
      </c>
      <c r="BN661" s="55" t="str">
        <f t="shared" si="148"/>
        <v/>
      </c>
      <c r="BO661" s="55" t="str">
        <f t="shared" si="148"/>
        <v/>
      </c>
      <c r="BP661" s="55" t="str">
        <f t="shared" si="148"/>
        <v/>
      </c>
      <c r="BQ661" s="55" t="str">
        <f t="shared" si="148"/>
        <v/>
      </c>
      <c r="BR661" s="62" t="str">
        <f t="shared" si="139"/>
        <v>Base</v>
      </c>
      <c r="BS661" s="62" t="str">
        <f t="shared" si="140"/>
        <v/>
      </c>
      <c r="BT661" s="67">
        <f t="shared" si="141"/>
        <v>117</v>
      </c>
      <c r="BU661" s="64">
        <f t="shared" si="142"/>
        <v>6.02</v>
      </c>
      <c r="BV661" s="64">
        <f t="shared" si="143"/>
        <v>13.04</v>
      </c>
      <c r="BW661" s="64">
        <f t="shared" si="144"/>
        <v>97.44</v>
      </c>
      <c r="BX661" s="65">
        <f t="shared" si="145"/>
        <v>46257.02</v>
      </c>
      <c r="BY661" s="65">
        <f t="shared" si="146"/>
        <v>46264.04</v>
      </c>
      <c r="BZ661" s="65">
        <f t="shared" si="147"/>
        <v>46349.440000000002</v>
      </c>
    </row>
    <row r="662" spans="1:78" s="58" customFormat="1" ht="15.5" x14ac:dyDescent="0.35">
      <c r="A662">
        <v>71442</v>
      </c>
      <c r="B662" t="s">
        <v>782</v>
      </c>
      <c r="C662" t="s">
        <v>75</v>
      </c>
      <c r="D662">
        <v>263</v>
      </c>
      <c r="E662">
        <v>3001</v>
      </c>
      <c r="F662" t="s">
        <v>420</v>
      </c>
      <c r="G662" t="s">
        <v>242</v>
      </c>
      <c r="H662" t="s">
        <v>75</v>
      </c>
      <c r="I662" s="13">
        <v>46251</v>
      </c>
      <c r="J662" s="13">
        <v>46367</v>
      </c>
      <c r="K662" s="13">
        <v>46309</v>
      </c>
      <c r="L662" t="s">
        <v>796</v>
      </c>
      <c r="M662" t="s">
        <v>193</v>
      </c>
      <c r="N662">
        <v>19</v>
      </c>
      <c r="O662">
        <v>18</v>
      </c>
      <c r="P662">
        <v>18</v>
      </c>
      <c r="Q662">
        <v>18</v>
      </c>
      <c r="R662">
        <v>0</v>
      </c>
      <c r="S662">
        <v>237991</v>
      </c>
      <c r="T662" t="s">
        <v>904</v>
      </c>
      <c r="U662">
        <v>0</v>
      </c>
      <c r="V662"/>
      <c r="W662">
        <v>4</v>
      </c>
      <c r="X662" t="s">
        <v>194</v>
      </c>
      <c r="Y662" t="s">
        <v>907</v>
      </c>
      <c r="Z662"/>
      <c r="AA662" t="s">
        <v>19</v>
      </c>
      <c r="AB662">
        <v>2264</v>
      </c>
      <c r="AC662" t="s">
        <v>84</v>
      </c>
      <c r="AD662" t="s">
        <v>421</v>
      </c>
      <c r="AE662" t="s">
        <v>693</v>
      </c>
      <c r="AF662" s="13">
        <v>46251</v>
      </c>
      <c r="AG662" s="13">
        <v>46367</v>
      </c>
      <c r="AH662" t="s">
        <v>19</v>
      </c>
      <c r="AI662">
        <v>2264</v>
      </c>
      <c r="AJ662" t="s">
        <v>84</v>
      </c>
      <c r="AK662" t="s">
        <v>205</v>
      </c>
      <c r="AL662" t="s">
        <v>516</v>
      </c>
      <c r="AM662" s="13">
        <v>46251</v>
      </c>
      <c r="AN662" s="13">
        <v>46367</v>
      </c>
      <c r="AO662"/>
      <c r="AP662"/>
      <c r="AQ662"/>
      <c r="AR662"/>
      <c r="AS662"/>
      <c r="AT662" s="66">
        <f>VLOOKUP($BR662,Tables!$D$14:$I$27,2,FALSE)*W662</f>
        <v>640</v>
      </c>
      <c r="AU662" s="66">
        <f>VLOOKUP($BR662,Tables!$D$14:$I$27,3,FALSE)</f>
        <v>0</v>
      </c>
      <c r="AV662" s="66">
        <f>VLOOKUP($BR662,Tables!$D$14:$I$27,4,FALSE)*W662</f>
        <v>0</v>
      </c>
      <c r="AW662" s="66">
        <f>VLOOKUP($BR662,Tables!$D$14:$I$27,5,FALSE)*W662</f>
        <v>0</v>
      </c>
      <c r="AX662" s="52">
        <f>IF(ISERROR(VLOOKUP(V662,Tables!$A$2:$B$27,2,FALSE))=TRUE,0,VLOOKUP(V662,Tables!$A$2:$B$27,2,FALSE))*VLOOKUP(BR662,Tables!$D$14:$J$27,7,FALSE)</f>
        <v>0</v>
      </c>
      <c r="AY662" s="52">
        <f>IF(ISERROR(VLOOKUP(BS662,Tables!$A$2:$B$31,2,FALSE))=TRUE,0,VLOOKUP(BS662,Tables!$A$2:$B$31,2,FALSE))</f>
        <v>0</v>
      </c>
      <c r="AZ662" s="66">
        <f>VLOOKUP($BR662,Tables!$D$14:$K$27,8,FALSE)</f>
        <v>0</v>
      </c>
      <c r="BA662" s="66">
        <f>IF(OR(BR662="T150",BR662="HYBT150"),W662*Tables!$L$23,0)</f>
        <v>0</v>
      </c>
      <c r="BB662" s="66">
        <f>IF(OR(BR662="T200",BR662="HYBT200"),W662*Tables!$E$24,0)</f>
        <v>0</v>
      </c>
      <c r="BC662" s="61">
        <f t="shared" si="138"/>
        <v>640</v>
      </c>
      <c r="BD662" s="55" t="str">
        <f t="shared" si="148"/>
        <v/>
      </c>
      <c r="BE662" s="55" t="str">
        <f t="shared" si="148"/>
        <v/>
      </c>
      <c r="BF662" s="55" t="str">
        <f t="shared" si="148"/>
        <v/>
      </c>
      <c r="BG662" s="55" t="str">
        <f t="shared" si="148"/>
        <v/>
      </c>
      <c r="BH662" s="55" t="str">
        <f t="shared" si="148"/>
        <v/>
      </c>
      <c r="BI662" s="55" t="str">
        <f t="shared" si="148"/>
        <v/>
      </c>
      <c r="BJ662" s="55" t="str">
        <f t="shared" si="148"/>
        <v/>
      </c>
      <c r="BK662" s="55" t="str">
        <f t="shared" si="148"/>
        <v/>
      </c>
      <c r="BL662" s="55" t="str">
        <f t="shared" si="148"/>
        <v/>
      </c>
      <c r="BM662" s="55" t="str">
        <f t="shared" si="148"/>
        <v/>
      </c>
      <c r="BN662" s="55" t="str">
        <f t="shared" si="148"/>
        <v/>
      </c>
      <c r="BO662" s="55" t="str">
        <f t="shared" si="148"/>
        <v/>
      </c>
      <c r="BP662" s="55" t="str">
        <f t="shared" si="148"/>
        <v/>
      </c>
      <c r="BQ662" s="55" t="str">
        <f t="shared" si="148"/>
        <v/>
      </c>
      <c r="BR662" s="62" t="str">
        <f t="shared" si="139"/>
        <v>Base</v>
      </c>
      <c r="BS662" s="62" t="str">
        <f t="shared" si="140"/>
        <v/>
      </c>
      <c r="BT662" s="67">
        <f t="shared" si="141"/>
        <v>117</v>
      </c>
      <c r="BU662" s="64">
        <f t="shared" si="142"/>
        <v>6.02</v>
      </c>
      <c r="BV662" s="64">
        <f t="shared" si="143"/>
        <v>13.04</v>
      </c>
      <c r="BW662" s="64">
        <f t="shared" si="144"/>
        <v>97.44</v>
      </c>
      <c r="BX662" s="65">
        <f t="shared" si="145"/>
        <v>46257.02</v>
      </c>
      <c r="BY662" s="65">
        <f t="shared" si="146"/>
        <v>46264.04</v>
      </c>
      <c r="BZ662" s="65">
        <f t="shared" si="147"/>
        <v>46349.440000000002</v>
      </c>
    </row>
    <row r="663" spans="1:78" s="58" customFormat="1" ht="15.5" x14ac:dyDescent="0.35">
      <c r="A663">
        <v>71443</v>
      </c>
      <c r="B663" t="s">
        <v>782</v>
      </c>
      <c r="C663" t="s">
        <v>75</v>
      </c>
      <c r="D663">
        <v>263</v>
      </c>
      <c r="E663">
        <v>3081</v>
      </c>
      <c r="F663" t="s">
        <v>420</v>
      </c>
      <c r="G663" t="s">
        <v>242</v>
      </c>
      <c r="H663" t="s">
        <v>75</v>
      </c>
      <c r="I663" s="13">
        <v>46251</v>
      </c>
      <c r="J663" s="13">
        <v>46367</v>
      </c>
      <c r="K663" s="13">
        <v>46309</v>
      </c>
      <c r="L663" t="s">
        <v>806</v>
      </c>
      <c r="M663" t="s">
        <v>193</v>
      </c>
      <c r="N663">
        <v>5</v>
      </c>
      <c r="O663">
        <v>5</v>
      </c>
      <c r="P663">
        <v>5</v>
      </c>
      <c r="Q663">
        <v>5</v>
      </c>
      <c r="R663">
        <v>0</v>
      </c>
      <c r="S663">
        <v>237991</v>
      </c>
      <c r="T663" t="s">
        <v>904</v>
      </c>
      <c r="U663">
        <v>0</v>
      </c>
      <c r="V663"/>
      <c r="W663">
        <v>4</v>
      </c>
      <c r="X663" t="s">
        <v>194</v>
      </c>
      <c r="Y663" t="s">
        <v>745</v>
      </c>
      <c r="Z663"/>
      <c r="AA663" t="s">
        <v>19</v>
      </c>
      <c r="AB663">
        <v>2264</v>
      </c>
      <c r="AC663" t="s">
        <v>84</v>
      </c>
      <c r="AD663" t="s">
        <v>421</v>
      </c>
      <c r="AE663" t="s">
        <v>693</v>
      </c>
      <c r="AF663" s="13">
        <v>46251</v>
      </c>
      <c r="AG663" s="13">
        <v>46367</v>
      </c>
      <c r="AH663" t="s">
        <v>19</v>
      </c>
      <c r="AI663">
        <v>2264</v>
      </c>
      <c r="AJ663" t="s">
        <v>84</v>
      </c>
      <c r="AK663" t="s">
        <v>205</v>
      </c>
      <c r="AL663" t="s">
        <v>516</v>
      </c>
      <c r="AM663" s="13">
        <v>46251</v>
      </c>
      <c r="AN663" s="13">
        <v>46367</v>
      </c>
      <c r="AO663"/>
      <c r="AP663"/>
      <c r="AQ663"/>
      <c r="AR663"/>
      <c r="AS663"/>
      <c r="AT663" s="66">
        <f>VLOOKUP($BR663,Tables!$D$14:$I$27,2,FALSE)*W663</f>
        <v>640</v>
      </c>
      <c r="AU663" s="66">
        <f>VLOOKUP($BR663,Tables!$D$14:$I$27,3,FALSE)</f>
        <v>0</v>
      </c>
      <c r="AV663" s="66">
        <f>VLOOKUP($BR663,Tables!$D$14:$I$27,4,FALSE)*W663</f>
        <v>0</v>
      </c>
      <c r="AW663" s="66">
        <f>VLOOKUP($BR663,Tables!$D$14:$I$27,5,FALSE)*W663</f>
        <v>0</v>
      </c>
      <c r="AX663" s="52">
        <f>IF(ISERROR(VLOOKUP(V663,Tables!$A$2:$B$27,2,FALSE))=TRUE,0,VLOOKUP(V663,Tables!$A$2:$B$27,2,FALSE))*VLOOKUP(BR663,Tables!$D$14:$J$27,7,FALSE)</f>
        <v>0</v>
      </c>
      <c r="AY663" s="52">
        <f>IF(ISERROR(VLOOKUP(BS663,Tables!$A$2:$B$31,2,FALSE))=TRUE,0,VLOOKUP(BS663,Tables!$A$2:$B$31,2,FALSE))</f>
        <v>0</v>
      </c>
      <c r="AZ663" s="66">
        <f>VLOOKUP($BR663,Tables!$D$14:$K$27,8,FALSE)</f>
        <v>0</v>
      </c>
      <c r="BA663" s="66">
        <f>IF(OR(BR663="T150",BR663="HYBT150"),W663*Tables!$L$23,0)</f>
        <v>0</v>
      </c>
      <c r="BB663" s="66">
        <f>IF(OR(BR663="T200",BR663="HYBT200"),W663*Tables!$E$24,0)</f>
        <v>0</v>
      </c>
      <c r="BC663" s="61">
        <f t="shared" si="138"/>
        <v>640</v>
      </c>
      <c r="BD663" s="55" t="str">
        <f t="shared" si="148"/>
        <v/>
      </c>
      <c r="BE663" s="55" t="str">
        <f t="shared" si="148"/>
        <v/>
      </c>
      <c r="BF663" s="55" t="str">
        <f t="shared" si="148"/>
        <v/>
      </c>
      <c r="BG663" s="55" t="str">
        <f t="shared" si="148"/>
        <v/>
      </c>
      <c r="BH663" s="55" t="str">
        <f t="shared" si="148"/>
        <v/>
      </c>
      <c r="BI663" s="55" t="str">
        <f t="shared" si="148"/>
        <v/>
      </c>
      <c r="BJ663" s="55" t="str">
        <f t="shared" si="148"/>
        <v/>
      </c>
      <c r="BK663" s="55" t="str">
        <f t="shared" si="148"/>
        <v/>
      </c>
      <c r="BL663" s="55" t="str">
        <f t="shared" si="148"/>
        <v/>
      </c>
      <c r="BM663" s="55" t="str">
        <f t="shared" si="148"/>
        <v/>
      </c>
      <c r="BN663" s="55" t="str">
        <f t="shared" si="148"/>
        <v/>
      </c>
      <c r="BO663" s="55" t="str">
        <f t="shared" si="148"/>
        <v/>
      </c>
      <c r="BP663" s="55" t="str">
        <f t="shared" si="148"/>
        <v/>
      </c>
      <c r="BQ663" s="55" t="str">
        <f t="shared" si="148"/>
        <v/>
      </c>
      <c r="BR663" s="62" t="str">
        <f t="shared" si="139"/>
        <v>Base</v>
      </c>
      <c r="BS663" s="62" t="str">
        <f t="shared" si="140"/>
        <v/>
      </c>
      <c r="BT663" s="67">
        <f t="shared" si="141"/>
        <v>117</v>
      </c>
      <c r="BU663" s="64">
        <f t="shared" si="142"/>
        <v>6.02</v>
      </c>
      <c r="BV663" s="64">
        <f t="shared" si="143"/>
        <v>13.04</v>
      </c>
      <c r="BW663" s="64">
        <f t="shared" si="144"/>
        <v>97.44</v>
      </c>
      <c r="BX663" s="65">
        <f t="shared" si="145"/>
        <v>46257.02</v>
      </c>
      <c r="BY663" s="65">
        <f t="shared" si="146"/>
        <v>46264.04</v>
      </c>
      <c r="BZ663" s="65">
        <f t="shared" si="147"/>
        <v>46349.440000000002</v>
      </c>
    </row>
    <row r="664" spans="1:78" s="58" customFormat="1" ht="15.5" x14ac:dyDescent="0.35">
      <c r="A664">
        <v>71444</v>
      </c>
      <c r="B664" t="s">
        <v>782</v>
      </c>
      <c r="C664" t="s">
        <v>75</v>
      </c>
      <c r="D664">
        <v>273</v>
      </c>
      <c r="E664">
        <v>3001</v>
      </c>
      <c r="F664" t="s">
        <v>422</v>
      </c>
      <c r="G664" t="s">
        <v>242</v>
      </c>
      <c r="H664" t="s">
        <v>75</v>
      </c>
      <c r="I664" s="13">
        <v>46251</v>
      </c>
      <c r="J664" s="13">
        <v>46367</v>
      </c>
      <c r="K664" s="13">
        <v>46309</v>
      </c>
      <c r="L664" t="s">
        <v>785</v>
      </c>
      <c r="M664" t="s">
        <v>193</v>
      </c>
      <c r="N664">
        <v>24</v>
      </c>
      <c r="O664">
        <v>10</v>
      </c>
      <c r="P664">
        <v>10</v>
      </c>
      <c r="Q664">
        <v>10</v>
      </c>
      <c r="R664">
        <v>0</v>
      </c>
      <c r="S664">
        <v>205737</v>
      </c>
      <c r="T664" t="s">
        <v>235</v>
      </c>
      <c r="U664">
        <v>0</v>
      </c>
      <c r="V664"/>
      <c r="W664">
        <v>4</v>
      </c>
      <c r="X664" t="s">
        <v>194</v>
      </c>
      <c r="Y664"/>
      <c r="Z664"/>
      <c r="AA664" t="s">
        <v>19</v>
      </c>
      <c r="AB664">
        <v>2264</v>
      </c>
      <c r="AC664" t="s">
        <v>200</v>
      </c>
      <c r="AD664" t="s">
        <v>325</v>
      </c>
      <c r="AE664" t="s">
        <v>483</v>
      </c>
      <c r="AF664" s="13">
        <v>46251</v>
      </c>
      <c r="AG664" s="13">
        <v>46367</v>
      </c>
      <c r="AH664" t="s">
        <v>19</v>
      </c>
      <c r="AI664">
        <v>2264</v>
      </c>
      <c r="AJ664" t="s">
        <v>200</v>
      </c>
      <c r="AK664" t="s">
        <v>214</v>
      </c>
      <c r="AL664" t="s">
        <v>525</v>
      </c>
      <c r="AM664" s="13">
        <v>46251</v>
      </c>
      <c r="AN664" s="13">
        <v>46367</v>
      </c>
      <c r="AO664"/>
      <c r="AP664"/>
      <c r="AQ664"/>
      <c r="AR664"/>
      <c r="AS664"/>
      <c r="AT664" s="66">
        <f>VLOOKUP($BR664,Tables!$D$14:$I$27,2,FALSE)*W664</f>
        <v>640</v>
      </c>
      <c r="AU664" s="66">
        <f>VLOOKUP($BR664,Tables!$D$14:$I$27,3,FALSE)</f>
        <v>0</v>
      </c>
      <c r="AV664" s="66">
        <f>VLOOKUP($BR664,Tables!$D$14:$I$27,4,FALSE)*W664</f>
        <v>0</v>
      </c>
      <c r="AW664" s="66">
        <f>VLOOKUP($BR664,Tables!$D$14:$I$27,5,FALSE)*W664</f>
        <v>0</v>
      </c>
      <c r="AX664" s="52">
        <f>IF(ISERROR(VLOOKUP(V664,Tables!$A$2:$B$27,2,FALSE))=TRUE,0,VLOOKUP(V664,Tables!$A$2:$B$27,2,FALSE))*VLOOKUP(BR664,Tables!$D$14:$J$27,7,FALSE)</f>
        <v>0</v>
      </c>
      <c r="AY664" s="52">
        <f>IF(ISERROR(VLOOKUP(BS664,Tables!$A$2:$B$31,2,FALSE))=TRUE,0,VLOOKUP(BS664,Tables!$A$2:$B$31,2,FALSE))</f>
        <v>0</v>
      </c>
      <c r="AZ664" s="66">
        <f>VLOOKUP($BR664,Tables!$D$14:$K$27,8,FALSE)</f>
        <v>0</v>
      </c>
      <c r="BA664" s="66">
        <f>IF(OR(BR664="T150",BR664="HYBT150"),W664*Tables!$L$23,0)</f>
        <v>0</v>
      </c>
      <c r="BB664" s="66">
        <f>IF(OR(BR664="T200",BR664="HYBT200"),W664*Tables!$E$24,0)</f>
        <v>0</v>
      </c>
      <c r="BC664" s="61">
        <f t="shared" si="138"/>
        <v>640</v>
      </c>
      <c r="BD664" s="55" t="str">
        <f t="shared" si="148"/>
        <v/>
      </c>
      <c r="BE664" s="55" t="str">
        <f t="shared" si="148"/>
        <v/>
      </c>
      <c r="BF664" s="55" t="str">
        <f t="shared" si="148"/>
        <v/>
      </c>
      <c r="BG664" s="55" t="str">
        <f t="shared" si="148"/>
        <v/>
      </c>
      <c r="BH664" s="55" t="str">
        <f t="shared" si="148"/>
        <v/>
      </c>
      <c r="BI664" s="55" t="str">
        <f t="shared" si="148"/>
        <v/>
      </c>
      <c r="BJ664" s="55" t="str">
        <f t="shared" si="148"/>
        <v/>
      </c>
      <c r="BK664" s="55" t="str">
        <f t="shared" si="148"/>
        <v/>
      </c>
      <c r="BL664" s="55" t="str">
        <f t="shared" si="148"/>
        <v/>
      </c>
      <c r="BM664" s="55" t="str">
        <f t="shared" si="148"/>
        <v/>
      </c>
      <c r="BN664" s="55" t="str">
        <f t="shared" si="148"/>
        <v/>
      </c>
      <c r="BO664" s="55" t="str">
        <f t="shared" si="148"/>
        <v/>
      </c>
      <c r="BP664" s="55" t="str">
        <f t="shared" si="148"/>
        <v/>
      </c>
      <c r="BQ664" s="55" t="str">
        <f t="shared" si="148"/>
        <v/>
      </c>
      <c r="BR664" s="62" t="str">
        <f t="shared" si="139"/>
        <v>Base</v>
      </c>
      <c r="BS664" s="62" t="str">
        <f t="shared" si="140"/>
        <v/>
      </c>
      <c r="BT664" s="67">
        <f t="shared" si="141"/>
        <v>117</v>
      </c>
      <c r="BU664" s="64">
        <f t="shared" si="142"/>
        <v>6.02</v>
      </c>
      <c r="BV664" s="64">
        <f t="shared" si="143"/>
        <v>13.04</v>
      </c>
      <c r="BW664" s="64">
        <f t="shared" si="144"/>
        <v>97.44</v>
      </c>
      <c r="BX664" s="65">
        <f t="shared" si="145"/>
        <v>46257.02</v>
      </c>
      <c r="BY664" s="65">
        <f t="shared" si="146"/>
        <v>46264.04</v>
      </c>
      <c r="BZ664" s="65">
        <f t="shared" si="147"/>
        <v>46349.440000000002</v>
      </c>
    </row>
    <row r="665" spans="1:78" s="58" customFormat="1" ht="15.5" x14ac:dyDescent="0.35">
      <c r="A665">
        <v>71445</v>
      </c>
      <c r="B665" t="s">
        <v>782</v>
      </c>
      <c r="C665" t="s">
        <v>77</v>
      </c>
      <c r="D665">
        <v>140</v>
      </c>
      <c r="E665">
        <v>3001</v>
      </c>
      <c r="F665" t="s">
        <v>78</v>
      </c>
      <c r="G665" t="s">
        <v>216</v>
      </c>
      <c r="H665" t="s">
        <v>77</v>
      </c>
      <c r="I665" s="13">
        <v>46251</v>
      </c>
      <c r="J665" s="13">
        <v>46367</v>
      </c>
      <c r="K665" s="13">
        <v>46309</v>
      </c>
      <c r="L665" t="s">
        <v>790</v>
      </c>
      <c r="M665" t="s">
        <v>161</v>
      </c>
      <c r="N665">
        <v>24</v>
      </c>
      <c r="O665">
        <v>20</v>
      </c>
      <c r="P665">
        <v>20</v>
      </c>
      <c r="Q665">
        <v>20</v>
      </c>
      <c r="R665">
        <v>0</v>
      </c>
      <c r="S665">
        <v>169146</v>
      </c>
      <c r="T665" t="s">
        <v>1044</v>
      </c>
      <c r="U665">
        <v>0</v>
      </c>
      <c r="V665"/>
      <c r="W665">
        <v>3</v>
      </c>
      <c r="X665" t="s">
        <v>194</v>
      </c>
      <c r="Y665"/>
      <c r="Z665" t="s">
        <v>277</v>
      </c>
      <c r="AA665"/>
      <c r="AB665"/>
      <c r="AC665"/>
      <c r="AD665"/>
      <c r="AE665"/>
      <c r="AF665" s="13">
        <v>46251</v>
      </c>
      <c r="AG665" s="13">
        <v>46367</v>
      </c>
      <c r="AH665"/>
      <c r="AI665"/>
      <c r="AJ665"/>
      <c r="AK665"/>
      <c r="AL665"/>
      <c r="AM665"/>
      <c r="AN665"/>
      <c r="AO665"/>
      <c r="AP665"/>
      <c r="AQ665"/>
      <c r="AR665"/>
      <c r="AS665"/>
      <c r="AT665" s="66">
        <f>VLOOKUP($BR665,Tables!$D$14:$I$27,2,FALSE)*W665</f>
        <v>480</v>
      </c>
      <c r="AU665" s="66">
        <f>VLOOKUP($BR665,Tables!$D$14:$I$27,3,FALSE)</f>
        <v>0</v>
      </c>
      <c r="AV665" s="66">
        <f>VLOOKUP($BR665,Tables!$D$14:$I$27,4,FALSE)*W665</f>
        <v>0</v>
      </c>
      <c r="AW665" s="66">
        <f>VLOOKUP($BR665,Tables!$D$14:$I$27,5,FALSE)*W665</f>
        <v>0</v>
      </c>
      <c r="AX665" s="52">
        <f>IF(ISERROR(VLOOKUP(V665,Tables!$A$2:$B$27,2,FALSE))=TRUE,0,VLOOKUP(V665,Tables!$A$2:$B$27,2,FALSE))*VLOOKUP(BR665,Tables!$D$14:$J$27,7,FALSE)</f>
        <v>0</v>
      </c>
      <c r="AY665" s="52">
        <f>IF(ISERROR(VLOOKUP(BS665,Tables!$A$2:$B$31,2,FALSE))=TRUE,0,VLOOKUP(BS665,Tables!$A$2:$B$31,2,FALSE))</f>
        <v>0</v>
      </c>
      <c r="AZ665" s="66">
        <f>VLOOKUP($BR665,Tables!$D$14:$K$27,8,FALSE)</f>
        <v>0</v>
      </c>
      <c r="BA665" s="66">
        <f>IF(OR(BR665="T150",BR665="HYBT150"),W665*Tables!$L$23,0)</f>
        <v>0</v>
      </c>
      <c r="BB665" s="66">
        <f>IF(OR(BR665="T200",BR665="HYBT200"),W665*Tables!$E$24,0)</f>
        <v>0</v>
      </c>
      <c r="BC665" s="61">
        <f t="shared" si="138"/>
        <v>480</v>
      </c>
      <c r="BD665" s="55" t="str">
        <f t="shared" si="148"/>
        <v/>
      </c>
      <c r="BE665" s="55" t="str">
        <f t="shared" si="148"/>
        <v/>
      </c>
      <c r="BF665" s="55" t="str">
        <f t="shared" si="148"/>
        <v/>
      </c>
      <c r="BG665" s="55" t="str">
        <f t="shared" si="148"/>
        <v/>
      </c>
      <c r="BH665" s="55" t="str">
        <f t="shared" si="148"/>
        <v/>
      </c>
      <c r="BI665" s="55" t="str">
        <f t="shared" si="148"/>
        <v/>
      </c>
      <c r="BJ665" s="55" t="str">
        <f t="shared" si="148"/>
        <v/>
      </c>
      <c r="BK665" s="55" t="str">
        <f t="shared" si="148"/>
        <v/>
      </c>
      <c r="BL665" s="55" t="str">
        <f t="shared" si="148"/>
        <v/>
      </c>
      <c r="BM665" s="55" t="str">
        <f t="shared" si="148"/>
        <v/>
      </c>
      <c r="BN665" s="55" t="str">
        <f t="shared" si="148"/>
        <v/>
      </c>
      <c r="BO665" s="55" t="str">
        <f t="shared" si="148"/>
        <v/>
      </c>
      <c r="BP665" s="55" t="str">
        <f t="shared" si="148"/>
        <v/>
      </c>
      <c r="BQ665" s="55" t="str">
        <f t="shared" si="148"/>
        <v/>
      </c>
      <c r="BR665" s="62" t="str">
        <f t="shared" si="139"/>
        <v>Base</v>
      </c>
      <c r="BS665" s="62" t="str">
        <f t="shared" si="140"/>
        <v/>
      </c>
      <c r="BT665" s="67">
        <f t="shared" si="141"/>
        <v>117</v>
      </c>
      <c r="BU665" s="64">
        <f t="shared" si="142"/>
        <v>6.02</v>
      </c>
      <c r="BV665" s="64">
        <f t="shared" si="143"/>
        <v>13.04</v>
      </c>
      <c r="BW665" s="64">
        <f t="shared" si="144"/>
        <v>97.44</v>
      </c>
      <c r="BX665" s="65">
        <f t="shared" si="145"/>
        <v>46257.02</v>
      </c>
      <c r="BY665" s="65">
        <f t="shared" si="146"/>
        <v>46264.04</v>
      </c>
      <c r="BZ665" s="65">
        <f t="shared" si="147"/>
        <v>46349.440000000002</v>
      </c>
    </row>
    <row r="666" spans="1:78" s="58" customFormat="1" ht="15.5" x14ac:dyDescent="0.35">
      <c r="A666">
        <v>71446</v>
      </c>
      <c r="B666" t="s">
        <v>782</v>
      </c>
      <c r="C666" t="s">
        <v>77</v>
      </c>
      <c r="D666">
        <v>140</v>
      </c>
      <c r="E666">
        <v>3002</v>
      </c>
      <c r="F666" t="s">
        <v>78</v>
      </c>
      <c r="G666" t="s">
        <v>216</v>
      </c>
      <c r="H666" t="s">
        <v>77</v>
      </c>
      <c r="I666" s="13">
        <v>46251</v>
      </c>
      <c r="J666" s="13">
        <v>46367</v>
      </c>
      <c r="K666" s="13">
        <v>46309</v>
      </c>
      <c r="L666" t="s">
        <v>790</v>
      </c>
      <c r="M666" t="s">
        <v>161</v>
      </c>
      <c r="N666">
        <v>23</v>
      </c>
      <c r="O666">
        <v>0</v>
      </c>
      <c r="P666">
        <v>0</v>
      </c>
      <c r="Q666">
        <v>0</v>
      </c>
      <c r="R666">
        <v>0</v>
      </c>
      <c r="S666" t="s">
        <v>197</v>
      </c>
      <c r="T666" t="s">
        <v>197</v>
      </c>
      <c r="U666">
        <v>0</v>
      </c>
      <c r="V666"/>
      <c r="W666">
        <v>3</v>
      </c>
      <c r="X666" t="s">
        <v>293</v>
      </c>
      <c r="Y666" t="s">
        <v>746</v>
      </c>
      <c r="Z666" t="s">
        <v>277</v>
      </c>
      <c r="AA666"/>
      <c r="AB666"/>
      <c r="AC666"/>
      <c r="AD666"/>
      <c r="AE666"/>
      <c r="AF666" s="13">
        <v>46251</v>
      </c>
      <c r="AG666" s="13">
        <v>46367</v>
      </c>
      <c r="AH666" t="s">
        <v>19</v>
      </c>
      <c r="AI666">
        <v>1258</v>
      </c>
      <c r="AJ666" t="s">
        <v>8</v>
      </c>
      <c r="AK666" t="s">
        <v>220</v>
      </c>
      <c r="AL666" t="s">
        <v>802</v>
      </c>
      <c r="AM666" s="13">
        <v>46251</v>
      </c>
      <c r="AN666" s="13">
        <v>46367</v>
      </c>
      <c r="AO666"/>
      <c r="AP666"/>
      <c r="AQ666"/>
      <c r="AR666"/>
      <c r="AS666"/>
      <c r="AT666" s="66">
        <f>VLOOKUP($BR666,Tables!$D$14:$I$27,2,FALSE)*W666</f>
        <v>480</v>
      </c>
      <c r="AU666" s="66">
        <f>VLOOKUP($BR666,Tables!$D$14:$I$27,3,FALSE)</f>
        <v>0</v>
      </c>
      <c r="AV666" s="66">
        <f>VLOOKUP($BR666,Tables!$D$14:$I$27,4,FALSE)*W666</f>
        <v>0</v>
      </c>
      <c r="AW666" s="66">
        <f>VLOOKUP($BR666,Tables!$D$14:$I$27,5,FALSE)*W666</f>
        <v>0</v>
      </c>
      <c r="AX666" s="52">
        <f>IF(ISERROR(VLOOKUP(V666,Tables!$A$2:$B$27,2,FALSE))=TRUE,0,VLOOKUP(V666,Tables!$A$2:$B$27,2,FALSE))*VLOOKUP(BR666,Tables!$D$14:$J$27,7,FALSE)</f>
        <v>0</v>
      </c>
      <c r="AY666" s="52">
        <f>IF(ISERROR(VLOOKUP(BS666,Tables!$A$2:$B$31,2,FALSE))=TRUE,0,VLOOKUP(BS666,Tables!$A$2:$B$31,2,FALSE))</f>
        <v>0</v>
      </c>
      <c r="AZ666" s="66">
        <f>VLOOKUP($BR666,Tables!$D$14:$K$27,8,FALSE)</f>
        <v>0</v>
      </c>
      <c r="BA666" s="66">
        <f>IF(OR(BR666="T150",BR666="HYBT150"),W666*Tables!$L$23,0)</f>
        <v>0</v>
      </c>
      <c r="BB666" s="66">
        <f>IF(OR(BR666="T200",BR666="HYBT200"),W666*Tables!$E$24,0)</f>
        <v>0</v>
      </c>
      <c r="BC666" s="61">
        <f t="shared" si="138"/>
        <v>480</v>
      </c>
      <c r="BD666" s="55" t="str">
        <f t="shared" si="148"/>
        <v/>
      </c>
      <c r="BE666" s="55" t="str">
        <f t="shared" si="148"/>
        <v/>
      </c>
      <c r="BF666" s="55" t="str">
        <f t="shared" si="148"/>
        <v/>
      </c>
      <c r="BG666" s="55" t="str">
        <f t="shared" si="148"/>
        <v/>
      </c>
      <c r="BH666" s="55" t="str">
        <f t="shared" si="148"/>
        <v/>
      </c>
      <c r="BI666" s="55" t="str">
        <f t="shared" si="148"/>
        <v/>
      </c>
      <c r="BJ666" s="55" t="str">
        <f t="shared" si="148"/>
        <v/>
      </c>
      <c r="BK666" s="55" t="str">
        <f t="shared" si="148"/>
        <v/>
      </c>
      <c r="BL666" s="55" t="str">
        <f t="shared" si="148"/>
        <v/>
      </c>
      <c r="BM666" s="55" t="str">
        <f t="shared" si="148"/>
        <v/>
      </c>
      <c r="BN666" s="55" t="str">
        <f t="shared" si="148"/>
        <v/>
      </c>
      <c r="BO666" s="55" t="str">
        <f t="shared" si="148"/>
        <v/>
      </c>
      <c r="BP666" s="55" t="str">
        <f t="shared" si="148"/>
        <v/>
      </c>
      <c r="BQ666" s="55" t="str">
        <f t="shared" si="148"/>
        <v/>
      </c>
      <c r="BR666" s="62" t="str">
        <f t="shared" si="139"/>
        <v>Base</v>
      </c>
      <c r="BS666" s="62" t="str">
        <f t="shared" si="140"/>
        <v/>
      </c>
      <c r="BT666" s="67">
        <f t="shared" si="141"/>
        <v>117</v>
      </c>
      <c r="BU666" s="64">
        <f t="shared" si="142"/>
        <v>6.02</v>
      </c>
      <c r="BV666" s="64">
        <f t="shared" si="143"/>
        <v>13.04</v>
      </c>
      <c r="BW666" s="64">
        <f t="shared" si="144"/>
        <v>97.44</v>
      </c>
      <c r="BX666" s="65">
        <f t="shared" si="145"/>
        <v>46257.02</v>
      </c>
      <c r="BY666" s="65">
        <f t="shared" si="146"/>
        <v>46264.04</v>
      </c>
      <c r="BZ666" s="65">
        <f t="shared" si="147"/>
        <v>46349.440000000002</v>
      </c>
    </row>
    <row r="667" spans="1:78" s="58" customFormat="1" ht="15.5" x14ac:dyDescent="0.35">
      <c r="A667">
        <v>71447</v>
      </c>
      <c r="B667" t="s">
        <v>782</v>
      </c>
      <c r="C667" t="s">
        <v>77</v>
      </c>
      <c r="D667">
        <v>140</v>
      </c>
      <c r="E667">
        <v>3082</v>
      </c>
      <c r="F667" t="s">
        <v>78</v>
      </c>
      <c r="G667" t="s">
        <v>216</v>
      </c>
      <c r="H667" t="s">
        <v>77</v>
      </c>
      <c r="I667" s="13">
        <v>46251</v>
      </c>
      <c r="J667" s="13">
        <v>46367</v>
      </c>
      <c r="K667" s="13">
        <v>46309</v>
      </c>
      <c r="L667" t="s">
        <v>908</v>
      </c>
      <c r="M667" t="s">
        <v>161</v>
      </c>
      <c r="N667">
        <v>1</v>
      </c>
      <c r="O667">
        <v>0</v>
      </c>
      <c r="P667">
        <v>0</v>
      </c>
      <c r="Q667">
        <v>0</v>
      </c>
      <c r="R667">
        <v>0</v>
      </c>
      <c r="S667" t="s">
        <v>197</v>
      </c>
      <c r="T667" t="s">
        <v>197</v>
      </c>
      <c r="U667">
        <v>0</v>
      </c>
      <c r="V667"/>
      <c r="W667">
        <v>3</v>
      </c>
      <c r="X667" t="s">
        <v>293</v>
      </c>
      <c r="Y667" t="s">
        <v>747</v>
      </c>
      <c r="Z667" t="s">
        <v>278</v>
      </c>
      <c r="AA667" t="s">
        <v>160</v>
      </c>
      <c r="AB667" t="s">
        <v>198</v>
      </c>
      <c r="AC667"/>
      <c r="AD667"/>
      <c r="AE667"/>
      <c r="AF667" s="13">
        <v>46251</v>
      </c>
      <c r="AG667" s="13">
        <v>46367</v>
      </c>
      <c r="AH667" t="s">
        <v>19</v>
      </c>
      <c r="AI667">
        <v>1258</v>
      </c>
      <c r="AJ667" t="s">
        <v>8</v>
      </c>
      <c r="AK667" t="s">
        <v>220</v>
      </c>
      <c r="AL667" t="s">
        <v>802</v>
      </c>
      <c r="AM667" s="13">
        <v>46251</v>
      </c>
      <c r="AN667" s="13">
        <v>46367</v>
      </c>
      <c r="AO667"/>
      <c r="AP667"/>
      <c r="AQ667"/>
      <c r="AR667"/>
      <c r="AS667"/>
      <c r="AT667" s="66">
        <f>VLOOKUP($BR667,Tables!$D$14:$I$27,2,FALSE)*W667</f>
        <v>480</v>
      </c>
      <c r="AU667" s="66">
        <f>VLOOKUP($BR667,Tables!$D$14:$I$27,3,FALSE)</f>
        <v>0</v>
      </c>
      <c r="AV667" s="66">
        <f>VLOOKUP($BR667,Tables!$D$14:$I$27,4,FALSE)*W667</f>
        <v>0</v>
      </c>
      <c r="AW667" s="66">
        <f>VLOOKUP($BR667,Tables!$D$14:$I$27,5,FALSE)*W667</f>
        <v>0</v>
      </c>
      <c r="AX667" s="52">
        <f>IF(ISERROR(VLOOKUP(V667,Tables!$A$2:$B$27,2,FALSE))=TRUE,0,VLOOKUP(V667,Tables!$A$2:$B$27,2,FALSE))*VLOOKUP(BR667,Tables!$D$14:$J$27,7,FALSE)</f>
        <v>0</v>
      </c>
      <c r="AY667" s="52">
        <f>IF(ISERROR(VLOOKUP(BS667,Tables!$A$2:$B$31,2,FALSE))=TRUE,0,VLOOKUP(BS667,Tables!$A$2:$B$31,2,FALSE))</f>
        <v>0</v>
      </c>
      <c r="AZ667" s="66">
        <f>VLOOKUP($BR667,Tables!$D$14:$K$27,8,FALSE)</f>
        <v>0</v>
      </c>
      <c r="BA667" s="66">
        <f>IF(OR(BR667="T150",BR667="HYBT150"),W667*Tables!$L$23,0)</f>
        <v>0</v>
      </c>
      <c r="BB667" s="66">
        <f>IF(OR(BR667="T200",BR667="HYBT200"),W667*Tables!$E$24,0)</f>
        <v>0</v>
      </c>
      <c r="BC667" s="61">
        <f t="shared" si="138"/>
        <v>480</v>
      </c>
      <c r="BD667" s="55" t="str">
        <f t="shared" si="148"/>
        <v/>
      </c>
      <c r="BE667" s="55" t="str">
        <f t="shared" si="148"/>
        <v/>
      </c>
      <c r="BF667" s="55" t="str">
        <f t="shared" si="148"/>
        <v/>
      </c>
      <c r="BG667" s="55" t="str">
        <f t="shared" si="148"/>
        <v/>
      </c>
      <c r="BH667" s="55" t="str">
        <f t="shared" si="148"/>
        <v/>
      </c>
      <c r="BI667" s="55" t="str">
        <f t="shared" si="148"/>
        <v/>
      </c>
      <c r="BJ667" s="55" t="str">
        <f t="shared" si="148"/>
        <v/>
      </c>
      <c r="BK667" s="55" t="str">
        <f t="shared" si="148"/>
        <v>HYB</v>
      </c>
      <c r="BL667" s="55" t="str">
        <f t="shared" si="148"/>
        <v/>
      </c>
      <c r="BM667" s="55" t="str">
        <f t="shared" si="148"/>
        <v/>
      </c>
      <c r="BN667" s="55" t="str">
        <f t="shared" si="148"/>
        <v/>
      </c>
      <c r="BO667" s="55" t="str">
        <f t="shared" si="148"/>
        <v/>
      </c>
      <c r="BP667" s="55" t="str">
        <f t="shared" si="148"/>
        <v/>
      </c>
      <c r="BQ667" s="55" t="str">
        <f t="shared" si="148"/>
        <v/>
      </c>
      <c r="BR667" s="62" t="str">
        <f t="shared" si="139"/>
        <v>HYB</v>
      </c>
      <c r="BS667" s="62" t="str">
        <f t="shared" si="140"/>
        <v/>
      </c>
      <c r="BT667" s="67">
        <f t="shared" si="141"/>
        <v>117</v>
      </c>
      <c r="BU667" s="64">
        <f t="shared" si="142"/>
        <v>6.02</v>
      </c>
      <c r="BV667" s="64">
        <f t="shared" si="143"/>
        <v>13.04</v>
      </c>
      <c r="BW667" s="64">
        <f t="shared" si="144"/>
        <v>97.44</v>
      </c>
      <c r="BX667" s="65">
        <f t="shared" si="145"/>
        <v>46257.02</v>
      </c>
      <c r="BY667" s="65">
        <f t="shared" si="146"/>
        <v>46264.04</v>
      </c>
      <c r="BZ667" s="65">
        <f t="shared" si="147"/>
        <v>46349.440000000002</v>
      </c>
    </row>
    <row r="668" spans="1:78" s="58" customFormat="1" ht="15.5" x14ac:dyDescent="0.35">
      <c r="A668">
        <v>71448</v>
      </c>
      <c r="B668" t="s">
        <v>782</v>
      </c>
      <c r="C668" t="s">
        <v>77</v>
      </c>
      <c r="D668">
        <v>210</v>
      </c>
      <c r="E668">
        <v>3001</v>
      </c>
      <c r="F668" t="s">
        <v>748</v>
      </c>
      <c r="G668" t="s">
        <v>216</v>
      </c>
      <c r="H668" t="s">
        <v>77</v>
      </c>
      <c r="I668" s="13">
        <v>46251</v>
      </c>
      <c r="J668" s="13">
        <v>46367</v>
      </c>
      <c r="K668" s="13">
        <v>46309</v>
      </c>
      <c r="L668" t="s">
        <v>790</v>
      </c>
      <c r="M668" t="s">
        <v>161</v>
      </c>
      <c r="N668">
        <v>24</v>
      </c>
      <c r="O668">
        <v>10</v>
      </c>
      <c r="P668">
        <v>10</v>
      </c>
      <c r="Q668">
        <v>10</v>
      </c>
      <c r="R668">
        <v>0</v>
      </c>
      <c r="S668">
        <v>254606</v>
      </c>
      <c r="T668" t="s">
        <v>1045</v>
      </c>
      <c r="U668">
        <v>0</v>
      </c>
      <c r="V668"/>
      <c r="W668">
        <v>3</v>
      </c>
      <c r="X668" t="s">
        <v>194</v>
      </c>
      <c r="Y668"/>
      <c r="Z668" t="s">
        <v>277</v>
      </c>
      <c r="AA668"/>
      <c r="AB668"/>
      <c r="AC668"/>
      <c r="AD668"/>
      <c r="AE668"/>
      <c r="AF668" s="13">
        <v>46251</v>
      </c>
      <c r="AG668" s="13">
        <v>46367</v>
      </c>
      <c r="AH668"/>
      <c r="AI668"/>
      <c r="AJ668"/>
      <c r="AK668"/>
      <c r="AL668"/>
      <c r="AM668"/>
      <c r="AN668"/>
      <c r="AO668"/>
      <c r="AP668"/>
      <c r="AQ668"/>
      <c r="AR668"/>
      <c r="AS668"/>
      <c r="AT668" s="59">
        <f>VLOOKUP($BR668,Tables!$D$14:$I$27,2,FALSE)*W668</f>
        <v>480</v>
      </c>
      <c r="AU668" s="59">
        <f>VLOOKUP($BR668,Tables!$D$14:$I$27,3,FALSE)</f>
        <v>0</v>
      </c>
      <c r="AV668" s="59">
        <f>VLOOKUP($BR668,Tables!$D$14:$I$27,4,FALSE)*W668</f>
        <v>0</v>
      </c>
      <c r="AW668" s="59">
        <f>VLOOKUP($BR668,Tables!$D$14:$I$27,5,FALSE)*W668</f>
        <v>0</v>
      </c>
      <c r="AX668" s="52">
        <f>IF(ISERROR(VLOOKUP(V668,Tables!$A$2:$B$27,2,FALSE))=TRUE,0,VLOOKUP(V668,Tables!$A$2:$B$27,2,FALSE))*VLOOKUP(BR668,Tables!$D$14:$J$27,7,FALSE)</f>
        <v>0</v>
      </c>
      <c r="AY668" s="52">
        <f>IF(ISERROR(VLOOKUP(BS668,Tables!$A$2:$B$31,2,FALSE))=TRUE,0,VLOOKUP(BS668,Tables!$A$2:$B$31,2,FALSE))</f>
        <v>0</v>
      </c>
      <c r="AZ668" s="59">
        <f>VLOOKUP($BR668,Tables!$D$14:$K$27,8,FALSE)</f>
        <v>0</v>
      </c>
      <c r="BA668" s="59">
        <f>IF(OR(BR668="T150",BR668="HYBT150"),W668*Tables!$L$23,0)</f>
        <v>0</v>
      </c>
      <c r="BB668" s="59">
        <f>IF(OR(BR668="T200",BR668="HYBT200"),W668*Tables!$E$24,0)</f>
        <v>0</v>
      </c>
      <c r="BC668" s="61">
        <f t="shared" si="138"/>
        <v>480</v>
      </c>
      <c r="BD668" s="55" t="str">
        <f t="shared" si="148"/>
        <v/>
      </c>
      <c r="BE668" s="55" t="str">
        <f t="shared" si="148"/>
        <v/>
      </c>
      <c r="BF668" s="55" t="str">
        <f t="shared" si="148"/>
        <v/>
      </c>
      <c r="BG668" s="55" t="str">
        <f t="shared" si="148"/>
        <v/>
      </c>
      <c r="BH668" s="55" t="str">
        <f t="shared" si="148"/>
        <v/>
      </c>
      <c r="BI668" s="55" t="str">
        <f t="shared" si="148"/>
        <v/>
      </c>
      <c r="BJ668" s="55" t="str">
        <f t="shared" si="148"/>
        <v/>
      </c>
      <c r="BK668" s="55" t="str">
        <f t="shared" si="148"/>
        <v/>
      </c>
      <c r="BL668" s="55" t="str">
        <f t="shared" si="148"/>
        <v/>
      </c>
      <c r="BM668" s="55" t="str">
        <f t="shared" si="148"/>
        <v/>
      </c>
      <c r="BN668" s="55" t="str">
        <f t="shared" si="148"/>
        <v/>
      </c>
      <c r="BO668" s="55" t="str">
        <f t="shared" si="148"/>
        <v/>
      </c>
      <c r="BP668" s="55" t="str">
        <f t="shared" si="148"/>
        <v/>
      </c>
      <c r="BQ668" s="55" t="str">
        <f t="shared" si="148"/>
        <v/>
      </c>
      <c r="BR668" s="62" t="str">
        <f t="shared" si="139"/>
        <v>Base</v>
      </c>
      <c r="BS668" s="62" t="str">
        <f t="shared" si="140"/>
        <v/>
      </c>
      <c r="BT668" s="63">
        <f t="shared" si="141"/>
        <v>117</v>
      </c>
      <c r="BU668" s="64">
        <f t="shared" si="142"/>
        <v>6.02</v>
      </c>
      <c r="BV668" s="64">
        <f t="shared" si="143"/>
        <v>13.04</v>
      </c>
      <c r="BW668" s="64">
        <f t="shared" si="144"/>
        <v>97.44</v>
      </c>
      <c r="BX668" s="65">
        <f t="shared" si="145"/>
        <v>46257.02</v>
      </c>
      <c r="BY668" s="65">
        <f t="shared" si="146"/>
        <v>46264.04</v>
      </c>
      <c r="BZ668" s="65">
        <f t="shared" si="147"/>
        <v>46349.440000000002</v>
      </c>
    </row>
    <row r="669" spans="1:78" s="58" customFormat="1" ht="15.5" x14ac:dyDescent="0.35">
      <c r="A669">
        <v>71449</v>
      </c>
      <c r="B669" t="s">
        <v>782</v>
      </c>
      <c r="C669" t="s">
        <v>79</v>
      </c>
      <c r="D669">
        <v>102</v>
      </c>
      <c r="E669">
        <v>3001</v>
      </c>
      <c r="F669" t="s">
        <v>80</v>
      </c>
      <c r="G669" t="s">
        <v>216</v>
      </c>
      <c r="H669" t="s">
        <v>79</v>
      </c>
      <c r="I669" s="13">
        <v>46251</v>
      </c>
      <c r="J669" s="13">
        <v>46367</v>
      </c>
      <c r="K669" s="13">
        <v>46309</v>
      </c>
      <c r="L669" t="s">
        <v>909</v>
      </c>
      <c r="M669" t="s">
        <v>193</v>
      </c>
      <c r="N669">
        <v>24</v>
      </c>
      <c r="O669">
        <v>24</v>
      </c>
      <c r="P669">
        <v>24</v>
      </c>
      <c r="Q669">
        <v>24</v>
      </c>
      <c r="R669">
        <v>1</v>
      </c>
      <c r="S669">
        <v>38897</v>
      </c>
      <c r="T669" t="s">
        <v>265</v>
      </c>
      <c r="U669">
        <v>0</v>
      </c>
      <c r="V669"/>
      <c r="W669">
        <v>3</v>
      </c>
      <c r="X669" t="s">
        <v>194</v>
      </c>
      <c r="Y669"/>
      <c r="Z669"/>
      <c r="AA669" t="s">
        <v>19</v>
      </c>
      <c r="AB669">
        <v>1257</v>
      </c>
      <c r="AC669" t="s">
        <v>8</v>
      </c>
      <c r="AD669" t="s">
        <v>220</v>
      </c>
      <c r="AE669" t="s">
        <v>483</v>
      </c>
      <c r="AF669" s="13">
        <v>46251</v>
      </c>
      <c r="AG669" s="13">
        <v>46367</v>
      </c>
      <c r="AH669"/>
      <c r="AI669"/>
      <c r="AJ669"/>
      <c r="AK669"/>
      <c r="AL669"/>
      <c r="AM669"/>
      <c r="AN669"/>
      <c r="AO669"/>
      <c r="AP669"/>
      <c r="AQ669"/>
      <c r="AR669"/>
      <c r="AS669"/>
      <c r="AT669" s="59">
        <f>VLOOKUP($BR669,Tables!$D$14:$I$27,2,FALSE)*W669</f>
        <v>480</v>
      </c>
      <c r="AU669" s="59">
        <f>VLOOKUP($BR669,Tables!$D$14:$I$27,3,FALSE)</f>
        <v>0</v>
      </c>
      <c r="AV669" s="59">
        <f>VLOOKUP($BR669,Tables!$D$14:$I$27,4,FALSE)*W669</f>
        <v>0</v>
      </c>
      <c r="AW669" s="59">
        <f>VLOOKUP($BR669,Tables!$D$14:$I$27,5,FALSE)*W669</f>
        <v>0</v>
      </c>
      <c r="AX669" s="52">
        <f>IF(ISERROR(VLOOKUP(V669,Tables!$A$2:$B$27,2,FALSE))=TRUE,0,VLOOKUP(V669,Tables!$A$2:$B$27,2,FALSE))*VLOOKUP(BR669,Tables!$D$14:$J$27,7,FALSE)</f>
        <v>0</v>
      </c>
      <c r="AY669" s="52">
        <f>IF(ISERROR(VLOOKUP(BS669,Tables!$A$2:$B$31,2,FALSE))=TRUE,0,VLOOKUP(BS669,Tables!$A$2:$B$31,2,FALSE))</f>
        <v>0</v>
      </c>
      <c r="AZ669" s="59">
        <f>VLOOKUP($BR669,Tables!$D$14:$K$27,8,FALSE)</f>
        <v>0</v>
      </c>
      <c r="BA669" s="59">
        <f>IF(OR(BR669="T150",BR669="HYBT150"),W669*Tables!$L$23,0)</f>
        <v>0</v>
      </c>
      <c r="BB669" s="59">
        <f>IF(OR(BR669="T200",BR669="HYBT200"),W669*Tables!$E$24,0)</f>
        <v>0</v>
      </c>
      <c r="BC669" s="61">
        <f t="shared" si="138"/>
        <v>480</v>
      </c>
      <c r="BD669" s="55" t="str">
        <f t="shared" si="148"/>
        <v/>
      </c>
      <c r="BE669" s="55" t="str">
        <f t="shared" si="148"/>
        <v/>
      </c>
      <c r="BF669" s="55" t="str">
        <f t="shared" si="148"/>
        <v/>
      </c>
      <c r="BG669" s="55" t="str">
        <f t="shared" si="148"/>
        <v/>
      </c>
      <c r="BH669" s="55" t="str">
        <f t="shared" si="148"/>
        <v/>
      </c>
      <c r="BI669" s="55" t="str">
        <f t="shared" si="148"/>
        <v/>
      </c>
      <c r="BJ669" s="55" t="str">
        <f t="shared" si="148"/>
        <v/>
      </c>
      <c r="BK669" s="55" t="str">
        <f t="shared" si="148"/>
        <v/>
      </c>
      <c r="BL669" s="55" t="str">
        <f t="shared" si="148"/>
        <v/>
      </c>
      <c r="BM669" s="55" t="str">
        <f t="shared" si="148"/>
        <v/>
      </c>
      <c r="BN669" s="55" t="str">
        <f t="shared" ref="BD669:BQ687" si="149">IF(ISERROR(SEARCHB(" "&amp;BN$1&amp;" "," "&amp;$L669&amp;" "))=TRUE,"",BN$1)</f>
        <v/>
      </c>
      <c r="BO669" s="55" t="str">
        <f t="shared" si="149"/>
        <v/>
      </c>
      <c r="BP669" s="55" t="str">
        <f t="shared" si="149"/>
        <v/>
      </c>
      <c r="BQ669" s="55" t="str">
        <f t="shared" si="149"/>
        <v/>
      </c>
      <c r="BR669" s="62" t="str">
        <f t="shared" si="139"/>
        <v>Base</v>
      </c>
      <c r="BS669" s="62" t="str">
        <f t="shared" si="140"/>
        <v/>
      </c>
      <c r="BT669" s="63">
        <f t="shared" si="141"/>
        <v>117</v>
      </c>
      <c r="BU669" s="64">
        <f t="shared" si="142"/>
        <v>6.02</v>
      </c>
      <c r="BV669" s="64">
        <f t="shared" si="143"/>
        <v>13.04</v>
      </c>
      <c r="BW669" s="64">
        <f t="shared" si="144"/>
        <v>97.44</v>
      </c>
      <c r="BX669" s="65">
        <f t="shared" si="145"/>
        <v>46257.02</v>
      </c>
      <c r="BY669" s="65">
        <f t="shared" si="146"/>
        <v>46264.04</v>
      </c>
      <c r="BZ669" s="65">
        <f t="shared" si="147"/>
        <v>46349.440000000002</v>
      </c>
    </row>
    <row r="670" spans="1:78" s="58" customFormat="1" ht="15.5" x14ac:dyDescent="0.35">
      <c r="A670">
        <v>71450</v>
      </c>
      <c r="B670" t="s">
        <v>782</v>
      </c>
      <c r="C670" t="s">
        <v>79</v>
      </c>
      <c r="D670">
        <v>102</v>
      </c>
      <c r="E670">
        <v>3002</v>
      </c>
      <c r="F670" t="s">
        <v>80</v>
      </c>
      <c r="G670" t="s">
        <v>216</v>
      </c>
      <c r="H670" t="s">
        <v>79</v>
      </c>
      <c r="I670" s="13">
        <v>46251</v>
      </c>
      <c r="J670" s="13">
        <v>46367</v>
      </c>
      <c r="K670" s="13">
        <v>46309</v>
      </c>
      <c r="L670" t="s">
        <v>909</v>
      </c>
      <c r="M670" t="s">
        <v>193</v>
      </c>
      <c r="N670">
        <v>24</v>
      </c>
      <c r="O670">
        <v>23</v>
      </c>
      <c r="P670">
        <v>23</v>
      </c>
      <c r="Q670">
        <v>23</v>
      </c>
      <c r="R670">
        <v>0</v>
      </c>
      <c r="S670">
        <v>38897</v>
      </c>
      <c r="T670" t="s">
        <v>265</v>
      </c>
      <c r="U670">
        <v>0</v>
      </c>
      <c r="V670"/>
      <c r="W670">
        <v>3</v>
      </c>
      <c r="X670" t="s">
        <v>194</v>
      </c>
      <c r="Y670"/>
      <c r="Z670"/>
      <c r="AA670" t="s">
        <v>19</v>
      </c>
      <c r="AB670">
        <v>1257</v>
      </c>
      <c r="AC670" t="s">
        <v>200</v>
      </c>
      <c r="AD670" t="s">
        <v>325</v>
      </c>
      <c r="AE670" t="s">
        <v>483</v>
      </c>
      <c r="AF670" s="13">
        <v>46251</v>
      </c>
      <c r="AG670" s="13">
        <v>46367</v>
      </c>
      <c r="AH670"/>
      <c r="AI670"/>
      <c r="AJ670"/>
      <c r="AK670"/>
      <c r="AL670"/>
      <c r="AM670"/>
      <c r="AN670"/>
      <c r="AO670"/>
      <c r="AP670"/>
      <c r="AQ670"/>
      <c r="AR670"/>
      <c r="AS670"/>
      <c r="AT670" s="59">
        <f>VLOOKUP($BR670,Tables!$D$14:$I$27,2,FALSE)*W670</f>
        <v>480</v>
      </c>
      <c r="AU670" s="59">
        <f>VLOOKUP($BR670,Tables!$D$14:$I$27,3,FALSE)</f>
        <v>0</v>
      </c>
      <c r="AV670" s="59">
        <f>VLOOKUP($BR670,Tables!$D$14:$I$27,4,FALSE)*W670</f>
        <v>0</v>
      </c>
      <c r="AW670" s="59">
        <f>VLOOKUP($BR670,Tables!$D$14:$I$27,5,FALSE)*W670</f>
        <v>0</v>
      </c>
      <c r="AX670" s="52">
        <f>IF(ISERROR(VLOOKUP(V670,Tables!$A$2:$B$27,2,FALSE))=TRUE,0,VLOOKUP(V670,Tables!$A$2:$B$27,2,FALSE))*VLOOKUP(BR670,Tables!$D$14:$J$27,7,FALSE)</f>
        <v>0</v>
      </c>
      <c r="AY670" s="52">
        <f>IF(ISERROR(VLOOKUP(BS670,Tables!$A$2:$B$31,2,FALSE))=TRUE,0,VLOOKUP(BS670,Tables!$A$2:$B$31,2,FALSE))</f>
        <v>0</v>
      </c>
      <c r="AZ670" s="59">
        <f>VLOOKUP($BR670,Tables!$D$14:$K$27,8,FALSE)</f>
        <v>0</v>
      </c>
      <c r="BA670" s="59">
        <f>IF(OR(BR670="T150",BR670="HYBT150"),W670*Tables!$L$23,0)</f>
        <v>0</v>
      </c>
      <c r="BB670" s="59">
        <f>IF(OR(BR670="T200",BR670="HYBT200"),W670*Tables!$E$24,0)</f>
        <v>0</v>
      </c>
      <c r="BC670" s="61">
        <f t="shared" si="138"/>
        <v>480</v>
      </c>
      <c r="BD670" s="55" t="str">
        <f t="shared" si="149"/>
        <v/>
      </c>
      <c r="BE670" s="55" t="str">
        <f t="shared" si="149"/>
        <v/>
      </c>
      <c r="BF670" s="55" t="str">
        <f t="shared" si="149"/>
        <v/>
      </c>
      <c r="BG670" s="55" t="str">
        <f t="shared" si="149"/>
        <v/>
      </c>
      <c r="BH670" s="55" t="str">
        <f t="shared" si="149"/>
        <v/>
      </c>
      <c r="BI670" s="55" t="str">
        <f t="shared" si="149"/>
        <v/>
      </c>
      <c r="BJ670" s="55" t="str">
        <f t="shared" si="149"/>
        <v/>
      </c>
      <c r="BK670" s="55" t="str">
        <f t="shared" si="149"/>
        <v/>
      </c>
      <c r="BL670" s="55" t="str">
        <f t="shared" si="149"/>
        <v/>
      </c>
      <c r="BM670" s="55" t="str">
        <f t="shared" si="149"/>
        <v/>
      </c>
      <c r="BN670" s="55" t="str">
        <f t="shared" si="149"/>
        <v/>
      </c>
      <c r="BO670" s="55" t="str">
        <f t="shared" si="149"/>
        <v/>
      </c>
      <c r="BP670" s="55" t="str">
        <f t="shared" si="149"/>
        <v/>
      </c>
      <c r="BQ670" s="55" t="str">
        <f t="shared" si="149"/>
        <v/>
      </c>
      <c r="BR670" s="62" t="str">
        <f t="shared" si="139"/>
        <v>Base</v>
      </c>
      <c r="BS670" s="62" t="str">
        <f t="shared" si="140"/>
        <v/>
      </c>
      <c r="BT670" s="63">
        <f t="shared" si="141"/>
        <v>117</v>
      </c>
      <c r="BU670" s="64">
        <f t="shared" si="142"/>
        <v>6.02</v>
      </c>
      <c r="BV670" s="64">
        <f t="shared" si="143"/>
        <v>13.04</v>
      </c>
      <c r="BW670" s="64">
        <f t="shared" si="144"/>
        <v>97.44</v>
      </c>
      <c r="BX670" s="65">
        <f t="shared" si="145"/>
        <v>46257.02</v>
      </c>
      <c r="BY670" s="65">
        <f t="shared" si="146"/>
        <v>46264.04</v>
      </c>
      <c r="BZ670" s="65">
        <f t="shared" si="147"/>
        <v>46349.440000000002</v>
      </c>
    </row>
    <row r="671" spans="1:78" s="58" customFormat="1" ht="15.5" x14ac:dyDescent="0.35">
      <c r="A671">
        <v>71825</v>
      </c>
      <c r="B671" t="s">
        <v>782</v>
      </c>
      <c r="C671" t="s">
        <v>79</v>
      </c>
      <c r="D671">
        <v>102</v>
      </c>
      <c r="E671">
        <v>3003</v>
      </c>
      <c r="F671" t="s">
        <v>80</v>
      </c>
      <c r="G671" t="s">
        <v>216</v>
      </c>
      <c r="H671" t="s">
        <v>79</v>
      </c>
      <c r="I671" s="13">
        <v>46252</v>
      </c>
      <c r="J671" s="13">
        <v>46367</v>
      </c>
      <c r="K671" s="13">
        <v>46309</v>
      </c>
      <c r="L671" t="s">
        <v>909</v>
      </c>
      <c r="M671" t="s">
        <v>193</v>
      </c>
      <c r="N671">
        <v>24</v>
      </c>
      <c r="O671">
        <v>24</v>
      </c>
      <c r="P671">
        <v>24</v>
      </c>
      <c r="Q671">
        <v>24</v>
      </c>
      <c r="R671">
        <v>0</v>
      </c>
      <c r="S671">
        <v>240585</v>
      </c>
      <c r="T671" t="s">
        <v>266</v>
      </c>
      <c r="U671">
        <v>0</v>
      </c>
      <c r="V671"/>
      <c r="W671">
        <v>3</v>
      </c>
      <c r="X671" t="s">
        <v>194</v>
      </c>
      <c r="Y671"/>
      <c r="Z671"/>
      <c r="AA671" t="s">
        <v>19</v>
      </c>
      <c r="AB671">
        <v>1257</v>
      </c>
      <c r="AC671" t="s">
        <v>200</v>
      </c>
      <c r="AD671" t="s">
        <v>325</v>
      </c>
      <c r="AE671" t="s">
        <v>496</v>
      </c>
      <c r="AF671" s="13">
        <v>46252</v>
      </c>
      <c r="AG671" s="13">
        <v>46367</v>
      </c>
      <c r="AH671"/>
      <c r="AI671"/>
      <c r="AJ671"/>
      <c r="AK671"/>
      <c r="AL671"/>
      <c r="AM671"/>
      <c r="AN671"/>
      <c r="AO671"/>
      <c r="AP671"/>
      <c r="AQ671"/>
      <c r="AR671"/>
      <c r="AS671"/>
      <c r="AT671" s="59">
        <f>VLOOKUP($BR671,Tables!$D$14:$I$27,2,FALSE)*W671</f>
        <v>480</v>
      </c>
      <c r="AU671" s="59">
        <f>VLOOKUP($BR671,Tables!$D$14:$I$27,3,FALSE)</f>
        <v>0</v>
      </c>
      <c r="AV671" s="59">
        <f>VLOOKUP($BR671,Tables!$D$14:$I$27,4,FALSE)*W671</f>
        <v>0</v>
      </c>
      <c r="AW671" s="59">
        <f>VLOOKUP($BR671,Tables!$D$14:$I$27,5,FALSE)*W671</f>
        <v>0</v>
      </c>
      <c r="AX671" s="52">
        <f>IF(ISERROR(VLOOKUP(V671,Tables!$A$2:$B$27,2,FALSE))=TRUE,0,VLOOKUP(V671,Tables!$A$2:$B$27,2,FALSE))*VLOOKUP(BR671,Tables!$D$14:$J$27,7,FALSE)</f>
        <v>0</v>
      </c>
      <c r="AY671" s="52">
        <f>IF(ISERROR(VLOOKUP(BS671,Tables!$A$2:$B$31,2,FALSE))=TRUE,0,VLOOKUP(BS671,Tables!$A$2:$B$31,2,FALSE))</f>
        <v>0</v>
      </c>
      <c r="AZ671" s="59">
        <f>VLOOKUP($BR671,Tables!$D$14:$K$27,8,FALSE)</f>
        <v>0</v>
      </c>
      <c r="BA671" s="59">
        <f>IF(OR(BR671="T150",BR671="HYBT150"),W671*Tables!$L$23,0)</f>
        <v>0</v>
      </c>
      <c r="BB671" s="59">
        <f>IF(OR(BR671="T200",BR671="HYBT200"),W671*Tables!$E$24,0)</f>
        <v>0</v>
      </c>
      <c r="BC671" s="61">
        <f t="shared" si="138"/>
        <v>480</v>
      </c>
      <c r="BD671" s="55" t="str">
        <f t="shared" si="149"/>
        <v/>
      </c>
      <c r="BE671" s="55" t="str">
        <f t="shared" si="149"/>
        <v/>
      </c>
      <c r="BF671" s="55" t="str">
        <f t="shared" si="149"/>
        <v/>
      </c>
      <c r="BG671" s="55" t="str">
        <f t="shared" si="149"/>
        <v/>
      </c>
      <c r="BH671" s="55" t="str">
        <f t="shared" si="149"/>
        <v/>
      </c>
      <c r="BI671" s="55" t="str">
        <f t="shared" si="149"/>
        <v/>
      </c>
      <c r="BJ671" s="55" t="str">
        <f t="shared" si="149"/>
        <v/>
      </c>
      <c r="BK671" s="55" t="str">
        <f t="shared" si="149"/>
        <v/>
      </c>
      <c r="BL671" s="55" t="str">
        <f t="shared" si="149"/>
        <v/>
      </c>
      <c r="BM671" s="55" t="str">
        <f t="shared" si="149"/>
        <v/>
      </c>
      <c r="BN671" s="55" t="str">
        <f t="shared" si="149"/>
        <v/>
      </c>
      <c r="BO671" s="55" t="str">
        <f t="shared" si="149"/>
        <v/>
      </c>
      <c r="BP671" s="55" t="str">
        <f t="shared" si="149"/>
        <v/>
      </c>
      <c r="BQ671" s="55" t="str">
        <f t="shared" si="149"/>
        <v/>
      </c>
      <c r="BR671" s="62" t="str">
        <f t="shared" si="139"/>
        <v>Base</v>
      </c>
      <c r="BS671" s="62" t="str">
        <f t="shared" si="140"/>
        <v/>
      </c>
      <c r="BT671" s="63">
        <f t="shared" si="141"/>
        <v>116</v>
      </c>
      <c r="BU671" s="64">
        <f t="shared" si="142"/>
        <v>5.96</v>
      </c>
      <c r="BV671" s="64">
        <f t="shared" si="143"/>
        <v>12.92</v>
      </c>
      <c r="BW671" s="64">
        <f t="shared" si="144"/>
        <v>96.6</v>
      </c>
      <c r="BX671" s="65">
        <f t="shared" si="145"/>
        <v>46257.96</v>
      </c>
      <c r="BY671" s="65">
        <f t="shared" si="146"/>
        <v>46264.92</v>
      </c>
      <c r="BZ671" s="65">
        <f t="shared" si="147"/>
        <v>46349.599999999999</v>
      </c>
    </row>
    <row r="672" spans="1:78" s="58" customFormat="1" ht="15.5" x14ac:dyDescent="0.35">
      <c r="A672">
        <v>71451</v>
      </c>
      <c r="B672" t="s">
        <v>782</v>
      </c>
      <c r="C672" t="s">
        <v>79</v>
      </c>
      <c r="D672">
        <v>102</v>
      </c>
      <c r="E672">
        <v>3004</v>
      </c>
      <c r="F672" t="s">
        <v>80</v>
      </c>
      <c r="G672" t="s">
        <v>216</v>
      </c>
      <c r="H672" t="s">
        <v>79</v>
      </c>
      <c r="I672" s="13">
        <v>46251</v>
      </c>
      <c r="J672" s="13">
        <v>46367</v>
      </c>
      <c r="K672" s="13">
        <v>46309</v>
      </c>
      <c r="L672" t="s">
        <v>909</v>
      </c>
      <c r="M672" t="s">
        <v>193</v>
      </c>
      <c r="N672">
        <v>24</v>
      </c>
      <c r="O672">
        <v>24</v>
      </c>
      <c r="P672">
        <v>24</v>
      </c>
      <c r="Q672">
        <v>24</v>
      </c>
      <c r="R672">
        <v>1</v>
      </c>
      <c r="S672">
        <v>38897</v>
      </c>
      <c r="T672" t="s">
        <v>265</v>
      </c>
      <c r="U672">
        <v>0</v>
      </c>
      <c r="V672"/>
      <c r="W672">
        <v>3</v>
      </c>
      <c r="X672" t="s">
        <v>194</v>
      </c>
      <c r="Y672"/>
      <c r="Z672"/>
      <c r="AA672" t="s">
        <v>19</v>
      </c>
      <c r="AB672">
        <v>1257</v>
      </c>
      <c r="AC672" t="s">
        <v>208</v>
      </c>
      <c r="AD672" t="s">
        <v>209</v>
      </c>
      <c r="AE672" t="s">
        <v>483</v>
      </c>
      <c r="AF672" s="13">
        <v>46251</v>
      </c>
      <c r="AG672" s="13">
        <v>46367</v>
      </c>
      <c r="AH672"/>
      <c r="AI672"/>
      <c r="AJ672"/>
      <c r="AK672"/>
      <c r="AL672"/>
      <c r="AM672"/>
      <c r="AN672"/>
      <c r="AO672"/>
      <c r="AP672"/>
      <c r="AQ672"/>
      <c r="AR672"/>
      <c r="AS672"/>
      <c r="AT672" s="59">
        <f>VLOOKUP($BR672,Tables!$D$14:$I$27,2,FALSE)*W672</f>
        <v>480</v>
      </c>
      <c r="AU672" s="59">
        <f>VLOOKUP($BR672,Tables!$D$14:$I$27,3,FALSE)</f>
        <v>0</v>
      </c>
      <c r="AV672" s="59">
        <f>VLOOKUP($BR672,Tables!$D$14:$I$27,4,FALSE)*W672</f>
        <v>0</v>
      </c>
      <c r="AW672" s="59">
        <f>VLOOKUP($BR672,Tables!$D$14:$I$27,5,FALSE)*W672</f>
        <v>0</v>
      </c>
      <c r="AX672" s="52">
        <f>IF(ISERROR(VLOOKUP(V672,Tables!$A$2:$B$27,2,FALSE))=TRUE,0,VLOOKUP(V672,Tables!$A$2:$B$27,2,FALSE))*VLOOKUP(BR672,Tables!$D$14:$J$27,7,FALSE)</f>
        <v>0</v>
      </c>
      <c r="AY672" s="52">
        <f>IF(ISERROR(VLOOKUP(BS672,Tables!$A$2:$B$31,2,FALSE))=TRUE,0,VLOOKUP(BS672,Tables!$A$2:$B$31,2,FALSE))</f>
        <v>0</v>
      </c>
      <c r="AZ672" s="59">
        <f>VLOOKUP($BR672,Tables!$D$14:$K$27,8,FALSE)</f>
        <v>0</v>
      </c>
      <c r="BA672" s="59">
        <f>IF(OR(BR672="T150",BR672="HYBT150"),W672*Tables!$L$23,0)</f>
        <v>0</v>
      </c>
      <c r="BB672" s="59">
        <f>IF(OR(BR672="T200",BR672="HYBT200"),W672*Tables!$E$24,0)</f>
        <v>0</v>
      </c>
      <c r="BC672" s="61">
        <f t="shared" si="138"/>
        <v>480</v>
      </c>
      <c r="BD672" s="55" t="str">
        <f t="shared" si="149"/>
        <v/>
      </c>
      <c r="BE672" s="55" t="str">
        <f t="shared" si="149"/>
        <v/>
      </c>
      <c r="BF672" s="55" t="str">
        <f t="shared" si="149"/>
        <v/>
      </c>
      <c r="BG672" s="55" t="str">
        <f t="shared" si="149"/>
        <v/>
      </c>
      <c r="BH672" s="55" t="str">
        <f t="shared" si="149"/>
        <v/>
      </c>
      <c r="BI672" s="55" t="str">
        <f t="shared" si="149"/>
        <v/>
      </c>
      <c r="BJ672" s="55" t="str">
        <f t="shared" si="149"/>
        <v/>
      </c>
      <c r="BK672" s="55" t="str">
        <f t="shared" si="149"/>
        <v/>
      </c>
      <c r="BL672" s="55" t="str">
        <f t="shared" si="149"/>
        <v/>
      </c>
      <c r="BM672" s="55" t="str">
        <f t="shared" si="149"/>
        <v/>
      </c>
      <c r="BN672" s="55" t="str">
        <f t="shared" si="149"/>
        <v/>
      </c>
      <c r="BO672" s="55" t="str">
        <f t="shared" si="149"/>
        <v/>
      </c>
      <c r="BP672" s="55" t="str">
        <f t="shared" si="149"/>
        <v/>
      </c>
      <c r="BQ672" s="55" t="str">
        <f t="shared" si="149"/>
        <v/>
      </c>
      <c r="BR672" s="62" t="str">
        <f t="shared" si="139"/>
        <v>Base</v>
      </c>
      <c r="BS672" s="62" t="str">
        <f t="shared" si="140"/>
        <v/>
      </c>
      <c r="BT672" s="63">
        <f t="shared" si="141"/>
        <v>117</v>
      </c>
      <c r="BU672" s="64">
        <f t="shared" si="142"/>
        <v>6.02</v>
      </c>
      <c r="BV672" s="64">
        <f t="shared" si="143"/>
        <v>13.04</v>
      </c>
      <c r="BW672" s="64">
        <f t="shared" si="144"/>
        <v>97.44</v>
      </c>
      <c r="BX672" s="65">
        <f t="shared" si="145"/>
        <v>46257.02</v>
      </c>
      <c r="BY672" s="65">
        <f t="shared" si="146"/>
        <v>46264.04</v>
      </c>
      <c r="BZ672" s="65">
        <f t="shared" si="147"/>
        <v>46349.440000000002</v>
      </c>
    </row>
    <row r="673" spans="1:78" s="58" customFormat="1" ht="15.5" x14ac:dyDescent="0.35">
      <c r="A673">
        <v>71826</v>
      </c>
      <c r="B673" t="s">
        <v>782</v>
      </c>
      <c r="C673" t="s">
        <v>79</v>
      </c>
      <c r="D673">
        <v>102</v>
      </c>
      <c r="E673">
        <v>3005</v>
      </c>
      <c r="F673" t="s">
        <v>80</v>
      </c>
      <c r="G673" t="s">
        <v>216</v>
      </c>
      <c r="H673" t="s">
        <v>79</v>
      </c>
      <c r="I673" s="13">
        <v>46252</v>
      </c>
      <c r="J673" s="13">
        <v>46367</v>
      </c>
      <c r="K673" s="13">
        <v>46309</v>
      </c>
      <c r="L673" t="s">
        <v>909</v>
      </c>
      <c r="M673" t="s">
        <v>193</v>
      </c>
      <c r="N673">
        <v>24</v>
      </c>
      <c r="O673">
        <v>24</v>
      </c>
      <c r="P673">
        <v>24</v>
      </c>
      <c r="Q673">
        <v>24</v>
      </c>
      <c r="R673">
        <v>0</v>
      </c>
      <c r="S673">
        <v>380132</v>
      </c>
      <c r="T673" t="s">
        <v>1182</v>
      </c>
      <c r="U673">
        <v>0</v>
      </c>
      <c r="V673"/>
      <c r="W673">
        <v>3</v>
      </c>
      <c r="X673" t="s">
        <v>194</v>
      </c>
      <c r="Y673"/>
      <c r="Z673"/>
      <c r="AA673" t="s">
        <v>19</v>
      </c>
      <c r="AB673">
        <v>1257</v>
      </c>
      <c r="AC673" t="s">
        <v>207</v>
      </c>
      <c r="AD673" t="s">
        <v>330</v>
      </c>
      <c r="AE673" t="s">
        <v>496</v>
      </c>
      <c r="AF673" s="13">
        <v>46252</v>
      </c>
      <c r="AG673" s="13">
        <v>46367</v>
      </c>
      <c r="AH673"/>
      <c r="AI673"/>
      <c r="AJ673"/>
      <c r="AK673"/>
      <c r="AL673"/>
      <c r="AM673"/>
      <c r="AN673"/>
      <c r="AO673"/>
      <c r="AP673"/>
      <c r="AQ673"/>
      <c r="AR673"/>
      <c r="AS673"/>
      <c r="AT673" s="59">
        <f>VLOOKUP($BR673,Tables!$D$14:$I$27,2,FALSE)*W673</f>
        <v>480</v>
      </c>
      <c r="AU673" s="59">
        <f>VLOOKUP($BR673,Tables!$D$14:$I$27,3,FALSE)</f>
        <v>0</v>
      </c>
      <c r="AV673" s="59">
        <f>VLOOKUP($BR673,Tables!$D$14:$I$27,4,FALSE)*W673</f>
        <v>0</v>
      </c>
      <c r="AW673" s="59">
        <f>VLOOKUP($BR673,Tables!$D$14:$I$27,5,FALSE)*W673</f>
        <v>0</v>
      </c>
      <c r="AX673" s="52">
        <f>IF(ISERROR(VLOOKUP(V673,Tables!$A$2:$B$27,2,FALSE))=TRUE,0,VLOOKUP(V673,Tables!$A$2:$B$27,2,FALSE))*VLOOKUP(BR673,Tables!$D$14:$J$27,7,FALSE)</f>
        <v>0</v>
      </c>
      <c r="AY673" s="52">
        <f>IF(ISERROR(VLOOKUP(BS673,Tables!$A$2:$B$31,2,FALSE))=TRUE,0,VLOOKUP(BS673,Tables!$A$2:$B$31,2,FALSE))</f>
        <v>0</v>
      </c>
      <c r="AZ673" s="59">
        <f>VLOOKUP($BR673,Tables!$D$14:$K$27,8,FALSE)</f>
        <v>0</v>
      </c>
      <c r="BA673" s="59">
        <f>IF(OR(BR673="T150",BR673="HYBT150"),W673*Tables!$L$23,0)</f>
        <v>0</v>
      </c>
      <c r="BB673" s="59">
        <f>IF(OR(BR673="T200",BR673="HYBT200"),W673*Tables!$E$24,0)</f>
        <v>0</v>
      </c>
      <c r="BC673" s="61">
        <f t="shared" si="138"/>
        <v>480</v>
      </c>
      <c r="BD673" s="55" t="str">
        <f t="shared" si="149"/>
        <v/>
      </c>
      <c r="BE673" s="55" t="str">
        <f t="shared" si="149"/>
        <v/>
      </c>
      <c r="BF673" s="55" t="str">
        <f t="shared" si="149"/>
        <v/>
      </c>
      <c r="BG673" s="55" t="str">
        <f t="shared" si="149"/>
        <v/>
      </c>
      <c r="BH673" s="55" t="str">
        <f t="shared" si="149"/>
        <v/>
      </c>
      <c r="BI673" s="55" t="str">
        <f t="shared" si="149"/>
        <v/>
      </c>
      <c r="BJ673" s="55" t="str">
        <f t="shared" si="149"/>
        <v/>
      </c>
      <c r="BK673" s="55" t="str">
        <f t="shared" si="149"/>
        <v/>
      </c>
      <c r="BL673" s="55" t="str">
        <f t="shared" si="149"/>
        <v/>
      </c>
      <c r="BM673" s="55" t="str">
        <f t="shared" si="149"/>
        <v/>
      </c>
      <c r="BN673" s="55" t="str">
        <f t="shared" si="149"/>
        <v/>
      </c>
      <c r="BO673" s="55" t="str">
        <f t="shared" si="149"/>
        <v/>
      </c>
      <c r="BP673" s="55" t="str">
        <f t="shared" si="149"/>
        <v/>
      </c>
      <c r="BQ673" s="55" t="str">
        <f t="shared" si="149"/>
        <v/>
      </c>
      <c r="BR673" s="62" t="str">
        <f t="shared" si="139"/>
        <v>Base</v>
      </c>
      <c r="BS673" s="62" t="str">
        <f t="shared" si="140"/>
        <v/>
      </c>
      <c r="BT673" s="63">
        <f t="shared" si="141"/>
        <v>116</v>
      </c>
      <c r="BU673" s="64">
        <f t="shared" si="142"/>
        <v>5.96</v>
      </c>
      <c r="BV673" s="64">
        <f t="shared" si="143"/>
        <v>12.92</v>
      </c>
      <c r="BW673" s="64">
        <f t="shared" si="144"/>
        <v>96.6</v>
      </c>
      <c r="BX673" s="65">
        <f t="shared" si="145"/>
        <v>46257.96</v>
      </c>
      <c r="BY673" s="65">
        <f t="shared" si="146"/>
        <v>46264.92</v>
      </c>
      <c r="BZ673" s="65">
        <f t="shared" si="147"/>
        <v>46349.599999999999</v>
      </c>
    </row>
    <row r="674" spans="1:78" s="58" customFormat="1" ht="15.5" x14ac:dyDescent="0.35">
      <c r="A674">
        <v>71452</v>
      </c>
      <c r="B674" t="s">
        <v>782</v>
      </c>
      <c r="C674" t="s">
        <v>79</v>
      </c>
      <c r="D674">
        <v>102</v>
      </c>
      <c r="E674">
        <v>3006</v>
      </c>
      <c r="F674" t="s">
        <v>80</v>
      </c>
      <c r="G674" t="s">
        <v>216</v>
      </c>
      <c r="H674" t="s">
        <v>79</v>
      </c>
      <c r="I674" s="13">
        <v>46251</v>
      </c>
      <c r="J674" s="13">
        <v>46367</v>
      </c>
      <c r="K674" s="13">
        <v>46309</v>
      </c>
      <c r="L674" t="s">
        <v>790</v>
      </c>
      <c r="M674" t="s">
        <v>161</v>
      </c>
      <c r="N674">
        <v>24</v>
      </c>
      <c r="O674">
        <v>24</v>
      </c>
      <c r="P674">
        <v>24</v>
      </c>
      <c r="Q674">
        <v>24</v>
      </c>
      <c r="R674">
        <v>0</v>
      </c>
      <c r="S674">
        <v>240585</v>
      </c>
      <c r="T674" t="s">
        <v>266</v>
      </c>
      <c r="U674">
        <v>0</v>
      </c>
      <c r="V674"/>
      <c r="W674">
        <v>3</v>
      </c>
      <c r="X674" t="s">
        <v>194</v>
      </c>
      <c r="Y674"/>
      <c r="Z674" t="s">
        <v>277</v>
      </c>
      <c r="AA674"/>
      <c r="AB674"/>
      <c r="AC674"/>
      <c r="AD674"/>
      <c r="AE674"/>
      <c r="AF674" s="13">
        <v>46251</v>
      </c>
      <c r="AG674" s="13">
        <v>46367</v>
      </c>
      <c r="AH674"/>
      <c r="AI674"/>
      <c r="AJ674"/>
      <c r="AK674"/>
      <c r="AL674"/>
      <c r="AM674"/>
      <c r="AN674"/>
      <c r="AO674"/>
      <c r="AP674"/>
      <c r="AQ674"/>
      <c r="AR674"/>
      <c r="AS674"/>
      <c r="AT674" s="59">
        <f>VLOOKUP($BR674,Tables!$D$14:$I$27,2,FALSE)*W674</f>
        <v>480</v>
      </c>
      <c r="AU674" s="59">
        <f>VLOOKUP($BR674,Tables!$D$14:$I$27,3,FALSE)</f>
        <v>0</v>
      </c>
      <c r="AV674" s="59">
        <f>VLOOKUP($BR674,Tables!$D$14:$I$27,4,FALSE)*W674</f>
        <v>0</v>
      </c>
      <c r="AW674" s="59">
        <f>VLOOKUP($BR674,Tables!$D$14:$I$27,5,FALSE)*W674</f>
        <v>0</v>
      </c>
      <c r="AX674" s="52">
        <f>IF(ISERROR(VLOOKUP(V674,Tables!$A$2:$B$27,2,FALSE))=TRUE,0,VLOOKUP(V674,Tables!$A$2:$B$27,2,FALSE))*VLOOKUP(BR674,Tables!$D$14:$J$27,7,FALSE)</f>
        <v>0</v>
      </c>
      <c r="AY674" s="52">
        <f>IF(ISERROR(VLOOKUP(BS674,Tables!$A$2:$B$31,2,FALSE))=TRUE,0,VLOOKUP(BS674,Tables!$A$2:$B$31,2,FALSE))</f>
        <v>0</v>
      </c>
      <c r="AZ674" s="59">
        <f>VLOOKUP($BR674,Tables!$D$14:$K$27,8,FALSE)</f>
        <v>0</v>
      </c>
      <c r="BA674" s="59">
        <f>IF(OR(BR674="T150",BR674="HYBT150"),W674*Tables!$L$23,0)</f>
        <v>0</v>
      </c>
      <c r="BB674" s="59">
        <f>IF(OR(BR674="T200",BR674="HYBT200"),W674*Tables!$E$24,0)</f>
        <v>0</v>
      </c>
      <c r="BC674" s="61">
        <f t="shared" si="138"/>
        <v>480</v>
      </c>
      <c r="BD674" s="55" t="str">
        <f t="shared" si="149"/>
        <v/>
      </c>
      <c r="BE674" s="55" t="str">
        <f t="shared" si="149"/>
        <v/>
      </c>
      <c r="BF674" s="55" t="str">
        <f t="shared" si="149"/>
        <v/>
      </c>
      <c r="BG674" s="55" t="str">
        <f t="shared" si="149"/>
        <v/>
      </c>
      <c r="BH674" s="55" t="str">
        <f t="shared" si="149"/>
        <v/>
      </c>
      <c r="BI674" s="55" t="str">
        <f t="shared" si="149"/>
        <v/>
      </c>
      <c r="BJ674" s="55" t="str">
        <f t="shared" si="149"/>
        <v/>
      </c>
      <c r="BK674" s="55" t="str">
        <f t="shared" si="149"/>
        <v/>
      </c>
      <c r="BL674" s="55" t="str">
        <f t="shared" si="149"/>
        <v/>
      </c>
      <c r="BM674" s="55" t="str">
        <f t="shared" si="149"/>
        <v/>
      </c>
      <c r="BN674" s="55" t="str">
        <f t="shared" si="149"/>
        <v/>
      </c>
      <c r="BO674" s="55" t="str">
        <f t="shared" si="149"/>
        <v/>
      </c>
      <c r="BP674" s="55" t="str">
        <f t="shared" si="149"/>
        <v/>
      </c>
      <c r="BQ674" s="55" t="str">
        <f t="shared" si="149"/>
        <v/>
      </c>
      <c r="BR674" s="62" t="str">
        <f t="shared" si="139"/>
        <v>Base</v>
      </c>
      <c r="BS674" s="62" t="str">
        <f t="shared" si="140"/>
        <v/>
      </c>
      <c r="BT674" s="63">
        <f t="shared" si="141"/>
        <v>117</v>
      </c>
      <c r="BU674" s="64">
        <f t="shared" si="142"/>
        <v>6.02</v>
      </c>
      <c r="BV674" s="64">
        <f t="shared" si="143"/>
        <v>13.04</v>
      </c>
      <c r="BW674" s="64">
        <f t="shared" si="144"/>
        <v>97.44</v>
      </c>
      <c r="BX674" s="65">
        <f t="shared" si="145"/>
        <v>46257.02</v>
      </c>
      <c r="BY674" s="65">
        <f t="shared" si="146"/>
        <v>46264.04</v>
      </c>
      <c r="BZ674" s="65">
        <f t="shared" si="147"/>
        <v>46349.440000000002</v>
      </c>
    </row>
    <row r="675" spans="1:78" s="58" customFormat="1" ht="15.5" x14ac:dyDescent="0.35">
      <c r="A675">
        <v>71453</v>
      </c>
      <c r="B675" t="s">
        <v>782</v>
      </c>
      <c r="C675" t="s">
        <v>79</v>
      </c>
      <c r="D675">
        <v>102</v>
      </c>
      <c r="E675">
        <v>3007</v>
      </c>
      <c r="F675" t="s">
        <v>80</v>
      </c>
      <c r="G675" t="s">
        <v>216</v>
      </c>
      <c r="H675" t="s">
        <v>79</v>
      </c>
      <c r="I675" s="13">
        <v>46251</v>
      </c>
      <c r="J675" s="13">
        <v>46367</v>
      </c>
      <c r="K675" s="13">
        <v>46309</v>
      </c>
      <c r="L675" t="s">
        <v>790</v>
      </c>
      <c r="M675" t="s">
        <v>161</v>
      </c>
      <c r="N675">
        <v>24</v>
      </c>
      <c r="O675">
        <v>24</v>
      </c>
      <c r="P675">
        <v>24</v>
      </c>
      <c r="Q675">
        <v>24</v>
      </c>
      <c r="R675">
        <v>0</v>
      </c>
      <c r="S675">
        <v>292193</v>
      </c>
      <c r="T675" t="s">
        <v>1047</v>
      </c>
      <c r="U675">
        <v>0</v>
      </c>
      <c r="V675"/>
      <c r="W675">
        <v>3</v>
      </c>
      <c r="X675" t="s">
        <v>194</v>
      </c>
      <c r="Y675"/>
      <c r="Z675" t="s">
        <v>277</v>
      </c>
      <c r="AA675"/>
      <c r="AB675"/>
      <c r="AC675"/>
      <c r="AD675"/>
      <c r="AE675"/>
      <c r="AF675" s="13">
        <v>46251</v>
      </c>
      <c r="AG675" s="13">
        <v>46367</v>
      </c>
      <c r="AH675"/>
      <c r="AI675"/>
      <c r="AJ675"/>
      <c r="AK675"/>
      <c r="AL675"/>
      <c r="AM675"/>
      <c r="AN675"/>
      <c r="AO675"/>
      <c r="AP675"/>
      <c r="AQ675"/>
      <c r="AR675"/>
      <c r="AS675"/>
      <c r="AT675" s="59">
        <f>VLOOKUP($BR675,Tables!$D$14:$I$27,2,FALSE)*W675</f>
        <v>480</v>
      </c>
      <c r="AU675" s="59">
        <f>VLOOKUP($BR675,Tables!$D$14:$I$27,3,FALSE)</f>
        <v>0</v>
      </c>
      <c r="AV675" s="59">
        <f>VLOOKUP($BR675,Tables!$D$14:$I$27,4,FALSE)*W675</f>
        <v>0</v>
      </c>
      <c r="AW675" s="59">
        <f>VLOOKUP($BR675,Tables!$D$14:$I$27,5,FALSE)*W675</f>
        <v>0</v>
      </c>
      <c r="AX675" s="52">
        <f>IF(ISERROR(VLOOKUP(V675,Tables!$A$2:$B$27,2,FALSE))=TRUE,0,VLOOKUP(V675,Tables!$A$2:$B$27,2,FALSE))*VLOOKUP(BR675,Tables!$D$14:$J$27,7,FALSE)</f>
        <v>0</v>
      </c>
      <c r="AY675" s="52">
        <f>IF(ISERROR(VLOOKUP(BS675,Tables!$A$2:$B$31,2,FALSE))=TRUE,0,VLOOKUP(BS675,Tables!$A$2:$B$31,2,FALSE))</f>
        <v>0</v>
      </c>
      <c r="AZ675" s="59">
        <f>VLOOKUP($BR675,Tables!$D$14:$K$27,8,FALSE)</f>
        <v>0</v>
      </c>
      <c r="BA675" s="59">
        <f>IF(OR(BR675="T150",BR675="HYBT150"),W675*Tables!$L$23,0)</f>
        <v>0</v>
      </c>
      <c r="BB675" s="59">
        <f>IF(OR(BR675="T200",BR675="HYBT200"),W675*Tables!$E$24,0)</f>
        <v>0</v>
      </c>
      <c r="BC675" s="61">
        <f t="shared" si="138"/>
        <v>480</v>
      </c>
      <c r="BD675" s="55" t="str">
        <f t="shared" si="149"/>
        <v/>
      </c>
      <c r="BE675" s="55" t="str">
        <f t="shared" si="149"/>
        <v/>
      </c>
      <c r="BF675" s="55" t="str">
        <f t="shared" si="149"/>
        <v/>
      </c>
      <c r="BG675" s="55" t="str">
        <f t="shared" si="149"/>
        <v/>
      </c>
      <c r="BH675" s="55" t="str">
        <f t="shared" si="149"/>
        <v/>
      </c>
      <c r="BI675" s="55" t="str">
        <f t="shared" si="149"/>
        <v/>
      </c>
      <c r="BJ675" s="55" t="str">
        <f t="shared" si="149"/>
        <v/>
      </c>
      <c r="BK675" s="55" t="str">
        <f t="shared" si="149"/>
        <v/>
      </c>
      <c r="BL675" s="55" t="str">
        <f t="shared" si="149"/>
        <v/>
      </c>
      <c r="BM675" s="55" t="str">
        <f t="shared" si="149"/>
        <v/>
      </c>
      <c r="BN675" s="55" t="str">
        <f t="shared" si="149"/>
        <v/>
      </c>
      <c r="BO675" s="55" t="str">
        <f t="shared" si="149"/>
        <v/>
      </c>
      <c r="BP675" s="55" t="str">
        <f t="shared" si="149"/>
        <v/>
      </c>
      <c r="BQ675" s="55" t="str">
        <f t="shared" si="149"/>
        <v/>
      </c>
      <c r="BR675" s="62" t="str">
        <f t="shared" si="139"/>
        <v>Base</v>
      </c>
      <c r="BS675" s="62" t="str">
        <f t="shared" si="140"/>
        <v/>
      </c>
      <c r="BT675" s="63">
        <f t="shared" si="141"/>
        <v>117</v>
      </c>
      <c r="BU675" s="64">
        <f t="shared" si="142"/>
        <v>6.02</v>
      </c>
      <c r="BV675" s="64">
        <f t="shared" si="143"/>
        <v>13.04</v>
      </c>
      <c r="BW675" s="64">
        <f t="shared" si="144"/>
        <v>97.44</v>
      </c>
      <c r="BX675" s="65">
        <f t="shared" si="145"/>
        <v>46257.02</v>
      </c>
      <c r="BY675" s="65">
        <f t="shared" si="146"/>
        <v>46264.04</v>
      </c>
      <c r="BZ675" s="65">
        <f t="shared" si="147"/>
        <v>46349.440000000002</v>
      </c>
    </row>
    <row r="676" spans="1:78" s="58" customFormat="1" ht="15.5" x14ac:dyDescent="0.35">
      <c r="A676">
        <v>71454</v>
      </c>
      <c r="B676" t="s">
        <v>782</v>
      </c>
      <c r="C676" t="s">
        <v>79</v>
      </c>
      <c r="D676">
        <v>102</v>
      </c>
      <c r="E676">
        <v>3008</v>
      </c>
      <c r="F676" t="s">
        <v>80</v>
      </c>
      <c r="G676" t="s">
        <v>216</v>
      </c>
      <c r="H676" t="s">
        <v>79</v>
      </c>
      <c r="I676" s="13">
        <v>46251</v>
      </c>
      <c r="J676" s="13">
        <v>46367</v>
      </c>
      <c r="K676" s="13">
        <v>46309</v>
      </c>
      <c r="L676" t="s">
        <v>790</v>
      </c>
      <c r="M676" t="s">
        <v>161</v>
      </c>
      <c r="N676">
        <v>24</v>
      </c>
      <c r="O676">
        <v>24</v>
      </c>
      <c r="P676">
        <v>24</v>
      </c>
      <c r="Q676">
        <v>24</v>
      </c>
      <c r="R676">
        <v>0</v>
      </c>
      <c r="S676">
        <v>292193</v>
      </c>
      <c r="T676" t="s">
        <v>1047</v>
      </c>
      <c r="U676">
        <v>0</v>
      </c>
      <c r="V676"/>
      <c r="W676">
        <v>3</v>
      </c>
      <c r="X676" t="s">
        <v>194</v>
      </c>
      <c r="Y676"/>
      <c r="Z676" t="s">
        <v>277</v>
      </c>
      <c r="AA676"/>
      <c r="AB676"/>
      <c r="AC676"/>
      <c r="AD676"/>
      <c r="AE676"/>
      <c r="AF676" s="13">
        <v>46251</v>
      </c>
      <c r="AG676" s="13">
        <v>46367</v>
      </c>
      <c r="AH676"/>
      <c r="AI676"/>
      <c r="AJ676"/>
      <c r="AK676"/>
      <c r="AL676"/>
      <c r="AM676"/>
      <c r="AN676"/>
      <c r="AO676"/>
      <c r="AP676"/>
      <c r="AQ676"/>
      <c r="AR676"/>
      <c r="AS676"/>
      <c r="AT676" s="59">
        <f>VLOOKUP($BR676,Tables!$D$14:$I$27,2,FALSE)*W676</f>
        <v>480</v>
      </c>
      <c r="AU676" s="59">
        <f>VLOOKUP($BR676,Tables!$D$14:$I$27,3,FALSE)</f>
        <v>0</v>
      </c>
      <c r="AV676" s="59">
        <f>VLOOKUP($BR676,Tables!$D$14:$I$27,4,FALSE)*W676</f>
        <v>0</v>
      </c>
      <c r="AW676" s="59">
        <f>VLOOKUP($BR676,Tables!$D$14:$I$27,5,FALSE)*W676</f>
        <v>0</v>
      </c>
      <c r="AX676" s="52">
        <f>IF(ISERROR(VLOOKUP(V676,Tables!$A$2:$B$27,2,FALSE))=TRUE,0,VLOOKUP(V676,Tables!$A$2:$B$27,2,FALSE))*VLOOKUP(BR676,Tables!$D$14:$J$27,7,FALSE)</f>
        <v>0</v>
      </c>
      <c r="AY676" s="52">
        <f>IF(ISERROR(VLOOKUP(BS676,Tables!$A$2:$B$31,2,FALSE))=TRUE,0,VLOOKUP(BS676,Tables!$A$2:$B$31,2,FALSE))</f>
        <v>0</v>
      </c>
      <c r="AZ676" s="59">
        <f>VLOOKUP($BR676,Tables!$D$14:$K$27,8,FALSE)</f>
        <v>0</v>
      </c>
      <c r="BA676" s="59">
        <f>IF(OR(BR676="T150",BR676="HYBT150"),W676*Tables!$L$23,0)</f>
        <v>0</v>
      </c>
      <c r="BB676" s="59">
        <f>IF(OR(BR676="T200",BR676="HYBT200"),W676*Tables!$E$24,0)</f>
        <v>0</v>
      </c>
      <c r="BC676" s="61">
        <f t="shared" si="138"/>
        <v>480</v>
      </c>
      <c r="BD676" s="55" t="str">
        <f t="shared" si="149"/>
        <v/>
      </c>
      <c r="BE676" s="55" t="str">
        <f t="shared" si="149"/>
        <v/>
      </c>
      <c r="BF676" s="55" t="str">
        <f t="shared" si="149"/>
        <v/>
      </c>
      <c r="BG676" s="55" t="str">
        <f t="shared" si="149"/>
        <v/>
      </c>
      <c r="BH676" s="55" t="str">
        <f t="shared" si="149"/>
        <v/>
      </c>
      <c r="BI676" s="55" t="str">
        <f t="shared" si="149"/>
        <v/>
      </c>
      <c r="BJ676" s="55" t="str">
        <f t="shared" si="149"/>
        <v/>
      </c>
      <c r="BK676" s="55" t="str">
        <f t="shared" si="149"/>
        <v/>
      </c>
      <c r="BL676" s="55" t="str">
        <f t="shared" si="149"/>
        <v/>
      </c>
      <c r="BM676" s="55" t="str">
        <f t="shared" si="149"/>
        <v/>
      </c>
      <c r="BN676" s="55" t="str">
        <f t="shared" si="149"/>
        <v/>
      </c>
      <c r="BO676" s="55" t="str">
        <f t="shared" si="149"/>
        <v/>
      </c>
      <c r="BP676" s="55" t="str">
        <f t="shared" si="149"/>
        <v/>
      </c>
      <c r="BQ676" s="55" t="str">
        <f t="shared" si="149"/>
        <v/>
      </c>
      <c r="BR676" s="62" t="str">
        <f t="shared" si="139"/>
        <v>Base</v>
      </c>
      <c r="BS676" s="62" t="str">
        <f t="shared" si="140"/>
        <v/>
      </c>
      <c r="BT676" s="63">
        <f t="shared" si="141"/>
        <v>117</v>
      </c>
      <c r="BU676" s="64">
        <f t="shared" si="142"/>
        <v>6.02</v>
      </c>
      <c r="BV676" s="64">
        <f t="shared" si="143"/>
        <v>13.04</v>
      </c>
      <c r="BW676" s="64">
        <f t="shared" si="144"/>
        <v>97.44</v>
      </c>
      <c r="BX676" s="65">
        <f t="shared" si="145"/>
        <v>46257.02</v>
      </c>
      <c r="BY676" s="65">
        <f t="shared" si="146"/>
        <v>46264.04</v>
      </c>
      <c r="BZ676" s="65">
        <f t="shared" si="147"/>
        <v>46349.440000000002</v>
      </c>
    </row>
    <row r="677" spans="1:78" s="58" customFormat="1" ht="15.5" x14ac:dyDescent="0.35">
      <c r="A677">
        <v>71455</v>
      </c>
      <c r="B677" t="s">
        <v>782</v>
      </c>
      <c r="C677" t="s">
        <v>79</v>
      </c>
      <c r="D677">
        <v>102</v>
      </c>
      <c r="E677">
        <v>3009</v>
      </c>
      <c r="F677" t="s">
        <v>80</v>
      </c>
      <c r="G677" t="s">
        <v>216</v>
      </c>
      <c r="H677" t="s">
        <v>79</v>
      </c>
      <c r="I677" s="13">
        <v>46251</v>
      </c>
      <c r="J677" s="13">
        <v>46367</v>
      </c>
      <c r="K677" s="13">
        <v>46309</v>
      </c>
      <c r="L677" t="s">
        <v>790</v>
      </c>
      <c r="M677" t="s">
        <v>161</v>
      </c>
      <c r="N677">
        <v>24</v>
      </c>
      <c r="O677">
        <v>16</v>
      </c>
      <c r="P677">
        <v>16</v>
      </c>
      <c r="Q677">
        <v>16</v>
      </c>
      <c r="R677">
        <v>0</v>
      </c>
      <c r="S677">
        <v>325959</v>
      </c>
      <c r="T677" t="s">
        <v>1046</v>
      </c>
      <c r="U677">
        <v>0</v>
      </c>
      <c r="V677"/>
      <c r="W677">
        <v>3</v>
      </c>
      <c r="X677" t="s">
        <v>194</v>
      </c>
      <c r="Y677"/>
      <c r="Z677" t="s">
        <v>277</v>
      </c>
      <c r="AA677"/>
      <c r="AB677"/>
      <c r="AC677"/>
      <c r="AD677"/>
      <c r="AE677"/>
      <c r="AF677" s="13">
        <v>46251</v>
      </c>
      <c r="AG677" s="13">
        <v>46367</v>
      </c>
      <c r="AH677"/>
      <c r="AI677"/>
      <c r="AJ677"/>
      <c r="AK677"/>
      <c r="AL677"/>
      <c r="AM677"/>
      <c r="AN677"/>
      <c r="AO677"/>
      <c r="AP677"/>
      <c r="AQ677"/>
      <c r="AR677"/>
      <c r="AS677"/>
      <c r="AT677" s="59">
        <f>VLOOKUP($BR677,Tables!$D$14:$I$27,2,FALSE)*W677</f>
        <v>480</v>
      </c>
      <c r="AU677" s="59">
        <f>VLOOKUP($BR677,Tables!$D$14:$I$27,3,FALSE)</f>
        <v>0</v>
      </c>
      <c r="AV677" s="59">
        <f>VLOOKUP($BR677,Tables!$D$14:$I$27,4,FALSE)*W677</f>
        <v>0</v>
      </c>
      <c r="AW677" s="59">
        <f>VLOOKUP($BR677,Tables!$D$14:$I$27,5,FALSE)*W677</f>
        <v>0</v>
      </c>
      <c r="AX677" s="52">
        <f>IF(ISERROR(VLOOKUP(V677,Tables!$A$2:$B$27,2,FALSE))=TRUE,0,VLOOKUP(V677,Tables!$A$2:$B$27,2,FALSE))*VLOOKUP(BR677,Tables!$D$14:$J$27,7,FALSE)</f>
        <v>0</v>
      </c>
      <c r="AY677" s="52">
        <f>IF(ISERROR(VLOOKUP(BS677,Tables!$A$2:$B$31,2,FALSE))=TRUE,0,VLOOKUP(BS677,Tables!$A$2:$B$31,2,FALSE))</f>
        <v>0</v>
      </c>
      <c r="AZ677" s="59">
        <f>VLOOKUP($BR677,Tables!$D$14:$K$27,8,FALSE)</f>
        <v>0</v>
      </c>
      <c r="BA677" s="59">
        <f>IF(OR(BR677="T150",BR677="HYBT150"),W677*Tables!$L$23,0)</f>
        <v>0</v>
      </c>
      <c r="BB677" s="59">
        <f>IF(OR(BR677="T200",BR677="HYBT200"),W677*Tables!$E$24,0)</f>
        <v>0</v>
      </c>
      <c r="BC677" s="61">
        <f t="shared" si="138"/>
        <v>480</v>
      </c>
      <c r="BD677" s="55" t="str">
        <f t="shared" si="149"/>
        <v/>
      </c>
      <c r="BE677" s="55" t="str">
        <f t="shared" si="149"/>
        <v/>
      </c>
      <c r="BF677" s="55" t="str">
        <f t="shared" si="149"/>
        <v/>
      </c>
      <c r="BG677" s="55" t="str">
        <f t="shared" si="149"/>
        <v/>
      </c>
      <c r="BH677" s="55" t="str">
        <f t="shared" si="149"/>
        <v/>
      </c>
      <c r="BI677" s="55" t="str">
        <f t="shared" si="149"/>
        <v/>
      </c>
      <c r="BJ677" s="55" t="str">
        <f t="shared" si="149"/>
        <v/>
      </c>
      <c r="BK677" s="55" t="str">
        <f t="shared" si="149"/>
        <v/>
      </c>
      <c r="BL677" s="55" t="str">
        <f t="shared" si="149"/>
        <v/>
      </c>
      <c r="BM677" s="55" t="str">
        <f t="shared" si="149"/>
        <v/>
      </c>
      <c r="BN677" s="55" t="str">
        <f t="shared" si="149"/>
        <v/>
      </c>
      <c r="BO677" s="55" t="str">
        <f t="shared" si="149"/>
        <v/>
      </c>
      <c r="BP677" s="55" t="str">
        <f t="shared" si="149"/>
        <v/>
      </c>
      <c r="BQ677" s="55" t="str">
        <f t="shared" si="149"/>
        <v/>
      </c>
      <c r="BR677" s="62" t="str">
        <f t="shared" si="139"/>
        <v>Base</v>
      </c>
      <c r="BS677" s="62" t="str">
        <f t="shared" si="140"/>
        <v/>
      </c>
      <c r="BT677" s="63">
        <f t="shared" si="141"/>
        <v>117</v>
      </c>
      <c r="BU677" s="64">
        <f t="shared" si="142"/>
        <v>6.02</v>
      </c>
      <c r="BV677" s="64">
        <f t="shared" si="143"/>
        <v>13.04</v>
      </c>
      <c r="BW677" s="64">
        <f t="shared" si="144"/>
        <v>97.44</v>
      </c>
      <c r="BX677" s="65">
        <f t="shared" si="145"/>
        <v>46257.02</v>
      </c>
      <c r="BY677" s="65">
        <f t="shared" si="146"/>
        <v>46264.04</v>
      </c>
      <c r="BZ677" s="65">
        <f t="shared" si="147"/>
        <v>46349.440000000002</v>
      </c>
    </row>
    <row r="678" spans="1:78" s="58" customFormat="1" ht="15.5" x14ac:dyDescent="0.35">
      <c r="A678">
        <v>71456</v>
      </c>
      <c r="B678" t="s">
        <v>782</v>
      </c>
      <c r="C678" t="s">
        <v>79</v>
      </c>
      <c r="D678">
        <v>102</v>
      </c>
      <c r="E678">
        <v>3010</v>
      </c>
      <c r="F678" t="s">
        <v>80</v>
      </c>
      <c r="G678" t="s">
        <v>216</v>
      </c>
      <c r="H678" t="s">
        <v>79</v>
      </c>
      <c r="I678" s="13">
        <v>46251</v>
      </c>
      <c r="J678" s="13">
        <v>46367</v>
      </c>
      <c r="K678" s="13">
        <v>46309</v>
      </c>
      <c r="L678" t="s">
        <v>790</v>
      </c>
      <c r="M678" t="s">
        <v>161</v>
      </c>
      <c r="N678">
        <v>24</v>
      </c>
      <c r="O678">
        <v>14</v>
      </c>
      <c r="P678">
        <v>14</v>
      </c>
      <c r="Q678">
        <v>14</v>
      </c>
      <c r="R678">
        <v>0</v>
      </c>
      <c r="S678">
        <v>325959</v>
      </c>
      <c r="T678" t="s">
        <v>1046</v>
      </c>
      <c r="U678">
        <v>0</v>
      </c>
      <c r="V678"/>
      <c r="W678">
        <v>3</v>
      </c>
      <c r="X678" t="s">
        <v>194</v>
      </c>
      <c r="Y678"/>
      <c r="Z678" t="s">
        <v>277</v>
      </c>
      <c r="AA678"/>
      <c r="AB678"/>
      <c r="AC678"/>
      <c r="AD678"/>
      <c r="AE678"/>
      <c r="AF678" s="13">
        <v>46251</v>
      </c>
      <c r="AG678" s="13">
        <v>46367</v>
      </c>
      <c r="AH678"/>
      <c r="AI678"/>
      <c r="AJ678"/>
      <c r="AK678"/>
      <c r="AL678"/>
      <c r="AM678"/>
      <c r="AN678"/>
      <c r="AO678"/>
      <c r="AP678"/>
      <c r="AQ678"/>
      <c r="AR678"/>
      <c r="AS678"/>
      <c r="AT678" s="59">
        <f>VLOOKUP($BR678,Tables!$D$14:$I$27,2,FALSE)*W678</f>
        <v>480</v>
      </c>
      <c r="AU678" s="59">
        <f>VLOOKUP($BR678,Tables!$D$14:$I$27,3,FALSE)</f>
        <v>0</v>
      </c>
      <c r="AV678" s="59">
        <f>VLOOKUP($BR678,Tables!$D$14:$I$27,4,FALSE)*W678</f>
        <v>0</v>
      </c>
      <c r="AW678" s="59">
        <f>VLOOKUP($BR678,Tables!$D$14:$I$27,5,FALSE)*W678</f>
        <v>0</v>
      </c>
      <c r="AX678" s="52">
        <f>IF(ISERROR(VLOOKUP(V678,Tables!$A$2:$B$27,2,FALSE))=TRUE,0,VLOOKUP(V678,Tables!$A$2:$B$27,2,FALSE))*VLOOKUP(BR678,Tables!$D$14:$J$27,7,FALSE)</f>
        <v>0</v>
      </c>
      <c r="AY678" s="52">
        <f>IF(ISERROR(VLOOKUP(BS678,Tables!$A$2:$B$31,2,FALSE))=TRUE,0,VLOOKUP(BS678,Tables!$A$2:$B$31,2,FALSE))</f>
        <v>0</v>
      </c>
      <c r="AZ678" s="59">
        <f>VLOOKUP($BR678,Tables!$D$14:$K$27,8,FALSE)</f>
        <v>0</v>
      </c>
      <c r="BA678" s="59">
        <f>IF(OR(BR678="T150",BR678="HYBT150"),W678*Tables!$L$23,0)</f>
        <v>0</v>
      </c>
      <c r="BB678" s="59">
        <f>IF(OR(BR678="T200",BR678="HYBT200"),W678*Tables!$E$24,0)</f>
        <v>0</v>
      </c>
      <c r="BC678" s="61">
        <f t="shared" si="138"/>
        <v>480</v>
      </c>
      <c r="BD678" s="55" t="str">
        <f t="shared" si="149"/>
        <v/>
      </c>
      <c r="BE678" s="55" t="str">
        <f t="shared" si="149"/>
        <v/>
      </c>
      <c r="BF678" s="55" t="str">
        <f t="shared" si="149"/>
        <v/>
      </c>
      <c r="BG678" s="55" t="str">
        <f t="shared" si="149"/>
        <v/>
      </c>
      <c r="BH678" s="55" t="str">
        <f t="shared" si="149"/>
        <v/>
      </c>
      <c r="BI678" s="55" t="str">
        <f t="shared" si="149"/>
        <v/>
      </c>
      <c r="BJ678" s="55" t="str">
        <f t="shared" si="149"/>
        <v/>
      </c>
      <c r="BK678" s="55" t="str">
        <f t="shared" si="149"/>
        <v/>
      </c>
      <c r="BL678" s="55" t="str">
        <f t="shared" si="149"/>
        <v/>
      </c>
      <c r="BM678" s="55" t="str">
        <f t="shared" si="149"/>
        <v/>
      </c>
      <c r="BN678" s="55" t="str">
        <f t="shared" si="149"/>
        <v/>
      </c>
      <c r="BO678" s="55" t="str">
        <f t="shared" si="149"/>
        <v/>
      </c>
      <c r="BP678" s="55" t="str">
        <f t="shared" si="149"/>
        <v/>
      </c>
      <c r="BQ678" s="55" t="str">
        <f t="shared" si="149"/>
        <v/>
      </c>
      <c r="BR678" s="62" t="str">
        <f t="shared" si="139"/>
        <v>Base</v>
      </c>
      <c r="BS678" s="62" t="str">
        <f t="shared" si="140"/>
        <v/>
      </c>
      <c r="BT678" s="63">
        <f t="shared" si="141"/>
        <v>117</v>
      </c>
      <c r="BU678" s="64">
        <f t="shared" si="142"/>
        <v>6.02</v>
      </c>
      <c r="BV678" s="64">
        <f t="shared" si="143"/>
        <v>13.04</v>
      </c>
      <c r="BW678" s="64">
        <f t="shared" si="144"/>
        <v>97.44</v>
      </c>
      <c r="BX678" s="65">
        <f t="shared" si="145"/>
        <v>46257.02</v>
      </c>
      <c r="BY678" s="65">
        <f t="shared" si="146"/>
        <v>46264.04</v>
      </c>
      <c r="BZ678" s="65">
        <f t="shared" si="147"/>
        <v>46349.440000000002</v>
      </c>
    </row>
    <row r="679" spans="1:78" s="58" customFormat="1" ht="15.5" x14ac:dyDescent="0.35">
      <c r="A679">
        <v>71827</v>
      </c>
      <c r="B679" t="s">
        <v>782</v>
      </c>
      <c r="C679" t="s">
        <v>79</v>
      </c>
      <c r="D679">
        <v>102</v>
      </c>
      <c r="E679">
        <v>3011</v>
      </c>
      <c r="F679" t="s">
        <v>80</v>
      </c>
      <c r="G679" t="s">
        <v>216</v>
      </c>
      <c r="H679" t="s">
        <v>79</v>
      </c>
      <c r="I679" s="13">
        <v>46252</v>
      </c>
      <c r="J679" s="13">
        <v>46367</v>
      </c>
      <c r="K679" s="13">
        <v>46309</v>
      </c>
      <c r="L679" t="s">
        <v>909</v>
      </c>
      <c r="M679" t="s">
        <v>193</v>
      </c>
      <c r="N679">
        <v>24</v>
      </c>
      <c r="O679">
        <v>24</v>
      </c>
      <c r="P679">
        <v>24</v>
      </c>
      <c r="Q679">
        <v>24</v>
      </c>
      <c r="R679">
        <v>0</v>
      </c>
      <c r="S679">
        <v>240585</v>
      </c>
      <c r="T679" t="s">
        <v>266</v>
      </c>
      <c r="U679">
        <v>0</v>
      </c>
      <c r="V679"/>
      <c r="W679">
        <v>3</v>
      </c>
      <c r="X679" t="s">
        <v>194</v>
      </c>
      <c r="Y679"/>
      <c r="Z679"/>
      <c r="AA679" t="s">
        <v>206</v>
      </c>
      <c r="AB679">
        <v>2304</v>
      </c>
      <c r="AC679" t="s">
        <v>208</v>
      </c>
      <c r="AD679" t="s">
        <v>209</v>
      </c>
      <c r="AE679" t="s">
        <v>496</v>
      </c>
      <c r="AF679" s="13">
        <v>46252</v>
      </c>
      <c r="AG679" s="13">
        <v>46367</v>
      </c>
      <c r="AH679"/>
      <c r="AI679"/>
      <c r="AJ679"/>
      <c r="AK679"/>
      <c r="AL679"/>
      <c r="AM679"/>
      <c r="AN679"/>
      <c r="AO679"/>
      <c r="AP679"/>
      <c r="AQ679"/>
      <c r="AR679"/>
      <c r="AS679"/>
      <c r="AT679" s="59">
        <f>VLOOKUP($BR679,Tables!$D$14:$I$27,2,FALSE)*W679</f>
        <v>480</v>
      </c>
      <c r="AU679" s="59">
        <f>VLOOKUP($BR679,Tables!$D$14:$I$27,3,FALSE)</f>
        <v>0</v>
      </c>
      <c r="AV679" s="59">
        <f>VLOOKUP($BR679,Tables!$D$14:$I$27,4,FALSE)*W679</f>
        <v>0</v>
      </c>
      <c r="AW679" s="59">
        <f>VLOOKUP($BR679,Tables!$D$14:$I$27,5,FALSE)*W679</f>
        <v>0</v>
      </c>
      <c r="AX679" s="52">
        <f>IF(ISERROR(VLOOKUP(V679,Tables!$A$2:$B$27,2,FALSE))=TRUE,0,VLOOKUP(V679,Tables!$A$2:$B$27,2,FALSE))*VLOOKUP(BR679,Tables!$D$14:$J$27,7,FALSE)</f>
        <v>0</v>
      </c>
      <c r="AY679" s="52">
        <f>IF(ISERROR(VLOOKUP(BS679,Tables!$A$2:$B$31,2,FALSE))=TRUE,0,VLOOKUP(BS679,Tables!$A$2:$B$31,2,FALSE))</f>
        <v>0</v>
      </c>
      <c r="AZ679" s="59">
        <f>VLOOKUP($BR679,Tables!$D$14:$K$27,8,FALSE)</f>
        <v>0</v>
      </c>
      <c r="BA679" s="59">
        <f>IF(OR(BR679="T150",BR679="HYBT150"),W679*Tables!$L$23,0)</f>
        <v>0</v>
      </c>
      <c r="BB679" s="59">
        <f>IF(OR(BR679="T200",BR679="HYBT200"),W679*Tables!$E$24,0)</f>
        <v>0</v>
      </c>
      <c r="BC679" s="61">
        <f t="shared" si="138"/>
        <v>480</v>
      </c>
      <c r="BD679" s="55" t="str">
        <f t="shared" si="149"/>
        <v/>
      </c>
      <c r="BE679" s="55" t="str">
        <f t="shared" si="149"/>
        <v/>
      </c>
      <c r="BF679" s="55" t="str">
        <f t="shared" si="149"/>
        <v/>
      </c>
      <c r="BG679" s="55" t="str">
        <f t="shared" si="149"/>
        <v/>
      </c>
      <c r="BH679" s="55" t="str">
        <f t="shared" si="149"/>
        <v/>
      </c>
      <c r="BI679" s="55" t="str">
        <f t="shared" si="149"/>
        <v/>
      </c>
      <c r="BJ679" s="55" t="str">
        <f t="shared" si="149"/>
        <v/>
      </c>
      <c r="BK679" s="55" t="str">
        <f t="shared" si="149"/>
        <v/>
      </c>
      <c r="BL679" s="55" t="str">
        <f t="shared" si="149"/>
        <v/>
      </c>
      <c r="BM679" s="55" t="str">
        <f t="shared" si="149"/>
        <v/>
      </c>
      <c r="BN679" s="55" t="str">
        <f t="shared" si="149"/>
        <v/>
      </c>
      <c r="BO679" s="55" t="str">
        <f t="shared" si="149"/>
        <v/>
      </c>
      <c r="BP679" s="55" t="str">
        <f t="shared" si="149"/>
        <v/>
      </c>
      <c r="BQ679" s="55" t="str">
        <f t="shared" si="149"/>
        <v/>
      </c>
      <c r="BR679" s="62" t="str">
        <f t="shared" si="139"/>
        <v>Base</v>
      </c>
      <c r="BS679" s="62" t="str">
        <f t="shared" si="140"/>
        <v/>
      </c>
      <c r="BT679" s="63">
        <f t="shared" si="141"/>
        <v>116</v>
      </c>
      <c r="BU679" s="64">
        <f t="shared" si="142"/>
        <v>5.96</v>
      </c>
      <c r="BV679" s="64">
        <f t="shared" si="143"/>
        <v>12.92</v>
      </c>
      <c r="BW679" s="64">
        <f t="shared" si="144"/>
        <v>96.6</v>
      </c>
      <c r="BX679" s="65">
        <f t="shared" si="145"/>
        <v>46257.96</v>
      </c>
      <c r="BY679" s="65">
        <f t="shared" si="146"/>
        <v>46264.92</v>
      </c>
      <c r="BZ679" s="65">
        <f t="shared" si="147"/>
        <v>46349.599999999999</v>
      </c>
    </row>
    <row r="680" spans="1:78" s="58" customFormat="1" ht="15.5" x14ac:dyDescent="0.35">
      <c r="A680">
        <v>71457</v>
      </c>
      <c r="B680" t="s">
        <v>782</v>
      </c>
      <c r="C680" t="s">
        <v>79</v>
      </c>
      <c r="D680">
        <v>102</v>
      </c>
      <c r="E680">
        <v>3090</v>
      </c>
      <c r="F680" t="s">
        <v>80</v>
      </c>
      <c r="G680" t="s">
        <v>216</v>
      </c>
      <c r="H680" t="s">
        <v>79</v>
      </c>
      <c r="I680" s="13">
        <v>46246</v>
      </c>
      <c r="J680" s="13">
        <v>46374</v>
      </c>
      <c r="K680" s="13">
        <v>46310</v>
      </c>
      <c r="L680" t="s">
        <v>1183</v>
      </c>
      <c r="M680" t="s">
        <v>476</v>
      </c>
      <c r="N680">
        <v>24</v>
      </c>
      <c r="O680">
        <v>0</v>
      </c>
      <c r="P680">
        <v>0</v>
      </c>
      <c r="Q680">
        <v>0</v>
      </c>
      <c r="R680">
        <v>0</v>
      </c>
      <c r="S680">
        <v>374069</v>
      </c>
      <c r="T680" t="s">
        <v>1139</v>
      </c>
      <c r="U680">
        <v>0</v>
      </c>
      <c r="V680"/>
      <c r="W680">
        <v>3</v>
      </c>
      <c r="X680" t="s">
        <v>194</v>
      </c>
      <c r="Y680"/>
      <c r="Z680" t="s">
        <v>477</v>
      </c>
      <c r="AA680" t="s">
        <v>478</v>
      </c>
      <c r="AB680" t="s">
        <v>199</v>
      </c>
      <c r="AC680" t="s">
        <v>195</v>
      </c>
      <c r="AD680" t="s">
        <v>196</v>
      </c>
      <c r="AE680" t="s">
        <v>480</v>
      </c>
      <c r="AF680" s="13">
        <v>46246</v>
      </c>
      <c r="AG680" s="13">
        <v>46374</v>
      </c>
      <c r="AH680"/>
      <c r="AI680"/>
      <c r="AJ680"/>
      <c r="AK680"/>
      <c r="AL680"/>
      <c r="AM680"/>
      <c r="AN680"/>
      <c r="AO680"/>
      <c r="AP680"/>
      <c r="AQ680"/>
      <c r="AR680"/>
      <c r="AS680"/>
      <c r="AT680" s="59">
        <f>VLOOKUP($BR680,Tables!$D$14:$I$27,2,FALSE)*W680</f>
        <v>480</v>
      </c>
      <c r="AU680" s="59">
        <f>VLOOKUP($BR680,Tables!$D$14:$I$27,3,FALSE)</f>
        <v>0</v>
      </c>
      <c r="AV680" s="59">
        <f>VLOOKUP($BR680,Tables!$D$14:$I$27,4,FALSE)*W680</f>
        <v>0</v>
      </c>
      <c r="AW680" s="59">
        <f>VLOOKUP($BR680,Tables!$D$14:$I$27,5,FALSE)*W680</f>
        <v>0</v>
      </c>
      <c r="AX680" s="52">
        <f>IF(ISERROR(VLOOKUP(V680,Tables!$A$2:$B$27,2,FALSE))=TRUE,0,VLOOKUP(V680,Tables!$A$2:$B$27,2,FALSE))*VLOOKUP(BR680,Tables!$D$14:$J$27,7,FALSE)</f>
        <v>0</v>
      </c>
      <c r="AY680" s="52">
        <f>IF(ISERROR(VLOOKUP(BS680,Tables!$A$2:$B$31,2,FALSE))=TRUE,0,VLOOKUP(BS680,Tables!$A$2:$B$31,2,FALSE))</f>
        <v>0</v>
      </c>
      <c r="AZ680" s="59">
        <f>VLOOKUP($BR680,Tables!$D$14:$K$27,8,FALSE)</f>
        <v>0</v>
      </c>
      <c r="BA680" s="59">
        <f>IF(OR(BR680="T150",BR680="HYBT150"),W680*Tables!$L$23,0)</f>
        <v>0</v>
      </c>
      <c r="BB680" s="59">
        <f>IF(OR(BR680="T200",BR680="HYBT200"),W680*Tables!$E$24,0)</f>
        <v>0</v>
      </c>
      <c r="BC680" s="61">
        <f t="shared" si="138"/>
        <v>480</v>
      </c>
      <c r="BD680" s="55" t="str">
        <f t="shared" si="149"/>
        <v/>
      </c>
      <c r="BE680" s="55" t="str">
        <f t="shared" si="149"/>
        <v/>
      </c>
      <c r="BF680" s="55" t="str">
        <f t="shared" si="149"/>
        <v/>
      </c>
      <c r="BG680" s="55" t="str">
        <f t="shared" si="149"/>
        <v/>
      </c>
      <c r="BH680" s="55" t="str">
        <f t="shared" si="149"/>
        <v/>
      </c>
      <c r="BI680" s="55" t="str">
        <f t="shared" si="149"/>
        <v/>
      </c>
      <c r="BJ680" s="55" t="str">
        <f t="shared" si="149"/>
        <v/>
      </c>
      <c r="BK680" s="55" t="str">
        <f t="shared" si="149"/>
        <v/>
      </c>
      <c r="BL680" s="55" t="str">
        <f t="shared" si="149"/>
        <v/>
      </c>
      <c r="BM680" s="55" t="str">
        <f t="shared" si="149"/>
        <v/>
      </c>
      <c r="BN680" s="55" t="str">
        <f t="shared" si="149"/>
        <v/>
      </c>
      <c r="BO680" s="55" t="str">
        <f t="shared" si="149"/>
        <v/>
      </c>
      <c r="BP680" s="55" t="str">
        <f t="shared" si="149"/>
        <v/>
      </c>
      <c r="BQ680" s="55" t="str">
        <f t="shared" si="149"/>
        <v/>
      </c>
      <c r="BR680" s="62" t="str">
        <f t="shared" si="139"/>
        <v>Base</v>
      </c>
      <c r="BS680" s="62" t="str">
        <f t="shared" si="140"/>
        <v/>
      </c>
      <c r="BT680" s="63">
        <f t="shared" si="141"/>
        <v>129</v>
      </c>
      <c r="BU680" s="64">
        <f t="shared" si="142"/>
        <v>6.7399999999999993</v>
      </c>
      <c r="BV680" s="64">
        <f t="shared" si="143"/>
        <v>14.479999999999999</v>
      </c>
      <c r="BW680" s="64">
        <f t="shared" si="144"/>
        <v>107.52</v>
      </c>
      <c r="BX680" s="65">
        <f t="shared" si="145"/>
        <v>46252.74</v>
      </c>
      <c r="BY680" s="65">
        <f t="shared" si="146"/>
        <v>46260.480000000003</v>
      </c>
      <c r="BZ680" s="65">
        <f t="shared" si="147"/>
        <v>46353.52</v>
      </c>
    </row>
    <row r="681" spans="1:78" s="58" customFormat="1" ht="15.5" x14ac:dyDescent="0.35">
      <c r="A681">
        <v>71458</v>
      </c>
      <c r="B681" t="s">
        <v>782</v>
      </c>
      <c r="C681" t="s">
        <v>79</v>
      </c>
      <c r="D681">
        <v>102</v>
      </c>
      <c r="E681">
        <v>3091</v>
      </c>
      <c r="F681" t="s">
        <v>80</v>
      </c>
      <c r="G681" t="s">
        <v>216</v>
      </c>
      <c r="H681" t="s">
        <v>79</v>
      </c>
      <c r="I681" s="13">
        <v>46246</v>
      </c>
      <c r="J681" s="13">
        <v>46374</v>
      </c>
      <c r="K681" s="13">
        <v>46310</v>
      </c>
      <c r="L681" t="s">
        <v>1183</v>
      </c>
      <c r="M681" t="s">
        <v>476</v>
      </c>
      <c r="N681">
        <v>24</v>
      </c>
      <c r="O681">
        <v>0</v>
      </c>
      <c r="P681">
        <v>0</v>
      </c>
      <c r="Q681">
        <v>0</v>
      </c>
      <c r="R681">
        <v>0</v>
      </c>
      <c r="S681">
        <v>374069</v>
      </c>
      <c r="T681" t="s">
        <v>1139</v>
      </c>
      <c r="U681">
        <v>0</v>
      </c>
      <c r="V681"/>
      <c r="W681">
        <v>3</v>
      </c>
      <c r="X681" t="s">
        <v>194</v>
      </c>
      <c r="Y681"/>
      <c r="Z681" t="s">
        <v>477</v>
      </c>
      <c r="AA681" t="s">
        <v>478</v>
      </c>
      <c r="AB681" t="s">
        <v>199</v>
      </c>
      <c r="AC681" t="s">
        <v>803</v>
      </c>
      <c r="AD681" t="s">
        <v>384</v>
      </c>
      <c r="AE681" t="s">
        <v>480</v>
      </c>
      <c r="AF681" s="13">
        <v>46246</v>
      </c>
      <c r="AG681" s="13">
        <v>46374</v>
      </c>
      <c r="AH681"/>
      <c r="AI681"/>
      <c r="AJ681"/>
      <c r="AK681"/>
      <c r="AL681"/>
      <c r="AM681"/>
      <c r="AN681"/>
      <c r="AO681"/>
      <c r="AP681"/>
      <c r="AQ681"/>
      <c r="AR681"/>
      <c r="AS681"/>
      <c r="AT681" s="59">
        <f>VLOOKUP($BR681,Tables!$D$14:$I$27,2,FALSE)*W681</f>
        <v>480</v>
      </c>
      <c r="AU681" s="59">
        <f>VLOOKUP($BR681,Tables!$D$14:$I$27,3,FALSE)</f>
        <v>0</v>
      </c>
      <c r="AV681" s="59">
        <f>VLOOKUP($BR681,Tables!$D$14:$I$27,4,FALSE)*W681</f>
        <v>0</v>
      </c>
      <c r="AW681" s="59">
        <f>VLOOKUP($BR681,Tables!$D$14:$I$27,5,FALSE)*W681</f>
        <v>0</v>
      </c>
      <c r="AX681" s="52">
        <f>IF(ISERROR(VLOOKUP(V681,Tables!$A$2:$B$27,2,FALSE))=TRUE,0,VLOOKUP(V681,Tables!$A$2:$B$27,2,FALSE))*VLOOKUP(BR681,Tables!$D$14:$J$27,7,FALSE)</f>
        <v>0</v>
      </c>
      <c r="AY681" s="52">
        <f>IF(ISERROR(VLOOKUP(BS681,Tables!$A$2:$B$31,2,FALSE))=TRUE,0,VLOOKUP(BS681,Tables!$A$2:$B$31,2,FALSE))</f>
        <v>0</v>
      </c>
      <c r="AZ681" s="59">
        <f>VLOOKUP($BR681,Tables!$D$14:$K$27,8,FALSE)</f>
        <v>0</v>
      </c>
      <c r="BA681" s="59">
        <f>IF(OR(BR681="T150",BR681="HYBT150"),W681*Tables!$L$23,0)</f>
        <v>0</v>
      </c>
      <c r="BB681" s="59">
        <f>IF(OR(BR681="T200",BR681="HYBT200"),W681*Tables!$E$24,0)</f>
        <v>0</v>
      </c>
      <c r="BC681" s="61">
        <f t="shared" si="138"/>
        <v>480</v>
      </c>
      <c r="BD681" s="55" t="str">
        <f t="shared" si="149"/>
        <v/>
      </c>
      <c r="BE681" s="55" t="str">
        <f t="shared" si="149"/>
        <v/>
      </c>
      <c r="BF681" s="55" t="str">
        <f t="shared" si="149"/>
        <v/>
      </c>
      <c r="BG681" s="55" t="str">
        <f t="shared" si="149"/>
        <v/>
      </c>
      <c r="BH681" s="55" t="str">
        <f t="shared" si="149"/>
        <v/>
      </c>
      <c r="BI681" s="55" t="str">
        <f t="shared" si="149"/>
        <v/>
      </c>
      <c r="BJ681" s="55" t="str">
        <f t="shared" si="149"/>
        <v/>
      </c>
      <c r="BK681" s="55" t="str">
        <f t="shared" si="149"/>
        <v/>
      </c>
      <c r="BL681" s="55" t="str">
        <f t="shared" si="149"/>
        <v/>
      </c>
      <c r="BM681" s="55" t="str">
        <f t="shared" si="149"/>
        <v/>
      </c>
      <c r="BN681" s="55" t="str">
        <f t="shared" si="149"/>
        <v/>
      </c>
      <c r="BO681" s="55" t="str">
        <f t="shared" si="149"/>
        <v/>
      </c>
      <c r="BP681" s="55" t="str">
        <f t="shared" si="149"/>
        <v/>
      </c>
      <c r="BQ681" s="55" t="str">
        <f t="shared" si="149"/>
        <v/>
      </c>
      <c r="BR681" s="62" t="str">
        <f t="shared" si="139"/>
        <v>Base</v>
      </c>
      <c r="BS681" s="62" t="str">
        <f t="shared" si="140"/>
        <v/>
      </c>
      <c r="BT681" s="63">
        <f t="shared" si="141"/>
        <v>129</v>
      </c>
      <c r="BU681" s="64">
        <f t="shared" si="142"/>
        <v>6.7399999999999993</v>
      </c>
      <c r="BV681" s="64">
        <f t="shared" si="143"/>
        <v>14.479999999999999</v>
      </c>
      <c r="BW681" s="64">
        <f t="shared" si="144"/>
        <v>107.52</v>
      </c>
      <c r="BX681" s="65">
        <f t="shared" si="145"/>
        <v>46252.74</v>
      </c>
      <c r="BY681" s="65">
        <f t="shared" si="146"/>
        <v>46260.480000000003</v>
      </c>
      <c r="BZ681" s="65">
        <f t="shared" si="147"/>
        <v>46353.52</v>
      </c>
    </row>
    <row r="682" spans="1:78" s="58" customFormat="1" ht="15.5" x14ac:dyDescent="0.35">
      <c r="A682">
        <v>71828</v>
      </c>
      <c r="B682" t="s">
        <v>782</v>
      </c>
      <c r="C682" t="s">
        <v>79</v>
      </c>
      <c r="D682">
        <v>102</v>
      </c>
      <c r="E682">
        <v>3092</v>
      </c>
      <c r="F682" t="s">
        <v>80</v>
      </c>
      <c r="G682" t="s">
        <v>216</v>
      </c>
      <c r="H682" t="s">
        <v>79</v>
      </c>
      <c r="I682" s="13">
        <v>46246</v>
      </c>
      <c r="J682" s="13">
        <v>46374</v>
      </c>
      <c r="K682" s="13">
        <v>46310</v>
      </c>
      <c r="L682" t="s">
        <v>1183</v>
      </c>
      <c r="M682" t="s">
        <v>476</v>
      </c>
      <c r="N682">
        <v>30</v>
      </c>
      <c r="O682">
        <v>0</v>
      </c>
      <c r="P682">
        <v>0</v>
      </c>
      <c r="Q682">
        <v>0</v>
      </c>
      <c r="R682">
        <v>0</v>
      </c>
      <c r="S682">
        <v>374069</v>
      </c>
      <c r="T682" t="s">
        <v>1139</v>
      </c>
      <c r="U682">
        <v>0</v>
      </c>
      <c r="V682"/>
      <c r="W682">
        <v>3</v>
      </c>
      <c r="X682" t="s">
        <v>194</v>
      </c>
      <c r="Y682"/>
      <c r="Z682" t="s">
        <v>477</v>
      </c>
      <c r="AA682" t="s">
        <v>478</v>
      </c>
      <c r="AB682" t="s">
        <v>199</v>
      </c>
      <c r="AC682" t="s">
        <v>317</v>
      </c>
      <c r="AD682" t="s">
        <v>275</v>
      </c>
      <c r="AE682" t="s">
        <v>480</v>
      </c>
      <c r="AF682" s="13">
        <v>46246</v>
      </c>
      <c r="AG682" s="13">
        <v>46374</v>
      </c>
      <c r="AH682"/>
      <c r="AI682"/>
      <c r="AJ682"/>
      <c r="AK682"/>
      <c r="AL682"/>
      <c r="AM682"/>
      <c r="AN682"/>
      <c r="AO682"/>
      <c r="AP682"/>
      <c r="AQ682"/>
      <c r="AR682"/>
      <c r="AS682"/>
      <c r="AT682" s="59">
        <f>VLOOKUP($BR682,Tables!$D$14:$I$27,2,FALSE)*W682</f>
        <v>480</v>
      </c>
      <c r="AU682" s="59">
        <f>VLOOKUP($BR682,Tables!$D$14:$I$27,3,FALSE)</f>
        <v>0</v>
      </c>
      <c r="AV682" s="59">
        <f>VLOOKUP($BR682,Tables!$D$14:$I$27,4,FALSE)*W682</f>
        <v>0</v>
      </c>
      <c r="AW682" s="59">
        <f>VLOOKUP($BR682,Tables!$D$14:$I$27,5,FALSE)*W682</f>
        <v>0</v>
      </c>
      <c r="AX682" s="52">
        <f>IF(ISERROR(VLOOKUP(V682,Tables!$A$2:$B$27,2,FALSE))=TRUE,0,VLOOKUP(V682,Tables!$A$2:$B$27,2,FALSE))*VLOOKUP(BR682,Tables!$D$14:$J$27,7,FALSE)</f>
        <v>0</v>
      </c>
      <c r="AY682" s="52">
        <f>IF(ISERROR(VLOOKUP(BS682,Tables!$A$2:$B$31,2,FALSE))=TRUE,0,VLOOKUP(BS682,Tables!$A$2:$B$31,2,FALSE))</f>
        <v>0</v>
      </c>
      <c r="AZ682" s="59">
        <f>VLOOKUP($BR682,Tables!$D$14:$K$27,8,FALSE)</f>
        <v>0</v>
      </c>
      <c r="BA682" s="59">
        <f>IF(OR(BR682="T150",BR682="HYBT150"),W682*Tables!$L$23,0)</f>
        <v>0</v>
      </c>
      <c r="BB682" s="59">
        <f>IF(OR(BR682="T200",BR682="HYBT200"),W682*Tables!$E$24,0)</f>
        <v>0</v>
      </c>
      <c r="BC682" s="61">
        <f t="shared" si="138"/>
        <v>480</v>
      </c>
      <c r="BD682" s="55" t="str">
        <f t="shared" si="149"/>
        <v/>
      </c>
      <c r="BE682" s="55" t="str">
        <f t="shared" si="149"/>
        <v/>
      </c>
      <c r="BF682" s="55" t="str">
        <f t="shared" si="149"/>
        <v/>
      </c>
      <c r="BG682" s="55" t="str">
        <f t="shared" si="149"/>
        <v/>
      </c>
      <c r="BH682" s="55" t="str">
        <f t="shared" si="149"/>
        <v/>
      </c>
      <c r="BI682" s="55" t="str">
        <f t="shared" si="149"/>
        <v/>
      </c>
      <c r="BJ682" s="55" t="str">
        <f t="shared" si="149"/>
        <v/>
      </c>
      <c r="BK682" s="55" t="str">
        <f t="shared" si="149"/>
        <v/>
      </c>
      <c r="BL682" s="55" t="str">
        <f t="shared" si="149"/>
        <v/>
      </c>
      <c r="BM682" s="55" t="str">
        <f t="shared" si="149"/>
        <v/>
      </c>
      <c r="BN682" s="55" t="str">
        <f t="shared" si="149"/>
        <v/>
      </c>
      <c r="BO682" s="55" t="str">
        <f t="shared" si="149"/>
        <v/>
      </c>
      <c r="BP682" s="55" t="str">
        <f t="shared" si="149"/>
        <v/>
      </c>
      <c r="BQ682" s="55" t="str">
        <f t="shared" si="149"/>
        <v/>
      </c>
      <c r="BR682" s="62" t="str">
        <f t="shared" si="139"/>
        <v>Base</v>
      </c>
      <c r="BS682" s="62" t="str">
        <f t="shared" si="140"/>
        <v/>
      </c>
      <c r="BT682" s="63">
        <f t="shared" si="141"/>
        <v>129</v>
      </c>
      <c r="BU682" s="64">
        <f t="shared" si="142"/>
        <v>6.7399999999999993</v>
      </c>
      <c r="BV682" s="64">
        <f t="shared" si="143"/>
        <v>14.479999999999999</v>
      </c>
      <c r="BW682" s="64">
        <f t="shared" si="144"/>
        <v>107.52</v>
      </c>
      <c r="BX682" s="65">
        <f t="shared" si="145"/>
        <v>46252.74</v>
      </c>
      <c r="BY682" s="65">
        <f t="shared" si="146"/>
        <v>46260.480000000003</v>
      </c>
      <c r="BZ682" s="65">
        <f t="shared" si="147"/>
        <v>46353.52</v>
      </c>
    </row>
    <row r="683" spans="1:78" s="58" customFormat="1" ht="15.5" x14ac:dyDescent="0.35">
      <c r="A683">
        <v>71169</v>
      </c>
      <c r="B683" t="s">
        <v>782</v>
      </c>
      <c r="C683" t="s">
        <v>79</v>
      </c>
      <c r="D683">
        <v>102</v>
      </c>
      <c r="E683" t="s">
        <v>488</v>
      </c>
      <c r="F683" t="s">
        <v>80</v>
      </c>
      <c r="G683" t="s">
        <v>216</v>
      </c>
      <c r="H683" t="s">
        <v>79</v>
      </c>
      <c r="I683" s="13">
        <v>46251</v>
      </c>
      <c r="J683" s="13">
        <v>46304</v>
      </c>
      <c r="K683" s="13">
        <v>46277</v>
      </c>
      <c r="L683" t="s">
        <v>790</v>
      </c>
      <c r="M683" t="s">
        <v>161</v>
      </c>
      <c r="N683">
        <v>24</v>
      </c>
      <c r="O683">
        <v>24</v>
      </c>
      <c r="P683">
        <v>24</v>
      </c>
      <c r="Q683">
        <v>24</v>
      </c>
      <c r="R683">
        <v>0</v>
      </c>
      <c r="S683">
        <v>38897</v>
      </c>
      <c r="T683" t="s">
        <v>265</v>
      </c>
      <c r="U683">
        <v>0</v>
      </c>
      <c r="V683"/>
      <c r="W683">
        <v>3</v>
      </c>
      <c r="X683" t="s">
        <v>194</v>
      </c>
      <c r="Y683"/>
      <c r="Z683" t="s">
        <v>277</v>
      </c>
      <c r="AA683"/>
      <c r="AB683"/>
      <c r="AC683"/>
      <c r="AD683"/>
      <c r="AE683"/>
      <c r="AF683" s="13">
        <v>46251</v>
      </c>
      <c r="AG683" s="13">
        <v>46304</v>
      </c>
      <c r="AH683"/>
      <c r="AI683"/>
      <c r="AJ683"/>
      <c r="AK683"/>
      <c r="AL683"/>
      <c r="AM683"/>
      <c r="AN683"/>
      <c r="AO683"/>
      <c r="AP683"/>
      <c r="AQ683"/>
      <c r="AR683"/>
      <c r="AS683"/>
      <c r="AT683" s="59">
        <f>VLOOKUP($BR683,Tables!$D$14:$I$27,2,FALSE)*W683</f>
        <v>480</v>
      </c>
      <c r="AU683" s="59">
        <f>VLOOKUP($BR683,Tables!$D$14:$I$27,3,FALSE)</f>
        <v>0</v>
      </c>
      <c r="AV683" s="59">
        <f>VLOOKUP($BR683,Tables!$D$14:$I$27,4,FALSE)*W683</f>
        <v>0</v>
      </c>
      <c r="AW683" s="59">
        <f>VLOOKUP($BR683,Tables!$D$14:$I$27,5,FALSE)*W683</f>
        <v>0</v>
      </c>
      <c r="AX683" s="52">
        <f>IF(ISERROR(VLOOKUP(V683,Tables!$A$2:$B$27,2,FALSE))=TRUE,0,VLOOKUP(V683,Tables!$A$2:$B$27,2,FALSE))*VLOOKUP(BR683,Tables!$D$14:$J$27,7,FALSE)</f>
        <v>0</v>
      </c>
      <c r="AY683" s="52">
        <f>IF(ISERROR(VLOOKUP(BS683,Tables!$A$2:$B$31,2,FALSE))=TRUE,0,VLOOKUP(BS683,Tables!$A$2:$B$31,2,FALSE))</f>
        <v>0</v>
      </c>
      <c r="AZ683" s="59">
        <f>VLOOKUP($BR683,Tables!$D$14:$K$27,8,FALSE)</f>
        <v>0</v>
      </c>
      <c r="BA683" s="59">
        <f>IF(OR(BR683="T150",BR683="HYBT150"),W683*Tables!$L$23,0)</f>
        <v>0</v>
      </c>
      <c r="BB683" s="59">
        <f>IF(OR(BR683="T200",BR683="HYBT200"),W683*Tables!$E$24,0)</f>
        <v>0</v>
      </c>
      <c r="BC683" s="61">
        <f t="shared" si="138"/>
        <v>480</v>
      </c>
      <c r="BD683" s="55" t="str">
        <f t="shared" si="149"/>
        <v/>
      </c>
      <c r="BE683" s="55" t="str">
        <f t="shared" si="149"/>
        <v/>
      </c>
      <c r="BF683" s="55" t="str">
        <f t="shared" si="149"/>
        <v/>
      </c>
      <c r="BG683" s="55" t="str">
        <f t="shared" si="149"/>
        <v/>
      </c>
      <c r="BH683" s="55" t="str">
        <f t="shared" si="149"/>
        <v/>
      </c>
      <c r="BI683" s="55" t="str">
        <f t="shared" si="149"/>
        <v/>
      </c>
      <c r="BJ683" s="55" t="str">
        <f t="shared" si="149"/>
        <v/>
      </c>
      <c r="BK683" s="55" t="str">
        <f t="shared" si="149"/>
        <v/>
      </c>
      <c r="BL683" s="55" t="str">
        <f t="shared" si="149"/>
        <v/>
      </c>
      <c r="BM683" s="55" t="str">
        <f t="shared" si="149"/>
        <v/>
      </c>
      <c r="BN683" s="55" t="str">
        <f t="shared" si="149"/>
        <v/>
      </c>
      <c r="BO683" s="55" t="str">
        <f t="shared" si="149"/>
        <v/>
      </c>
      <c r="BP683" s="55" t="str">
        <f t="shared" si="149"/>
        <v/>
      </c>
      <c r="BQ683" s="55" t="str">
        <f t="shared" si="149"/>
        <v/>
      </c>
      <c r="BR683" s="62" t="str">
        <f t="shared" si="139"/>
        <v>Base</v>
      </c>
      <c r="BS683" s="62" t="str">
        <f t="shared" si="140"/>
        <v/>
      </c>
      <c r="BT683" s="63">
        <f t="shared" si="141"/>
        <v>54</v>
      </c>
      <c r="BU683" s="64">
        <f t="shared" si="142"/>
        <v>2.2399999999999998</v>
      </c>
      <c r="BV683" s="64">
        <f t="shared" si="143"/>
        <v>5.4799999999999995</v>
      </c>
      <c r="BW683" s="64">
        <f t="shared" si="144"/>
        <v>44.519999999999996</v>
      </c>
      <c r="BX683" s="65">
        <f t="shared" si="145"/>
        <v>46253.24</v>
      </c>
      <c r="BY683" s="65">
        <f t="shared" si="146"/>
        <v>46256.480000000003</v>
      </c>
      <c r="BZ683" s="65">
        <f t="shared" si="147"/>
        <v>46295.519999999997</v>
      </c>
    </row>
    <row r="684" spans="1:78" s="58" customFormat="1" ht="15.5" x14ac:dyDescent="0.35">
      <c r="A684">
        <v>70963</v>
      </c>
      <c r="B684" t="s">
        <v>782</v>
      </c>
      <c r="C684" t="s">
        <v>79</v>
      </c>
      <c r="D684">
        <v>102</v>
      </c>
      <c r="E684" t="s">
        <v>470</v>
      </c>
      <c r="F684" t="s">
        <v>80</v>
      </c>
      <c r="G684" t="s">
        <v>216</v>
      </c>
      <c r="H684" t="s">
        <v>79</v>
      </c>
      <c r="I684" s="13">
        <v>46307</v>
      </c>
      <c r="J684" s="13">
        <v>46367</v>
      </c>
      <c r="K684" s="13">
        <v>46337</v>
      </c>
      <c r="L684" t="s">
        <v>790</v>
      </c>
      <c r="M684" t="s">
        <v>161</v>
      </c>
      <c r="N684">
        <v>24</v>
      </c>
      <c r="O684">
        <v>7</v>
      </c>
      <c r="P684">
        <v>7</v>
      </c>
      <c r="Q684">
        <v>7</v>
      </c>
      <c r="R684">
        <v>0</v>
      </c>
      <c r="S684">
        <v>38897</v>
      </c>
      <c r="T684" t="s">
        <v>265</v>
      </c>
      <c r="U684">
        <v>0</v>
      </c>
      <c r="V684"/>
      <c r="W684">
        <v>3</v>
      </c>
      <c r="X684" t="s">
        <v>194</v>
      </c>
      <c r="Y684"/>
      <c r="Z684" t="s">
        <v>277</v>
      </c>
      <c r="AA684"/>
      <c r="AB684"/>
      <c r="AC684"/>
      <c r="AD684"/>
      <c r="AE684"/>
      <c r="AF684" s="13">
        <v>46307</v>
      </c>
      <c r="AG684" s="13">
        <v>46367</v>
      </c>
      <c r="AH684"/>
      <c r="AI684"/>
      <c r="AJ684"/>
      <c r="AK684"/>
      <c r="AL684"/>
      <c r="AM684"/>
      <c r="AN684"/>
      <c r="AO684"/>
      <c r="AP684"/>
      <c r="AQ684"/>
      <c r="AR684"/>
      <c r="AS684"/>
      <c r="AT684" s="59">
        <f>VLOOKUP($BR684,Tables!$D$14:$I$27,2,FALSE)*W684</f>
        <v>480</v>
      </c>
      <c r="AU684" s="59">
        <f>VLOOKUP($BR684,Tables!$D$14:$I$27,3,FALSE)</f>
        <v>0</v>
      </c>
      <c r="AV684" s="59">
        <f>VLOOKUP($BR684,Tables!$D$14:$I$27,4,FALSE)*W684</f>
        <v>0</v>
      </c>
      <c r="AW684" s="59">
        <f>VLOOKUP($BR684,Tables!$D$14:$I$27,5,FALSE)*W684</f>
        <v>0</v>
      </c>
      <c r="AX684" s="52">
        <f>IF(ISERROR(VLOOKUP(V684,Tables!$A$2:$B$27,2,FALSE))=TRUE,0,VLOOKUP(V684,Tables!$A$2:$B$27,2,FALSE))*VLOOKUP(BR684,Tables!$D$14:$J$27,7,FALSE)</f>
        <v>0</v>
      </c>
      <c r="AY684" s="52">
        <f>IF(ISERROR(VLOOKUP(BS684,Tables!$A$2:$B$31,2,FALSE))=TRUE,0,VLOOKUP(BS684,Tables!$A$2:$B$31,2,FALSE))</f>
        <v>0</v>
      </c>
      <c r="AZ684" s="59">
        <f>VLOOKUP($BR684,Tables!$D$14:$K$27,8,FALSE)</f>
        <v>0</v>
      </c>
      <c r="BA684" s="59">
        <f>IF(OR(BR684="T150",BR684="HYBT150"),W684*Tables!$L$23,0)</f>
        <v>0</v>
      </c>
      <c r="BB684" s="59">
        <f>IF(OR(BR684="T200",BR684="HYBT200"),W684*Tables!$E$24,0)</f>
        <v>0</v>
      </c>
      <c r="BC684" s="61">
        <f t="shared" si="138"/>
        <v>480</v>
      </c>
      <c r="BD684" s="55" t="str">
        <f t="shared" si="149"/>
        <v/>
      </c>
      <c r="BE684" s="55" t="str">
        <f t="shared" si="149"/>
        <v/>
      </c>
      <c r="BF684" s="55" t="str">
        <f t="shared" si="149"/>
        <v/>
      </c>
      <c r="BG684" s="55" t="str">
        <f t="shared" si="149"/>
        <v/>
      </c>
      <c r="BH684" s="55" t="str">
        <f t="shared" si="149"/>
        <v/>
      </c>
      <c r="BI684" s="55" t="str">
        <f t="shared" si="149"/>
        <v/>
      </c>
      <c r="BJ684" s="55" t="str">
        <f t="shared" si="149"/>
        <v/>
      </c>
      <c r="BK684" s="55" t="str">
        <f t="shared" si="149"/>
        <v/>
      </c>
      <c r="BL684" s="55" t="str">
        <f t="shared" si="149"/>
        <v/>
      </c>
      <c r="BM684" s="55" t="str">
        <f t="shared" si="149"/>
        <v/>
      </c>
      <c r="BN684" s="55" t="str">
        <f t="shared" si="149"/>
        <v/>
      </c>
      <c r="BO684" s="55" t="str">
        <f t="shared" si="149"/>
        <v/>
      </c>
      <c r="BP684" s="55" t="str">
        <f t="shared" si="149"/>
        <v/>
      </c>
      <c r="BQ684" s="55" t="str">
        <f t="shared" si="149"/>
        <v/>
      </c>
      <c r="BR684" s="62" t="str">
        <f t="shared" si="139"/>
        <v>Base</v>
      </c>
      <c r="BS684" s="62" t="str">
        <f t="shared" si="140"/>
        <v/>
      </c>
      <c r="BT684" s="63">
        <f t="shared" si="141"/>
        <v>61</v>
      </c>
      <c r="BU684" s="64">
        <f t="shared" si="142"/>
        <v>2.6599999999999997</v>
      </c>
      <c r="BV684" s="64">
        <f t="shared" si="143"/>
        <v>6.3199999999999994</v>
      </c>
      <c r="BW684" s="64">
        <f t="shared" si="144"/>
        <v>50.4</v>
      </c>
      <c r="BX684" s="65">
        <f t="shared" si="145"/>
        <v>46309.66</v>
      </c>
      <c r="BY684" s="65">
        <f t="shared" si="146"/>
        <v>46313.32</v>
      </c>
      <c r="BZ684" s="65">
        <f t="shared" si="147"/>
        <v>46357.4</v>
      </c>
    </row>
    <row r="685" spans="1:78" s="58" customFormat="1" ht="15.5" x14ac:dyDescent="0.35">
      <c r="A685">
        <v>70964</v>
      </c>
      <c r="B685" t="s">
        <v>782</v>
      </c>
      <c r="C685" t="s">
        <v>79</v>
      </c>
      <c r="D685">
        <v>102</v>
      </c>
      <c r="E685" t="s">
        <v>500</v>
      </c>
      <c r="F685" t="s">
        <v>80</v>
      </c>
      <c r="G685" t="s">
        <v>216</v>
      </c>
      <c r="H685" t="s">
        <v>79</v>
      </c>
      <c r="I685" s="13">
        <v>46307</v>
      </c>
      <c r="J685" s="13">
        <v>46367</v>
      </c>
      <c r="K685" s="13">
        <v>46337</v>
      </c>
      <c r="L685" t="s">
        <v>790</v>
      </c>
      <c r="M685" t="s">
        <v>161</v>
      </c>
      <c r="N685">
        <v>24</v>
      </c>
      <c r="O685">
        <v>0</v>
      </c>
      <c r="P685">
        <v>0</v>
      </c>
      <c r="Q685">
        <v>0</v>
      </c>
      <c r="R685">
        <v>0</v>
      </c>
      <c r="S685" t="s">
        <v>197</v>
      </c>
      <c r="T685" t="s">
        <v>197</v>
      </c>
      <c r="U685">
        <v>0</v>
      </c>
      <c r="V685"/>
      <c r="W685">
        <v>3</v>
      </c>
      <c r="X685" t="s">
        <v>293</v>
      </c>
      <c r="Y685"/>
      <c r="Z685" t="s">
        <v>749</v>
      </c>
      <c r="AA685"/>
      <c r="AB685"/>
      <c r="AC685"/>
      <c r="AD685"/>
      <c r="AE685"/>
      <c r="AF685" s="13">
        <v>46307</v>
      </c>
      <c r="AG685" s="13">
        <v>46367</v>
      </c>
      <c r="AH685"/>
      <c r="AI685"/>
      <c r="AJ685"/>
      <c r="AK685"/>
      <c r="AL685"/>
      <c r="AM685"/>
      <c r="AN685"/>
      <c r="AO685"/>
      <c r="AP685"/>
      <c r="AQ685"/>
      <c r="AR685"/>
      <c r="AS685"/>
      <c r="AT685" s="59">
        <f>VLOOKUP($BR685,Tables!$D$14:$I$27,2,FALSE)*W685</f>
        <v>480</v>
      </c>
      <c r="AU685" s="59">
        <f>VLOOKUP($BR685,Tables!$D$14:$I$27,3,FALSE)</f>
        <v>0</v>
      </c>
      <c r="AV685" s="59">
        <f>VLOOKUP($BR685,Tables!$D$14:$I$27,4,FALSE)*W685</f>
        <v>0</v>
      </c>
      <c r="AW685" s="59">
        <f>VLOOKUP($BR685,Tables!$D$14:$I$27,5,FALSE)*W685</f>
        <v>0</v>
      </c>
      <c r="AX685" s="52">
        <f>IF(ISERROR(VLOOKUP(V685,Tables!$A$2:$B$27,2,FALSE))=TRUE,0,VLOOKUP(V685,Tables!$A$2:$B$27,2,FALSE))*VLOOKUP(BR685,Tables!$D$14:$J$27,7,FALSE)</f>
        <v>0</v>
      </c>
      <c r="AY685" s="52">
        <f>IF(ISERROR(VLOOKUP(BS685,Tables!$A$2:$B$31,2,FALSE))=TRUE,0,VLOOKUP(BS685,Tables!$A$2:$B$31,2,FALSE))</f>
        <v>0</v>
      </c>
      <c r="AZ685" s="59">
        <f>VLOOKUP($BR685,Tables!$D$14:$K$27,8,FALSE)</f>
        <v>0</v>
      </c>
      <c r="BA685" s="59">
        <f>IF(OR(BR685="T150",BR685="HYBT150"),W685*Tables!$L$23,0)</f>
        <v>0</v>
      </c>
      <c r="BB685" s="59">
        <f>IF(OR(BR685="T200",BR685="HYBT200"),W685*Tables!$E$24,0)</f>
        <v>0</v>
      </c>
      <c r="BC685" s="61">
        <f t="shared" si="138"/>
        <v>480</v>
      </c>
      <c r="BD685" s="55" t="str">
        <f t="shared" si="149"/>
        <v/>
      </c>
      <c r="BE685" s="55" t="str">
        <f t="shared" si="149"/>
        <v/>
      </c>
      <c r="BF685" s="55" t="str">
        <f t="shared" si="149"/>
        <v/>
      </c>
      <c r="BG685" s="55" t="str">
        <f t="shared" si="149"/>
        <v/>
      </c>
      <c r="BH685" s="55" t="str">
        <f t="shared" si="149"/>
        <v/>
      </c>
      <c r="BI685" s="55" t="str">
        <f t="shared" si="149"/>
        <v/>
      </c>
      <c r="BJ685" s="55" t="str">
        <f t="shared" si="149"/>
        <v/>
      </c>
      <c r="BK685" s="55" t="str">
        <f t="shared" si="149"/>
        <v/>
      </c>
      <c r="BL685" s="55" t="str">
        <f t="shared" si="149"/>
        <v/>
      </c>
      <c r="BM685" s="55" t="str">
        <f t="shared" si="149"/>
        <v/>
      </c>
      <c r="BN685" s="55" t="str">
        <f t="shared" si="149"/>
        <v/>
      </c>
      <c r="BO685" s="55" t="str">
        <f t="shared" si="149"/>
        <v/>
      </c>
      <c r="BP685" s="55" t="str">
        <f t="shared" si="149"/>
        <v/>
      </c>
      <c r="BQ685" s="55" t="str">
        <f t="shared" si="149"/>
        <v/>
      </c>
      <c r="BR685" s="62" t="str">
        <f t="shared" si="139"/>
        <v>Base</v>
      </c>
      <c r="BS685" s="62" t="str">
        <f t="shared" si="140"/>
        <v/>
      </c>
      <c r="BT685" s="63">
        <f t="shared" si="141"/>
        <v>61</v>
      </c>
      <c r="BU685" s="64">
        <f t="shared" si="142"/>
        <v>2.6599999999999997</v>
      </c>
      <c r="BV685" s="64">
        <f t="shared" si="143"/>
        <v>6.3199999999999994</v>
      </c>
      <c r="BW685" s="64">
        <f t="shared" si="144"/>
        <v>50.4</v>
      </c>
      <c r="BX685" s="65">
        <f t="shared" si="145"/>
        <v>46309.66</v>
      </c>
      <c r="BY685" s="65">
        <f t="shared" si="146"/>
        <v>46313.32</v>
      </c>
      <c r="BZ685" s="65">
        <f t="shared" si="147"/>
        <v>46357.4</v>
      </c>
    </row>
    <row r="686" spans="1:78" s="58" customFormat="1" ht="15.5" x14ac:dyDescent="0.35">
      <c r="A686">
        <v>70965</v>
      </c>
      <c r="B686" t="s">
        <v>782</v>
      </c>
      <c r="C686" t="s">
        <v>79</v>
      </c>
      <c r="D686">
        <v>102</v>
      </c>
      <c r="E686" t="s">
        <v>588</v>
      </c>
      <c r="F686" t="s">
        <v>80</v>
      </c>
      <c r="G686" t="s">
        <v>216</v>
      </c>
      <c r="H686" t="s">
        <v>79</v>
      </c>
      <c r="I686" s="13">
        <v>46307</v>
      </c>
      <c r="J686" s="13">
        <v>46367</v>
      </c>
      <c r="K686" s="13">
        <v>46337</v>
      </c>
      <c r="L686" t="s">
        <v>790</v>
      </c>
      <c r="M686" t="s">
        <v>161</v>
      </c>
      <c r="N686">
        <v>24</v>
      </c>
      <c r="O686">
        <v>0</v>
      </c>
      <c r="P686">
        <v>0</v>
      </c>
      <c r="Q686">
        <v>0</v>
      </c>
      <c r="R686">
        <v>0</v>
      </c>
      <c r="S686" t="s">
        <v>197</v>
      </c>
      <c r="T686" t="s">
        <v>197</v>
      </c>
      <c r="U686">
        <v>0</v>
      </c>
      <c r="V686"/>
      <c r="W686">
        <v>3</v>
      </c>
      <c r="X686" t="s">
        <v>293</v>
      </c>
      <c r="Y686"/>
      <c r="Z686" t="s">
        <v>277</v>
      </c>
      <c r="AA686"/>
      <c r="AB686"/>
      <c r="AC686"/>
      <c r="AD686"/>
      <c r="AE686"/>
      <c r="AF686" s="13">
        <v>46307</v>
      </c>
      <c r="AG686" s="13">
        <v>46367</v>
      </c>
      <c r="AH686"/>
      <c r="AI686"/>
      <c r="AJ686"/>
      <c r="AK686"/>
      <c r="AL686"/>
      <c r="AM686"/>
      <c r="AN686"/>
      <c r="AO686"/>
      <c r="AP686"/>
      <c r="AQ686"/>
      <c r="AR686"/>
      <c r="AS686"/>
      <c r="AT686" s="59">
        <f>VLOOKUP($BR686,Tables!$D$14:$I$27,2,FALSE)*W686</f>
        <v>480</v>
      </c>
      <c r="AU686" s="59">
        <f>VLOOKUP($BR686,Tables!$D$14:$I$27,3,FALSE)</f>
        <v>0</v>
      </c>
      <c r="AV686" s="59">
        <f>VLOOKUP($BR686,Tables!$D$14:$I$27,4,FALSE)*W686</f>
        <v>0</v>
      </c>
      <c r="AW686" s="59">
        <f>VLOOKUP($BR686,Tables!$D$14:$I$27,5,FALSE)*W686</f>
        <v>0</v>
      </c>
      <c r="AX686" s="52">
        <f>IF(ISERROR(VLOOKUP(V686,Tables!$A$2:$B$27,2,FALSE))=TRUE,0,VLOOKUP(V686,Tables!$A$2:$B$27,2,FALSE))*VLOOKUP(BR686,Tables!$D$14:$J$27,7,FALSE)</f>
        <v>0</v>
      </c>
      <c r="AY686" s="52">
        <f>IF(ISERROR(VLOOKUP(BS686,Tables!$A$2:$B$31,2,FALSE))=TRUE,0,VLOOKUP(BS686,Tables!$A$2:$B$31,2,FALSE))</f>
        <v>0</v>
      </c>
      <c r="AZ686" s="59">
        <f>VLOOKUP($BR686,Tables!$D$14:$K$27,8,FALSE)</f>
        <v>0</v>
      </c>
      <c r="BA686" s="59">
        <f>IF(OR(BR686="T150",BR686="HYBT150"),W686*Tables!$L$23,0)</f>
        <v>0</v>
      </c>
      <c r="BB686" s="59">
        <f>IF(OR(BR686="T200",BR686="HYBT200"),W686*Tables!$E$24,0)</f>
        <v>0</v>
      </c>
      <c r="BC686" s="61">
        <f t="shared" si="138"/>
        <v>480</v>
      </c>
      <c r="BD686" s="55" t="str">
        <f t="shared" si="149"/>
        <v/>
      </c>
      <c r="BE686" s="55" t="str">
        <f t="shared" si="149"/>
        <v/>
      </c>
      <c r="BF686" s="55" t="str">
        <f t="shared" si="149"/>
        <v/>
      </c>
      <c r="BG686" s="55" t="str">
        <f t="shared" si="149"/>
        <v/>
      </c>
      <c r="BH686" s="55" t="str">
        <f t="shared" si="149"/>
        <v/>
      </c>
      <c r="BI686" s="55" t="str">
        <f t="shared" si="149"/>
        <v/>
      </c>
      <c r="BJ686" s="55" t="str">
        <f t="shared" si="149"/>
        <v/>
      </c>
      <c r="BK686" s="55" t="str">
        <f t="shared" si="149"/>
        <v/>
      </c>
      <c r="BL686" s="55" t="str">
        <f t="shared" si="149"/>
        <v/>
      </c>
      <c r="BM686" s="55" t="str">
        <f t="shared" si="149"/>
        <v/>
      </c>
      <c r="BN686" s="55" t="str">
        <f t="shared" si="149"/>
        <v/>
      </c>
      <c r="BO686" s="55" t="str">
        <f t="shared" si="149"/>
        <v/>
      </c>
      <c r="BP686" s="55" t="str">
        <f t="shared" si="149"/>
        <v/>
      </c>
      <c r="BQ686" s="55" t="str">
        <f t="shared" si="149"/>
        <v/>
      </c>
      <c r="BR686" s="62" t="str">
        <f t="shared" si="139"/>
        <v>Base</v>
      </c>
      <c r="BS686" s="62" t="str">
        <f t="shared" si="140"/>
        <v/>
      </c>
      <c r="BT686" s="63">
        <f t="shared" si="141"/>
        <v>61</v>
      </c>
      <c r="BU686" s="64">
        <f t="shared" si="142"/>
        <v>2.6599999999999997</v>
      </c>
      <c r="BV686" s="64">
        <f t="shared" si="143"/>
        <v>6.3199999999999994</v>
      </c>
      <c r="BW686" s="64">
        <f t="shared" si="144"/>
        <v>50.4</v>
      </c>
      <c r="BX686" s="65">
        <f t="shared" si="145"/>
        <v>46309.66</v>
      </c>
      <c r="BY686" s="65">
        <f t="shared" si="146"/>
        <v>46313.32</v>
      </c>
      <c r="BZ686" s="65">
        <f t="shared" si="147"/>
        <v>46357.4</v>
      </c>
    </row>
    <row r="687" spans="1:78" s="58" customFormat="1" ht="15.5" x14ac:dyDescent="0.35">
      <c r="A687">
        <v>72205</v>
      </c>
      <c r="B687" t="s">
        <v>782</v>
      </c>
      <c r="C687" t="s">
        <v>79</v>
      </c>
      <c r="D687">
        <v>110</v>
      </c>
      <c r="E687">
        <v>3090</v>
      </c>
      <c r="F687" t="s">
        <v>1184</v>
      </c>
      <c r="G687" t="s">
        <v>216</v>
      </c>
      <c r="H687" t="s">
        <v>79</v>
      </c>
      <c r="I687" s="13">
        <v>46253</v>
      </c>
      <c r="J687" s="13">
        <v>46533</v>
      </c>
      <c r="K687" s="13">
        <v>46393</v>
      </c>
      <c r="L687" t="s">
        <v>1185</v>
      </c>
      <c r="M687" t="s">
        <v>512</v>
      </c>
      <c r="N687">
        <v>24</v>
      </c>
      <c r="O687">
        <v>0</v>
      </c>
      <c r="P687">
        <v>0</v>
      </c>
      <c r="Q687">
        <v>0</v>
      </c>
      <c r="R687">
        <v>0</v>
      </c>
      <c r="S687" t="s">
        <v>197</v>
      </c>
      <c r="T687" t="s">
        <v>197</v>
      </c>
      <c r="U687">
        <v>0</v>
      </c>
      <c r="V687"/>
      <c r="W687">
        <v>3</v>
      </c>
      <c r="X687" t="s">
        <v>194</v>
      </c>
      <c r="Y687"/>
      <c r="Z687" t="s">
        <v>153</v>
      </c>
      <c r="AA687" t="s">
        <v>153</v>
      </c>
      <c r="AB687" t="s">
        <v>199</v>
      </c>
      <c r="AC687" t="s">
        <v>486</v>
      </c>
      <c r="AD687" t="s">
        <v>487</v>
      </c>
      <c r="AE687" t="s">
        <v>480</v>
      </c>
      <c r="AF687" s="13">
        <v>46253</v>
      </c>
      <c r="AG687" s="13">
        <v>46533</v>
      </c>
      <c r="AH687"/>
      <c r="AI687"/>
      <c r="AJ687"/>
      <c r="AK687"/>
      <c r="AL687"/>
      <c r="AM687"/>
      <c r="AN687"/>
      <c r="AO687"/>
      <c r="AP687"/>
      <c r="AQ687"/>
      <c r="AR687"/>
      <c r="AS687"/>
      <c r="AT687" s="59">
        <f>VLOOKUP($BR687,Tables!$D$14:$I$27,2,FALSE)*W687</f>
        <v>480</v>
      </c>
      <c r="AU687" s="59">
        <f>VLOOKUP($BR687,Tables!$D$14:$I$27,3,FALSE)</f>
        <v>0</v>
      </c>
      <c r="AV687" s="59">
        <f>VLOOKUP($BR687,Tables!$D$14:$I$27,4,FALSE)*W687</f>
        <v>0</v>
      </c>
      <c r="AW687" s="59">
        <f>VLOOKUP($BR687,Tables!$D$14:$I$27,5,FALSE)*W687</f>
        <v>0</v>
      </c>
      <c r="AX687" s="52">
        <f>IF(ISERROR(VLOOKUP(V687,Tables!$A$2:$B$27,2,FALSE))=TRUE,0,VLOOKUP(V687,Tables!$A$2:$B$27,2,FALSE))*VLOOKUP(BR687,Tables!$D$14:$J$27,7,FALSE)</f>
        <v>0</v>
      </c>
      <c r="AY687" s="52">
        <f>IF(ISERROR(VLOOKUP(BS687,Tables!$A$2:$B$31,2,FALSE))=TRUE,0,VLOOKUP(BS687,Tables!$A$2:$B$31,2,FALSE))</f>
        <v>0</v>
      </c>
      <c r="AZ687" s="59">
        <f>VLOOKUP($BR687,Tables!$D$14:$K$27,8,FALSE)</f>
        <v>0</v>
      </c>
      <c r="BA687" s="59">
        <f>IF(OR(BR687="T150",BR687="HYBT150"),W687*Tables!$L$23,0)</f>
        <v>0</v>
      </c>
      <c r="BB687" s="59">
        <f>IF(OR(BR687="T200",BR687="HYBT200"),W687*Tables!$E$24,0)</f>
        <v>0</v>
      </c>
      <c r="BC687" s="61">
        <f t="shared" si="138"/>
        <v>480</v>
      </c>
      <c r="BD687" s="55" t="str">
        <f t="shared" si="149"/>
        <v/>
      </c>
      <c r="BE687" s="55" t="str">
        <f t="shared" si="149"/>
        <v/>
      </c>
      <c r="BF687" s="55" t="str">
        <f t="shared" si="149"/>
        <v/>
      </c>
      <c r="BG687" s="55" t="str">
        <f t="shared" si="149"/>
        <v/>
      </c>
      <c r="BH687" s="55" t="str">
        <f t="shared" si="149"/>
        <v/>
      </c>
      <c r="BI687" s="55" t="str">
        <f t="shared" si="149"/>
        <v/>
      </c>
      <c r="BJ687" s="55" t="str">
        <f t="shared" si="149"/>
        <v/>
      </c>
      <c r="BK687" s="55" t="str">
        <f t="shared" si="149"/>
        <v/>
      </c>
      <c r="BL687" s="55" t="str">
        <f t="shared" si="149"/>
        <v/>
      </c>
      <c r="BM687" s="55" t="str">
        <f t="shared" si="149"/>
        <v/>
      </c>
      <c r="BN687" s="55" t="str">
        <f t="shared" si="149"/>
        <v/>
      </c>
      <c r="BO687" s="55" t="str">
        <f t="shared" si="149"/>
        <v/>
      </c>
      <c r="BP687" s="55" t="str">
        <f t="shared" si="149"/>
        <v/>
      </c>
      <c r="BQ687" s="55" t="str">
        <f t="shared" ref="BD687:BQ706" si="150">IF(ISERROR(SEARCHB(" "&amp;BQ$1&amp;" "," "&amp;$L687&amp;" "))=TRUE,"",BQ$1)</f>
        <v/>
      </c>
      <c r="BR687" s="62" t="str">
        <f t="shared" si="139"/>
        <v>Base</v>
      </c>
      <c r="BS687" s="62" t="str">
        <f t="shared" si="140"/>
        <v/>
      </c>
      <c r="BT687" s="63">
        <f t="shared" si="141"/>
        <v>281</v>
      </c>
      <c r="BU687" s="64">
        <f t="shared" si="142"/>
        <v>15.86</v>
      </c>
      <c r="BV687" s="64">
        <f t="shared" si="143"/>
        <v>32.72</v>
      </c>
      <c r="BW687" s="64">
        <f t="shared" si="144"/>
        <v>235.2</v>
      </c>
      <c r="BX687" s="65">
        <f t="shared" si="145"/>
        <v>46268.86</v>
      </c>
      <c r="BY687" s="65">
        <f t="shared" si="146"/>
        <v>46285.72</v>
      </c>
      <c r="BZ687" s="65">
        <f t="shared" si="147"/>
        <v>46489.2</v>
      </c>
    </row>
    <row r="688" spans="1:78" s="58" customFormat="1" ht="15.5" x14ac:dyDescent="0.35">
      <c r="A688">
        <v>72206</v>
      </c>
      <c r="B688" t="s">
        <v>782</v>
      </c>
      <c r="C688" t="s">
        <v>79</v>
      </c>
      <c r="D688">
        <v>110</v>
      </c>
      <c r="E688">
        <v>3091</v>
      </c>
      <c r="F688" t="s">
        <v>1184</v>
      </c>
      <c r="G688" t="s">
        <v>216</v>
      </c>
      <c r="H688" t="s">
        <v>79</v>
      </c>
      <c r="I688" s="13">
        <v>46253</v>
      </c>
      <c r="J688" s="13">
        <v>46533</v>
      </c>
      <c r="K688" s="13">
        <v>46393</v>
      </c>
      <c r="L688" t="s">
        <v>1185</v>
      </c>
      <c r="M688" t="s">
        <v>512</v>
      </c>
      <c r="N688">
        <v>24</v>
      </c>
      <c r="O688">
        <v>0</v>
      </c>
      <c r="P688">
        <v>0</v>
      </c>
      <c r="Q688">
        <v>0</v>
      </c>
      <c r="R688">
        <v>0</v>
      </c>
      <c r="S688" t="s">
        <v>197</v>
      </c>
      <c r="T688" t="s">
        <v>197</v>
      </c>
      <c r="U688">
        <v>0</v>
      </c>
      <c r="V688"/>
      <c r="W688">
        <v>3</v>
      </c>
      <c r="X688" t="s">
        <v>194</v>
      </c>
      <c r="Y688"/>
      <c r="Z688" t="s">
        <v>153</v>
      </c>
      <c r="AA688" t="s">
        <v>153</v>
      </c>
      <c r="AB688" t="s">
        <v>199</v>
      </c>
      <c r="AC688" t="s">
        <v>215</v>
      </c>
      <c r="AD688" t="s">
        <v>603</v>
      </c>
      <c r="AE688" t="s">
        <v>480</v>
      </c>
      <c r="AF688" s="13">
        <v>46253</v>
      </c>
      <c r="AG688" s="13">
        <v>46533</v>
      </c>
      <c r="AH688"/>
      <c r="AI688"/>
      <c r="AJ688"/>
      <c r="AK688"/>
      <c r="AL688"/>
      <c r="AM688"/>
      <c r="AN688"/>
      <c r="AO688"/>
      <c r="AP688"/>
      <c r="AQ688"/>
      <c r="AR688"/>
      <c r="AS688"/>
      <c r="AT688" s="59">
        <f>VLOOKUP($BR688,Tables!$D$14:$I$27,2,FALSE)*W688</f>
        <v>480</v>
      </c>
      <c r="AU688" s="59">
        <f>VLOOKUP($BR688,Tables!$D$14:$I$27,3,FALSE)</f>
        <v>0</v>
      </c>
      <c r="AV688" s="59">
        <f>VLOOKUP($BR688,Tables!$D$14:$I$27,4,FALSE)*W688</f>
        <v>0</v>
      </c>
      <c r="AW688" s="59">
        <f>VLOOKUP($BR688,Tables!$D$14:$I$27,5,FALSE)*W688</f>
        <v>0</v>
      </c>
      <c r="AX688" s="52">
        <f>IF(ISERROR(VLOOKUP(V688,Tables!$A$2:$B$27,2,FALSE))=TRUE,0,VLOOKUP(V688,Tables!$A$2:$B$27,2,FALSE))*VLOOKUP(BR688,Tables!$D$14:$J$27,7,FALSE)</f>
        <v>0</v>
      </c>
      <c r="AY688" s="52">
        <f>IF(ISERROR(VLOOKUP(BS688,Tables!$A$2:$B$31,2,FALSE))=TRUE,0,VLOOKUP(BS688,Tables!$A$2:$B$31,2,FALSE))</f>
        <v>0</v>
      </c>
      <c r="AZ688" s="59">
        <f>VLOOKUP($BR688,Tables!$D$14:$K$27,8,FALSE)</f>
        <v>0</v>
      </c>
      <c r="BA688" s="59">
        <f>IF(OR(BR688="T150",BR688="HYBT150"),W688*Tables!$L$23,0)</f>
        <v>0</v>
      </c>
      <c r="BB688" s="59">
        <f>IF(OR(BR688="T200",BR688="HYBT200"),W688*Tables!$E$24,0)</f>
        <v>0</v>
      </c>
      <c r="BC688" s="61">
        <f t="shared" si="138"/>
        <v>480</v>
      </c>
      <c r="BD688" s="55" t="str">
        <f t="shared" si="150"/>
        <v/>
      </c>
      <c r="BE688" s="55" t="str">
        <f t="shared" si="150"/>
        <v/>
      </c>
      <c r="BF688" s="55" t="str">
        <f t="shared" si="150"/>
        <v/>
      </c>
      <c r="BG688" s="55" t="str">
        <f t="shared" si="150"/>
        <v/>
      </c>
      <c r="BH688" s="55" t="str">
        <f t="shared" si="150"/>
        <v/>
      </c>
      <c r="BI688" s="55" t="str">
        <f t="shared" si="150"/>
        <v/>
      </c>
      <c r="BJ688" s="55" t="str">
        <f t="shared" si="150"/>
        <v/>
      </c>
      <c r="BK688" s="55" t="str">
        <f t="shared" si="150"/>
        <v/>
      </c>
      <c r="BL688" s="55" t="str">
        <f t="shared" si="150"/>
        <v/>
      </c>
      <c r="BM688" s="55" t="str">
        <f t="shared" si="150"/>
        <v/>
      </c>
      <c r="BN688" s="55" t="str">
        <f t="shared" si="150"/>
        <v/>
      </c>
      <c r="BO688" s="55" t="str">
        <f t="shared" si="150"/>
        <v/>
      </c>
      <c r="BP688" s="55" t="str">
        <f t="shared" si="150"/>
        <v/>
      </c>
      <c r="BQ688" s="55" t="str">
        <f t="shared" si="150"/>
        <v/>
      </c>
      <c r="BR688" s="62" t="str">
        <f t="shared" si="139"/>
        <v>Base</v>
      </c>
      <c r="BS688" s="62" t="str">
        <f t="shared" si="140"/>
        <v/>
      </c>
      <c r="BT688" s="63">
        <f t="shared" si="141"/>
        <v>281</v>
      </c>
      <c r="BU688" s="64">
        <f t="shared" si="142"/>
        <v>15.86</v>
      </c>
      <c r="BV688" s="64">
        <f t="shared" si="143"/>
        <v>32.72</v>
      </c>
      <c r="BW688" s="64">
        <f t="shared" si="144"/>
        <v>235.2</v>
      </c>
      <c r="BX688" s="65">
        <f t="shared" si="145"/>
        <v>46268.86</v>
      </c>
      <c r="BY688" s="65">
        <f t="shared" si="146"/>
        <v>46285.72</v>
      </c>
      <c r="BZ688" s="65">
        <f t="shared" si="147"/>
        <v>46489.2</v>
      </c>
    </row>
    <row r="689" spans="1:78" s="58" customFormat="1" ht="15.5" x14ac:dyDescent="0.35">
      <c r="A689">
        <v>71459</v>
      </c>
      <c r="B689" t="s">
        <v>782</v>
      </c>
      <c r="C689" t="s">
        <v>79</v>
      </c>
      <c r="D689">
        <v>225</v>
      </c>
      <c r="E689">
        <v>3001</v>
      </c>
      <c r="F689" t="s">
        <v>81</v>
      </c>
      <c r="G689" t="s">
        <v>216</v>
      </c>
      <c r="H689" t="s">
        <v>79</v>
      </c>
      <c r="I689" s="13">
        <v>46251</v>
      </c>
      <c r="J689" s="13">
        <v>46367</v>
      </c>
      <c r="K689" s="13">
        <v>46309</v>
      </c>
      <c r="L689" t="s">
        <v>790</v>
      </c>
      <c r="M689" t="s">
        <v>161</v>
      </c>
      <c r="N689">
        <v>24</v>
      </c>
      <c r="O689">
        <v>24</v>
      </c>
      <c r="P689">
        <v>24</v>
      </c>
      <c r="Q689">
        <v>24</v>
      </c>
      <c r="R689">
        <v>2</v>
      </c>
      <c r="S689">
        <v>38897</v>
      </c>
      <c r="T689" t="s">
        <v>265</v>
      </c>
      <c r="U689">
        <v>0</v>
      </c>
      <c r="V689"/>
      <c r="W689">
        <v>3</v>
      </c>
      <c r="X689" t="s">
        <v>194</v>
      </c>
      <c r="Y689"/>
      <c r="Z689" t="s">
        <v>277</v>
      </c>
      <c r="AA689"/>
      <c r="AB689"/>
      <c r="AC689"/>
      <c r="AD689"/>
      <c r="AE689"/>
      <c r="AF689" s="13">
        <v>46251</v>
      </c>
      <c r="AG689" s="13">
        <v>46367</v>
      </c>
      <c r="AH689"/>
      <c r="AI689"/>
      <c r="AJ689"/>
      <c r="AK689"/>
      <c r="AL689"/>
      <c r="AM689"/>
      <c r="AN689"/>
      <c r="AO689"/>
      <c r="AP689"/>
      <c r="AQ689"/>
      <c r="AR689"/>
      <c r="AS689"/>
      <c r="AT689" s="59">
        <f>VLOOKUP($BR689,Tables!$D$14:$I$27,2,FALSE)*W689</f>
        <v>480</v>
      </c>
      <c r="AU689" s="59">
        <f>VLOOKUP($BR689,Tables!$D$14:$I$27,3,FALSE)</f>
        <v>0</v>
      </c>
      <c r="AV689" s="59">
        <f>VLOOKUP($BR689,Tables!$D$14:$I$27,4,FALSE)*W689</f>
        <v>0</v>
      </c>
      <c r="AW689" s="59">
        <f>VLOOKUP($BR689,Tables!$D$14:$I$27,5,FALSE)*W689</f>
        <v>0</v>
      </c>
      <c r="AX689" s="52">
        <f>IF(ISERROR(VLOOKUP(V689,Tables!$A$2:$B$27,2,FALSE))=TRUE,0,VLOOKUP(V689,Tables!$A$2:$B$27,2,FALSE))*VLOOKUP(BR689,Tables!$D$14:$J$27,7,FALSE)</f>
        <v>0</v>
      </c>
      <c r="AY689" s="52">
        <f>IF(ISERROR(VLOOKUP(BS689,Tables!$A$2:$B$31,2,FALSE))=TRUE,0,VLOOKUP(BS689,Tables!$A$2:$B$31,2,FALSE))</f>
        <v>0</v>
      </c>
      <c r="AZ689" s="59">
        <f>VLOOKUP($BR689,Tables!$D$14:$K$27,8,FALSE)</f>
        <v>0</v>
      </c>
      <c r="BA689" s="59">
        <f>IF(OR(BR689="T150",BR689="HYBT150"),W689*Tables!$L$23,0)</f>
        <v>0</v>
      </c>
      <c r="BB689" s="59">
        <f>IF(OR(BR689="T200",BR689="HYBT200"),W689*Tables!$E$24,0)</f>
        <v>0</v>
      </c>
      <c r="BC689" s="61">
        <f t="shared" si="138"/>
        <v>480</v>
      </c>
      <c r="BD689" s="55" t="str">
        <f t="shared" si="150"/>
        <v/>
      </c>
      <c r="BE689" s="55" t="str">
        <f t="shared" si="150"/>
        <v/>
      </c>
      <c r="BF689" s="55" t="str">
        <f t="shared" si="150"/>
        <v/>
      </c>
      <c r="BG689" s="55" t="str">
        <f t="shared" si="150"/>
        <v/>
      </c>
      <c r="BH689" s="55" t="str">
        <f t="shared" si="150"/>
        <v/>
      </c>
      <c r="BI689" s="55" t="str">
        <f t="shared" si="150"/>
        <v/>
      </c>
      <c r="BJ689" s="55" t="str">
        <f t="shared" si="150"/>
        <v/>
      </c>
      <c r="BK689" s="55" t="str">
        <f t="shared" si="150"/>
        <v/>
      </c>
      <c r="BL689" s="55" t="str">
        <f t="shared" si="150"/>
        <v/>
      </c>
      <c r="BM689" s="55" t="str">
        <f t="shared" si="150"/>
        <v/>
      </c>
      <c r="BN689" s="55" t="str">
        <f t="shared" si="150"/>
        <v/>
      </c>
      <c r="BO689" s="55" t="str">
        <f t="shared" si="150"/>
        <v/>
      </c>
      <c r="BP689" s="55" t="str">
        <f t="shared" si="150"/>
        <v/>
      </c>
      <c r="BQ689" s="55" t="str">
        <f t="shared" si="150"/>
        <v/>
      </c>
      <c r="BR689" s="62" t="str">
        <f t="shared" si="139"/>
        <v>Base</v>
      </c>
      <c r="BS689" s="62" t="str">
        <f t="shared" si="140"/>
        <v/>
      </c>
      <c r="BT689" s="63">
        <f t="shared" si="141"/>
        <v>117</v>
      </c>
      <c r="BU689" s="64">
        <f t="shared" si="142"/>
        <v>6.02</v>
      </c>
      <c r="BV689" s="64">
        <f t="shared" si="143"/>
        <v>13.04</v>
      </c>
      <c r="BW689" s="64">
        <f t="shared" si="144"/>
        <v>97.44</v>
      </c>
      <c r="BX689" s="65">
        <f t="shared" si="145"/>
        <v>46257.02</v>
      </c>
      <c r="BY689" s="65">
        <f t="shared" si="146"/>
        <v>46264.04</v>
      </c>
      <c r="BZ689" s="65">
        <f t="shared" si="147"/>
        <v>46349.440000000002</v>
      </c>
    </row>
    <row r="690" spans="1:78" s="58" customFormat="1" ht="15.5" x14ac:dyDescent="0.35">
      <c r="A690">
        <v>71829</v>
      </c>
      <c r="B690" t="s">
        <v>782</v>
      </c>
      <c r="C690" t="s">
        <v>79</v>
      </c>
      <c r="D690">
        <v>280</v>
      </c>
      <c r="E690">
        <v>3001</v>
      </c>
      <c r="F690" t="s">
        <v>82</v>
      </c>
      <c r="G690" t="s">
        <v>216</v>
      </c>
      <c r="H690" t="s">
        <v>79</v>
      </c>
      <c r="I690" s="13">
        <v>46252</v>
      </c>
      <c r="J690" s="13">
        <v>46367</v>
      </c>
      <c r="K690" s="13">
        <v>46309</v>
      </c>
      <c r="L690" t="s">
        <v>909</v>
      </c>
      <c r="M690" t="s">
        <v>193</v>
      </c>
      <c r="N690">
        <v>24</v>
      </c>
      <c r="O690">
        <v>24</v>
      </c>
      <c r="P690">
        <v>24</v>
      </c>
      <c r="Q690">
        <v>24</v>
      </c>
      <c r="R690">
        <v>0</v>
      </c>
      <c r="S690">
        <v>240585</v>
      </c>
      <c r="T690" t="s">
        <v>266</v>
      </c>
      <c r="U690">
        <v>0</v>
      </c>
      <c r="V690"/>
      <c r="W690">
        <v>3</v>
      </c>
      <c r="X690" t="s">
        <v>194</v>
      </c>
      <c r="Y690"/>
      <c r="Z690"/>
      <c r="AA690" t="s">
        <v>19</v>
      </c>
      <c r="AB690">
        <v>2202</v>
      </c>
      <c r="AC690" t="s">
        <v>207</v>
      </c>
      <c r="AD690" t="s">
        <v>330</v>
      </c>
      <c r="AE690" t="s">
        <v>496</v>
      </c>
      <c r="AF690" s="13">
        <v>46252</v>
      </c>
      <c r="AG690" s="13">
        <v>46367</v>
      </c>
      <c r="AH690"/>
      <c r="AI690"/>
      <c r="AJ690"/>
      <c r="AK690"/>
      <c r="AL690"/>
      <c r="AM690"/>
      <c r="AN690"/>
      <c r="AO690"/>
      <c r="AP690"/>
      <c r="AQ690"/>
      <c r="AR690"/>
      <c r="AS690"/>
      <c r="AT690" s="59">
        <f>VLOOKUP($BR690,Tables!$D$14:$I$27,2,FALSE)*W690</f>
        <v>480</v>
      </c>
      <c r="AU690" s="59">
        <f>VLOOKUP($BR690,Tables!$D$14:$I$27,3,FALSE)</f>
        <v>0</v>
      </c>
      <c r="AV690" s="59">
        <f>VLOOKUP($BR690,Tables!$D$14:$I$27,4,FALSE)*W690</f>
        <v>0</v>
      </c>
      <c r="AW690" s="59">
        <f>VLOOKUP($BR690,Tables!$D$14:$I$27,5,FALSE)*W690</f>
        <v>0</v>
      </c>
      <c r="AX690" s="52">
        <f>IF(ISERROR(VLOOKUP(V690,Tables!$A$2:$B$27,2,FALSE))=TRUE,0,VLOOKUP(V690,Tables!$A$2:$B$27,2,FALSE))*VLOOKUP(BR690,Tables!$D$14:$J$27,7,FALSE)</f>
        <v>0</v>
      </c>
      <c r="AY690" s="52">
        <f>IF(ISERROR(VLOOKUP(BS690,Tables!$A$2:$B$31,2,FALSE))=TRUE,0,VLOOKUP(BS690,Tables!$A$2:$B$31,2,FALSE))</f>
        <v>0</v>
      </c>
      <c r="AZ690" s="59">
        <f>VLOOKUP($BR690,Tables!$D$14:$K$27,8,FALSE)</f>
        <v>0</v>
      </c>
      <c r="BA690" s="59">
        <f>IF(OR(BR690="T150",BR690="HYBT150"),W690*Tables!$L$23,0)</f>
        <v>0</v>
      </c>
      <c r="BB690" s="59">
        <f>IF(OR(BR690="T200",BR690="HYBT200"),W690*Tables!$E$24,0)</f>
        <v>0</v>
      </c>
      <c r="BC690" s="61">
        <f t="shared" si="138"/>
        <v>480</v>
      </c>
      <c r="BD690" s="55" t="str">
        <f t="shared" si="150"/>
        <v/>
      </c>
      <c r="BE690" s="55" t="str">
        <f t="shared" si="150"/>
        <v/>
      </c>
      <c r="BF690" s="55" t="str">
        <f t="shared" si="150"/>
        <v/>
      </c>
      <c r="BG690" s="55" t="str">
        <f t="shared" si="150"/>
        <v/>
      </c>
      <c r="BH690" s="55" t="str">
        <f t="shared" si="150"/>
        <v/>
      </c>
      <c r="BI690" s="55" t="str">
        <f t="shared" si="150"/>
        <v/>
      </c>
      <c r="BJ690" s="55" t="str">
        <f t="shared" si="150"/>
        <v/>
      </c>
      <c r="BK690" s="55" t="str">
        <f t="shared" si="150"/>
        <v/>
      </c>
      <c r="BL690" s="55" t="str">
        <f t="shared" si="150"/>
        <v/>
      </c>
      <c r="BM690" s="55" t="str">
        <f t="shared" si="150"/>
        <v/>
      </c>
      <c r="BN690" s="55" t="str">
        <f t="shared" si="150"/>
        <v/>
      </c>
      <c r="BO690" s="55" t="str">
        <f t="shared" si="150"/>
        <v/>
      </c>
      <c r="BP690" s="55" t="str">
        <f t="shared" si="150"/>
        <v/>
      </c>
      <c r="BQ690" s="55" t="str">
        <f t="shared" si="150"/>
        <v/>
      </c>
      <c r="BR690" s="62" t="str">
        <f t="shared" si="139"/>
        <v>Base</v>
      </c>
      <c r="BS690" s="62" t="str">
        <f t="shared" si="140"/>
        <v/>
      </c>
      <c r="BT690" s="63">
        <f t="shared" si="141"/>
        <v>116</v>
      </c>
      <c r="BU690" s="64">
        <f t="shared" si="142"/>
        <v>5.96</v>
      </c>
      <c r="BV690" s="64">
        <f t="shared" si="143"/>
        <v>12.92</v>
      </c>
      <c r="BW690" s="64">
        <f t="shared" si="144"/>
        <v>96.6</v>
      </c>
      <c r="BX690" s="65">
        <f t="shared" si="145"/>
        <v>46257.96</v>
      </c>
      <c r="BY690" s="65">
        <f t="shared" si="146"/>
        <v>46264.92</v>
      </c>
      <c r="BZ690" s="65">
        <f t="shared" si="147"/>
        <v>46349.599999999999</v>
      </c>
    </row>
    <row r="691" spans="1:78" s="58" customFormat="1" ht="15.5" x14ac:dyDescent="0.35">
      <c r="A691">
        <v>71460</v>
      </c>
      <c r="B691" t="s">
        <v>782</v>
      </c>
      <c r="C691" t="s">
        <v>79</v>
      </c>
      <c r="D691">
        <v>280</v>
      </c>
      <c r="E691">
        <v>3002</v>
      </c>
      <c r="F691" t="s">
        <v>82</v>
      </c>
      <c r="G691" t="s">
        <v>216</v>
      </c>
      <c r="H691" t="s">
        <v>79</v>
      </c>
      <c r="I691" s="13">
        <v>46251</v>
      </c>
      <c r="J691" s="13">
        <v>46367</v>
      </c>
      <c r="K691" s="13">
        <v>46309</v>
      </c>
      <c r="L691" t="s">
        <v>790</v>
      </c>
      <c r="M691" t="s">
        <v>161</v>
      </c>
      <c r="N691">
        <v>24</v>
      </c>
      <c r="O691">
        <v>23</v>
      </c>
      <c r="P691">
        <v>23</v>
      </c>
      <c r="Q691">
        <v>23</v>
      </c>
      <c r="R691">
        <v>0</v>
      </c>
      <c r="S691">
        <v>240585</v>
      </c>
      <c r="T691" t="s">
        <v>266</v>
      </c>
      <c r="U691">
        <v>0</v>
      </c>
      <c r="V691"/>
      <c r="W691">
        <v>3</v>
      </c>
      <c r="X691" t="s">
        <v>194</v>
      </c>
      <c r="Y691"/>
      <c r="Z691" t="s">
        <v>277</v>
      </c>
      <c r="AA691"/>
      <c r="AB691"/>
      <c r="AC691"/>
      <c r="AD691"/>
      <c r="AE691"/>
      <c r="AF691" s="13">
        <v>46251</v>
      </c>
      <c r="AG691" s="13">
        <v>46367</v>
      </c>
      <c r="AH691"/>
      <c r="AI691"/>
      <c r="AJ691"/>
      <c r="AK691"/>
      <c r="AL691"/>
      <c r="AM691"/>
      <c r="AN691"/>
      <c r="AO691"/>
      <c r="AP691"/>
      <c r="AQ691"/>
      <c r="AR691"/>
      <c r="AS691"/>
      <c r="AT691" s="59">
        <f>VLOOKUP($BR691,Tables!$D$14:$I$27,2,FALSE)*W691</f>
        <v>480</v>
      </c>
      <c r="AU691" s="59">
        <f>VLOOKUP($BR691,Tables!$D$14:$I$27,3,FALSE)</f>
        <v>0</v>
      </c>
      <c r="AV691" s="59">
        <f>VLOOKUP($BR691,Tables!$D$14:$I$27,4,FALSE)*W691</f>
        <v>0</v>
      </c>
      <c r="AW691" s="59">
        <f>VLOOKUP($BR691,Tables!$D$14:$I$27,5,FALSE)*W691</f>
        <v>0</v>
      </c>
      <c r="AX691" s="52">
        <f>IF(ISERROR(VLOOKUP(V691,Tables!$A$2:$B$27,2,FALSE))=TRUE,0,VLOOKUP(V691,Tables!$A$2:$B$27,2,FALSE))*VLOOKUP(BR691,Tables!$D$14:$J$27,7,FALSE)</f>
        <v>0</v>
      </c>
      <c r="AY691" s="52">
        <f>IF(ISERROR(VLOOKUP(BS691,Tables!$A$2:$B$31,2,FALSE))=TRUE,0,VLOOKUP(BS691,Tables!$A$2:$B$31,2,FALSE))</f>
        <v>0</v>
      </c>
      <c r="AZ691" s="59">
        <f>VLOOKUP($BR691,Tables!$D$14:$K$27,8,FALSE)</f>
        <v>0</v>
      </c>
      <c r="BA691" s="59">
        <f>IF(OR(BR691="T150",BR691="HYBT150"),W691*Tables!$L$23,0)</f>
        <v>0</v>
      </c>
      <c r="BB691" s="59">
        <f>IF(OR(BR691="T200",BR691="HYBT200"),W691*Tables!$E$24,0)</f>
        <v>0</v>
      </c>
      <c r="BC691" s="61">
        <f t="shared" si="138"/>
        <v>480</v>
      </c>
      <c r="BD691" s="55" t="str">
        <f t="shared" si="150"/>
        <v/>
      </c>
      <c r="BE691" s="55" t="str">
        <f t="shared" si="150"/>
        <v/>
      </c>
      <c r="BF691" s="55" t="str">
        <f t="shared" si="150"/>
        <v/>
      </c>
      <c r="BG691" s="55" t="str">
        <f t="shared" si="150"/>
        <v/>
      </c>
      <c r="BH691" s="55" t="str">
        <f t="shared" si="150"/>
        <v/>
      </c>
      <c r="BI691" s="55" t="str">
        <f t="shared" si="150"/>
        <v/>
      </c>
      <c r="BJ691" s="55" t="str">
        <f t="shared" si="150"/>
        <v/>
      </c>
      <c r="BK691" s="55" t="str">
        <f t="shared" si="150"/>
        <v/>
      </c>
      <c r="BL691" s="55" t="str">
        <f t="shared" si="150"/>
        <v/>
      </c>
      <c r="BM691" s="55" t="str">
        <f t="shared" si="150"/>
        <v/>
      </c>
      <c r="BN691" s="55" t="str">
        <f t="shared" si="150"/>
        <v/>
      </c>
      <c r="BO691" s="55" t="str">
        <f t="shared" si="150"/>
        <v/>
      </c>
      <c r="BP691" s="55" t="str">
        <f t="shared" si="150"/>
        <v/>
      </c>
      <c r="BQ691" s="55" t="str">
        <f t="shared" si="150"/>
        <v/>
      </c>
      <c r="BR691" s="62" t="str">
        <f t="shared" si="139"/>
        <v>Base</v>
      </c>
      <c r="BS691" s="62" t="str">
        <f t="shared" si="140"/>
        <v/>
      </c>
      <c r="BT691" s="63">
        <f t="shared" si="141"/>
        <v>117</v>
      </c>
      <c r="BU691" s="64">
        <f t="shared" si="142"/>
        <v>6.02</v>
      </c>
      <c r="BV691" s="64">
        <f t="shared" si="143"/>
        <v>13.04</v>
      </c>
      <c r="BW691" s="64">
        <f t="shared" si="144"/>
        <v>97.44</v>
      </c>
      <c r="BX691" s="65">
        <f t="shared" si="145"/>
        <v>46257.02</v>
      </c>
      <c r="BY691" s="65">
        <f t="shared" si="146"/>
        <v>46264.04</v>
      </c>
      <c r="BZ691" s="65">
        <f t="shared" si="147"/>
        <v>46349.440000000002</v>
      </c>
    </row>
    <row r="692" spans="1:78" s="58" customFormat="1" ht="15.5" x14ac:dyDescent="0.35">
      <c r="A692">
        <v>71461</v>
      </c>
      <c r="B692" t="s">
        <v>782</v>
      </c>
      <c r="C692" t="s">
        <v>79</v>
      </c>
      <c r="D692">
        <v>280</v>
      </c>
      <c r="E692">
        <v>3003</v>
      </c>
      <c r="F692" t="s">
        <v>82</v>
      </c>
      <c r="G692" t="s">
        <v>216</v>
      </c>
      <c r="H692" t="s">
        <v>79</v>
      </c>
      <c r="I692" s="13">
        <v>46251</v>
      </c>
      <c r="J692" s="13">
        <v>46367</v>
      </c>
      <c r="K692" s="13">
        <v>46309</v>
      </c>
      <c r="L692" t="s">
        <v>790</v>
      </c>
      <c r="M692" t="s">
        <v>161</v>
      </c>
      <c r="N692">
        <v>24</v>
      </c>
      <c r="O692">
        <v>24</v>
      </c>
      <c r="P692">
        <v>24</v>
      </c>
      <c r="Q692">
        <v>24</v>
      </c>
      <c r="R692">
        <v>0</v>
      </c>
      <c r="S692">
        <v>292193</v>
      </c>
      <c r="T692" t="s">
        <v>1047</v>
      </c>
      <c r="U692">
        <v>0</v>
      </c>
      <c r="V692"/>
      <c r="W692">
        <v>3</v>
      </c>
      <c r="X692" t="s">
        <v>194</v>
      </c>
      <c r="Y692"/>
      <c r="Z692" t="s">
        <v>277</v>
      </c>
      <c r="AA692"/>
      <c r="AB692"/>
      <c r="AC692"/>
      <c r="AD692"/>
      <c r="AE692"/>
      <c r="AF692" s="13">
        <v>46251</v>
      </c>
      <c r="AG692" s="13">
        <v>46367</v>
      </c>
      <c r="AH692"/>
      <c r="AI692"/>
      <c r="AJ692"/>
      <c r="AK692"/>
      <c r="AL692"/>
      <c r="AM692"/>
      <c r="AN692"/>
      <c r="AO692"/>
      <c r="AP692"/>
      <c r="AQ692"/>
      <c r="AR692"/>
      <c r="AS692"/>
      <c r="AT692" s="59">
        <f>VLOOKUP($BR692,Tables!$D$14:$I$27,2,FALSE)*W692</f>
        <v>480</v>
      </c>
      <c r="AU692" s="59">
        <f>VLOOKUP($BR692,Tables!$D$14:$I$27,3,FALSE)</f>
        <v>0</v>
      </c>
      <c r="AV692" s="59">
        <f>VLOOKUP($BR692,Tables!$D$14:$I$27,4,FALSE)*W692</f>
        <v>0</v>
      </c>
      <c r="AW692" s="59">
        <f>VLOOKUP($BR692,Tables!$D$14:$I$27,5,FALSE)*W692</f>
        <v>0</v>
      </c>
      <c r="AX692" s="52">
        <f>IF(ISERROR(VLOOKUP(V692,Tables!$A$2:$B$27,2,FALSE))=TRUE,0,VLOOKUP(V692,Tables!$A$2:$B$27,2,FALSE))*VLOOKUP(BR692,Tables!$D$14:$J$27,7,FALSE)</f>
        <v>0</v>
      </c>
      <c r="AY692" s="52">
        <f>IF(ISERROR(VLOOKUP(BS692,Tables!$A$2:$B$31,2,FALSE))=TRUE,0,VLOOKUP(BS692,Tables!$A$2:$B$31,2,FALSE))</f>
        <v>0</v>
      </c>
      <c r="AZ692" s="59">
        <f>VLOOKUP($BR692,Tables!$D$14:$K$27,8,FALSE)</f>
        <v>0</v>
      </c>
      <c r="BA692" s="59">
        <f>IF(OR(BR692="T150",BR692="HYBT150"),W692*Tables!$L$23,0)</f>
        <v>0</v>
      </c>
      <c r="BB692" s="59">
        <f>IF(OR(BR692="T200",BR692="HYBT200"),W692*Tables!$E$24,0)</f>
        <v>0</v>
      </c>
      <c r="BC692" s="61">
        <f t="shared" si="138"/>
        <v>480</v>
      </c>
      <c r="BD692" s="55" t="str">
        <f t="shared" si="150"/>
        <v/>
      </c>
      <c r="BE692" s="55" t="str">
        <f t="shared" si="150"/>
        <v/>
      </c>
      <c r="BF692" s="55" t="str">
        <f t="shared" si="150"/>
        <v/>
      </c>
      <c r="BG692" s="55" t="str">
        <f t="shared" si="150"/>
        <v/>
      </c>
      <c r="BH692" s="55" t="str">
        <f t="shared" si="150"/>
        <v/>
      </c>
      <c r="BI692" s="55" t="str">
        <f t="shared" si="150"/>
        <v/>
      </c>
      <c r="BJ692" s="55" t="str">
        <f t="shared" si="150"/>
        <v/>
      </c>
      <c r="BK692" s="55" t="str">
        <f t="shared" si="150"/>
        <v/>
      </c>
      <c r="BL692" s="55" t="str">
        <f t="shared" si="150"/>
        <v/>
      </c>
      <c r="BM692" s="55" t="str">
        <f t="shared" si="150"/>
        <v/>
      </c>
      <c r="BN692" s="55" t="str">
        <f t="shared" si="150"/>
        <v/>
      </c>
      <c r="BO692" s="55" t="str">
        <f t="shared" si="150"/>
        <v/>
      </c>
      <c r="BP692" s="55" t="str">
        <f t="shared" si="150"/>
        <v/>
      </c>
      <c r="BQ692" s="55" t="str">
        <f t="shared" si="150"/>
        <v/>
      </c>
      <c r="BR692" s="62" t="str">
        <f t="shared" si="139"/>
        <v>Base</v>
      </c>
      <c r="BS692" s="62" t="str">
        <f t="shared" si="140"/>
        <v/>
      </c>
      <c r="BT692" s="63">
        <f t="shared" si="141"/>
        <v>117</v>
      </c>
      <c r="BU692" s="64">
        <f t="shared" si="142"/>
        <v>6.02</v>
      </c>
      <c r="BV692" s="64">
        <f t="shared" si="143"/>
        <v>13.04</v>
      </c>
      <c r="BW692" s="64">
        <f t="shared" si="144"/>
        <v>97.44</v>
      </c>
      <c r="BX692" s="65">
        <f t="shared" si="145"/>
        <v>46257.02</v>
      </c>
      <c r="BY692" s="65">
        <f t="shared" si="146"/>
        <v>46264.04</v>
      </c>
      <c r="BZ692" s="65">
        <f t="shared" si="147"/>
        <v>46349.440000000002</v>
      </c>
    </row>
    <row r="693" spans="1:78" s="58" customFormat="1" ht="15.5" x14ac:dyDescent="0.35">
      <c r="A693">
        <v>71830</v>
      </c>
      <c r="B693" t="s">
        <v>782</v>
      </c>
      <c r="C693" t="s">
        <v>79</v>
      </c>
      <c r="D693">
        <v>280</v>
      </c>
      <c r="E693">
        <v>3081</v>
      </c>
      <c r="F693" t="s">
        <v>82</v>
      </c>
      <c r="G693" t="s">
        <v>216</v>
      </c>
      <c r="H693" t="s">
        <v>79</v>
      </c>
      <c r="I693" s="13">
        <v>46252</v>
      </c>
      <c r="J693" s="13">
        <v>46367</v>
      </c>
      <c r="K693"/>
      <c r="L693" t="s">
        <v>909</v>
      </c>
      <c r="M693" t="s">
        <v>193</v>
      </c>
      <c r="N693">
        <v>0</v>
      </c>
      <c r="O693">
        <v>0</v>
      </c>
      <c r="P693">
        <v>0</v>
      </c>
      <c r="Q693">
        <v>0</v>
      </c>
      <c r="R693">
        <v>0</v>
      </c>
      <c r="S693" t="s">
        <v>197</v>
      </c>
      <c r="T693" t="s">
        <v>197</v>
      </c>
      <c r="U693">
        <v>0</v>
      </c>
      <c r="V693"/>
      <c r="W693">
        <v>3</v>
      </c>
      <c r="X693" t="s">
        <v>293</v>
      </c>
      <c r="Y693"/>
      <c r="Z693"/>
      <c r="AA693"/>
      <c r="AB693"/>
      <c r="AC693" t="s">
        <v>207</v>
      </c>
      <c r="AD693" t="s">
        <v>330</v>
      </c>
      <c r="AE693" t="s">
        <v>496</v>
      </c>
      <c r="AF693" s="13">
        <v>46252</v>
      </c>
      <c r="AG693" s="13">
        <v>46367</v>
      </c>
      <c r="AH693"/>
      <c r="AI693"/>
      <c r="AJ693"/>
      <c r="AK693"/>
      <c r="AL693"/>
      <c r="AM693"/>
      <c r="AN693"/>
      <c r="AO693"/>
      <c r="AP693"/>
      <c r="AQ693"/>
      <c r="AR693"/>
      <c r="AS693"/>
      <c r="AT693" s="59">
        <f>VLOOKUP($BR693,Tables!$D$14:$I$27,2,FALSE)*W693</f>
        <v>480</v>
      </c>
      <c r="AU693" s="59">
        <f>VLOOKUP($BR693,Tables!$D$14:$I$27,3,FALSE)</f>
        <v>0</v>
      </c>
      <c r="AV693" s="59">
        <f>VLOOKUP($BR693,Tables!$D$14:$I$27,4,FALSE)*W693</f>
        <v>0</v>
      </c>
      <c r="AW693" s="59">
        <f>VLOOKUP($BR693,Tables!$D$14:$I$27,5,FALSE)*W693</f>
        <v>0</v>
      </c>
      <c r="AX693" s="52">
        <f>IF(ISERROR(VLOOKUP(V693,Tables!$A$2:$B$27,2,FALSE))=TRUE,0,VLOOKUP(V693,Tables!$A$2:$B$27,2,FALSE))*VLOOKUP(BR693,Tables!$D$14:$J$27,7,FALSE)</f>
        <v>0</v>
      </c>
      <c r="AY693" s="52">
        <f>IF(ISERROR(VLOOKUP(BS693,Tables!$A$2:$B$31,2,FALSE))=TRUE,0,VLOOKUP(BS693,Tables!$A$2:$B$31,2,FALSE))</f>
        <v>0</v>
      </c>
      <c r="AZ693" s="59">
        <f>VLOOKUP($BR693,Tables!$D$14:$K$27,8,FALSE)</f>
        <v>0</v>
      </c>
      <c r="BA693" s="59">
        <f>IF(OR(BR693="T150",BR693="HYBT150"),W693*Tables!$L$23,0)</f>
        <v>0</v>
      </c>
      <c r="BB693" s="59">
        <f>IF(OR(BR693="T200",BR693="HYBT200"),W693*Tables!$E$24,0)</f>
        <v>0</v>
      </c>
      <c r="BC693" s="61">
        <f t="shared" si="138"/>
        <v>480</v>
      </c>
      <c r="BD693" s="55" t="str">
        <f t="shared" si="150"/>
        <v/>
      </c>
      <c r="BE693" s="55" t="str">
        <f t="shared" si="150"/>
        <v/>
      </c>
      <c r="BF693" s="55" t="str">
        <f t="shared" si="150"/>
        <v/>
      </c>
      <c r="BG693" s="55" t="str">
        <f t="shared" si="150"/>
        <v/>
      </c>
      <c r="BH693" s="55" t="str">
        <f t="shared" si="150"/>
        <v/>
      </c>
      <c r="BI693" s="55" t="str">
        <f t="shared" si="150"/>
        <v/>
      </c>
      <c r="BJ693" s="55" t="str">
        <f t="shared" si="150"/>
        <v/>
      </c>
      <c r="BK693" s="55" t="str">
        <f t="shared" si="150"/>
        <v/>
      </c>
      <c r="BL693" s="55" t="str">
        <f t="shared" si="150"/>
        <v/>
      </c>
      <c r="BM693" s="55" t="str">
        <f t="shared" si="150"/>
        <v/>
      </c>
      <c r="BN693" s="55" t="str">
        <f t="shared" si="150"/>
        <v/>
      </c>
      <c r="BO693" s="55" t="str">
        <f t="shared" si="150"/>
        <v/>
      </c>
      <c r="BP693" s="55" t="str">
        <f t="shared" si="150"/>
        <v/>
      </c>
      <c r="BQ693" s="55" t="str">
        <f t="shared" si="150"/>
        <v/>
      </c>
      <c r="BR693" s="62" t="str">
        <f t="shared" si="139"/>
        <v>Base</v>
      </c>
      <c r="BS693" s="62" t="str">
        <f t="shared" si="140"/>
        <v/>
      </c>
      <c r="BT693" s="63">
        <f t="shared" si="141"/>
        <v>116</v>
      </c>
      <c r="BU693" s="64">
        <f t="shared" si="142"/>
        <v>5.96</v>
      </c>
      <c r="BV693" s="64">
        <f t="shared" si="143"/>
        <v>12.92</v>
      </c>
      <c r="BW693" s="64">
        <f t="shared" si="144"/>
        <v>96.6</v>
      </c>
      <c r="BX693" s="65">
        <f t="shared" si="145"/>
        <v>46257.96</v>
      </c>
      <c r="BY693" s="65">
        <f t="shared" si="146"/>
        <v>46264.92</v>
      </c>
      <c r="BZ693" s="65">
        <f t="shared" si="147"/>
        <v>46349.599999999999</v>
      </c>
    </row>
    <row r="694" spans="1:78" s="58" customFormat="1" ht="15.5" x14ac:dyDescent="0.35">
      <c r="A694">
        <v>70966</v>
      </c>
      <c r="B694" t="s">
        <v>782</v>
      </c>
      <c r="C694" t="s">
        <v>79</v>
      </c>
      <c r="D694">
        <v>280</v>
      </c>
      <c r="E694" t="s">
        <v>470</v>
      </c>
      <c r="F694" t="s">
        <v>82</v>
      </c>
      <c r="G694" t="s">
        <v>216</v>
      </c>
      <c r="H694" t="s">
        <v>79</v>
      </c>
      <c r="I694" s="13">
        <v>46307</v>
      </c>
      <c r="J694" s="13">
        <v>46367</v>
      </c>
      <c r="K694" s="13">
        <v>46337</v>
      </c>
      <c r="L694" t="s">
        <v>790</v>
      </c>
      <c r="M694" t="s">
        <v>161</v>
      </c>
      <c r="N694">
        <v>24</v>
      </c>
      <c r="O694">
        <v>18</v>
      </c>
      <c r="P694">
        <v>18</v>
      </c>
      <c r="Q694">
        <v>18</v>
      </c>
      <c r="R694">
        <v>0</v>
      </c>
      <c r="S694">
        <v>377509</v>
      </c>
      <c r="T694" t="s">
        <v>1048</v>
      </c>
      <c r="U694">
        <v>0</v>
      </c>
      <c r="V694"/>
      <c r="W694">
        <v>3</v>
      </c>
      <c r="X694" t="s">
        <v>194</v>
      </c>
      <c r="Y694"/>
      <c r="Z694" t="s">
        <v>277</v>
      </c>
      <c r="AA694"/>
      <c r="AB694"/>
      <c r="AC694"/>
      <c r="AD694"/>
      <c r="AE694"/>
      <c r="AF694" s="13">
        <v>46307</v>
      </c>
      <c r="AG694" s="13">
        <v>46367</v>
      </c>
      <c r="AH694"/>
      <c r="AI694"/>
      <c r="AJ694"/>
      <c r="AK694"/>
      <c r="AL694"/>
      <c r="AM694"/>
      <c r="AN694"/>
      <c r="AO694"/>
      <c r="AP694"/>
      <c r="AQ694"/>
      <c r="AR694"/>
      <c r="AS694"/>
      <c r="AT694" s="59">
        <f>VLOOKUP($BR694,Tables!$D$14:$I$27,2,FALSE)*W694</f>
        <v>480</v>
      </c>
      <c r="AU694" s="59">
        <f>VLOOKUP($BR694,Tables!$D$14:$I$27,3,FALSE)</f>
        <v>0</v>
      </c>
      <c r="AV694" s="59">
        <f>VLOOKUP($BR694,Tables!$D$14:$I$27,4,FALSE)*W694</f>
        <v>0</v>
      </c>
      <c r="AW694" s="59">
        <f>VLOOKUP($BR694,Tables!$D$14:$I$27,5,FALSE)*W694</f>
        <v>0</v>
      </c>
      <c r="AX694" s="52">
        <f>IF(ISERROR(VLOOKUP(V694,Tables!$A$2:$B$27,2,FALSE))=TRUE,0,VLOOKUP(V694,Tables!$A$2:$B$27,2,FALSE))*VLOOKUP(BR694,Tables!$D$14:$J$27,7,FALSE)</f>
        <v>0</v>
      </c>
      <c r="AY694" s="52">
        <f>IF(ISERROR(VLOOKUP(BS694,Tables!$A$2:$B$31,2,FALSE))=TRUE,0,VLOOKUP(BS694,Tables!$A$2:$B$31,2,FALSE))</f>
        <v>0</v>
      </c>
      <c r="AZ694" s="59">
        <f>VLOOKUP($BR694,Tables!$D$14:$K$27,8,FALSE)</f>
        <v>0</v>
      </c>
      <c r="BA694" s="59">
        <f>IF(OR(BR694="T150",BR694="HYBT150"),W694*Tables!$L$23,0)</f>
        <v>0</v>
      </c>
      <c r="BB694" s="59">
        <f>IF(OR(BR694="T200",BR694="HYBT200"),W694*Tables!$E$24,0)</f>
        <v>0</v>
      </c>
      <c r="BC694" s="61">
        <f t="shared" si="138"/>
        <v>480</v>
      </c>
      <c r="BD694" s="55" t="str">
        <f t="shared" si="150"/>
        <v/>
      </c>
      <c r="BE694" s="55" t="str">
        <f t="shared" si="150"/>
        <v/>
      </c>
      <c r="BF694" s="55" t="str">
        <f t="shared" si="150"/>
        <v/>
      </c>
      <c r="BG694" s="55" t="str">
        <f t="shared" si="150"/>
        <v/>
      </c>
      <c r="BH694" s="55" t="str">
        <f t="shared" si="150"/>
        <v/>
      </c>
      <c r="BI694" s="55" t="str">
        <f t="shared" si="150"/>
        <v/>
      </c>
      <c r="BJ694" s="55" t="str">
        <f t="shared" si="150"/>
        <v/>
      </c>
      <c r="BK694" s="55" t="str">
        <f t="shared" si="150"/>
        <v/>
      </c>
      <c r="BL694" s="55" t="str">
        <f t="shared" si="150"/>
        <v/>
      </c>
      <c r="BM694" s="55" t="str">
        <f t="shared" si="150"/>
        <v/>
      </c>
      <c r="BN694" s="55" t="str">
        <f t="shared" si="150"/>
        <v/>
      </c>
      <c r="BO694" s="55" t="str">
        <f t="shared" si="150"/>
        <v/>
      </c>
      <c r="BP694" s="55" t="str">
        <f t="shared" si="150"/>
        <v/>
      </c>
      <c r="BQ694" s="55" t="str">
        <f t="shared" si="150"/>
        <v/>
      </c>
      <c r="BR694" s="62" t="str">
        <f t="shared" si="139"/>
        <v>Base</v>
      </c>
      <c r="BS694" s="62" t="str">
        <f t="shared" si="140"/>
        <v/>
      </c>
      <c r="BT694" s="63">
        <f t="shared" si="141"/>
        <v>61</v>
      </c>
      <c r="BU694" s="64">
        <f t="shared" si="142"/>
        <v>2.6599999999999997</v>
      </c>
      <c r="BV694" s="64">
        <f t="shared" si="143"/>
        <v>6.3199999999999994</v>
      </c>
      <c r="BW694" s="64">
        <f t="shared" si="144"/>
        <v>50.4</v>
      </c>
      <c r="BX694" s="65">
        <f t="shared" si="145"/>
        <v>46309.66</v>
      </c>
      <c r="BY694" s="65">
        <f t="shared" si="146"/>
        <v>46313.32</v>
      </c>
      <c r="BZ694" s="65">
        <f t="shared" si="147"/>
        <v>46357.4</v>
      </c>
    </row>
    <row r="695" spans="1:78" s="58" customFormat="1" ht="15.5" x14ac:dyDescent="0.35">
      <c r="A695">
        <v>70967</v>
      </c>
      <c r="B695" t="s">
        <v>782</v>
      </c>
      <c r="C695" t="s">
        <v>79</v>
      </c>
      <c r="D695">
        <v>280</v>
      </c>
      <c r="E695" t="s">
        <v>500</v>
      </c>
      <c r="F695" t="s">
        <v>82</v>
      </c>
      <c r="G695" t="s">
        <v>216</v>
      </c>
      <c r="H695" t="s">
        <v>79</v>
      </c>
      <c r="I695" s="13">
        <v>46307</v>
      </c>
      <c r="J695" s="13">
        <v>46367</v>
      </c>
      <c r="K695" s="13">
        <v>46337</v>
      </c>
      <c r="L695" t="s">
        <v>790</v>
      </c>
      <c r="M695" t="s">
        <v>161</v>
      </c>
      <c r="N695">
        <v>24</v>
      </c>
      <c r="O695">
        <v>0</v>
      </c>
      <c r="P695">
        <v>0</v>
      </c>
      <c r="Q695">
        <v>0</v>
      </c>
      <c r="R695">
        <v>0</v>
      </c>
      <c r="S695" t="s">
        <v>197</v>
      </c>
      <c r="T695" t="s">
        <v>197</v>
      </c>
      <c r="U695">
        <v>0</v>
      </c>
      <c r="V695"/>
      <c r="W695">
        <v>3</v>
      </c>
      <c r="X695" t="s">
        <v>293</v>
      </c>
      <c r="Y695"/>
      <c r="Z695" t="s">
        <v>277</v>
      </c>
      <c r="AA695"/>
      <c r="AB695"/>
      <c r="AC695"/>
      <c r="AD695"/>
      <c r="AE695"/>
      <c r="AF695" s="13">
        <v>46307</v>
      </c>
      <c r="AG695" s="13">
        <v>46367</v>
      </c>
      <c r="AH695"/>
      <c r="AI695"/>
      <c r="AJ695"/>
      <c r="AK695"/>
      <c r="AL695"/>
      <c r="AM695"/>
      <c r="AN695"/>
      <c r="AO695"/>
      <c r="AP695"/>
      <c r="AQ695"/>
      <c r="AR695"/>
      <c r="AS695"/>
      <c r="AT695" s="59">
        <f>VLOOKUP($BR695,Tables!$D$14:$I$27,2,FALSE)*W695</f>
        <v>480</v>
      </c>
      <c r="AU695" s="59">
        <f>VLOOKUP($BR695,Tables!$D$14:$I$27,3,FALSE)</f>
        <v>0</v>
      </c>
      <c r="AV695" s="59">
        <f>VLOOKUP($BR695,Tables!$D$14:$I$27,4,FALSE)*W695</f>
        <v>0</v>
      </c>
      <c r="AW695" s="59">
        <f>VLOOKUP($BR695,Tables!$D$14:$I$27,5,FALSE)*W695</f>
        <v>0</v>
      </c>
      <c r="AX695" s="52">
        <f>IF(ISERROR(VLOOKUP(V695,Tables!$A$2:$B$27,2,FALSE))=TRUE,0,VLOOKUP(V695,Tables!$A$2:$B$27,2,FALSE))*VLOOKUP(BR695,Tables!$D$14:$J$27,7,FALSE)</f>
        <v>0</v>
      </c>
      <c r="AY695" s="52">
        <f>IF(ISERROR(VLOOKUP(BS695,Tables!$A$2:$B$31,2,FALSE))=TRUE,0,VLOOKUP(BS695,Tables!$A$2:$B$31,2,FALSE))</f>
        <v>0</v>
      </c>
      <c r="AZ695" s="59">
        <f>VLOOKUP($BR695,Tables!$D$14:$K$27,8,FALSE)</f>
        <v>0</v>
      </c>
      <c r="BA695" s="59">
        <f>IF(OR(BR695="T150",BR695="HYBT150"),W695*Tables!$L$23,0)</f>
        <v>0</v>
      </c>
      <c r="BB695" s="59">
        <f>IF(OR(BR695="T200",BR695="HYBT200"),W695*Tables!$E$24,0)</f>
        <v>0</v>
      </c>
      <c r="BC695" s="61">
        <f t="shared" si="138"/>
        <v>480</v>
      </c>
      <c r="BD695" s="55" t="str">
        <f t="shared" si="150"/>
        <v/>
      </c>
      <c r="BE695" s="55" t="str">
        <f t="shared" si="150"/>
        <v/>
      </c>
      <c r="BF695" s="55" t="str">
        <f t="shared" si="150"/>
        <v/>
      </c>
      <c r="BG695" s="55" t="str">
        <f t="shared" si="150"/>
        <v/>
      </c>
      <c r="BH695" s="55" t="str">
        <f t="shared" si="150"/>
        <v/>
      </c>
      <c r="BI695" s="55" t="str">
        <f t="shared" si="150"/>
        <v/>
      </c>
      <c r="BJ695" s="55" t="str">
        <f t="shared" si="150"/>
        <v/>
      </c>
      <c r="BK695" s="55" t="str">
        <f t="shared" si="150"/>
        <v/>
      </c>
      <c r="BL695" s="55" t="str">
        <f t="shared" si="150"/>
        <v/>
      </c>
      <c r="BM695" s="55" t="str">
        <f t="shared" si="150"/>
        <v/>
      </c>
      <c r="BN695" s="55" t="str">
        <f t="shared" si="150"/>
        <v/>
      </c>
      <c r="BO695" s="55" t="str">
        <f t="shared" si="150"/>
        <v/>
      </c>
      <c r="BP695" s="55" t="str">
        <f t="shared" si="150"/>
        <v/>
      </c>
      <c r="BQ695" s="55" t="str">
        <f t="shared" si="150"/>
        <v/>
      </c>
      <c r="BR695" s="62" t="str">
        <f t="shared" si="139"/>
        <v>Base</v>
      </c>
      <c r="BS695" s="62" t="str">
        <f t="shared" si="140"/>
        <v/>
      </c>
      <c r="BT695" s="63">
        <f t="shared" si="141"/>
        <v>61</v>
      </c>
      <c r="BU695" s="64">
        <f t="shared" si="142"/>
        <v>2.6599999999999997</v>
      </c>
      <c r="BV695" s="64">
        <f t="shared" si="143"/>
        <v>6.3199999999999994</v>
      </c>
      <c r="BW695" s="64">
        <f t="shared" si="144"/>
        <v>50.4</v>
      </c>
      <c r="BX695" s="65">
        <f t="shared" si="145"/>
        <v>46309.66</v>
      </c>
      <c r="BY695" s="65">
        <f t="shared" si="146"/>
        <v>46313.32</v>
      </c>
      <c r="BZ695" s="65">
        <f t="shared" si="147"/>
        <v>46357.4</v>
      </c>
    </row>
    <row r="696" spans="1:78" s="58" customFormat="1" ht="15.5" x14ac:dyDescent="0.35">
      <c r="A696">
        <v>71462</v>
      </c>
      <c r="B696" t="s">
        <v>782</v>
      </c>
      <c r="C696" t="s">
        <v>79</v>
      </c>
      <c r="D696">
        <v>286</v>
      </c>
      <c r="E696">
        <v>3001</v>
      </c>
      <c r="F696" t="s">
        <v>750</v>
      </c>
      <c r="G696" t="s">
        <v>216</v>
      </c>
      <c r="H696" t="s">
        <v>79</v>
      </c>
      <c r="I696" s="13">
        <v>46251</v>
      </c>
      <c r="J696" s="13">
        <v>46367</v>
      </c>
      <c r="K696" s="13">
        <v>46309</v>
      </c>
      <c r="L696" t="s">
        <v>790</v>
      </c>
      <c r="M696" t="s">
        <v>161</v>
      </c>
      <c r="N696">
        <v>24</v>
      </c>
      <c r="O696">
        <v>23</v>
      </c>
      <c r="P696">
        <v>23</v>
      </c>
      <c r="Q696">
        <v>23</v>
      </c>
      <c r="R696">
        <v>0</v>
      </c>
      <c r="S696">
        <v>240585</v>
      </c>
      <c r="T696" t="s">
        <v>266</v>
      </c>
      <c r="U696">
        <v>0</v>
      </c>
      <c r="V696"/>
      <c r="W696">
        <v>3</v>
      </c>
      <c r="X696" t="s">
        <v>194</v>
      </c>
      <c r="Y696"/>
      <c r="Z696" t="s">
        <v>277</v>
      </c>
      <c r="AA696"/>
      <c r="AB696"/>
      <c r="AC696"/>
      <c r="AD696"/>
      <c r="AE696"/>
      <c r="AF696" s="13">
        <v>46251</v>
      </c>
      <c r="AG696" s="13">
        <v>46367</v>
      </c>
      <c r="AH696"/>
      <c r="AI696"/>
      <c r="AJ696"/>
      <c r="AK696"/>
      <c r="AL696"/>
      <c r="AM696"/>
      <c r="AN696"/>
      <c r="AO696"/>
      <c r="AP696"/>
      <c r="AQ696"/>
      <c r="AR696"/>
      <c r="AS696"/>
      <c r="AT696" s="59">
        <f>VLOOKUP($BR696,Tables!$D$14:$I$27,2,FALSE)*W696</f>
        <v>480</v>
      </c>
      <c r="AU696" s="59">
        <f>VLOOKUP($BR696,Tables!$D$14:$I$27,3,FALSE)</f>
        <v>0</v>
      </c>
      <c r="AV696" s="59">
        <f>VLOOKUP($BR696,Tables!$D$14:$I$27,4,FALSE)*W696</f>
        <v>0</v>
      </c>
      <c r="AW696" s="59">
        <f>VLOOKUP($BR696,Tables!$D$14:$I$27,5,FALSE)*W696</f>
        <v>0</v>
      </c>
      <c r="AX696" s="52">
        <f>IF(ISERROR(VLOOKUP(V696,Tables!$A$2:$B$27,2,FALSE))=TRUE,0,VLOOKUP(V696,Tables!$A$2:$B$27,2,FALSE))*VLOOKUP(BR696,Tables!$D$14:$J$27,7,FALSE)</f>
        <v>0</v>
      </c>
      <c r="AY696" s="52">
        <f>IF(ISERROR(VLOOKUP(BS696,Tables!$A$2:$B$31,2,FALSE))=TRUE,0,VLOOKUP(BS696,Tables!$A$2:$B$31,2,FALSE))</f>
        <v>0</v>
      </c>
      <c r="AZ696" s="59">
        <f>VLOOKUP($BR696,Tables!$D$14:$K$27,8,FALSE)</f>
        <v>0</v>
      </c>
      <c r="BA696" s="59">
        <f>IF(OR(BR696="T150",BR696="HYBT150"),W696*Tables!$L$23,0)</f>
        <v>0</v>
      </c>
      <c r="BB696" s="59">
        <f>IF(OR(BR696="T200",BR696="HYBT200"),W696*Tables!$E$24,0)</f>
        <v>0</v>
      </c>
      <c r="BC696" s="61">
        <f t="shared" si="138"/>
        <v>480</v>
      </c>
      <c r="BD696" s="55" t="str">
        <f t="shared" si="150"/>
        <v/>
      </c>
      <c r="BE696" s="55" t="str">
        <f t="shared" si="150"/>
        <v/>
      </c>
      <c r="BF696" s="55" t="str">
        <f t="shared" si="150"/>
        <v/>
      </c>
      <c r="BG696" s="55" t="str">
        <f t="shared" si="150"/>
        <v/>
      </c>
      <c r="BH696" s="55" t="str">
        <f t="shared" si="150"/>
        <v/>
      </c>
      <c r="BI696" s="55" t="str">
        <f t="shared" si="150"/>
        <v/>
      </c>
      <c r="BJ696" s="55" t="str">
        <f t="shared" si="150"/>
        <v/>
      </c>
      <c r="BK696" s="55" t="str">
        <f t="shared" si="150"/>
        <v/>
      </c>
      <c r="BL696" s="55" t="str">
        <f t="shared" si="150"/>
        <v/>
      </c>
      <c r="BM696" s="55" t="str">
        <f t="shared" si="150"/>
        <v/>
      </c>
      <c r="BN696" s="55" t="str">
        <f t="shared" si="150"/>
        <v/>
      </c>
      <c r="BO696" s="55" t="str">
        <f t="shared" si="150"/>
        <v/>
      </c>
      <c r="BP696" s="55" t="str">
        <f t="shared" si="150"/>
        <v/>
      </c>
      <c r="BQ696" s="55" t="str">
        <f t="shared" si="150"/>
        <v/>
      </c>
      <c r="BR696" s="62" t="str">
        <f t="shared" si="139"/>
        <v>Base</v>
      </c>
      <c r="BS696" s="62" t="str">
        <f t="shared" si="140"/>
        <v/>
      </c>
      <c r="BT696" s="63">
        <f t="shared" si="141"/>
        <v>117</v>
      </c>
      <c r="BU696" s="64">
        <f t="shared" si="142"/>
        <v>6.02</v>
      </c>
      <c r="BV696" s="64">
        <f t="shared" si="143"/>
        <v>13.04</v>
      </c>
      <c r="BW696" s="64">
        <f t="shared" si="144"/>
        <v>97.44</v>
      </c>
      <c r="BX696" s="65">
        <f t="shared" si="145"/>
        <v>46257.02</v>
      </c>
      <c r="BY696" s="65">
        <f t="shared" si="146"/>
        <v>46264.04</v>
      </c>
      <c r="BZ696" s="65">
        <f t="shared" si="147"/>
        <v>46349.440000000002</v>
      </c>
    </row>
    <row r="697" spans="1:78" s="58" customFormat="1" ht="15.5" x14ac:dyDescent="0.35">
      <c r="A697">
        <v>71995</v>
      </c>
      <c r="B697" t="s">
        <v>782</v>
      </c>
      <c r="C697" t="s">
        <v>83</v>
      </c>
      <c r="D697">
        <v>100</v>
      </c>
      <c r="E697">
        <v>3001</v>
      </c>
      <c r="F697" t="s">
        <v>751</v>
      </c>
      <c r="G697" t="s">
        <v>283</v>
      </c>
      <c r="H697" t="s">
        <v>83</v>
      </c>
      <c r="I697" s="13">
        <v>46255</v>
      </c>
      <c r="J697" s="13">
        <v>46367</v>
      </c>
      <c r="K697" s="13">
        <v>46311</v>
      </c>
      <c r="L697" t="s">
        <v>787</v>
      </c>
      <c r="M697" t="s">
        <v>193</v>
      </c>
      <c r="N697">
        <v>17</v>
      </c>
      <c r="O697">
        <v>17</v>
      </c>
      <c r="P697">
        <v>17</v>
      </c>
      <c r="Q697">
        <v>17</v>
      </c>
      <c r="R697">
        <v>0</v>
      </c>
      <c r="S697">
        <v>234592</v>
      </c>
      <c r="T697" t="s">
        <v>298</v>
      </c>
      <c r="U697">
        <v>0</v>
      </c>
      <c r="V697"/>
      <c r="W697">
        <v>2</v>
      </c>
      <c r="X697" t="s">
        <v>194</v>
      </c>
      <c r="Y697"/>
      <c r="Z697"/>
      <c r="AA697" t="s">
        <v>206</v>
      </c>
      <c r="AB697">
        <v>1201</v>
      </c>
      <c r="AC697" t="s">
        <v>21</v>
      </c>
      <c r="AD697" t="s">
        <v>317</v>
      </c>
      <c r="AE697" t="s">
        <v>802</v>
      </c>
      <c r="AF697" s="13">
        <v>46255</v>
      </c>
      <c r="AG697" s="13">
        <v>46367</v>
      </c>
      <c r="AH697"/>
      <c r="AI697"/>
      <c r="AJ697"/>
      <c r="AK697"/>
      <c r="AL697"/>
      <c r="AM697"/>
      <c r="AN697"/>
      <c r="AO697"/>
      <c r="AP697"/>
      <c r="AQ697"/>
      <c r="AR697"/>
      <c r="AS697"/>
      <c r="AT697" s="59">
        <f>VLOOKUP($BR697,Tables!$D$14:$I$27,2,FALSE)*W697</f>
        <v>320</v>
      </c>
      <c r="AU697" s="59">
        <f>VLOOKUP($BR697,Tables!$D$14:$I$27,3,FALSE)</f>
        <v>0</v>
      </c>
      <c r="AV697" s="59">
        <f>VLOOKUP($BR697,Tables!$D$14:$I$27,4,FALSE)*W697</f>
        <v>0</v>
      </c>
      <c r="AW697" s="59">
        <f>VLOOKUP($BR697,Tables!$D$14:$I$27,5,FALSE)*W697</f>
        <v>0</v>
      </c>
      <c r="AX697" s="52">
        <f>IF(ISERROR(VLOOKUP(V697,Tables!$A$2:$B$27,2,FALSE))=TRUE,0,VLOOKUP(V697,Tables!$A$2:$B$27,2,FALSE))*VLOOKUP(BR697,Tables!$D$14:$J$27,7,FALSE)</f>
        <v>0</v>
      </c>
      <c r="AY697" s="52">
        <f>IF(ISERROR(VLOOKUP(BS697,Tables!$A$2:$B$31,2,FALSE))=TRUE,0,VLOOKUP(BS697,Tables!$A$2:$B$31,2,FALSE))</f>
        <v>0</v>
      </c>
      <c r="AZ697" s="59">
        <f>VLOOKUP($BR697,Tables!$D$14:$K$27,8,FALSE)</f>
        <v>0</v>
      </c>
      <c r="BA697" s="59">
        <f>IF(OR(BR697="T150",BR697="HYBT150"),W697*Tables!$L$23,0)</f>
        <v>160</v>
      </c>
      <c r="BB697" s="59">
        <f>IF(OR(BR697="T200",BR697="HYBT200"),W697*Tables!$E$24,0)</f>
        <v>0</v>
      </c>
      <c r="BC697" s="61">
        <f t="shared" si="138"/>
        <v>480</v>
      </c>
      <c r="BD697" s="55" t="str">
        <f t="shared" si="150"/>
        <v/>
      </c>
      <c r="BE697" s="55" t="str">
        <f t="shared" si="150"/>
        <v/>
      </c>
      <c r="BF697" s="55" t="str">
        <f t="shared" si="150"/>
        <v/>
      </c>
      <c r="BG697" s="55" t="str">
        <f t="shared" si="150"/>
        <v/>
      </c>
      <c r="BH697" s="55" t="str">
        <f t="shared" si="150"/>
        <v/>
      </c>
      <c r="BI697" s="55" t="str">
        <f t="shared" si="150"/>
        <v/>
      </c>
      <c r="BJ697" s="55" t="str">
        <f t="shared" si="150"/>
        <v/>
      </c>
      <c r="BK697" s="55" t="str">
        <f t="shared" si="150"/>
        <v/>
      </c>
      <c r="BL697" s="55" t="str">
        <f t="shared" si="150"/>
        <v/>
      </c>
      <c r="BM697" s="55" t="str">
        <f t="shared" si="150"/>
        <v/>
      </c>
      <c r="BN697" s="55" t="str">
        <f t="shared" si="150"/>
        <v/>
      </c>
      <c r="BO697" s="55" t="str">
        <f t="shared" si="150"/>
        <v/>
      </c>
      <c r="BP697" s="55" t="str">
        <f t="shared" si="150"/>
        <v>T150</v>
      </c>
      <c r="BQ697" s="55" t="str">
        <f t="shared" si="150"/>
        <v/>
      </c>
      <c r="BR697" s="62" t="str">
        <f t="shared" si="139"/>
        <v>T150</v>
      </c>
      <c r="BS697" s="62" t="str">
        <f t="shared" si="140"/>
        <v/>
      </c>
      <c r="BT697" s="63">
        <f t="shared" si="141"/>
        <v>113</v>
      </c>
      <c r="BU697" s="64">
        <f t="shared" si="142"/>
        <v>5.7799999999999994</v>
      </c>
      <c r="BV697" s="64">
        <f t="shared" si="143"/>
        <v>12.559999999999999</v>
      </c>
      <c r="BW697" s="64">
        <f t="shared" si="144"/>
        <v>94.08</v>
      </c>
      <c r="BX697" s="65">
        <f t="shared" si="145"/>
        <v>46260.78</v>
      </c>
      <c r="BY697" s="65">
        <f t="shared" si="146"/>
        <v>46267.56</v>
      </c>
      <c r="BZ697" s="65">
        <f t="shared" si="147"/>
        <v>46349.08</v>
      </c>
    </row>
    <row r="698" spans="1:78" s="58" customFormat="1" ht="15.5" x14ac:dyDescent="0.35">
      <c r="A698">
        <v>71463</v>
      </c>
      <c r="B698" t="s">
        <v>782</v>
      </c>
      <c r="C698" t="s">
        <v>83</v>
      </c>
      <c r="D698">
        <v>101</v>
      </c>
      <c r="E698">
        <v>3001</v>
      </c>
      <c r="F698" t="s">
        <v>752</v>
      </c>
      <c r="G698" t="s">
        <v>283</v>
      </c>
      <c r="H698" t="s">
        <v>83</v>
      </c>
      <c r="I698" s="13">
        <v>46251</v>
      </c>
      <c r="J698" s="13">
        <v>46367</v>
      </c>
      <c r="K698" s="13">
        <v>46309</v>
      </c>
      <c r="L698" t="s">
        <v>787</v>
      </c>
      <c r="M698" t="s">
        <v>193</v>
      </c>
      <c r="N698">
        <v>17</v>
      </c>
      <c r="O698">
        <v>17</v>
      </c>
      <c r="P698">
        <v>17</v>
      </c>
      <c r="Q698">
        <v>17</v>
      </c>
      <c r="R698">
        <v>0</v>
      </c>
      <c r="S698" t="s">
        <v>197</v>
      </c>
      <c r="T698" t="s">
        <v>197</v>
      </c>
      <c r="U698">
        <v>0</v>
      </c>
      <c r="V698"/>
      <c r="W698">
        <v>2</v>
      </c>
      <c r="X698" t="s">
        <v>194</v>
      </c>
      <c r="Y698"/>
      <c r="Z698"/>
      <c r="AA698" t="s">
        <v>206</v>
      </c>
      <c r="AB698">
        <v>1201</v>
      </c>
      <c r="AC698" t="s">
        <v>21</v>
      </c>
      <c r="AD698" t="s">
        <v>317</v>
      </c>
      <c r="AE698" t="s">
        <v>472</v>
      </c>
      <c r="AF698" s="13">
        <v>46251</v>
      </c>
      <c r="AG698" s="13">
        <v>46367</v>
      </c>
      <c r="AH698"/>
      <c r="AI698"/>
      <c r="AJ698"/>
      <c r="AK698"/>
      <c r="AL698"/>
      <c r="AM698"/>
      <c r="AN698"/>
      <c r="AO698"/>
      <c r="AP698"/>
      <c r="AQ698"/>
      <c r="AR698"/>
      <c r="AS698"/>
      <c r="AT698" s="59">
        <f>VLOOKUP($BR698,Tables!$D$14:$I$27,2,FALSE)*W698</f>
        <v>320</v>
      </c>
      <c r="AU698" s="59">
        <f>VLOOKUP($BR698,Tables!$D$14:$I$27,3,FALSE)</f>
        <v>0</v>
      </c>
      <c r="AV698" s="59">
        <f>VLOOKUP($BR698,Tables!$D$14:$I$27,4,FALSE)*W698</f>
        <v>0</v>
      </c>
      <c r="AW698" s="59">
        <f>VLOOKUP($BR698,Tables!$D$14:$I$27,5,FALSE)*W698</f>
        <v>0</v>
      </c>
      <c r="AX698" s="52">
        <f>IF(ISERROR(VLOOKUP(V698,Tables!$A$2:$B$27,2,FALSE))=TRUE,0,VLOOKUP(V698,Tables!$A$2:$B$27,2,FALSE))*VLOOKUP(BR698,Tables!$D$14:$J$27,7,FALSE)</f>
        <v>0</v>
      </c>
      <c r="AY698" s="52">
        <f>IF(ISERROR(VLOOKUP(BS698,Tables!$A$2:$B$31,2,FALSE))=TRUE,0,VLOOKUP(BS698,Tables!$A$2:$B$31,2,FALSE))</f>
        <v>0</v>
      </c>
      <c r="AZ698" s="59">
        <f>VLOOKUP($BR698,Tables!$D$14:$K$27,8,FALSE)</f>
        <v>0</v>
      </c>
      <c r="BA698" s="59">
        <f>IF(OR(BR698="T150",BR698="HYBT150"),W698*Tables!$L$23,0)</f>
        <v>160</v>
      </c>
      <c r="BB698" s="59">
        <f>IF(OR(BR698="T200",BR698="HYBT200"),W698*Tables!$E$24,0)</f>
        <v>0</v>
      </c>
      <c r="BC698" s="61">
        <f t="shared" ref="BC698:BC761" si="151">SUM(AT698:BB698)</f>
        <v>480</v>
      </c>
      <c r="BD698" s="55" t="str">
        <f t="shared" si="150"/>
        <v/>
      </c>
      <c r="BE698" s="55" t="str">
        <f t="shared" si="150"/>
        <v/>
      </c>
      <c r="BF698" s="55" t="str">
        <f t="shared" si="150"/>
        <v/>
      </c>
      <c r="BG698" s="55" t="str">
        <f t="shared" si="150"/>
        <v/>
      </c>
      <c r="BH698" s="55" t="str">
        <f t="shared" si="150"/>
        <v/>
      </c>
      <c r="BI698" s="55" t="str">
        <f t="shared" si="150"/>
        <v/>
      </c>
      <c r="BJ698" s="55" t="str">
        <f t="shared" si="150"/>
        <v/>
      </c>
      <c r="BK698" s="55" t="str">
        <f t="shared" si="150"/>
        <v/>
      </c>
      <c r="BL698" s="55" t="str">
        <f t="shared" si="150"/>
        <v/>
      </c>
      <c r="BM698" s="55" t="str">
        <f t="shared" si="150"/>
        <v/>
      </c>
      <c r="BN698" s="55" t="str">
        <f t="shared" si="150"/>
        <v/>
      </c>
      <c r="BO698" s="55" t="str">
        <f t="shared" si="150"/>
        <v/>
      </c>
      <c r="BP698" s="55" t="str">
        <f t="shared" si="150"/>
        <v>T150</v>
      </c>
      <c r="BQ698" s="55" t="str">
        <f t="shared" si="150"/>
        <v/>
      </c>
      <c r="BR698" s="62" t="str">
        <f t="shared" ref="BR698:BR761" si="152">IF(BD698&amp;BE698&amp;BF698&amp;BG698&amp;BH698&amp;BI698&amp;BJ698&amp;BK698&amp;BP698&amp;BQ698="","Base",BD698&amp;BE698&amp;BF698&amp;BG698&amp;BH698&amp;BI698&amp;BJ698&amp;BK698&amp;BP698&amp;BQ698)</f>
        <v>T150</v>
      </c>
      <c r="BS698" s="62" t="str">
        <f t="shared" ref="BS698:BS761" si="153">IF(BL698&amp;BM698&amp;BN698&amp;BO698="","",BL698&amp;BM698&amp;BN698&amp;BO698)</f>
        <v/>
      </c>
      <c r="BT698" s="63">
        <f t="shared" ref="BT698:BT761" si="154">J698-I698+1</f>
        <v>117</v>
      </c>
      <c r="BU698" s="64">
        <f t="shared" ref="BU698:BU761" si="155">BT698*0.06-1</f>
        <v>6.02</v>
      </c>
      <c r="BV698" s="64">
        <f t="shared" ref="BV698:BV761" si="156">BT698*0.12-1</f>
        <v>13.04</v>
      </c>
      <c r="BW698" s="64">
        <f t="shared" ref="BW698:BW761" si="157">(BT698-1)*0.84</f>
        <v>97.44</v>
      </c>
      <c r="BX698" s="65">
        <f t="shared" ref="BX698:BX761" si="158">BU698+I698</f>
        <v>46257.02</v>
      </c>
      <c r="BY698" s="65">
        <f t="shared" ref="BY698:BY761" si="159">BV698+I698</f>
        <v>46264.04</v>
      </c>
      <c r="BZ698" s="65">
        <f t="shared" ref="BZ698:BZ761" si="160">IF(WEEKDAY(BW698+I698)=1,BW698+I698+1,IF(WEEKDAY(BW698+I698)=7,BW698+I698+2,BW698+I698))</f>
        <v>46349.440000000002</v>
      </c>
    </row>
    <row r="699" spans="1:78" s="58" customFormat="1" ht="15.5" x14ac:dyDescent="0.35">
      <c r="A699">
        <v>71464</v>
      </c>
      <c r="B699" t="s">
        <v>782</v>
      </c>
      <c r="C699" t="s">
        <v>83</v>
      </c>
      <c r="D699">
        <v>102</v>
      </c>
      <c r="E699">
        <v>3001</v>
      </c>
      <c r="F699" t="s">
        <v>753</v>
      </c>
      <c r="G699" t="s">
        <v>283</v>
      </c>
      <c r="H699" t="s">
        <v>83</v>
      </c>
      <c r="I699" s="13">
        <v>46251</v>
      </c>
      <c r="J699" s="13">
        <v>46367</v>
      </c>
      <c r="K699" s="13">
        <v>46309</v>
      </c>
      <c r="L699" t="s">
        <v>787</v>
      </c>
      <c r="M699" t="s">
        <v>193</v>
      </c>
      <c r="N699">
        <v>6</v>
      </c>
      <c r="O699">
        <v>6</v>
      </c>
      <c r="P699">
        <v>6</v>
      </c>
      <c r="Q699">
        <v>6</v>
      </c>
      <c r="R699">
        <v>0</v>
      </c>
      <c r="S699" t="s">
        <v>197</v>
      </c>
      <c r="T699" t="s">
        <v>197</v>
      </c>
      <c r="U699">
        <v>0</v>
      </c>
      <c r="V699"/>
      <c r="W699">
        <v>5</v>
      </c>
      <c r="X699" t="s">
        <v>194</v>
      </c>
      <c r="Y699" t="s">
        <v>1186</v>
      </c>
      <c r="Z699"/>
      <c r="AA699" t="s">
        <v>206</v>
      </c>
      <c r="AB699">
        <v>1201</v>
      </c>
      <c r="AC699" t="s">
        <v>195</v>
      </c>
      <c r="AD699" t="s">
        <v>384</v>
      </c>
      <c r="AE699" t="s">
        <v>910</v>
      </c>
      <c r="AF699" s="13">
        <v>46251</v>
      </c>
      <c r="AG699" s="13">
        <v>46367</v>
      </c>
      <c r="AH699" t="s">
        <v>206</v>
      </c>
      <c r="AI699">
        <v>1201</v>
      </c>
      <c r="AJ699" t="s">
        <v>195</v>
      </c>
      <c r="AK699" t="s">
        <v>384</v>
      </c>
      <c r="AL699" t="s">
        <v>516</v>
      </c>
      <c r="AM699" s="13">
        <v>46253</v>
      </c>
      <c r="AN699" s="13">
        <v>46367</v>
      </c>
      <c r="AO699"/>
      <c r="AP699"/>
      <c r="AQ699"/>
      <c r="AR699"/>
      <c r="AS699"/>
      <c r="AT699" s="59">
        <f>VLOOKUP($BR699,Tables!$D$14:$I$27,2,FALSE)*W699</f>
        <v>800</v>
      </c>
      <c r="AU699" s="59">
        <f>VLOOKUP($BR699,Tables!$D$14:$I$27,3,FALSE)</f>
        <v>0</v>
      </c>
      <c r="AV699" s="59">
        <f>VLOOKUP($BR699,Tables!$D$14:$I$27,4,FALSE)*W699</f>
        <v>0</v>
      </c>
      <c r="AW699" s="59">
        <f>VLOOKUP($BR699,Tables!$D$14:$I$27,5,FALSE)*W699</f>
        <v>0</v>
      </c>
      <c r="AX699" s="52">
        <f>IF(ISERROR(VLOOKUP(V699,Tables!$A$2:$B$27,2,FALSE))=TRUE,0,VLOOKUP(V699,Tables!$A$2:$B$27,2,FALSE))*VLOOKUP(BR699,Tables!$D$14:$J$27,7,FALSE)</f>
        <v>0</v>
      </c>
      <c r="AY699" s="52">
        <f>IF(ISERROR(VLOOKUP(BS699,Tables!$A$2:$B$31,2,FALSE))=TRUE,0,VLOOKUP(BS699,Tables!$A$2:$B$31,2,FALSE))</f>
        <v>0</v>
      </c>
      <c r="AZ699" s="59">
        <f>VLOOKUP($BR699,Tables!$D$14:$K$27,8,FALSE)</f>
        <v>0</v>
      </c>
      <c r="BA699" s="59">
        <f>IF(OR(BR699="T150",BR699="HYBT150"),W699*Tables!$L$23,0)</f>
        <v>400</v>
      </c>
      <c r="BB699" s="59">
        <f>IF(OR(BR699="T200",BR699="HYBT200"),W699*Tables!$E$24,0)</f>
        <v>0</v>
      </c>
      <c r="BC699" s="61">
        <f t="shared" si="151"/>
        <v>1200</v>
      </c>
      <c r="BD699" s="55" t="str">
        <f t="shared" si="150"/>
        <v/>
      </c>
      <c r="BE699" s="55" t="str">
        <f t="shared" si="150"/>
        <v/>
      </c>
      <c r="BF699" s="55" t="str">
        <f t="shared" si="150"/>
        <v/>
      </c>
      <c r="BG699" s="55" t="str">
        <f t="shared" si="150"/>
        <v/>
      </c>
      <c r="BH699" s="55" t="str">
        <f t="shared" si="150"/>
        <v/>
      </c>
      <c r="BI699" s="55" t="str">
        <f t="shared" si="150"/>
        <v/>
      </c>
      <c r="BJ699" s="55" t="str">
        <f t="shared" si="150"/>
        <v/>
      </c>
      <c r="BK699" s="55" t="str">
        <f t="shared" si="150"/>
        <v/>
      </c>
      <c r="BL699" s="55" t="str">
        <f t="shared" si="150"/>
        <v/>
      </c>
      <c r="BM699" s="55" t="str">
        <f t="shared" si="150"/>
        <v/>
      </c>
      <c r="BN699" s="55" t="str">
        <f t="shared" si="150"/>
        <v/>
      </c>
      <c r="BO699" s="55" t="str">
        <f t="shared" si="150"/>
        <v/>
      </c>
      <c r="BP699" s="55" t="str">
        <f t="shared" si="150"/>
        <v>T150</v>
      </c>
      <c r="BQ699" s="55" t="str">
        <f t="shared" si="150"/>
        <v/>
      </c>
      <c r="BR699" s="62" t="str">
        <f t="shared" si="152"/>
        <v>T150</v>
      </c>
      <c r="BS699" s="62" t="str">
        <f t="shared" si="153"/>
        <v/>
      </c>
      <c r="BT699" s="63">
        <f t="shared" si="154"/>
        <v>117</v>
      </c>
      <c r="BU699" s="64">
        <f t="shared" si="155"/>
        <v>6.02</v>
      </c>
      <c r="BV699" s="64">
        <f t="shared" si="156"/>
        <v>13.04</v>
      </c>
      <c r="BW699" s="64">
        <f t="shared" si="157"/>
        <v>97.44</v>
      </c>
      <c r="BX699" s="65">
        <f t="shared" si="158"/>
        <v>46257.02</v>
      </c>
      <c r="BY699" s="65">
        <f t="shared" si="159"/>
        <v>46264.04</v>
      </c>
      <c r="BZ699" s="65">
        <f t="shared" si="160"/>
        <v>46349.440000000002</v>
      </c>
    </row>
    <row r="700" spans="1:78" s="58" customFormat="1" ht="15.5" x14ac:dyDescent="0.35">
      <c r="A700">
        <v>71465</v>
      </c>
      <c r="B700" t="s">
        <v>782</v>
      </c>
      <c r="C700" t="s">
        <v>83</v>
      </c>
      <c r="D700">
        <v>102</v>
      </c>
      <c r="E700">
        <v>3002</v>
      </c>
      <c r="F700" t="s">
        <v>753</v>
      </c>
      <c r="G700" t="s">
        <v>283</v>
      </c>
      <c r="H700" t="s">
        <v>83</v>
      </c>
      <c r="I700" s="13">
        <v>46251</v>
      </c>
      <c r="J700" s="13">
        <v>46367</v>
      </c>
      <c r="K700" s="13">
        <v>46309</v>
      </c>
      <c r="L700" t="s">
        <v>787</v>
      </c>
      <c r="M700" t="s">
        <v>193</v>
      </c>
      <c r="N700">
        <v>6</v>
      </c>
      <c r="O700">
        <v>6</v>
      </c>
      <c r="P700">
        <v>6</v>
      </c>
      <c r="Q700">
        <v>6</v>
      </c>
      <c r="R700">
        <v>0</v>
      </c>
      <c r="S700" t="s">
        <v>197</v>
      </c>
      <c r="T700" t="s">
        <v>197</v>
      </c>
      <c r="U700">
        <v>0</v>
      </c>
      <c r="V700"/>
      <c r="W700">
        <v>5</v>
      </c>
      <c r="X700" t="s">
        <v>194</v>
      </c>
      <c r="Y700" t="s">
        <v>1049</v>
      </c>
      <c r="Z700"/>
      <c r="AA700" t="s">
        <v>206</v>
      </c>
      <c r="AB700">
        <v>1201</v>
      </c>
      <c r="AC700" t="s">
        <v>195</v>
      </c>
      <c r="AD700" t="s">
        <v>384</v>
      </c>
      <c r="AE700" t="s">
        <v>910</v>
      </c>
      <c r="AF700" s="13">
        <v>46251</v>
      </c>
      <c r="AG700" s="13">
        <v>46367</v>
      </c>
      <c r="AH700" t="s">
        <v>206</v>
      </c>
      <c r="AI700">
        <v>1201</v>
      </c>
      <c r="AJ700" t="s">
        <v>200</v>
      </c>
      <c r="AK700" t="s">
        <v>333</v>
      </c>
      <c r="AL700" t="s">
        <v>516</v>
      </c>
      <c r="AM700" s="13">
        <v>46253</v>
      </c>
      <c r="AN700" s="13">
        <v>46367</v>
      </c>
      <c r="AO700"/>
      <c r="AP700"/>
      <c r="AQ700"/>
      <c r="AR700"/>
      <c r="AS700"/>
      <c r="AT700" s="59">
        <f>VLOOKUP($BR700,Tables!$D$14:$I$27,2,FALSE)*W700</f>
        <v>800</v>
      </c>
      <c r="AU700" s="59">
        <f>VLOOKUP($BR700,Tables!$D$14:$I$27,3,FALSE)</f>
        <v>0</v>
      </c>
      <c r="AV700" s="59">
        <f>VLOOKUP($BR700,Tables!$D$14:$I$27,4,FALSE)*W700</f>
        <v>0</v>
      </c>
      <c r="AW700" s="59">
        <f>VLOOKUP($BR700,Tables!$D$14:$I$27,5,FALSE)*W700</f>
        <v>0</v>
      </c>
      <c r="AX700" s="52">
        <f>IF(ISERROR(VLOOKUP(V700,Tables!$A$2:$B$27,2,FALSE))=TRUE,0,VLOOKUP(V700,Tables!$A$2:$B$27,2,FALSE))*VLOOKUP(BR700,Tables!$D$14:$J$27,7,FALSE)</f>
        <v>0</v>
      </c>
      <c r="AY700" s="52">
        <f>IF(ISERROR(VLOOKUP(BS700,Tables!$A$2:$B$31,2,FALSE))=TRUE,0,VLOOKUP(BS700,Tables!$A$2:$B$31,2,FALSE))</f>
        <v>0</v>
      </c>
      <c r="AZ700" s="59">
        <f>VLOOKUP($BR700,Tables!$D$14:$K$27,8,FALSE)</f>
        <v>0</v>
      </c>
      <c r="BA700" s="59">
        <f>IF(OR(BR700="T150",BR700="HYBT150"),W700*Tables!$L$23,0)</f>
        <v>400</v>
      </c>
      <c r="BB700" s="59">
        <f>IF(OR(BR700="T200",BR700="HYBT200"),W700*Tables!$E$24,0)</f>
        <v>0</v>
      </c>
      <c r="BC700" s="61">
        <f t="shared" si="151"/>
        <v>1200</v>
      </c>
      <c r="BD700" s="55" t="str">
        <f t="shared" si="150"/>
        <v/>
      </c>
      <c r="BE700" s="55" t="str">
        <f t="shared" si="150"/>
        <v/>
      </c>
      <c r="BF700" s="55" t="str">
        <f t="shared" si="150"/>
        <v/>
      </c>
      <c r="BG700" s="55" t="str">
        <f t="shared" si="150"/>
        <v/>
      </c>
      <c r="BH700" s="55" t="str">
        <f t="shared" si="150"/>
        <v/>
      </c>
      <c r="BI700" s="55" t="str">
        <f t="shared" si="150"/>
        <v/>
      </c>
      <c r="BJ700" s="55" t="str">
        <f t="shared" si="150"/>
        <v/>
      </c>
      <c r="BK700" s="55" t="str">
        <f t="shared" si="150"/>
        <v/>
      </c>
      <c r="BL700" s="55" t="str">
        <f t="shared" si="150"/>
        <v/>
      </c>
      <c r="BM700" s="55" t="str">
        <f t="shared" si="150"/>
        <v/>
      </c>
      <c r="BN700" s="55" t="str">
        <f t="shared" si="150"/>
        <v/>
      </c>
      <c r="BO700" s="55" t="str">
        <f t="shared" si="150"/>
        <v/>
      </c>
      <c r="BP700" s="55" t="str">
        <f t="shared" si="150"/>
        <v>T150</v>
      </c>
      <c r="BQ700" s="55" t="str">
        <f t="shared" si="150"/>
        <v/>
      </c>
      <c r="BR700" s="62" t="str">
        <f t="shared" si="152"/>
        <v>T150</v>
      </c>
      <c r="BS700" s="62" t="str">
        <f t="shared" si="153"/>
        <v/>
      </c>
      <c r="BT700" s="63">
        <f t="shared" si="154"/>
        <v>117</v>
      </c>
      <c r="BU700" s="64">
        <f t="shared" si="155"/>
        <v>6.02</v>
      </c>
      <c r="BV700" s="64">
        <f t="shared" si="156"/>
        <v>13.04</v>
      </c>
      <c r="BW700" s="64">
        <f t="shared" si="157"/>
        <v>97.44</v>
      </c>
      <c r="BX700" s="65">
        <f t="shared" si="158"/>
        <v>46257.02</v>
      </c>
      <c r="BY700" s="65">
        <f t="shared" si="159"/>
        <v>46264.04</v>
      </c>
      <c r="BZ700" s="65">
        <f t="shared" si="160"/>
        <v>46349.440000000002</v>
      </c>
    </row>
    <row r="701" spans="1:78" s="58" customFormat="1" ht="15.5" x14ac:dyDescent="0.35">
      <c r="A701">
        <v>71466</v>
      </c>
      <c r="B701" t="s">
        <v>782</v>
      </c>
      <c r="C701" t="s">
        <v>83</v>
      </c>
      <c r="D701">
        <v>102</v>
      </c>
      <c r="E701">
        <v>3003</v>
      </c>
      <c r="F701" t="s">
        <v>753</v>
      </c>
      <c r="G701" t="s">
        <v>283</v>
      </c>
      <c r="H701" t="s">
        <v>83</v>
      </c>
      <c r="I701" s="13">
        <v>46251</v>
      </c>
      <c r="J701" s="13">
        <v>46367</v>
      </c>
      <c r="K701" s="13">
        <v>46309</v>
      </c>
      <c r="L701" t="s">
        <v>787</v>
      </c>
      <c r="M701" t="s">
        <v>193</v>
      </c>
      <c r="N701">
        <v>5</v>
      </c>
      <c r="O701">
        <v>5</v>
      </c>
      <c r="P701">
        <v>5</v>
      </c>
      <c r="Q701">
        <v>5</v>
      </c>
      <c r="R701">
        <v>0</v>
      </c>
      <c r="S701" t="s">
        <v>197</v>
      </c>
      <c r="T701" t="s">
        <v>197</v>
      </c>
      <c r="U701">
        <v>0</v>
      </c>
      <c r="V701"/>
      <c r="W701">
        <v>5</v>
      </c>
      <c r="X701" t="s">
        <v>194</v>
      </c>
      <c r="Y701" t="s">
        <v>911</v>
      </c>
      <c r="Z701"/>
      <c r="AA701" t="s">
        <v>206</v>
      </c>
      <c r="AB701">
        <v>1201</v>
      </c>
      <c r="AC701" t="s">
        <v>195</v>
      </c>
      <c r="AD701" t="s">
        <v>384</v>
      </c>
      <c r="AE701" t="s">
        <v>910</v>
      </c>
      <c r="AF701" s="13">
        <v>46251</v>
      </c>
      <c r="AG701" s="13">
        <v>46367</v>
      </c>
      <c r="AH701" t="s">
        <v>206</v>
      </c>
      <c r="AI701">
        <v>1270</v>
      </c>
      <c r="AJ701" t="s">
        <v>306</v>
      </c>
      <c r="AK701" t="s">
        <v>498</v>
      </c>
      <c r="AL701" t="s">
        <v>516</v>
      </c>
      <c r="AM701" s="13">
        <v>46253</v>
      </c>
      <c r="AN701" s="13">
        <v>46367</v>
      </c>
      <c r="AO701"/>
      <c r="AP701"/>
      <c r="AQ701"/>
      <c r="AR701"/>
      <c r="AS701"/>
      <c r="AT701" s="59">
        <f>VLOOKUP($BR701,Tables!$D$14:$I$27,2,FALSE)*W701</f>
        <v>800</v>
      </c>
      <c r="AU701" s="59">
        <f>VLOOKUP($BR701,Tables!$D$14:$I$27,3,FALSE)</f>
        <v>0</v>
      </c>
      <c r="AV701" s="59">
        <f>VLOOKUP($BR701,Tables!$D$14:$I$27,4,FALSE)*W701</f>
        <v>0</v>
      </c>
      <c r="AW701" s="59">
        <f>VLOOKUP($BR701,Tables!$D$14:$I$27,5,FALSE)*W701</f>
        <v>0</v>
      </c>
      <c r="AX701" s="52">
        <f>IF(ISERROR(VLOOKUP(V701,Tables!$A$2:$B$27,2,FALSE))=TRUE,0,VLOOKUP(V701,Tables!$A$2:$B$27,2,FALSE))*VLOOKUP(BR701,Tables!$D$14:$J$27,7,FALSE)</f>
        <v>0</v>
      </c>
      <c r="AY701" s="52">
        <f>IF(ISERROR(VLOOKUP(BS701,Tables!$A$2:$B$31,2,FALSE))=TRUE,0,VLOOKUP(BS701,Tables!$A$2:$B$31,2,FALSE))</f>
        <v>0</v>
      </c>
      <c r="AZ701" s="59">
        <f>VLOOKUP($BR701,Tables!$D$14:$K$27,8,FALSE)</f>
        <v>0</v>
      </c>
      <c r="BA701" s="59">
        <f>IF(OR(BR701="T150",BR701="HYBT150"),W701*Tables!$L$23,0)</f>
        <v>400</v>
      </c>
      <c r="BB701" s="59">
        <f>IF(OR(BR701="T200",BR701="HYBT200"),W701*Tables!$E$24,0)</f>
        <v>0</v>
      </c>
      <c r="BC701" s="61">
        <f t="shared" si="151"/>
        <v>1200</v>
      </c>
      <c r="BD701" s="55" t="str">
        <f t="shared" si="150"/>
        <v/>
      </c>
      <c r="BE701" s="55" t="str">
        <f t="shared" si="150"/>
        <v/>
      </c>
      <c r="BF701" s="55" t="str">
        <f t="shared" si="150"/>
        <v/>
      </c>
      <c r="BG701" s="55" t="str">
        <f t="shared" si="150"/>
        <v/>
      </c>
      <c r="BH701" s="55" t="str">
        <f t="shared" si="150"/>
        <v/>
      </c>
      <c r="BI701" s="55" t="str">
        <f t="shared" si="150"/>
        <v/>
      </c>
      <c r="BJ701" s="55" t="str">
        <f t="shared" si="150"/>
        <v/>
      </c>
      <c r="BK701" s="55" t="str">
        <f t="shared" si="150"/>
        <v/>
      </c>
      <c r="BL701" s="55" t="str">
        <f t="shared" si="150"/>
        <v/>
      </c>
      <c r="BM701" s="55" t="str">
        <f t="shared" si="150"/>
        <v/>
      </c>
      <c r="BN701" s="55" t="str">
        <f t="shared" si="150"/>
        <v/>
      </c>
      <c r="BO701" s="55" t="str">
        <f t="shared" si="150"/>
        <v/>
      </c>
      <c r="BP701" s="55" t="str">
        <f t="shared" si="150"/>
        <v>T150</v>
      </c>
      <c r="BQ701" s="55" t="str">
        <f t="shared" si="150"/>
        <v/>
      </c>
      <c r="BR701" s="62" t="str">
        <f t="shared" si="152"/>
        <v>T150</v>
      </c>
      <c r="BS701" s="62" t="str">
        <f t="shared" si="153"/>
        <v/>
      </c>
      <c r="BT701" s="63">
        <f t="shared" si="154"/>
        <v>117</v>
      </c>
      <c r="BU701" s="64">
        <f t="shared" si="155"/>
        <v>6.02</v>
      </c>
      <c r="BV701" s="64">
        <f t="shared" si="156"/>
        <v>13.04</v>
      </c>
      <c r="BW701" s="64">
        <f t="shared" si="157"/>
        <v>97.44</v>
      </c>
      <c r="BX701" s="65">
        <f t="shared" si="158"/>
        <v>46257.02</v>
      </c>
      <c r="BY701" s="65">
        <f t="shared" si="159"/>
        <v>46264.04</v>
      </c>
      <c r="BZ701" s="65">
        <f t="shared" si="160"/>
        <v>46349.440000000002</v>
      </c>
    </row>
    <row r="702" spans="1:78" s="58" customFormat="1" ht="15.5" x14ac:dyDescent="0.35">
      <c r="A702">
        <v>71831</v>
      </c>
      <c r="B702" t="s">
        <v>782</v>
      </c>
      <c r="C702" t="s">
        <v>83</v>
      </c>
      <c r="D702">
        <v>104</v>
      </c>
      <c r="E702">
        <v>3001</v>
      </c>
      <c r="F702" t="s">
        <v>754</v>
      </c>
      <c r="G702" t="s">
        <v>283</v>
      </c>
      <c r="H702" t="s">
        <v>83</v>
      </c>
      <c r="I702" s="13">
        <v>46252</v>
      </c>
      <c r="J702" s="13">
        <v>46367</v>
      </c>
      <c r="K702" s="13">
        <v>46309</v>
      </c>
      <c r="L702" t="s">
        <v>787</v>
      </c>
      <c r="M702" t="s">
        <v>423</v>
      </c>
      <c r="N702">
        <v>17</v>
      </c>
      <c r="O702">
        <v>17</v>
      </c>
      <c r="P702">
        <v>17</v>
      </c>
      <c r="Q702">
        <v>17</v>
      </c>
      <c r="R702">
        <v>0</v>
      </c>
      <c r="S702" t="s">
        <v>197</v>
      </c>
      <c r="T702" t="s">
        <v>197</v>
      </c>
      <c r="U702">
        <v>0</v>
      </c>
      <c r="V702"/>
      <c r="W702">
        <v>3</v>
      </c>
      <c r="X702" t="s">
        <v>194</v>
      </c>
      <c r="Y702"/>
      <c r="Z702" t="s">
        <v>755</v>
      </c>
      <c r="AA702" t="s">
        <v>206</v>
      </c>
      <c r="AB702">
        <v>1201</v>
      </c>
      <c r="AC702" t="s">
        <v>195</v>
      </c>
      <c r="AD702" t="s">
        <v>912</v>
      </c>
      <c r="AE702" t="s">
        <v>496</v>
      </c>
      <c r="AF702" s="13">
        <v>46252</v>
      </c>
      <c r="AG702" s="13">
        <v>46367</v>
      </c>
      <c r="AH702" t="s">
        <v>758</v>
      </c>
      <c r="AI702" t="s">
        <v>199</v>
      </c>
      <c r="AJ702"/>
      <c r="AK702"/>
      <c r="AL702"/>
      <c r="AM702" s="13">
        <v>46252</v>
      </c>
      <c r="AN702" s="13">
        <v>46367</v>
      </c>
      <c r="AO702"/>
      <c r="AP702"/>
      <c r="AQ702"/>
      <c r="AR702"/>
      <c r="AS702"/>
      <c r="AT702" s="59">
        <f>VLOOKUP($BR702,Tables!$D$14:$I$27,2,FALSE)*W702</f>
        <v>480</v>
      </c>
      <c r="AU702" s="59">
        <f>VLOOKUP($BR702,Tables!$D$14:$I$27,3,FALSE)</f>
        <v>0</v>
      </c>
      <c r="AV702" s="59">
        <f>VLOOKUP($BR702,Tables!$D$14:$I$27,4,FALSE)*W702</f>
        <v>0</v>
      </c>
      <c r="AW702" s="59">
        <f>VLOOKUP($BR702,Tables!$D$14:$I$27,5,FALSE)*W702</f>
        <v>0</v>
      </c>
      <c r="AX702" s="52">
        <f>IF(ISERROR(VLOOKUP(V702,Tables!$A$2:$B$27,2,FALSE))=TRUE,0,VLOOKUP(V702,Tables!$A$2:$B$27,2,FALSE))*VLOOKUP(BR702,Tables!$D$14:$J$27,7,FALSE)</f>
        <v>0</v>
      </c>
      <c r="AY702" s="52">
        <f>IF(ISERROR(VLOOKUP(BS702,Tables!$A$2:$B$31,2,FALSE))=TRUE,0,VLOOKUP(BS702,Tables!$A$2:$B$31,2,FALSE))</f>
        <v>0</v>
      </c>
      <c r="AZ702" s="59">
        <f>VLOOKUP($BR702,Tables!$D$14:$K$27,8,FALSE)</f>
        <v>0</v>
      </c>
      <c r="BA702" s="59">
        <f>IF(OR(BR702="T150",BR702="HYBT150"),W702*Tables!$L$23,0)</f>
        <v>240</v>
      </c>
      <c r="BB702" s="59">
        <f>IF(OR(BR702="T200",BR702="HYBT200"),W702*Tables!$E$24,0)</f>
        <v>0</v>
      </c>
      <c r="BC702" s="61">
        <f t="shared" si="151"/>
        <v>720</v>
      </c>
      <c r="BD702" s="55" t="str">
        <f t="shared" si="150"/>
        <v/>
      </c>
      <c r="BE702" s="55" t="str">
        <f t="shared" si="150"/>
        <v/>
      </c>
      <c r="BF702" s="55" t="str">
        <f t="shared" si="150"/>
        <v/>
      </c>
      <c r="BG702" s="55" t="str">
        <f t="shared" si="150"/>
        <v/>
      </c>
      <c r="BH702" s="55" t="str">
        <f t="shared" si="150"/>
        <v/>
      </c>
      <c r="BI702" s="55" t="str">
        <f t="shared" si="150"/>
        <v/>
      </c>
      <c r="BJ702" s="55" t="str">
        <f t="shared" si="150"/>
        <v/>
      </c>
      <c r="BK702" s="55" t="str">
        <f t="shared" si="150"/>
        <v/>
      </c>
      <c r="BL702" s="55" t="str">
        <f t="shared" si="150"/>
        <v/>
      </c>
      <c r="BM702" s="55" t="str">
        <f t="shared" si="150"/>
        <v/>
      </c>
      <c r="BN702" s="55" t="str">
        <f t="shared" si="150"/>
        <v/>
      </c>
      <c r="BO702" s="55" t="str">
        <f t="shared" si="150"/>
        <v/>
      </c>
      <c r="BP702" s="55" t="str">
        <f t="shared" si="150"/>
        <v>T150</v>
      </c>
      <c r="BQ702" s="55" t="str">
        <f t="shared" si="150"/>
        <v/>
      </c>
      <c r="BR702" s="62" t="str">
        <f t="shared" si="152"/>
        <v>T150</v>
      </c>
      <c r="BS702" s="62" t="str">
        <f t="shared" si="153"/>
        <v/>
      </c>
      <c r="BT702" s="63">
        <f t="shared" si="154"/>
        <v>116</v>
      </c>
      <c r="BU702" s="64">
        <f t="shared" si="155"/>
        <v>5.96</v>
      </c>
      <c r="BV702" s="64">
        <f t="shared" si="156"/>
        <v>12.92</v>
      </c>
      <c r="BW702" s="64">
        <f t="shared" si="157"/>
        <v>96.6</v>
      </c>
      <c r="BX702" s="65">
        <f t="shared" si="158"/>
        <v>46257.96</v>
      </c>
      <c r="BY702" s="65">
        <f t="shared" si="159"/>
        <v>46264.92</v>
      </c>
      <c r="BZ702" s="65">
        <f t="shared" si="160"/>
        <v>46349.599999999999</v>
      </c>
    </row>
    <row r="703" spans="1:78" s="58" customFormat="1" ht="15.5" x14ac:dyDescent="0.35">
      <c r="A703">
        <v>71467</v>
      </c>
      <c r="B703" t="s">
        <v>782</v>
      </c>
      <c r="C703" t="s">
        <v>83</v>
      </c>
      <c r="D703">
        <v>105</v>
      </c>
      <c r="E703">
        <v>3001</v>
      </c>
      <c r="F703" t="s">
        <v>756</v>
      </c>
      <c r="G703" t="s">
        <v>283</v>
      </c>
      <c r="H703" t="s">
        <v>83</v>
      </c>
      <c r="I703" s="13">
        <v>46251</v>
      </c>
      <c r="J703" s="13">
        <v>46367</v>
      </c>
      <c r="K703" s="13">
        <v>46309</v>
      </c>
      <c r="L703" t="s">
        <v>871</v>
      </c>
      <c r="M703" t="s">
        <v>161</v>
      </c>
      <c r="N703">
        <v>17</v>
      </c>
      <c r="O703">
        <v>17</v>
      </c>
      <c r="P703">
        <v>17</v>
      </c>
      <c r="Q703">
        <v>17</v>
      </c>
      <c r="R703">
        <v>0</v>
      </c>
      <c r="S703" t="s">
        <v>197</v>
      </c>
      <c r="T703" t="s">
        <v>197</v>
      </c>
      <c r="U703">
        <v>0</v>
      </c>
      <c r="V703"/>
      <c r="W703">
        <v>1</v>
      </c>
      <c r="X703" t="s">
        <v>194</v>
      </c>
      <c r="Y703"/>
      <c r="Z703" t="s">
        <v>913</v>
      </c>
      <c r="AA703" t="s">
        <v>160</v>
      </c>
      <c r="AB703" t="s">
        <v>198</v>
      </c>
      <c r="AC703"/>
      <c r="AD703"/>
      <c r="AE703"/>
      <c r="AF703" s="13">
        <v>46251</v>
      </c>
      <c r="AG703" s="13">
        <v>46367</v>
      </c>
      <c r="AH703" t="s">
        <v>206</v>
      </c>
      <c r="AI703">
        <v>1201</v>
      </c>
      <c r="AJ703" t="s">
        <v>213</v>
      </c>
      <c r="AK703" t="s">
        <v>25</v>
      </c>
      <c r="AL703" t="s">
        <v>472</v>
      </c>
      <c r="AM703" s="13">
        <v>46251</v>
      </c>
      <c r="AN703" s="13">
        <v>46367</v>
      </c>
      <c r="AO703"/>
      <c r="AP703"/>
      <c r="AQ703"/>
      <c r="AR703"/>
      <c r="AS703"/>
      <c r="AT703" s="59">
        <f>VLOOKUP($BR703,Tables!$D$14:$I$27,2,FALSE)*W703</f>
        <v>160</v>
      </c>
      <c r="AU703" s="59">
        <f>VLOOKUP($BR703,Tables!$D$14:$I$27,3,FALSE)</f>
        <v>0</v>
      </c>
      <c r="AV703" s="59">
        <f>VLOOKUP($BR703,Tables!$D$14:$I$27,4,FALSE)*W703</f>
        <v>0</v>
      </c>
      <c r="AW703" s="59">
        <f>VLOOKUP($BR703,Tables!$D$14:$I$27,5,FALSE)*W703</f>
        <v>0</v>
      </c>
      <c r="AX703" s="52">
        <f>IF(ISERROR(VLOOKUP(V703,Tables!$A$2:$B$27,2,FALSE))=TRUE,0,VLOOKUP(V703,Tables!$A$2:$B$27,2,FALSE))*VLOOKUP(BR703,Tables!$D$14:$J$27,7,FALSE)</f>
        <v>0</v>
      </c>
      <c r="AY703" s="52">
        <f>IF(ISERROR(VLOOKUP(BS703,Tables!$A$2:$B$31,2,FALSE))=TRUE,0,VLOOKUP(BS703,Tables!$A$2:$B$31,2,FALSE))</f>
        <v>0</v>
      </c>
      <c r="AZ703" s="59">
        <f>VLOOKUP($BR703,Tables!$D$14:$K$27,8,FALSE)</f>
        <v>0</v>
      </c>
      <c r="BA703" s="59">
        <f>IF(OR(BR703="T150",BR703="HYBT150"),W703*Tables!$L$23,0)</f>
        <v>80</v>
      </c>
      <c r="BB703" s="59">
        <f>IF(OR(BR703="T200",BR703="HYBT200"),W703*Tables!$E$24,0)</f>
        <v>0</v>
      </c>
      <c r="BC703" s="61">
        <f t="shared" si="151"/>
        <v>240</v>
      </c>
      <c r="BD703" s="55" t="str">
        <f t="shared" si="150"/>
        <v/>
      </c>
      <c r="BE703" s="55" t="str">
        <f t="shared" si="150"/>
        <v/>
      </c>
      <c r="BF703" s="55" t="str">
        <f t="shared" si="150"/>
        <v/>
      </c>
      <c r="BG703" s="55" t="str">
        <f t="shared" si="150"/>
        <v/>
      </c>
      <c r="BH703" s="55" t="str">
        <f t="shared" si="150"/>
        <v/>
      </c>
      <c r="BI703" s="55" t="str">
        <f t="shared" si="150"/>
        <v/>
      </c>
      <c r="BJ703" s="55" t="str">
        <f t="shared" si="150"/>
        <v/>
      </c>
      <c r="BK703" s="55" t="str">
        <f t="shared" si="150"/>
        <v>HYB</v>
      </c>
      <c r="BL703" s="55" t="str">
        <f t="shared" si="150"/>
        <v/>
      </c>
      <c r="BM703" s="55" t="str">
        <f t="shared" si="150"/>
        <v/>
      </c>
      <c r="BN703" s="55" t="str">
        <f t="shared" si="150"/>
        <v/>
      </c>
      <c r="BO703" s="55" t="str">
        <f t="shared" si="150"/>
        <v/>
      </c>
      <c r="BP703" s="55" t="str">
        <f t="shared" si="150"/>
        <v>T150</v>
      </c>
      <c r="BQ703" s="55" t="str">
        <f t="shared" si="150"/>
        <v/>
      </c>
      <c r="BR703" s="62" t="str">
        <f t="shared" si="152"/>
        <v>HYBT150</v>
      </c>
      <c r="BS703" s="62" t="str">
        <f t="shared" si="153"/>
        <v/>
      </c>
      <c r="BT703" s="63">
        <f t="shared" si="154"/>
        <v>117</v>
      </c>
      <c r="BU703" s="64">
        <f t="shared" si="155"/>
        <v>6.02</v>
      </c>
      <c r="BV703" s="64">
        <f t="shared" si="156"/>
        <v>13.04</v>
      </c>
      <c r="BW703" s="64">
        <f t="shared" si="157"/>
        <v>97.44</v>
      </c>
      <c r="BX703" s="65">
        <f t="shared" si="158"/>
        <v>46257.02</v>
      </c>
      <c r="BY703" s="65">
        <f t="shared" si="159"/>
        <v>46264.04</v>
      </c>
      <c r="BZ703" s="65">
        <f t="shared" si="160"/>
        <v>46349.440000000002</v>
      </c>
    </row>
    <row r="704" spans="1:78" s="58" customFormat="1" ht="15.5" x14ac:dyDescent="0.35">
      <c r="A704">
        <v>71468</v>
      </c>
      <c r="B704" t="s">
        <v>782</v>
      </c>
      <c r="C704" t="s">
        <v>83</v>
      </c>
      <c r="D704">
        <v>204</v>
      </c>
      <c r="E704">
        <v>3001</v>
      </c>
      <c r="F704" t="s">
        <v>757</v>
      </c>
      <c r="G704" t="s">
        <v>283</v>
      </c>
      <c r="H704" t="s">
        <v>83</v>
      </c>
      <c r="I704" s="13">
        <v>46251</v>
      </c>
      <c r="J704" s="13">
        <v>46367</v>
      </c>
      <c r="K704" s="13">
        <v>46309</v>
      </c>
      <c r="L704" t="s">
        <v>787</v>
      </c>
      <c r="M704" t="s">
        <v>423</v>
      </c>
      <c r="N704">
        <v>18</v>
      </c>
      <c r="O704">
        <v>16</v>
      </c>
      <c r="P704">
        <v>16</v>
      </c>
      <c r="Q704">
        <v>16</v>
      </c>
      <c r="R704">
        <v>0</v>
      </c>
      <c r="S704">
        <v>234592</v>
      </c>
      <c r="T704" t="s">
        <v>298</v>
      </c>
      <c r="U704">
        <v>0</v>
      </c>
      <c r="V704"/>
      <c r="W704">
        <v>5</v>
      </c>
      <c r="X704" t="s">
        <v>194</v>
      </c>
      <c r="Y704"/>
      <c r="Z704"/>
      <c r="AA704" t="s">
        <v>758</v>
      </c>
      <c r="AB704" t="s">
        <v>199</v>
      </c>
      <c r="AC704" t="s">
        <v>207</v>
      </c>
      <c r="AD704" t="s">
        <v>1</v>
      </c>
      <c r="AE704" t="s">
        <v>489</v>
      </c>
      <c r="AF704" s="13">
        <v>46251</v>
      </c>
      <c r="AG704" s="13">
        <v>46367</v>
      </c>
      <c r="AH704"/>
      <c r="AI704"/>
      <c r="AJ704"/>
      <c r="AK704"/>
      <c r="AL704"/>
      <c r="AM704"/>
      <c r="AN704"/>
      <c r="AO704"/>
      <c r="AP704"/>
      <c r="AQ704"/>
      <c r="AR704"/>
      <c r="AS704"/>
      <c r="AT704" s="59">
        <f>VLOOKUP($BR704,Tables!$D$14:$I$27,2,FALSE)*W704</f>
        <v>800</v>
      </c>
      <c r="AU704" s="59">
        <f>VLOOKUP($BR704,Tables!$D$14:$I$27,3,FALSE)</f>
        <v>0</v>
      </c>
      <c r="AV704" s="59">
        <f>VLOOKUP($BR704,Tables!$D$14:$I$27,4,FALSE)*W704</f>
        <v>0</v>
      </c>
      <c r="AW704" s="59">
        <f>VLOOKUP($BR704,Tables!$D$14:$I$27,5,FALSE)*W704</f>
        <v>0</v>
      </c>
      <c r="AX704" s="52">
        <f>IF(ISERROR(VLOOKUP(V704,Tables!$A$2:$B$27,2,FALSE))=TRUE,0,VLOOKUP(V704,Tables!$A$2:$B$27,2,FALSE))*VLOOKUP(BR704,Tables!$D$14:$J$27,7,FALSE)</f>
        <v>0</v>
      </c>
      <c r="AY704" s="52">
        <f>IF(ISERROR(VLOOKUP(BS704,Tables!$A$2:$B$31,2,FALSE))=TRUE,0,VLOOKUP(BS704,Tables!$A$2:$B$31,2,FALSE))</f>
        <v>0</v>
      </c>
      <c r="AZ704" s="59">
        <f>VLOOKUP($BR704,Tables!$D$14:$K$27,8,FALSE)</f>
        <v>0</v>
      </c>
      <c r="BA704" s="59">
        <f>IF(OR(BR704="T150",BR704="HYBT150"),W704*Tables!$L$23,0)</f>
        <v>400</v>
      </c>
      <c r="BB704" s="59">
        <f>IF(OR(BR704="T200",BR704="HYBT200"),W704*Tables!$E$24,0)</f>
        <v>0</v>
      </c>
      <c r="BC704" s="61">
        <f t="shared" si="151"/>
        <v>1200</v>
      </c>
      <c r="BD704" s="55" t="str">
        <f t="shared" si="150"/>
        <v/>
      </c>
      <c r="BE704" s="55" t="str">
        <f t="shared" si="150"/>
        <v/>
      </c>
      <c r="BF704" s="55" t="str">
        <f t="shared" si="150"/>
        <v/>
      </c>
      <c r="BG704" s="55" t="str">
        <f t="shared" si="150"/>
        <v/>
      </c>
      <c r="BH704" s="55" t="str">
        <f t="shared" si="150"/>
        <v/>
      </c>
      <c r="BI704" s="55" t="str">
        <f t="shared" si="150"/>
        <v/>
      </c>
      <c r="BJ704" s="55" t="str">
        <f t="shared" si="150"/>
        <v/>
      </c>
      <c r="BK704" s="55" t="str">
        <f t="shared" si="150"/>
        <v/>
      </c>
      <c r="BL704" s="55" t="str">
        <f t="shared" si="150"/>
        <v/>
      </c>
      <c r="BM704" s="55" t="str">
        <f t="shared" si="150"/>
        <v/>
      </c>
      <c r="BN704" s="55" t="str">
        <f t="shared" si="150"/>
        <v/>
      </c>
      <c r="BO704" s="55" t="str">
        <f t="shared" si="150"/>
        <v/>
      </c>
      <c r="BP704" s="55" t="str">
        <f t="shared" si="150"/>
        <v>T150</v>
      </c>
      <c r="BQ704" s="55" t="str">
        <f t="shared" si="150"/>
        <v/>
      </c>
      <c r="BR704" s="62" t="str">
        <f t="shared" si="152"/>
        <v>T150</v>
      </c>
      <c r="BS704" s="62" t="str">
        <f t="shared" si="153"/>
        <v/>
      </c>
      <c r="BT704" s="63">
        <f t="shared" si="154"/>
        <v>117</v>
      </c>
      <c r="BU704" s="64">
        <f t="shared" si="155"/>
        <v>6.02</v>
      </c>
      <c r="BV704" s="64">
        <f t="shared" si="156"/>
        <v>13.04</v>
      </c>
      <c r="BW704" s="64">
        <f t="shared" si="157"/>
        <v>97.44</v>
      </c>
      <c r="BX704" s="65">
        <f t="shared" si="158"/>
        <v>46257.02</v>
      </c>
      <c r="BY704" s="65">
        <f t="shared" si="159"/>
        <v>46264.04</v>
      </c>
      <c r="BZ704" s="65">
        <f t="shared" si="160"/>
        <v>46349.440000000002</v>
      </c>
    </row>
    <row r="705" spans="1:78" s="58" customFormat="1" ht="15.5" x14ac:dyDescent="0.35">
      <c r="A705">
        <v>71942</v>
      </c>
      <c r="B705" t="s">
        <v>782</v>
      </c>
      <c r="C705" t="s">
        <v>83</v>
      </c>
      <c r="D705">
        <v>205</v>
      </c>
      <c r="E705">
        <v>3001</v>
      </c>
      <c r="F705" t="s">
        <v>759</v>
      </c>
      <c r="G705" t="s">
        <v>283</v>
      </c>
      <c r="H705" t="s">
        <v>83</v>
      </c>
      <c r="I705" s="13">
        <v>46254</v>
      </c>
      <c r="J705" s="13">
        <v>46367</v>
      </c>
      <c r="K705" s="13">
        <v>46310</v>
      </c>
      <c r="L705" t="s">
        <v>787</v>
      </c>
      <c r="M705" t="s">
        <v>193</v>
      </c>
      <c r="N705">
        <v>18</v>
      </c>
      <c r="O705">
        <v>17</v>
      </c>
      <c r="P705">
        <v>17</v>
      </c>
      <c r="Q705">
        <v>17</v>
      </c>
      <c r="R705">
        <v>0</v>
      </c>
      <c r="S705">
        <v>234592</v>
      </c>
      <c r="T705" t="s">
        <v>298</v>
      </c>
      <c r="U705">
        <v>0</v>
      </c>
      <c r="V705"/>
      <c r="W705">
        <v>2</v>
      </c>
      <c r="X705" t="s">
        <v>194</v>
      </c>
      <c r="Y705"/>
      <c r="Z705"/>
      <c r="AA705" t="s">
        <v>206</v>
      </c>
      <c r="AB705">
        <v>1201</v>
      </c>
      <c r="AC705" t="s">
        <v>306</v>
      </c>
      <c r="AD705" t="s">
        <v>498</v>
      </c>
      <c r="AE705" t="s">
        <v>475</v>
      </c>
      <c r="AF705" s="13">
        <v>46254</v>
      </c>
      <c r="AG705" s="13">
        <v>46367</v>
      </c>
      <c r="AH705"/>
      <c r="AI705"/>
      <c r="AJ705"/>
      <c r="AK705"/>
      <c r="AL705"/>
      <c r="AM705"/>
      <c r="AN705"/>
      <c r="AO705"/>
      <c r="AP705"/>
      <c r="AQ705"/>
      <c r="AR705"/>
      <c r="AS705"/>
      <c r="AT705" s="59">
        <f>VLOOKUP($BR705,Tables!$D$14:$I$27,2,FALSE)*W705</f>
        <v>320</v>
      </c>
      <c r="AU705" s="59">
        <f>VLOOKUP($BR705,Tables!$D$14:$I$27,3,FALSE)</f>
        <v>0</v>
      </c>
      <c r="AV705" s="59">
        <f>VLOOKUP($BR705,Tables!$D$14:$I$27,4,FALSE)*W705</f>
        <v>0</v>
      </c>
      <c r="AW705" s="59">
        <f>VLOOKUP($BR705,Tables!$D$14:$I$27,5,FALSE)*W705</f>
        <v>0</v>
      </c>
      <c r="AX705" s="52">
        <f>IF(ISERROR(VLOOKUP(V705,Tables!$A$2:$B$27,2,FALSE))=TRUE,0,VLOOKUP(V705,Tables!$A$2:$B$27,2,FALSE))*VLOOKUP(BR705,Tables!$D$14:$J$27,7,FALSE)</f>
        <v>0</v>
      </c>
      <c r="AY705" s="52">
        <f>IF(ISERROR(VLOOKUP(BS705,Tables!$A$2:$B$31,2,FALSE))=TRUE,0,VLOOKUP(BS705,Tables!$A$2:$B$31,2,FALSE))</f>
        <v>0</v>
      </c>
      <c r="AZ705" s="59">
        <f>VLOOKUP($BR705,Tables!$D$14:$K$27,8,FALSE)</f>
        <v>0</v>
      </c>
      <c r="BA705" s="59">
        <f>IF(OR(BR705="T150",BR705="HYBT150"),W705*Tables!$L$23,0)</f>
        <v>160</v>
      </c>
      <c r="BB705" s="59">
        <f>IF(OR(BR705="T200",BR705="HYBT200"),W705*Tables!$E$24,0)</f>
        <v>0</v>
      </c>
      <c r="BC705" s="61">
        <f t="shared" si="151"/>
        <v>480</v>
      </c>
      <c r="BD705" s="55" t="str">
        <f t="shared" si="150"/>
        <v/>
      </c>
      <c r="BE705" s="55" t="str">
        <f t="shared" si="150"/>
        <v/>
      </c>
      <c r="BF705" s="55" t="str">
        <f t="shared" si="150"/>
        <v/>
      </c>
      <c r="BG705" s="55" t="str">
        <f t="shared" si="150"/>
        <v/>
      </c>
      <c r="BH705" s="55" t="str">
        <f t="shared" si="150"/>
        <v/>
      </c>
      <c r="BI705" s="55" t="str">
        <f t="shared" si="150"/>
        <v/>
      </c>
      <c r="BJ705" s="55" t="str">
        <f t="shared" si="150"/>
        <v/>
      </c>
      <c r="BK705" s="55" t="str">
        <f t="shared" si="150"/>
        <v/>
      </c>
      <c r="BL705" s="55" t="str">
        <f t="shared" si="150"/>
        <v/>
      </c>
      <c r="BM705" s="55" t="str">
        <f t="shared" si="150"/>
        <v/>
      </c>
      <c r="BN705" s="55" t="str">
        <f t="shared" si="150"/>
        <v/>
      </c>
      <c r="BO705" s="55" t="str">
        <f t="shared" si="150"/>
        <v/>
      </c>
      <c r="BP705" s="55" t="str">
        <f t="shared" si="150"/>
        <v>T150</v>
      </c>
      <c r="BQ705" s="55" t="str">
        <f t="shared" si="150"/>
        <v/>
      </c>
      <c r="BR705" s="62" t="str">
        <f t="shared" si="152"/>
        <v>T150</v>
      </c>
      <c r="BS705" s="62" t="str">
        <f t="shared" si="153"/>
        <v/>
      </c>
      <c r="BT705" s="63">
        <f t="shared" si="154"/>
        <v>114</v>
      </c>
      <c r="BU705" s="64">
        <f t="shared" si="155"/>
        <v>5.84</v>
      </c>
      <c r="BV705" s="64">
        <f t="shared" si="156"/>
        <v>12.68</v>
      </c>
      <c r="BW705" s="64">
        <f t="shared" si="157"/>
        <v>94.92</v>
      </c>
      <c r="BX705" s="65">
        <f t="shared" si="158"/>
        <v>46259.839999999997</v>
      </c>
      <c r="BY705" s="65">
        <f t="shared" si="159"/>
        <v>46266.68</v>
      </c>
      <c r="BZ705" s="65">
        <f t="shared" si="160"/>
        <v>46349.919999999998</v>
      </c>
    </row>
    <row r="706" spans="1:78" s="58" customFormat="1" ht="15.5" x14ac:dyDescent="0.35">
      <c r="A706">
        <v>71832</v>
      </c>
      <c r="B706" t="s">
        <v>782</v>
      </c>
      <c r="C706" t="s">
        <v>83</v>
      </c>
      <c r="D706">
        <v>220</v>
      </c>
      <c r="E706">
        <v>3001</v>
      </c>
      <c r="F706" t="s">
        <v>760</v>
      </c>
      <c r="G706" t="s">
        <v>283</v>
      </c>
      <c r="H706" t="s">
        <v>83</v>
      </c>
      <c r="I706" s="13">
        <v>46252</v>
      </c>
      <c r="J706" s="13">
        <v>46367</v>
      </c>
      <c r="K706" s="13">
        <v>46309</v>
      </c>
      <c r="L706" t="s">
        <v>787</v>
      </c>
      <c r="M706" t="s">
        <v>193</v>
      </c>
      <c r="N706">
        <v>18</v>
      </c>
      <c r="O706">
        <v>17</v>
      </c>
      <c r="P706">
        <v>17</v>
      </c>
      <c r="Q706">
        <v>17</v>
      </c>
      <c r="R706">
        <v>0</v>
      </c>
      <c r="S706">
        <v>234592</v>
      </c>
      <c r="T706" t="s">
        <v>298</v>
      </c>
      <c r="U706">
        <v>0</v>
      </c>
      <c r="V706"/>
      <c r="W706">
        <v>3</v>
      </c>
      <c r="X706" t="s">
        <v>194</v>
      </c>
      <c r="Y706"/>
      <c r="Z706"/>
      <c r="AA706" t="s">
        <v>206</v>
      </c>
      <c r="AB706">
        <v>1272</v>
      </c>
      <c r="AC706" t="s">
        <v>21</v>
      </c>
      <c r="AD706" t="s">
        <v>333</v>
      </c>
      <c r="AE706" t="s">
        <v>496</v>
      </c>
      <c r="AF706" s="13">
        <v>46252</v>
      </c>
      <c r="AG706" s="13">
        <v>46367</v>
      </c>
      <c r="AH706" t="s">
        <v>206</v>
      </c>
      <c r="AI706">
        <v>1201</v>
      </c>
      <c r="AJ706" t="s">
        <v>21</v>
      </c>
      <c r="AK706" t="s">
        <v>333</v>
      </c>
      <c r="AL706" t="s">
        <v>496</v>
      </c>
      <c r="AM706" s="13">
        <v>46273</v>
      </c>
      <c r="AN706" s="13">
        <v>46367</v>
      </c>
      <c r="AO706"/>
      <c r="AP706"/>
      <c r="AQ706"/>
      <c r="AR706"/>
      <c r="AS706"/>
      <c r="AT706" s="59">
        <f>VLOOKUP($BR706,Tables!$D$14:$I$27,2,FALSE)*W706</f>
        <v>480</v>
      </c>
      <c r="AU706" s="59">
        <f>VLOOKUP($BR706,Tables!$D$14:$I$27,3,FALSE)</f>
        <v>0</v>
      </c>
      <c r="AV706" s="59">
        <f>VLOOKUP($BR706,Tables!$D$14:$I$27,4,FALSE)*W706</f>
        <v>0</v>
      </c>
      <c r="AW706" s="59">
        <f>VLOOKUP($BR706,Tables!$D$14:$I$27,5,FALSE)*W706</f>
        <v>0</v>
      </c>
      <c r="AX706" s="52">
        <f>IF(ISERROR(VLOOKUP(V706,Tables!$A$2:$B$27,2,FALSE))=TRUE,0,VLOOKUP(V706,Tables!$A$2:$B$27,2,FALSE))*VLOOKUP(BR706,Tables!$D$14:$J$27,7,FALSE)</f>
        <v>0</v>
      </c>
      <c r="AY706" s="52">
        <f>IF(ISERROR(VLOOKUP(BS706,Tables!$A$2:$B$31,2,FALSE))=TRUE,0,VLOOKUP(BS706,Tables!$A$2:$B$31,2,FALSE))</f>
        <v>0</v>
      </c>
      <c r="AZ706" s="59">
        <f>VLOOKUP($BR706,Tables!$D$14:$K$27,8,FALSE)</f>
        <v>0</v>
      </c>
      <c r="BA706" s="59">
        <f>IF(OR(BR706="T150",BR706="HYBT150"),W706*Tables!$L$23,0)</f>
        <v>240</v>
      </c>
      <c r="BB706" s="59">
        <f>IF(OR(BR706="T200",BR706="HYBT200"),W706*Tables!$E$24,0)</f>
        <v>0</v>
      </c>
      <c r="BC706" s="61">
        <f t="shared" si="151"/>
        <v>720</v>
      </c>
      <c r="BD706" s="55" t="str">
        <f t="shared" si="150"/>
        <v/>
      </c>
      <c r="BE706" s="55" t="str">
        <f t="shared" si="150"/>
        <v/>
      </c>
      <c r="BF706" s="55" t="str">
        <f t="shared" ref="BD706:BQ724" si="161">IF(ISERROR(SEARCHB(" "&amp;BF$1&amp;" "," "&amp;$L706&amp;" "))=TRUE,"",BF$1)</f>
        <v/>
      </c>
      <c r="BG706" s="55" t="str">
        <f t="shared" si="161"/>
        <v/>
      </c>
      <c r="BH706" s="55" t="str">
        <f t="shared" si="161"/>
        <v/>
      </c>
      <c r="BI706" s="55" t="str">
        <f t="shared" si="161"/>
        <v/>
      </c>
      <c r="BJ706" s="55" t="str">
        <f t="shared" si="161"/>
        <v/>
      </c>
      <c r="BK706" s="55" t="str">
        <f t="shared" si="161"/>
        <v/>
      </c>
      <c r="BL706" s="55" t="str">
        <f t="shared" si="161"/>
        <v/>
      </c>
      <c r="BM706" s="55" t="str">
        <f t="shared" si="161"/>
        <v/>
      </c>
      <c r="BN706" s="55" t="str">
        <f t="shared" si="161"/>
        <v/>
      </c>
      <c r="BO706" s="55" t="str">
        <f t="shared" si="161"/>
        <v/>
      </c>
      <c r="BP706" s="55" t="str">
        <f t="shared" si="161"/>
        <v>T150</v>
      </c>
      <c r="BQ706" s="55" t="str">
        <f t="shared" si="161"/>
        <v/>
      </c>
      <c r="BR706" s="62" t="str">
        <f t="shared" si="152"/>
        <v>T150</v>
      </c>
      <c r="BS706" s="62" t="str">
        <f t="shared" si="153"/>
        <v/>
      </c>
      <c r="BT706" s="63">
        <f t="shared" si="154"/>
        <v>116</v>
      </c>
      <c r="BU706" s="64">
        <f t="shared" si="155"/>
        <v>5.96</v>
      </c>
      <c r="BV706" s="64">
        <f t="shared" si="156"/>
        <v>12.92</v>
      </c>
      <c r="BW706" s="64">
        <f t="shared" si="157"/>
        <v>96.6</v>
      </c>
      <c r="BX706" s="65">
        <f t="shared" si="158"/>
        <v>46257.96</v>
      </c>
      <c r="BY706" s="65">
        <f t="shared" si="159"/>
        <v>46264.92</v>
      </c>
      <c r="BZ706" s="65">
        <f t="shared" si="160"/>
        <v>46349.599999999999</v>
      </c>
    </row>
    <row r="707" spans="1:78" s="58" customFormat="1" ht="15.5" x14ac:dyDescent="0.35">
      <c r="A707">
        <v>72108</v>
      </c>
      <c r="B707" t="s">
        <v>1101</v>
      </c>
      <c r="C707" t="s">
        <v>1187</v>
      </c>
      <c r="D707">
        <v>700</v>
      </c>
      <c r="E707">
        <v>3001</v>
      </c>
      <c r="F707" t="s">
        <v>1188</v>
      </c>
      <c r="G707" t="s">
        <v>1104</v>
      </c>
      <c r="H707" t="s">
        <v>1102</v>
      </c>
      <c r="I707" s="13">
        <v>46287</v>
      </c>
      <c r="J707" s="13">
        <v>46330</v>
      </c>
      <c r="K707"/>
      <c r="L707" t="s">
        <v>1111</v>
      </c>
      <c r="M707" t="s">
        <v>161</v>
      </c>
      <c r="N707">
        <v>12</v>
      </c>
      <c r="O707">
        <v>0</v>
      </c>
      <c r="P707">
        <v>0</v>
      </c>
      <c r="Q707">
        <v>0</v>
      </c>
      <c r="R707">
        <v>0</v>
      </c>
      <c r="S707">
        <v>69347</v>
      </c>
      <c r="T707" t="s">
        <v>1189</v>
      </c>
      <c r="U707">
        <v>0</v>
      </c>
      <c r="V707"/>
      <c r="W707">
        <v>0</v>
      </c>
      <c r="X707" t="s">
        <v>194</v>
      </c>
      <c r="Y707"/>
      <c r="Z707" t="s">
        <v>992</v>
      </c>
      <c r="AA707" t="s">
        <v>268</v>
      </c>
      <c r="AB707" t="s">
        <v>198</v>
      </c>
      <c r="AC707" t="s">
        <v>204</v>
      </c>
      <c r="AD707" t="s">
        <v>1176</v>
      </c>
      <c r="AE707" t="s">
        <v>496</v>
      </c>
      <c r="AF707" s="13">
        <v>46287</v>
      </c>
      <c r="AG707" s="13">
        <v>46330</v>
      </c>
      <c r="AH707"/>
      <c r="AI707"/>
      <c r="AJ707"/>
      <c r="AK707"/>
      <c r="AL707"/>
      <c r="AM707"/>
      <c r="AN707"/>
      <c r="AO707"/>
      <c r="AP707"/>
      <c r="AQ707"/>
      <c r="AR707"/>
      <c r="AS707"/>
      <c r="AT707" s="59">
        <f>VLOOKUP($BR707,Tables!$D$14:$I$27,2,FALSE)*W707</f>
        <v>0</v>
      </c>
      <c r="AU707" s="59">
        <f>VLOOKUP($BR707,Tables!$D$14:$I$27,3,FALSE)</f>
        <v>0</v>
      </c>
      <c r="AV707" s="59">
        <f>VLOOKUP($BR707,Tables!$D$14:$I$27,4,FALSE)*W707</f>
        <v>0</v>
      </c>
      <c r="AW707" s="59">
        <f>VLOOKUP($BR707,Tables!$D$14:$I$27,5,FALSE)*W707</f>
        <v>0</v>
      </c>
      <c r="AX707" s="52">
        <f>IF(ISERROR(VLOOKUP(V707,Tables!$A$2:$B$27,2,FALSE))=TRUE,0,VLOOKUP(V707,Tables!$A$2:$B$27,2,FALSE))*VLOOKUP(BR707,Tables!$D$14:$J$27,7,FALSE)</f>
        <v>0</v>
      </c>
      <c r="AY707" s="52">
        <f>IF(ISERROR(VLOOKUP(BS707,Tables!$A$2:$B$31,2,FALSE))=TRUE,0,VLOOKUP(BS707,Tables!$A$2:$B$31,2,FALSE))</f>
        <v>0</v>
      </c>
      <c r="AZ707" s="59">
        <f>VLOOKUP($BR707,Tables!$D$14:$K$27,8,FALSE)</f>
        <v>0</v>
      </c>
      <c r="BA707" s="59">
        <f>IF(OR(BR707="T150",BR707="HYBT150"),W707*Tables!$L$23,0)</f>
        <v>0</v>
      </c>
      <c r="BB707" s="59">
        <f>IF(OR(BR707="T200",BR707="HYBT200"),W707*Tables!$E$24,0)</f>
        <v>0</v>
      </c>
      <c r="BC707" s="61">
        <f t="shared" si="151"/>
        <v>0</v>
      </c>
      <c r="BD707" s="55" t="str">
        <f t="shared" si="161"/>
        <v/>
      </c>
      <c r="BE707" s="55" t="str">
        <f t="shared" si="161"/>
        <v/>
      </c>
      <c r="BF707" s="55" t="str">
        <f t="shared" si="161"/>
        <v/>
      </c>
      <c r="BG707" s="55" t="str">
        <f t="shared" si="161"/>
        <v/>
      </c>
      <c r="BH707" s="55" t="str">
        <f t="shared" si="161"/>
        <v/>
      </c>
      <c r="BI707" s="55" t="str">
        <f t="shared" si="161"/>
        <v/>
      </c>
      <c r="BJ707" s="55" t="str">
        <f t="shared" si="161"/>
        <v/>
      </c>
      <c r="BK707" s="55" t="str">
        <f t="shared" si="161"/>
        <v/>
      </c>
      <c r="BL707" s="55" t="str">
        <f t="shared" si="161"/>
        <v/>
      </c>
      <c r="BM707" s="55" t="str">
        <f t="shared" si="161"/>
        <v/>
      </c>
      <c r="BN707" s="55" t="str">
        <f t="shared" si="161"/>
        <v/>
      </c>
      <c r="BO707" s="55" t="str">
        <f t="shared" si="161"/>
        <v/>
      </c>
      <c r="BP707" s="55" t="str">
        <f t="shared" si="161"/>
        <v/>
      </c>
      <c r="BQ707" s="55" t="str">
        <f t="shared" si="161"/>
        <v/>
      </c>
      <c r="BR707" s="62" t="str">
        <f t="shared" si="152"/>
        <v>Base</v>
      </c>
      <c r="BS707" s="62" t="str">
        <f t="shared" si="153"/>
        <v/>
      </c>
      <c r="BT707" s="63">
        <f t="shared" si="154"/>
        <v>44</v>
      </c>
      <c r="BU707" s="64">
        <f t="shared" si="155"/>
        <v>1.6399999999999997</v>
      </c>
      <c r="BV707" s="64">
        <f t="shared" si="156"/>
        <v>4.2799999999999994</v>
      </c>
      <c r="BW707" s="64">
        <f t="shared" si="157"/>
        <v>36.119999999999997</v>
      </c>
      <c r="BX707" s="65">
        <f t="shared" si="158"/>
        <v>46288.639999999999</v>
      </c>
      <c r="BY707" s="65">
        <f t="shared" si="159"/>
        <v>46291.28</v>
      </c>
      <c r="BZ707" s="65">
        <f t="shared" si="160"/>
        <v>46323.12</v>
      </c>
    </row>
    <row r="708" spans="1:78" s="58" customFormat="1" ht="15.5" x14ac:dyDescent="0.35">
      <c r="A708">
        <v>71469</v>
      </c>
      <c r="B708" t="s">
        <v>782</v>
      </c>
      <c r="C708" t="s">
        <v>85</v>
      </c>
      <c r="D708">
        <v>170</v>
      </c>
      <c r="E708">
        <v>3001</v>
      </c>
      <c r="F708" t="s">
        <v>86</v>
      </c>
      <c r="G708" t="s">
        <v>216</v>
      </c>
      <c r="H708" t="s">
        <v>85</v>
      </c>
      <c r="I708" s="13">
        <v>46251</v>
      </c>
      <c r="J708" s="13">
        <v>46367</v>
      </c>
      <c r="K708" s="13">
        <v>46309</v>
      </c>
      <c r="L708" t="s">
        <v>909</v>
      </c>
      <c r="M708" t="s">
        <v>193</v>
      </c>
      <c r="N708">
        <v>24</v>
      </c>
      <c r="O708">
        <v>21</v>
      </c>
      <c r="P708">
        <v>21</v>
      </c>
      <c r="Q708">
        <v>21</v>
      </c>
      <c r="R708">
        <v>0</v>
      </c>
      <c r="S708">
        <v>237974</v>
      </c>
      <c r="T708" t="s">
        <v>236</v>
      </c>
      <c r="U708">
        <v>0</v>
      </c>
      <c r="V708"/>
      <c r="W708">
        <v>3</v>
      </c>
      <c r="X708" t="s">
        <v>194</v>
      </c>
      <c r="Y708"/>
      <c r="Z708"/>
      <c r="AA708" t="s">
        <v>19</v>
      </c>
      <c r="AB708">
        <v>1251</v>
      </c>
      <c r="AC708" t="s">
        <v>208</v>
      </c>
      <c r="AD708" t="s">
        <v>209</v>
      </c>
      <c r="AE708" t="s">
        <v>483</v>
      </c>
      <c r="AF708" s="13">
        <v>46251</v>
      </c>
      <c r="AG708" s="13">
        <v>46367</v>
      </c>
      <c r="AH708"/>
      <c r="AI708"/>
      <c r="AJ708"/>
      <c r="AK708"/>
      <c r="AL708"/>
      <c r="AM708"/>
      <c r="AN708"/>
      <c r="AO708"/>
      <c r="AP708"/>
      <c r="AQ708"/>
      <c r="AR708"/>
      <c r="AS708"/>
      <c r="AT708" s="59">
        <f>VLOOKUP($BR708,Tables!$D$14:$I$27,2,FALSE)*W708</f>
        <v>480</v>
      </c>
      <c r="AU708" s="59">
        <f>VLOOKUP($BR708,Tables!$D$14:$I$27,3,FALSE)</f>
        <v>0</v>
      </c>
      <c r="AV708" s="59">
        <f>VLOOKUP($BR708,Tables!$D$14:$I$27,4,FALSE)*W708</f>
        <v>0</v>
      </c>
      <c r="AW708" s="59">
        <f>VLOOKUP($BR708,Tables!$D$14:$I$27,5,FALSE)*W708</f>
        <v>0</v>
      </c>
      <c r="AX708" s="52">
        <f>IF(ISERROR(VLOOKUP(V708,Tables!$A$2:$B$27,2,FALSE))=TRUE,0,VLOOKUP(V708,Tables!$A$2:$B$27,2,FALSE))*VLOOKUP(BR708,Tables!$D$14:$J$27,7,FALSE)</f>
        <v>0</v>
      </c>
      <c r="AY708" s="52">
        <f>IF(ISERROR(VLOOKUP(BS708,Tables!$A$2:$B$31,2,FALSE))=TRUE,0,VLOOKUP(BS708,Tables!$A$2:$B$31,2,FALSE))</f>
        <v>0</v>
      </c>
      <c r="AZ708" s="59">
        <f>VLOOKUP($BR708,Tables!$D$14:$K$27,8,FALSE)</f>
        <v>0</v>
      </c>
      <c r="BA708" s="59">
        <f>IF(OR(BR708="T150",BR708="HYBT150"),W708*Tables!$L$23,0)</f>
        <v>0</v>
      </c>
      <c r="BB708" s="59">
        <f>IF(OR(BR708="T200",BR708="HYBT200"),W708*Tables!$E$24,0)</f>
        <v>0</v>
      </c>
      <c r="BC708" s="61">
        <f t="shared" si="151"/>
        <v>480</v>
      </c>
      <c r="BD708" s="55" t="str">
        <f t="shared" si="161"/>
        <v/>
      </c>
      <c r="BE708" s="55" t="str">
        <f t="shared" si="161"/>
        <v/>
      </c>
      <c r="BF708" s="55" t="str">
        <f t="shared" si="161"/>
        <v/>
      </c>
      <c r="BG708" s="55" t="str">
        <f t="shared" si="161"/>
        <v/>
      </c>
      <c r="BH708" s="55" t="str">
        <f t="shared" si="161"/>
        <v/>
      </c>
      <c r="BI708" s="55" t="str">
        <f t="shared" si="161"/>
        <v/>
      </c>
      <c r="BJ708" s="55" t="str">
        <f t="shared" si="161"/>
        <v/>
      </c>
      <c r="BK708" s="55" t="str">
        <f t="shared" si="161"/>
        <v/>
      </c>
      <c r="BL708" s="55" t="str">
        <f t="shared" si="161"/>
        <v/>
      </c>
      <c r="BM708" s="55" t="str">
        <f t="shared" si="161"/>
        <v/>
      </c>
      <c r="BN708" s="55" t="str">
        <f t="shared" si="161"/>
        <v/>
      </c>
      <c r="BO708" s="55" t="str">
        <f t="shared" si="161"/>
        <v/>
      </c>
      <c r="BP708" s="55" t="str">
        <f t="shared" si="161"/>
        <v/>
      </c>
      <c r="BQ708" s="55" t="str">
        <f t="shared" si="161"/>
        <v/>
      </c>
      <c r="BR708" s="62" t="str">
        <f t="shared" si="152"/>
        <v>Base</v>
      </c>
      <c r="BS708" s="62" t="str">
        <f t="shared" si="153"/>
        <v/>
      </c>
      <c r="BT708" s="63">
        <f t="shared" si="154"/>
        <v>117</v>
      </c>
      <c r="BU708" s="64">
        <f t="shared" si="155"/>
        <v>6.02</v>
      </c>
      <c r="BV708" s="64">
        <f t="shared" si="156"/>
        <v>13.04</v>
      </c>
      <c r="BW708" s="64">
        <f t="shared" si="157"/>
        <v>97.44</v>
      </c>
      <c r="BX708" s="65">
        <f t="shared" si="158"/>
        <v>46257.02</v>
      </c>
      <c r="BY708" s="65">
        <f t="shared" si="159"/>
        <v>46264.04</v>
      </c>
      <c r="BZ708" s="65">
        <f t="shared" si="160"/>
        <v>46349.440000000002</v>
      </c>
    </row>
    <row r="709" spans="1:78" ht="15.5" x14ac:dyDescent="0.35">
      <c r="A709">
        <v>71470</v>
      </c>
      <c r="B709" t="s">
        <v>782</v>
      </c>
      <c r="C709" t="s">
        <v>85</v>
      </c>
      <c r="D709">
        <v>170</v>
      </c>
      <c r="E709">
        <v>3002</v>
      </c>
      <c r="F709" t="s">
        <v>86</v>
      </c>
      <c r="G709" t="s">
        <v>216</v>
      </c>
      <c r="H709" t="s">
        <v>85</v>
      </c>
      <c r="I709" s="13">
        <v>46251</v>
      </c>
      <c r="J709" s="13">
        <v>46367</v>
      </c>
      <c r="K709" s="13">
        <v>46309</v>
      </c>
      <c r="L709" t="s">
        <v>909</v>
      </c>
      <c r="M709" t="s">
        <v>193</v>
      </c>
      <c r="N709">
        <v>24</v>
      </c>
      <c r="O709">
        <v>22</v>
      </c>
      <c r="P709">
        <v>22</v>
      </c>
      <c r="Q709">
        <v>22</v>
      </c>
      <c r="R709">
        <v>0</v>
      </c>
      <c r="S709">
        <v>237974</v>
      </c>
      <c r="T709" t="s">
        <v>236</v>
      </c>
      <c r="U709">
        <v>0</v>
      </c>
      <c r="V709"/>
      <c r="W709">
        <v>3</v>
      </c>
      <c r="X709" t="s">
        <v>194</v>
      </c>
      <c r="Y709"/>
      <c r="Z709"/>
      <c r="AA709" t="s">
        <v>19</v>
      </c>
      <c r="AB709">
        <v>1251</v>
      </c>
      <c r="AC709" t="s">
        <v>200</v>
      </c>
      <c r="AD709" t="s">
        <v>325</v>
      </c>
      <c r="AE709" t="s">
        <v>483</v>
      </c>
      <c r="AF709" s="13">
        <v>46251</v>
      </c>
      <c r="AG709" s="13">
        <v>46367</v>
      </c>
      <c r="AH709"/>
      <c r="AI709"/>
      <c r="AJ709"/>
      <c r="AK709"/>
      <c r="AL709"/>
      <c r="AM709"/>
      <c r="AN709"/>
      <c r="AO709"/>
      <c r="AP709"/>
      <c r="AQ709"/>
      <c r="AR709"/>
      <c r="AS709"/>
      <c r="AT709" s="59">
        <f>VLOOKUP($BR709,Tables!$D$14:$I$27,2,FALSE)*W709</f>
        <v>480</v>
      </c>
      <c r="AU709" s="59">
        <f>VLOOKUP($BR709,Tables!$D$14:$I$27,3,FALSE)</f>
        <v>0</v>
      </c>
      <c r="AV709" s="59">
        <f>VLOOKUP($BR709,Tables!$D$14:$I$27,4,FALSE)*W709</f>
        <v>0</v>
      </c>
      <c r="AW709" s="59">
        <f>VLOOKUP($BR709,Tables!$D$14:$I$27,5,FALSE)*W709</f>
        <v>0</v>
      </c>
      <c r="AX709" s="52">
        <f>IF(ISERROR(VLOOKUP(V709,Tables!$A$2:$B$27,2,FALSE))=TRUE,0,VLOOKUP(V709,Tables!$A$2:$B$27,2,FALSE))*VLOOKUP(BR709,Tables!$D$14:$J$27,7,FALSE)</f>
        <v>0</v>
      </c>
      <c r="AY709" s="52">
        <f>IF(ISERROR(VLOOKUP(BS709,Tables!$A$2:$B$31,2,FALSE))=TRUE,0,VLOOKUP(BS709,Tables!$A$2:$B$31,2,FALSE))</f>
        <v>0</v>
      </c>
      <c r="AZ709" s="59">
        <f>VLOOKUP($BR709,Tables!$D$14:$K$27,8,FALSE)</f>
        <v>0</v>
      </c>
      <c r="BA709" s="59">
        <f>IF(OR(BR709="T150",BR709="HYBT150"),W709*Tables!$L$23,0)</f>
        <v>0</v>
      </c>
      <c r="BB709" s="59">
        <f>IF(OR(BR709="T200",BR709="HYBT200"),W709*Tables!$E$24,0)</f>
        <v>0</v>
      </c>
      <c r="BC709" s="61">
        <f t="shared" si="151"/>
        <v>480</v>
      </c>
      <c r="BD709" s="55" t="str">
        <f t="shared" si="161"/>
        <v/>
      </c>
      <c r="BE709" s="55" t="str">
        <f t="shared" si="161"/>
        <v/>
      </c>
      <c r="BF709" s="55" t="str">
        <f t="shared" si="161"/>
        <v/>
      </c>
      <c r="BG709" s="55" t="str">
        <f t="shared" si="161"/>
        <v/>
      </c>
      <c r="BH709" s="55" t="str">
        <f t="shared" si="161"/>
        <v/>
      </c>
      <c r="BI709" s="55" t="str">
        <f t="shared" si="161"/>
        <v/>
      </c>
      <c r="BJ709" s="55" t="str">
        <f t="shared" si="161"/>
        <v/>
      </c>
      <c r="BK709" s="55" t="str">
        <f t="shared" si="161"/>
        <v/>
      </c>
      <c r="BL709" s="55" t="str">
        <f t="shared" si="161"/>
        <v/>
      </c>
      <c r="BM709" s="55" t="str">
        <f t="shared" si="161"/>
        <v/>
      </c>
      <c r="BN709" s="55" t="str">
        <f t="shared" si="161"/>
        <v/>
      </c>
      <c r="BO709" s="55" t="str">
        <f t="shared" si="161"/>
        <v/>
      </c>
      <c r="BP709" s="55" t="str">
        <f t="shared" si="161"/>
        <v/>
      </c>
      <c r="BQ709" s="55" t="str">
        <f t="shared" si="161"/>
        <v/>
      </c>
      <c r="BR709" s="62" t="str">
        <f t="shared" si="152"/>
        <v>Base</v>
      </c>
      <c r="BS709" s="62" t="str">
        <f t="shared" si="153"/>
        <v/>
      </c>
      <c r="BT709" s="63">
        <f t="shared" si="154"/>
        <v>117</v>
      </c>
      <c r="BU709" s="64">
        <f t="shared" si="155"/>
        <v>6.02</v>
      </c>
      <c r="BV709" s="64">
        <f t="shared" si="156"/>
        <v>13.04</v>
      </c>
      <c r="BW709" s="64">
        <f t="shared" si="157"/>
        <v>97.44</v>
      </c>
      <c r="BX709" s="65">
        <f t="shared" si="158"/>
        <v>46257.02</v>
      </c>
      <c r="BY709" s="65">
        <f t="shared" si="159"/>
        <v>46264.04</v>
      </c>
      <c r="BZ709" s="65">
        <f t="shared" si="160"/>
        <v>46349.440000000002</v>
      </c>
    </row>
    <row r="710" spans="1:78" ht="15.5" x14ac:dyDescent="0.35">
      <c r="A710">
        <v>71471</v>
      </c>
      <c r="B710" t="s">
        <v>782</v>
      </c>
      <c r="C710" t="s">
        <v>85</v>
      </c>
      <c r="D710">
        <v>170</v>
      </c>
      <c r="E710">
        <v>3003</v>
      </c>
      <c r="F710" t="s">
        <v>86</v>
      </c>
      <c r="G710" t="s">
        <v>216</v>
      </c>
      <c r="H710" t="s">
        <v>85</v>
      </c>
      <c r="I710" s="13">
        <v>46251</v>
      </c>
      <c r="J710" s="13">
        <v>46367</v>
      </c>
      <c r="K710" s="13">
        <v>46309</v>
      </c>
      <c r="L710" t="s">
        <v>790</v>
      </c>
      <c r="M710" t="s">
        <v>161</v>
      </c>
      <c r="N710">
        <v>21</v>
      </c>
      <c r="O710">
        <v>21</v>
      </c>
      <c r="P710">
        <v>21</v>
      </c>
      <c r="Q710">
        <v>21</v>
      </c>
      <c r="R710">
        <v>0</v>
      </c>
      <c r="S710">
        <v>237974</v>
      </c>
      <c r="T710" t="s">
        <v>236</v>
      </c>
      <c r="U710">
        <v>0</v>
      </c>
      <c r="V710"/>
      <c r="W710">
        <v>3</v>
      </c>
      <c r="X710" t="s">
        <v>194</v>
      </c>
      <c r="Y710" t="s">
        <v>761</v>
      </c>
      <c r="Z710" t="s">
        <v>277</v>
      </c>
      <c r="AA710"/>
      <c r="AB710"/>
      <c r="AC710"/>
      <c r="AD710"/>
      <c r="AE710"/>
      <c r="AF710" s="13">
        <v>46251</v>
      </c>
      <c r="AG710" s="13">
        <v>46367</v>
      </c>
      <c r="AH710"/>
      <c r="AI710"/>
      <c r="AJ710"/>
      <c r="AK710"/>
      <c r="AL710"/>
      <c r="AM710"/>
      <c r="AN710"/>
      <c r="AO710"/>
      <c r="AP710"/>
      <c r="AQ710"/>
      <c r="AR710"/>
      <c r="AS710"/>
      <c r="AT710" s="59">
        <f>VLOOKUP($BR710,Tables!$D$14:$I$27,2,FALSE)*W710</f>
        <v>480</v>
      </c>
      <c r="AU710" s="59">
        <f>VLOOKUP($BR710,Tables!$D$14:$I$27,3,FALSE)</f>
        <v>0</v>
      </c>
      <c r="AV710" s="59">
        <f>VLOOKUP($BR710,Tables!$D$14:$I$27,4,FALSE)*W710</f>
        <v>0</v>
      </c>
      <c r="AW710" s="59">
        <f>VLOOKUP($BR710,Tables!$D$14:$I$27,5,FALSE)*W710</f>
        <v>0</v>
      </c>
      <c r="AX710" s="52">
        <f>IF(ISERROR(VLOOKUP(V710,Tables!$A$2:$B$27,2,FALSE))=TRUE,0,VLOOKUP(V710,Tables!$A$2:$B$27,2,FALSE))*VLOOKUP(BR710,Tables!$D$14:$J$27,7,FALSE)</f>
        <v>0</v>
      </c>
      <c r="AY710" s="52">
        <f>IF(ISERROR(VLOOKUP(BS710,Tables!$A$2:$B$31,2,FALSE))=TRUE,0,VLOOKUP(BS710,Tables!$A$2:$B$31,2,FALSE))</f>
        <v>0</v>
      </c>
      <c r="AZ710" s="59">
        <f>VLOOKUP($BR710,Tables!$D$14:$K$27,8,FALSE)</f>
        <v>0</v>
      </c>
      <c r="BA710" s="59">
        <f>IF(OR(BR710="T150",BR710="HYBT150"),W710*Tables!$L$23,0)</f>
        <v>0</v>
      </c>
      <c r="BB710" s="59">
        <f>IF(OR(BR710="T200",BR710="HYBT200"),W710*Tables!$E$24,0)</f>
        <v>0</v>
      </c>
      <c r="BC710" s="61">
        <f t="shared" si="151"/>
        <v>480</v>
      </c>
      <c r="BD710" s="55" t="str">
        <f t="shared" si="161"/>
        <v/>
      </c>
      <c r="BE710" s="55" t="str">
        <f t="shared" si="161"/>
        <v/>
      </c>
      <c r="BF710" s="55" t="str">
        <f t="shared" si="161"/>
        <v/>
      </c>
      <c r="BG710" s="55" t="str">
        <f t="shared" si="161"/>
        <v/>
      </c>
      <c r="BH710" s="55" t="str">
        <f t="shared" si="161"/>
        <v/>
      </c>
      <c r="BI710" s="55" t="str">
        <f t="shared" si="161"/>
        <v/>
      </c>
      <c r="BJ710" s="55" t="str">
        <f t="shared" si="161"/>
        <v/>
      </c>
      <c r="BK710" s="55" t="str">
        <f t="shared" si="161"/>
        <v/>
      </c>
      <c r="BL710" s="55" t="str">
        <f t="shared" si="161"/>
        <v/>
      </c>
      <c r="BM710" s="55" t="str">
        <f t="shared" si="161"/>
        <v/>
      </c>
      <c r="BN710" s="55" t="str">
        <f t="shared" si="161"/>
        <v/>
      </c>
      <c r="BO710" s="55" t="str">
        <f t="shared" si="161"/>
        <v/>
      </c>
      <c r="BP710" s="55" t="str">
        <f t="shared" si="161"/>
        <v/>
      </c>
      <c r="BQ710" s="55" t="str">
        <f t="shared" si="161"/>
        <v/>
      </c>
      <c r="BR710" s="62" t="str">
        <f t="shared" si="152"/>
        <v>Base</v>
      </c>
      <c r="BS710" s="62" t="str">
        <f t="shared" si="153"/>
        <v/>
      </c>
      <c r="BT710" s="63">
        <f t="shared" si="154"/>
        <v>117</v>
      </c>
      <c r="BU710" s="64">
        <f t="shared" si="155"/>
        <v>6.02</v>
      </c>
      <c r="BV710" s="64">
        <f t="shared" si="156"/>
        <v>13.04</v>
      </c>
      <c r="BW710" s="64">
        <f t="shared" si="157"/>
        <v>97.44</v>
      </c>
      <c r="BX710" s="65">
        <f t="shared" si="158"/>
        <v>46257.02</v>
      </c>
      <c r="BY710" s="65">
        <f t="shared" si="159"/>
        <v>46264.04</v>
      </c>
      <c r="BZ710" s="65">
        <f t="shared" si="160"/>
        <v>46349.440000000002</v>
      </c>
    </row>
    <row r="711" spans="1:78" ht="15.5" x14ac:dyDescent="0.35">
      <c r="A711">
        <v>71472</v>
      </c>
      <c r="B711" t="s">
        <v>782</v>
      </c>
      <c r="C711" t="s">
        <v>85</v>
      </c>
      <c r="D711">
        <v>170</v>
      </c>
      <c r="E711">
        <v>3083</v>
      </c>
      <c r="F711" t="s">
        <v>86</v>
      </c>
      <c r="G711" t="s">
        <v>216</v>
      </c>
      <c r="H711" t="s">
        <v>85</v>
      </c>
      <c r="I711" s="13">
        <v>46251</v>
      </c>
      <c r="J711" s="13">
        <v>46367</v>
      </c>
      <c r="K711" s="13">
        <v>46309</v>
      </c>
      <c r="L711" t="s">
        <v>790</v>
      </c>
      <c r="M711" t="s">
        <v>161</v>
      </c>
      <c r="N711">
        <v>3</v>
      </c>
      <c r="O711">
        <v>3</v>
      </c>
      <c r="P711">
        <v>3</v>
      </c>
      <c r="Q711">
        <v>3</v>
      </c>
      <c r="R711">
        <v>0</v>
      </c>
      <c r="S711">
        <v>237974</v>
      </c>
      <c r="T711" t="s">
        <v>236</v>
      </c>
      <c r="U711">
        <v>0</v>
      </c>
      <c r="V711"/>
      <c r="W711">
        <v>3</v>
      </c>
      <c r="X711" t="s">
        <v>194</v>
      </c>
      <c r="Y711" t="s">
        <v>762</v>
      </c>
      <c r="Z711" t="s">
        <v>277</v>
      </c>
      <c r="AA711"/>
      <c r="AB711"/>
      <c r="AC711"/>
      <c r="AD711"/>
      <c r="AE711"/>
      <c r="AF711" s="13">
        <v>46251</v>
      </c>
      <c r="AG711" s="13">
        <v>46367</v>
      </c>
      <c r="AH711"/>
      <c r="AI711"/>
      <c r="AJ711"/>
      <c r="AK711"/>
      <c r="AL711"/>
      <c r="AM711"/>
      <c r="AN711"/>
      <c r="AO711"/>
      <c r="AP711"/>
      <c r="AQ711"/>
      <c r="AR711"/>
      <c r="AS711"/>
      <c r="AT711" s="59">
        <f>VLOOKUP($BR711,Tables!$D$14:$I$27,2,FALSE)*W711</f>
        <v>480</v>
      </c>
      <c r="AU711" s="59">
        <f>VLOOKUP($BR711,Tables!$D$14:$I$27,3,FALSE)</f>
        <v>0</v>
      </c>
      <c r="AV711" s="59">
        <f>VLOOKUP($BR711,Tables!$D$14:$I$27,4,FALSE)*W711</f>
        <v>0</v>
      </c>
      <c r="AW711" s="59">
        <f>VLOOKUP($BR711,Tables!$D$14:$I$27,5,FALSE)*W711</f>
        <v>0</v>
      </c>
      <c r="AX711" s="52">
        <f>IF(ISERROR(VLOOKUP(V711,Tables!$A$2:$B$27,2,FALSE))=TRUE,0,VLOOKUP(V711,Tables!$A$2:$B$27,2,FALSE))*VLOOKUP(BR711,Tables!$D$14:$J$27,7,FALSE)</f>
        <v>0</v>
      </c>
      <c r="AY711" s="52">
        <f>IF(ISERROR(VLOOKUP(BS711,Tables!$A$2:$B$31,2,FALSE))=TRUE,0,VLOOKUP(BS711,Tables!$A$2:$B$31,2,FALSE))</f>
        <v>0</v>
      </c>
      <c r="AZ711" s="59">
        <f>VLOOKUP($BR711,Tables!$D$14:$K$27,8,FALSE)</f>
        <v>0</v>
      </c>
      <c r="BA711" s="59">
        <f>IF(OR(BR711="T150",BR711="HYBT150"),W711*Tables!$L$23,0)</f>
        <v>0</v>
      </c>
      <c r="BB711" s="59">
        <f>IF(OR(BR711="T200",BR711="HYBT200"),W711*Tables!$E$24,0)</f>
        <v>0</v>
      </c>
      <c r="BC711" s="61">
        <f t="shared" si="151"/>
        <v>480</v>
      </c>
      <c r="BD711" s="55" t="str">
        <f t="shared" si="161"/>
        <v/>
      </c>
      <c r="BE711" s="55" t="str">
        <f t="shared" si="161"/>
        <v/>
      </c>
      <c r="BF711" s="55" t="str">
        <f t="shared" si="161"/>
        <v/>
      </c>
      <c r="BG711" s="55" t="str">
        <f t="shared" si="161"/>
        <v/>
      </c>
      <c r="BH711" s="55" t="str">
        <f t="shared" si="161"/>
        <v/>
      </c>
      <c r="BI711" s="55" t="str">
        <f t="shared" si="161"/>
        <v/>
      </c>
      <c r="BJ711" s="55" t="str">
        <f t="shared" si="161"/>
        <v/>
      </c>
      <c r="BK711" s="55" t="str">
        <f t="shared" si="161"/>
        <v/>
      </c>
      <c r="BL711" s="55" t="str">
        <f t="shared" si="161"/>
        <v/>
      </c>
      <c r="BM711" s="55" t="str">
        <f t="shared" si="161"/>
        <v/>
      </c>
      <c r="BN711" s="55" t="str">
        <f t="shared" si="161"/>
        <v/>
      </c>
      <c r="BO711" s="55" t="str">
        <f t="shared" si="161"/>
        <v/>
      </c>
      <c r="BP711" s="55" t="str">
        <f t="shared" si="161"/>
        <v/>
      </c>
      <c r="BQ711" s="55" t="str">
        <f t="shared" si="161"/>
        <v/>
      </c>
      <c r="BR711" s="62" t="str">
        <f t="shared" si="152"/>
        <v>Base</v>
      </c>
      <c r="BS711" s="62" t="str">
        <f t="shared" si="153"/>
        <v/>
      </c>
      <c r="BT711" s="63">
        <f t="shared" si="154"/>
        <v>117</v>
      </c>
      <c r="BU711" s="64">
        <f t="shared" si="155"/>
        <v>6.02</v>
      </c>
      <c r="BV711" s="64">
        <f t="shared" si="156"/>
        <v>13.04</v>
      </c>
      <c r="BW711" s="64">
        <f t="shared" si="157"/>
        <v>97.44</v>
      </c>
      <c r="BX711" s="65">
        <f t="shared" si="158"/>
        <v>46257.02</v>
      </c>
      <c r="BY711" s="65">
        <f t="shared" si="159"/>
        <v>46264.04</v>
      </c>
      <c r="BZ711" s="65">
        <f t="shared" si="160"/>
        <v>46349.440000000002</v>
      </c>
    </row>
    <row r="712" spans="1:78" ht="15.5" x14ac:dyDescent="0.35">
      <c r="A712">
        <v>71473</v>
      </c>
      <c r="B712" t="s">
        <v>782</v>
      </c>
      <c r="C712" t="s">
        <v>85</v>
      </c>
      <c r="D712">
        <v>170</v>
      </c>
      <c r="E712">
        <v>3090</v>
      </c>
      <c r="F712" t="s">
        <v>86</v>
      </c>
      <c r="G712" t="s">
        <v>216</v>
      </c>
      <c r="H712" t="s">
        <v>85</v>
      </c>
      <c r="I712" s="13">
        <v>46253</v>
      </c>
      <c r="J712" s="13">
        <v>46367</v>
      </c>
      <c r="K712" s="13">
        <v>46310</v>
      </c>
      <c r="L712" t="s">
        <v>1051</v>
      </c>
      <c r="M712" t="s">
        <v>161</v>
      </c>
      <c r="N712">
        <v>27</v>
      </c>
      <c r="O712">
        <v>18</v>
      </c>
      <c r="P712">
        <v>18</v>
      </c>
      <c r="Q712">
        <v>18</v>
      </c>
      <c r="R712">
        <v>0</v>
      </c>
      <c r="S712" t="s">
        <v>197</v>
      </c>
      <c r="T712" t="s">
        <v>197</v>
      </c>
      <c r="U712">
        <v>0</v>
      </c>
      <c r="V712"/>
      <c r="W712">
        <v>3</v>
      </c>
      <c r="X712" t="s">
        <v>194</v>
      </c>
      <c r="Y712"/>
      <c r="Z712" t="s">
        <v>914</v>
      </c>
      <c r="AA712" t="s">
        <v>161</v>
      </c>
      <c r="AB712" t="s">
        <v>198</v>
      </c>
      <c r="AC712"/>
      <c r="AD712"/>
      <c r="AE712"/>
      <c r="AF712" s="13">
        <v>46253</v>
      </c>
      <c r="AG712" s="13">
        <v>46367</v>
      </c>
      <c r="AH712"/>
      <c r="AI712"/>
      <c r="AJ712"/>
      <c r="AK712"/>
      <c r="AL712"/>
      <c r="AM712"/>
      <c r="AN712"/>
      <c r="AO712"/>
      <c r="AP712"/>
      <c r="AQ712"/>
      <c r="AR712"/>
      <c r="AS712"/>
      <c r="AT712" s="59">
        <f>VLOOKUP($BR712,Tables!$D$14:$I$27,2,FALSE)*W712</f>
        <v>480</v>
      </c>
      <c r="AU712" s="59">
        <f>VLOOKUP($BR712,Tables!$D$14:$I$27,3,FALSE)</f>
        <v>0</v>
      </c>
      <c r="AV712" s="59">
        <f>VLOOKUP($BR712,Tables!$D$14:$I$27,4,FALSE)*W712</f>
        <v>0</v>
      </c>
      <c r="AW712" s="59">
        <f>VLOOKUP($BR712,Tables!$D$14:$I$27,5,FALSE)*W712</f>
        <v>0</v>
      </c>
      <c r="AX712" s="52">
        <f>IF(ISERROR(VLOOKUP(V712,Tables!$A$2:$B$27,2,FALSE))=TRUE,0,VLOOKUP(V712,Tables!$A$2:$B$27,2,FALSE))*VLOOKUP(BR712,Tables!$D$14:$J$27,7,FALSE)</f>
        <v>0</v>
      </c>
      <c r="AY712" s="52">
        <f>IF(ISERROR(VLOOKUP(BS712,Tables!$A$2:$B$31,2,FALSE))=TRUE,0,VLOOKUP(BS712,Tables!$A$2:$B$31,2,FALSE))</f>
        <v>0</v>
      </c>
      <c r="AZ712" s="59">
        <f>VLOOKUP($BR712,Tables!$D$14:$K$27,8,FALSE)</f>
        <v>0</v>
      </c>
      <c r="BA712" s="59">
        <f>IF(OR(BR712="T150",BR712="HYBT150"),W712*Tables!$L$23,0)</f>
        <v>0</v>
      </c>
      <c r="BB712" s="59">
        <f>IF(OR(BR712="T200",BR712="HYBT200"),W712*Tables!$E$24,0)</f>
        <v>0</v>
      </c>
      <c r="BC712" s="61">
        <f t="shared" si="151"/>
        <v>480</v>
      </c>
      <c r="BD712" s="55" t="str">
        <f t="shared" si="161"/>
        <v/>
      </c>
      <c r="BE712" s="55" t="str">
        <f t="shared" si="161"/>
        <v/>
      </c>
      <c r="BF712" s="55" t="str">
        <f t="shared" si="161"/>
        <v/>
      </c>
      <c r="BG712" s="55" t="str">
        <f t="shared" si="161"/>
        <v/>
      </c>
      <c r="BH712" s="55" t="str">
        <f t="shared" si="161"/>
        <v/>
      </c>
      <c r="BI712" s="55" t="str">
        <f t="shared" si="161"/>
        <v/>
      </c>
      <c r="BJ712" s="55" t="str">
        <f t="shared" si="161"/>
        <v/>
      </c>
      <c r="BK712" s="55" t="str">
        <f t="shared" si="161"/>
        <v/>
      </c>
      <c r="BL712" s="55" t="str">
        <f t="shared" si="161"/>
        <v/>
      </c>
      <c r="BM712" s="55" t="str">
        <f t="shared" si="161"/>
        <v/>
      </c>
      <c r="BN712" s="55" t="str">
        <f t="shared" si="161"/>
        <v/>
      </c>
      <c r="BO712" s="55" t="str">
        <f t="shared" si="161"/>
        <v/>
      </c>
      <c r="BP712" s="55" t="str">
        <f t="shared" si="161"/>
        <v/>
      </c>
      <c r="BQ712" s="55" t="str">
        <f t="shared" si="161"/>
        <v/>
      </c>
      <c r="BR712" s="62" t="str">
        <f t="shared" si="152"/>
        <v>Base</v>
      </c>
      <c r="BS712" s="62" t="str">
        <f t="shared" si="153"/>
        <v/>
      </c>
      <c r="BT712" s="63">
        <f t="shared" si="154"/>
        <v>115</v>
      </c>
      <c r="BU712" s="64">
        <f t="shared" si="155"/>
        <v>5.8999999999999995</v>
      </c>
      <c r="BV712" s="64">
        <f t="shared" si="156"/>
        <v>12.799999999999999</v>
      </c>
      <c r="BW712" s="64">
        <f t="shared" si="157"/>
        <v>95.759999999999991</v>
      </c>
      <c r="BX712" s="65">
        <f t="shared" si="158"/>
        <v>46258.9</v>
      </c>
      <c r="BY712" s="65">
        <f t="shared" si="159"/>
        <v>46265.8</v>
      </c>
      <c r="BZ712" s="65">
        <f t="shared" si="160"/>
        <v>46349.760000000002</v>
      </c>
    </row>
    <row r="713" spans="1:78" ht="15.5" x14ac:dyDescent="0.35">
      <c r="A713">
        <v>71056</v>
      </c>
      <c r="B713" t="s">
        <v>782</v>
      </c>
      <c r="C713" t="s">
        <v>85</v>
      </c>
      <c r="D713">
        <v>170</v>
      </c>
      <c r="E713">
        <v>3091</v>
      </c>
      <c r="F713" t="s">
        <v>86</v>
      </c>
      <c r="G713" t="s">
        <v>216</v>
      </c>
      <c r="H713" t="s">
        <v>85</v>
      </c>
      <c r="I713" s="13">
        <v>46246</v>
      </c>
      <c r="J713" s="13">
        <v>46374</v>
      </c>
      <c r="K713"/>
      <c r="L713" t="s">
        <v>453</v>
      </c>
      <c r="M713" t="s">
        <v>476</v>
      </c>
      <c r="N713">
        <v>30</v>
      </c>
      <c r="O713">
        <v>0</v>
      </c>
      <c r="P713">
        <v>0</v>
      </c>
      <c r="Q713">
        <v>0</v>
      </c>
      <c r="R713">
        <v>0</v>
      </c>
      <c r="S713" t="s">
        <v>197</v>
      </c>
      <c r="T713" t="s">
        <v>197</v>
      </c>
      <c r="U713">
        <v>0</v>
      </c>
      <c r="V713"/>
      <c r="W713">
        <v>3</v>
      </c>
      <c r="X713" t="s">
        <v>940</v>
      </c>
      <c r="Y713"/>
      <c r="Z713" t="s">
        <v>477</v>
      </c>
      <c r="AA713" t="s">
        <v>478</v>
      </c>
      <c r="AB713" t="s">
        <v>199</v>
      </c>
      <c r="AC713" t="s">
        <v>195</v>
      </c>
      <c r="AD713" t="s">
        <v>196</v>
      </c>
      <c r="AE713" t="s">
        <v>480</v>
      </c>
      <c r="AF713" s="13">
        <v>46246</v>
      </c>
      <c r="AG713" s="13">
        <v>46374</v>
      </c>
      <c r="AH713"/>
      <c r="AI713"/>
      <c r="AJ713"/>
      <c r="AK713"/>
      <c r="AL713"/>
      <c r="AM713"/>
      <c r="AN713"/>
      <c r="AO713"/>
      <c r="AP713"/>
      <c r="AQ713"/>
      <c r="AR713"/>
      <c r="AS713"/>
      <c r="AT713" s="59">
        <f>VLOOKUP($BR713,Tables!$D$14:$I$27,2,FALSE)*W713</f>
        <v>480</v>
      </c>
      <c r="AU713" s="59">
        <f>VLOOKUP($BR713,Tables!$D$14:$I$27,3,FALSE)</f>
        <v>0</v>
      </c>
      <c r="AV713" s="59">
        <f>VLOOKUP($BR713,Tables!$D$14:$I$27,4,FALSE)*W713</f>
        <v>0</v>
      </c>
      <c r="AW713" s="59">
        <f>VLOOKUP($BR713,Tables!$D$14:$I$27,5,FALSE)*W713</f>
        <v>0</v>
      </c>
      <c r="AX713" s="52">
        <f>IF(ISERROR(VLOOKUP(V713,Tables!$A$2:$B$27,2,FALSE))=TRUE,0,VLOOKUP(V713,Tables!$A$2:$B$27,2,FALSE))*VLOOKUP(BR713,Tables!$D$14:$J$27,7,FALSE)</f>
        <v>0</v>
      </c>
      <c r="AY713" s="52">
        <f>IF(ISERROR(VLOOKUP(BS713,Tables!$A$2:$B$31,2,FALSE))=TRUE,0,VLOOKUP(BS713,Tables!$A$2:$B$31,2,FALSE))</f>
        <v>0</v>
      </c>
      <c r="AZ713" s="59">
        <f>VLOOKUP($BR713,Tables!$D$14:$K$27,8,FALSE)</f>
        <v>0</v>
      </c>
      <c r="BA713" s="59">
        <f>IF(OR(BR713="T150",BR713="HYBT150"),W713*Tables!$L$23,0)</f>
        <v>0</v>
      </c>
      <c r="BB713" s="59">
        <f>IF(OR(BR713="T200",BR713="HYBT200"),W713*Tables!$E$24,0)</f>
        <v>0</v>
      </c>
      <c r="BC713" s="61">
        <f t="shared" si="151"/>
        <v>480</v>
      </c>
      <c r="BD713" s="55" t="str">
        <f t="shared" si="161"/>
        <v/>
      </c>
      <c r="BE713" s="55" t="str">
        <f t="shared" si="161"/>
        <v/>
      </c>
      <c r="BF713" s="55" t="str">
        <f t="shared" si="161"/>
        <v/>
      </c>
      <c r="BG713" s="55" t="str">
        <f t="shared" si="161"/>
        <v/>
      </c>
      <c r="BH713" s="55" t="str">
        <f t="shared" si="161"/>
        <v/>
      </c>
      <c r="BI713" s="55" t="str">
        <f t="shared" si="161"/>
        <v/>
      </c>
      <c r="BJ713" s="55" t="str">
        <f t="shared" si="161"/>
        <v/>
      </c>
      <c r="BK713" s="55" t="str">
        <f t="shared" si="161"/>
        <v/>
      </c>
      <c r="BL713" s="55" t="str">
        <f t="shared" si="161"/>
        <v/>
      </c>
      <c r="BM713" s="55" t="str">
        <f t="shared" si="161"/>
        <v/>
      </c>
      <c r="BN713" s="55" t="str">
        <f t="shared" si="161"/>
        <v/>
      </c>
      <c r="BO713" s="55" t="str">
        <f t="shared" si="161"/>
        <v/>
      </c>
      <c r="BP713" s="55" t="str">
        <f t="shared" si="161"/>
        <v/>
      </c>
      <c r="BQ713" s="55" t="str">
        <f t="shared" si="161"/>
        <v/>
      </c>
      <c r="BR713" s="62" t="str">
        <f t="shared" si="152"/>
        <v>Base</v>
      </c>
      <c r="BS713" s="62" t="str">
        <f t="shared" si="153"/>
        <v/>
      </c>
      <c r="BT713" s="63">
        <f t="shared" si="154"/>
        <v>129</v>
      </c>
      <c r="BU713" s="64">
        <f t="shared" si="155"/>
        <v>6.7399999999999993</v>
      </c>
      <c r="BV713" s="64">
        <f t="shared" si="156"/>
        <v>14.479999999999999</v>
      </c>
      <c r="BW713" s="64">
        <f t="shared" si="157"/>
        <v>107.52</v>
      </c>
      <c r="BX713" s="65">
        <f t="shared" si="158"/>
        <v>46252.74</v>
      </c>
      <c r="BY713" s="65">
        <f t="shared" si="159"/>
        <v>46260.480000000003</v>
      </c>
      <c r="BZ713" s="65">
        <f t="shared" si="160"/>
        <v>46353.52</v>
      </c>
    </row>
    <row r="714" spans="1:78" ht="15.5" x14ac:dyDescent="0.35">
      <c r="A714">
        <v>71057</v>
      </c>
      <c r="B714" t="s">
        <v>782</v>
      </c>
      <c r="C714" t="s">
        <v>85</v>
      </c>
      <c r="D714">
        <v>170</v>
      </c>
      <c r="E714">
        <v>3092</v>
      </c>
      <c r="F714" t="s">
        <v>86</v>
      </c>
      <c r="G714" t="s">
        <v>216</v>
      </c>
      <c r="H714" t="s">
        <v>85</v>
      </c>
      <c r="I714" s="13">
        <v>46246</v>
      </c>
      <c r="J714" s="13">
        <v>46374</v>
      </c>
      <c r="K714"/>
      <c r="L714" t="s">
        <v>453</v>
      </c>
      <c r="M714" t="s">
        <v>476</v>
      </c>
      <c r="N714">
        <v>30</v>
      </c>
      <c r="O714">
        <v>0</v>
      </c>
      <c r="P714">
        <v>0</v>
      </c>
      <c r="Q714">
        <v>0</v>
      </c>
      <c r="R714">
        <v>0</v>
      </c>
      <c r="S714" t="s">
        <v>197</v>
      </c>
      <c r="T714" t="s">
        <v>197</v>
      </c>
      <c r="U714">
        <v>0</v>
      </c>
      <c r="V714"/>
      <c r="W714">
        <v>3</v>
      </c>
      <c r="X714" t="s">
        <v>940</v>
      </c>
      <c r="Y714"/>
      <c r="Z714" t="s">
        <v>477</v>
      </c>
      <c r="AA714" t="s">
        <v>478</v>
      </c>
      <c r="AB714" t="s">
        <v>199</v>
      </c>
      <c r="AC714" t="s">
        <v>305</v>
      </c>
      <c r="AD714" t="s">
        <v>479</v>
      </c>
      <c r="AE714" t="s">
        <v>480</v>
      </c>
      <c r="AF714" s="13">
        <v>46246</v>
      </c>
      <c r="AG714" s="13">
        <v>46374</v>
      </c>
      <c r="AH714"/>
      <c r="AI714"/>
      <c r="AJ714"/>
      <c r="AK714"/>
      <c r="AL714"/>
      <c r="AM714"/>
      <c r="AN714"/>
      <c r="AO714"/>
      <c r="AP714"/>
      <c r="AQ714"/>
      <c r="AR714"/>
      <c r="AS714"/>
      <c r="AT714" s="59">
        <f>VLOOKUP($BR714,Tables!$D$14:$I$27,2,FALSE)*W714</f>
        <v>480</v>
      </c>
      <c r="AU714" s="59">
        <f>VLOOKUP($BR714,Tables!$D$14:$I$27,3,FALSE)</f>
        <v>0</v>
      </c>
      <c r="AV714" s="59">
        <f>VLOOKUP($BR714,Tables!$D$14:$I$27,4,FALSE)*W714</f>
        <v>0</v>
      </c>
      <c r="AW714" s="59">
        <f>VLOOKUP($BR714,Tables!$D$14:$I$27,5,FALSE)*W714</f>
        <v>0</v>
      </c>
      <c r="AX714" s="52">
        <f>IF(ISERROR(VLOOKUP(V714,Tables!$A$2:$B$27,2,FALSE))=TRUE,0,VLOOKUP(V714,Tables!$A$2:$B$27,2,FALSE))*VLOOKUP(BR714,Tables!$D$14:$J$27,7,FALSE)</f>
        <v>0</v>
      </c>
      <c r="AY714" s="52">
        <f>IF(ISERROR(VLOOKUP(BS714,Tables!$A$2:$B$31,2,FALSE))=TRUE,0,VLOOKUP(BS714,Tables!$A$2:$B$31,2,FALSE))</f>
        <v>0</v>
      </c>
      <c r="AZ714" s="59">
        <f>VLOOKUP($BR714,Tables!$D$14:$K$27,8,FALSE)</f>
        <v>0</v>
      </c>
      <c r="BA714" s="59">
        <f>IF(OR(BR714="T150",BR714="HYBT150"),W714*Tables!$L$23,0)</f>
        <v>0</v>
      </c>
      <c r="BB714" s="59">
        <f>IF(OR(BR714="T200",BR714="HYBT200"),W714*Tables!$E$24,0)</f>
        <v>0</v>
      </c>
      <c r="BC714" s="61">
        <f t="shared" si="151"/>
        <v>480</v>
      </c>
      <c r="BD714" s="55" t="str">
        <f t="shared" si="161"/>
        <v/>
      </c>
      <c r="BE714" s="55" t="str">
        <f t="shared" si="161"/>
        <v/>
      </c>
      <c r="BF714" s="55" t="str">
        <f t="shared" si="161"/>
        <v/>
      </c>
      <c r="BG714" s="55" t="str">
        <f t="shared" si="161"/>
        <v/>
      </c>
      <c r="BH714" s="55" t="str">
        <f t="shared" si="161"/>
        <v/>
      </c>
      <c r="BI714" s="55" t="str">
        <f t="shared" si="161"/>
        <v/>
      </c>
      <c r="BJ714" s="55" t="str">
        <f t="shared" si="161"/>
        <v/>
      </c>
      <c r="BK714" s="55" t="str">
        <f t="shared" si="161"/>
        <v/>
      </c>
      <c r="BL714" s="55" t="str">
        <f t="shared" si="161"/>
        <v/>
      </c>
      <c r="BM714" s="55" t="str">
        <f t="shared" si="161"/>
        <v/>
      </c>
      <c r="BN714" s="55" t="str">
        <f t="shared" si="161"/>
        <v/>
      </c>
      <c r="BO714" s="55" t="str">
        <f t="shared" si="161"/>
        <v/>
      </c>
      <c r="BP714" s="55" t="str">
        <f t="shared" si="161"/>
        <v/>
      </c>
      <c r="BQ714" s="55" t="str">
        <f t="shared" si="161"/>
        <v/>
      </c>
      <c r="BR714" s="62" t="str">
        <f t="shared" si="152"/>
        <v>Base</v>
      </c>
      <c r="BS714" s="62" t="str">
        <f t="shared" si="153"/>
        <v/>
      </c>
      <c r="BT714" s="63">
        <f t="shared" si="154"/>
        <v>129</v>
      </c>
      <c r="BU714" s="64">
        <f t="shared" si="155"/>
        <v>6.7399999999999993</v>
      </c>
      <c r="BV714" s="64">
        <f t="shared" si="156"/>
        <v>14.479999999999999</v>
      </c>
      <c r="BW714" s="64">
        <f t="shared" si="157"/>
        <v>107.52</v>
      </c>
      <c r="BX714" s="65">
        <f t="shared" si="158"/>
        <v>46252.74</v>
      </c>
      <c r="BY714" s="65">
        <f t="shared" si="159"/>
        <v>46260.480000000003</v>
      </c>
      <c r="BZ714" s="65">
        <f t="shared" si="160"/>
        <v>46353.52</v>
      </c>
    </row>
    <row r="715" spans="1:78" ht="15.5" x14ac:dyDescent="0.35">
      <c r="A715">
        <v>71170</v>
      </c>
      <c r="B715" t="s">
        <v>782</v>
      </c>
      <c r="C715" t="s">
        <v>85</v>
      </c>
      <c r="D715">
        <v>170</v>
      </c>
      <c r="E715" t="s">
        <v>488</v>
      </c>
      <c r="F715" t="s">
        <v>86</v>
      </c>
      <c r="G715" t="s">
        <v>216</v>
      </c>
      <c r="H715" t="s">
        <v>85</v>
      </c>
      <c r="I715" s="13">
        <v>46251</v>
      </c>
      <c r="J715" s="13">
        <v>46304</v>
      </c>
      <c r="K715" s="13">
        <v>46277</v>
      </c>
      <c r="L715" t="s">
        <v>790</v>
      </c>
      <c r="M715" t="s">
        <v>161</v>
      </c>
      <c r="N715">
        <v>24</v>
      </c>
      <c r="O715">
        <v>24</v>
      </c>
      <c r="P715">
        <v>24</v>
      </c>
      <c r="Q715">
        <v>24</v>
      </c>
      <c r="R715">
        <v>1</v>
      </c>
      <c r="S715">
        <v>6456</v>
      </c>
      <c r="T715" t="s">
        <v>1050</v>
      </c>
      <c r="U715">
        <v>0</v>
      </c>
      <c r="V715"/>
      <c r="W715">
        <v>3</v>
      </c>
      <c r="X715" t="s">
        <v>194</v>
      </c>
      <c r="Y715"/>
      <c r="Z715" t="s">
        <v>277</v>
      </c>
      <c r="AA715"/>
      <c r="AB715"/>
      <c r="AC715"/>
      <c r="AD715"/>
      <c r="AE715"/>
      <c r="AF715" s="13">
        <v>46251</v>
      </c>
      <c r="AG715" s="13">
        <v>46304</v>
      </c>
      <c r="AH715"/>
      <c r="AI715"/>
      <c r="AJ715"/>
      <c r="AK715"/>
      <c r="AL715"/>
      <c r="AM715"/>
      <c r="AN715"/>
      <c r="AO715"/>
      <c r="AP715"/>
      <c r="AQ715"/>
      <c r="AR715"/>
      <c r="AS715"/>
      <c r="AT715" s="59">
        <f>VLOOKUP($BR715,Tables!$D$14:$I$27,2,FALSE)*W715</f>
        <v>480</v>
      </c>
      <c r="AU715" s="59">
        <f>VLOOKUP($BR715,Tables!$D$14:$I$27,3,FALSE)</f>
        <v>0</v>
      </c>
      <c r="AV715" s="59">
        <f>VLOOKUP($BR715,Tables!$D$14:$I$27,4,FALSE)*W715</f>
        <v>0</v>
      </c>
      <c r="AW715" s="59">
        <f>VLOOKUP($BR715,Tables!$D$14:$I$27,5,FALSE)*W715</f>
        <v>0</v>
      </c>
      <c r="AX715" s="52">
        <f>IF(ISERROR(VLOOKUP(V715,Tables!$A$2:$B$27,2,FALSE))=TRUE,0,VLOOKUP(V715,Tables!$A$2:$B$27,2,FALSE))*VLOOKUP(BR715,Tables!$D$14:$J$27,7,FALSE)</f>
        <v>0</v>
      </c>
      <c r="AY715" s="52">
        <f>IF(ISERROR(VLOOKUP(BS715,Tables!$A$2:$B$31,2,FALSE))=TRUE,0,VLOOKUP(BS715,Tables!$A$2:$B$31,2,FALSE))</f>
        <v>0</v>
      </c>
      <c r="AZ715" s="59">
        <f>VLOOKUP($BR715,Tables!$D$14:$K$27,8,FALSE)</f>
        <v>0</v>
      </c>
      <c r="BA715" s="59">
        <f>IF(OR(BR715="T150",BR715="HYBT150"),W715*Tables!$L$23,0)</f>
        <v>0</v>
      </c>
      <c r="BB715" s="59">
        <f>IF(OR(BR715="T200",BR715="HYBT200"),W715*Tables!$E$24,0)</f>
        <v>0</v>
      </c>
      <c r="BC715" s="61">
        <f t="shared" si="151"/>
        <v>480</v>
      </c>
      <c r="BD715" s="55" t="str">
        <f t="shared" si="161"/>
        <v/>
      </c>
      <c r="BE715" s="55" t="str">
        <f t="shared" si="161"/>
        <v/>
      </c>
      <c r="BF715" s="55" t="str">
        <f t="shared" si="161"/>
        <v/>
      </c>
      <c r="BG715" s="55" t="str">
        <f t="shared" si="161"/>
        <v/>
      </c>
      <c r="BH715" s="55" t="str">
        <f t="shared" si="161"/>
        <v/>
      </c>
      <c r="BI715" s="55" t="str">
        <f t="shared" si="161"/>
        <v/>
      </c>
      <c r="BJ715" s="55" t="str">
        <f t="shared" si="161"/>
        <v/>
      </c>
      <c r="BK715" s="55" t="str">
        <f t="shared" si="161"/>
        <v/>
      </c>
      <c r="BL715" s="55" t="str">
        <f t="shared" si="161"/>
        <v/>
      </c>
      <c r="BM715" s="55" t="str">
        <f t="shared" si="161"/>
        <v/>
      </c>
      <c r="BN715" s="55" t="str">
        <f t="shared" si="161"/>
        <v/>
      </c>
      <c r="BO715" s="55" t="str">
        <f t="shared" si="161"/>
        <v/>
      </c>
      <c r="BP715" s="55" t="str">
        <f t="shared" si="161"/>
        <v/>
      </c>
      <c r="BQ715" s="55" t="str">
        <f t="shared" si="161"/>
        <v/>
      </c>
      <c r="BR715" s="62" t="str">
        <f t="shared" si="152"/>
        <v>Base</v>
      </c>
      <c r="BS715" s="62" t="str">
        <f t="shared" si="153"/>
        <v/>
      </c>
      <c r="BT715" s="63">
        <f t="shared" si="154"/>
        <v>54</v>
      </c>
      <c r="BU715" s="64">
        <f t="shared" si="155"/>
        <v>2.2399999999999998</v>
      </c>
      <c r="BV715" s="64">
        <f t="shared" si="156"/>
        <v>5.4799999999999995</v>
      </c>
      <c r="BW715" s="64">
        <f t="shared" si="157"/>
        <v>44.519999999999996</v>
      </c>
      <c r="BX715" s="65">
        <f t="shared" si="158"/>
        <v>46253.24</v>
      </c>
      <c r="BY715" s="65">
        <f t="shared" si="159"/>
        <v>46256.480000000003</v>
      </c>
      <c r="BZ715" s="65">
        <f t="shared" si="160"/>
        <v>46295.519999999997</v>
      </c>
    </row>
    <row r="716" spans="1:78" ht="15.5" x14ac:dyDescent="0.35">
      <c r="A716">
        <v>70968</v>
      </c>
      <c r="B716" t="s">
        <v>782</v>
      </c>
      <c r="C716" t="s">
        <v>85</v>
      </c>
      <c r="D716">
        <v>170</v>
      </c>
      <c r="E716" t="s">
        <v>470</v>
      </c>
      <c r="F716" t="s">
        <v>86</v>
      </c>
      <c r="G716" t="s">
        <v>216</v>
      </c>
      <c r="H716" t="s">
        <v>85</v>
      </c>
      <c r="I716" s="13">
        <v>46307</v>
      </c>
      <c r="J716" s="13">
        <v>46367</v>
      </c>
      <c r="K716" s="13">
        <v>46337</v>
      </c>
      <c r="L716" t="s">
        <v>790</v>
      </c>
      <c r="M716" t="s">
        <v>161</v>
      </c>
      <c r="N716">
        <v>24</v>
      </c>
      <c r="O716">
        <v>24</v>
      </c>
      <c r="P716">
        <v>24</v>
      </c>
      <c r="Q716">
        <v>24</v>
      </c>
      <c r="R716">
        <v>0</v>
      </c>
      <c r="S716">
        <v>340740</v>
      </c>
      <c r="T716" t="s">
        <v>1052</v>
      </c>
      <c r="U716">
        <v>0</v>
      </c>
      <c r="V716"/>
      <c r="W716">
        <v>3</v>
      </c>
      <c r="X716" t="s">
        <v>194</v>
      </c>
      <c r="Y716"/>
      <c r="Z716" t="s">
        <v>277</v>
      </c>
      <c r="AA716"/>
      <c r="AB716"/>
      <c r="AC716"/>
      <c r="AD716"/>
      <c r="AE716"/>
      <c r="AF716" s="13">
        <v>46307</v>
      </c>
      <c r="AG716" s="13">
        <v>46367</v>
      </c>
      <c r="AH716"/>
      <c r="AI716"/>
      <c r="AJ716"/>
      <c r="AK716"/>
      <c r="AL716"/>
      <c r="AM716"/>
      <c r="AN716"/>
      <c r="AO716"/>
      <c r="AP716"/>
      <c r="AQ716"/>
      <c r="AR716"/>
      <c r="AS716"/>
      <c r="AT716" s="59">
        <f>VLOOKUP($BR716,Tables!$D$14:$I$27,2,FALSE)*W716</f>
        <v>480</v>
      </c>
      <c r="AU716" s="59">
        <f>VLOOKUP($BR716,Tables!$D$14:$I$27,3,FALSE)</f>
        <v>0</v>
      </c>
      <c r="AV716" s="59">
        <f>VLOOKUP($BR716,Tables!$D$14:$I$27,4,FALSE)*W716</f>
        <v>0</v>
      </c>
      <c r="AW716" s="59">
        <f>VLOOKUP($BR716,Tables!$D$14:$I$27,5,FALSE)*W716</f>
        <v>0</v>
      </c>
      <c r="AX716" s="52">
        <f>IF(ISERROR(VLOOKUP(V716,Tables!$A$2:$B$27,2,FALSE))=TRUE,0,VLOOKUP(V716,Tables!$A$2:$B$27,2,FALSE))*VLOOKUP(BR716,Tables!$D$14:$J$27,7,FALSE)</f>
        <v>0</v>
      </c>
      <c r="AY716" s="52">
        <f>IF(ISERROR(VLOOKUP(BS716,Tables!$A$2:$B$31,2,FALSE))=TRUE,0,VLOOKUP(BS716,Tables!$A$2:$B$31,2,FALSE))</f>
        <v>0</v>
      </c>
      <c r="AZ716" s="59">
        <f>VLOOKUP($BR716,Tables!$D$14:$K$27,8,FALSE)</f>
        <v>0</v>
      </c>
      <c r="BA716" s="59">
        <f>IF(OR(BR716="T150",BR716="HYBT150"),W716*Tables!$L$23,0)</f>
        <v>0</v>
      </c>
      <c r="BB716" s="59">
        <f>IF(OR(BR716="T200",BR716="HYBT200"),W716*Tables!$E$24,0)</f>
        <v>0</v>
      </c>
      <c r="BC716" s="61">
        <f t="shared" si="151"/>
        <v>480</v>
      </c>
      <c r="BD716" s="55" t="str">
        <f t="shared" si="161"/>
        <v/>
      </c>
      <c r="BE716" s="55" t="str">
        <f t="shared" si="161"/>
        <v/>
      </c>
      <c r="BF716" s="55" t="str">
        <f t="shared" si="161"/>
        <v/>
      </c>
      <c r="BG716" s="55" t="str">
        <f t="shared" si="161"/>
        <v/>
      </c>
      <c r="BH716" s="55" t="str">
        <f t="shared" si="161"/>
        <v/>
      </c>
      <c r="BI716" s="55" t="str">
        <f t="shared" si="161"/>
        <v/>
      </c>
      <c r="BJ716" s="55" t="str">
        <f t="shared" si="161"/>
        <v/>
      </c>
      <c r="BK716" s="55" t="str">
        <f t="shared" si="161"/>
        <v/>
      </c>
      <c r="BL716" s="55" t="str">
        <f t="shared" si="161"/>
        <v/>
      </c>
      <c r="BM716" s="55" t="str">
        <f t="shared" si="161"/>
        <v/>
      </c>
      <c r="BN716" s="55" t="str">
        <f t="shared" si="161"/>
        <v/>
      </c>
      <c r="BO716" s="55" t="str">
        <f t="shared" si="161"/>
        <v/>
      </c>
      <c r="BP716" s="55" t="str">
        <f t="shared" si="161"/>
        <v/>
      </c>
      <c r="BQ716" s="55" t="str">
        <f t="shared" si="161"/>
        <v/>
      </c>
      <c r="BR716" s="62" t="str">
        <f t="shared" si="152"/>
        <v>Base</v>
      </c>
      <c r="BS716" s="62" t="str">
        <f t="shared" si="153"/>
        <v/>
      </c>
      <c r="BT716" s="63">
        <f t="shared" si="154"/>
        <v>61</v>
      </c>
      <c r="BU716" s="64">
        <f t="shared" si="155"/>
        <v>2.6599999999999997</v>
      </c>
      <c r="BV716" s="64">
        <f t="shared" si="156"/>
        <v>6.3199999999999994</v>
      </c>
      <c r="BW716" s="64">
        <f t="shared" si="157"/>
        <v>50.4</v>
      </c>
      <c r="BX716" s="65">
        <f t="shared" si="158"/>
        <v>46309.66</v>
      </c>
      <c r="BY716" s="65">
        <f t="shared" si="159"/>
        <v>46313.32</v>
      </c>
      <c r="BZ716" s="65">
        <f t="shared" si="160"/>
        <v>46357.4</v>
      </c>
    </row>
    <row r="717" spans="1:78" ht="15.5" x14ac:dyDescent="0.35">
      <c r="A717">
        <v>70969</v>
      </c>
      <c r="B717" t="s">
        <v>782</v>
      </c>
      <c r="C717" t="s">
        <v>85</v>
      </c>
      <c r="D717">
        <v>170</v>
      </c>
      <c r="E717" t="s">
        <v>500</v>
      </c>
      <c r="F717" t="s">
        <v>86</v>
      </c>
      <c r="G717" t="s">
        <v>216</v>
      </c>
      <c r="H717" t="s">
        <v>85</v>
      </c>
      <c r="I717" s="13">
        <v>46307</v>
      </c>
      <c r="J717" s="13">
        <v>46367</v>
      </c>
      <c r="K717" s="13">
        <v>46337</v>
      </c>
      <c r="L717" t="s">
        <v>790</v>
      </c>
      <c r="M717" t="s">
        <v>161</v>
      </c>
      <c r="N717">
        <v>24</v>
      </c>
      <c r="O717">
        <v>0</v>
      </c>
      <c r="P717">
        <v>0</v>
      </c>
      <c r="Q717">
        <v>0</v>
      </c>
      <c r="R717">
        <v>0</v>
      </c>
      <c r="S717" t="s">
        <v>197</v>
      </c>
      <c r="T717" t="s">
        <v>197</v>
      </c>
      <c r="U717">
        <v>0</v>
      </c>
      <c r="V717"/>
      <c r="W717">
        <v>3</v>
      </c>
      <c r="X717" t="s">
        <v>293</v>
      </c>
      <c r="Y717"/>
      <c r="Z717" t="s">
        <v>763</v>
      </c>
      <c r="AA717"/>
      <c r="AB717"/>
      <c r="AC717"/>
      <c r="AD717"/>
      <c r="AE717"/>
      <c r="AF717" s="13">
        <v>46307</v>
      </c>
      <c r="AG717" s="13">
        <v>46367</v>
      </c>
      <c r="AH717"/>
      <c r="AI717"/>
      <c r="AJ717"/>
      <c r="AK717"/>
      <c r="AL717"/>
      <c r="AM717"/>
      <c r="AN717"/>
      <c r="AO717"/>
      <c r="AP717"/>
      <c r="AQ717"/>
      <c r="AR717"/>
      <c r="AS717"/>
      <c r="AT717" s="59">
        <f>VLOOKUP($BR717,Tables!$D$14:$I$27,2,FALSE)*W717</f>
        <v>480</v>
      </c>
      <c r="AU717" s="59">
        <f>VLOOKUP($BR717,Tables!$D$14:$I$27,3,FALSE)</f>
        <v>0</v>
      </c>
      <c r="AV717" s="59">
        <f>VLOOKUP($BR717,Tables!$D$14:$I$27,4,FALSE)*W717</f>
        <v>0</v>
      </c>
      <c r="AW717" s="59">
        <f>VLOOKUP($BR717,Tables!$D$14:$I$27,5,FALSE)*W717</f>
        <v>0</v>
      </c>
      <c r="AX717" s="52">
        <f>IF(ISERROR(VLOOKUP(V717,Tables!$A$2:$B$27,2,FALSE))=TRUE,0,VLOOKUP(V717,Tables!$A$2:$B$27,2,FALSE))*VLOOKUP(BR717,Tables!$D$14:$J$27,7,FALSE)</f>
        <v>0</v>
      </c>
      <c r="AY717" s="52">
        <f>IF(ISERROR(VLOOKUP(BS717,Tables!$A$2:$B$31,2,FALSE))=TRUE,0,VLOOKUP(BS717,Tables!$A$2:$B$31,2,FALSE))</f>
        <v>0</v>
      </c>
      <c r="AZ717" s="59">
        <f>VLOOKUP($BR717,Tables!$D$14:$K$27,8,FALSE)</f>
        <v>0</v>
      </c>
      <c r="BA717" s="59">
        <f>IF(OR(BR717="T150",BR717="HYBT150"),W717*Tables!$L$23,0)</f>
        <v>0</v>
      </c>
      <c r="BB717" s="59">
        <f>IF(OR(BR717="T200",BR717="HYBT200"),W717*Tables!$E$24,0)</f>
        <v>0</v>
      </c>
      <c r="BC717" s="61">
        <f t="shared" si="151"/>
        <v>480</v>
      </c>
      <c r="BD717" s="55" t="str">
        <f t="shared" si="161"/>
        <v/>
      </c>
      <c r="BE717" s="55" t="str">
        <f t="shared" si="161"/>
        <v/>
      </c>
      <c r="BF717" s="55" t="str">
        <f t="shared" si="161"/>
        <v/>
      </c>
      <c r="BG717" s="55" t="str">
        <f t="shared" si="161"/>
        <v/>
      </c>
      <c r="BH717" s="55" t="str">
        <f t="shared" si="161"/>
        <v/>
      </c>
      <c r="BI717" s="55" t="str">
        <f t="shared" si="161"/>
        <v/>
      </c>
      <c r="BJ717" s="55" t="str">
        <f t="shared" si="161"/>
        <v/>
      </c>
      <c r="BK717" s="55" t="str">
        <f t="shared" si="161"/>
        <v/>
      </c>
      <c r="BL717" s="55" t="str">
        <f t="shared" si="161"/>
        <v/>
      </c>
      <c r="BM717" s="55" t="str">
        <f t="shared" si="161"/>
        <v/>
      </c>
      <c r="BN717" s="55" t="str">
        <f t="shared" si="161"/>
        <v/>
      </c>
      <c r="BO717" s="55" t="str">
        <f t="shared" si="161"/>
        <v/>
      </c>
      <c r="BP717" s="55" t="str">
        <f t="shared" si="161"/>
        <v/>
      </c>
      <c r="BQ717" s="55" t="str">
        <f t="shared" si="161"/>
        <v/>
      </c>
      <c r="BR717" s="62" t="str">
        <f t="shared" si="152"/>
        <v>Base</v>
      </c>
      <c r="BS717" s="62" t="str">
        <f t="shared" si="153"/>
        <v/>
      </c>
      <c r="BT717" s="63">
        <f t="shared" si="154"/>
        <v>61</v>
      </c>
      <c r="BU717" s="64">
        <f t="shared" si="155"/>
        <v>2.6599999999999997</v>
      </c>
      <c r="BV717" s="64">
        <f t="shared" si="156"/>
        <v>6.3199999999999994</v>
      </c>
      <c r="BW717" s="64">
        <f t="shared" si="157"/>
        <v>50.4</v>
      </c>
      <c r="BX717" s="65">
        <f t="shared" si="158"/>
        <v>46309.66</v>
      </c>
      <c r="BY717" s="65">
        <f t="shared" si="159"/>
        <v>46313.32</v>
      </c>
      <c r="BZ717" s="65">
        <f t="shared" si="160"/>
        <v>46357.4</v>
      </c>
    </row>
    <row r="718" spans="1:78" ht="15.5" x14ac:dyDescent="0.35">
      <c r="A718">
        <v>70970</v>
      </c>
      <c r="B718" t="s">
        <v>782</v>
      </c>
      <c r="C718" t="s">
        <v>85</v>
      </c>
      <c r="D718">
        <v>170</v>
      </c>
      <c r="E718" t="s">
        <v>588</v>
      </c>
      <c r="F718" t="s">
        <v>86</v>
      </c>
      <c r="G718" t="s">
        <v>216</v>
      </c>
      <c r="H718" t="s">
        <v>85</v>
      </c>
      <c r="I718" s="13">
        <v>46307</v>
      </c>
      <c r="J718" s="13">
        <v>46367</v>
      </c>
      <c r="K718" s="13">
        <v>46337</v>
      </c>
      <c r="L718" t="s">
        <v>790</v>
      </c>
      <c r="M718" t="s">
        <v>161</v>
      </c>
      <c r="N718">
        <v>24</v>
      </c>
      <c r="O718">
        <v>0</v>
      </c>
      <c r="P718">
        <v>0</v>
      </c>
      <c r="Q718">
        <v>0</v>
      </c>
      <c r="R718">
        <v>0</v>
      </c>
      <c r="S718" t="s">
        <v>197</v>
      </c>
      <c r="T718" t="s">
        <v>197</v>
      </c>
      <c r="U718">
        <v>0</v>
      </c>
      <c r="V718"/>
      <c r="W718">
        <v>3</v>
      </c>
      <c r="X718" t="s">
        <v>293</v>
      </c>
      <c r="Y718"/>
      <c r="Z718" t="s">
        <v>277</v>
      </c>
      <c r="AA718"/>
      <c r="AB718"/>
      <c r="AC718"/>
      <c r="AD718"/>
      <c r="AE718"/>
      <c r="AF718" s="13">
        <v>46307</v>
      </c>
      <c r="AG718" s="13">
        <v>46367</v>
      </c>
      <c r="AH718"/>
      <c r="AI718"/>
      <c r="AJ718"/>
      <c r="AK718"/>
      <c r="AL718"/>
      <c r="AM718"/>
      <c r="AN718"/>
      <c r="AO718"/>
      <c r="AP718"/>
      <c r="AQ718"/>
      <c r="AR718"/>
      <c r="AS718"/>
      <c r="AT718" s="59">
        <f>VLOOKUP($BR718,Tables!$D$14:$I$27,2,FALSE)*W718</f>
        <v>480</v>
      </c>
      <c r="AU718" s="59">
        <f>VLOOKUP($BR718,Tables!$D$14:$I$27,3,FALSE)</f>
        <v>0</v>
      </c>
      <c r="AV718" s="59">
        <f>VLOOKUP($BR718,Tables!$D$14:$I$27,4,FALSE)*W718</f>
        <v>0</v>
      </c>
      <c r="AW718" s="59">
        <f>VLOOKUP($BR718,Tables!$D$14:$I$27,5,FALSE)*W718</f>
        <v>0</v>
      </c>
      <c r="AX718" s="52">
        <f>IF(ISERROR(VLOOKUP(V718,Tables!$A$2:$B$27,2,FALSE))=TRUE,0,VLOOKUP(V718,Tables!$A$2:$B$27,2,FALSE))*VLOOKUP(BR718,Tables!$D$14:$J$27,7,FALSE)</f>
        <v>0</v>
      </c>
      <c r="AY718" s="52">
        <f>IF(ISERROR(VLOOKUP(BS718,Tables!$A$2:$B$31,2,FALSE))=TRUE,0,VLOOKUP(BS718,Tables!$A$2:$B$31,2,FALSE))</f>
        <v>0</v>
      </c>
      <c r="AZ718" s="59">
        <f>VLOOKUP($BR718,Tables!$D$14:$K$27,8,FALSE)</f>
        <v>0</v>
      </c>
      <c r="BA718" s="59">
        <f>IF(OR(BR718="T150",BR718="HYBT150"),W718*Tables!$L$23,0)</f>
        <v>0</v>
      </c>
      <c r="BB718" s="59">
        <f>IF(OR(BR718="T200",BR718="HYBT200"),W718*Tables!$E$24,0)</f>
        <v>0</v>
      </c>
      <c r="BC718" s="61">
        <f t="shared" si="151"/>
        <v>480</v>
      </c>
      <c r="BD718" s="55" t="str">
        <f t="shared" si="161"/>
        <v/>
      </c>
      <c r="BE718" s="55" t="str">
        <f t="shared" si="161"/>
        <v/>
      </c>
      <c r="BF718" s="55" t="str">
        <f t="shared" si="161"/>
        <v/>
      </c>
      <c r="BG718" s="55" t="str">
        <f t="shared" si="161"/>
        <v/>
      </c>
      <c r="BH718" s="55" t="str">
        <f t="shared" si="161"/>
        <v/>
      </c>
      <c r="BI718" s="55" t="str">
        <f t="shared" si="161"/>
        <v/>
      </c>
      <c r="BJ718" s="55" t="str">
        <f t="shared" si="161"/>
        <v/>
      </c>
      <c r="BK718" s="55" t="str">
        <f t="shared" si="161"/>
        <v/>
      </c>
      <c r="BL718" s="55" t="str">
        <f t="shared" si="161"/>
        <v/>
      </c>
      <c r="BM718" s="55" t="str">
        <f t="shared" si="161"/>
        <v/>
      </c>
      <c r="BN718" s="55" t="str">
        <f t="shared" si="161"/>
        <v/>
      </c>
      <c r="BO718" s="55" t="str">
        <f t="shared" si="161"/>
        <v/>
      </c>
      <c r="BP718" s="55" t="str">
        <f t="shared" si="161"/>
        <v/>
      </c>
      <c r="BQ718" s="55" t="str">
        <f t="shared" si="161"/>
        <v/>
      </c>
      <c r="BR718" s="62" t="str">
        <f t="shared" si="152"/>
        <v>Base</v>
      </c>
      <c r="BS718" s="62" t="str">
        <f t="shared" si="153"/>
        <v/>
      </c>
      <c r="BT718" s="63">
        <f t="shared" si="154"/>
        <v>61</v>
      </c>
      <c r="BU718" s="64">
        <f t="shared" si="155"/>
        <v>2.6599999999999997</v>
      </c>
      <c r="BV718" s="64">
        <f t="shared" si="156"/>
        <v>6.3199999999999994</v>
      </c>
      <c r="BW718" s="64">
        <f t="shared" si="157"/>
        <v>50.4</v>
      </c>
      <c r="BX718" s="65">
        <f t="shared" si="158"/>
        <v>46309.66</v>
      </c>
      <c r="BY718" s="65">
        <f t="shared" si="159"/>
        <v>46313.32</v>
      </c>
      <c r="BZ718" s="65">
        <f t="shared" si="160"/>
        <v>46357.4</v>
      </c>
    </row>
    <row r="719" spans="1:78" ht="15.5" x14ac:dyDescent="0.35">
      <c r="A719">
        <v>71474</v>
      </c>
      <c r="B719" t="s">
        <v>782</v>
      </c>
      <c r="C719" t="s">
        <v>85</v>
      </c>
      <c r="D719">
        <v>219</v>
      </c>
      <c r="E719">
        <v>3001</v>
      </c>
      <c r="F719" t="s">
        <v>87</v>
      </c>
      <c r="G719" t="s">
        <v>216</v>
      </c>
      <c r="H719" t="s">
        <v>85</v>
      </c>
      <c r="I719" s="13">
        <v>46251</v>
      </c>
      <c r="J719" s="13">
        <v>46367</v>
      </c>
      <c r="K719" s="13">
        <v>46309</v>
      </c>
      <c r="L719" t="s">
        <v>790</v>
      </c>
      <c r="M719" t="s">
        <v>161</v>
      </c>
      <c r="N719">
        <v>24</v>
      </c>
      <c r="O719">
        <v>14</v>
      </c>
      <c r="P719">
        <v>14</v>
      </c>
      <c r="Q719">
        <v>14</v>
      </c>
      <c r="R719">
        <v>0</v>
      </c>
      <c r="S719">
        <v>237974</v>
      </c>
      <c r="T719" t="s">
        <v>236</v>
      </c>
      <c r="U719">
        <v>0</v>
      </c>
      <c r="V719"/>
      <c r="W719">
        <v>3</v>
      </c>
      <c r="X719" t="s">
        <v>194</v>
      </c>
      <c r="Y719"/>
      <c r="Z719" t="s">
        <v>277</v>
      </c>
      <c r="AA719"/>
      <c r="AB719"/>
      <c r="AC719"/>
      <c r="AD719"/>
      <c r="AE719"/>
      <c r="AF719" s="13">
        <v>46251</v>
      </c>
      <c r="AG719" s="13">
        <v>46367</v>
      </c>
      <c r="AH719"/>
      <c r="AI719"/>
      <c r="AJ719"/>
      <c r="AK719"/>
      <c r="AL719"/>
      <c r="AM719"/>
      <c r="AN719"/>
      <c r="AO719"/>
      <c r="AP719"/>
      <c r="AQ719"/>
      <c r="AR719"/>
      <c r="AS719"/>
      <c r="AT719" s="59">
        <f>VLOOKUP($BR719,Tables!$D$14:$I$27,2,FALSE)*W719</f>
        <v>480</v>
      </c>
      <c r="AU719" s="59">
        <f>VLOOKUP($BR719,Tables!$D$14:$I$27,3,FALSE)</f>
        <v>0</v>
      </c>
      <c r="AV719" s="59">
        <f>VLOOKUP($BR719,Tables!$D$14:$I$27,4,FALSE)*W719</f>
        <v>0</v>
      </c>
      <c r="AW719" s="59">
        <f>VLOOKUP($BR719,Tables!$D$14:$I$27,5,FALSE)*W719</f>
        <v>0</v>
      </c>
      <c r="AX719" s="52">
        <f>IF(ISERROR(VLOOKUP(V719,Tables!$A$2:$B$27,2,FALSE))=TRUE,0,VLOOKUP(V719,Tables!$A$2:$B$27,2,FALSE))*VLOOKUP(BR719,Tables!$D$14:$J$27,7,FALSE)</f>
        <v>0</v>
      </c>
      <c r="AY719" s="52">
        <f>IF(ISERROR(VLOOKUP(BS719,Tables!$A$2:$B$31,2,FALSE))=TRUE,0,VLOOKUP(BS719,Tables!$A$2:$B$31,2,FALSE))</f>
        <v>0</v>
      </c>
      <c r="AZ719" s="59">
        <f>VLOOKUP($BR719,Tables!$D$14:$K$27,8,FALSE)</f>
        <v>0</v>
      </c>
      <c r="BA719" s="59">
        <f>IF(OR(BR719="T150",BR719="HYBT150"),W719*Tables!$L$23,0)</f>
        <v>0</v>
      </c>
      <c r="BB719" s="59">
        <f>IF(OR(BR719="T200",BR719="HYBT200"),W719*Tables!$E$24,0)</f>
        <v>0</v>
      </c>
      <c r="BC719" s="61">
        <f t="shared" si="151"/>
        <v>480</v>
      </c>
      <c r="BD719" s="55" t="str">
        <f t="shared" si="161"/>
        <v/>
      </c>
      <c r="BE719" s="55" t="str">
        <f t="shared" si="161"/>
        <v/>
      </c>
      <c r="BF719" s="55" t="str">
        <f t="shared" si="161"/>
        <v/>
      </c>
      <c r="BG719" s="55" t="str">
        <f t="shared" si="161"/>
        <v/>
      </c>
      <c r="BH719" s="55" t="str">
        <f t="shared" si="161"/>
        <v/>
      </c>
      <c r="BI719" s="55" t="str">
        <f t="shared" si="161"/>
        <v/>
      </c>
      <c r="BJ719" s="55" t="str">
        <f t="shared" si="161"/>
        <v/>
      </c>
      <c r="BK719" s="55" t="str">
        <f t="shared" si="161"/>
        <v/>
      </c>
      <c r="BL719" s="55" t="str">
        <f t="shared" si="161"/>
        <v/>
      </c>
      <c r="BM719" s="55" t="str">
        <f t="shared" si="161"/>
        <v/>
      </c>
      <c r="BN719" s="55" t="str">
        <f t="shared" si="161"/>
        <v/>
      </c>
      <c r="BO719" s="55" t="str">
        <f t="shared" si="161"/>
        <v/>
      </c>
      <c r="BP719" s="55" t="str">
        <f t="shared" si="161"/>
        <v/>
      </c>
      <c r="BQ719" s="55" t="str">
        <f t="shared" si="161"/>
        <v/>
      </c>
      <c r="BR719" s="62" t="str">
        <f t="shared" si="152"/>
        <v>Base</v>
      </c>
      <c r="BS719" s="62" t="str">
        <f t="shared" si="153"/>
        <v/>
      </c>
      <c r="BT719" s="63">
        <f t="shared" si="154"/>
        <v>117</v>
      </c>
      <c r="BU719" s="64">
        <f t="shared" si="155"/>
        <v>6.02</v>
      </c>
      <c r="BV719" s="64">
        <f t="shared" si="156"/>
        <v>13.04</v>
      </c>
      <c r="BW719" s="64">
        <f t="shared" si="157"/>
        <v>97.44</v>
      </c>
      <c r="BX719" s="65">
        <f t="shared" si="158"/>
        <v>46257.02</v>
      </c>
      <c r="BY719" s="65">
        <f t="shared" si="159"/>
        <v>46264.04</v>
      </c>
      <c r="BZ719" s="65">
        <f t="shared" si="160"/>
        <v>46349.440000000002</v>
      </c>
    </row>
    <row r="720" spans="1:78" ht="15.5" x14ac:dyDescent="0.35">
      <c r="A720">
        <v>71475</v>
      </c>
      <c r="B720" t="s">
        <v>782</v>
      </c>
      <c r="C720" t="s">
        <v>85</v>
      </c>
      <c r="D720">
        <v>283</v>
      </c>
      <c r="E720">
        <v>3001</v>
      </c>
      <c r="F720" t="s">
        <v>88</v>
      </c>
      <c r="G720" t="s">
        <v>216</v>
      </c>
      <c r="H720" t="s">
        <v>85</v>
      </c>
      <c r="I720" s="13">
        <v>46251</v>
      </c>
      <c r="J720" s="13">
        <v>46367</v>
      </c>
      <c r="K720" s="13">
        <v>46309</v>
      </c>
      <c r="L720" t="s">
        <v>790</v>
      </c>
      <c r="M720" t="s">
        <v>161</v>
      </c>
      <c r="N720">
        <v>24</v>
      </c>
      <c r="O720">
        <v>17</v>
      </c>
      <c r="P720">
        <v>17</v>
      </c>
      <c r="Q720">
        <v>17</v>
      </c>
      <c r="R720">
        <v>0</v>
      </c>
      <c r="S720">
        <v>237974</v>
      </c>
      <c r="T720" t="s">
        <v>236</v>
      </c>
      <c r="U720">
        <v>0</v>
      </c>
      <c r="V720"/>
      <c r="W720">
        <v>3</v>
      </c>
      <c r="X720" t="s">
        <v>194</v>
      </c>
      <c r="Y720"/>
      <c r="Z720" t="s">
        <v>277</v>
      </c>
      <c r="AA720"/>
      <c r="AB720"/>
      <c r="AC720"/>
      <c r="AD720"/>
      <c r="AE720"/>
      <c r="AF720" s="13">
        <v>46251</v>
      </c>
      <c r="AG720" s="13">
        <v>46367</v>
      </c>
      <c r="AH720"/>
      <c r="AI720"/>
      <c r="AJ720"/>
      <c r="AK720"/>
      <c r="AL720"/>
      <c r="AM720"/>
      <c r="AN720"/>
      <c r="AO720"/>
      <c r="AP720"/>
      <c r="AQ720"/>
      <c r="AR720"/>
      <c r="AS720"/>
      <c r="AT720" s="59">
        <f>VLOOKUP($BR720,Tables!$D$14:$I$27,2,FALSE)*W720</f>
        <v>480</v>
      </c>
      <c r="AU720" s="59">
        <f>VLOOKUP($BR720,Tables!$D$14:$I$27,3,FALSE)</f>
        <v>0</v>
      </c>
      <c r="AV720" s="59">
        <f>VLOOKUP($BR720,Tables!$D$14:$I$27,4,FALSE)*W720</f>
        <v>0</v>
      </c>
      <c r="AW720" s="59">
        <f>VLOOKUP($BR720,Tables!$D$14:$I$27,5,FALSE)*W720</f>
        <v>0</v>
      </c>
      <c r="AX720" s="52">
        <f>IF(ISERROR(VLOOKUP(V720,Tables!$A$2:$B$27,2,FALSE))=TRUE,0,VLOOKUP(V720,Tables!$A$2:$B$27,2,FALSE))*VLOOKUP(BR720,Tables!$D$14:$J$27,7,FALSE)</f>
        <v>0</v>
      </c>
      <c r="AY720" s="52">
        <f>IF(ISERROR(VLOOKUP(BS720,Tables!$A$2:$B$31,2,FALSE))=TRUE,0,VLOOKUP(BS720,Tables!$A$2:$B$31,2,FALSE))</f>
        <v>0</v>
      </c>
      <c r="AZ720" s="59">
        <f>VLOOKUP($BR720,Tables!$D$14:$K$27,8,FALSE)</f>
        <v>0</v>
      </c>
      <c r="BA720" s="59">
        <f>IF(OR(BR720="T150",BR720="HYBT150"),W720*Tables!$L$23,0)</f>
        <v>0</v>
      </c>
      <c r="BB720" s="59">
        <f>IF(OR(BR720="T200",BR720="HYBT200"),W720*Tables!$E$24,0)</f>
        <v>0</v>
      </c>
      <c r="BC720" s="61">
        <f t="shared" si="151"/>
        <v>480</v>
      </c>
      <c r="BD720" s="55" t="str">
        <f t="shared" si="161"/>
        <v/>
      </c>
      <c r="BE720" s="55" t="str">
        <f t="shared" si="161"/>
        <v/>
      </c>
      <c r="BF720" s="55" t="str">
        <f t="shared" si="161"/>
        <v/>
      </c>
      <c r="BG720" s="55" t="str">
        <f t="shared" si="161"/>
        <v/>
      </c>
      <c r="BH720" s="55" t="str">
        <f t="shared" si="161"/>
        <v/>
      </c>
      <c r="BI720" s="55" t="str">
        <f t="shared" si="161"/>
        <v/>
      </c>
      <c r="BJ720" s="55" t="str">
        <f t="shared" si="161"/>
        <v/>
      </c>
      <c r="BK720" s="55" t="str">
        <f t="shared" si="161"/>
        <v/>
      </c>
      <c r="BL720" s="55" t="str">
        <f t="shared" si="161"/>
        <v/>
      </c>
      <c r="BM720" s="55" t="str">
        <f t="shared" si="161"/>
        <v/>
      </c>
      <c r="BN720" s="55" t="str">
        <f t="shared" si="161"/>
        <v/>
      </c>
      <c r="BO720" s="55" t="str">
        <f t="shared" si="161"/>
        <v/>
      </c>
      <c r="BP720" s="55" t="str">
        <f t="shared" si="161"/>
        <v/>
      </c>
      <c r="BQ720" s="55" t="str">
        <f t="shared" si="161"/>
        <v/>
      </c>
      <c r="BR720" s="62" t="str">
        <f t="shared" si="152"/>
        <v>Base</v>
      </c>
      <c r="BS720" s="62" t="str">
        <f t="shared" si="153"/>
        <v/>
      </c>
      <c r="BT720" s="63">
        <f t="shared" si="154"/>
        <v>117</v>
      </c>
      <c r="BU720" s="64">
        <f t="shared" si="155"/>
        <v>6.02</v>
      </c>
      <c r="BV720" s="64">
        <f t="shared" si="156"/>
        <v>13.04</v>
      </c>
      <c r="BW720" s="64">
        <f t="shared" si="157"/>
        <v>97.44</v>
      </c>
      <c r="BX720" s="65">
        <f t="shared" si="158"/>
        <v>46257.02</v>
      </c>
      <c r="BY720" s="65">
        <f t="shared" si="159"/>
        <v>46264.04</v>
      </c>
      <c r="BZ720" s="65">
        <f t="shared" si="160"/>
        <v>46349.440000000002</v>
      </c>
    </row>
    <row r="721" spans="1:78" ht="15.5" x14ac:dyDescent="0.35">
      <c r="A721">
        <v>71476</v>
      </c>
      <c r="B721" t="s">
        <v>782</v>
      </c>
      <c r="C721" t="s">
        <v>85</v>
      </c>
      <c r="D721">
        <v>288</v>
      </c>
      <c r="E721">
        <v>3001</v>
      </c>
      <c r="F721" t="s">
        <v>424</v>
      </c>
      <c r="G721" t="s">
        <v>216</v>
      </c>
      <c r="H721" t="s">
        <v>85</v>
      </c>
      <c r="I721" s="13">
        <v>46251</v>
      </c>
      <c r="J721" s="13">
        <v>46367</v>
      </c>
      <c r="K721" s="13">
        <v>46309</v>
      </c>
      <c r="L721" t="s">
        <v>915</v>
      </c>
      <c r="M721" t="s">
        <v>161</v>
      </c>
      <c r="N721">
        <v>24</v>
      </c>
      <c r="O721">
        <v>17</v>
      </c>
      <c r="P721">
        <v>17</v>
      </c>
      <c r="Q721">
        <v>17</v>
      </c>
      <c r="R721">
        <v>0</v>
      </c>
      <c r="S721">
        <v>6456</v>
      </c>
      <c r="T721" t="s">
        <v>1050</v>
      </c>
      <c r="U721">
        <v>0</v>
      </c>
      <c r="V721"/>
      <c r="W721">
        <v>3</v>
      </c>
      <c r="X721" t="s">
        <v>194</v>
      </c>
      <c r="Y721"/>
      <c r="Z721" t="s">
        <v>277</v>
      </c>
      <c r="AA721"/>
      <c r="AB721"/>
      <c r="AC721"/>
      <c r="AD721"/>
      <c r="AE721"/>
      <c r="AF721" s="13">
        <v>46251</v>
      </c>
      <c r="AG721" s="13">
        <v>46367</v>
      </c>
      <c r="AH721"/>
      <c r="AI721"/>
      <c r="AJ721"/>
      <c r="AK721"/>
      <c r="AL721"/>
      <c r="AM721"/>
      <c r="AN721"/>
      <c r="AO721"/>
      <c r="AP721"/>
      <c r="AQ721"/>
      <c r="AR721"/>
      <c r="AS721"/>
      <c r="AT721" s="59">
        <f>VLOOKUP($BR721,Tables!$D$14:$I$27,2,FALSE)*W721</f>
        <v>480</v>
      </c>
      <c r="AU721" s="59">
        <f>VLOOKUP($BR721,Tables!$D$14:$I$27,3,FALSE)</f>
        <v>0</v>
      </c>
      <c r="AV721" s="59">
        <f>VLOOKUP($BR721,Tables!$D$14:$I$27,4,FALSE)*W721</f>
        <v>0</v>
      </c>
      <c r="AW721" s="59">
        <f>VLOOKUP($BR721,Tables!$D$14:$I$27,5,FALSE)*W721</f>
        <v>0</v>
      </c>
      <c r="AX721" s="52">
        <f>IF(ISERROR(VLOOKUP(V721,Tables!$A$2:$B$27,2,FALSE))=TRUE,0,VLOOKUP(V721,Tables!$A$2:$B$27,2,FALSE))*VLOOKUP(BR721,Tables!$D$14:$J$27,7,FALSE)</f>
        <v>0</v>
      </c>
      <c r="AY721" s="52">
        <f>IF(ISERROR(VLOOKUP(BS721,Tables!$A$2:$B$31,2,FALSE))=TRUE,0,VLOOKUP(BS721,Tables!$A$2:$B$31,2,FALSE))</f>
        <v>0</v>
      </c>
      <c r="AZ721" s="59">
        <f>VLOOKUP($BR721,Tables!$D$14:$K$27,8,FALSE)</f>
        <v>0</v>
      </c>
      <c r="BA721" s="59">
        <f>IF(OR(BR721="T150",BR721="HYBT150"),W721*Tables!$L$23,0)</f>
        <v>0</v>
      </c>
      <c r="BB721" s="59">
        <f>IF(OR(BR721="T200",BR721="HYBT200"),W721*Tables!$E$24,0)</f>
        <v>0</v>
      </c>
      <c r="BC721" s="61">
        <f t="shared" si="151"/>
        <v>480</v>
      </c>
      <c r="BD721" s="55" t="str">
        <f t="shared" si="161"/>
        <v/>
      </c>
      <c r="BE721" s="55" t="str">
        <f t="shared" si="161"/>
        <v/>
      </c>
      <c r="BF721" s="55" t="str">
        <f t="shared" si="161"/>
        <v/>
      </c>
      <c r="BG721" s="55" t="str">
        <f t="shared" si="161"/>
        <v/>
      </c>
      <c r="BH721" s="55" t="str">
        <f t="shared" si="161"/>
        <v/>
      </c>
      <c r="BI721" s="55" t="str">
        <f t="shared" si="161"/>
        <v/>
      </c>
      <c r="BJ721" s="55" t="str">
        <f t="shared" si="161"/>
        <v/>
      </c>
      <c r="BK721" s="55" t="str">
        <f t="shared" si="161"/>
        <v/>
      </c>
      <c r="BL721" s="55" t="str">
        <f t="shared" si="161"/>
        <v/>
      </c>
      <c r="BM721" s="55" t="str">
        <f t="shared" si="161"/>
        <v/>
      </c>
      <c r="BN721" s="55" t="str">
        <f t="shared" si="161"/>
        <v/>
      </c>
      <c r="BO721" s="55" t="str">
        <f t="shared" si="161"/>
        <v/>
      </c>
      <c r="BP721" s="55" t="str">
        <f t="shared" si="161"/>
        <v/>
      </c>
      <c r="BQ721" s="55" t="str">
        <f t="shared" si="161"/>
        <v/>
      </c>
      <c r="BR721" s="62" t="str">
        <f t="shared" si="152"/>
        <v>Base</v>
      </c>
      <c r="BS721" s="62" t="str">
        <f t="shared" si="153"/>
        <v/>
      </c>
      <c r="BT721" s="63">
        <f t="shared" si="154"/>
        <v>117</v>
      </c>
      <c r="BU721" s="64">
        <f t="shared" si="155"/>
        <v>6.02</v>
      </c>
      <c r="BV721" s="64">
        <f t="shared" si="156"/>
        <v>13.04</v>
      </c>
      <c r="BW721" s="64">
        <f t="shared" si="157"/>
        <v>97.44</v>
      </c>
      <c r="BX721" s="65">
        <f t="shared" si="158"/>
        <v>46257.02</v>
      </c>
      <c r="BY721" s="65">
        <f t="shared" si="159"/>
        <v>46264.04</v>
      </c>
      <c r="BZ721" s="65">
        <f t="shared" si="160"/>
        <v>46349.440000000002</v>
      </c>
    </row>
    <row r="722" spans="1:78" ht="15.5" x14ac:dyDescent="0.35">
      <c r="A722">
        <v>71477</v>
      </c>
      <c r="B722" t="s">
        <v>782</v>
      </c>
      <c r="C722" t="s">
        <v>425</v>
      </c>
      <c r="D722">
        <v>101</v>
      </c>
      <c r="E722">
        <v>3001</v>
      </c>
      <c r="F722" t="s">
        <v>764</v>
      </c>
      <c r="G722" t="s">
        <v>216</v>
      </c>
      <c r="H722" t="s">
        <v>426</v>
      </c>
      <c r="I722" s="13">
        <v>46251</v>
      </c>
      <c r="J722" s="13">
        <v>46367</v>
      </c>
      <c r="K722" s="13">
        <v>46309</v>
      </c>
      <c r="L722" t="s">
        <v>916</v>
      </c>
      <c r="M722" t="s">
        <v>161</v>
      </c>
      <c r="N722">
        <v>24</v>
      </c>
      <c r="O722">
        <v>20</v>
      </c>
      <c r="P722">
        <v>20</v>
      </c>
      <c r="Q722">
        <v>20</v>
      </c>
      <c r="R722">
        <v>0</v>
      </c>
      <c r="S722">
        <v>377253</v>
      </c>
      <c r="T722" t="s">
        <v>1053</v>
      </c>
      <c r="U722">
        <v>0</v>
      </c>
      <c r="V722"/>
      <c r="W722">
        <v>3</v>
      </c>
      <c r="X722" t="s">
        <v>194</v>
      </c>
      <c r="Y722"/>
      <c r="Z722" t="s">
        <v>917</v>
      </c>
      <c r="AA722" t="s">
        <v>268</v>
      </c>
      <c r="AB722" t="s">
        <v>198</v>
      </c>
      <c r="AC722" t="s">
        <v>204</v>
      </c>
      <c r="AD722" t="s">
        <v>918</v>
      </c>
      <c r="AE722" t="s">
        <v>525</v>
      </c>
      <c r="AF722" s="13">
        <v>46251</v>
      </c>
      <c r="AG722" s="13">
        <v>46367</v>
      </c>
      <c r="AH722"/>
      <c r="AI722"/>
      <c r="AJ722"/>
      <c r="AK722"/>
      <c r="AL722"/>
      <c r="AM722"/>
      <c r="AN722"/>
      <c r="AO722"/>
      <c r="AP722"/>
      <c r="AQ722"/>
      <c r="AR722"/>
      <c r="AS722"/>
      <c r="AT722" s="59">
        <f>VLOOKUP($BR722,Tables!$D$14:$I$27,2,FALSE)*W722</f>
        <v>480</v>
      </c>
      <c r="AU722" s="59">
        <f>VLOOKUP($BR722,Tables!$D$14:$I$27,3,FALSE)</f>
        <v>0</v>
      </c>
      <c r="AV722" s="59">
        <f>VLOOKUP($BR722,Tables!$D$14:$I$27,4,FALSE)*W722</f>
        <v>0</v>
      </c>
      <c r="AW722" s="59">
        <f>VLOOKUP($BR722,Tables!$D$14:$I$27,5,FALSE)*W722</f>
        <v>0</v>
      </c>
      <c r="AX722" s="52">
        <f>IF(ISERROR(VLOOKUP(V722,Tables!$A$2:$B$27,2,FALSE))=TRUE,0,VLOOKUP(V722,Tables!$A$2:$B$27,2,FALSE))*VLOOKUP(BR722,Tables!$D$14:$J$27,7,FALSE)</f>
        <v>0</v>
      </c>
      <c r="AY722" s="52">
        <f>IF(ISERROR(VLOOKUP(BS722,Tables!$A$2:$B$31,2,FALSE))=TRUE,0,VLOOKUP(BS722,Tables!$A$2:$B$31,2,FALSE))</f>
        <v>0</v>
      </c>
      <c r="AZ722" s="59">
        <f>VLOOKUP($BR722,Tables!$D$14:$K$27,8,FALSE)</f>
        <v>0</v>
      </c>
      <c r="BA722" s="59">
        <f>IF(OR(BR722="T150",BR722="HYBT150"),W722*Tables!$L$23,0)</f>
        <v>0</v>
      </c>
      <c r="BB722" s="59">
        <f>IF(OR(BR722="T200",BR722="HYBT200"),W722*Tables!$E$24,0)</f>
        <v>0</v>
      </c>
      <c r="BC722" s="61">
        <f t="shared" si="151"/>
        <v>480</v>
      </c>
      <c r="BD722" s="55" t="str">
        <f t="shared" si="161"/>
        <v/>
      </c>
      <c r="BE722" s="55" t="str">
        <f t="shared" si="161"/>
        <v/>
      </c>
      <c r="BF722" s="55" t="str">
        <f t="shared" si="161"/>
        <v/>
      </c>
      <c r="BG722" s="55" t="str">
        <f t="shared" si="161"/>
        <v/>
      </c>
      <c r="BH722" s="55" t="str">
        <f t="shared" si="161"/>
        <v/>
      </c>
      <c r="BI722" s="55" t="str">
        <f t="shared" si="161"/>
        <v/>
      </c>
      <c r="BJ722" s="55" t="str">
        <f t="shared" si="161"/>
        <v/>
      </c>
      <c r="BK722" s="55" t="str">
        <f t="shared" si="161"/>
        <v/>
      </c>
      <c r="BL722" s="55" t="str">
        <f t="shared" si="161"/>
        <v/>
      </c>
      <c r="BM722" s="55" t="str">
        <f t="shared" si="161"/>
        <v/>
      </c>
      <c r="BN722" s="55" t="str">
        <f t="shared" si="161"/>
        <v/>
      </c>
      <c r="BO722" s="55" t="str">
        <f t="shared" si="161"/>
        <v/>
      </c>
      <c r="BP722" s="55" t="str">
        <f t="shared" si="161"/>
        <v/>
      </c>
      <c r="BQ722" s="55" t="str">
        <f t="shared" si="161"/>
        <v/>
      </c>
      <c r="BR722" s="62" t="str">
        <f t="shared" si="152"/>
        <v>Base</v>
      </c>
      <c r="BS722" s="62" t="str">
        <f t="shared" si="153"/>
        <v/>
      </c>
      <c r="BT722" s="63">
        <f t="shared" si="154"/>
        <v>117</v>
      </c>
      <c r="BU722" s="64">
        <f t="shared" si="155"/>
        <v>6.02</v>
      </c>
      <c r="BV722" s="64">
        <f t="shared" si="156"/>
        <v>13.04</v>
      </c>
      <c r="BW722" s="64">
        <f t="shared" si="157"/>
        <v>97.44</v>
      </c>
      <c r="BX722" s="65">
        <f t="shared" si="158"/>
        <v>46257.02</v>
      </c>
      <c r="BY722" s="65">
        <f t="shared" si="159"/>
        <v>46264.04</v>
      </c>
      <c r="BZ722" s="65">
        <f t="shared" si="160"/>
        <v>46349.440000000002</v>
      </c>
    </row>
    <row r="723" spans="1:78" ht="15.5" x14ac:dyDescent="0.35">
      <c r="A723">
        <v>71478</v>
      </c>
      <c r="B723" t="s">
        <v>782</v>
      </c>
      <c r="C723" t="s">
        <v>425</v>
      </c>
      <c r="D723">
        <v>201</v>
      </c>
      <c r="E723">
        <v>3001</v>
      </c>
      <c r="F723" t="s">
        <v>765</v>
      </c>
      <c r="G723" t="s">
        <v>216</v>
      </c>
      <c r="H723" t="s">
        <v>426</v>
      </c>
      <c r="I723" s="13">
        <v>46251</v>
      </c>
      <c r="J723" s="13">
        <v>46367</v>
      </c>
      <c r="K723" s="13">
        <v>46309</v>
      </c>
      <c r="L723" t="s">
        <v>835</v>
      </c>
      <c r="M723" t="s">
        <v>161</v>
      </c>
      <c r="N723">
        <v>24</v>
      </c>
      <c r="O723">
        <v>0</v>
      </c>
      <c r="P723">
        <v>0</v>
      </c>
      <c r="Q723">
        <v>0</v>
      </c>
      <c r="R723">
        <v>0</v>
      </c>
      <c r="S723">
        <v>377253</v>
      </c>
      <c r="T723" t="s">
        <v>1053</v>
      </c>
      <c r="U723">
        <v>0</v>
      </c>
      <c r="V723"/>
      <c r="W723">
        <v>3</v>
      </c>
      <c r="X723" t="s">
        <v>962</v>
      </c>
      <c r="Y723"/>
      <c r="Z723" t="s">
        <v>277</v>
      </c>
      <c r="AA723"/>
      <c r="AB723"/>
      <c r="AC723"/>
      <c r="AD723"/>
      <c r="AE723"/>
      <c r="AF723" s="13">
        <v>46251</v>
      </c>
      <c r="AG723" s="13">
        <v>46367</v>
      </c>
      <c r="AH723"/>
      <c r="AI723"/>
      <c r="AJ723"/>
      <c r="AK723"/>
      <c r="AL723"/>
      <c r="AM723"/>
      <c r="AN723"/>
      <c r="AO723"/>
      <c r="AP723"/>
      <c r="AQ723"/>
      <c r="AR723"/>
      <c r="AS723"/>
      <c r="AT723" s="59">
        <f>VLOOKUP($BR723,Tables!$D$14:$I$27,2,FALSE)*W723</f>
        <v>480</v>
      </c>
      <c r="AU723" s="59">
        <f>VLOOKUP($BR723,Tables!$D$14:$I$27,3,FALSE)</f>
        <v>0</v>
      </c>
      <c r="AV723" s="59">
        <f>VLOOKUP($BR723,Tables!$D$14:$I$27,4,FALSE)*W723</f>
        <v>0</v>
      </c>
      <c r="AW723" s="59">
        <f>VLOOKUP($BR723,Tables!$D$14:$I$27,5,FALSE)*W723</f>
        <v>0</v>
      </c>
      <c r="AX723" s="52">
        <f>IF(ISERROR(VLOOKUP(V723,Tables!$A$2:$B$27,2,FALSE))=TRUE,0,VLOOKUP(V723,Tables!$A$2:$B$27,2,FALSE))*VLOOKUP(BR723,Tables!$D$14:$J$27,7,FALSE)</f>
        <v>0</v>
      </c>
      <c r="AY723" s="52">
        <f>IF(ISERROR(VLOOKUP(BS723,Tables!$A$2:$B$31,2,FALSE))=TRUE,0,VLOOKUP(BS723,Tables!$A$2:$B$31,2,FALSE))</f>
        <v>0</v>
      </c>
      <c r="AZ723" s="59">
        <f>VLOOKUP($BR723,Tables!$D$14:$K$27,8,FALSE)</f>
        <v>0</v>
      </c>
      <c r="BA723" s="59">
        <f>IF(OR(BR723="T150",BR723="HYBT150"),W723*Tables!$L$23,0)</f>
        <v>0</v>
      </c>
      <c r="BB723" s="59">
        <f>IF(OR(BR723="T200",BR723="HYBT200"),W723*Tables!$E$24,0)</f>
        <v>0</v>
      </c>
      <c r="BC723" s="61">
        <f t="shared" si="151"/>
        <v>480</v>
      </c>
      <c r="BD723" s="55" t="str">
        <f t="shared" si="161"/>
        <v/>
      </c>
      <c r="BE723" s="55" t="str">
        <f t="shared" si="161"/>
        <v/>
      </c>
      <c r="BF723" s="55" t="str">
        <f t="shared" si="161"/>
        <v/>
      </c>
      <c r="BG723" s="55" t="str">
        <f t="shared" si="161"/>
        <v/>
      </c>
      <c r="BH723" s="55" t="str">
        <f t="shared" si="161"/>
        <v/>
      </c>
      <c r="BI723" s="55" t="str">
        <f t="shared" si="161"/>
        <v/>
      </c>
      <c r="BJ723" s="55" t="str">
        <f t="shared" si="161"/>
        <v/>
      </c>
      <c r="BK723" s="55" t="str">
        <f t="shared" si="161"/>
        <v/>
      </c>
      <c r="BL723" s="55" t="str">
        <f t="shared" si="161"/>
        <v/>
      </c>
      <c r="BM723" s="55" t="str">
        <f t="shared" si="161"/>
        <v/>
      </c>
      <c r="BN723" s="55" t="str">
        <f t="shared" si="161"/>
        <v/>
      </c>
      <c r="BO723" s="55" t="str">
        <f t="shared" si="161"/>
        <v/>
      </c>
      <c r="BP723" s="55" t="str">
        <f t="shared" si="161"/>
        <v/>
      </c>
      <c r="BQ723" s="55" t="str">
        <f t="shared" si="161"/>
        <v/>
      </c>
      <c r="BR723" s="62" t="str">
        <f t="shared" si="152"/>
        <v>Base</v>
      </c>
      <c r="BS723" s="62" t="str">
        <f t="shared" si="153"/>
        <v/>
      </c>
      <c r="BT723" s="63">
        <f t="shared" si="154"/>
        <v>117</v>
      </c>
      <c r="BU723" s="64">
        <f t="shared" si="155"/>
        <v>6.02</v>
      </c>
      <c r="BV723" s="64">
        <f t="shared" si="156"/>
        <v>13.04</v>
      </c>
      <c r="BW723" s="64">
        <f t="shared" si="157"/>
        <v>97.44</v>
      </c>
      <c r="BX723" s="65">
        <f t="shared" si="158"/>
        <v>46257.02</v>
      </c>
      <c r="BY723" s="65">
        <f t="shared" si="159"/>
        <v>46264.04</v>
      </c>
      <c r="BZ723" s="65">
        <f t="shared" si="160"/>
        <v>46349.440000000002</v>
      </c>
    </row>
    <row r="724" spans="1:78" ht="15.5" x14ac:dyDescent="0.35">
      <c r="A724">
        <v>71058</v>
      </c>
      <c r="B724" t="s">
        <v>782</v>
      </c>
      <c r="C724" t="s">
        <v>425</v>
      </c>
      <c r="D724">
        <v>201</v>
      </c>
      <c r="E724">
        <v>3090</v>
      </c>
      <c r="F724" t="s">
        <v>765</v>
      </c>
      <c r="G724" t="s">
        <v>216</v>
      </c>
      <c r="H724" t="s">
        <v>426</v>
      </c>
      <c r="I724" s="13">
        <v>46246</v>
      </c>
      <c r="J724" s="13">
        <v>46374</v>
      </c>
      <c r="K724" s="13">
        <v>46310</v>
      </c>
      <c r="L724" t="s">
        <v>1190</v>
      </c>
      <c r="M724" t="s">
        <v>476</v>
      </c>
      <c r="N724">
        <v>20</v>
      </c>
      <c r="O724">
        <v>0</v>
      </c>
      <c r="P724">
        <v>0</v>
      </c>
      <c r="Q724">
        <v>0</v>
      </c>
      <c r="R724">
        <v>0</v>
      </c>
      <c r="S724">
        <v>146452</v>
      </c>
      <c r="T724" t="s">
        <v>1191</v>
      </c>
      <c r="U724">
        <v>0</v>
      </c>
      <c r="V724"/>
      <c r="W724">
        <v>3</v>
      </c>
      <c r="X724" t="s">
        <v>194</v>
      </c>
      <c r="Y724"/>
      <c r="Z724" t="s">
        <v>477</v>
      </c>
      <c r="AA724" t="s">
        <v>478</v>
      </c>
      <c r="AB724" t="s">
        <v>199</v>
      </c>
      <c r="AC724" t="s">
        <v>317</v>
      </c>
      <c r="AD724" t="s">
        <v>275</v>
      </c>
      <c r="AE724" t="s">
        <v>480</v>
      </c>
      <c r="AF724" s="13">
        <v>46246</v>
      </c>
      <c r="AG724" s="13">
        <v>46374</v>
      </c>
      <c r="AH724"/>
      <c r="AI724"/>
      <c r="AJ724"/>
      <c r="AK724"/>
      <c r="AL724"/>
      <c r="AM724"/>
      <c r="AN724"/>
      <c r="AO724"/>
      <c r="AP724"/>
      <c r="AQ724"/>
      <c r="AR724"/>
      <c r="AS724"/>
      <c r="AT724" s="59">
        <f>VLOOKUP($BR724,Tables!$D$14:$I$27,2,FALSE)*W724</f>
        <v>480</v>
      </c>
      <c r="AU724" s="59">
        <f>VLOOKUP($BR724,Tables!$D$14:$I$27,3,FALSE)</f>
        <v>0</v>
      </c>
      <c r="AV724" s="59">
        <f>VLOOKUP($BR724,Tables!$D$14:$I$27,4,FALSE)*W724</f>
        <v>0</v>
      </c>
      <c r="AW724" s="59">
        <f>VLOOKUP($BR724,Tables!$D$14:$I$27,5,FALSE)*W724</f>
        <v>0</v>
      </c>
      <c r="AX724" s="52">
        <f>IF(ISERROR(VLOOKUP(V724,Tables!$A$2:$B$27,2,FALSE))=TRUE,0,VLOOKUP(V724,Tables!$A$2:$B$27,2,FALSE))*VLOOKUP(BR724,Tables!$D$14:$J$27,7,FALSE)</f>
        <v>0</v>
      </c>
      <c r="AY724" s="52">
        <f>IF(ISERROR(VLOOKUP(BS724,Tables!$A$2:$B$31,2,FALSE))=TRUE,0,VLOOKUP(BS724,Tables!$A$2:$B$31,2,FALSE))</f>
        <v>0</v>
      </c>
      <c r="AZ724" s="59">
        <f>VLOOKUP($BR724,Tables!$D$14:$K$27,8,FALSE)</f>
        <v>0</v>
      </c>
      <c r="BA724" s="59">
        <f>IF(OR(BR724="T150",BR724="HYBT150"),W724*Tables!$L$23,0)</f>
        <v>0</v>
      </c>
      <c r="BB724" s="59">
        <f>IF(OR(BR724="T200",BR724="HYBT200"),W724*Tables!$E$24,0)</f>
        <v>0</v>
      </c>
      <c r="BC724" s="61">
        <f t="shared" si="151"/>
        <v>480</v>
      </c>
      <c r="BD724" s="55" t="str">
        <f t="shared" si="161"/>
        <v/>
      </c>
      <c r="BE724" s="55" t="str">
        <f t="shared" si="161"/>
        <v/>
      </c>
      <c r="BF724" s="55" t="str">
        <f t="shared" si="161"/>
        <v/>
      </c>
      <c r="BG724" s="55" t="str">
        <f t="shared" si="161"/>
        <v/>
      </c>
      <c r="BH724" s="55" t="str">
        <f t="shared" si="161"/>
        <v/>
      </c>
      <c r="BI724" s="55" t="str">
        <f t="shared" ref="BD724:BQ742" si="162">IF(ISERROR(SEARCHB(" "&amp;BI$1&amp;" "," "&amp;$L724&amp;" "))=TRUE,"",BI$1)</f>
        <v/>
      </c>
      <c r="BJ724" s="55" t="str">
        <f t="shared" si="162"/>
        <v/>
      </c>
      <c r="BK724" s="55" t="str">
        <f t="shared" si="162"/>
        <v/>
      </c>
      <c r="BL724" s="55" t="str">
        <f t="shared" si="162"/>
        <v/>
      </c>
      <c r="BM724" s="55" t="str">
        <f t="shared" si="162"/>
        <v/>
      </c>
      <c r="BN724" s="55" t="str">
        <f t="shared" si="162"/>
        <v/>
      </c>
      <c r="BO724" s="55" t="str">
        <f t="shared" si="162"/>
        <v/>
      </c>
      <c r="BP724" s="55" t="str">
        <f t="shared" si="162"/>
        <v/>
      </c>
      <c r="BQ724" s="55" t="str">
        <f t="shared" si="162"/>
        <v/>
      </c>
      <c r="BR724" s="62" t="str">
        <f t="shared" si="152"/>
        <v>Base</v>
      </c>
      <c r="BS724" s="62" t="str">
        <f t="shared" si="153"/>
        <v/>
      </c>
      <c r="BT724" s="63">
        <f t="shared" si="154"/>
        <v>129</v>
      </c>
      <c r="BU724" s="64">
        <f t="shared" si="155"/>
        <v>6.7399999999999993</v>
      </c>
      <c r="BV724" s="64">
        <f t="shared" si="156"/>
        <v>14.479999999999999</v>
      </c>
      <c r="BW724" s="64">
        <f t="shared" si="157"/>
        <v>107.52</v>
      </c>
      <c r="BX724" s="65">
        <f t="shared" si="158"/>
        <v>46252.74</v>
      </c>
      <c r="BY724" s="65">
        <f t="shared" si="159"/>
        <v>46260.480000000003</v>
      </c>
      <c r="BZ724" s="65">
        <f t="shared" si="160"/>
        <v>46353.52</v>
      </c>
    </row>
    <row r="725" spans="1:78" ht="15.5" x14ac:dyDescent="0.35">
      <c r="A725">
        <v>71833</v>
      </c>
      <c r="B725" t="s">
        <v>782</v>
      </c>
      <c r="C725" t="s">
        <v>919</v>
      </c>
      <c r="D725">
        <v>130</v>
      </c>
      <c r="E725">
        <v>3001</v>
      </c>
      <c r="F725" t="s">
        <v>920</v>
      </c>
      <c r="G725" t="s">
        <v>216</v>
      </c>
      <c r="H725" t="s">
        <v>919</v>
      </c>
      <c r="I725" s="13">
        <v>46252</v>
      </c>
      <c r="J725" s="13">
        <v>46367</v>
      </c>
      <c r="K725" s="13">
        <v>46309</v>
      </c>
      <c r="L725" t="s">
        <v>921</v>
      </c>
      <c r="M725" t="s">
        <v>193</v>
      </c>
      <c r="N725">
        <v>16</v>
      </c>
      <c r="O725">
        <v>8</v>
      </c>
      <c r="P725">
        <v>8</v>
      </c>
      <c r="Q725">
        <v>8</v>
      </c>
      <c r="R725">
        <v>0</v>
      </c>
      <c r="S725">
        <v>329394</v>
      </c>
      <c r="T725" t="s">
        <v>993</v>
      </c>
      <c r="U725">
        <v>0</v>
      </c>
      <c r="V725"/>
      <c r="W725">
        <v>3</v>
      </c>
      <c r="X725" t="s">
        <v>194</v>
      </c>
      <c r="Y725"/>
      <c r="Z725"/>
      <c r="AA725" t="s">
        <v>206</v>
      </c>
      <c r="AB725">
        <v>1205</v>
      </c>
      <c r="AC725" t="s">
        <v>208</v>
      </c>
      <c r="AD725" t="s">
        <v>209</v>
      </c>
      <c r="AE725" t="s">
        <v>496</v>
      </c>
      <c r="AF725" s="13">
        <v>46252</v>
      </c>
      <c r="AG725" s="13">
        <v>46367</v>
      </c>
      <c r="AH725"/>
      <c r="AI725"/>
      <c r="AJ725"/>
      <c r="AK725"/>
      <c r="AL725"/>
      <c r="AM725"/>
      <c r="AN725"/>
      <c r="AO725"/>
      <c r="AP725"/>
      <c r="AQ725"/>
      <c r="AR725"/>
      <c r="AS725"/>
      <c r="AT725" s="59">
        <f>VLOOKUP($BR725,Tables!$D$14:$I$27,2,FALSE)*W725</f>
        <v>480</v>
      </c>
      <c r="AU725" s="59">
        <f>VLOOKUP($BR725,Tables!$D$14:$I$27,3,FALSE)</f>
        <v>0</v>
      </c>
      <c r="AV725" s="59">
        <f>VLOOKUP($BR725,Tables!$D$14:$I$27,4,FALSE)*W725</f>
        <v>0</v>
      </c>
      <c r="AW725" s="59">
        <f>VLOOKUP($BR725,Tables!$D$14:$I$27,5,FALSE)*W725</f>
        <v>0</v>
      </c>
      <c r="AX725" s="52">
        <f>IF(ISERROR(VLOOKUP(V725,Tables!$A$2:$B$27,2,FALSE))=TRUE,0,VLOOKUP(V725,Tables!$A$2:$B$27,2,FALSE))*VLOOKUP(BR725,Tables!$D$14:$J$27,7,FALSE)</f>
        <v>0</v>
      </c>
      <c r="AY725" s="52">
        <f>IF(ISERROR(VLOOKUP(BS725,Tables!$A$2:$B$31,2,FALSE))=TRUE,0,VLOOKUP(BS725,Tables!$A$2:$B$31,2,FALSE))</f>
        <v>0</v>
      </c>
      <c r="AZ725" s="59">
        <f>VLOOKUP($BR725,Tables!$D$14:$K$27,8,FALSE)</f>
        <v>0</v>
      </c>
      <c r="BA725" s="59">
        <f>IF(OR(BR725="T150",BR725="HYBT150"),W725*Tables!$L$23,0)</f>
        <v>0</v>
      </c>
      <c r="BB725" s="59">
        <f>IF(OR(BR725="T200",BR725="HYBT200"),W725*Tables!$E$24,0)</f>
        <v>0</v>
      </c>
      <c r="BC725" s="61">
        <f t="shared" si="151"/>
        <v>480</v>
      </c>
      <c r="BD725" s="55" t="str">
        <f t="shared" si="162"/>
        <v/>
      </c>
      <c r="BE725" s="55" t="str">
        <f t="shared" si="162"/>
        <v/>
      </c>
      <c r="BF725" s="55" t="str">
        <f t="shared" si="162"/>
        <v/>
      </c>
      <c r="BG725" s="55" t="str">
        <f t="shared" si="162"/>
        <v/>
      </c>
      <c r="BH725" s="55" t="str">
        <f t="shared" si="162"/>
        <v/>
      </c>
      <c r="BI725" s="55" t="str">
        <f t="shared" si="162"/>
        <v/>
      </c>
      <c r="BJ725" s="55" t="str">
        <f t="shared" si="162"/>
        <v/>
      </c>
      <c r="BK725" s="55" t="str">
        <f t="shared" si="162"/>
        <v/>
      </c>
      <c r="BL725" s="55" t="str">
        <f t="shared" si="162"/>
        <v/>
      </c>
      <c r="BM725" s="55" t="str">
        <f t="shared" si="162"/>
        <v/>
      </c>
      <c r="BN725" s="55" t="str">
        <f t="shared" si="162"/>
        <v/>
      </c>
      <c r="BO725" s="55" t="str">
        <f t="shared" si="162"/>
        <v/>
      </c>
      <c r="BP725" s="55" t="str">
        <f t="shared" si="162"/>
        <v/>
      </c>
      <c r="BQ725" s="55" t="str">
        <f t="shared" si="162"/>
        <v/>
      </c>
      <c r="BR725" s="62" t="str">
        <f t="shared" si="152"/>
        <v>Base</v>
      </c>
      <c r="BS725" s="62" t="str">
        <f t="shared" si="153"/>
        <v/>
      </c>
      <c r="BT725" s="63">
        <f t="shared" si="154"/>
        <v>116</v>
      </c>
      <c r="BU725" s="64">
        <f t="shared" si="155"/>
        <v>5.96</v>
      </c>
      <c r="BV725" s="64">
        <f t="shared" si="156"/>
        <v>12.92</v>
      </c>
      <c r="BW725" s="64">
        <f t="shared" si="157"/>
        <v>96.6</v>
      </c>
      <c r="BX725" s="65">
        <f t="shared" si="158"/>
        <v>46257.96</v>
      </c>
      <c r="BY725" s="65">
        <f t="shared" si="159"/>
        <v>46264.92</v>
      </c>
      <c r="BZ725" s="65">
        <f t="shared" si="160"/>
        <v>46349.599999999999</v>
      </c>
    </row>
    <row r="726" spans="1:78" ht="15.5" x14ac:dyDescent="0.35">
      <c r="A726">
        <v>71479</v>
      </c>
      <c r="B726" t="s">
        <v>782</v>
      </c>
      <c r="C726" t="s">
        <v>766</v>
      </c>
      <c r="D726">
        <v>100</v>
      </c>
      <c r="E726">
        <v>3001</v>
      </c>
      <c r="F726" t="s">
        <v>767</v>
      </c>
      <c r="G726" t="s">
        <v>242</v>
      </c>
      <c r="H726" t="s">
        <v>51</v>
      </c>
      <c r="I726" s="13">
        <v>46251</v>
      </c>
      <c r="J726" s="13">
        <v>46367</v>
      </c>
      <c r="K726" s="13">
        <v>46309</v>
      </c>
      <c r="L726" t="s">
        <v>282</v>
      </c>
      <c r="M726" t="s">
        <v>193</v>
      </c>
      <c r="N726">
        <v>24</v>
      </c>
      <c r="O726">
        <v>15</v>
      </c>
      <c r="P726">
        <v>15</v>
      </c>
      <c r="Q726">
        <v>15</v>
      </c>
      <c r="R726">
        <v>0</v>
      </c>
      <c r="S726" t="s">
        <v>1192</v>
      </c>
      <c r="T726" t="s">
        <v>1193</v>
      </c>
      <c r="U726">
        <v>0</v>
      </c>
      <c r="V726"/>
      <c r="W726">
        <v>3</v>
      </c>
      <c r="X726" t="s">
        <v>194</v>
      </c>
      <c r="Y726"/>
      <c r="Z726" t="s">
        <v>686</v>
      </c>
      <c r="AA726" t="s">
        <v>19</v>
      </c>
      <c r="AB726">
        <v>1258</v>
      </c>
      <c r="AC726" t="s">
        <v>2</v>
      </c>
      <c r="AD726" t="s">
        <v>323</v>
      </c>
      <c r="AE726" t="s">
        <v>483</v>
      </c>
      <c r="AF726" s="13">
        <v>46251</v>
      </c>
      <c r="AG726" s="13">
        <v>46367</v>
      </c>
      <c r="AH726"/>
      <c r="AI726"/>
      <c r="AJ726"/>
      <c r="AK726"/>
      <c r="AL726"/>
      <c r="AM726"/>
      <c r="AN726"/>
      <c r="AO726"/>
      <c r="AP726"/>
      <c r="AQ726"/>
      <c r="AR726"/>
      <c r="AS726"/>
      <c r="AT726" s="59">
        <f>VLOOKUP($BR726,Tables!$D$14:$I$27,2,FALSE)*W726</f>
        <v>480</v>
      </c>
      <c r="AU726" s="59">
        <f>VLOOKUP($BR726,Tables!$D$14:$I$27,3,FALSE)</f>
        <v>0</v>
      </c>
      <c r="AV726" s="59">
        <f>VLOOKUP($BR726,Tables!$D$14:$I$27,4,FALSE)*W726</f>
        <v>0</v>
      </c>
      <c r="AW726" s="59">
        <f>VLOOKUP($BR726,Tables!$D$14:$I$27,5,FALSE)*W726</f>
        <v>0</v>
      </c>
      <c r="AX726" s="52">
        <f>IF(ISERROR(VLOOKUP(V726,Tables!$A$2:$B$27,2,FALSE))=TRUE,0,VLOOKUP(V726,Tables!$A$2:$B$27,2,FALSE))*VLOOKUP(BR726,Tables!$D$14:$J$27,7,FALSE)</f>
        <v>0</v>
      </c>
      <c r="AY726" s="52">
        <f>IF(ISERROR(VLOOKUP(BS726,Tables!$A$2:$B$31,2,FALSE))=TRUE,0,VLOOKUP(BS726,Tables!$A$2:$B$31,2,FALSE))</f>
        <v>0</v>
      </c>
      <c r="AZ726" s="59">
        <f>VLOOKUP($BR726,Tables!$D$14:$K$27,8,FALSE)</f>
        <v>0</v>
      </c>
      <c r="BA726" s="59">
        <f>IF(OR(BR726="T150",BR726="HYBT150"),W726*Tables!$L$23,0)</f>
        <v>0</v>
      </c>
      <c r="BB726" s="59">
        <f>IF(OR(BR726="T200",BR726="HYBT200"),W726*Tables!$E$24,0)</f>
        <v>0</v>
      </c>
      <c r="BC726" s="61">
        <f t="shared" si="151"/>
        <v>480</v>
      </c>
      <c r="BD726" s="55" t="str">
        <f t="shared" si="162"/>
        <v/>
      </c>
      <c r="BE726" s="55" t="str">
        <f t="shared" si="162"/>
        <v/>
      </c>
      <c r="BF726" s="55" t="str">
        <f t="shared" si="162"/>
        <v/>
      </c>
      <c r="BG726" s="55" t="str">
        <f t="shared" si="162"/>
        <v/>
      </c>
      <c r="BH726" s="55" t="str">
        <f t="shared" si="162"/>
        <v/>
      </c>
      <c r="BI726" s="55" t="str">
        <f t="shared" si="162"/>
        <v/>
      </c>
      <c r="BJ726" s="55" t="str">
        <f t="shared" si="162"/>
        <v/>
      </c>
      <c r="BK726" s="55" t="str">
        <f t="shared" si="162"/>
        <v/>
      </c>
      <c r="BL726" s="55" t="str">
        <f t="shared" si="162"/>
        <v/>
      </c>
      <c r="BM726" s="55" t="str">
        <f t="shared" si="162"/>
        <v/>
      </c>
      <c r="BN726" s="55" t="str">
        <f t="shared" si="162"/>
        <v/>
      </c>
      <c r="BO726" s="55" t="str">
        <f t="shared" si="162"/>
        <v/>
      </c>
      <c r="BP726" s="55" t="str">
        <f t="shared" si="162"/>
        <v/>
      </c>
      <c r="BQ726" s="55" t="str">
        <f t="shared" si="162"/>
        <v/>
      </c>
      <c r="BR726" s="62" t="str">
        <f t="shared" si="152"/>
        <v>Base</v>
      </c>
      <c r="BS726" s="62" t="str">
        <f t="shared" si="153"/>
        <v/>
      </c>
      <c r="BT726" s="63">
        <f t="shared" si="154"/>
        <v>117</v>
      </c>
      <c r="BU726" s="64">
        <f t="shared" si="155"/>
        <v>6.02</v>
      </c>
      <c r="BV726" s="64">
        <f t="shared" si="156"/>
        <v>13.04</v>
      </c>
      <c r="BW726" s="64">
        <f t="shared" si="157"/>
        <v>97.44</v>
      </c>
      <c r="BX726" s="65">
        <f t="shared" si="158"/>
        <v>46257.02</v>
      </c>
      <c r="BY726" s="65">
        <f t="shared" si="159"/>
        <v>46264.04</v>
      </c>
      <c r="BZ726" s="65">
        <f t="shared" si="160"/>
        <v>46349.440000000002</v>
      </c>
    </row>
    <row r="727" spans="1:78" ht="15.5" x14ac:dyDescent="0.35">
      <c r="A727">
        <v>71996</v>
      </c>
      <c r="B727" t="s">
        <v>782</v>
      </c>
      <c r="C727" t="s">
        <v>766</v>
      </c>
      <c r="D727">
        <v>100</v>
      </c>
      <c r="E727">
        <v>3090</v>
      </c>
      <c r="F727" t="s">
        <v>767</v>
      </c>
      <c r="G727" t="s">
        <v>242</v>
      </c>
      <c r="H727" t="s">
        <v>51</v>
      </c>
      <c r="I727" s="13">
        <v>46253</v>
      </c>
      <c r="J727" s="13">
        <v>46534</v>
      </c>
      <c r="K727" s="13">
        <v>46393</v>
      </c>
      <c r="L727" t="s">
        <v>1012</v>
      </c>
      <c r="M727" t="s">
        <v>331</v>
      </c>
      <c r="N727">
        <v>24</v>
      </c>
      <c r="O727">
        <v>15</v>
      </c>
      <c r="P727">
        <v>15</v>
      </c>
      <c r="Q727">
        <v>15</v>
      </c>
      <c r="R727">
        <v>0</v>
      </c>
      <c r="S727">
        <v>1609</v>
      </c>
      <c r="T727" t="s">
        <v>1033</v>
      </c>
      <c r="U727">
        <v>0</v>
      </c>
      <c r="V727"/>
      <c r="W727">
        <v>3</v>
      </c>
      <c r="X727" t="s">
        <v>194</v>
      </c>
      <c r="Y727"/>
      <c r="Z727" t="s">
        <v>452</v>
      </c>
      <c r="AA727" t="s">
        <v>332</v>
      </c>
      <c r="AB727" t="s">
        <v>199</v>
      </c>
      <c r="AC727" t="s">
        <v>454</v>
      </c>
      <c r="AD727" t="s">
        <v>340</v>
      </c>
      <c r="AE727" t="s">
        <v>496</v>
      </c>
      <c r="AF727" s="13">
        <v>46253</v>
      </c>
      <c r="AG727" s="13">
        <v>46534</v>
      </c>
      <c r="AH727"/>
      <c r="AI727"/>
      <c r="AJ727"/>
      <c r="AK727"/>
      <c r="AL727"/>
      <c r="AM727"/>
      <c r="AN727"/>
      <c r="AO727"/>
      <c r="AP727"/>
      <c r="AQ727"/>
      <c r="AR727"/>
      <c r="AS727"/>
      <c r="AT727" s="59">
        <f>VLOOKUP($BR727,Tables!$D$14:$I$27,2,FALSE)*W727</f>
        <v>480</v>
      </c>
      <c r="AU727" s="59">
        <f>VLOOKUP($BR727,Tables!$D$14:$I$27,3,FALSE)</f>
        <v>0</v>
      </c>
      <c r="AV727" s="59">
        <f>VLOOKUP($BR727,Tables!$D$14:$I$27,4,FALSE)*W727</f>
        <v>0</v>
      </c>
      <c r="AW727" s="59">
        <f>VLOOKUP($BR727,Tables!$D$14:$I$27,5,FALSE)*W727</f>
        <v>0</v>
      </c>
      <c r="AX727" s="52">
        <f>IF(ISERROR(VLOOKUP(V727,Tables!$A$2:$B$27,2,FALSE))=TRUE,0,VLOOKUP(V727,Tables!$A$2:$B$27,2,FALSE))*VLOOKUP(BR727,Tables!$D$14:$J$27,7,FALSE)</f>
        <v>0</v>
      </c>
      <c r="AY727" s="52">
        <f>IF(ISERROR(VLOOKUP(BS727,Tables!$A$2:$B$31,2,FALSE))=TRUE,0,VLOOKUP(BS727,Tables!$A$2:$B$31,2,FALSE))</f>
        <v>0</v>
      </c>
      <c r="AZ727" s="59">
        <f>VLOOKUP($BR727,Tables!$D$14:$K$27,8,FALSE)</f>
        <v>0</v>
      </c>
      <c r="BA727" s="59">
        <f>IF(OR(BR727="T150",BR727="HYBT150"),W727*Tables!$L$23,0)</f>
        <v>0</v>
      </c>
      <c r="BB727" s="59">
        <f>IF(OR(BR727="T200",BR727="HYBT200"),W727*Tables!$E$24,0)</f>
        <v>0</v>
      </c>
      <c r="BC727" s="61">
        <f t="shared" si="151"/>
        <v>480</v>
      </c>
      <c r="BD727" s="55" t="str">
        <f t="shared" si="162"/>
        <v/>
      </c>
      <c r="BE727" s="55" t="str">
        <f t="shared" si="162"/>
        <v/>
      </c>
      <c r="BF727" s="55" t="str">
        <f t="shared" si="162"/>
        <v/>
      </c>
      <c r="BG727" s="55" t="str">
        <f t="shared" si="162"/>
        <v/>
      </c>
      <c r="BH727" s="55" t="str">
        <f t="shared" si="162"/>
        <v/>
      </c>
      <c r="BI727" s="55" t="str">
        <f t="shared" si="162"/>
        <v/>
      </c>
      <c r="BJ727" s="55" t="str">
        <f t="shared" si="162"/>
        <v/>
      </c>
      <c r="BK727" s="55" t="str">
        <f t="shared" si="162"/>
        <v/>
      </c>
      <c r="BL727" s="55" t="str">
        <f t="shared" si="162"/>
        <v/>
      </c>
      <c r="BM727" s="55" t="str">
        <f t="shared" si="162"/>
        <v/>
      </c>
      <c r="BN727" s="55" t="str">
        <f t="shared" si="162"/>
        <v/>
      </c>
      <c r="BO727" s="55" t="str">
        <f t="shared" si="162"/>
        <v/>
      </c>
      <c r="BP727" s="55" t="str">
        <f t="shared" si="162"/>
        <v/>
      </c>
      <c r="BQ727" s="55" t="str">
        <f t="shared" si="162"/>
        <v/>
      </c>
      <c r="BR727" s="62" t="str">
        <f t="shared" si="152"/>
        <v>Base</v>
      </c>
      <c r="BS727" s="62" t="str">
        <f t="shared" si="153"/>
        <v/>
      </c>
      <c r="BT727" s="63">
        <f t="shared" si="154"/>
        <v>282</v>
      </c>
      <c r="BU727" s="64">
        <f t="shared" si="155"/>
        <v>15.919999999999998</v>
      </c>
      <c r="BV727" s="64">
        <f t="shared" si="156"/>
        <v>32.839999999999996</v>
      </c>
      <c r="BW727" s="64">
        <f t="shared" si="157"/>
        <v>236.04</v>
      </c>
      <c r="BX727" s="65">
        <f t="shared" si="158"/>
        <v>46268.92</v>
      </c>
      <c r="BY727" s="65">
        <f t="shared" si="159"/>
        <v>46285.84</v>
      </c>
      <c r="BZ727" s="65">
        <f t="shared" si="160"/>
        <v>46489.04</v>
      </c>
    </row>
    <row r="728" spans="1:78" ht="15.5" x14ac:dyDescent="0.35">
      <c r="A728">
        <v>71916</v>
      </c>
      <c r="B728" t="s">
        <v>782</v>
      </c>
      <c r="C728" t="s">
        <v>89</v>
      </c>
      <c r="D728">
        <v>100</v>
      </c>
      <c r="E728">
        <v>3090</v>
      </c>
      <c r="F728" t="s">
        <v>427</v>
      </c>
      <c r="G728" t="s">
        <v>283</v>
      </c>
      <c r="H728" t="s">
        <v>89</v>
      </c>
      <c r="I728" s="13">
        <v>46253</v>
      </c>
      <c r="J728" s="13">
        <v>46533</v>
      </c>
      <c r="K728" s="13">
        <v>46393</v>
      </c>
      <c r="L728" t="s">
        <v>1012</v>
      </c>
      <c r="M728" t="s">
        <v>193</v>
      </c>
      <c r="N728">
        <v>12</v>
      </c>
      <c r="O728">
        <v>0</v>
      </c>
      <c r="P728">
        <v>0</v>
      </c>
      <c r="Q728">
        <v>0</v>
      </c>
      <c r="R728">
        <v>0</v>
      </c>
      <c r="S728">
        <v>145664</v>
      </c>
      <c r="T728" t="s">
        <v>276</v>
      </c>
      <c r="U728">
        <v>0</v>
      </c>
      <c r="V728"/>
      <c r="W728">
        <v>1</v>
      </c>
      <c r="X728" t="s">
        <v>194</v>
      </c>
      <c r="Y728"/>
      <c r="Z728" t="s">
        <v>153</v>
      </c>
      <c r="AA728" t="s">
        <v>206</v>
      </c>
      <c r="AB728">
        <v>1244</v>
      </c>
      <c r="AC728" t="s">
        <v>314</v>
      </c>
      <c r="AD728" t="s">
        <v>305</v>
      </c>
      <c r="AE728" t="s">
        <v>480</v>
      </c>
      <c r="AF728" s="13">
        <v>46253</v>
      </c>
      <c r="AG728" s="13">
        <v>46533</v>
      </c>
      <c r="AH728"/>
      <c r="AI728"/>
      <c r="AJ728"/>
      <c r="AK728"/>
      <c r="AL728"/>
      <c r="AM728"/>
      <c r="AN728"/>
      <c r="AO728"/>
      <c r="AP728"/>
      <c r="AQ728"/>
      <c r="AR728"/>
      <c r="AS728"/>
      <c r="AT728" s="59">
        <f>VLOOKUP($BR728,Tables!$D$14:$I$27,2,FALSE)*W728</f>
        <v>160</v>
      </c>
      <c r="AU728" s="59">
        <f>VLOOKUP($BR728,Tables!$D$14:$I$27,3,FALSE)</f>
        <v>0</v>
      </c>
      <c r="AV728" s="59">
        <f>VLOOKUP($BR728,Tables!$D$14:$I$27,4,FALSE)*W728</f>
        <v>0</v>
      </c>
      <c r="AW728" s="59">
        <f>VLOOKUP($BR728,Tables!$D$14:$I$27,5,FALSE)*W728</f>
        <v>0</v>
      </c>
      <c r="AX728" s="52">
        <f>IF(ISERROR(VLOOKUP(V728,Tables!$A$2:$B$27,2,FALSE))=TRUE,0,VLOOKUP(V728,Tables!$A$2:$B$27,2,FALSE))*VLOOKUP(BR728,Tables!$D$14:$J$27,7,FALSE)</f>
        <v>0</v>
      </c>
      <c r="AY728" s="52">
        <f>IF(ISERROR(VLOOKUP(BS728,Tables!$A$2:$B$31,2,FALSE))=TRUE,0,VLOOKUP(BS728,Tables!$A$2:$B$31,2,FALSE))</f>
        <v>0</v>
      </c>
      <c r="AZ728" s="59">
        <f>VLOOKUP($BR728,Tables!$D$14:$K$27,8,FALSE)</f>
        <v>0</v>
      </c>
      <c r="BA728" s="59">
        <f>IF(OR(BR728="T150",BR728="HYBT150"),W728*Tables!$L$23,0)</f>
        <v>0</v>
      </c>
      <c r="BB728" s="59">
        <f>IF(OR(BR728="T200",BR728="HYBT200"),W728*Tables!$E$24,0)</f>
        <v>0</v>
      </c>
      <c r="BC728" s="61">
        <f t="shared" si="151"/>
        <v>160</v>
      </c>
      <c r="BD728" s="55" t="str">
        <f t="shared" si="162"/>
        <v/>
      </c>
      <c r="BE728" s="55" t="str">
        <f t="shared" si="162"/>
        <v/>
      </c>
      <c r="BF728" s="55" t="str">
        <f t="shared" si="162"/>
        <v/>
      </c>
      <c r="BG728" s="55" t="str">
        <f t="shared" si="162"/>
        <v/>
      </c>
      <c r="BH728" s="55" t="str">
        <f t="shared" si="162"/>
        <v/>
      </c>
      <c r="BI728" s="55" t="str">
        <f t="shared" si="162"/>
        <v/>
      </c>
      <c r="BJ728" s="55" t="str">
        <f t="shared" si="162"/>
        <v/>
      </c>
      <c r="BK728" s="55" t="str">
        <f t="shared" si="162"/>
        <v/>
      </c>
      <c r="BL728" s="55" t="str">
        <f t="shared" si="162"/>
        <v/>
      </c>
      <c r="BM728" s="55" t="str">
        <f t="shared" si="162"/>
        <v/>
      </c>
      <c r="BN728" s="55" t="str">
        <f t="shared" si="162"/>
        <v/>
      </c>
      <c r="BO728" s="55" t="str">
        <f t="shared" si="162"/>
        <v/>
      </c>
      <c r="BP728" s="55" t="str">
        <f t="shared" si="162"/>
        <v/>
      </c>
      <c r="BQ728" s="55" t="str">
        <f t="shared" si="162"/>
        <v/>
      </c>
      <c r="BR728" s="62" t="str">
        <f t="shared" si="152"/>
        <v>Base</v>
      </c>
      <c r="BS728" s="62" t="str">
        <f t="shared" si="153"/>
        <v/>
      </c>
      <c r="BT728" s="63">
        <f t="shared" si="154"/>
        <v>281</v>
      </c>
      <c r="BU728" s="64">
        <f t="shared" si="155"/>
        <v>15.86</v>
      </c>
      <c r="BV728" s="64">
        <f t="shared" si="156"/>
        <v>32.72</v>
      </c>
      <c r="BW728" s="64">
        <f t="shared" si="157"/>
        <v>235.2</v>
      </c>
      <c r="BX728" s="65">
        <f t="shared" si="158"/>
        <v>46268.86</v>
      </c>
      <c r="BY728" s="65">
        <f t="shared" si="159"/>
        <v>46285.72</v>
      </c>
      <c r="BZ728" s="65">
        <f t="shared" si="160"/>
        <v>46489.2</v>
      </c>
    </row>
    <row r="729" spans="1:78" ht="15.5" x14ac:dyDescent="0.35">
      <c r="A729">
        <v>71997</v>
      </c>
      <c r="B729" t="s">
        <v>782</v>
      </c>
      <c r="C729" t="s">
        <v>89</v>
      </c>
      <c r="D729">
        <v>100</v>
      </c>
      <c r="E729" t="s">
        <v>470</v>
      </c>
      <c r="F729" t="s">
        <v>427</v>
      </c>
      <c r="G729" t="s">
        <v>283</v>
      </c>
      <c r="H729" t="s">
        <v>89</v>
      </c>
      <c r="I729" s="13">
        <v>46317</v>
      </c>
      <c r="J729" s="13">
        <v>46367</v>
      </c>
      <c r="K729" s="13">
        <v>46342</v>
      </c>
      <c r="L729" t="s">
        <v>19</v>
      </c>
      <c r="M729" t="s">
        <v>193</v>
      </c>
      <c r="N729">
        <v>12</v>
      </c>
      <c r="O729">
        <v>0</v>
      </c>
      <c r="P729">
        <v>0</v>
      </c>
      <c r="Q729">
        <v>0</v>
      </c>
      <c r="R729">
        <v>0</v>
      </c>
      <c r="S729" t="s">
        <v>197</v>
      </c>
      <c r="T729" t="s">
        <v>197</v>
      </c>
      <c r="U729">
        <v>0</v>
      </c>
      <c r="V729"/>
      <c r="W729">
        <v>1</v>
      </c>
      <c r="X729" t="s">
        <v>19</v>
      </c>
      <c r="Y729"/>
      <c r="Z729"/>
      <c r="AA729"/>
      <c r="AB729"/>
      <c r="AC729"/>
      <c r="AD729"/>
      <c r="AE729"/>
      <c r="AF729" s="13">
        <v>46317</v>
      </c>
      <c r="AG729" s="13">
        <v>46367</v>
      </c>
      <c r="AH729"/>
      <c r="AI729"/>
      <c r="AJ729"/>
      <c r="AK729"/>
      <c r="AL729"/>
      <c r="AM729"/>
      <c r="AN729"/>
      <c r="AO729"/>
      <c r="AP729"/>
      <c r="AQ729"/>
      <c r="AR729"/>
      <c r="AS729"/>
      <c r="AT729" s="59">
        <f>VLOOKUP($BR729,Tables!$D$14:$I$27,2,FALSE)*W729</f>
        <v>160</v>
      </c>
      <c r="AU729" s="59">
        <f>VLOOKUP($BR729,Tables!$D$14:$I$27,3,FALSE)</f>
        <v>0</v>
      </c>
      <c r="AV729" s="59">
        <f>VLOOKUP($BR729,Tables!$D$14:$I$27,4,FALSE)*W729</f>
        <v>0</v>
      </c>
      <c r="AW729" s="59">
        <f>VLOOKUP($BR729,Tables!$D$14:$I$27,5,FALSE)*W729</f>
        <v>0</v>
      </c>
      <c r="AX729" s="52">
        <f>IF(ISERROR(VLOOKUP(V729,Tables!$A$2:$B$27,2,FALSE))=TRUE,0,VLOOKUP(V729,Tables!$A$2:$B$27,2,FALSE))*VLOOKUP(BR729,Tables!$D$14:$J$27,7,FALSE)</f>
        <v>0</v>
      </c>
      <c r="AY729" s="52">
        <f>IF(ISERROR(VLOOKUP(BS729,Tables!$A$2:$B$31,2,FALSE))=TRUE,0,VLOOKUP(BS729,Tables!$A$2:$B$31,2,FALSE))</f>
        <v>0</v>
      </c>
      <c r="AZ729" s="59">
        <f>VLOOKUP($BR729,Tables!$D$14:$K$27,8,FALSE)</f>
        <v>0</v>
      </c>
      <c r="BA729" s="59">
        <f>IF(OR(BR729="T150",BR729="HYBT150"),W729*Tables!$L$23,0)</f>
        <v>0</v>
      </c>
      <c r="BB729" s="59">
        <f>IF(OR(BR729="T200",BR729="HYBT200"),W729*Tables!$E$24,0)</f>
        <v>0</v>
      </c>
      <c r="BC729" s="61">
        <f t="shared" si="151"/>
        <v>160</v>
      </c>
      <c r="BD729" s="55" t="str">
        <f t="shared" si="162"/>
        <v/>
      </c>
      <c r="BE729" s="55" t="str">
        <f t="shared" si="162"/>
        <v/>
      </c>
      <c r="BF729" s="55" t="str">
        <f t="shared" si="162"/>
        <v/>
      </c>
      <c r="BG729" s="55" t="str">
        <f t="shared" si="162"/>
        <v/>
      </c>
      <c r="BH729" s="55" t="str">
        <f t="shared" si="162"/>
        <v/>
      </c>
      <c r="BI729" s="55" t="str">
        <f t="shared" si="162"/>
        <v/>
      </c>
      <c r="BJ729" s="55" t="str">
        <f t="shared" si="162"/>
        <v/>
      </c>
      <c r="BK729" s="55" t="str">
        <f t="shared" si="162"/>
        <v/>
      </c>
      <c r="BL729" s="55" t="str">
        <f t="shared" si="162"/>
        <v/>
      </c>
      <c r="BM729" s="55" t="str">
        <f t="shared" si="162"/>
        <v/>
      </c>
      <c r="BN729" s="55" t="str">
        <f t="shared" si="162"/>
        <v/>
      </c>
      <c r="BO729" s="55" t="str">
        <f t="shared" si="162"/>
        <v/>
      </c>
      <c r="BP729" s="55" t="str">
        <f t="shared" si="162"/>
        <v/>
      </c>
      <c r="BQ729" s="55" t="str">
        <f t="shared" si="162"/>
        <v/>
      </c>
      <c r="BR729" s="62" t="str">
        <f t="shared" si="152"/>
        <v>Base</v>
      </c>
      <c r="BS729" s="62" t="str">
        <f t="shared" si="153"/>
        <v/>
      </c>
      <c r="BT729" s="63">
        <f t="shared" si="154"/>
        <v>51</v>
      </c>
      <c r="BU729" s="64">
        <f t="shared" si="155"/>
        <v>2.06</v>
      </c>
      <c r="BV729" s="64">
        <f t="shared" si="156"/>
        <v>5.12</v>
      </c>
      <c r="BW729" s="64">
        <f t="shared" si="157"/>
        <v>42</v>
      </c>
      <c r="BX729" s="65">
        <f t="shared" si="158"/>
        <v>46319.06</v>
      </c>
      <c r="BY729" s="65">
        <f t="shared" si="159"/>
        <v>46322.12</v>
      </c>
      <c r="BZ729" s="65">
        <f t="shared" si="160"/>
        <v>46359</v>
      </c>
    </row>
    <row r="730" spans="1:78" ht="15.5" x14ac:dyDescent="0.35">
      <c r="A730">
        <v>71998</v>
      </c>
      <c r="B730" t="s">
        <v>782</v>
      </c>
      <c r="C730" t="s">
        <v>89</v>
      </c>
      <c r="D730">
        <v>110</v>
      </c>
      <c r="E730">
        <v>3001</v>
      </c>
      <c r="F730" t="s">
        <v>768</v>
      </c>
      <c r="G730" t="s">
        <v>283</v>
      </c>
      <c r="H730" t="s">
        <v>89</v>
      </c>
      <c r="I730" s="13">
        <v>46253</v>
      </c>
      <c r="J730" s="13">
        <v>46367</v>
      </c>
      <c r="K730" s="13">
        <v>46310</v>
      </c>
      <c r="L730" t="s">
        <v>282</v>
      </c>
      <c r="M730" t="s">
        <v>193</v>
      </c>
      <c r="N730">
        <v>14</v>
      </c>
      <c r="O730">
        <v>14</v>
      </c>
      <c r="P730">
        <v>14</v>
      </c>
      <c r="Q730">
        <v>14</v>
      </c>
      <c r="R730">
        <v>0</v>
      </c>
      <c r="S730">
        <v>8615</v>
      </c>
      <c r="T730" t="s">
        <v>460</v>
      </c>
      <c r="U730">
        <v>0</v>
      </c>
      <c r="V730"/>
      <c r="W730">
        <v>4</v>
      </c>
      <c r="X730" t="s">
        <v>194</v>
      </c>
      <c r="Y730"/>
      <c r="Z730"/>
      <c r="AA730" t="s">
        <v>206</v>
      </c>
      <c r="AB730">
        <v>1244</v>
      </c>
      <c r="AC730" t="s">
        <v>1</v>
      </c>
      <c r="AD730" t="s">
        <v>372</v>
      </c>
      <c r="AE730" t="s">
        <v>516</v>
      </c>
      <c r="AF730" s="13">
        <v>46253</v>
      </c>
      <c r="AG730" s="13">
        <v>46367</v>
      </c>
      <c r="AH730"/>
      <c r="AI730"/>
      <c r="AJ730"/>
      <c r="AK730"/>
      <c r="AL730"/>
      <c r="AM730"/>
      <c r="AN730"/>
      <c r="AO730"/>
      <c r="AP730"/>
      <c r="AQ730"/>
      <c r="AR730"/>
      <c r="AS730"/>
      <c r="AT730" s="59">
        <f>VLOOKUP($BR730,Tables!$D$14:$I$27,2,FALSE)*W730</f>
        <v>640</v>
      </c>
      <c r="AU730" s="59">
        <f>VLOOKUP($BR730,Tables!$D$14:$I$27,3,FALSE)</f>
        <v>0</v>
      </c>
      <c r="AV730" s="59">
        <f>VLOOKUP($BR730,Tables!$D$14:$I$27,4,FALSE)*W730</f>
        <v>0</v>
      </c>
      <c r="AW730" s="59">
        <f>VLOOKUP($BR730,Tables!$D$14:$I$27,5,FALSE)*W730</f>
        <v>0</v>
      </c>
      <c r="AX730" s="52">
        <f>IF(ISERROR(VLOOKUP(V730,Tables!$A$2:$B$27,2,FALSE))=TRUE,0,VLOOKUP(V730,Tables!$A$2:$B$27,2,FALSE))*VLOOKUP(BR730,Tables!$D$14:$J$27,7,FALSE)</f>
        <v>0</v>
      </c>
      <c r="AY730" s="52">
        <f>IF(ISERROR(VLOOKUP(BS730,Tables!$A$2:$B$31,2,FALSE))=TRUE,0,VLOOKUP(BS730,Tables!$A$2:$B$31,2,FALSE))</f>
        <v>0</v>
      </c>
      <c r="AZ730" s="59">
        <f>VLOOKUP($BR730,Tables!$D$14:$K$27,8,FALSE)</f>
        <v>0</v>
      </c>
      <c r="BA730" s="59">
        <f>IF(OR(BR730="T150",BR730="HYBT150"),W730*Tables!$L$23,0)</f>
        <v>0</v>
      </c>
      <c r="BB730" s="59">
        <f>IF(OR(BR730="T200",BR730="HYBT200"),W730*Tables!$E$24,0)</f>
        <v>0</v>
      </c>
      <c r="BC730" s="61">
        <f t="shared" si="151"/>
        <v>640</v>
      </c>
      <c r="BD730" s="55" t="str">
        <f t="shared" si="162"/>
        <v/>
      </c>
      <c r="BE730" s="55" t="str">
        <f t="shared" si="162"/>
        <v/>
      </c>
      <c r="BF730" s="55" t="str">
        <f t="shared" si="162"/>
        <v/>
      </c>
      <c r="BG730" s="55" t="str">
        <f t="shared" si="162"/>
        <v/>
      </c>
      <c r="BH730" s="55" t="str">
        <f t="shared" si="162"/>
        <v/>
      </c>
      <c r="BI730" s="55" t="str">
        <f t="shared" si="162"/>
        <v/>
      </c>
      <c r="BJ730" s="55" t="str">
        <f t="shared" si="162"/>
        <v/>
      </c>
      <c r="BK730" s="55" t="str">
        <f t="shared" si="162"/>
        <v/>
      </c>
      <c r="BL730" s="55" t="str">
        <f t="shared" si="162"/>
        <v/>
      </c>
      <c r="BM730" s="55" t="str">
        <f t="shared" si="162"/>
        <v/>
      </c>
      <c r="BN730" s="55" t="str">
        <f t="shared" si="162"/>
        <v/>
      </c>
      <c r="BO730" s="55" t="str">
        <f t="shared" si="162"/>
        <v/>
      </c>
      <c r="BP730" s="55" t="str">
        <f t="shared" si="162"/>
        <v/>
      </c>
      <c r="BQ730" s="55" t="str">
        <f t="shared" si="162"/>
        <v/>
      </c>
      <c r="BR730" s="62" t="str">
        <f t="shared" si="152"/>
        <v>Base</v>
      </c>
      <c r="BS730" s="62" t="str">
        <f t="shared" si="153"/>
        <v/>
      </c>
      <c r="BT730" s="63">
        <f t="shared" si="154"/>
        <v>115</v>
      </c>
      <c r="BU730" s="64">
        <f t="shared" si="155"/>
        <v>5.8999999999999995</v>
      </c>
      <c r="BV730" s="64">
        <f t="shared" si="156"/>
        <v>12.799999999999999</v>
      </c>
      <c r="BW730" s="64">
        <f t="shared" si="157"/>
        <v>95.759999999999991</v>
      </c>
      <c r="BX730" s="65">
        <f t="shared" si="158"/>
        <v>46258.9</v>
      </c>
      <c r="BY730" s="65">
        <f t="shared" si="159"/>
        <v>46265.8</v>
      </c>
      <c r="BZ730" s="65">
        <f t="shared" si="160"/>
        <v>46349.760000000002</v>
      </c>
    </row>
    <row r="731" spans="1:78" ht="15.5" x14ac:dyDescent="0.35">
      <c r="A731">
        <v>71480</v>
      </c>
      <c r="B731" t="s">
        <v>782</v>
      </c>
      <c r="C731" t="s">
        <v>89</v>
      </c>
      <c r="D731">
        <v>112</v>
      </c>
      <c r="E731">
        <v>3001</v>
      </c>
      <c r="F731" t="s">
        <v>428</v>
      </c>
      <c r="G731" t="s">
        <v>283</v>
      </c>
      <c r="H731" t="s">
        <v>89</v>
      </c>
      <c r="I731" s="13">
        <v>46251</v>
      </c>
      <c r="J731" s="13">
        <v>46367</v>
      </c>
      <c r="K731" s="13">
        <v>46309</v>
      </c>
      <c r="L731" t="s">
        <v>256</v>
      </c>
      <c r="M731" t="s">
        <v>161</v>
      </c>
      <c r="N731">
        <v>24</v>
      </c>
      <c r="O731">
        <v>21</v>
      </c>
      <c r="P731">
        <v>21</v>
      </c>
      <c r="Q731">
        <v>21</v>
      </c>
      <c r="R731">
        <v>0</v>
      </c>
      <c r="S731">
        <v>143675</v>
      </c>
      <c r="T731" t="s">
        <v>285</v>
      </c>
      <c r="U731">
        <v>0</v>
      </c>
      <c r="V731"/>
      <c r="W731">
        <v>5</v>
      </c>
      <c r="X731" t="s">
        <v>194</v>
      </c>
      <c r="Y731"/>
      <c r="Z731" t="s">
        <v>277</v>
      </c>
      <c r="AA731"/>
      <c r="AB731"/>
      <c r="AC731"/>
      <c r="AD731"/>
      <c r="AE731"/>
      <c r="AF731" s="13">
        <v>46251</v>
      </c>
      <c r="AG731" s="13">
        <v>46367</v>
      </c>
      <c r="AH731"/>
      <c r="AI731"/>
      <c r="AJ731"/>
      <c r="AK731"/>
      <c r="AL731"/>
      <c r="AM731"/>
      <c r="AN731"/>
      <c r="AO731"/>
      <c r="AP731"/>
      <c r="AQ731"/>
      <c r="AR731"/>
      <c r="AS731"/>
      <c r="AT731" s="59">
        <f>VLOOKUP($BR731,Tables!$D$14:$I$27,2,FALSE)*W731</f>
        <v>800</v>
      </c>
      <c r="AU731" s="59">
        <f>VLOOKUP($BR731,Tables!$D$14:$I$27,3,FALSE)</f>
        <v>0</v>
      </c>
      <c r="AV731" s="59">
        <f>VLOOKUP($BR731,Tables!$D$14:$I$27,4,FALSE)*W731</f>
        <v>0</v>
      </c>
      <c r="AW731" s="59">
        <f>VLOOKUP($BR731,Tables!$D$14:$I$27,5,FALSE)*W731</f>
        <v>0</v>
      </c>
      <c r="AX731" s="52">
        <f>IF(ISERROR(VLOOKUP(V731,Tables!$A$2:$B$27,2,FALSE))=TRUE,0,VLOOKUP(V731,Tables!$A$2:$B$27,2,FALSE))*VLOOKUP(BR731,Tables!$D$14:$J$27,7,FALSE)</f>
        <v>0</v>
      </c>
      <c r="AY731" s="52">
        <f>IF(ISERROR(VLOOKUP(BS731,Tables!$A$2:$B$31,2,FALSE))=TRUE,0,VLOOKUP(BS731,Tables!$A$2:$B$31,2,FALSE))</f>
        <v>0</v>
      </c>
      <c r="AZ731" s="59">
        <f>VLOOKUP($BR731,Tables!$D$14:$K$27,8,FALSE)</f>
        <v>0</v>
      </c>
      <c r="BA731" s="59">
        <f>IF(OR(BR731="T150",BR731="HYBT150"),W731*Tables!$L$23,0)</f>
        <v>0</v>
      </c>
      <c r="BB731" s="59">
        <f>IF(OR(BR731="T200",BR731="HYBT200"),W731*Tables!$E$24,0)</f>
        <v>0</v>
      </c>
      <c r="BC731" s="61">
        <f t="shared" si="151"/>
        <v>800</v>
      </c>
      <c r="BD731" s="55" t="str">
        <f t="shared" si="162"/>
        <v/>
      </c>
      <c r="BE731" s="55" t="str">
        <f t="shared" si="162"/>
        <v/>
      </c>
      <c r="BF731" s="55" t="str">
        <f t="shared" si="162"/>
        <v/>
      </c>
      <c r="BG731" s="55" t="str">
        <f t="shared" si="162"/>
        <v/>
      </c>
      <c r="BH731" s="55" t="str">
        <f t="shared" si="162"/>
        <v/>
      </c>
      <c r="BI731" s="55" t="str">
        <f t="shared" si="162"/>
        <v/>
      </c>
      <c r="BJ731" s="55" t="str">
        <f t="shared" si="162"/>
        <v/>
      </c>
      <c r="BK731" s="55" t="str">
        <f t="shared" si="162"/>
        <v/>
      </c>
      <c r="BL731" s="55" t="str">
        <f t="shared" si="162"/>
        <v/>
      </c>
      <c r="BM731" s="55" t="str">
        <f t="shared" si="162"/>
        <v/>
      </c>
      <c r="BN731" s="55" t="str">
        <f t="shared" si="162"/>
        <v/>
      </c>
      <c r="BO731" s="55" t="str">
        <f t="shared" si="162"/>
        <v/>
      </c>
      <c r="BP731" s="55" t="str">
        <f t="shared" si="162"/>
        <v/>
      </c>
      <c r="BQ731" s="55" t="str">
        <f t="shared" si="162"/>
        <v/>
      </c>
      <c r="BR731" s="62" t="str">
        <f t="shared" si="152"/>
        <v>Base</v>
      </c>
      <c r="BS731" s="62" t="str">
        <f t="shared" si="153"/>
        <v/>
      </c>
      <c r="BT731" s="63">
        <f t="shared" si="154"/>
        <v>117</v>
      </c>
      <c r="BU731" s="64">
        <f t="shared" si="155"/>
        <v>6.02</v>
      </c>
      <c r="BV731" s="64">
        <f t="shared" si="156"/>
        <v>13.04</v>
      </c>
      <c r="BW731" s="64">
        <f t="shared" si="157"/>
        <v>97.44</v>
      </c>
      <c r="BX731" s="65">
        <f t="shared" si="158"/>
        <v>46257.02</v>
      </c>
      <c r="BY731" s="65">
        <f t="shared" si="159"/>
        <v>46264.04</v>
      </c>
      <c r="BZ731" s="65">
        <f t="shared" si="160"/>
        <v>46349.440000000002</v>
      </c>
    </row>
    <row r="732" spans="1:78" ht="15.5" x14ac:dyDescent="0.35">
      <c r="A732">
        <v>71481</v>
      </c>
      <c r="B732" t="s">
        <v>782</v>
      </c>
      <c r="C732" t="s">
        <v>89</v>
      </c>
      <c r="D732">
        <v>112</v>
      </c>
      <c r="E732">
        <v>3002</v>
      </c>
      <c r="F732" t="s">
        <v>428</v>
      </c>
      <c r="G732" t="s">
        <v>283</v>
      </c>
      <c r="H732" t="s">
        <v>89</v>
      </c>
      <c r="I732" s="13">
        <v>46251</v>
      </c>
      <c r="J732" s="13">
        <v>46367</v>
      </c>
      <c r="K732" s="13">
        <v>46309</v>
      </c>
      <c r="L732" t="s">
        <v>256</v>
      </c>
      <c r="M732" t="s">
        <v>161</v>
      </c>
      <c r="N732">
        <v>24</v>
      </c>
      <c r="O732">
        <v>21</v>
      </c>
      <c r="P732">
        <v>21</v>
      </c>
      <c r="Q732">
        <v>21</v>
      </c>
      <c r="R732">
        <v>0</v>
      </c>
      <c r="S732">
        <v>143675</v>
      </c>
      <c r="T732" t="s">
        <v>285</v>
      </c>
      <c r="U732">
        <v>0</v>
      </c>
      <c r="V732"/>
      <c r="W732">
        <v>5</v>
      </c>
      <c r="X732" t="s">
        <v>194</v>
      </c>
      <c r="Y732"/>
      <c r="Z732" t="s">
        <v>277</v>
      </c>
      <c r="AA732"/>
      <c r="AB732"/>
      <c r="AC732"/>
      <c r="AD732"/>
      <c r="AE732"/>
      <c r="AF732" s="13">
        <v>46251</v>
      </c>
      <c r="AG732" s="13">
        <v>46367</v>
      </c>
      <c r="AH732"/>
      <c r="AI732"/>
      <c r="AJ732"/>
      <c r="AK732"/>
      <c r="AL732"/>
      <c r="AM732"/>
      <c r="AN732"/>
      <c r="AO732"/>
      <c r="AP732"/>
      <c r="AQ732"/>
      <c r="AR732"/>
      <c r="AS732"/>
      <c r="AT732" s="59">
        <f>VLOOKUP($BR732,Tables!$D$14:$I$27,2,FALSE)*W732</f>
        <v>800</v>
      </c>
      <c r="AU732" s="59">
        <f>VLOOKUP($BR732,Tables!$D$14:$I$27,3,FALSE)</f>
        <v>0</v>
      </c>
      <c r="AV732" s="59">
        <f>VLOOKUP($BR732,Tables!$D$14:$I$27,4,FALSE)*W732</f>
        <v>0</v>
      </c>
      <c r="AW732" s="59">
        <f>VLOOKUP($BR732,Tables!$D$14:$I$27,5,FALSE)*W732</f>
        <v>0</v>
      </c>
      <c r="AX732" s="52">
        <f>IF(ISERROR(VLOOKUP(V732,Tables!$A$2:$B$27,2,FALSE))=TRUE,0,VLOOKUP(V732,Tables!$A$2:$B$27,2,FALSE))*VLOOKUP(BR732,Tables!$D$14:$J$27,7,FALSE)</f>
        <v>0</v>
      </c>
      <c r="AY732" s="52">
        <f>IF(ISERROR(VLOOKUP(BS732,Tables!$A$2:$B$31,2,FALSE))=TRUE,0,VLOOKUP(BS732,Tables!$A$2:$B$31,2,FALSE))</f>
        <v>0</v>
      </c>
      <c r="AZ732" s="59">
        <f>VLOOKUP($BR732,Tables!$D$14:$K$27,8,FALSE)</f>
        <v>0</v>
      </c>
      <c r="BA732" s="59">
        <f>IF(OR(BR732="T150",BR732="HYBT150"),W732*Tables!$L$23,0)</f>
        <v>0</v>
      </c>
      <c r="BB732" s="59">
        <f>IF(OR(BR732="T200",BR732="HYBT200"),W732*Tables!$E$24,0)</f>
        <v>0</v>
      </c>
      <c r="BC732" s="61">
        <f t="shared" si="151"/>
        <v>800</v>
      </c>
      <c r="BD732" s="55" t="str">
        <f t="shared" si="162"/>
        <v/>
      </c>
      <c r="BE732" s="55" t="str">
        <f t="shared" si="162"/>
        <v/>
      </c>
      <c r="BF732" s="55" t="str">
        <f t="shared" si="162"/>
        <v/>
      </c>
      <c r="BG732" s="55" t="str">
        <f t="shared" si="162"/>
        <v/>
      </c>
      <c r="BH732" s="55" t="str">
        <f t="shared" si="162"/>
        <v/>
      </c>
      <c r="BI732" s="55" t="str">
        <f t="shared" si="162"/>
        <v/>
      </c>
      <c r="BJ732" s="55" t="str">
        <f t="shared" si="162"/>
        <v/>
      </c>
      <c r="BK732" s="55" t="str">
        <f t="shared" si="162"/>
        <v/>
      </c>
      <c r="BL732" s="55" t="str">
        <f t="shared" si="162"/>
        <v/>
      </c>
      <c r="BM732" s="55" t="str">
        <f t="shared" si="162"/>
        <v/>
      </c>
      <c r="BN732" s="55" t="str">
        <f t="shared" si="162"/>
        <v/>
      </c>
      <c r="BO732" s="55" t="str">
        <f t="shared" si="162"/>
        <v/>
      </c>
      <c r="BP732" s="55" t="str">
        <f t="shared" si="162"/>
        <v/>
      </c>
      <c r="BQ732" s="55" t="str">
        <f t="shared" si="162"/>
        <v/>
      </c>
      <c r="BR732" s="62" t="str">
        <f t="shared" si="152"/>
        <v>Base</v>
      </c>
      <c r="BS732" s="62" t="str">
        <f t="shared" si="153"/>
        <v/>
      </c>
      <c r="BT732" s="63">
        <f t="shared" si="154"/>
        <v>117</v>
      </c>
      <c r="BU732" s="64">
        <f t="shared" si="155"/>
        <v>6.02</v>
      </c>
      <c r="BV732" s="64">
        <f t="shared" si="156"/>
        <v>13.04</v>
      </c>
      <c r="BW732" s="64">
        <f t="shared" si="157"/>
        <v>97.44</v>
      </c>
      <c r="BX732" s="65">
        <f t="shared" si="158"/>
        <v>46257.02</v>
      </c>
      <c r="BY732" s="65">
        <f t="shared" si="159"/>
        <v>46264.04</v>
      </c>
      <c r="BZ732" s="65">
        <f t="shared" si="160"/>
        <v>46349.440000000002</v>
      </c>
    </row>
    <row r="733" spans="1:78" ht="15.5" x14ac:dyDescent="0.35">
      <c r="A733">
        <v>72951</v>
      </c>
      <c r="B733" t="s">
        <v>1101</v>
      </c>
      <c r="C733" t="s">
        <v>1194</v>
      </c>
      <c r="D733">
        <v>60</v>
      </c>
      <c r="E733">
        <v>3001</v>
      </c>
      <c r="F733" t="s">
        <v>1195</v>
      </c>
      <c r="G733" t="s">
        <v>1104</v>
      </c>
      <c r="H733" t="s">
        <v>1194</v>
      </c>
      <c r="I733" s="13">
        <v>46273</v>
      </c>
      <c r="J733" s="13">
        <v>46303</v>
      </c>
      <c r="K733" s="13">
        <v>46288</v>
      </c>
      <c r="L733" t="s">
        <v>1102</v>
      </c>
      <c r="M733" t="s">
        <v>512</v>
      </c>
      <c r="N733">
        <v>8</v>
      </c>
      <c r="O733">
        <v>1</v>
      </c>
      <c r="P733">
        <v>1</v>
      </c>
      <c r="Q733">
        <v>1</v>
      </c>
      <c r="R733">
        <v>0</v>
      </c>
      <c r="S733">
        <v>179074</v>
      </c>
      <c r="T733" t="s">
        <v>1196</v>
      </c>
      <c r="U733">
        <v>0</v>
      </c>
      <c r="V733"/>
      <c r="W733">
        <v>10</v>
      </c>
      <c r="X733" t="s">
        <v>194</v>
      </c>
      <c r="Y733"/>
      <c r="Z733"/>
      <c r="AA733" t="s">
        <v>194</v>
      </c>
      <c r="AB733">
        <v>1365</v>
      </c>
      <c r="AC733" t="s">
        <v>491</v>
      </c>
      <c r="AD733" t="s">
        <v>218</v>
      </c>
      <c r="AE733" t="s">
        <v>480</v>
      </c>
      <c r="AF733" s="13">
        <v>46273</v>
      </c>
      <c r="AG733" s="13">
        <v>46303</v>
      </c>
      <c r="AH733"/>
      <c r="AI733"/>
      <c r="AJ733"/>
      <c r="AK733"/>
      <c r="AL733"/>
      <c r="AM733"/>
      <c r="AN733"/>
      <c r="AO733"/>
      <c r="AP733"/>
      <c r="AQ733"/>
      <c r="AR733"/>
      <c r="AS733"/>
      <c r="AT733" s="59">
        <f>VLOOKUP($BR733,Tables!$D$14:$I$27,2,FALSE)*W733</f>
        <v>1600</v>
      </c>
      <c r="AU733" s="59">
        <f>VLOOKUP($BR733,Tables!$D$14:$I$27,3,FALSE)</f>
        <v>0</v>
      </c>
      <c r="AV733" s="59">
        <f>VLOOKUP($BR733,Tables!$D$14:$I$27,4,FALSE)*W733</f>
        <v>0</v>
      </c>
      <c r="AW733" s="59">
        <f>VLOOKUP($BR733,Tables!$D$14:$I$27,5,FALSE)*W733</f>
        <v>0</v>
      </c>
      <c r="AX733" s="52">
        <f>IF(ISERROR(VLOOKUP(V733,Tables!$A$2:$B$27,2,FALSE))=TRUE,0,VLOOKUP(V733,Tables!$A$2:$B$27,2,FALSE))*VLOOKUP(BR733,Tables!$D$14:$J$27,7,FALSE)</f>
        <v>0</v>
      </c>
      <c r="AY733" s="52">
        <f>IF(ISERROR(VLOOKUP(BS733,Tables!$A$2:$B$31,2,FALSE))=TRUE,0,VLOOKUP(BS733,Tables!$A$2:$B$31,2,FALSE))</f>
        <v>0</v>
      </c>
      <c r="AZ733" s="59">
        <f>VLOOKUP($BR733,Tables!$D$14:$K$27,8,FALSE)</f>
        <v>0</v>
      </c>
      <c r="BA733" s="59">
        <f>IF(OR(BR733="T150",BR733="HYBT150"),W733*Tables!$L$23,0)</f>
        <v>0</v>
      </c>
      <c r="BB733" s="59">
        <f>IF(OR(BR733="T200",BR733="HYBT200"),W733*Tables!$E$24,0)</f>
        <v>0</v>
      </c>
      <c r="BC733" s="61">
        <f t="shared" si="151"/>
        <v>1600</v>
      </c>
      <c r="BD733" s="55" t="str">
        <f t="shared" si="162"/>
        <v/>
      </c>
      <c r="BE733" s="55" t="str">
        <f t="shared" si="162"/>
        <v/>
      </c>
      <c r="BF733" s="55" t="str">
        <f t="shared" si="162"/>
        <v/>
      </c>
      <c r="BG733" s="55" t="str">
        <f t="shared" si="162"/>
        <v/>
      </c>
      <c r="BH733" s="55" t="str">
        <f t="shared" si="162"/>
        <v/>
      </c>
      <c r="BI733" s="55" t="str">
        <f t="shared" si="162"/>
        <v/>
      </c>
      <c r="BJ733" s="55" t="str">
        <f t="shared" si="162"/>
        <v/>
      </c>
      <c r="BK733" s="55" t="str">
        <f t="shared" si="162"/>
        <v/>
      </c>
      <c r="BL733" s="55" t="str">
        <f t="shared" si="162"/>
        <v/>
      </c>
      <c r="BM733" s="55" t="str">
        <f t="shared" si="162"/>
        <v/>
      </c>
      <c r="BN733" s="55" t="str">
        <f t="shared" si="162"/>
        <v/>
      </c>
      <c r="BO733" s="55" t="str">
        <f t="shared" si="162"/>
        <v/>
      </c>
      <c r="BP733" s="55" t="str">
        <f t="shared" si="162"/>
        <v/>
      </c>
      <c r="BQ733" s="55" t="str">
        <f t="shared" si="162"/>
        <v/>
      </c>
      <c r="BR733" s="62" t="str">
        <f t="shared" si="152"/>
        <v>Base</v>
      </c>
      <c r="BS733" s="62" t="str">
        <f t="shared" si="153"/>
        <v/>
      </c>
      <c r="BT733" s="63">
        <f t="shared" si="154"/>
        <v>31</v>
      </c>
      <c r="BU733" s="64">
        <f t="shared" si="155"/>
        <v>0.85999999999999988</v>
      </c>
      <c r="BV733" s="64">
        <f t="shared" si="156"/>
        <v>2.7199999999999998</v>
      </c>
      <c r="BW733" s="64">
        <f t="shared" si="157"/>
        <v>25.2</v>
      </c>
      <c r="BX733" s="65">
        <f t="shared" si="158"/>
        <v>46273.86</v>
      </c>
      <c r="BY733" s="65">
        <f t="shared" si="159"/>
        <v>46275.72</v>
      </c>
      <c r="BZ733" s="65">
        <f t="shared" si="160"/>
        <v>46300.2</v>
      </c>
    </row>
    <row r="734" spans="1:78" ht="15.5" x14ac:dyDescent="0.35">
      <c r="A734">
        <v>71863</v>
      </c>
      <c r="B734" t="s">
        <v>782</v>
      </c>
      <c r="C734" t="s">
        <v>429</v>
      </c>
      <c r="D734">
        <v>116</v>
      </c>
      <c r="E734">
        <v>3090</v>
      </c>
      <c r="F734" t="s">
        <v>430</v>
      </c>
      <c r="G734" t="s">
        <v>270</v>
      </c>
      <c r="H734" t="s">
        <v>429</v>
      </c>
      <c r="I734" s="13">
        <v>46252</v>
      </c>
      <c r="J734" s="13">
        <v>46373</v>
      </c>
      <c r="K734"/>
      <c r="L734" t="s">
        <v>360</v>
      </c>
      <c r="M734" t="s">
        <v>517</v>
      </c>
      <c r="N734">
        <v>12</v>
      </c>
      <c r="O734">
        <v>0</v>
      </c>
      <c r="P734">
        <v>0</v>
      </c>
      <c r="Q734">
        <v>0</v>
      </c>
      <c r="R734">
        <v>0</v>
      </c>
      <c r="S734" t="s">
        <v>197</v>
      </c>
      <c r="T734" t="s">
        <v>197</v>
      </c>
      <c r="U734">
        <v>0</v>
      </c>
      <c r="V734"/>
      <c r="W734">
        <v>2</v>
      </c>
      <c r="X734" t="s">
        <v>940</v>
      </c>
      <c r="Y734"/>
      <c r="Z734" t="s">
        <v>770</v>
      </c>
      <c r="AA734" t="s">
        <v>771</v>
      </c>
      <c r="AB734" t="s">
        <v>199</v>
      </c>
      <c r="AC734" t="s">
        <v>486</v>
      </c>
      <c r="AD734" t="s">
        <v>487</v>
      </c>
      <c r="AE734" t="s">
        <v>480</v>
      </c>
      <c r="AF734" s="13">
        <v>46252</v>
      </c>
      <c r="AG734" s="13">
        <v>46373</v>
      </c>
      <c r="AH734"/>
      <c r="AI734"/>
      <c r="AJ734"/>
      <c r="AK734"/>
      <c r="AL734"/>
      <c r="AM734"/>
      <c r="AN734"/>
      <c r="AO734"/>
      <c r="AP734"/>
      <c r="AQ734"/>
      <c r="AR734"/>
      <c r="AS734"/>
      <c r="AT734" s="59">
        <f>VLOOKUP($BR734,Tables!$D$14:$I$27,2,FALSE)*W734</f>
        <v>320</v>
      </c>
      <c r="AU734" s="59">
        <f>VLOOKUP($BR734,Tables!$D$14:$I$27,3,FALSE)</f>
        <v>0</v>
      </c>
      <c r="AV734" s="59">
        <f>VLOOKUP($BR734,Tables!$D$14:$I$27,4,FALSE)*W734</f>
        <v>0</v>
      </c>
      <c r="AW734" s="59">
        <f>VLOOKUP($BR734,Tables!$D$14:$I$27,5,FALSE)*W734</f>
        <v>0</v>
      </c>
      <c r="AX734" s="52">
        <f>IF(ISERROR(VLOOKUP(V734,Tables!$A$2:$B$27,2,FALSE))=TRUE,0,VLOOKUP(V734,Tables!$A$2:$B$27,2,FALSE))*VLOOKUP(BR734,Tables!$D$14:$J$27,7,FALSE)</f>
        <v>0</v>
      </c>
      <c r="AY734" s="52">
        <f>IF(ISERROR(VLOOKUP(BS734,Tables!$A$2:$B$31,2,FALSE))=TRUE,0,VLOOKUP(BS734,Tables!$A$2:$B$31,2,FALSE))</f>
        <v>0</v>
      </c>
      <c r="AZ734" s="59">
        <f>VLOOKUP($BR734,Tables!$D$14:$K$27,8,FALSE)</f>
        <v>0</v>
      </c>
      <c r="BA734" s="59">
        <f>IF(OR(BR734="T150",BR734="HYBT150"),W734*Tables!$L$23,0)</f>
        <v>160</v>
      </c>
      <c r="BB734" s="59">
        <f>IF(OR(BR734="T200",BR734="HYBT200"),W734*Tables!$E$24,0)</f>
        <v>0</v>
      </c>
      <c r="BC734" s="61">
        <f t="shared" si="151"/>
        <v>480</v>
      </c>
      <c r="BD734" s="55" t="str">
        <f t="shared" si="162"/>
        <v/>
      </c>
      <c r="BE734" s="55" t="str">
        <f t="shared" si="162"/>
        <v/>
      </c>
      <c r="BF734" s="55" t="str">
        <f t="shared" si="162"/>
        <v/>
      </c>
      <c r="BG734" s="55" t="str">
        <f t="shared" si="162"/>
        <v/>
      </c>
      <c r="BH734" s="55" t="str">
        <f t="shared" si="162"/>
        <v/>
      </c>
      <c r="BI734" s="55" t="str">
        <f t="shared" si="162"/>
        <v/>
      </c>
      <c r="BJ734" s="55" t="str">
        <f t="shared" si="162"/>
        <v/>
      </c>
      <c r="BK734" s="55" t="str">
        <f t="shared" si="162"/>
        <v/>
      </c>
      <c r="BL734" s="55" t="str">
        <f t="shared" si="162"/>
        <v/>
      </c>
      <c r="BM734" s="55" t="str">
        <f t="shared" si="162"/>
        <v/>
      </c>
      <c r="BN734" s="55" t="str">
        <f t="shared" si="162"/>
        <v/>
      </c>
      <c r="BO734" s="55" t="str">
        <f t="shared" si="162"/>
        <v/>
      </c>
      <c r="BP734" s="55" t="str">
        <f t="shared" si="162"/>
        <v>T150</v>
      </c>
      <c r="BQ734" s="55" t="str">
        <f t="shared" si="162"/>
        <v/>
      </c>
      <c r="BR734" s="62" t="str">
        <f t="shared" si="152"/>
        <v>T150</v>
      </c>
      <c r="BS734" s="62" t="str">
        <f t="shared" si="153"/>
        <v/>
      </c>
      <c r="BT734" s="63">
        <f t="shared" si="154"/>
        <v>122</v>
      </c>
      <c r="BU734" s="64">
        <f t="shared" si="155"/>
        <v>6.3199999999999994</v>
      </c>
      <c r="BV734" s="64">
        <f t="shared" si="156"/>
        <v>13.639999999999999</v>
      </c>
      <c r="BW734" s="64">
        <f t="shared" si="157"/>
        <v>101.64</v>
      </c>
      <c r="BX734" s="65">
        <f t="shared" si="158"/>
        <v>46258.32</v>
      </c>
      <c r="BY734" s="65">
        <f t="shared" si="159"/>
        <v>46265.64</v>
      </c>
      <c r="BZ734" s="65">
        <f t="shared" si="160"/>
        <v>46353.64</v>
      </c>
    </row>
    <row r="735" spans="1:78" ht="15.5" x14ac:dyDescent="0.35">
      <c r="A735">
        <v>71864</v>
      </c>
      <c r="B735" t="s">
        <v>782</v>
      </c>
      <c r="C735" t="s">
        <v>429</v>
      </c>
      <c r="D735">
        <v>116</v>
      </c>
      <c r="E735">
        <v>3091</v>
      </c>
      <c r="F735" t="s">
        <v>430</v>
      </c>
      <c r="G735" t="s">
        <v>270</v>
      </c>
      <c r="H735" t="s">
        <v>429</v>
      </c>
      <c r="I735" s="13">
        <v>46252</v>
      </c>
      <c r="J735" s="13">
        <v>46373</v>
      </c>
      <c r="K735"/>
      <c r="L735" t="s">
        <v>360</v>
      </c>
      <c r="M735" t="s">
        <v>517</v>
      </c>
      <c r="N735">
        <v>12</v>
      </c>
      <c r="O735">
        <v>0</v>
      </c>
      <c r="P735">
        <v>0</v>
      </c>
      <c r="Q735">
        <v>0</v>
      </c>
      <c r="R735">
        <v>0</v>
      </c>
      <c r="S735" t="s">
        <v>197</v>
      </c>
      <c r="T735" t="s">
        <v>197</v>
      </c>
      <c r="U735">
        <v>0</v>
      </c>
      <c r="V735"/>
      <c r="W735">
        <v>2</v>
      </c>
      <c r="X735" t="s">
        <v>940</v>
      </c>
      <c r="Y735"/>
      <c r="Z735" t="s">
        <v>770</v>
      </c>
      <c r="AA735" t="s">
        <v>771</v>
      </c>
      <c r="AB735" t="s">
        <v>199</v>
      </c>
      <c r="AC735" t="s">
        <v>215</v>
      </c>
      <c r="AD735" t="s">
        <v>603</v>
      </c>
      <c r="AE735" t="s">
        <v>480</v>
      </c>
      <c r="AF735" s="13">
        <v>46252</v>
      </c>
      <c r="AG735" s="13">
        <v>46373</v>
      </c>
      <c r="AH735"/>
      <c r="AI735"/>
      <c r="AJ735"/>
      <c r="AK735"/>
      <c r="AL735"/>
      <c r="AM735"/>
      <c r="AN735"/>
      <c r="AO735"/>
      <c r="AP735"/>
      <c r="AQ735"/>
      <c r="AR735"/>
      <c r="AS735"/>
      <c r="AT735" s="59">
        <f>VLOOKUP($BR735,Tables!$D$14:$I$27,2,FALSE)*W735</f>
        <v>320</v>
      </c>
      <c r="AU735" s="59">
        <f>VLOOKUP($BR735,Tables!$D$14:$I$27,3,FALSE)</f>
        <v>0</v>
      </c>
      <c r="AV735" s="59">
        <f>VLOOKUP($BR735,Tables!$D$14:$I$27,4,FALSE)*W735</f>
        <v>0</v>
      </c>
      <c r="AW735" s="59">
        <f>VLOOKUP($BR735,Tables!$D$14:$I$27,5,FALSE)*W735</f>
        <v>0</v>
      </c>
      <c r="AX735" s="52">
        <f>IF(ISERROR(VLOOKUP(V735,Tables!$A$2:$B$27,2,FALSE))=TRUE,0,VLOOKUP(V735,Tables!$A$2:$B$27,2,FALSE))*VLOOKUP(BR735,Tables!$D$14:$J$27,7,FALSE)</f>
        <v>0</v>
      </c>
      <c r="AY735" s="52">
        <f>IF(ISERROR(VLOOKUP(BS735,Tables!$A$2:$B$31,2,FALSE))=TRUE,0,VLOOKUP(BS735,Tables!$A$2:$B$31,2,FALSE))</f>
        <v>0</v>
      </c>
      <c r="AZ735" s="59">
        <f>VLOOKUP($BR735,Tables!$D$14:$K$27,8,FALSE)</f>
        <v>0</v>
      </c>
      <c r="BA735" s="59">
        <f>IF(OR(BR735="T150",BR735="HYBT150"),W735*Tables!$L$23,0)</f>
        <v>160</v>
      </c>
      <c r="BB735" s="59">
        <f>IF(OR(BR735="T200",BR735="HYBT200"),W735*Tables!$E$24,0)</f>
        <v>0</v>
      </c>
      <c r="BC735" s="61">
        <f t="shared" si="151"/>
        <v>480</v>
      </c>
      <c r="BD735" s="55" t="str">
        <f t="shared" si="162"/>
        <v/>
      </c>
      <c r="BE735" s="55" t="str">
        <f t="shared" si="162"/>
        <v/>
      </c>
      <c r="BF735" s="55" t="str">
        <f t="shared" si="162"/>
        <v/>
      </c>
      <c r="BG735" s="55" t="str">
        <f t="shared" si="162"/>
        <v/>
      </c>
      <c r="BH735" s="55" t="str">
        <f t="shared" si="162"/>
        <v/>
      </c>
      <c r="BI735" s="55" t="str">
        <f t="shared" si="162"/>
        <v/>
      </c>
      <c r="BJ735" s="55" t="str">
        <f t="shared" si="162"/>
        <v/>
      </c>
      <c r="BK735" s="55" t="str">
        <f t="shared" si="162"/>
        <v/>
      </c>
      <c r="BL735" s="55" t="str">
        <f t="shared" si="162"/>
        <v/>
      </c>
      <c r="BM735" s="55" t="str">
        <f t="shared" si="162"/>
        <v/>
      </c>
      <c r="BN735" s="55" t="str">
        <f t="shared" si="162"/>
        <v/>
      </c>
      <c r="BO735" s="55" t="str">
        <f t="shared" si="162"/>
        <v/>
      </c>
      <c r="BP735" s="55" t="str">
        <f t="shared" si="162"/>
        <v>T150</v>
      </c>
      <c r="BQ735" s="55" t="str">
        <f t="shared" si="162"/>
        <v/>
      </c>
      <c r="BR735" s="62" t="str">
        <f t="shared" si="152"/>
        <v>T150</v>
      </c>
      <c r="BS735" s="62" t="str">
        <f t="shared" si="153"/>
        <v/>
      </c>
      <c r="BT735" s="63">
        <f t="shared" si="154"/>
        <v>122</v>
      </c>
      <c r="BU735" s="64">
        <f t="shared" si="155"/>
        <v>6.3199999999999994</v>
      </c>
      <c r="BV735" s="64">
        <f t="shared" si="156"/>
        <v>13.639999999999999</v>
      </c>
      <c r="BW735" s="64">
        <f t="shared" si="157"/>
        <v>101.64</v>
      </c>
      <c r="BX735" s="65">
        <f t="shared" si="158"/>
        <v>46258.32</v>
      </c>
      <c r="BY735" s="65">
        <f t="shared" si="159"/>
        <v>46265.64</v>
      </c>
      <c r="BZ735" s="65">
        <f t="shared" si="160"/>
        <v>46353.64</v>
      </c>
    </row>
    <row r="736" spans="1:78" ht="15.5" x14ac:dyDescent="0.35">
      <c r="A736">
        <v>71865</v>
      </c>
      <c r="B736" t="s">
        <v>782</v>
      </c>
      <c r="C736" t="s">
        <v>429</v>
      </c>
      <c r="D736">
        <v>116</v>
      </c>
      <c r="E736">
        <v>3092</v>
      </c>
      <c r="F736" t="s">
        <v>430</v>
      </c>
      <c r="G736" t="s">
        <v>270</v>
      </c>
      <c r="H736" t="s">
        <v>429</v>
      </c>
      <c r="I736" s="13">
        <v>46252</v>
      </c>
      <c r="J736" s="13">
        <v>46373</v>
      </c>
      <c r="K736"/>
      <c r="L736" t="s">
        <v>360</v>
      </c>
      <c r="M736" t="s">
        <v>517</v>
      </c>
      <c r="N736">
        <v>12</v>
      </c>
      <c r="O736">
        <v>0</v>
      </c>
      <c r="P736">
        <v>0</v>
      </c>
      <c r="Q736">
        <v>0</v>
      </c>
      <c r="R736">
        <v>0</v>
      </c>
      <c r="S736" t="s">
        <v>197</v>
      </c>
      <c r="T736" t="s">
        <v>197</v>
      </c>
      <c r="U736">
        <v>0</v>
      </c>
      <c r="V736"/>
      <c r="W736">
        <v>2</v>
      </c>
      <c r="X736" t="s">
        <v>940</v>
      </c>
      <c r="Y736"/>
      <c r="Z736" t="s">
        <v>770</v>
      </c>
      <c r="AA736" t="s">
        <v>771</v>
      </c>
      <c r="AB736" t="s">
        <v>199</v>
      </c>
      <c r="AC736" t="s">
        <v>314</v>
      </c>
      <c r="AD736" t="s">
        <v>305</v>
      </c>
      <c r="AE736" t="s">
        <v>480</v>
      </c>
      <c r="AF736" s="13">
        <v>46252</v>
      </c>
      <c r="AG736" s="13">
        <v>46373</v>
      </c>
      <c r="AH736"/>
      <c r="AI736"/>
      <c r="AJ736"/>
      <c r="AK736"/>
      <c r="AL736"/>
      <c r="AM736"/>
      <c r="AN736"/>
      <c r="AO736"/>
      <c r="AP736"/>
      <c r="AQ736"/>
      <c r="AR736"/>
      <c r="AS736"/>
      <c r="AT736" s="59">
        <f>VLOOKUP($BR736,Tables!$D$14:$I$27,2,FALSE)*W736</f>
        <v>320</v>
      </c>
      <c r="AU736" s="59">
        <f>VLOOKUP($BR736,Tables!$D$14:$I$27,3,FALSE)</f>
        <v>0</v>
      </c>
      <c r="AV736" s="59">
        <f>VLOOKUP($BR736,Tables!$D$14:$I$27,4,FALSE)*W736</f>
        <v>0</v>
      </c>
      <c r="AW736" s="59">
        <f>VLOOKUP($BR736,Tables!$D$14:$I$27,5,FALSE)*W736</f>
        <v>0</v>
      </c>
      <c r="AX736" s="52">
        <f>IF(ISERROR(VLOOKUP(V736,Tables!$A$2:$B$27,2,FALSE))=TRUE,0,VLOOKUP(V736,Tables!$A$2:$B$27,2,FALSE))*VLOOKUP(BR736,Tables!$D$14:$J$27,7,FALSE)</f>
        <v>0</v>
      </c>
      <c r="AY736" s="52">
        <f>IF(ISERROR(VLOOKUP(BS736,Tables!$A$2:$B$31,2,FALSE))=TRUE,0,VLOOKUP(BS736,Tables!$A$2:$B$31,2,FALSE))</f>
        <v>0</v>
      </c>
      <c r="AZ736" s="59">
        <f>VLOOKUP($BR736,Tables!$D$14:$K$27,8,FALSE)</f>
        <v>0</v>
      </c>
      <c r="BA736" s="59">
        <f>IF(OR(BR736="T150",BR736="HYBT150"),W736*Tables!$L$23,0)</f>
        <v>160</v>
      </c>
      <c r="BB736" s="59">
        <f>IF(OR(BR736="T200",BR736="HYBT200"),W736*Tables!$E$24,0)</f>
        <v>0</v>
      </c>
      <c r="BC736" s="61">
        <f t="shared" si="151"/>
        <v>480</v>
      </c>
      <c r="BD736" s="55" t="str">
        <f t="shared" si="162"/>
        <v/>
      </c>
      <c r="BE736" s="55" t="str">
        <f t="shared" si="162"/>
        <v/>
      </c>
      <c r="BF736" s="55" t="str">
        <f t="shared" si="162"/>
        <v/>
      </c>
      <c r="BG736" s="55" t="str">
        <f t="shared" si="162"/>
        <v/>
      </c>
      <c r="BH736" s="55" t="str">
        <f t="shared" si="162"/>
        <v/>
      </c>
      <c r="BI736" s="55" t="str">
        <f t="shared" si="162"/>
        <v/>
      </c>
      <c r="BJ736" s="55" t="str">
        <f t="shared" si="162"/>
        <v/>
      </c>
      <c r="BK736" s="55" t="str">
        <f t="shared" si="162"/>
        <v/>
      </c>
      <c r="BL736" s="55" t="str">
        <f t="shared" si="162"/>
        <v/>
      </c>
      <c r="BM736" s="55" t="str">
        <f t="shared" si="162"/>
        <v/>
      </c>
      <c r="BN736" s="55" t="str">
        <f t="shared" si="162"/>
        <v/>
      </c>
      <c r="BO736" s="55" t="str">
        <f t="shared" si="162"/>
        <v/>
      </c>
      <c r="BP736" s="55" t="str">
        <f t="shared" si="162"/>
        <v>T150</v>
      </c>
      <c r="BQ736" s="55" t="str">
        <f t="shared" si="162"/>
        <v/>
      </c>
      <c r="BR736" s="62" t="str">
        <f t="shared" si="152"/>
        <v>T150</v>
      </c>
      <c r="BS736" s="62" t="str">
        <f t="shared" si="153"/>
        <v/>
      </c>
      <c r="BT736" s="63">
        <f t="shared" si="154"/>
        <v>122</v>
      </c>
      <c r="BU736" s="64">
        <f t="shared" si="155"/>
        <v>6.3199999999999994</v>
      </c>
      <c r="BV736" s="64">
        <f t="shared" si="156"/>
        <v>13.639999999999999</v>
      </c>
      <c r="BW736" s="64">
        <f t="shared" si="157"/>
        <v>101.64</v>
      </c>
      <c r="BX736" s="65">
        <f t="shared" si="158"/>
        <v>46258.32</v>
      </c>
      <c r="BY736" s="65">
        <f t="shared" si="159"/>
        <v>46265.64</v>
      </c>
      <c r="BZ736" s="65">
        <f t="shared" si="160"/>
        <v>46353.64</v>
      </c>
    </row>
    <row r="737" spans="1:78" ht="15.5" x14ac:dyDescent="0.35">
      <c r="A737">
        <v>71171</v>
      </c>
      <c r="B737" t="s">
        <v>782</v>
      </c>
      <c r="C737" t="s">
        <v>429</v>
      </c>
      <c r="D737">
        <v>116</v>
      </c>
      <c r="E737" t="s">
        <v>488</v>
      </c>
      <c r="F737" t="s">
        <v>430</v>
      </c>
      <c r="G737" t="s">
        <v>270</v>
      </c>
      <c r="H737" t="s">
        <v>429</v>
      </c>
      <c r="I737" s="13">
        <v>46251</v>
      </c>
      <c r="J737" s="13">
        <v>46304</v>
      </c>
      <c r="K737" s="13">
        <v>46277</v>
      </c>
      <c r="L737" t="s">
        <v>787</v>
      </c>
      <c r="M737" t="s">
        <v>193</v>
      </c>
      <c r="N737">
        <v>12</v>
      </c>
      <c r="O737">
        <v>12</v>
      </c>
      <c r="P737">
        <v>12</v>
      </c>
      <c r="Q737">
        <v>12</v>
      </c>
      <c r="R737">
        <v>1</v>
      </c>
      <c r="S737">
        <v>275477</v>
      </c>
      <c r="T737" t="s">
        <v>448</v>
      </c>
      <c r="U737">
        <v>0</v>
      </c>
      <c r="V737"/>
      <c r="W737">
        <v>2</v>
      </c>
      <c r="X737" t="s">
        <v>194</v>
      </c>
      <c r="Y737"/>
      <c r="Z737" t="s">
        <v>769</v>
      </c>
      <c r="AA737" t="s">
        <v>206</v>
      </c>
      <c r="AB737">
        <v>1405</v>
      </c>
      <c r="AC737" t="s">
        <v>195</v>
      </c>
      <c r="AD737" t="s">
        <v>21</v>
      </c>
      <c r="AE737" t="s">
        <v>483</v>
      </c>
      <c r="AF737" s="13">
        <v>46251</v>
      </c>
      <c r="AG737" s="13">
        <v>46304</v>
      </c>
      <c r="AH737"/>
      <c r="AI737"/>
      <c r="AJ737"/>
      <c r="AK737"/>
      <c r="AL737"/>
      <c r="AM737"/>
      <c r="AN737"/>
      <c r="AO737"/>
      <c r="AP737"/>
      <c r="AQ737"/>
      <c r="AR737"/>
      <c r="AS737"/>
      <c r="AT737" s="59">
        <f>VLOOKUP($BR737,Tables!$D$14:$I$27,2,FALSE)*W737</f>
        <v>320</v>
      </c>
      <c r="AU737" s="59">
        <f>VLOOKUP($BR737,Tables!$D$14:$I$27,3,FALSE)</f>
        <v>0</v>
      </c>
      <c r="AV737" s="59">
        <f>VLOOKUP($BR737,Tables!$D$14:$I$27,4,FALSE)*W737</f>
        <v>0</v>
      </c>
      <c r="AW737" s="59">
        <f>VLOOKUP($BR737,Tables!$D$14:$I$27,5,FALSE)*W737</f>
        <v>0</v>
      </c>
      <c r="AX737" s="52">
        <f>IF(ISERROR(VLOOKUP(V737,Tables!$A$2:$B$27,2,FALSE))=TRUE,0,VLOOKUP(V737,Tables!$A$2:$B$27,2,FALSE))*VLOOKUP(BR737,Tables!$D$14:$J$27,7,FALSE)</f>
        <v>0</v>
      </c>
      <c r="AY737" s="52">
        <f>IF(ISERROR(VLOOKUP(BS737,Tables!$A$2:$B$31,2,FALSE))=TRUE,0,VLOOKUP(BS737,Tables!$A$2:$B$31,2,FALSE))</f>
        <v>0</v>
      </c>
      <c r="AZ737" s="59">
        <f>VLOOKUP($BR737,Tables!$D$14:$K$27,8,FALSE)</f>
        <v>0</v>
      </c>
      <c r="BA737" s="59">
        <f>IF(OR(BR737="T150",BR737="HYBT150"),W737*Tables!$L$23,0)</f>
        <v>160</v>
      </c>
      <c r="BB737" s="59">
        <f>IF(OR(BR737="T200",BR737="HYBT200"),W737*Tables!$E$24,0)</f>
        <v>0</v>
      </c>
      <c r="BC737" s="61">
        <f t="shared" si="151"/>
        <v>480</v>
      </c>
      <c r="BD737" s="55" t="str">
        <f t="shared" si="162"/>
        <v/>
      </c>
      <c r="BE737" s="55" t="str">
        <f t="shared" si="162"/>
        <v/>
      </c>
      <c r="BF737" s="55" t="str">
        <f t="shared" si="162"/>
        <v/>
      </c>
      <c r="BG737" s="55" t="str">
        <f t="shared" si="162"/>
        <v/>
      </c>
      <c r="BH737" s="55" t="str">
        <f t="shared" si="162"/>
        <v/>
      </c>
      <c r="BI737" s="55" t="str">
        <f t="shared" si="162"/>
        <v/>
      </c>
      <c r="BJ737" s="55" t="str">
        <f t="shared" si="162"/>
        <v/>
      </c>
      <c r="BK737" s="55" t="str">
        <f t="shared" si="162"/>
        <v/>
      </c>
      <c r="BL737" s="55" t="str">
        <f t="shared" si="162"/>
        <v/>
      </c>
      <c r="BM737" s="55" t="str">
        <f t="shared" si="162"/>
        <v/>
      </c>
      <c r="BN737" s="55" t="str">
        <f t="shared" si="162"/>
        <v/>
      </c>
      <c r="BO737" s="55" t="str">
        <f t="shared" si="162"/>
        <v/>
      </c>
      <c r="BP737" s="55" t="str">
        <f t="shared" si="162"/>
        <v>T150</v>
      </c>
      <c r="BQ737" s="55" t="str">
        <f t="shared" si="162"/>
        <v/>
      </c>
      <c r="BR737" s="62" t="str">
        <f t="shared" si="152"/>
        <v>T150</v>
      </c>
      <c r="BS737" s="62" t="str">
        <f t="shared" si="153"/>
        <v/>
      </c>
      <c r="BT737" s="63">
        <f t="shared" si="154"/>
        <v>54</v>
      </c>
      <c r="BU737" s="64">
        <f t="shared" si="155"/>
        <v>2.2399999999999998</v>
      </c>
      <c r="BV737" s="64">
        <f t="shared" si="156"/>
        <v>5.4799999999999995</v>
      </c>
      <c r="BW737" s="64">
        <f t="shared" si="157"/>
        <v>44.519999999999996</v>
      </c>
      <c r="BX737" s="65">
        <f t="shared" si="158"/>
        <v>46253.24</v>
      </c>
      <c r="BY737" s="65">
        <f t="shared" si="159"/>
        <v>46256.480000000003</v>
      </c>
      <c r="BZ737" s="65">
        <f t="shared" si="160"/>
        <v>46295.519999999997</v>
      </c>
    </row>
    <row r="738" spans="1:78" ht="15.5" x14ac:dyDescent="0.35">
      <c r="A738">
        <v>71172</v>
      </c>
      <c r="B738" t="s">
        <v>782</v>
      </c>
      <c r="C738" t="s">
        <v>429</v>
      </c>
      <c r="D738">
        <v>116</v>
      </c>
      <c r="E738" t="s">
        <v>497</v>
      </c>
      <c r="F738" t="s">
        <v>430</v>
      </c>
      <c r="G738" t="s">
        <v>270</v>
      </c>
      <c r="H738" t="s">
        <v>429</v>
      </c>
      <c r="I738" s="13">
        <v>46251</v>
      </c>
      <c r="J738" s="13">
        <v>46304</v>
      </c>
      <c r="K738" s="13">
        <v>46277</v>
      </c>
      <c r="L738" t="s">
        <v>787</v>
      </c>
      <c r="M738" t="s">
        <v>193</v>
      </c>
      <c r="N738">
        <v>12</v>
      </c>
      <c r="O738">
        <v>12</v>
      </c>
      <c r="P738">
        <v>12</v>
      </c>
      <c r="Q738">
        <v>12</v>
      </c>
      <c r="R738">
        <v>2</v>
      </c>
      <c r="S738">
        <v>185171</v>
      </c>
      <c r="T738" t="s">
        <v>1197</v>
      </c>
      <c r="U738">
        <v>0</v>
      </c>
      <c r="V738"/>
      <c r="W738">
        <v>2</v>
      </c>
      <c r="X738" t="s">
        <v>194</v>
      </c>
      <c r="Y738"/>
      <c r="Z738" t="s">
        <v>769</v>
      </c>
      <c r="AA738" t="s">
        <v>206</v>
      </c>
      <c r="AB738">
        <v>1405</v>
      </c>
      <c r="AC738" t="s">
        <v>1</v>
      </c>
      <c r="AD738" t="s">
        <v>342</v>
      </c>
      <c r="AE738" t="s">
        <v>483</v>
      </c>
      <c r="AF738" s="13">
        <v>46251</v>
      </c>
      <c r="AG738" s="13">
        <v>46304</v>
      </c>
      <c r="AH738"/>
      <c r="AI738"/>
      <c r="AJ738"/>
      <c r="AK738"/>
      <c r="AL738"/>
      <c r="AM738"/>
      <c r="AN738"/>
      <c r="AO738"/>
      <c r="AP738"/>
      <c r="AQ738"/>
      <c r="AR738"/>
      <c r="AS738"/>
      <c r="AT738" s="59">
        <f>VLOOKUP($BR738,Tables!$D$14:$I$27,2,FALSE)*W738</f>
        <v>320</v>
      </c>
      <c r="AU738" s="59">
        <f>VLOOKUP($BR738,Tables!$D$14:$I$27,3,FALSE)</f>
        <v>0</v>
      </c>
      <c r="AV738" s="59">
        <f>VLOOKUP($BR738,Tables!$D$14:$I$27,4,FALSE)*W738</f>
        <v>0</v>
      </c>
      <c r="AW738" s="59">
        <f>VLOOKUP($BR738,Tables!$D$14:$I$27,5,FALSE)*W738</f>
        <v>0</v>
      </c>
      <c r="AX738" s="52">
        <f>IF(ISERROR(VLOOKUP(V738,Tables!$A$2:$B$27,2,FALSE))=TRUE,0,VLOOKUP(V738,Tables!$A$2:$B$27,2,FALSE))*VLOOKUP(BR738,Tables!$D$14:$J$27,7,FALSE)</f>
        <v>0</v>
      </c>
      <c r="AY738" s="52">
        <f>IF(ISERROR(VLOOKUP(BS738,Tables!$A$2:$B$31,2,FALSE))=TRUE,0,VLOOKUP(BS738,Tables!$A$2:$B$31,2,FALSE))</f>
        <v>0</v>
      </c>
      <c r="AZ738" s="59">
        <f>VLOOKUP($BR738,Tables!$D$14:$K$27,8,FALSE)</f>
        <v>0</v>
      </c>
      <c r="BA738" s="59">
        <f>IF(OR(BR738="T150",BR738="HYBT150"),W738*Tables!$L$23,0)</f>
        <v>160</v>
      </c>
      <c r="BB738" s="59">
        <f>IF(OR(BR738="T200",BR738="HYBT200"),W738*Tables!$E$24,0)</f>
        <v>0</v>
      </c>
      <c r="BC738" s="61">
        <f t="shared" si="151"/>
        <v>480</v>
      </c>
      <c r="BD738" s="55" t="str">
        <f t="shared" si="162"/>
        <v/>
      </c>
      <c r="BE738" s="55" t="str">
        <f t="shared" si="162"/>
        <v/>
      </c>
      <c r="BF738" s="55" t="str">
        <f t="shared" si="162"/>
        <v/>
      </c>
      <c r="BG738" s="55" t="str">
        <f t="shared" si="162"/>
        <v/>
      </c>
      <c r="BH738" s="55" t="str">
        <f t="shared" si="162"/>
        <v/>
      </c>
      <c r="BI738" s="55" t="str">
        <f t="shared" si="162"/>
        <v/>
      </c>
      <c r="BJ738" s="55" t="str">
        <f t="shared" si="162"/>
        <v/>
      </c>
      <c r="BK738" s="55" t="str">
        <f t="shared" si="162"/>
        <v/>
      </c>
      <c r="BL738" s="55" t="str">
        <f t="shared" si="162"/>
        <v/>
      </c>
      <c r="BM738" s="55" t="str">
        <f t="shared" si="162"/>
        <v/>
      </c>
      <c r="BN738" s="55" t="str">
        <f t="shared" si="162"/>
        <v/>
      </c>
      <c r="BO738" s="55" t="str">
        <f t="shared" si="162"/>
        <v/>
      </c>
      <c r="BP738" s="55" t="str">
        <f t="shared" si="162"/>
        <v>T150</v>
      </c>
      <c r="BQ738" s="55" t="str">
        <f t="shared" si="162"/>
        <v/>
      </c>
      <c r="BR738" s="62" t="str">
        <f t="shared" si="152"/>
        <v>T150</v>
      </c>
      <c r="BS738" s="62" t="str">
        <f t="shared" si="153"/>
        <v/>
      </c>
      <c r="BT738" s="63">
        <f t="shared" si="154"/>
        <v>54</v>
      </c>
      <c r="BU738" s="64">
        <f t="shared" si="155"/>
        <v>2.2399999999999998</v>
      </c>
      <c r="BV738" s="64">
        <f t="shared" si="156"/>
        <v>5.4799999999999995</v>
      </c>
      <c r="BW738" s="64">
        <f t="shared" si="157"/>
        <v>44.519999999999996</v>
      </c>
      <c r="BX738" s="65">
        <f t="shared" si="158"/>
        <v>46253.24</v>
      </c>
      <c r="BY738" s="65">
        <f t="shared" si="159"/>
        <v>46256.480000000003</v>
      </c>
      <c r="BZ738" s="65">
        <f t="shared" si="160"/>
        <v>46295.519999999997</v>
      </c>
    </row>
    <row r="739" spans="1:78" ht="15.5" x14ac:dyDescent="0.35">
      <c r="A739">
        <v>71651</v>
      </c>
      <c r="B739" t="s">
        <v>782</v>
      </c>
      <c r="C739" t="s">
        <v>429</v>
      </c>
      <c r="D739">
        <v>122</v>
      </c>
      <c r="E739" t="s">
        <v>488</v>
      </c>
      <c r="F739" t="s">
        <v>431</v>
      </c>
      <c r="G739" t="s">
        <v>270</v>
      </c>
      <c r="H739" t="s">
        <v>429</v>
      </c>
      <c r="I739" s="13">
        <v>46252</v>
      </c>
      <c r="J739" s="13">
        <v>46304</v>
      </c>
      <c r="K739" s="13">
        <v>46278</v>
      </c>
      <c r="L739" t="s">
        <v>787</v>
      </c>
      <c r="M739" t="s">
        <v>193</v>
      </c>
      <c r="N739">
        <v>12</v>
      </c>
      <c r="O739">
        <v>11</v>
      </c>
      <c r="P739">
        <v>11</v>
      </c>
      <c r="Q739">
        <v>11</v>
      </c>
      <c r="R739">
        <v>4</v>
      </c>
      <c r="S739">
        <v>275477</v>
      </c>
      <c r="T739" t="s">
        <v>448</v>
      </c>
      <c r="U739">
        <v>0</v>
      </c>
      <c r="V739"/>
      <c r="W739">
        <v>2</v>
      </c>
      <c r="X739" t="s">
        <v>194</v>
      </c>
      <c r="Y739"/>
      <c r="Z739" t="s">
        <v>769</v>
      </c>
      <c r="AA739" t="s">
        <v>206</v>
      </c>
      <c r="AB739">
        <v>1405</v>
      </c>
      <c r="AC739" t="s">
        <v>195</v>
      </c>
      <c r="AD739" t="s">
        <v>21</v>
      </c>
      <c r="AE739" t="s">
        <v>496</v>
      </c>
      <c r="AF739" s="13">
        <v>46252</v>
      </c>
      <c r="AG739" s="13">
        <v>46304</v>
      </c>
      <c r="AH739"/>
      <c r="AI739"/>
      <c r="AJ739"/>
      <c r="AK739"/>
      <c r="AL739"/>
      <c r="AM739"/>
      <c r="AN739"/>
      <c r="AO739"/>
      <c r="AP739"/>
      <c r="AQ739"/>
      <c r="AR739"/>
      <c r="AS739"/>
      <c r="AT739" s="59">
        <f>VLOOKUP($BR739,Tables!$D$14:$I$27,2,FALSE)*W739</f>
        <v>320</v>
      </c>
      <c r="AU739" s="59">
        <f>VLOOKUP($BR739,Tables!$D$14:$I$27,3,FALSE)</f>
        <v>0</v>
      </c>
      <c r="AV739" s="59">
        <f>VLOOKUP($BR739,Tables!$D$14:$I$27,4,FALSE)*W739</f>
        <v>0</v>
      </c>
      <c r="AW739" s="59">
        <f>VLOOKUP($BR739,Tables!$D$14:$I$27,5,FALSE)*W739</f>
        <v>0</v>
      </c>
      <c r="AX739" s="52">
        <f>IF(ISERROR(VLOOKUP(V739,Tables!$A$2:$B$27,2,FALSE))=TRUE,0,VLOOKUP(V739,Tables!$A$2:$B$27,2,FALSE))*VLOOKUP(BR739,Tables!$D$14:$J$27,7,FALSE)</f>
        <v>0</v>
      </c>
      <c r="AY739" s="52">
        <f>IF(ISERROR(VLOOKUP(BS739,Tables!$A$2:$B$31,2,FALSE))=TRUE,0,VLOOKUP(BS739,Tables!$A$2:$B$31,2,FALSE))</f>
        <v>0</v>
      </c>
      <c r="AZ739" s="59">
        <f>VLOOKUP($BR739,Tables!$D$14:$K$27,8,FALSE)</f>
        <v>0</v>
      </c>
      <c r="BA739" s="59">
        <f>IF(OR(BR739="T150",BR739="HYBT150"),W739*Tables!$L$23,0)</f>
        <v>160</v>
      </c>
      <c r="BB739" s="59">
        <f>IF(OR(BR739="T200",BR739="HYBT200"),W739*Tables!$E$24,0)</f>
        <v>0</v>
      </c>
      <c r="BC739" s="61">
        <f t="shared" si="151"/>
        <v>480</v>
      </c>
      <c r="BD739" s="55" t="str">
        <f t="shared" si="162"/>
        <v/>
      </c>
      <c r="BE739" s="55" t="str">
        <f t="shared" si="162"/>
        <v/>
      </c>
      <c r="BF739" s="55" t="str">
        <f t="shared" si="162"/>
        <v/>
      </c>
      <c r="BG739" s="55" t="str">
        <f t="shared" si="162"/>
        <v/>
      </c>
      <c r="BH739" s="55" t="str">
        <f t="shared" si="162"/>
        <v/>
      </c>
      <c r="BI739" s="55" t="str">
        <f t="shared" si="162"/>
        <v/>
      </c>
      <c r="BJ739" s="55" t="str">
        <f t="shared" si="162"/>
        <v/>
      </c>
      <c r="BK739" s="55" t="str">
        <f t="shared" si="162"/>
        <v/>
      </c>
      <c r="BL739" s="55" t="str">
        <f t="shared" si="162"/>
        <v/>
      </c>
      <c r="BM739" s="55" t="str">
        <f t="shared" si="162"/>
        <v/>
      </c>
      <c r="BN739" s="55" t="str">
        <f t="shared" si="162"/>
        <v/>
      </c>
      <c r="BO739" s="55" t="str">
        <f t="shared" si="162"/>
        <v/>
      </c>
      <c r="BP739" s="55" t="str">
        <f t="shared" si="162"/>
        <v>T150</v>
      </c>
      <c r="BQ739" s="55" t="str">
        <f t="shared" si="162"/>
        <v/>
      </c>
      <c r="BR739" s="62" t="str">
        <f t="shared" si="152"/>
        <v>T150</v>
      </c>
      <c r="BS739" s="62" t="str">
        <f t="shared" si="153"/>
        <v/>
      </c>
      <c r="BT739" s="63">
        <f t="shared" si="154"/>
        <v>53</v>
      </c>
      <c r="BU739" s="64">
        <f t="shared" si="155"/>
        <v>2.1799999999999997</v>
      </c>
      <c r="BV739" s="64">
        <f t="shared" si="156"/>
        <v>5.3599999999999994</v>
      </c>
      <c r="BW739" s="64">
        <f t="shared" si="157"/>
        <v>43.68</v>
      </c>
      <c r="BX739" s="65">
        <f t="shared" si="158"/>
        <v>46254.18</v>
      </c>
      <c r="BY739" s="65">
        <f t="shared" si="159"/>
        <v>46257.36</v>
      </c>
      <c r="BZ739" s="65">
        <f t="shared" si="160"/>
        <v>46295.68</v>
      </c>
    </row>
    <row r="740" spans="1:78" ht="15.5" x14ac:dyDescent="0.35">
      <c r="A740">
        <v>72086</v>
      </c>
      <c r="B740" t="s">
        <v>782</v>
      </c>
      <c r="C740" t="s">
        <v>429</v>
      </c>
      <c r="D740">
        <v>122</v>
      </c>
      <c r="E740" t="s">
        <v>497</v>
      </c>
      <c r="F740" t="s">
        <v>431</v>
      </c>
      <c r="G740" t="s">
        <v>270</v>
      </c>
      <c r="H740" t="s">
        <v>429</v>
      </c>
      <c r="I740" s="13">
        <v>46252</v>
      </c>
      <c r="J740" s="13">
        <v>46304</v>
      </c>
      <c r="K740" s="13">
        <v>46278</v>
      </c>
      <c r="L740" t="s">
        <v>787</v>
      </c>
      <c r="M740" t="s">
        <v>193</v>
      </c>
      <c r="N740">
        <v>12</v>
      </c>
      <c r="O740">
        <v>12</v>
      </c>
      <c r="P740">
        <v>12</v>
      </c>
      <c r="Q740">
        <v>12</v>
      </c>
      <c r="R740">
        <v>0</v>
      </c>
      <c r="S740">
        <v>269310</v>
      </c>
      <c r="T740" t="s">
        <v>1198</v>
      </c>
      <c r="U740">
        <v>0</v>
      </c>
      <c r="V740"/>
      <c r="W740">
        <v>2</v>
      </c>
      <c r="X740" t="s">
        <v>194</v>
      </c>
      <c r="Y740"/>
      <c r="Z740"/>
      <c r="AA740" t="s">
        <v>206</v>
      </c>
      <c r="AB740">
        <v>1405</v>
      </c>
      <c r="AC740" t="s">
        <v>1</v>
      </c>
      <c r="AD740" t="s">
        <v>342</v>
      </c>
      <c r="AE740" t="s">
        <v>496</v>
      </c>
      <c r="AF740" s="13">
        <v>46252</v>
      </c>
      <c r="AG740" s="13">
        <v>46304</v>
      </c>
      <c r="AH740"/>
      <c r="AI740"/>
      <c r="AJ740"/>
      <c r="AK740"/>
      <c r="AL740"/>
      <c r="AM740"/>
      <c r="AN740"/>
      <c r="AO740"/>
      <c r="AP740"/>
      <c r="AQ740"/>
      <c r="AR740"/>
      <c r="AS740"/>
      <c r="AT740" s="59">
        <f>VLOOKUP($BR740,Tables!$D$14:$I$27,2,FALSE)*W740</f>
        <v>320</v>
      </c>
      <c r="AU740" s="59">
        <f>VLOOKUP($BR740,Tables!$D$14:$I$27,3,FALSE)</f>
        <v>0</v>
      </c>
      <c r="AV740" s="59">
        <f>VLOOKUP($BR740,Tables!$D$14:$I$27,4,FALSE)*W740</f>
        <v>0</v>
      </c>
      <c r="AW740" s="59">
        <f>VLOOKUP($BR740,Tables!$D$14:$I$27,5,FALSE)*W740</f>
        <v>0</v>
      </c>
      <c r="AX740" s="52">
        <f>IF(ISERROR(VLOOKUP(V740,Tables!$A$2:$B$27,2,FALSE))=TRUE,0,VLOOKUP(V740,Tables!$A$2:$B$27,2,FALSE))*VLOOKUP(BR740,Tables!$D$14:$J$27,7,FALSE)</f>
        <v>0</v>
      </c>
      <c r="AY740" s="52">
        <f>IF(ISERROR(VLOOKUP(BS740,Tables!$A$2:$B$31,2,FALSE))=TRUE,0,VLOOKUP(BS740,Tables!$A$2:$B$31,2,FALSE))</f>
        <v>0</v>
      </c>
      <c r="AZ740" s="59">
        <f>VLOOKUP($BR740,Tables!$D$14:$K$27,8,FALSE)</f>
        <v>0</v>
      </c>
      <c r="BA740" s="59">
        <f>IF(OR(BR740="T150",BR740="HYBT150"),W740*Tables!$L$23,0)</f>
        <v>160</v>
      </c>
      <c r="BB740" s="59">
        <f>IF(OR(BR740="T200",BR740="HYBT200"),W740*Tables!$E$24,0)</f>
        <v>0</v>
      </c>
      <c r="BC740" s="61">
        <f t="shared" si="151"/>
        <v>480</v>
      </c>
      <c r="BD740" s="55" t="str">
        <f t="shared" si="162"/>
        <v/>
      </c>
      <c r="BE740" s="55" t="str">
        <f t="shared" si="162"/>
        <v/>
      </c>
      <c r="BF740" s="55" t="str">
        <f t="shared" si="162"/>
        <v/>
      </c>
      <c r="BG740" s="55" t="str">
        <f t="shared" si="162"/>
        <v/>
      </c>
      <c r="BH740" s="55" t="str">
        <f t="shared" si="162"/>
        <v/>
      </c>
      <c r="BI740" s="55" t="str">
        <f t="shared" si="162"/>
        <v/>
      </c>
      <c r="BJ740" s="55" t="str">
        <f t="shared" si="162"/>
        <v/>
      </c>
      <c r="BK740" s="55" t="str">
        <f t="shared" si="162"/>
        <v/>
      </c>
      <c r="BL740" s="55" t="str">
        <f t="shared" si="162"/>
        <v/>
      </c>
      <c r="BM740" s="55" t="str">
        <f t="shared" si="162"/>
        <v/>
      </c>
      <c r="BN740" s="55" t="str">
        <f t="shared" si="162"/>
        <v/>
      </c>
      <c r="BO740" s="55" t="str">
        <f t="shared" si="162"/>
        <v/>
      </c>
      <c r="BP740" s="55" t="str">
        <f t="shared" si="162"/>
        <v>T150</v>
      </c>
      <c r="BQ740" s="55" t="str">
        <f t="shared" si="162"/>
        <v/>
      </c>
      <c r="BR740" s="62" t="str">
        <f t="shared" si="152"/>
        <v>T150</v>
      </c>
      <c r="BS740" s="62" t="str">
        <f t="shared" si="153"/>
        <v/>
      </c>
      <c r="BT740" s="63">
        <f t="shared" si="154"/>
        <v>53</v>
      </c>
      <c r="BU740" s="64">
        <f t="shared" si="155"/>
        <v>2.1799999999999997</v>
      </c>
      <c r="BV740" s="64">
        <f t="shared" si="156"/>
        <v>5.3599999999999994</v>
      </c>
      <c r="BW740" s="64">
        <f t="shared" si="157"/>
        <v>43.68</v>
      </c>
      <c r="BX740" s="65">
        <f t="shared" si="158"/>
        <v>46254.18</v>
      </c>
      <c r="BY740" s="65">
        <f t="shared" si="159"/>
        <v>46257.36</v>
      </c>
      <c r="BZ740" s="65">
        <f t="shared" si="160"/>
        <v>46295.68</v>
      </c>
    </row>
    <row r="741" spans="1:78" ht="15.5" x14ac:dyDescent="0.35">
      <c r="A741">
        <v>70987</v>
      </c>
      <c r="B741" t="s">
        <v>782</v>
      </c>
      <c r="C741" t="s">
        <v>429</v>
      </c>
      <c r="D741">
        <v>124</v>
      </c>
      <c r="E741" t="s">
        <v>470</v>
      </c>
      <c r="F741" t="s">
        <v>432</v>
      </c>
      <c r="G741" t="s">
        <v>270</v>
      </c>
      <c r="H741" t="s">
        <v>429</v>
      </c>
      <c r="I741" s="13">
        <v>46308</v>
      </c>
      <c r="J741" s="13">
        <v>46367</v>
      </c>
      <c r="K741" s="13">
        <v>46337</v>
      </c>
      <c r="L741" t="s">
        <v>787</v>
      </c>
      <c r="M741" t="s">
        <v>193</v>
      </c>
      <c r="N741">
        <v>12</v>
      </c>
      <c r="O741">
        <v>12</v>
      </c>
      <c r="P741">
        <v>12</v>
      </c>
      <c r="Q741">
        <v>12</v>
      </c>
      <c r="R741">
        <v>0</v>
      </c>
      <c r="S741">
        <v>275477</v>
      </c>
      <c r="T741" t="s">
        <v>448</v>
      </c>
      <c r="U741">
        <v>0</v>
      </c>
      <c r="V741"/>
      <c r="W741">
        <v>2</v>
      </c>
      <c r="X741" t="s">
        <v>194</v>
      </c>
      <c r="Y741"/>
      <c r="Z741" t="s">
        <v>769</v>
      </c>
      <c r="AA741" t="s">
        <v>206</v>
      </c>
      <c r="AB741">
        <v>1405</v>
      </c>
      <c r="AC741" t="s">
        <v>195</v>
      </c>
      <c r="AD741" t="s">
        <v>21</v>
      </c>
      <c r="AE741" t="s">
        <v>496</v>
      </c>
      <c r="AF741" s="13">
        <v>46308</v>
      </c>
      <c r="AG741" s="13">
        <v>46367</v>
      </c>
      <c r="AH741"/>
      <c r="AI741"/>
      <c r="AJ741"/>
      <c r="AK741"/>
      <c r="AL741"/>
      <c r="AM741"/>
      <c r="AN741"/>
      <c r="AO741"/>
      <c r="AP741"/>
      <c r="AQ741"/>
      <c r="AR741"/>
      <c r="AS741"/>
      <c r="AT741" s="59">
        <f>VLOOKUP($BR741,Tables!$D$14:$I$27,2,FALSE)*W741</f>
        <v>320</v>
      </c>
      <c r="AU741" s="59">
        <f>VLOOKUP($BR741,Tables!$D$14:$I$27,3,FALSE)</f>
        <v>0</v>
      </c>
      <c r="AV741" s="59">
        <f>VLOOKUP($BR741,Tables!$D$14:$I$27,4,FALSE)*W741</f>
        <v>0</v>
      </c>
      <c r="AW741" s="59">
        <f>VLOOKUP($BR741,Tables!$D$14:$I$27,5,FALSE)*W741</f>
        <v>0</v>
      </c>
      <c r="AX741" s="52">
        <f>IF(ISERROR(VLOOKUP(V741,Tables!$A$2:$B$27,2,FALSE))=TRUE,0,VLOOKUP(V741,Tables!$A$2:$B$27,2,FALSE))*VLOOKUP(BR741,Tables!$D$14:$J$27,7,FALSE)</f>
        <v>0</v>
      </c>
      <c r="AY741" s="52">
        <f>IF(ISERROR(VLOOKUP(BS741,Tables!$A$2:$B$31,2,FALSE))=TRUE,0,VLOOKUP(BS741,Tables!$A$2:$B$31,2,FALSE))</f>
        <v>0</v>
      </c>
      <c r="AZ741" s="59">
        <f>VLOOKUP($BR741,Tables!$D$14:$K$27,8,FALSE)</f>
        <v>0</v>
      </c>
      <c r="BA741" s="59">
        <f>IF(OR(BR741="T150",BR741="HYBT150"),W741*Tables!$L$23,0)</f>
        <v>160</v>
      </c>
      <c r="BB741" s="59">
        <f>IF(OR(BR741="T200",BR741="HYBT200"),W741*Tables!$E$24,0)</f>
        <v>0</v>
      </c>
      <c r="BC741" s="61">
        <f t="shared" si="151"/>
        <v>480</v>
      </c>
      <c r="BD741" s="55" t="str">
        <f t="shared" si="162"/>
        <v/>
      </c>
      <c r="BE741" s="55" t="str">
        <f t="shared" si="162"/>
        <v/>
      </c>
      <c r="BF741" s="55" t="str">
        <f t="shared" si="162"/>
        <v/>
      </c>
      <c r="BG741" s="55" t="str">
        <f t="shared" si="162"/>
        <v/>
      </c>
      <c r="BH741" s="55" t="str">
        <f t="shared" si="162"/>
        <v/>
      </c>
      <c r="BI741" s="55" t="str">
        <f t="shared" si="162"/>
        <v/>
      </c>
      <c r="BJ741" s="55" t="str">
        <f t="shared" si="162"/>
        <v/>
      </c>
      <c r="BK741" s="55" t="str">
        <f t="shared" si="162"/>
        <v/>
      </c>
      <c r="BL741" s="55" t="str">
        <f t="shared" si="162"/>
        <v/>
      </c>
      <c r="BM741" s="55" t="str">
        <f t="shared" si="162"/>
        <v/>
      </c>
      <c r="BN741" s="55" t="str">
        <f t="shared" si="162"/>
        <v/>
      </c>
      <c r="BO741" s="55" t="str">
        <f t="shared" si="162"/>
        <v/>
      </c>
      <c r="BP741" s="55" t="str">
        <f t="shared" si="162"/>
        <v>T150</v>
      </c>
      <c r="BQ741" s="55" t="str">
        <f t="shared" si="162"/>
        <v/>
      </c>
      <c r="BR741" s="62" t="str">
        <f t="shared" si="152"/>
        <v>T150</v>
      </c>
      <c r="BS741" s="62" t="str">
        <f t="shared" si="153"/>
        <v/>
      </c>
      <c r="BT741" s="63">
        <f t="shared" si="154"/>
        <v>60</v>
      </c>
      <c r="BU741" s="64">
        <f t="shared" si="155"/>
        <v>2.5999999999999996</v>
      </c>
      <c r="BV741" s="64">
        <f t="shared" si="156"/>
        <v>6.1999999999999993</v>
      </c>
      <c r="BW741" s="64">
        <f t="shared" si="157"/>
        <v>49.559999999999995</v>
      </c>
      <c r="BX741" s="65">
        <f t="shared" si="158"/>
        <v>46310.6</v>
      </c>
      <c r="BY741" s="65">
        <f t="shared" si="159"/>
        <v>46314.2</v>
      </c>
      <c r="BZ741" s="65">
        <f t="shared" si="160"/>
        <v>46357.56</v>
      </c>
    </row>
    <row r="742" spans="1:78" ht="15.5" x14ac:dyDescent="0.35">
      <c r="A742">
        <v>72087</v>
      </c>
      <c r="B742" t="s">
        <v>782</v>
      </c>
      <c r="C742" t="s">
        <v>429</v>
      </c>
      <c r="D742">
        <v>124</v>
      </c>
      <c r="E742" t="s">
        <v>500</v>
      </c>
      <c r="F742" t="s">
        <v>432</v>
      </c>
      <c r="G742" t="s">
        <v>270</v>
      </c>
      <c r="H742" t="s">
        <v>429</v>
      </c>
      <c r="I742" s="13">
        <v>46308</v>
      </c>
      <c r="J742" s="13">
        <v>46367</v>
      </c>
      <c r="K742" s="13">
        <v>46337</v>
      </c>
      <c r="L742" t="s">
        <v>787</v>
      </c>
      <c r="M742" t="s">
        <v>193</v>
      </c>
      <c r="N742">
        <v>12</v>
      </c>
      <c r="O742">
        <v>12</v>
      </c>
      <c r="P742">
        <v>12</v>
      </c>
      <c r="Q742">
        <v>12</v>
      </c>
      <c r="R742">
        <v>0</v>
      </c>
      <c r="S742">
        <v>269310</v>
      </c>
      <c r="T742" t="s">
        <v>1198</v>
      </c>
      <c r="U742">
        <v>0</v>
      </c>
      <c r="V742"/>
      <c r="W742">
        <v>2</v>
      </c>
      <c r="X742" t="s">
        <v>194</v>
      </c>
      <c r="Y742"/>
      <c r="Z742"/>
      <c r="AA742" t="s">
        <v>206</v>
      </c>
      <c r="AB742">
        <v>1405</v>
      </c>
      <c r="AC742" t="s">
        <v>1</v>
      </c>
      <c r="AD742" t="s">
        <v>342</v>
      </c>
      <c r="AE742" t="s">
        <v>496</v>
      </c>
      <c r="AF742" s="13">
        <v>46308</v>
      </c>
      <c r="AG742" s="13">
        <v>46367</v>
      </c>
      <c r="AH742"/>
      <c r="AI742"/>
      <c r="AJ742"/>
      <c r="AK742"/>
      <c r="AL742"/>
      <c r="AM742"/>
      <c r="AN742"/>
      <c r="AO742"/>
      <c r="AP742"/>
      <c r="AQ742"/>
      <c r="AR742"/>
      <c r="AS742"/>
      <c r="AT742" s="59">
        <f>VLOOKUP($BR742,Tables!$D$14:$I$27,2,FALSE)*W742</f>
        <v>320</v>
      </c>
      <c r="AU742" s="59">
        <f>VLOOKUP($BR742,Tables!$D$14:$I$27,3,FALSE)</f>
        <v>0</v>
      </c>
      <c r="AV742" s="59">
        <f>VLOOKUP($BR742,Tables!$D$14:$I$27,4,FALSE)*W742</f>
        <v>0</v>
      </c>
      <c r="AW742" s="59">
        <f>VLOOKUP($BR742,Tables!$D$14:$I$27,5,FALSE)*W742</f>
        <v>0</v>
      </c>
      <c r="AX742" s="52">
        <f>IF(ISERROR(VLOOKUP(V742,Tables!$A$2:$B$27,2,FALSE))=TRUE,0,VLOOKUP(V742,Tables!$A$2:$B$27,2,FALSE))*VLOOKUP(BR742,Tables!$D$14:$J$27,7,FALSE)</f>
        <v>0</v>
      </c>
      <c r="AY742" s="52">
        <f>IF(ISERROR(VLOOKUP(BS742,Tables!$A$2:$B$31,2,FALSE))=TRUE,0,VLOOKUP(BS742,Tables!$A$2:$B$31,2,FALSE))</f>
        <v>0</v>
      </c>
      <c r="AZ742" s="59">
        <f>VLOOKUP($BR742,Tables!$D$14:$K$27,8,FALSE)</f>
        <v>0</v>
      </c>
      <c r="BA742" s="59">
        <f>IF(OR(BR742="T150",BR742="HYBT150"),W742*Tables!$L$23,0)</f>
        <v>160</v>
      </c>
      <c r="BB742" s="59">
        <f>IF(OR(BR742="T200",BR742="HYBT200"),W742*Tables!$E$24,0)</f>
        <v>0</v>
      </c>
      <c r="BC742" s="61">
        <f t="shared" si="151"/>
        <v>480</v>
      </c>
      <c r="BD742" s="55" t="str">
        <f t="shared" si="162"/>
        <v/>
      </c>
      <c r="BE742" s="55" t="str">
        <f t="shared" si="162"/>
        <v/>
      </c>
      <c r="BF742" s="55" t="str">
        <f t="shared" si="162"/>
        <v/>
      </c>
      <c r="BG742" s="55" t="str">
        <f t="shared" si="162"/>
        <v/>
      </c>
      <c r="BH742" s="55" t="str">
        <f t="shared" si="162"/>
        <v/>
      </c>
      <c r="BI742" s="55" t="str">
        <f t="shared" si="162"/>
        <v/>
      </c>
      <c r="BJ742" s="55" t="str">
        <f t="shared" si="162"/>
        <v/>
      </c>
      <c r="BK742" s="55" t="str">
        <f t="shared" si="162"/>
        <v/>
      </c>
      <c r="BL742" s="55" t="str">
        <f t="shared" ref="BD742:BQ760" si="163">IF(ISERROR(SEARCHB(" "&amp;BL$1&amp;" "," "&amp;$L742&amp;" "))=TRUE,"",BL$1)</f>
        <v/>
      </c>
      <c r="BM742" s="55" t="str">
        <f t="shared" si="163"/>
        <v/>
      </c>
      <c r="BN742" s="55" t="str">
        <f t="shared" si="163"/>
        <v/>
      </c>
      <c r="BO742" s="55" t="str">
        <f t="shared" si="163"/>
        <v/>
      </c>
      <c r="BP742" s="55" t="str">
        <f t="shared" si="163"/>
        <v>T150</v>
      </c>
      <c r="BQ742" s="55" t="str">
        <f t="shared" si="163"/>
        <v/>
      </c>
      <c r="BR742" s="62" t="str">
        <f t="shared" si="152"/>
        <v>T150</v>
      </c>
      <c r="BS742" s="62" t="str">
        <f t="shared" si="153"/>
        <v/>
      </c>
      <c r="BT742" s="63">
        <f t="shared" si="154"/>
        <v>60</v>
      </c>
      <c r="BU742" s="64">
        <f t="shared" si="155"/>
        <v>2.5999999999999996</v>
      </c>
      <c r="BV742" s="64">
        <f t="shared" si="156"/>
        <v>6.1999999999999993</v>
      </c>
      <c r="BW742" s="64">
        <f t="shared" si="157"/>
        <v>49.559999999999995</v>
      </c>
      <c r="BX742" s="65">
        <f t="shared" si="158"/>
        <v>46310.6</v>
      </c>
      <c r="BY742" s="65">
        <f t="shared" si="159"/>
        <v>46314.2</v>
      </c>
      <c r="BZ742" s="65">
        <f t="shared" si="160"/>
        <v>46357.56</v>
      </c>
    </row>
    <row r="743" spans="1:78" ht="15.5" x14ac:dyDescent="0.35">
      <c r="A743">
        <v>71866</v>
      </c>
      <c r="B743" t="s">
        <v>782</v>
      </c>
      <c r="C743" t="s">
        <v>429</v>
      </c>
      <c r="D743">
        <v>126</v>
      </c>
      <c r="E743">
        <v>3090</v>
      </c>
      <c r="F743" t="s">
        <v>433</v>
      </c>
      <c r="G743" t="s">
        <v>270</v>
      </c>
      <c r="H743" t="s">
        <v>429</v>
      </c>
      <c r="I743" s="13">
        <v>46253</v>
      </c>
      <c r="J743" s="13">
        <v>46374</v>
      </c>
      <c r="K743" s="13">
        <v>46313</v>
      </c>
      <c r="L743" t="s">
        <v>1073</v>
      </c>
      <c r="M743" t="s">
        <v>517</v>
      </c>
      <c r="N743">
        <v>12</v>
      </c>
      <c r="O743">
        <v>0</v>
      </c>
      <c r="P743">
        <v>0</v>
      </c>
      <c r="Q743">
        <v>0</v>
      </c>
      <c r="R743">
        <v>0</v>
      </c>
      <c r="S743">
        <v>84207</v>
      </c>
      <c r="T743" t="s">
        <v>1199</v>
      </c>
      <c r="U743">
        <v>0</v>
      </c>
      <c r="V743"/>
      <c r="W743">
        <v>2</v>
      </c>
      <c r="X743" t="s">
        <v>194</v>
      </c>
      <c r="Y743"/>
      <c r="Z743" t="s">
        <v>770</v>
      </c>
      <c r="AA743" t="s">
        <v>153</v>
      </c>
      <c r="AB743" t="s">
        <v>199</v>
      </c>
      <c r="AC743" t="s">
        <v>486</v>
      </c>
      <c r="AD743" t="s">
        <v>487</v>
      </c>
      <c r="AE743" t="s">
        <v>480</v>
      </c>
      <c r="AF743" s="13">
        <v>46253</v>
      </c>
      <c r="AG743" s="13">
        <v>46374</v>
      </c>
      <c r="AH743"/>
      <c r="AI743"/>
      <c r="AJ743"/>
      <c r="AK743"/>
      <c r="AL743"/>
      <c r="AM743"/>
      <c r="AN743"/>
      <c r="AO743"/>
      <c r="AP743"/>
      <c r="AQ743"/>
      <c r="AR743"/>
      <c r="AS743"/>
      <c r="AT743" s="59">
        <f>VLOOKUP($BR743,Tables!$D$14:$I$27,2,FALSE)*W743</f>
        <v>320</v>
      </c>
      <c r="AU743" s="59">
        <f>VLOOKUP($BR743,Tables!$D$14:$I$27,3,FALSE)</f>
        <v>0</v>
      </c>
      <c r="AV743" s="59">
        <f>VLOOKUP($BR743,Tables!$D$14:$I$27,4,FALSE)*W743</f>
        <v>0</v>
      </c>
      <c r="AW743" s="59">
        <f>VLOOKUP($BR743,Tables!$D$14:$I$27,5,FALSE)*W743</f>
        <v>0</v>
      </c>
      <c r="AX743" s="52">
        <f>IF(ISERROR(VLOOKUP(V743,Tables!$A$2:$B$27,2,FALSE))=TRUE,0,VLOOKUP(V743,Tables!$A$2:$B$27,2,FALSE))*VLOOKUP(BR743,Tables!$D$14:$J$27,7,FALSE)</f>
        <v>0</v>
      </c>
      <c r="AY743" s="52">
        <f>IF(ISERROR(VLOOKUP(BS743,Tables!$A$2:$B$31,2,FALSE))=TRUE,0,VLOOKUP(BS743,Tables!$A$2:$B$31,2,FALSE))</f>
        <v>0</v>
      </c>
      <c r="AZ743" s="59">
        <f>VLOOKUP($BR743,Tables!$D$14:$K$27,8,FALSE)</f>
        <v>0</v>
      </c>
      <c r="BA743" s="59">
        <f>IF(OR(BR743="T150",BR743="HYBT150"),W743*Tables!$L$23,0)</f>
        <v>160</v>
      </c>
      <c r="BB743" s="59">
        <f>IF(OR(BR743="T200",BR743="HYBT200"),W743*Tables!$E$24,0)</f>
        <v>0</v>
      </c>
      <c r="BC743" s="61">
        <f t="shared" si="151"/>
        <v>480</v>
      </c>
      <c r="BD743" s="55" t="str">
        <f t="shared" si="163"/>
        <v/>
      </c>
      <c r="BE743" s="55" t="str">
        <f t="shared" si="163"/>
        <v/>
      </c>
      <c r="BF743" s="55" t="str">
        <f t="shared" si="163"/>
        <v/>
      </c>
      <c r="BG743" s="55" t="str">
        <f t="shared" si="163"/>
        <v/>
      </c>
      <c r="BH743" s="55" t="str">
        <f t="shared" si="163"/>
        <v/>
      </c>
      <c r="BI743" s="55" t="str">
        <f t="shared" si="163"/>
        <v/>
      </c>
      <c r="BJ743" s="55" t="str">
        <f t="shared" si="163"/>
        <v/>
      </c>
      <c r="BK743" s="55" t="str">
        <f t="shared" si="163"/>
        <v/>
      </c>
      <c r="BL743" s="55" t="str">
        <f t="shared" si="163"/>
        <v/>
      </c>
      <c r="BM743" s="55" t="str">
        <f t="shared" si="163"/>
        <v/>
      </c>
      <c r="BN743" s="55" t="str">
        <f t="shared" si="163"/>
        <v/>
      </c>
      <c r="BO743" s="55" t="str">
        <f t="shared" si="163"/>
        <v/>
      </c>
      <c r="BP743" s="55" t="str">
        <f t="shared" si="163"/>
        <v>T150</v>
      </c>
      <c r="BQ743" s="55" t="str">
        <f t="shared" si="163"/>
        <v/>
      </c>
      <c r="BR743" s="62" t="str">
        <f t="shared" si="152"/>
        <v>T150</v>
      </c>
      <c r="BS743" s="62" t="str">
        <f t="shared" si="153"/>
        <v/>
      </c>
      <c r="BT743" s="63">
        <f t="shared" si="154"/>
        <v>122</v>
      </c>
      <c r="BU743" s="64">
        <f t="shared" si="155"/>
        <v>6.3199999999999994</v>
      </c>
      <c r="BV743" s="64">
        <f t="shared" si="156"/>
        <v>13.639999999999999</v>
      </c>
      <c r="BW743" s="64">
        <f t="shared" si="157"/>
        <v>101.64</v>
      </c>
      <c r="BX743" s="65">
        <f t="shared" si="158"/>
        <v>46259.32</v>
      </c>
      <c r="BY743" s="65">
        <f t="shared" si="159"/>
        <v>46266.64</v>
      </c>
      <c r="BZ743" s="65">
        <f t="shared" si="160"/>
        <v>46356.639999999999</v>
      </c>
    </row>
    <row r="744" spans="1:78" ht="15.5" x14ac:dyDescent="0.35">
      <c r="A744">
        <v>71867</v>
      </c>
      <c r="B744" t="s">
        <v>782</v>
      </c>
      <c r="C744" t="s">
        <v>429</v>
      </c>
      <c r="D744">
        <v>126</v>
      </c>
      <c r="E744">
        <v>3091</v>
      </c>
      <c r="F744" t="s">
        <v>433</v>
      </c>
      <c r="G744" t="s">
        <v>270</v>
      </c>
      <c r="H744" t="s">
        <v>429</v>
      </c>
      <c r="I744" s="13">
        <v>46253</v>
      </c>
      <c r="J744" s="13">
        <v>46374</v>
      </c>
      <c r="K744" s="13">
        <v>46313</v>
      </c>
      <c r="L744" t="s">
        <v>1073</v>
      </c>
      <c r="M744" t="s">
        <v>517</v>
      </c>
      <c r="N744">
        <v>12</v>
      </c>
      <c r="O744">
        <v>0</v>
      </c>
      <c r="P744">
        <v>0</v>
      </c>
      <c r="Q744">
        <v>0</v>
      </c>
      <c r="R744">
        <v>0</v>
      </c>
      <c r="S744">
        <v>84207</v>
      </c>
      <c r="T744" t="s">
        <v>1199</v>
      </c>
      <c r="U744">
        <v>0</v>
      </c>
      <c r="V744"/>
      <c r="W744">
        <v>2</v>
      </c>
      <c r="X744" t="s">
        <v>194</v>
      </c>
      <c r="Y744"/>
      <c r="Z744" t="s">
        <v>770</v>
      </c>
      <c r="AA744" t="s">
        <v>153</v>
      </c>
      <c r="AB744" t="s">
        <v>199</v>
      </c>
      <c r="AC744" t="s">
        <v>215</v>
      </c>
      <c r="AD744" t="s">
        <v>603</v>
      </c>
      <c r="AE744" t="s">
        <v>480</v>
      </c>
      <c r="AF744" s="13">
        <v>46253</v>
      </c>
      <c r="AG744" s="13">
        <v>46374</v>
      </c>
      <c r="AH744"/>
      <c r="AI744"/>
      <c r="AJ744"/>
      <c r="AK744"/>
      <c r="AL744"/>
      <c r="AM744"/>
      <c r="AN744"/>
      <c r="AO744"/>
      <c r="AP744"/>
      <c r="AQ744"/>
      <c r="AR744"/>
      <c r="AS744"/>
      <c r="AT744" s="59">
        <f>VLOOKUP($BR744,Tables!$D$14:$I$27,2,FALSE)*W744</f>
        <v>320</v>
      </c>
      <c r="AU744" s="59">
        <f>VLOOKUP($BR744,Tables!$D$14:$I$27,3,FALSE)</f>
        <v>0</v>
      </c>
      <c r="AV744" s="59">
        <f>VLOOKUP($BR744,Tables!$D$14:$I$27,4,FALSE)*W744</f>
        <v>0</v>
      </c>
      <c r="AW744" s="59">
        <f>VLOOKUP($BR744,Tables!$D$14:$I$27,5,FALSE)*W744</f>
        <v>0</v>
      </c>
      <c r="AX744" s="52">
        <f>IF(ISERROR(VLOOKUP(V744,Tables!$A$2:$B$27,2,FALSE))=TRUE,0,VLOOKUP(V744,Tables!$A$2:$B$27,2,FALSE))*VLOOKUP(BR744,Tables!$D$14:$J$27,7,FALSE)</f>
        <v>0</v>
      </c>
      <c r="AY744" s="52">
        <f>IF(ISERROR(VLOOKUP(BS744,Tables!$A$2:$B$31,2,FALSE))=TRUE,0,VLOOKUP(BS744,Tables!$A$2:$B$31,2,FALSE))</f>
        <v>0</v>
      </c>
      <c r="AZ744" s="59">
        <f>VLOOKUP($BR744,Tables!$D$14:$K$27,8,FALSE)</f>
        <v>0</v>
      </c>
      <c r="BA744" s="59">
        <f>IF(OR(BR744="T150",BR744="HYBT150"),W744*Tables!$L$23,0)</f>
        <v>160</v>
      </c>
      <c r="BB744" s="59">
        <f>IF(OR(BR744="T200",BR744="HYBT200"),W744*Tables!$E$24,0)</f>
        <v>0</v>
      </c>
      <c r="BC744" s="61">
        <f t="shared" si="151"/>
        <v>480</v>
      </c>
      <c r="BD744" s="55" t="str">
        <f t="shared" si="163"/>
        <v/>
      </c>
      <c r="BE744" s="55" t="str">
        <f t="shared" si="163"/>
        <v/>
      </c>
      <c r="BF744" s="55" t="str">
        <f t="shared" si="163"/>
        <v/>
      </c>
      <c r="BG744" s="55" t="str">
        <f t="shared" si="163"/>
        <v/>
      </c>
      <c r="BH744" s="55" t="str">
        <f t="shared" si="163"/>
        <v/>
      </c>
      <c r="BI744" s="55" t="str">
        <f t="shared" si="163"/>
        <v/>
      </c>
      <c r="BJ744" s="55" t="str">
        <f t="shared" si="163"/>
        <v/>
      </c>
      <c r="BK744" s="55" t="str">
        <f t="shared" si="163"/>
        <v/>
      </c>
      <c r="BL744" s="55" t="str">
        <f t="shared" si="163"/>
        <v/>
      </c>
      <c r="BM744" s="55" t="str">
        <f t="shared" si="163"/>
        <v/>
      </c>
      <c r="BN744" s="55" t="str">
        <f t="shared" si="163"/>
        <v/>
      </c>
      <c r="BO744" s="55" t="str">
        <f t="shared" si="163"/>
        <v/>
      </c>
      <c r="BP744" s="55" t="str">
        <f t="shared" si="163"/>
        <v>T150</v>
      </c>
      <c r="BQ744" s="55" t="str">
        <f t="shared" si="163"/>
        <v/>
      </c>
      <c r="BR744" s="62" t="str">
        <f t="shared" si="152"/>
        <v>T150</v>
      </c>
      <c r="BS744" s="62" t="str">
        <f t="shared" si="153"/>
        <v/>
      </c>
      <c r="BT744" s="63">
        <f t="shared" si="154"/>
        <v>122</v>
      </c>
      <c r="BU744" s="64">
        <f t="shared" si="155"/>
        <v>6.3199999999999994</v>
      </c>
      <c r="BV744" s="64">
        <f t="shared" si="156"/>
        <v>13.639999999999999</v>
      </c>
      <c r="BW744" s="64">
        <f t="shared" si="157"/>
        <v>101.64</v>
      </c>
      <c r="BX744" s="65">
        <f t="shared" si="158"/>
        <v>46259.32</v>
      </c>
      <c r="BY744" s="65">
        <f t="shared" si="159"/>
        <v>46266.64</v>
      </c>
      <c r="BZ744" s="65">
        <f t="shared" si="160"/>
        <v>46356.639999999999</v>
      </c>
    </row>
    <row r="745" spans="1:78" ht="15.5" x14ac:dyDescent="0.35">
      <c r="A745">
        <v>71868</v>
      </c>
      <c r="B745" t="s">
        <v>782</v>
      </c>
      <c r="C745" t="s">
        <v>429</v>
      </c>
      <c r="D745">
        <v>126</v>
      </c>
      <c r="E745">
        <v>3092</v>
      </c>
      <c r="F745" t="s">
        <v>433</v>
      </c>
      <c r="G745" t="s">
        <v>270</v>
      </c>
      <c r="H745" t="s">
        <v>429</v>
      </c>
      <c r="I745" s="13">
        <v>46253</v>
      </c>
      <c r="J745" s="13">
        <v>46374</v>
      </c>
      <c r="K745" s="13">
        <v>46313</v>
      </c>
      <c r="L745" t="s">
        <v>1073</v>
      </c>
      <c r="M745" t="s">
        <v>517</v>
      </c>
      <c r="N745">
        <v>12</v>
      </c>
      <c r="O745">
        <v>0</v>
      </c>
      <c r="P745">
        <v>0</v>
      </c>
      <c r="Q745">
        <v>0</v>
      </c>
      <c r="R745">
        <v>0</v>
      </c>
      <c r="S745">
        <v>84207</v>
      </c>
      <c r="T745" t="s">
        <v>1199</v>
      </c>
      <c r="U745">
        <v>0</v>
      </c>
      <c r="V745"/>
      <c r="W745">
        <v>2</v>
      </c>
      <c r="X745" t="s">
        <v>194</v>
      </c>
      <c r="Y745"/>
      <c r="Z745" t="s">
        <v>770</v>
      </c>
      <c r="AA745" t="s">
        <v>153</v>
      </c>
      <c r="AB745" t="s">
        <v>199</v>
      </c>
      <c r="AC745" t="s">
        <v>314</v>
      </c>
      <c r="AD745" t="s">
        <v>305</v>
      </c>
      <c r="AE745" t="s">
        <v>480</v>
      </c>
      <c r="AF745" s="13">
        <v>46253</v>
      </c>
      <c r="AG745" s="13">
        <v>46374</v>
      </c>
      <c r="AH745"/>
      <c r="AI745"/>
      <c r="AJ745"/>
      <c r="AK745"/>
      <c r="AL745"/>
      <c r="AM745"/>
      <c r="AN745"/>
      <c r="AO745"/>
      <c r="AP745"/>
      <c r="AQ745"/>
      <c r="AR745"/>
      <c r="AS745"/>
      <c r="AT745" s="59">
        <f>VLOOKUP($BR745,Tables!$D$14:$I$27,2,FALSE)*W745</f>
        <v>320</v>
      </c>
      <c r="AU745" s="59">
        <f>VLOOKUP($BR745,Tables!$D$14:$I$27,3,FALSE)</f>
        <v>0</v>
      </c>
      <c r="AV745" s="59">
        <f>VLOOKUP($BR745,Tables!$D$14:$I$27,4,FALSE)*W745</f>
        <v>0</v>
      </c>
      <c r="AW745" s="59">
        <f>VLOOKUP($BR745,Tables!$D$14:$I$27,5,FALSE)*W745</f>
        <v>0</v>
      </c>
      <c r="AX745" s="52">
        <f>IF(ISERROR(VLOOKUP(V745,Tables!$A$2:$B$27,2,FALSE))=TRUE,0,VLOOKUP(V745,Tables!$A$2:$B$27,2,FALSE))*VLOOKUP(BR745,Tables!$D$14:$J$27,7,FALSE)</f>
        <v>0</v>
      </c>
      <c r="AY745" s="52">
        <f>IF(ISERROR(VLOOKUP(BS745,Tables!$A$2:$B$31,2,FALSE))=TRUE,0,VLOOKUP(BS745,Tables!$A$2:$B$31,2,FALSE))</f>
        <v>0</v>
      </c>
      <c r="AZ745" s="59">
        <f>VLOOKUP($BR745,Tables!$D$14:$K$27,8,FALSE)</f>
        <v>0</v>
      </c>
      <c r="BA745" s="59">
        <f>IF(OR(BR745="T150",BR745="HYBT150"),W745*Tables!$L$23,0)</f>
        <v>160</v>
      </c>
      <c r="BB745" s="59">
        <f>IF(OR(BR745="T200",BR745="HYBT200"),W745*Tables!$E$24,0)</f>
        <v>0</v>
      </c>
      <c r="BC745" s="61">
        <f t="shared" si="151"/>
        <v>480</v>
      </c>
      <c r="BD745" s="55" t="str">
        <f t="shared" si="163"/>
        <v/>
      </c>
      <c r="BE745" s="55" t="str">
        <f t="shared" si="163"/>
        <v/>
      </c>
      <c r="BF745" s="55" t="str">
        <f t="shared" si="163"/>
        <v/>
      </c>
      <c r="BG745" s="55" t="str">
        <f t="shared" si="163"/>
        <v/>
      </c>
      <c r="BH745" s="55" t="str">
        <f t="shared" si="163"/>
        <v/>
      </c>
      <c r="BI745" s="55" t="str">
        <f t="shared" si="163"/>
        <v/>
      </c>
      <c r="BJ745" s="55" t="str">
        <f t="shared" si="163"/>
        <v/>
      </c>
      <c r="BK745" s="55" t="str">
        <f t="shared" si="163"/>
        <v/>
      </c>
      <c r="BL745" s="55" t="str">
        <f t="shared" si="163"/>
        <v/>
      </c>
      <c r="BM745" s="55" t="str">
        <f t="shared" si="163"/>
        <v/>
      </c>
      <c r="BN745" s="55" t="str">
        <f t="shared" si="163"/>
        <v/>
      </c>
      <c r="BO745" s="55" t="str">
        <f t="shared" si="163"/>
        <v/>
      </c>
      <c r="BP745" s="55" t="str">
        <f t="shared" si="163"/>
        <v>T150</v>
      </c>
      <c r="BQ745" s="55" t="str">
        <f t="shared" si="163"/>
        <v/>
      </c>
      <c r="BR745" s="62" t="str">
        <f t="shared" si="152"/>
        <v>T150</v>
      </c>
      <c r="BS745" s="62" t="str">
        <f t="shared" si="153"/>
        <v/>
      </c>
      <c r="BT745" s="63">
        <f t="shared" si="154"/>
        <v>122</v>
      </c>
      <c r="BU745" s="64">
        <f t="shared" si="155"/>
        <v>6.3199999999999994</v>
      </c>
      <c r="BV745" s="64">
        <f t="shared" si="156"/>
        <v>13.639999999999999</v>
      </c>
      <c r="BW745" s="64">
        <f t="shared" si="157"/>
        <v>101.64</v>
      </c>
      <c r="BX745" s="65">
        <f t="shared" si="158"/>
        <v>46259.32</v>
      </c>
      <c r="BY745" s="65">
        <f t="shared" si="159"/>
        <v>46266.64</v>
      </c>
      <c r="BZ745" s="65">
        <f t="shared" si="160"/>
        <v>46356.639999999999</v>
      </c>
    </row>
    <row r="746" spans="1:78" ht="15.5" x14ac:dyDescent="0.35">
      <c r="A746">
        <v>71482</v>
      </c>
      <c r="B746" t="s">
        <v>782</v>
      </c>
      <c r="C746" t="s">
        <v>429</v>
      </c>
      <c r="D746">
        <v>128</v>
      </c>
      <c r="E746">
        <v>3001</v>
      </c>
      <c r="F746" t="s">
        <v>434</v>
      </c>
      <c r="G746" t="s">
        <v>270</v>
      </c>
      <c r="H746" t="s">
        <v>429</v>
      </c>
      <c r="I746" s="13">
        <v>46251</v>
      </c>
      <c r="J746" s="13">
        <v>46367</v>
      </c>
      <c r="K746" s="13">
        <v>46309</v>
      </c>
      <c r="L746" t="s">
        <v>787</v>
      </c>
      <c r="M746" t="s">
        <v>193</v>
      </c>
      <c r="N746">
        <v>12</v>
      </c>
      <c r="O746">
        <v>12</v>
      </c>
      <c r="P746">
        <v>12</v>
      </c>
      <c r="Q746">
        <v>12</v>
      </c>
      <c r="R746">
        <v>3</v>
      </c>
      <c r="S746">
        <v>275477</v>
      </c>
      <c r="T746" t="s">
        <v>448</v>
      </c>
      <c r="U746">
        <v>0</v>
      </c>
      <c r="V746"/>
      <c r="W746">
        <v>2</v>
      </c>
      <c r="X746" t="s">
        <v>194</v>
      </c>
      <c r="Y746"/>
      <c r="Z746" t="s">
        <v>769</v>
      </c>
      <c r="AA746" t="s">
        <v>206</v>
      </c>
      <c r="AB746">
        <v>1405</v>
      </c>
      <c r="AC746" t="s">
        <v>203</v>
      </c>
      <c r="AD746" t="s">
        <v>376</v>
      </c>
      <c r="AE746" t="s">
        <v>483</v>
      </c>
      <c r="AF746" s="13">
        <v>46251</v>
      </c>
      <c r="AG746" s="13">
        <v>46367</v>
      </c>
      <c r="AH746"/>
      <c r="AI746"/>
      <c r="AJ746"/>
      <c r="AK746"/>
      <c r="AL746"/>
      <c r="AM746"/>
      <c r="AN746"/>
      <c r="AO746"/>
      <c r="AP746"/>
      <c r="AQ746"/>
      <c r="AR746"/>
      <c r="AS746"/>
      <c r="AT746" s="59">
        <f>VLOOKUP($BR746,Tables!$D$14:$I$27,2,FALSE)*W746</f>
        <v>320</v>
      </c>
      <c r="AU746" s="59">
        <f>VLOOKUP($BR746,Tables!$D$14:$I$27,3,FALSE)</f>
        <v>0</v>
      </c>
      <c r="AV746" s="59">
        <f>VLOOKUP($BR746,Tables!$D$14:$I$27,4,FALSE)*W746</f>
        <v>0</v>
      </c>
      <c r="AW746" s="59">
        <f>VLOOKUP($BR746,Tables!$D$14:$I$27,5,FALSE)*W746</f>
        <v>0</v>
      </c>
      <c r="AX746" s="52">
        <f>IF(ISERROR(VLOOKUP(V746,Tables!$A$2:$B$27,2,FALSE))=TRUE,0,VLOOKUP(V746,Tables!$A$2:$B$27,2,FALSE))*VLOOKUP(BR746,Tables!$D$14:$J$27,7,FALSE)</f>
        <v>0</v>
      </c>
      <c r="AY746" s="52">
        <f>IF(ISERROR(VLOOKUP(BS746,Tables!$A$2:$B$31,2,FALSE))=TRUE,0,VLOOKUP(BS746,Tables!$A$2:$B$31,2,FALSE))</f>
        <v>0</v>
      </c>
      <c r="AZ746" s="59">
        <f>VLOOKUP($BR746,Tables!$D$14:$K$27,8,FALSE)</f>
        <v>0</v>
      </c>
      <c r="BA746" s="59">
        <f>IF(OR(BR746="T150",BR746="HYBT150"),W746*Tables!$L$23,0)</f>
        <v>160</v>
      </c>
      <c r="BB746" s="59">
        <f>IF(OR(BR746="T200",BR746="HYBT200"),W746*Tables!$E$24,0)</f>
        <v>0</v>
      </c>
      <c r="BC746" s="61">
        <f t="shared" si="151"/>
        <v>480</v>
      </c>
      <c r="BD746" s="55" t="str">
        <f t="shared" si="163"/>
        <v/>
      </c>
      <c r="BE746" s="55" t="str">
        <f t="shared" si="163"/>
        <v/>
      </c>
      <c r="BF746" s="55" t="str">
        <f t="shared" si="163"/>
        <v/>
      </c>
      <c r="BG746" s="55" t="str">
        <f t="shared" si="163"/>
        <v/>
      </c>
      <c r="BH746" s="55" t="str">
        <f t="shared" si="163"/>
        <v/>
      </c>
      <c r="BI746" s="55" t="str">
        <f t="shared" si="163"/>
        <v/>
      </c>
      <c r="BJ746" s="55" t="str">
        <f t="shared" si="163"/>
        <v/>
      </c>
      <c r="BK746" s="55" t="str">
        <f t="shared" si="163"/>
        <v/>
      </c>
      <c r="BL746" s="55" t="str">
        <f t="shared" si="163"/>
        <v/>
      </c>
      <c r="BM746" s="55" t="str">
        <f t="shared" si="163"/>
        <v/>
      </c>
      <c r="BN746" s="55" t="str">
        <f t="shared" si="163"/>
        <v/>
      </c>
      <c r="BO746" s="55" t="str">
        <f t="shared" si="163"/>
        <v/>
      </c>
      <c r="BP746" s="55" t="str">
        <f t="shared" si="163"/>
        <v>T150</v>
      </c>
      <c r="BQ746" s="55" t="str">
        <f t="shared" si="163"/>
        <v/>
      </c>
      <c r="BR746" s="62" t="str">
        <f t="shared" si="152"/>
        <v>T150</v>
      </c>
      <c r="BS746" s="62" t="str">
        <f t="shared" si="153"/>
        <v/>
      </c>
      <c r="BT746" s="63">
        <f t="shared" si="154"/>
        <v>117</v>
      </c>
      <c r="BU746" s="64">
        <f t="shared" si="155"/>
        <v>6.02</v>
      </c>
      <c r="BV746" s="64">
        <f t="shared" si="156"/>
        <v>13.04</v>
      </c>
      <c r="BW746" s="64">
        <f t="shared" si="157"/>
        <v>97.44</v>
      </c>
      <c r="BX746" s="65">
        <f t="shared" si="158"/>
        <v>46257.02</v>
      </c>
      <c r="BY746" s="65">
        <f t="shared" si="159"/>
        <v>46264.04</v>
      </c>
      <c r="BZ746" s="65">
        <f t="shared" si="160"/>
        <v>46349.440000000002</v>
      </c>
    </row>
    <row r="747" spans="1:78" ht="15.5" x14ac:dyDescent="0.35">
      <c r="A747">
        <v>72085</v>
      </c>
      <c r="B747" t="s">
        <v>782</v>
      </c>
      <c r="C747" t="s">
        <v>429</v>
      </c>
      <c r="D747">
        <v>128</v>
      </c>
      <c r="E747" t="s">
        <v>500</v>
      </c>
      <c r="F747" t="s">
        <v>434</v>
      </c>
      <c r="G747" t="s">
        <v>270</v>
      </c>
      <c r="H747" t="s">
        <v>429</v>
      </c>
      <c r="I747" s="13">
        <v>46307</v>
      </c>
      <c r="J747" s="13">
        <v>46367</v>
      </c>
      <c r="K747" s="13">
        <v>46337</v>
      </c>
      <c r="L747" t="s">
        <v>787</v>
      </c>
      <c r="M747" t="s">
        <v>193</v>
      </c>
      <c r="N747">
        <v>12</v>
      </c>
      <c r="O747">
        <v>12</v>
      </c>
      <c r="P747">
        <v>12</v>
      </c>
      <c r="Q747">
        <v>12</v>
      </c>
      <c r="R747">
        <v>0</v>
      </c>
      <c r="S747">
        <v>185171</v>
      </c>
      <c r="T747" t="s">
        <v>1197</v>
      </c>
      <c r="U747">
        <v>0</v>
      </c>
      <c r="V747"/>
      <c r="W747">
        <v>2</v>
      </c>
      <c r="X747" t="s">
        <v>194</v>
      </c>
      <c r="Y747"/>
      <c r="Z747"/>
      <c r="AA747" t="s">
        <v>206</v>
      </c>
      <c r="AB747">
        <v>1405</v>
      </c>
      <c r="AC747" t="s">
        <v>1</v>
      </c>
      <c r="AD747" t="s">
        <v>342</v>
      </c>
      <c r="AE747" t="s">
        <v>483</v>
      </c>
      <c r="AF747" s="13">
        <v>46307</v>
      </c>
      <c r="AG747" s="13">
        <v>46367</v>
      </c>
      <c r="AH747"/>
      <c r="AI747"/>
      <c r="AJ747"/>
      <c r="AK747"/>
      <c r="AL747"/>
      <c r="AM747"/>
      <c r="AN747"/>
      <c r="AO747"/>
      <c r="AP747"/>
      <c r="AQ747"/>
      <c r="AR747"/>
      <c r="AS747"/>
      <c r="AT747" s="59">
        <f>VLOOKUP($BR747,Tables!$D$14:$I$27,2,FALSE)*W747</f>
        <v>320</v>
      </c>
      <c r="AU747" s="59">
        <f>VLOOKUP($BR747,Tables!$D$14:$I$27,3,FALSE)</f>
        <v>0</v>
      </c>
      <c r="AV747" s="59">
        <f>VLOOKUP($BR747,Tables!$D$14:$I$27,4,FALSE)*W747</f>
        <v>0</v>
      </c>
      <c r="AW747" s="59">
        <f>VLOOKUP($BR747,Tables!$D$14:$I$27,5,FALSE)*W747</f>
        <v>0</v>
      </c>
      <c r="AX747" s="52">
        <f>IF(ISERROR(VLOOKUP(V747,Tables!$A$2:$B$27,2,FALSE))=TRUE,0,VLOOKUP(V747,Tables!$A$2:$B$27,2,FALSE))*VLOOKUP(BR747,Tables!$D$14:$J$27,7,FALSE)</f>
        <v>0</v>
      </c>
      <c r="AY747" s="52">
        <f>IF(ISERROR(VLOOKUP(BS747,Tables!$A$2:$B$31,2,FALSE))=TRUE,0,VLOOKUP(BS747,Tables!$A$2:$B$31,2,FALSE))</f>
        <v>0</v>
      </c>
      <c r="AZ747" s="59">
        <f>VLOOKUP($BR747,Tables!$D$14:$K$27,8,FALSE)</f>
        <v>0</v>
      </c>
      <c r="BA747" s="59">
        <f>IF(OR(BR747="T150",BR747="HYBT150"),W747*Tables!$L$23,0)</f>
        <v>160</v>
      </c>
      <c r="BB747" s="59">
        <f>IF(OR(BR747="T200",BR747="HYBT200"),W747*Tables!$E$24,0)</f>
        <v>0</v>
      </c>
      <c r="BC747" s="61">
        <f t="shared" si="151"/>
        <v>480</v>
      </c>
      <c r="BD747" s="55" t="str">
        <f t="shared" si="163"/>
        <v/>
      </c>
      <c r="BE747" s="55" t="str">
        <f t="shared" si="163"/>
        <v/>
      </c>
      <c r="BF747" s="55" t="str">
        <f t="shared" si="163"/>
        <v/>
      </c>
      <c r="BG747" s="55" t="str">
        <f t="shared" si="163"/>
        <v/>
      </c>
      <c r="BH747" s="55" t="str">
        <f t="shared" si="163"/>
        <v/>
      </c>
      <c r="BI747" s="55" t="str">
        <f t="shared" si="163"/>
        <v/>
      </c>
      <c r="BJ747" s="55" t="str">
        <f t="shared" si="163"/>
        <v/>
      </c>
      <c r="BK747" s="55" t="str">
        <f t="shared" si="163"/>
        <v/>
      </c>
      <c r="BL747" s="55" t="str">
        <f t="shared" si="163"/>
        <v/>
      </c>
      <c r="BM747" s="55" t="str">
        <f t="shared" si="163"/>
        <v/>
      </c>
      <c r="BN747" s="55" t="str">
        <f t="shared" si="163"/>
        <v/>
      </c>
      <c r="BO747" s="55" t="str">
        <f t="shared" si="163"/>
        <v/>
      </c>
      <c r="BP747" s="55" t="str">
        <f t="shared" si="163"/>
        <v>T150</v>
      </c>
      <c r="BQ747" s="55" t="str">
        <f t="shared" si="163"/>
        <v/>
      </c>
      <c r="BR747" s="62" t="str">
        <f t="shared" si="152"/>
        <v>T150</v>
      </c>
      <c r="BS747" s="62" t="str">
        <f t="shared" si="153"/>
        <v/>
      </c>
      <c r="BT747" s="63">
        <f t="shared" si="154"/>
        <v>61</v>
      </c>
      <c r="BU747" s="64">
        <f t="shared" si="155"/>
        <v>2.6599999999999997</v>
      </c>
      <c r="BV747" s="64">
        <f t="shared" si="156"/>
        <v>6.3199999999999994</v>
      </c>
      <c r="BW747" s="64">
        <f t="shared" si="157"/>
        <v>50.4</v>
      </c>
      <c r="BX747" s="65">
        <f t="shared" si="158"/>
        <v>46309.66</v>
      </c>
      <c r="BY747" s="65">
        <f t="shared" si="159"/>
        <v>46313.32</v>
      </c>
      <c r="BZ747" s="65">
        <f t="shared" si="160"/>
        <v>46357.4</v>
      </c>
    </row>
    <row r="748" spans="1:78" ht="15.5" x14ac:dyDescent="0.35">
      <c r="A748">
        <v>70972</v>
      </c>
      <c r="B748" t="s">
        <v>782</v>
      </c>
      <c r="C748" t="s">
        <v>429</v>
      </c>
      <c r="D748">
        <v>133</v>
      </c>
      <c r="E748">
        <v>3001</v>
      </c>
      <c r="F748" t="s">
        <v>435</v>
      </c>
      <c r="G748" t="s">
        <v>270</v>
      </c>
      <c r="H748" t="s">
        <v>429</v>
      </c>
      <c r="I748" s="13">
        <v>46252</v>
      </c>
      <c r="J748" s="13">
        <v>46367</v>
      </c>
      <c r="K748" s="13">
        <v>46309</v>
      </c>
      <c r="L748" t="s">
        <v>787</v>
      </c>
      <c r="M748" t="s">
        <v>193</v>
      </c>
      <c r="N748">
        <v>12</v>
      </c>
      <c r="O748">
        <v>12</v>
      </c>
      <c r="P748">
        <v>12</v>
      </c>
      <c r="Q748">
        <v>12</v>
      </c>
      <c r="R748">
        <v>4</v>
      </c>
      <c r="S748">
        <v>275477</v>
      </c>
      <c r="T748" t="s">
        <v>448</v>
      </c>
      <c r="U748">
        <v>0</v>
      </c>
      <c r="V748"/>
      <c r="W748">
        <v>2</v>
      </c>
      <c r="X748" t="s">
        <v>194</v>
      </c>
      <c r="Y748"/>
      <c r="Z748" t="s">
        <v>922</v>
      </c>
      <c r="AA748" t="s">
        <v>206</v>
      </c>
      <c r="AB748">
        <v>1405</v>
      </c>
      <c r="AC748" t="s">
        <v>203</v>
      </c>
      <c r="AD748" t="s">
        <v>376</v>
      </c>
      <c r="AE748" t="s">
        <v>496</v>
      </c>
      <c r="AF748" s="13">
        <v>46252</v>
      </c>
      <c r="AG748" s="13">
        <v>46367</v>
      </c>
      <c r="AH748"/>
      <c r="AI748"/>
      <c r="AJ748"/>
      <c r="AK748"/>
      <c r="AL748"/>
      <c r="AM748"/>
      <c r="AN748"/>
      <c r="AO748"/>
      <c r="AP748"/>
      <c r="AQ748"/>
      <c r="AR748"/>
      <c r="AS748"/>
      <c r="AT748" s="59">
        <f>VLOOKUP($BR748,Tables!$D$14:$I$27,2,FALSE)*W748</f>
        <v>320</v>
      </c>
      <c r="AU748" s="59">
        <f>VLOOKUP($BR748,Tables!$D$14:$I$27,3,FALSE)</f>
        <v>0</v>
      </c>
      <c r="AV748" s="59">
        <f>VLOOKUP($BR748,Tables!$D$14:$I$27,4,FALSE)*W748</f>
        <v>0</v>
      </c>
      <c r="AW748" s="59">
        <f>VLOOKUP($BR748,Tables!$D$14:$I$27,5,FALSE)*W748</f>
        <v>0</v>
      </c>
      <c r="AX748" s="52">
        <f>IF(ISERROR(VLOOKUP(V748,Tables!$A$2:$B$27,2,FALSE))=TRUE,0,VLOOKUP(V748,Tables!$A$2:$B$27,2,FALSE))*VLOOKUP(BR748,Tables!$D$14:$J$27,7,FALSE)</f>
        <v>0</v>
      </c>
      <c r="AY748" s="52">
        <f>IF(ISERROR(VLOOKUP(BS748,Tables!$A$2:$B$31,2,FALSE))=TRUE,0,VLOOKUP(BS748,Tables!$A$2:$B$31,2,FALSE))</f>
        <v>0</v>
      </c>
      <c r="AZ748" s="59">
        <f>VLOOKUP($BR748,Tables!$D$14:$K$27,8,FALSE)</f>
        <v>0</v>
      </c>
      <c r="BA748" s="59">
        <f>IF(OR(BR748="T150",BR748="HYBT150"),W748*Tables!$L$23,0)</f>
        <v>160</v>
      </c>
      <c r="BB748" s="59">
        <f>IF(OR(BR748="T200",BR748="HYBT200"),W748*Tables!$E$24,0)</f>
        <v>0</v>
      </c>
      <c r="BC748" s="61">
        <f t="shared" si="151"/>
        <v>480</v>
      </c>
      <c r="BD748" s="55" t="str">
        <f t="shared" si="163"/>
        <v/>
      </c>
      <c r="BE748" s="55" t="str">
        <f t="shared" si="163"/>
        <v/>
      </c>
      <c r="BF748" s="55" t="str">
        <f t="shared" si="163"/>
        <v/>
      </c>
      <c r="BG748" s="55" t="str">
        <f t="shared" si="163"/>
        <v/>
      </c>
      <c r="BH748" s="55" t="str">
        <f t="shared" si="163"/>
        <v/>
      </c>
      <c r="BI748" s="55" t="str">
        <f t="shared" si="163"/>
        <v/>
      </c>
      <c r="BJ748" s="55" t="str">
        <f t="shared" si="163"/>
        <v/>
      </c>
      <c r="BK748" s="55" t="str">
        <f t="shared" si="163"/>
        <v/>
      </c>
      <c r="BL748" s="55" t="str">
        <f t="shared" si="163"/>
        <v/>
      </c>
      <c r="BM748" s="55" t="str">
        <f t="shared" si="163"/>
        <v/>
      </c>
      <c r="BN748" s="55" t="str">
        <f t="shared" si="163"/>
        <v/>
      </c>
      <c r="BO748" s="55" t="str">
        <f t="shared" si="163"/>
        <v/>
      </c>
      <c r="BP748" s="55" t="str">
        <f t="shared" si="163"/>
        <v>T150</v>
      </c>
      <c r="BQ748" s="55" t="str">
        <f t="shared" si="163"/>
        <v/>
      </c>
      <c r="BR748" s="62" t="str">
        <f t="shared" si="152"/>
        <v>T150</v>
      </c>
      <c r="BS748" s="62" t="str">
        <f t="shared" si="153"/>
        <v/>
      </c>
      <c r="BT748" s="63">
        <f t="shared" si="154"/>
        <v>116</v>
      </c>
      <c r="BU748" s="64">
        <f t="shared" si="155"/>
        <v>5.96</v>
      </c>
      <c r="BV748" s="64">
        <f t="shared" si="156"/>
        <v>12.92</v>
      </c>
      <c r="BW748" s="64">
        <f t="shared" si="157"/>
        <v>96.6</v>
      </c>
      <c r="BX748" s="65">
        <f t="shared" si="158"/>
        <v>46257.96</v>
      </c>
      <c r="BY748" s="65">
        <f t="shared" si="159"/>
        <v>46264.92</v>
      </c>
      <c r="BZ748" s="65">
        <f t="shared" si="160"/>
        <v>46349.599999999999</v>
      </c>
    </row>
    <row r="749" spans="1:78" ht="15.5" x14ac:dyDescent="0.35">
      <c r="A749">
        <v>71483</v>
      </c>
      <c r="B749" t="s">
        <v>782</v>
      </c>
      <c r="C749" t="s">
        <v>429</v>
      </c>
      <c r="D749">
        <v>152</v>
      </c>
      <c r="E749">
        <v>3001</v>
      </c>
      <c r="F749" t="s">
        <v>436</v>
      </c>
      <c r="G749" t="s">
        <v>270</v>
      </c>
      <c r="H749" t="s">
        <v>429</v>
      </c>
      <c r="I749" s="13">
        <v>46251</v>
      </c>
      <c r="J749" s="13">
        <v>46367</v>
      </c>
      <c r="K749" s="13">
        <v>46309</v>
      </c>
      <c r="L749" t="s">
        <v>256</v>
      </c>
      <c r="M749" t="s">
        <v>161</v>
      </c>
      <c r="N749">
        <v>24</v>
      </c>
      <c r="O749">
        <v>22</v>
      </c>
      <c r="P749">
        <v>22</v>
      </c>
      <c r="Q749">
        <v>22</v>
      </c>
      <c r="R749">
        <v>0</v>
      </c>
      <c r="S749">
        <v>184563</v>
      </c>
      <c r="T749" t="s">
        <v>437</v>
      </c>
      <c r="U749">
        <v>0</v>
      </c>
      <c r="V749"/>
      <c r="W749">
        <v>3</v>
      </c>
      <c r="X749" t="s">
        <v>194</v>
      </c>
      <c r="Y749"/>
      <c r="Z749" t="s">
        <v>277</v>
      </c>
      <c r="AA749"/>
      <c r="AB749"/>
      <c r="AC749"/>
      <c r="AD749"/>
      <c r="AE749"/>
      <c r="AF749" s="13">
        <v>46251</v>
      </c>
      <c r="AG749" s="13">
        <v>46367</v>
      </c>
      <c r="AH749"/>
      <c r="AI749"/>
      <c r="AJ749"/>
      <c r="AK749"/>
      <c r="AL749"/>
      <c r="AM749"/>
      <c r="AN749"/>
      <c r="AO749"/>
      <c r="AP749"/>
      <c r="AQ749"/>
      <c r="AR749"/>
      <c r="AS749"/>
      <c r="AT749" s="59">
        <f>VLOOKUP($BR749,Tables!$D$14:$I$27,2,FALSE)*W749</f>
        <v>480</v>
      </c>
      <c r="AU749" s="59">
        <f>VLOOKUP($BR749,Tables!$D$14:$I$27,3,FALSE)</f>
        <v>0</v>
      </c>
      <c r="AV749" s="59">
        <f>VLOOKUP($BR749,Tables!$D$14:$I$27,4,FALSE)*W749</f>
        <v>0</v>
      </c>
      <c r="AW749" s="59">
        <f>VLOOKUP($BR749,Tables!$D$14:$I$27,5,FALSE)*W749</f>
        <v>0</v>
      </c>
      <c r="AX749" s="52">
        <f>IF(ISERROR(VLOOKUP(V749,Tables!$A$2:$B$27,2,FALSE))=TRUE,0,VLOOKUP(V749,Tables!$A$2:$B$27,2,FALSE))*VLOOKUP(BR749,Tables!$D$14:$J$27,7,FALSE)</f>
        <v>0</v>
      </c>
      <c r="AY749" s="52">
        <f>IF(ISERROR(VLOOKUP(BS749,Tables!$A$2:$B$31,2,FALSE))=TRUE,0,VLOOKUP(BS749,Tables!$A$2:$B$31,2,FALSE))</f>
        <v>0</v>
      </c>
      <c r="AZ749" s="59">
        <f>VLOOKUP($BR749,Tables!$D$14:$K$27,8,FALSE)</f>
        <v>0</v>
      </c>
      <c r="BA749" s="59">
        <f>IF(OR(BR749="T150",BR749="HYBT150"),W749*Tables!$L$23,0)</f>
        <v>0</v>
      </c>
      <c r="BB749" s="59">
        <f>IF(OR(BR749="T200",BR749="HYBT200"),W749*Tables!$E$24,0)</f>
        <v>0</v>
      </c>
      <c r="BC749" s="61">
        <f t="shared" si="151"/>
        <v>480</v>
      </c>
      <c r="BD749" s="55" t="str">
        <f t="shared" si="163"/>
        <v/>
      </c>
      <c r="BE749" s="55" t="str">
        <f t="shared" si="163"/>
        <v/>
      </c>
      <c r="BF749" s="55" t="str">
        <f t="shared" si="163"/>
        <v/>
      </c>
      <c r="BG749" s="55" t="str">
        <f t="shared" si="163"/>
        <v/>
      </c>
      <c r="BH749" s="55" t="str">
        <f t="shared" si="163"/>
        <v/>
      </c>
      <c r="BI749" s="55" t="str">
        <f t="shared" si="163"/>
        <v/>
      </c>
      <c r="BJ749" s="55" t="str">
        <f t="shared" si="163"/>
        <v/>
      </c>
      <c r="BK749" s="55" t="str">
        <f t="shared" si="163"/>
        <v/>
      </c>
      <c r="BL749" s="55" t="str">
        <f t="shared" si="163"/>
        <v/>
      </c>
      <c r="BM749" s="55" t="str">
        <f t="shared" si="163"/>
        <v/>
      </c>
      <c r="BN749" s="55" t="str">
        <f t="shared" si="163"/>
        <v/>
      </c>
      <c r="BO749" s="55" t="str">
        <f t="shared" si="163"/>
        <v/>
      </c>
      <c r="BP749" s="55" t="str">
        <f t="shared" si="163"/>
        <v/>
      </c>
      <c r="BQ749" s="55" t="str">
        <f t="shared" si="163"/>
        <v/>
      </c>
      <c r="BR749" s="62" t="str">
        <f t="shared" si="152"/>
        <v>Base</v>
      </c>
      <c r="BS749" s="62" t="str">
        <f t="shared" si="153"/>
        <v/>
      </c>
      <c r="BT749" s="63">
        <f t="shared" si="154"/>
        <v>117</v>
      </c>
      <c r="BU749" s="64">
        <f t="shared" si="155"/>
        <v>6.02</v>
      </c>
      <c r="BV749" s="64">
        <f t="shared" si="156"/>
        <v>13.04</v>
      </c>
      <c r="BW749" s="64">
        <f t="shared" si="157"/>
        <v>97.44</v>
      </c>
      <c r="BX749" s="65">
        <f t="shared" si="158"/>
        <v>46257.02</v>
      </c>
      <c r="BY749" s="65">
        <f t="shared" si="159"/>
        <v>46264.04</v>
      </c>
      <c r="BZ749" s="65">
        <f t="shared" si="160"/>
        <v>46349.440000000002</v>
      </c>
    </row>
    <row r="750" spans="1:78" ht="15.5" x14ac:dyDescent="0.35">
      <c r="A750">
        <v>71834</v>
      </c>
      <c r="B750" t="s">
        <v>782</v>
      </c>
      <c r="C750" t="s">
        <v>429</v>
      </c>
      <c r="D750">
        <v>233</v>
      </c>
      <c r="E750">
        <v>3001</v>
      </c>
      <c r="F750" t="s">
        <v>772</v>
      </c>
      <c r="G750" t="s">
        <v>270</v>
      </c>
      <c r="H750" t="s">
        <v>429</v>
      </c>
      <c r="I750" s="13">
        <v>46252</v>
      </c>
      <c r="J750" s="13">
        <v>46367</v>
      </c>
      <c r="K750" s="13">
        <v>46309</v>
      </c>
      <c r="L750" t="s">
        <v>787</v>
      </c>
      <c r="M750" t="s">
        <v>193</v>
      </c>
      <c r="N750">
        <v>12</v>
      </c>
      <c r="O750">
        <v>11</v>
      </c>
      <c r="P750">
        <v>11</v>
      </c>
      <c r="Q750">
        <v>11</v>
      </c>
      <c r="R750">
        <v>3</v>
      </c>
      <c r="S750">
        <v>184563</v>
      </c>
      <c r="T750" t="s">
        <v>437</v>
      </c>
      <c r="U750">
        <v>0</v>
      </c>
      <c r="V750"/>
      <c r="W750">
        <v>2</v>
      </c>
      <c r="X750" t="s">
        <v>194</v>
      </c>
      <c r="Y750"/>
      <c r="Z750" t="s">
        <v>773</v>
      </c>
      <c r="AA750" t="s">
        <v>206</v>
      </c>
      <c r="AB750" t="s">
        <v>923</v>
      </c>
      <c r="AC750" t="s">
        <v>203</v>
      </c>
      <c r="AD750" t="s">
        <v>376</v>
      </c>
      <c r="AE750" t="s">
        <v>496</v>
      </c>
      <c r="AF750" s="13">
        <v>46252</v>
      </c>
      <c r="AG750" s="13">
        <v>46367</v>
      </c>
      <c r="AH750"/>
      <c r="AI750"/>
      <c r="AJ750"/>
      <c r="AK750"/>
      <c r="AL750"/>
      <c r="AM750"/>
      <c r="AN750"/>
      <c r="AO750"/>
      <c r="AP750"/>
      <c r="AQ750"/>
      <c r="AR750"/>
      <c r="AS750"/>
      <c r="AT750" s="59">
        <f>VLOOKUP($BR750,Tables!$D$14:$I$27,2,FALSE)*W750</f>
        <v>320</v>
      </c>
      <c r="AU750" s="59">
        <f>VLOOKUP($BR750,Tables!$D$14:$I$27,3,FALSE)</f>
        <v>0</v>
      </c>
      <c r="AV750" s="59">
        <f>VLOOKUP($BR750,Tables!$D$14:$I$27,4,FALSE)*W750</f>
        <v>0</v>
      </c>
      <c r="AW750" s="59">
        <f>VLOOKUP($BR750,Tables!$D$14:$I$27,5,FALSE)*W750</f>
        <v>0</v>
      </c>
      <c r="AX750" s="52">
        <f>IF(ISERROR(VLOOKUP(V750,Tables!$A$2:$B$27,2,FALSE))=TRUE,0,VLOOKUP(V750,Tables!$A$2:$B$27,2,FALSE))*VLOOKUP(BR750,Tables!$D$14:$J$27,7,FALSE)</f>
        <v>0</v>
      </c>
      <c r="AY750" s="52">
        <f>IF(ISERROR(VLOOKUP(BS750,Tables!$A$2:$B$31,2,FALSE))=TRUE,0,VLOOKUP(BS750,Tables!$A$2:$B$31,2,FALSE))</f>
        <v>0</v>
      </c>
      <c r="AZ750" s="59">
        <f>VLOOKUP($BR750,Tables!$D$14:$K$27,8,FALSE)</f>
        <v>0</v>
      </c>
      <c r="BA750" s="59">
        <f>IF(OR(BR750="T150",BR750="HYBT150"),W750*Tables!$L$23,0)</f>
        <v>160</v>
      </c>
      <c r="BB750" s="59">
        <f>IF(OR(BR750="T200",BR750="HYBT200"),W750*Tables!$E$24,0)</f>
        <v>0</v>
      </c>
      <c r="BC750" s="61">
        <f t="shared" si="151"/>
        <v>480</v>
      </c>
      <c r="BD750" s="55" t="str">
        <f t="shared" si="163"/>
        <v/>
      </c>
      <c r="BE750" s="55" t="str">
        <f t="shared" si="163"/>
        <v/>
      </c>
      <c r="BF750" s="55" t="str">
        <f t="shared" si="163"/>
        <v/>
      </c>
      <c r="BG750" s="55" t="str">
        <f t="shared" si="163"/>
        <v/>
      </c>
      <c r="BH750" s="55" t="str">
        <f t="shared" si="163"/>
        <v/>
      </c>
      <c r="BI750" s="55" t="str">
        <f t="shared" si="163"/>
        <v/>
      </c>
      <c r="BJ750" s="55" t="str">
        <f t="shared" si="163"/>
        <v/>
      </c>
      <c r="BK750" s="55" t="str">
        <f t="shared" si="163"/>
        <v/>
      </c>
      <c r="BL750" s="55" t="str">
        <f t="shared" si="163"/>
        <v/>
      </c>
      <c r="BM750" s="55" t="str">
        <f t="shared" si="163"/>
        <v/>
      </c>
      <c r="BN750" s="55" t="str">
        <f t="shared" si="163"/>
        <v/>
      </c>
      <c r="BO750" s="55" t="str">
        <f t="shared" si="163"/>
        <v/>
      </c>
      <c r="BP750" s="55" t="str">
        <f t="shared" si="163"/>
        <v>T150</v>
      </c>
      <c r="BQ750" s="55" t="str">
        <f t="shared" si="163"/>
        <v/>
      </c>
      <c r="BR750" s="62" t="str">
        <f t="shared" si="152"/>
        <v>T150</v>
      </c>
      <c r="BS750" s="62" t="str">
        <f t="shared" si="153"/>
        <v/>
      </c>
      <c r="BT750" s="63">
        <f t="shared" si="154"/>
        <v>116</v>
      </c>
      <c r="BU750" s="64">
        <f t="shared" si="155"/>
        <v>5.96</v>
      </c>
      <c r="BV750" s="64">
        <f t="shared" si="156"/>
        <v>12.92</v>
      </c>
      <c r="BW750" s="64">
        <f t="shared" si="157"/>
        <v>96.6</v>
      </c>
      <c r="BX750" s="65">
        <f t="shared" si="158"/>
        <v>46257.96</v>
      </c>
      <c r="BY750" s="65">
        <f t="shared" si="159"/>
        <v>46264.92</v>
      </c>
      <c r="BZ750" s="65">
        <f t="shared" si="160"/>
        <v>46349.599999999999</v>
      </c>
    </row>
    <row r="751" spans="1:78" ht="15.5" x14ac:dyDescent="0.35">
      <c r="A751">
        <v>71652</v>
      </c>
      <c r="B751" t="s">
        <v>782</v>
      </c>
      <c r="C751" t="s">
        <v>429</v>
      </c>
      <c r="D751">
        <v>244</v>
      </c>
      <c r="E751" t="s">
        <v>488</v>
      </c>
      <c r="F751" t="s">
        <v>774</v>
      </c>
      <c r="G751" t="s">
        <v>270</v>
      </c>
      <c r="H751" t="s">
        <v>429</v>
      </c>
      <c r="I751" s="13">
        <v>46252</v>
      </c>
      <c r="J751" s="13">
        <v>46304</v>
      </c>
      <c r="K751" s="13">
        <v>46278</v>
      </c>
      <c r="L751" t="s">
        <v>787</v>
      </c>
      <c r="M751" t="s">
        <v>193</v>
      </c>
      <c r="N751">
        <v>12</v>
      </c>
      <c r="O751">
        <v>11</v>
      </c>
      <c r="P751">
        <v>11</v>
      </c>
      <c r="Q751">
        <v>11</v>
      </c>
      <c r="R751">
        <v>2</v>
      </c>
      <c r="S751">
        <v>184563</v>
      </c>
      <c r="T751" t="s">
        <v>437</v>
      </c>
      <c r="U751">
        <v>0</v>
      </c>
      <c r="V751"/>
      <c r="W751">
        <v>2</v>
      </c>
      <c r="X751" t="s">
        <v>194</v>
      </c>
      <c r="Y751"/>
      <c r="Z751" t="s">
        <v>773</v>
      </c>
      <c r="AA751" t="s">
        <v>206</v>
      </c>
      <c r="AB751" t="s">
        <v>923</v>
      </c>
      <c r="AC751" t="s">
        <v>195</v>
      </c>
      <c r="AD751" t="s">
        <v>21</v>
      </c>
      <c r="AE751" t="s">
        <v>496</v>
      </c>
      <c r="AF751" s="13">
        <v>46252</v>
      </c>
      <c r="AG751" s="13">
        <v>46304</v>
      </c>
      <c r="AH751"/>
      <c r="AI751"/>
      <c r="AJ751"/>
      <c r="AK751"/>
      <c r="AL751"/>
      <c r="AM751"/>
      <c r="AN751"/>
      <c r="AO751"/>
      <c r="AP751"/>
      <c r="AQ751"/>
      <c r="AR751"/>
      <c r="AS751"/>
      <c r="AT751" s="59">
        <f>VLOOKUP($BR751,Tables!$D$14:$I$27,2,FALSE)*W751</f>
        <v>320</v>
      </c>
      <c r="AU751" s="59">
        <f>VLOOKUP($BR751,Tables!$D$14:$I$27,3,FALSE)</f>
        <v>0</v>
      </c>
      <c r="AV751" s="59">
        <f>VLOOKUP($BR751,Tables!$D$14:$I$27,4,FALSE)*W751</f>
        <v>0</v>
      </c>
      <c r="AW751" s="59">
        <f>VLOOKUP($BR751,Tables!$D$14:$I$27,5,FALSE)*W751</f>
        <v>0</v>
      </c>
      <c r="AX751" s="52">
        <f>IF(ISERROR(VLOOKUP(V751,Tables!$A$2:$B$27,2,FALSE))=TRUE,0,VLOOKUP(V751,Tables!$A$2:$B$27,2,FALSE))*VLOOKUP(BR751,Tables!$D$14:$J$27,7,FALSE)</f>
        <v>0</v>
      </c>
      <c r="AY751" s="52">
        <f>IF(ISERROR(VLOOKUP(BS751,Tables!$A$2:$B$31,2,FALSE))=TRUE,0,VLOOKUP(BS751,Tables!$A$2:$B$31,2,FALSE))</f>
        <v>0</v>
      </c>
      <c r="AZ751" s="59">
        <f>VLOOKUP($BR751,Tables!$D$14:$K$27,8,FALSE)</f>
        <v>0</v>
      </c>
      <c r="BA751" s="59">
        <f>IF(OR(BR751="T150",BR751="HYBT150"),W751*Tables!$L$23,0)</f>
        <v>160</v>
      </c>
      <c r="BB751" s="59">
        <f>IF(OR(BR751="T200",BR751="HYBT200"),W751*Tables!$E$24,0)</f>
        <v>0</v>
      </c>
      <c r="BC751" s="61">
        <f t="shared" si="151"/>
        <v>480</v>
      </c>
      <c r="BD751" s="55" t="str">
        <f t="shared" si="163"/>
        <v/>
      </c>
      <c r="BE751" s="55" t="str">
        <f t="shared" si="163"/>
        <v/>
      </c>
      <c r="BF751" s="55" t="str">
        <f t="shared" si="163"/>
        <v/>
      </c>
      <c r="BG751" s="55" t="str">
        <f t="shared" si="163"/>
        <v/>
      </c>
      <c r="BH751" s="55" t="str">
        <f t="shared" si="163"/>
        <v/>
      </c>
      <c r="BI751" s="55" t="str">
        <f t="shared" si="163"/>
        <v/>
      </c>
      <c r="BJ751" s="55" t="str">
        <f t="shared" si="163"/>
        <v/>
      </c>
      <c r="BK751" s="55" t="str">
        <f t="shared" si="163"/>
        <v/>
      </c>
      <c r="BL751" s="55" t="str">
        <f t="shared" si="163"/>
        <v/>
      </c>
      <c r="BM751" s="55" t="str">
        <f t="shared" si="163"/>
        <v/>
      </c>
      <c r="BN751" s="55" t="str">
        <f t="shared" si="163"/>
        <v/>
      </c>
      <c r="BO751" s="55" t="str">
        <f t="shared" si="163"/>
        <v/>
      </c>
      <c r="BP751" s="55" t="str">
        <f t="shared" si="163"/>
        <v>T150</v>
      </c>
      <c r="BQ751" s="55" t="str">
        <f t="shared" si="163"/>
        <v/>
      </c>
      <c r="BR751" s="62" t="str">
        <f t="shared" si="152"/>
        <v>T150</v>
      </c>
      <c r="BS751" s="62" t="str">
        <f t="shared" si="153"/>
        <v/>
      </c>
      <c r="BT751" s="63">
        <f t="shared" si="154"/>
        <v>53</v>
      </c>
      <c r="BU751" s="64">
        <f t="shared" si="155"/>
        <v>2.1799999999999997</v>
      </c>
      <c r="BV751" s="64">
        <f t="shared" si="156"/>
        <v>5.3599999999999994</v>
      </c>
      <c r="BW751" s="64">
        <f t="shared" si="157"/>
        <v>43.68</v>
      </c>
      <c r="BX751" s="65">
        <f t="shared" si="158"/>
        <v>46254.18</v>
      </c>
      <c r="BY751" s="65">
        <f t="shared" si="159"/>
        <v>46257.36</v>
      </c>
      <c r="BZ751" s="65">
        <f t="shared" si="160"/>
        <v>46295.68</v>
      </c>
    </row>
    <row r="752" spans="1:78" ht="15.5" x14ac:dyDescent="0.35">
      <c r="A752">
        <v>70988</v>
      </c>
      <c r="B752" t="s">
        <v>782</v>
      </c>
      <c r="C752" t="s">
        <v>429</v>
      </c>
      <c r="D752">
        <v>246</v>
      </c>
      <c r="E752" t="s">
        <v>470</v>
      </c>
      <c r="F752" t="s">
        <v>775</v>
      </c>
      <c r="G752" t="s">
        <v>270</v>
      </c>
      <c r="H752" t="s">
        <v>429</v>
      </c>
      <c r="I752" s="13">
        <v>46308</v>
      </c>
      <c r="J752" s="13">
        <v>46367</v>
      </c>
      <c r="K752" s="13">
        <v>46337</v>
      </c>
      <c r="L752" t="s">
        <v>787</v>
      </c>
      <c r="M752" t="s">
        <v>193</v>
      </c>
      <c r="N752">
        <v>12</v>
      </c>
      <c r="O752">
        <v>10</v>
      </c>
      <c r="P752">
        <v>10</v>
      </c>
      <c r="Q752">
        <v>10</v>
      </c>
      <c r="R752">
        <v>0</v>
      </c>
      <c r="S752">
        <v>184563</v>
      </c>
      <c r="T752" t="s">
        <v>437</v>
      </c>
      <c r="U752">
        <v>0</v>
      </c>
      <c r="V752"/>
      <c r="W752">
        <v>2</v>
      </c>
      <c r="X752" t="s">
        <v>194</v>
      </c>
      <c r="Y752"/>
      <c r="Z752" t="s">
        <v>776</v>
      </c>
      <c r="AA752" t="s">
        <v>206</v>
      </c>
      <c r="AB752" t="s">
        <v>923</v>
      </c>
      <c r="AC752" t="s">
        <v>195</v>
      </c>
      <c r="AD752" t="s">
        <v>21</v>
      </c>
      <c r="AE752" t="s">
        <v>496</v>
      </c>
      <c r="AF752" s="13">
        <v>46308</v>
      </c>
      <c r="AG752" s="13">
        <v>46367</v>
      </c>
      <c r="AH752"/>
      <c r="AI752"/>
      <c r="AJ752"/>
      <c r="AK752"/>
      <c r="AL752"/>
      <c r="AM752"/>
      <c r="AN752"/>
      <c r="AO752"/>
      <c r="AP752"/>
      <c r="AQ752"/>
      <c r="AR752"/>
      <c r="AS752"/>
      <c r="AT752" s="59">
        <f>VLOOKUP($BR752,Tables!$D$14:$I$27,2,FALSE)*W752</f>
        <v>320</v>
      </c>
      <c r="AU752" s="59">
        <f>VLOOKUP($BR752,Tables!$D$14:$I$27,3,FALSE)</f>
        <v>0</v>
      </c>
      <c r="AV752" s="59">
        <f>VLOOKUP($BR752,Tables!$D$14:$I$27,4,FALSE)*W752</f>
        <v>0</v>
      </c>
      <c r="AW752" s="59">
        <f>VLOOKUP($BR752,Tables!$D$14:$I$27,5,FALSE)*W752</f>
        <v>0</v>
      </c>
      <c r="AX752" s="52">
        <f>IF(ISERROR(VLOOKUP(V752,Tables!$A$2:$B$27,2,FALSE))=TRUE,0,VLOOKUP(V752,Tables!$A$2:$B$27,2,FALSE))*VLOOKUP(BR752,Tables!$D$14:$J$27,7,FALSE)</f>
        <v>0</v>
      </c>
      <c r="AY752" s="52">
        <f>IF(ISERROR(VLOOKUP(BS752,Tables!$A$2:$B$31,2,FALSE))=TRUE,0,VLOOKUP(BS752,Tables!$A$2:$B$31,2,FALSE))</f>
        <v>0</v>
      </c>
      <c r="AZ752" s="59">
        <f>VLOOKUP($BR752,Tables!$D$14:$K$27,8,FALSE)</f>
        <v>0</v>
      </c>
      <c r="BA752" s="59">
        <f>IF(OR(BR752="T150",BR752="HYBT150"),W752*Tables!$L$23,0)</f>
        <v>160</v>
      </c>
      <c r="BB752" s="59">
        <f>IF(OR(BR752="T200",BR752="HYBT200"),W752*Tables!$E$24,0)</f>
        <v>0</v>
      </c>
      <c r="BC752" s="61">
        <f t="shared" si="151"/>
        <v>480</v>
      </c>
      <c r="BD752" s="55" t="str">
        <f t="shared" si="163"/>
        <v/>
      </c>
      <c r="BE752" s="55" t="str">
        <f t="shared" si="163"/>
        <v/>
      </c>
      <c r="BF752" s="55" t="str">
        <f t="shared" si="163"/>
        <v/>
      </c>
      <c r="BG752" s="55" t="str">
        <f t="shared" si="163"/>
        <v/>
      </c>
      <c r="BH752" s="55" t="str">
        <f t="shared" si="163"/>
        <v/>
      </c>
      <c r="BI752" s="55" t="str">
        <f t="shared" si="163"/>
        <v/>
      </c>
      <c r="BJ752" s="55" t="str">
        <f t="shared" si="163"/>
        <v/>
      </c>
      <c r="BK752" s="55" t="str">
        <f t="shared" si="163"/>
        <v/>
      </c>
      <c r="BL752" s="55" t="str">
        <f t="shared" si="163"/>
        <v/>
      </c>
      <c r="BM752" s="55" t="str">
        <f t="shared" si="163"/>
        <v/>
      </c>
      <c r="BN752" s="55" t="str">
        <f t="shared" si="163"/>
        <v/>
      </c>
      <c r="BO752" s="55" t="str">
        <f t="shared" si="163"/>
        <v/>
      </c>
      <c r="BP752" s="55" t="str">
        <f t="shared" si="163"/>
        <v>T150</v>
      </c>
      <c r="BQ752" s="55" t="str">
        <f t="shared" si="163"/>
        <v/>
      </c>
      <c r="BR752" s="62" t="str">
        <f t="shared" si="152"/>
        <v>T150</v>
      </c>
      <c r="BS752" s="62" t="str">
        <f t="shared" si="153"/>
        <v/>
      </c>
      <c r="BT752" s="63">
        <f t="shared" si="154"/>
        <v>60</v>
      </c>
      <c r="BU752" s="64">
        <f t="shared" si="155"/>
        <v>2.5999999999999996</v>
      </c>
      <c r="BV752" s="64">
        <f t="shared" si="156"/>
        <v>6.1999999999999993</v>
      </c>
      <c r="BW752" s="64">
        <f t="shared" si="157"/>
        <v>49.559999999999995</v>
      </c>
      <c r="BX752" s="65">
        <f t="shared" si="158"/>
        <v>46310.6</v>
      </c>
      <c r="BY752" s="65">
        <f t="shared" si="159"/>
        <v>46314.2</v>
      </c>
      <c r="BZ752" s="65">
        <f t="shared" si="160"/>
        <v>46357.56</v>
      </c>
    </row>
    <row r="753" spans="1:78" ht="15.5" x14ac:dyDescent="0.35">
      <c r="A753">
        <v>71836</v>
      </c>
      <c r="B753" t="s">
        <v>782</v>
      </c>
      <c r="C753" t="s">
        <v>429</v>
      </c>
      <c r="D753">
        <v>258</v>
      </c>
      <c r="E753" t="s">
        <v>470</v>
      </c>
      <c r="F753" t="s">
        <v>438</v>
      </c>
      <c r="G753" t="s">
        <v>270</v>
      </c>
      <c r="H753" t="s">
        <v>429</v>
      </c>
      <c r="I753" s="13">
        <v>46307</v>
      </c>
      <c r="J753" s="13">
        <v>46367</v>
      </c>
      <c r="K753" s="13">
        <v>46337</v>
      </c>
      <c r="L753" t="s">
        <v>787</v>
      </c>
      <c r="M753" t="s">
        <v>193</v>
      </c>
      <c r="N753">
        <v>12</v>
      </c>
      <c r="O753">
        <v>12</v>
      </c>
      <c r="P753">
        <v>12</v>
      </c>
      <c r="Q753">
        <v>12</v>
      </c>
      <c r="R753">
        <v>0</v>
      </c>
      <c r="S753">
        <v>275477</v>
      </c>
      <c r="T753" t="s">
        <v>448</v>
      </c>
      <c r="U753">
        <v>0</v>
      </c>
      <c r="V753"/>
      <c r="W753">
        <v>2</v>
      </c>
      <c r="X753" t="s">
        <v>194</v>
      </c>
      <c r="Y753"/>
      <c r="Z753" t="s">
        <v>777</v>
      </c>
      <c r="AA753" t="s">
        <v>206</v>
      </c>
      <c r="AB753">
        <v>1405</v>
      </c>
      <c r="AC753" t="s">
        <v>195</v>
      </c>
      <c r="AD753" t="s">
        <v>21</v>
      </c>
      <c r="AE753" t="s">
        <v>483</v>
      </c>
      <c r="AF753" s="13">
        <v>46307</v>
      </c>
      <c r="AG753" s="13">
        <v>46367</v>
      </c>
      <c r="AH753"/>
      <c r="AI753"/>
      <c r="AJ753"/>
      <c r="AK753"/>
      <c r="AL753"/>
      <c r="AM753"/>
      <c r="AN753"/>
      <c r="AO753"/>
      <c r="AP753"/>
      <c r="AQ753"/>
      <c r="AR753"/>
      <c r="AS753"/>
      <c r="AT753" s="59">
        <f>VLOOKUP($BR753,Tables!$D$14:$I$27,2,FALSE)*W753</f>
        <v>320</v>
      </c>
      <c r="AU753" s="59">
        <f>VLOOKUP($BR753,Tables!$D$14:$I$27,3,FALSE)</f>
        <v>0</v>
      </c>
      <c r="AV753" s="59">
        <f>VLOOKUP($BR753,Tables!$D$14:$I$27,4,FALSE)*W753</f>
        <v>0</v>
      </c>
      <c r="AW753" s="59">
        <f>VLOOKUP($BR753,Tables!$D$14:$I$27,5,FALSE)*W753</f>
        <v>0</v>
      </c>
      <c r="AX753" s="52">
        <f>IF(ISERROR(VLOOKUP(V753,Tables!$A$2:$B$27,2,FALSE))=TRUE,0,VLOOKUP(V753,Tables!$A$2:$B$27,2,FALSE))*VLOOKUP(BR753,Tables!$D$14:$J$27,7,FALSE)</f>
        <v>0</v>
      </c>
      <c r="AY753" s="52">
        <f>IF(ISERROR(VLOOKUP(BS753,Tables!$A$2:$B$31,2,FALSE))=TRUE,0,VLOOKUP(BS753,Tables!$A$2:$B$31,2,FALSE))</f>
        <v>0</v>
      </c>
      <c r="AZ753" s="59">
        <f>VLOOKUP($BR753,Tables!$D$14:$K$27,8,FALSE)</f>
        <v>0</v>
      </c>
      <c r="BA753" s="59">
        <f>IF(OR(BR753="T150",BR753="HYBT150"),W753*Tables!$L$23,0)</f>
        <v>160</v>
      </c>
      <c r="BB753" s="59">
        <f>IF(OR(BR753="T200",BR753="HYBT200"),W753*Tables!$E$24,0)</f>
        <v>0</v>
      </c>
      <c r="BC753" s="61">
        <f t="shared" si="151"/>
        <v>480</v>
      </c>
      <c r="BD753" s="55" t="str">
        <f t="shared" si="163"/>
        <v/>
      </c>
      <c r="BE753" s="55" t="str">
        <f t="shared" si="163"/>
        <v/>
      </c>
      <c r="BF753" s="55" t="str">
        <f t="shared" si="163"/>
        <v/>
      </c>
      <c r="BG753" s="55" t="str">
        <f t="shared" si="163"/>
        <v/>
      </c>
      <c r="BH753" s="55" t="str">
        <f t="shared" si="163"/>
        <v/>
      </c>
      <c r="BI753" s="55" t="str">
        <f t="shared" si="163"/>
        <v/>
      </c>
      <c r="BJ753" s="55" t="str">
        <f t="shared" si="163"/>
        <v/>
      </c>
      <c r="BK753" s="55" t="str">
        <f t="shared" si="163"/>
        <v/>
      </c>
      <c r="BL753" s="55" t="str">
        <f t="shared" si="163"/>
        <v/>
      </c>
      <c r="BM753" s="55" t="str">
        <f t="shared" si="163"/>
        <v/>
      </c>
      <c r="BN753" s="55" t="str">
        <f t="shared" si="163"/>
        <v/>
      </c>
      <c r="BO753" s="55" t="str">
        <f t="shared" si="163"/>
        <v/>
      </c>
      <c r="BP753" s="55" t="str">
        <f t="shared" si="163"/>
        <v>T150</v>
      </c>
      <c r="BQ753" s="55" t="str">
        <f t="shared" si="163"/>
        <v/>
      </c>
      <c r="BR753" s="62" t="str">
        <f t="shared" si="152"/>
        <v>T150</v>
      </c>
      <c r="BS753" s="62" t="str">
        <f t="shared" si="153"/>
        <v/>
      </c>
      <c r="BT753" s="63">
        <f t="shared" si="154"/>
        <v>61</v>
      </c>
      <c r="BU753" s="64">
        <f t="shared" si="155"/>
        <v>2.6599999999999997</v>
      </c>
      <c r="BV753" s="64">
        <f t="shared" si="156"/>
        <v>6.3199999999999994</v>
      </c>
      <c r="BW753" s="64">
        <f t="shared" si="157"/>
        <v>50.4</v>
      </c>
      <c r="BX753" s="65">
        <f t="shared" si="158"/>
        <v>46309.66</v>
      </c>
      <c r="BY753" s="65">
        <f t="shared" si="159"/>
        <v>46313.32</v>
      </c>
      <c r="BZ753" s="65">
        <f t="shared" si="160"/>
        <v>46357.4</v>
      </c>
    </row>
    <row r="754" spans="1:78" ht="15.5" x14ac:dyDescent="0.35">
      <c r="A754">
        <v>71484</v>
      </c>
      <c r="B754" t="s">
        <v>782</v>
      </c>
      <c r="C754" t="s">
        <v>429</v>
      </c>
      <c r="D754">
        <v>268</v>
      </c>
      <c r="E754">
        <v>3001</v>
      </c>
      <c r="F754" t="s">
        <v>778</v>
      </c>
      <c r="G754" t="s">
        <v>270</v>
      </c>
      <c r="H754" t="s">
        <v>429</v>
      </c>
      <c r="I754" s="13">
        <v>46251</v>
      </c>
      <c r="J754" s="13">
        <v>46367</v>
      </c>
      <c r="K754" s="13">
        <v>46309</v>
      </c>
      <c r="L754" t="s">
        <v>787</v>
      </c>
      <c r="M754" t="s">
        <v>193</v>
      </c>
      <c r="N754">
        <v>12</v>
      </c>
      <c r="O754">
        <v>11</v>
      </c>
      <c r="P754">
        <v>11</v>
      </c>
      <c r="Q754">
        <v>11</v>
      </c>
      <c r="R754">
        <v>1</v>
      </c>
      <c r="S754">
        <v>184563</v>
      </c>
      <c r="T754" t="s">
        <v>437</v>
      </c>
      <c r="U754">
        <v>0</v>
      </c>
      <c r="V754"/>
      <c r="W754">
        <v>4</v>
      </c>
      <c r="X754" t="s">
        <v>194</v>
      </c>
      <c r="Y754"/>
      <c r="Z754" t="s">
        <v>776</v>
      </c>
      <c r="AA754" t="s">
        <v>206</v>
      </c>
      <c r="AB754" t="s">
        <v>923</v>
      </c>
      <c r="AC754" t="s">
        <v>195</v>
      </c>
      <c r="AD754" t="s">
        <v>21</v>
      </c>
      <c r="AE754" t="s">
        <v>483</v>
      </c>
      <c r="AF754" s="13">
        <v>46251</v>
      </c>
      <c r="AG754" s="13">
        <v>46367</v>
      </c>
      <c r="AH754"/>
      <c r="AI754"/>
      <c r="AJ754"/>
      <c r="AK754"/>
      <c r="AL754"/>
      <c r="AM754"/>
      <c r="AN754"/>
      <c r="AO754"/>
      <c r="AP754"/>
      <c r="AQ754"/>
      <c r="AR754"/>
      <c r="AS754"/>
      <c r="AT754" s="59">
        <f>VLOOKUP($BR754,Tables!$D$14:$I$27,2,FALSE)*W754</f>
        <v>640</v>
      </c>
      <c r="AU754" s="59">
        <f>VLOOKUP($BR754,Tables!$D$14:$I$27,3,FALSE)</f>
        <v>0</v>
      </c>
      <c r="AV754" s="59">
        <f>VLOOKUP($BR754,Tables!$D$14:$I$27,4,FALSE)*W754</f>
        <v>0</v>
      </c>
      <c r="AW754" s="59">
        <f>VLOOKUP($BR754,Tables!$D$14:$I$27,5,FALSE)*W754</f>
        <v>0</v>
      </c>
      <c r="AX754" s="52">
        <f>IF(ISERROR(VLOOKUP(V754,Tables!$A$2:$B$27,2,FALSE))=TRUE,0,VLOOKUP(V754,Tables!$A$2:$B$27,2,FALSE))*VLOOKUP(BR754,Tables!$D$14:$J$27,7,FALSE)</f>
        <v>0</v>
      </c>
      <c r="AY754" s="52">
        <f>IF(ISERROR(VLOOKUP(BS754,Tables!$A$2:$B$31,2,FALSE))=TRUE,0,VLOOKUP(BS754,Tables!$A$2:$B$31,2,FALSE))</f>
        <v>0</v>
      </c>
      <c r="AZ754" s="59">
        <f>VLOOKUP($BR754,Tables!$D$14:$K$27,8,FALSE)</f>
        <v>0</v>
      </c>
      <c r="BA754" s="59">
        <f>IF(OR(BR754="T150",BR754="HYBT150"),W754*Tables!$L$23,0)</f>
        <v>320</v>
      </c>
      <c r="BB754" s="59">
        <f>IF(OR(BR754="T200",BR754="HYBT200"),W754*Tables!$E$24,0)</f>
        <v>0</v>
      </c>
      <c r="BC754" s="61">
        <f t="shared" si="151"/>
        <v>960</v>
      </c>
      <c r="BD754" s="55" t="str">
        <f t="shared" si="163"/>
        <v/>
      </c>
      <c r="BE754" s="55" t="str">
        <f t="shared" si="163"/>
        <v/>
      </c>
      <c r="BF754" s="55" t="str">
        <f t="shared" si="163"/>
        <v/>
      </c>
      <c r="BG754" s="55" t="str">
        <f t="shared" si="163"/>
        <v/>
      </c>
      <c r="BH754" s="55" t="str">
        <f t="shared" si="163"/>
        <v/>
      </c>
      <c r="BI754" s="55" t="str">
        <f t="shared" si="163"/>
        <v/>
      </c>
      <c r="BJ754" s="55" t="str">
        <f t="shared" si="163"/>
        <v/>
      </c>
      <c r="BK754" s="55" t="str">
        <f t="shared" si="163"/>
        <v/>
      </c>
      <c r="BL754" s="55" t="str">
        <f t="shared" si="163"/>
        <v/>
      </c>
      <c r="BM754" s="55" t="str">
        <f t="shared" si="163"/>
        <v/>
      </c>
      <c r="BN754" s="55" t="str">
        <f t="shared" si="163"/>
        <v/>
      </c>
      <c r="BO754" s="55" t="str">
        <f t="shared" si="163"/>
        <v/>
      </c>
      <c r="BP754" s="55" t="str">
        <f t="shared" si="163"/>
        <v>T150</v>
      </c>
      <c r="BQ754" s="55" t="str">
        <f t="shared" si="163"/>
        <v/>
      </c>
      <c r="BR754" s="62" t="str">
        <f t="shared" si="152"/>
        <v>T150</v>
      </c>
      <c r="BS754" s="62" t="str">
        <f t="shared" si="153"/>
        <v/>
      </c>
      <c r="BT754" s="63">
        <f t="shared" si="154"/>
        <v>117</v>
      </c>
      <c r="BU754" s="64">
        <f t="shared" si="155"/>
        <v>6.02</v>
      </c>
      <c r="BV754" s="64">
        <f t="shared" si="156"/>
        <v>13.04</v>
      </c>
      <c r="BW754" s="64">
        <f t="shared" si="157"/>
        <v>97.44</v>
      </c>
      <c r="BX754" s="65">
        <f t="shared" si="158"/>
        <v>46257.02</v>
      </c>
      <c r="BY754" s="65">
        <f t="shared" si="159"/>
        <v>46264.04</v>
      </c>
      <c r="BZ754" s="65">
        <f t="shared" si="160"/>
        <v>46349.440000000002</v>
      </c>
    </row>
    <row r="755" spans="1:78" ht="15.5" x14ac:dyDescent="0.35">
      <c r="A755"/>
      <c r="B755"/>
      <c r="C755"/>
      <c r="D755"/>
      <c r="E755"/>
      <c r="F755"/>
      <c r="G755"/>
      <c r="H755"/>
      <c r="I755" s="13"/>
      <c r="J755" s="13"/>
      <c r="K755" s="13"/>
      <c r="L755"/>
      <c r="M755"/>
      <c r="N755"/>
      <c r="O755"/>
      <c r="P755"/>
      <c r="Q755"/>
      <c r="R755"/>
      <c r="S755"/>
      <c r="T755"/>
      <c r="U755"/>
      <c r="V755"/>
      <c r="W755"/>
      <c r="X755"/>
      <c r="Y755"/>
      <c r="Z755"/>
      <c r="AA755"/>
      <c r="AB755"/>
      <c r="AC755"/>
      <c r="AD755"/>
      <c r="AE755"/>
      <c r="AF755" s="13"/>
      <c r="AG755" s="13"/>
      <c r="AH755"/>
      <c r="AI755"/>
      <c r="AJ755"/>
      <c r="AK755"/>
      <c r="AL755"/>
      <c r="AM755"/>
      <c r="AN755"/>
      <c r="AO755"/>
      <c r="AP755"/>
      <c r="AQ755"/>
      <c r="AR755"/>
      <c r="AS755"/>
      <c r="AT755" s="59">
        <f>VLOOKUP($BR755,Tables!$D$14:$I$27,2,FALSE)*W755</f>
        <v>0</v>
      </c>
      <c r="AU755" s="59">
        <f>VLOOKUP($BR755,Tables!$D$14:$I$27,3,FALSE)</f>
        <v>0</v>
      </c>
      <c r="AV755" s="59">
        <f>VLOOKUP($BR755,Tables!$D$14:$I$27,4,FALSE)*W755</f>
        <v>0</v>
      </c>
      <c r="AW755" s="59">
        <f>VLOOKUP($BR755,Tables!$D$14:$I$27,5,FALSE)*W755</f>
        <v>0</v>
      </c>
      <c r="AX755" s="52">
        <f>IF(ISERROR(VLOOKUP(V755,Tables!$A$2:$B$27,2,FALSE))=TRUE,0,VLOOKUP(V755,Tables!$A$2:$B$27,2,FALSE))*VLOOKUP(BR755,Tables!$D$14:$J$27,7,FALSE)</f>
        <v>0</v>
      </c>
      <c r="AY755" s="52">
        <f>IF(ISERROR(VLOOKUP(BS755,Tables!$A$2:$B$31,2,FALSE))=TRUE,0,VLOOKUP(BS755,Tables!$A$2:$B$31,2,FALSE))</f>
        <v>0</v>
      </c>
      <c r="AZ755" s="59">
        <f>VLOOKUP($BR755,Tables!$D$14:$K$27,8,FALSE)</f>
        <v>0</v>
      </c>
      <c r="BA755" s="59">
        <f>IF(OR(BR755="T150",BR755="HYBT150"),W755*Tables!$L$23,0)</f>
        <v>0</v>
      </c>
      <c r="BB755" s="59">
        <f>IF(OR(BR755="T200",BR755="HYBT200"),W755*Tables!$E$24,0)</f>
        <v>0</v>
      </c>
      <c r="BC755" s="61">
        <f t="shared" si="151"/>
        <v>0</v>
      </c>
      <c r="BD755" s="55" t="str">
        <f t="shared" si="163"/>
        <v/>
      </c>
      <c r="BE755" s="55" t="str">
        <f t="shared" si="163"/>
        <v/>
      </c>
      <c r="BF755" s="55" t="str">
        <f t="shared" si="163"/>
        <v/>
      </c>
      <c r="BG755" s="55" t="str">
        <f t="shared" si="163"/>
        <v/>
      </c>
      <c r="BH755" s="55" t="str">
        <f t="shared" si="163"/>
        <v/>
      </c>
      <c r="BI755" s="55" t="str">
        <f t="shared" si="163"/>
        <v/>
      </c>
      <c r="BJ755" s="55" t="str">
        <f t="shared" si="163"/>
        <v/>
      </c>
      <c r="BK755" s="55" t="str">
        <f t="shared" si="163"/>
        <v/>
      </c>
      <c r="BL755" s="55" t="str">
        <f t="shared" si="163"/>
        <v/>
      </c>
      <c r="BM755" s="55" t="str">
        <f t="shared" si="163"/>
        <v/>
      </c>
      <c r="BN755" s="55" t="str">
        <f t="shared" si="163"/>
        <v/>
      </c>
      <c r="BO755" s="55" t="str">
        <f t="shared" si="163"/>
        <v/>
      </c>
      <c r="BP755" s="55" t="str">
        <f t="shared" si="163"/>
        <v/>
      </c>
      <c r="BQ755" s="55" t="str">
        <f t="shared" si="163"/>
        <v/>
      </c>
      <c r="BR755" s="62" t="str">
        <f t="shared" si="152"/>
        <v>Base</v>
      </c>
      <c r="BS755" s="62" t="str">
        <f t="shared" si="153"/>
        <v/>
      </c>
      <c r="BT755" s="63">
        <f t="shared" si="154"/>
        <v>1</v>
      </c>
      <c r="BU755" s="64">
        <f t="shared" si="155"/>
        <v>-0.94</v>
      </c>
      <c r="BV755" s="64">
        <f t="shared" si="156"/>
        <v>-0.88</v>
      </c>
      <c r="BW755" s="64">
        <f t="shared" si="157"/>
        <v>0</v>
      </c>
      <c r="BX755" s="65">
        <f t="shared" si="158"/>
        <v>-0.94</v>
      </c>
      <c r="BY755" s="65">
        <f t="shared" si="159"/>
        <v>-0.88</v>
      </c>
      <c r="BZ755" s="65">
        <f t="shared" si="160"/>
        <v>2</v>
      </c>
    </row>
    <row r="756" spans="1:78" ht="15.5" x14ac:dyDescent="0.35">
      <c r="A756"/>
      <c r="B756"/>
      <c r="C756"/>
      <c r="D756"/>
      <c r="E756"/>
      <c r="F756"/>
      <c r="G756"/>
      <c r="H756"/>
      <c r="I756" s="13"/>
      <c r="J756" s="13"/>
      <c r="K756" s="13"/>
      <c r="L756"/>
      <c r="M756"/>
      <c r="N756"/>
      <c r="O756"/>
      <c r="P756"/>
      <c r="Q756"/>
      <c r="R756"/>
      <c r="S756"/>
      <c r="T756"/>
      <c r="U756"/>
      <c r="V756"/>
      <c r="W756"/>
      <c r="X756"/>
      <c r="Y756"/>
      <c r="Z756"/>
      <c r="AA756"/>
      <c r="AB756"/>
      <c r="AC756"/>
      <c r="AD756"/>
      <c r="AE756"/>
      <c r="AF756" s="13"/>
      <c r="AG756" s="13"/>
      <c r="AH756"/>
      <c r="AI756"/>
      <c r="AJ756"/>
      <c r="AK756"/>
      <c r="AL756"/>
      <c r="AM756"/>
      <c r="AN756"/>
      <c r="AO756"/>
      <c r="AP756"/>
      <c r="AQ756"/>
      <c r="AR756"/>
      <c r="AS756"/>
      <c r="AT756" s="59">
        <f>VLOOKUP($BR756,Tables!$D$14:$I$27,2,FALSE)*W756</f>
        <v>0</v>
      </c>
      <c r="AU756" s="59">
        <f>VLOOKUP($BR756,Tables!$D$14:$I$27,3,FALSE)</f>
        <v>0</v>
      </c>
      <c r="AV756" s="59">
        <f>VLOOKUP($BR756,Tables!$D$14:$I$27,4,FALSE)*W756</f>
        <v>0</v>
      </c>
      <c r="AW756" s="59">
        <f>VLOOKUP($BR756,Tables!$D$14:$I$27,5,FALSE)*W756</f>
        <v>0</v>
      </c>
      <c r="AX756" s="52">
        <f>IF(ISERROR(VLOOKUP(V756,Tables!$A$2:$B$27,2,FALSE))=TRUE,0,VLOOKUP(V756,Tables!$A$2:$B$27,2,FALSE))*VLOOKUP(BR756,Tables!$D$14:$J$27,7,FALSE)</f>
        <v>0</v>
      </c>
      <c r="AY756" s="52">
        <f>IF(ISERROR(VLOOKUP(BS756,Tables!$A$2:$B$31,2,FALSE))=TRUE,0,VLOOKUP(BS756,Tables!$A$2:$B$31,2,FALSE))</f>
        <v>0</v>
      </c>
      <c r="AZ756" s="59">
        <f>VLOOKUP($BR756,Tables!$D$14:$K$27,8,FALSE)</f>
        <v>0</v>
      </c>
      <c r="BA756" s="59">
        <f>IF(OR(BR756="T150",BR756="HYBT150"),W756*Tables!$L$23,0)</f>
        <v>0</v>
      </c>
      <c r="BB756" s="59">
        <f>IF(OR(BR756="T200",BR756="HYBT200"),W756*Tables!$E$24,0)</f>
        <v>0</v>
      </c>
      <c r="BC756" s="61">
        <f t="shared" si="151"/>
        <v>0</v>
      </c>
      <c r="BD756" s="55" t="str">
        <f t="shared" si="163"/>
        <v/>
      </c>
      <c r="BE756" s="55" t="str">
        <f t="shared" si="163"/>
        <v/>
      </c>
      <c r="BF756" s="55" t="str">
        <f t="shared" si="163"/>
        <v/>
      </c>
      <c r="BG756" s="55" t="str">
        <f t="shared" si="163"/>
        <v/>
      </c>
      <c r="BH756" s="55" t="str">
        <f t="shared" si="163"/>
        <v/>
      </c>
      <c r="BI756" s="55" t="str">
        <f t="shared" si="163"/>
        <v/>
      </c>
      <c r="BJ756" s="55" t="str">
        <f t="shared" si="163"/>
        <v/>
      </c>
      <c r="BK756" s="55" t="str">
        <f t="shared" si="163"/>
        <v/>
      </c>
      <c r="BL756" s="55" t="str">
        <f t="shared" si="163"/>
        <v/>
      </c>
      <c r="BM756" s="55" t="str">
        <f t="shared" si="163"/>
        <v/>
      </c>
      <c r="BN756" s="55" t="str">
        <f t="shared" si="163"/>
        <v/>
      </c>
      <c r="BO756" s="55" t="str">
        <f t="shared" si="163"/>
        <v/>
      </c>
      <c r="BP756" s="55" t="str">
        <f t="shared" si="163"/>
        <v/>
      </c>
      <c r="BQ756" s="55" t="str">
        <f t="shared" si="163"/>
        <v/>
      </c>
      <c r="BR756" s="62" t="str">
        <f t="shared" si="152"/>
        <v>Base</v>
      </c>
      <c r="BS756" s="62" t="str">
        <f t="shared" si="153"/>
        <v/>
      </c>
      <c r="BT756" s="63">
        <f t="shared" si="154"/>
        <v>1</v>
      </c>
      <c r="BU756" s="64">
        <f t="shared" si="155"/>
        <v>-0.94</v>
      </c>
      <c r="BV756" s="64">
        <f t="shared" si="156"/>
        <v>-0.88</v>
      </c>
      <c r="BW756" s="64">
        <f t="shared" si="157"/>
        <v>0</v>
      </c>
      <c r="BX756" s="65">
        <f t="shared" si="158"/>
        <v>-0.94</v>
      </c>
      <c r="BY756" s="65">
        <f t="shared" si="159"/>
        <v>-0.88</v>
      </c>
      <c r="BZ756" s="65">
        <f t="shared" si="160"/>
        <v>2</v>
      </c>
    </row>
    <row r="757" spans="1:78" ht="15.5" x14ac:dyDescent="0.35">
      <c r="A757"/>
      <c r="B757"/>
      <c r="C757"/>
      <c r="D757"/>
      <c r="E757"/>
      <c r="F757"/>
      <c r="G757"/>
      <c r="H757"/>
      <c r="I757" s="13"/>
      <c r="J757" s="13"/>
      <c r="K757" s="13"/>
      <c r="L757"/>
      <c r="M757"/>
      <c r="N757"/>
      <c r="O757"/>
      <c r="P757"/>
      <c r="Q757"/>
      <c r="R757"/>
      <c r="S757"/>
      <c r="T757"/>
      <c r="U757"/>
      <c r="V757"/>
      <c r="W757"/>
      <c r="X757"/>
      <c r="Y757"/>
      <c r="Z757"/>
      <c r="AA757"/>
      <c r="AB757"/>
      <c r="AC757"/>
      <c r="AD757"/>
      <c r="AE757"/>
      <c r="AF757" s="13"/>
      <c r="AG757" s="13"/>
      <c r="AH757"/>
      <c r="AI757"/>
      <c r="AJ757"/>
      <c r="AK757"/>
      <c r="AL757"/>
      <c r="AM757"/>
      <c r="AN757"/>
      <c r="AO757"/>
      <c r="AP757"/>
      <c r="AQ757"/>
      <c r="AR757"/>
      <c r="AS757"/>
      <c r="AT757" s="59">
        <f>VLOOKUP($BR757,Tables!$D$14:$I$27,2,FALSE)*W757</f>
        <v>0</v>
      </c>
      <c r="AU757" s="59">
        <f>VLOOKUP($BR757,Tables!$D$14:$I$27,3,FALSE)</f>
        <v>0</v>
      </c>
      <c r="AV757" s="59">
        <f>VLOOKUP($BR757,Tables!$D$14:$I$27,4,FALSE)*W757</f>
        <v>0</v>
      </c>
      <c r="AW757" s="59">
        <f>VLOOKUP($BR757,Tables!$D$14:$I$27,5,FALSE)*W757</f>
        <v>0</v>
      </c>
      <c r="AX757" s="52">
        <f>IF(ISERROR(VLOOKUP(V757,Tables!$A$2:$B$27,2,FALSE))=TRUE,0,VLOOKUP(V757,Tables!$A$2:$B$27,2,FALSE))*VLOOKUP(BR757,Tables!$D$14:$J$27,7,FALSE)</f>
        <v>0</v>
      </c>
      <c r="AY757" s="52">
        <f>IF(ISERROR(VLOOKUP(BS757,Tables!$A$2:$B$31,2,FALSE))=TRUE,0,VLOOKUP(BS757,Tables!$A$2:$B$31,2,FALSE))</f>
        <v>0</v>
      </c>
      <c r="AZ757" s="59">
        <f>VLOOKUP($BR757,Tables!$D$14:$K$27,8,FALSE)</f>
        <v>0</v>
      </c>
      <c r="BA757" s="59">
        <f>IF(OR(BR757="T150",BR757="HYBT150"),W757*Tables!$L$23,0)</f>
        <v>0</v>
      </c>
      <c r="BB757" s="59">
        <f>IF(OR(BR757="T200",BR757="HYBT200"),W757*Tables!$E$24,0)</f>
        <v>0</v>
      </c>
      <c r="BC757" s="61">
        <f t="shared" si="151"/>
        <v>0</v>
      </c>
      <c r="BD757" s="55" t="str">
        <f t="shared" si="163"/>
        <v/>
      </c>
      <c r="BE757" s="55" t="str">
        <f t="shared" si="163"/>
        <v/>
      </c>
      <c r="BF757" s="55" t="str">
        <f t="shared" si="163"/>
        <v/>
      </c>
      <c r="BG757" s="55" t="str">
        <f t="shared" si="163"/>
        <v/>
      </c>
      <c r="BH757" s="55" t="str">
        <f t="shared" si="163"/>
        <v/>
      </c>
      <c r="BI757" s="55" t="str">
        <f t="shared" si="163"/>
        <v/>
      </c>
      <c r="BJ757" s="55" t="str">
        <f t="shared" si="163"/>
        <v/>
      </c>
      <c r="BK757" s="55" t="str">
        <f t="shared" si="163"/>
        <v/>
      </c>
      <c r="BL757" s="55" t="str">
        <f t="shared" si="163"/>
        <v/>
      </c>
      <c r="BM757" s="55" t="str">
        <f t="shared" si="163"/>
        <v/>
      </c>
      <c r="BN757" s="55" t="str">
        <f t="shared" si="163"/>
        <v/>
      </c>
      <c r="BO757" s="55" t="str">
        <f t="shared" si="163"/>
        <v/>
      </c>
      <c r="BP757" s="55" t="str">
        <f t="shared" si="163"/>
        <v/>
      </c>
      <c r="BQ757" s="55" t="str">
        <f t="shared" si="163"/>
        <v/>
      </c>
      <c r="BR757" s="62" t="str">
        <f t="shared" si="152"/>
        <v>Base</v>
      </c>
      <c r="BS757" s="62" t="str">
        <f t="shared" si="153"/>
        <v/>
      </c>
      <c r="BT757" s="63">
        <f t="shared" si="154"/>
        <v>1</v>
      </c>
      <c r="BU757" s="64">
        <f t="shared" si="155"/>
        <v>-0.94</v>
      </c>
      <c r="BV757" s="64">
        <f t="shared" si="156"/>
        <v>-0.88</v>
      </c>
      <c r="BW757" s="64">
        <f t="shared" si="157"/>
        <v>0</v>
      </c>
      <c r="BX757" s="65">
        <f t="shared" si="158"/>
        <v>-0.94</v>
      </c>
      <c r="BY757" s="65">
        <f t="shared" si="159"/>
        <v>-0.88</v>
      </c>
      <c r="BZ757" s="65">
        <f t="shared" si="160"/>
        <v>2</v>
      </c>
    </row>
    <row r="758" spans="1:78" ht="15.5" x14ac:dyDescent="0.35">
      <c r="A758"/>
      <c r="B758"/>
      <c r="C758"/>
      <c r="D758"/>
      <c r="E758"/>
      <c r="F758"/>
      <c r="G758"/>
      <c r="H758"/>
      <c r="I758" s="13"/>
      <c r="J758" s="13"/>
      <c r="K758" s="13"/>
      <c r="L758"/>
      <c r="M758"/>
      <c r="N758"/>
      <c r="O758"/>
      <c r="P758"/>
      <c r="Q758"/>
      <c r="R758"/>
      <c r="S758"/>
      <c r="T758"/>
      <c r="U758"/>
      <c r="V758"/>
      <c r="W758"/>
      <c r="X758"/>
      <c r="Y758"/>
      <c r="Z758"/>
      <c r="AA758"/>
      <c r="AB758"/>
      <c r="AC758"/>
      <c r="AD758"/>
      <c r="AE758"/>
      <c r="AF758" s="13"/>
      <c r="AG758" s="13"/>
      <c r="AH758"/>
      <c r="AI758"/>
      <c r="AJ758"/>
      <c r="AK758"/>
      <c r="AL758"/>
      <c r="AM758" s="13"/>
      <c r="AN758" s="13"/>
      <c r="AO758"/>
      <c r="AP758"/>
      <c r="AQ758"/>
      <c r="AR758"/>
      <c r="AS758"/>
      <c r="AT758" s="59">
        <f>VLOOKUP($BR758,Tables!$D$14:$I$27,2,FALSE)*W758</f>
        <v>0</v>
      </c>
      <c r="AU758" s="59">
        <f>VLOOKUP($BR758,Tables!$D$14:$I$27,3,FALSE)</f>
        <v>0</v>
      </c>
      <c r="AV758" s="59">
        <f>VLOOKUP($BR758,Tables!$D$14:$I$27,4,FALSE)*W758</f>
        <v>0</v>
      </c>
      <c r="AW758" s="59">
        <f>VLOOKUP($BR758,Tables!$D$14:$I$27,5,FALSE)*W758</f>
        <v>0</v>
      </c>
      <c r="AX758" s="52">
        <f>IF(ISERROR(VLOOKUP(V758,Tables!$A$2:$B$27,2,FALSE))=TRUE,0,VLOOKUP(V758,Tables!$A$2:$B$27,2,FALSE))*VLOOKUP(BR758,Tables!$D$14:$J$27,7,FALSE)</f>
        <v>0</v>
      </c>
      <c r="AY758" s="52">
        <f>IF(ISERROR(VLOOKUP(BS758,Tables!$A$2:$B$31,2,FALSE))=TRUE,0,VLOOKUP(BS758,Tables!$A$2:$B$31,2,FALSE))</f>
        <v>0</v>
      </c>
      <c r="AZ758" s="59">
        <f>VLOOKUP($BR758,Tables!$D$14:$K$27,8,FALSE)</f>
        <v>0</v>
      </c>
      <c r="BA758" s="59">
        <f>IF(OR(BR758="T150",BR758="HYBT150"),W758*Tables!$L$23,0)</f>
        <v>0</v>
      </c>
      <c r="BB758" s="59">
        <f>IF(OR(BR758="T200",BR758="HYBT200"),W758*Tables!$E$24,0)</f>
        <v>0</v>
      </c>
      <c r="BC758" s="61">
        <f t="shared" si="151"/>
        <v>0</v>
      </c>
      <c r="BD758" s="55" t="str">
        <f t="shared" si="163"/>
        <v/>
      </c>
      <c r="BE758" s="55" t="str">
        <f t="shared" si="163"/>
        <v/>
      </c>
      <c r="BF758" s="55" t="str">
        <f t="shared" si="163"/>
        <v/>
      </c>
      <c r="BG758" s="55" t="str">
        <f t="shared" si="163"/>
        <v/>
      </c>
      <c r="BH758" s="55" t="str">
        <f t="shared" si="163"/>
        <v/>
      </c>
      <c r="BI758" s="55" t="str">
        <f t="shared" si="163"/>
        <v/>
      </c>
      <c r="BJ758" s="55" t="str">
        <f t="shared" si="163"/>
        <v/>
      </c>
      <c r="BK758" s="55" t="str">
        <f t="shared" si="163"/>
        <v/>
      </c>
      <c r="BL758" s="55" t="str">
        <f t="shared" si="163"/>
        <v/>
      </c>
      <c r="BM758" s="55" t="str">
        <f t="shared" si="163"/>
        <v/>
      </c>
      <c r="BN758" s="55" t="str">
        <f t="shared" si="163"/>
        <v/>
      </c>
      <c r="BO758" s="55" t="str">
        <f t="shared" si="163"/>
        <v/>
      </c>
      <c r="BP758" s="55" t="str">
        <f t="shared" si="163"/>
        <v/>
      </c>
      <c r="BQ758" s="55" t="str">
        <f t="shared" si="163"/>
        <v/>
      </c>
      <c r="BR758" s="62" t="str">
        <f t="shared" si="152"/>
        <v>Base</v>
      </c>
      <c r="BS758" s="62" t="str">
        <f t="shared" si="153"/>
        <v/>
      </c>
      <c r="BT758" s="63">
        <f t="shared" si="154"/>
        <v>1</v>
      </c>
      <c r="BU758" s="64">
        <f t="shared" si="155"/>
        <v>-0.94</v>
      </c>
      <c r="BV758" s="64">
        <f t="shared" si="156"/>
        <v>-0.88</v>
      </c>
      <c r="BW758" s="64">
        <f t="shared" si="157"/>
        <v>0</v>
      </c>
      <c r="BX758" s="65">
        <f t="shared" si="158"/>
        <v>-0.94</v>
      </c>
      <c r="BY758" s="65">
        <f t="shared" si="159"/>
        <v>-0.88</v>
      </c>
      <c r="BZ758" s="65">
        <f t="shared" si="160"/>
        <v>2</v>
      </c>
    </row>
    <row r="759" spans="1:78" ht="15.5" x14ac:dyDescent="0.35">
      <c r="A759"/>
      <c r="B759"/>
      <c r="C759"/>
      <c r="D759"/>
      <c r="E759"/>
      <c r="F759"/>
      <c r="G759"/>
      <c r="H759"/>
      <c r="I759" s="13"/>
      <c r="J759" s="13"/>
      <c r="K759" s="13"/>
      <c r="L759"/>
      <c r="M759"/>
      <c r="N759"/>
      <c r="O759"/>
      <c r="P759"/>
      <c r="Q759"/>
      <c r="R759"/>
      <c r="S759"/>
      <c r="T759"/>
      <c r="U759"/>
      <c r="V759"/>
      <c r="W759"/>
      <c r="X759"/>
      <c r="Y759"/>
      <c r="Z759"/>
      <c r="AA759"/>
      <c r="AB759"/>
      <c r="AC759"/>
      <c r="AD759"/>
      <c r="AE759"/>
      <c r="AF759" s="13"/>
      <c r="AG759" s="13"/>
      <c r="AH759"/>
      <c r="AI759"/>
      <c r="AJ759"/>
      <c r="AK759"/>
      <c r="AL759"/>
      <c r="AM759" s="13"/>
      <c r="AN759" s="13"/>
      <c r="AO759"/>
      <c r="AP759"/>
      <c r="AQ759"/>
      <c r="AR759"/>
      <c r="AS759"/>
      <c r="AT759" s="59">
        <f>VLOOKUP($BR759,Tables!$D$14:$I$27,2,FALSE)*W759</f>
        <v>0</v>
      </c>
      <c r="AU759" s="59">
        <f>VLOOKUP($BR759,Tables!$D$14:$I$27,3,FALSE)</f>
        <v>0</v>
      </c>
      <c r="AV759" s="59">
        <f>VLOOKUP($BR759,Tables!$D$14:$I$27,4,FALSE)*W759</f>
        <v>0</v>
      </c>
      <c r="AW759" s="59">
        <f>VLOOKUP($BR759,Tables!$D$14:$I$27,5,FALSE)*W759</f>
        <v>0</v>
      </c>
      <c r="AX759" s="52">
        <f>IF(ISERROR(VLOOKUP(V759,Tables!$A$2:$B$27,2,FALSE))=TRUE,0,VLOOKUP(V759,Tables!$A$2:$B$27,2,FALSE))*VLOOKUP(BR759,Tables!$D$14:$J$27,7,FALSE)</f>
        <v>0</v>
      </c>
      <c r="AY759" s="52">
        <f>IF(ISERROR(VLOOKUP(BS759,Tables!$A$2:$B$31,2,FALSE))=TRUE,0,VLOOKUP(BS759,Tables!$A$2:$B$31,2,FALSE))</f>
        <v>0</v>
      </c>
      <c r="AZ759" s="59">
        <f>VLOOKUP($BR759,Tables!$D$14:$K$27,8,FALSE)</f>
        <v>0</v>
      </c>
      <c r="BA759" s="59">
        <f>IF(OR(BR759="T150",BR759="HYBT150"),W759*Tables!$L$23,0)</f>
        <v>0</v>
      </c>
      <c r="BB759" s="59">
        <f>IF(OR(BR759="T200",BR759="HYBT200"),W759*Tables!$E$24,0)</f>
        <v>0</v>
      </c>
      <c r="BC759" s="61">
        <f t="shared" si="151"/>
        <v>0</v>
      </c>
      <c r="BD759" s="55" t="str">
        <f t="shared" si="163"/>
        <v/>
      </c>
      <c r="BE759" s="55" t="str">
        <f t="shared" si="163"/>
        <v/>
      </c>
      <c r="BF759" s="55" t="str">
        <f t="shared" si="163"/>
        <v/>
      </c>
      <c r="BG759" s="55" t="str">
        <f t="shared" si="163"/>
        <v/>
      </c>
      <c r="BH759" s="55" t="str">
        <f t="shared" si="163"/>
        <v/>
      </c>
      <c r="BI759" s="55" t="str">
        <f t="shared" si="163"/>
        <v/>
      </c>
      <c r="BJ759" s="55" t="str">
        <f t="shared" si="163"/>
        <v/>
      </c>
      <c r="BK759" s="55" t="str">
        <f t="shared" si="163"/>
        <v/>
      </c>
      <c r="BL759" s="55" t="str">
        <f t="shared" si="163"/>
        <v/>
      </c>
      <c r="BM759" s="55" t="str">
        <f t="shared" si="163"/>
        <v/>
      </c>
      <c r="BN759" s="55" t="str">
        <f t="shared" si="163"/>
        <v/>
      </c>
      <c r="BO759" s="55" t="str">
        <f t="shared" si="163"/>
        <v/>
      </c>
      <c r="BP759" s="55" t="str">
        <f t="shared" si="163"/>
        <v/>
      </c>
      <c r="BQ759" s="55" t="str">
        <f t="shared" si="163"/>
        <v/>
      </c>
      <c r="BR759" s="62" t="str">
        <f t="shared" si="152"/>
        <v>Base</v>
      </c>
      <c r="BS759" s="62" t="str">
        <f t="shared" si="153"/>
        <v/>
      </c>
      <c r="BT759" s="63">
        <f t="shared" si="154"/>
        <v>1</v>
      </c>
      <c r="BU759" s="64">
        <f t="shared" si="155"/>
        <v>-0.94</v>
      </c>
      <c r="BV759" s="64">
        <f t="shared" si="156"/>
        <v>-0.88</v>
      </c>
      <c r="BW759" s="64">
        <f t="shared" si="157"/>
        <v>0</v>
      </c>
      <c r="BX759" s="65">
        <f t="shared" si="158"/>
        <v>-0.94</v>
      </c>
      <c r="BY759" s="65">
        <f t="shared" si="159"/>
        <v>-0.88</v>
      </c>
      <c r="BZ759" s="65">
        <f t="shared" si="160"/>
        <v>2</v>
      </c>
    </row>
    <row r="760" spans="1:78" ht="15.5" x14ac:dyDescent="0.35">
      <c r="A760"/>
      <c r="B760"/>
      <c r="C760"/>
      <c r="D760"/>
      <c r="E760"/>
      <c r="F760"/>
      <c r="G760"/>
      <c r="H760"/>
      <c r="I760" s="13"/>
      <c r="J760" s="13"/>
      <c r="K760" s="13"/>
      <c r="L760"/>
      <c r="M760"/>
      <c r="N760"/>
      <c r="O760"/>
      <c r="P760"/>
      <c r="Q760"/>
      <c r="R760"/>
      <c r="S760"/>
      <c r="T760"/>
      <c r="U760"/>
      <c r="V760"/>
      <c r="W760"/>
      <c r="X760"/>
      <c r="Y760"/>
      <c r="Z760"/>
      <c r="AA760"/>
      <c r="AB760"/>
      <c r="AC760"/>
      <c r="AD760"/>
      <c r="AE760"/>
      <c r="AF760" s="13"/>
      <c r="AG760" s="13"/>
      <c r="AH760"/>
      <c r="AI760"/>
      <c r="AJ760"/>
      <c r="AK760"/>
      <c r="AL760"/>
      <c r="AM760"/>
      <c r="AN760"/>
      <c r="AO760"/>
      <c r="AP760"/>
      <c r="AQ760"/>
      <c r="AR760"/>
      <c r="AS760"/>
      <c r="AT760" s="59">
        <f>VLOOKUP($BR760,Tables!$D$14:$I$27,2,FALSE)*W760</f>
        <v>0</v>
      </c>
      <c r="AU760" s="59">
        <f>VLOOKUP($BR760,Tables!$D$14:$I$27,3,FALSE)</f>
        <v>0</v>
      </c>
      <c r="AV760" s="59">
        <f>VLOOKUP($BR760,Tables!$D$14:$I$27,4,FALSE)*W760</f>
        <v>0</v>
      </c>
      <c r="AW760" s="59">
        <f>VLOOKUP($BR760,Tables!$D$14:$I$27,5,FALSE)*W760</f>
        <v>0</v>
      </c>
      <c r="AX760" s="52">
        <f>IF(ISERROR(VLOOKUP(V760,Tables!$A$2:$B$27,2,FALSE))=TRUE,0,VLOOKUP(V760,Tables!$A$2:$B$27,2,FALSE))*VLOOKUP(BR760,Tables!$D$14:$J$27,7,FALSE)</f>
        <v>0</v>
      </c>
      <c r="AY760" s="52">
        <f>IF(ISERROR(VLOOKUP(BS760,Tables!$A$2:$B$31,2,FALSE))=TRUE,0,VLOOKUP(BS760,Tables!$A$2:$B$31,2,FALSE))</f>
        <v>0</v>
      </c>
      <c r="AZ760" s="59">
        <f>VLOOKUP($BR760,Tables!$D$14:$K$27,8,FALSE)</f>
        <v>0</v>
      </c>
      <c r="BA760" s="59">
        <f>IF(OR(BR760="T150",BR760="HYBT150"),W760*Tables!$L$23,0)</f>
        <v>0</v>
      </c>
      <c r="BB760" s="59">
        <f>IF(OR(BR760="T200",BR760="HYBT200"),W760*Tables!$E$24,0)</f>
        <v>0</v>
      </c>
      <c r="BC760" s="61">
        <f t="shared" si="151"/>
        <v>0</v>
      </c>
      <c r="BD760" s="55" t="str">
        <f t="shared" si="163"/>
        <v/>
      </c>
      <c r="BE760" s="55" t="str">
        <f t="shared" si="163"/>
        <v/>
      </c>
      <c r="BF760" s="55" t="str">
        <f t="shared" si="163"/>
        <v/>
      </c>
      <c r="BG760" s="55" t="str">
        <f t="shared" si="163"/>
        <v/>
      </c>
      <c r="BH760" s="55" t="str">
        <f t="shared" si="163"/>
        <v/>
      </c>
      <c r="BI760" s="55" t="str">
        <f t="shared" si="163"/>
        <v/>
      </c>
      <c r="BJ760" s="55" t="str">
        <f t="shared" si="163"/>
        <v/>
      </c>
      <c r="BK760" s="55" t="str">
        <f t="shared" si="163"/>
        <v/>
      </c>
      <c r="BL760" s="55" t="str">
        <f t="shared" si="163"/>
        <v/>
      </c>
      <c r="BM760" s="55" t="str">
        <f t="shared" si="163"/>
        <v/>
      </c>
      <c r="BN760" s="55" t="str">
        <f t="shared" si="163"/>
        <v/>
      </c>
      <c r="BO760" s="55" t="str">
        <f t="shared" ref="BD760:BQ778" si="164">IF(ISERROR(SEARCHB(" "&amp;BO$1&amp;" "," "&amp;$L760&amp;" "))=TRUE,"",BO$1)</f>
        <v/>
      </c>
      <c r="BP760" s="55" t="str">
        <f t="shared" si="164"/>
        <v/>
      </c>
      <c r="BQ760" s="55" t="str">
        <f t="shared" si="164"/>
        <v/>
      </c>
      <c r="BR760" s="62" t="str">
        <f t="shared" si="152"/>
        <v>Base</v>
      </c>
      <c r="BS760" s="62" t="str">
        <f t="shared" si="153"/>
        <v/>
      </c>
      <c r="BT760" s="63">
        <f t="shared" si="154"/>
        <v>1</v>
      </c>
      <c r="BU760" s="64">
        <f t="shared" si="155"/>
        <v>-0.94</v>
      </c>
      <c r="BV760" s="64">
        <f t="shared" si="156"/>
        <v>-0.88</v>
      </c>
      <c r="BW760" s="64">
        <f t="shared" si="157"/>
        <v>0</v>
      </c>
      <c r="BX760" s="65">
        <f t="shared" si="158"/>
        <v>-0.94</v>
      </c>
      <c r="BY760" s="65">
        <f t="shared" si="159"/>
        <v>-0.88</v>
      </c>
      <c r="BZ760" s="65">
        <f t="shared" si="160"/>
        <v>2</v>
      </c>
    </row>
    <row r="761" spans="1:78" ht="15.5" x14ac:dyDescent="0.35">
      <c r="A761"/>
      <c r="B761"/>
      <c r="C761"/>
      <c r="D761"/>
      <c r="E761"/>
      <c r="F761"/>
      <c r="G761"/>
      <c r="H761"/>
      <c r="I761" s="13"/>
      <c r="J761" s="13"/>
      <c r="K761" s="13"/>
      <c r="L761"/>
      <c r="M761"/>
      <c r="N761"/>
      <c r="O761"/>
      <c r="P761"/>
      <c r="Q761"/>
      <c r="R761"/>
      <c r="S761"/>
      <c r="T761"/>
      <c r="U761"/>
      <c r="V761"/>
      <c r="W761"/>
      <c r="X761"/>
      <c r="Y761"/>
      <c r="Z761"/>
      <c r="AA761"/>
      <c r="AB761"/>
      <c r="AC761"/>
      <c r="AD761"/>
      <c r="AE761"/>
      <c r="AF761" s="13"/>
      <c r="AG761" s="13"/>
      <c r="AH761"/>
      <c r="AI761"/>
      <c r="AJ761"/>
      <c r="AK761"/>
      <c r="AL761"/>
      <c r="AM761"/>
      <c r="AN761"/>
      <c r="AO761"/>
      <c r="AP761"/>
      <c r="AQ761"/>
      <c r="AR761"/>
      <c r="AS761"/>
      <c r="AT761" s="59">
        <f>VLOOKUP($BR761,Tables!$D$14:$I$27,2,FALSE)*W761</f>
        <v>0</v>
      </c>
      <c r="AU761" s="59">
        <f>VLOOKUP($BR761,Tables!$D$14:$I$27,3,FALSE)</f>
        <v>0</v>
      </c>
      <c r="AV761" s="59">
        <f>VLOOKUP($BR761,Tables!$D$14:$I$27,4,FALSE)*W761</f>
        <v>0</v>
      </c>
      <c r="AW761" s="59">
        <f>VLOOKUP($BR761,Tables!$D$14:$I$27,5,FALSE)*W761</f>
        <v>0</v>
      </c>
      <c r="AX761" s="52">
        <f>IF(ISERROR(VLOOKUP(V761,Tables!$A$2:$B$27,2,FALSE))=TRUE,0,VLOOKUP(V761,Tables!$A$2:$B$27,2,FALSE))*VLOOKUP(BR761,Tables!$D$14:$J$27,7,FALSE)</f>
        <v>0</v>
      </c>
      <c r="AY761" s="52">
        <f>IF(ISERROR(VLOOKUP(BS761,Tables!$A$2:$B$31,2,FALSE))=TRUE,0,VLOOKUP(BS761,Tables!$A$2:$B$31,2,FALSE))</f>
        <v>0</v>
      </c>
      <c r="AZ761" s="59">
        <f>VLOOKUP($BR761,Tables!$D$14:$K$27,8,FALSE)</f>
        <v>0</v>
      </c>
      <c r="BA761" s="59">
        <f>IF(OR(BR761="T150",BR761="HYBT150"),W761*Tables!$L$23,0)</f>
        <v>0</v>
      </c>
      <c r="BB761" s="59">
        <f>IF(OR(BR761="T200",BR761="HYBT200"),W761*Tables!$E$24,0)</f>
        <v>0</v>
      </c>
      <c r="BC761" s="61">
        <f t="shared" si="151"/>
        <v>0</v>
      </c>
      <c r="BD761" s="55" t="str">
        <f t="shared" si="164"/>
        <v/>
      </c>
      <c r="BE761" s="55" t="str">
        <f t="shared" si="164"/>
        <v/>
      </c>
      <c r="BF761" s="55" t="str">
        <f t="shared" si="164"/>
        <v/>
      </c>
      <c r="BG761" s="55" t="str">
        <f t="shared" si="164"/>
        <v/>
      </c>
      <c r="BH761" s="55" t="str">
        <f t="shared" si="164"/>
        <v/>
      </c>
      <c r="BI761" s="55" t="str">
        <f t="shared" si="164"/>
        <v/>
      </c>
      <c r="BJ761" s="55" t="str">
        <f t="shared" si="164"/>
        <v/>
      </c>
      <c r="BK761" s="55" t="str">
        <f t="shared" si="164"/>
        <v/>
      </c>
      <c r="BL761" s="55" t="str">
        <f t="shared" si="164"/>
        <v/>
      </c>
      <c r="BM761" s="55" t="str">
        <f t="shared" si="164"/>
        <v/>
      </c>
      <c r="BN761" s="55" t="str">
        <f t="shared" si="164"/>
        <v/>
      </c>
      <c r="BO761" s="55" t="str">
        <f t="shared" si="164"/>
        <v/>
      </c>
      <c r="BP761" s="55" t="str">
        <f t="shared" si="164"/>
        <v/>
      </c>
      <c r="BQ761" s="55" t="str">
        <f t="shared" si="164"/>
        <v/>
      </c>
      <c r="BR761" s="62" t="str">
        <f t="shared" si="152"/>
        <v>Base</v>
      </c>
      <c r="BS761" s="62" t="str">
        <f t="shared" si="153"/>
        <v/>
      </c>
      <c r="BT761" s="63">
        <f t="shared" si="154"/>
        <v>1</v>
      </c>
      <c r="BU761" s="64">
        <f t="shared" si="155"/>
        <v>-0.94</v>
      </c>
      <c r="BV761" s="64">
        <f t="shared" si="156"/>
        <v>-0.88</v>
      </c>
      <c r="BW761" s="64">
        <f t="shared" si="157"/>
        <v>0</v>
      </c>
      <c r="BX761" s="65">
        <f t="shared" si="158"/>
        <v>-0.94</v>
      </c>
      <c r="BY761" s="65">
        <f t="shared" si="159"/>
        <v>-0.88</v>
      </c>
      <c r="BZ761" s="65">
        <f t="shared" si="160"/>
        <v>2</v>
      </c>
    </row>
    <row r="762" spans="1:78" ht="15.5" x14ac:dyDescent="0.35">
      <c r="A762"/>
      <c r="B762"/>
      <c r="C762"/>
      <c r="D762"/>
      <c r="E762"/>
      <c r="F762"/>
      <c r="G762"/>
      <c r="H762"/>
      <c r="I762" s="13"/>
      <c r="J762" s="13"/>
      <c r="K762" s="13"/>
      <c r="L762"/>
      <c r="M762"/>
      <c r="N762"/>
      <c r="O762"/>
      <c r="P762"/>
      <c r="Q762"/>
      <c r="R762"/>
      <c r="S762"/>
      <c r="T762"/>
      <c r="U762"/>
      <c r="V762"/>
      <c r="W762"/>
      <c r="X762"/>
      <c r="Y762"/>
      <c r="Z762"/>
      <c r="AA762"/>
      <c r="AB762"/>
      <c r="AC762"/>
      <c r="AD762"/>
      <c r="AE762"/>
      <c r="AF762" s="13"/>
      <c r="AG762" s="13"/>
      <c r="AH762"/>
      <c r="AI762"/>
      <c r="AJ762"/>
      <c r="AK762"/>
      <c r="AL762"/>
      <c r="AM762"/>
      <c r="AN762"/>
      <c r="AO762"/>
      <c r="AP762"/>
      <c r="AQ762"/>
      <c r="AR762"/>
      <c r="AS762"/>
      <c r="AT762" s="59">
        <f>VLOOKUP($BR762,Tables!$D$14:$I$27,2,FALSE)*W762</f>
        <v>0</v>
      </c>
      <c r="AU762" s="59">
        <f>VLOOKUP($BR762,Tables!$D$14:$I$27,3,FALSE)</f>
        <v>0</v>
      </c>
      <c r="AV762" s="59">
        <f>VLOOKUP($BR762,Tables!$D$14:$I$27,4,FALSE)*W762</f>
        <v>0</v>
      </c>
      <c r="AW762" s="59">
        <f>VLOOKUP($BR762,Tables!$D$14:$I$27,5,FALSE)*W762</f>
        <v>0</v>
      </c>
      <c r="AX762" s="52">
        <f>IF(ISERROR(VLOOKUP(V762,Tables!$A$2:$B$27,2,FALSE))=TRUE,0,VLOOKUP(V762,Tables!$A$2:$B$27,2,FALSE))*VLOOKUP(BR762,Tables!$D$14:$J$27,7,FALSE)</f>
        <v>0</v>
      </c>
      <c r="AY762" s="52">
        <f>IF(ISERROR(VLOOKUP(BS762,Tables!$A$2:$B$31,2,FALSE))=TRUE,0,VLOOKUP(BS762,Tables!$A$2:$B$31,2,FALSE))</f>
        <v>0</v>
      </c>
      <c r="AZ762" s="59">
        <f>VLOOKUP($BR762,Tables!$D$14:$K$27,8,FALSE)</f>
        <v>0</v>
      </c>
      <c r="BA762" s="59">
        <f>IF(OR(BR762="T150",BR762="HYBT150"),W762*Tables!$L$23,0)</f>
        <v>0</v>
      </c>
      <c r="BB762" s="59">
        <f>IF(OR(BR762="T200",BR762="HYBT200"),W762*Tables!$E$24,0)</f>
        <v>0</v>
      </c>
      <c r="BC762" s="61">
        <f t="shared" ref="BC762:BC824" si="165">SUM(AT762:BB762)</f>
        <v>0</v>
      </c>
      <c r="BD762" s="55" t="str">
        <f t="shared" si="164"/>
        <v/>
      </c>
      <c r="BE762" s="55" t="str">
        <f t="shared" si="164"/>
        <v/>
      </c>
      <c r="BF762" s="55" t="str">
        <f t="shared" si="164"/>
        <v/>
      </c>
      <c r="BG762" s="55" t="str">
        <f t="shared" si="164"/>
        <v/>
      </c>
      <c r="BH762" s="55" t="str">
        <f t="shared" si="164"/>
        <v/>
      </c>
      <c r="BI762" s="55" t="str">
        <f t="shared" si="164"/>
        <v/>
      </c>
      <c r="BJ762" s="55" t="str">
        <f t="shared" si="164"/>
        <v/>
      </c>
      <c r="BK762" s="55" t="str">
        <f t="shared" si="164"/>
        <v/>
      </c>
      <c r="BL762" s="55" t="str">
        <f t="shared" si="164"/>
        <v/>
      </c>
      <c r="BM762" s="55" t="str">
        <f t="shared" si="164"/>
        <v/>
      </c>
      <c r="BN762" s="55" t="str">
        <f t="shared" si="164"/>
        <v/>
      </c>
      <c r="BO762" s="55" t="str">
        <f t="shared" si="164"/>
        <v/>
      </c>
      <c r="BP762" s="55" t="str">
        <f t="shared" si="164"/>
        <v/>
      </c>
      <c r="BQ762" s="55" t="str">
        <f t="shared" si="164"/>
        <v/>
      </c>
      <c r="BR762" s="62" t="str">
        <f t="shared" ref="BR762:BR824" si="166">IF(BD762&amp;BE762&amp;BF762&amp;BG762&amp;BH762&amp;BI762&amp;BJ762&amp;BK762&amp;BP762&amp;BQ762="","Base",BD762&amp;BE762&amp;BF762&amp;BG762&amp;BH762&amp;BI762&amp;BJ762&amp;BK762&amp;BP762&amp;BQ762)</f>
        <v>Base</v>
      </c>
      <c r="BS762" s="62" t="str">
        <f t="shared" ref="BS762:BS824" si="167">IF(BL762&amp;BM762&amp;BN762&amp;BO762="","",BL762&amp;BM762&amp;BN762&amp;BO762)</f>
        <v/>
      </c>
      <c r="BT762" s="63">
        <f t="shared" ref="BT762:BT824" si="168">J762-I762+1</f>
        <v>1</v>
      </c>
      <c r="BU762" s="64">
        <f t="shared" ref="BU762:BU824" si="169">BT762*0.06-1</f>
        <v>-0.94</v>
      </c>
      <c r="BV762" s="64">
        <f t="shared" ref="BV762:BV824" si="170">BT762*0.12-1</f>
        <v>-0.88</v>
      </c>
      <c r="BW762" s="64">
        <f t="shared" ref="BW762:BW824" si="171">(BT762-1)*0.84</f>
        <v>0</v>
      </c>
      <c r="BX762" s="65">
        <f t="shared" ref="BX762:BX824" si="172">BU762+I762</f>
        <v>-0.94</v>
      </c>
      <c r="BY762" s="65">
        <f t="shared" ref="BY762:BY824" si="173">BV762+I762</f>
        <v>-0.88</v>
      </c>
      <c r="BZ762" s="65">
        <f t="shared" ref="BZ762:BZ824" si="174">IF(WEEKDAY(BW762+I762)=1,BW762+I762+1,IF(WEEKDAY(BW762+I762)=7,BW762+I762+2,BW762+I762))</f>
        <v>2</v>
      </c>
    </row>
    <row r="763" spans="1:78" ht="15.5" x14ac:dyDescent="0.35">
      <c r="A763"/>
      <c r="B763"/>
      <c r="C763"/>
      <c r="D763"/>
      <c r="E763"/>
      <c r="F763"/>
      <c r="G763"/>
      <c r="H763"/>
      <c r="I763" s="13"/>
      <c r="J763" s="13"/>
      <c r="K763" s="13"/>
      <c r="L763"/>
      <c r="M763"/>
      <c r="N763"/>
      <c r="O763"/>
      <c r="P763"/>
      <c r="Q763"/>
      <c r="R763"/>
      <c r="S763"/>
      <c r="T763"/>
      <c r="U763"/>
      <c r="V763"/>
      <c r="W763"/>
      <c r="X763"/>
      <c r="Y763"/>
      <c r="Z763"/>
      <c r="AA763"/>
      <c r="AB763"/>
      <c r="AC763"/>
      <c r="AD763"/>
      <c r="AE763"/>
      <c r="AF763" s="13"/>
      <c r="AG763" s="13"/>
      <c r="AH763"/>
      <c r="AI763"/>
      <c r="AJ763"/>
      <c r="AK763"/>
      <c r="AL763"/>
      <c r="AM763"/>
      <c r="AN763"/>
      <c r="AO763"/>
      <c r="AP763"/>
      <c r="AQ763"/>
      <c r="AR763"/>
      <c r="AS763"/>
      <c r="AT763" s="59">
        <f>VLOOKUP($BR763,Tables!$D$14:$I$27,2,FALSE)*W763</f>
        <v>0</v>
      </c>
      <c r="AU763" s="59">
        <f>VLOOKUP($BR763,Tables!$D$14:$I$27,3,FALSE)</f>
        <v>0</v>
      </c>
      <c r="AV763" s="59">
        <f>VLOOKUP($BR763,Tables!$D$14:$I$27,4,FALSE)*W763</f>
        <v>0</v>
      </c>
      <c r="AW763" s="59">
        <f>VLOOKUP($BR763,Tables!$D$14:$I$27,5,FALSE)*W763</f>
        <v>0</v>
      </c>
      <c r="AX763" s="52">
        <f>IF(ISERROR(VLOOKUP(V763,Tables!$A$2:$B$27,2,FALSE))=TRUE,0,VLOOKUP(V763,Tables!$A$2:$B$27,2,FALSE))*VLOOKUP(BR763,Tables!$D$14:$J$27,7,FALSE)</f>
        <v>0</v>
      </c>
      <c r="AY763" s="52">
        <f>IF(ISERROR(VLOOKUP(BS763,Tables!$A$2:$B$31,2,FALSE))=TRUE,0,VLOOKUP(BS763,Tables!$A$2:$B$31,2,FALSE))</f>
        <v>0</v>
      </c>
      <c r="AZ763" s="59">
        <f>VLOOKUP($BR763,Tables!$D$14:$K$27,8,FALSE)</f>
        <v>0</v>
      </c>
      <c r="BA763" s="59">
        <f>IF(OR(BR763="T150",BR763="HYBT150"),W763*Tables!$L$23,0)</f>
        <v>0</v>
      </c>
      <c r="BB763" s="59">
        <f>IF(OR(BR763="T200",BR763="HYBT200"),W763*Tables!$E$24,0)</f>
        <v>0</v>
      </c>
      <c r="BC763" s="61">
        <f t="shared" si="165"/>
        <v>0</v>
      </c>
      <c r="BD763" s="55" t="str">
        <f t="shared" si="164"/>
        <v/>
      </c>
      <c r="BE763" s="55" t="str">
        <f t="shared" si="164"/>
        <v/>
      </c>
      <c r="BF763" s="55" t="str">
        <f t="shared" si="164"/>
        <v/>
      </c>
      <c r="BG763" s="55" t="str">
        <f t="shared" si="164"/>
        <v/>
      </c>
      <c r="BH763" s="55" t="str">
        <f t="shared" si="164"/>
        <v/>
      </c>
      <c r="BI763" s="55" t="str">
        <f t="shared" si="164"/>
        <v/>
      </c>
      <c r="BJ763" s="55" t="str">
        <f t="shared" si="164"/>
        <v/>
      </c>
      <c r="BK763" s="55" t="str">
        <f t="shared" si="164"/>
        <v/>
      </c>
      <c r="BL763" s="55" t="str">
        <f t="shared" si="164"/>
        <v/>
      </c>
      <c r="BM763" s="55" t="str">
        <f t="shared" si="164"/>
        <v/>
      </c>
      <c r="BN763" s="55" t="str">
        <f t="shared" si="164"/>
        <v/>
      </c>
      <c r="BO763" s="55" t="str">
        <f t="shared" si="164"/>
        <v/>
      </c>
      <c r="BP763" s="55" t="str">
        <f t="shared" si="164"/>
        <v/>
      </c>
      <c r="BQ763" s="55" t="str">
        <f t="shared" si="164"/>
        <v/>
      </c>
      <c r="BR763" s="62" t="str">
        <f t="shared" si="166"/>
        <v>Base</v>
      </c>
      <c r="BS763" s="62" t="str">
        <f t="shared" si="167"/>
        <v/>
      </c>
      <c r="BT763" s="63">
        <f t="shared" si="168"/>
        <v>1</v>
      </c>
      <c r="BU763" s="64">
        <f t="shared" si="169"/>
        <v>-0.94</v>
      </c>
      <c r="BV763" s="64">
        <f t="shared" si="170"/>
        <v>-0.88</v>
      </c>
      <c r="BW763" s="64">
        <f t="shared" si="171"/>
        <v>0</v>
      </c>
      <c r="BX763" s="65">
        <f t="shared" si="172"/>
        <v>-0.94</v>
      </c>
      <c r="BY763" s="65">
        <f t="shared" si="173"/>
        <v>-0.88</v>
      </c>
      <c r="BZ763" s="65">
        <f t="shared" si="174"/>
        <v>2</v>
      </c>
    </row>
    <row r="764" spans="1:78" ht="15.5" x14ac:dyDescent="0.35">
      <c r="A764"/>
      <c r="B764"/>
      <c r="C764"/>
      <c r="D764"/>
      <c r="E764"/>
      <c r="F764"/>
      <c r="G764"/>
      <c r="H764"/>
      <c r="I764" s="13"/>
      <c r="J764" s="13"/>
      <c r="K764" s="13"/>
      <c r="L764"/>
      <c r="M764"/>
      <c r="N764"/>
      <c r="O764"/>
      <c r="P764"/>
      <c r="Q764"/>
      <c r="R764"/>
      <c r="S764"/>
      <c r="T764"/>
      <c r="U764"/>
      <c r="V764"/>
      <c r="W764"/>
      <c r="X764"/>
      <c r="Y764"/>
      <c r="Z764"/>
      <c r="AA764"/>
      <c r="AB764"/>
      <c r="AC764"/>
      <c r="AD764"/>
      <c r="AE764"/>
      <c r="AF764" s="13"/>
      <c r="AG764" s="13"/>
      <c r="AH764"/>
      <c r="AI764"/>
      <c r="AJ764"/>
      <c r="AK764"/>
      <c r="AL764"/>
      <c r="AM764"/>
      <c r="AN764"/>
      <c r="AO764"/>
      <c r="AP764"/>
      <c r="AQ764"/>
      <c r="AR764"/>
      <c r="AS764"/>
      <c r="AT764" s="59">
        <f>VLOOKUP($BR764,Tables!$D$14:$I$27,2,FALSE)*W764</f>
        <v>0</v>
      </c>
      <c r="AU764" s="59">
        <f>VLOOKUP($BR764,Tables!$D$14:$I$27,3,FALSE)</f>
        <v>0</v>
      </c>
      <c r="AV764" s="59">
        <f>VLOOKUP($BR764,Tables!$D$14:$I$27,4,FALSE)*W764</f>
        <v>0</v>
      </c>
      <c r="AW764" s="59">
        <f>VLOOKUP($BR764,Tables!$D$14:$I$27,5,FALSE)*W764</f>
        <v>0</v>
      </c>
      <c r="AX764" s="52">
        <f>IF(ISERROR(VLOOKUP(V764,Tables!$A$2:$B$27,2,FALSE))=TRUE,0,VLOOKUP(V764,Tables!$A$2:$B$27,2,FALSE))*VLOOKUP(BR764,Tables!$D$14:$J$27,7,FALSE)</f>
        <v>0</v>
      </c>
      <c r="AY764" s="52">
        <f>IF(ISERROR(VLOOKUP(BS764,Tables!$A$2:$B$31,2,FALSE))=TRUE,0,VLOOKUP(BS764,Tables!$A$2:$B$31,2,FALSE))</f>
        <v>0</v>
      </c>
      <c r="AZ764" s="59">
        <f>VLOOKUP($BR764,Tables!$D$14:$K$27,8,FALSE)</f>
        <v>0</v>
      </c>
      <c r="BA764" s="59">
        <f>IF(OR(BR764="T150",BR764="HYBT150"),W764*Tables!$L$23,0)</f>
        <v>0</v>
      </c>
      <c r="BB764" s="59">
        <f>IF(OR(BR764="T200",BR764="HYBT200"),W764*Tables!$E$24,0)</f>
        <v>0</v>
      </c>
      <c r="BC764" s="61">
        <f t="shared" si="165"/>
        <v>0</v>
      </c>
      <c r="BD764" s="55" t="str">
        <f t="shared" si="164"/>
        <v/>
      </c>
      <c r="BE764" s="55" t="str">
        <f t="shared" si="164"/>
        <v/>
      </c>
      <c r="BF764" s="55" t="str">
        <f t="shared" si="164"/>
        <v/>
      </c>
      <c r="BG764" s="55" t="str">
        <f t="shared" si="164"/>
        <v/>
      </c>
      <c r="BH764" s="55" t="str">
        <f t="shared" si="164"/>
        <v/>
      </c>
      <c r="BI764" s="55" t="str">
        <f t="shared" si="164"/>
        <v/>
      </c>
      <c r="BJ764" s="55" t="str">
        <f t="shared" si="164"/>
        <v/>
      </c>
      <c r="BK764" s="55" t="str">
        <f t="shared" si="164"/>
        <v/>
      </c>
      <c r="BL764" s="55" t="str">
        <f t="shared" si="164"/>
        <v/>
      </c>
      <c r="BM764" s="55" t="str">
        <f t="shared" si="164"/>
        <v/>
      </c>
      <c r="BN764" s="55" t="str">
        <f t="shared" si="164"/>
        <v/>
      </c>
      <c r="BO764" s="55" t="str">
        <f t="shared" si="164"/>
        <v/>
      </c>
      <c r="BP764" s="55" t="str">
        <f t="shared" si="164"/>
        <v/>
      </c>
      <c r="BQ764" s="55" t="str">
        <f t="shared" si="164"/>
        <v/>
      </c>
      <c r="BR764" s="62" t="str">
        <f t="shared" si="166"/>
        <v>Base</v>
      </c>
      <c r="BS764" s="62" t="str">
        <f t="shared" si="167"/>
        <v/>
      </c>
      <c r="BT764" s="63">
        <f t="shared" si="168"/>
        <v>1</v>
      </c>
      <c r="BU764" s="64">
        <f t="shared" si="169"/>
        <v>-0.94</v>
      </c>
      <c r="BV764" s="64">
        <f t="shared" si="170"/>
        <v>-0.88</v>
      </c>
      <c r="BW764" s="64">
        <f t="shared" si="171"/>
        <v>0</v>
      </c>
      <c r="BX764" s="65">
        <f t="shared" si="172"/>
        <v>-0.94</v>
      </c>
      <c r="BY764" s="65">
        <f t="shared" si="173"/>
        <v>-0.88</v>
      </c>
      <c r="BZ764" s="65">
        <f t="shared" si="174"/>
        <v>2</v>
      </c>
    </row>
    <row r="765" spans="1:78" ht="15.5" x14ac:dyDescent="0.35">
      <c r="A765"/>
      <c r="B765"/>
      <c r="C765"/>
      <c r="D765"/>
      <c r="E765"/>
      <c r="F765"/>
      <c r="G765"/>
      <c r="H765"/>
      <c r="I765" s="13"/>
      <c r="J765" s="13"/>
      <c r="K765" s="13"/>
      <c r="L765"/>
      <c r="M765"/>
      <c r="N765"/>
      <c r="O765"/>
      <c r="P765"/>
      <c r="Q765"/>
      <c r="R765"/>
      <c r="S765"/>
      <c r="T765"/>
      <c r="U765"/>
      <c r="V765"/>
      <c r="W765"/>
      <c r="X765"/>
      <c r="Y765"/>
      <c r="Z765"/>
      <c r="AA765"/>
      <c r="AB765"/>
      <c r="AC765"/>
      <c r="AD765"/>
      <c r="AE765"/>
      <c r="AF765" s="13"/>
      <c r="AG765" s="13"/>
      <c r="AH765"/>
      <c r="AI765"/>
      <c r="AJ765"/>
      <c r="AK765"/>
      <c r="AL765"/>
      <c r="AM765"/>
      <c r="AN765"/>
      <c r="AO765"/>
      <c r="AP765"/>
      <c r="AQ765"/>
      <c r="AR765"/>
      <c r="AS765"/>
      <c r="AT765" s="59">
        <f>VLOOKUP($BR765,Tables!$D$14:$I$27,2,FALSE)*W765</f>
        <v>0</v>
      </c>
      <c r="AU765" s="59">
        <f>VLOOKUP($BR765,Tables!$D$14:$I$27,3,FALSE)</f>
        <v>0</v>
      </c>
      <c r="AV765" s="59">
        <f>VLOOKUP($BR765,Tables!$D$14:$I$27,4,FALSE)*W765</f>
        <v>0</v>
      </c>
      <c r="AW765" s="59">
        <f>VLOOKUP($BR765,Tables!$D$14:$I$27,5,FALSE)*W765</f>
        <v>0</v>
      </c>
      <c r="AX765" s="52">
        <f>IF(ISERROR(VLOOKUP(V765,Tables!$A$2:$B$27,2,FALSE))=TRUE,0,VLOOKUP(V765,Tables!$A$2:$B$27,2,FALSE))*VLOOKUP(BR765,Tables!$D$14:$J$27,7,FALSE)</f>
        <v>0</v>
      </c>
      <c r="AY765" s="52">
        <f>IF(ISERROR(VLOOKUP(BS765,Tables!$A$2:$B$31,2,FALSE))=TRUE,0,VLOOKUP(BS765,Tables!$A$2:$B$31,2,FALSE))</f>
        <v>0</v>
      </c>
      <c r="AZ765" s="59">
        <f>VLOOKUP($BR765,Tables!$D$14:$K$27,8,FALSE)</f>
        <v>0</v>
      </c>
      <c r="BA765" s="59">
        <f>IF(OR(BR765="T150",BR765="HYBT150"),W765*Tables!$L$23,0)</f>
        <v>0</v>
      </c>
      <c r="BB765" s="59">
        <f>IF(OR(BR765="T200",BR765="HYBT200"),W765*Tables!$E$24,0)</f>
        <v>0</v>
      </c>
      <c r="BC765" s="61">
        <f t="shared" si="165"/>
        <v>0</v>
      </c>
      <c r="BD765" s="55" t="str">
        <f t="shared" si="164"/>
        <v/>
      </c>
      <c r="BE765" s="55" t="str">
        <f t="shared" si="164"/>
        <v/>
      </c>
      <c r="BF765" s="55" t="str">
        <f t="shared" si="164"/>
        <v/>
      </c>
      <c r="BG765" s="55" t="str">
        <f t="shared" si="164"/>
        <v/>
      </c>
      <c r="BH765" s="55" t="str">
        <f t="shared" si="164"/>
        <v/>
      </c>
      <c r="BI765" s="55" t="str">
        <f t="shared" si="164"/>
        <v/>
      </c>
      <c r="BJ765" s="55" t="str">
        <f t="shared" si="164"/>
        <v/>
      </c>
      <c r="BK765" s="55" t="str">
        <f t="shared" si="164"/>
        <v/>
      </c>
      <c r="BL765" s="55" t="str">
        <f t="shared" si="164"/>
        <v/>
      </c>
      <c r="BM765" s="55" t="str">
        <f t="shared" si="164"/>
        <v/>
      </c>
      <c r="BN765" s="55" t="str">
        <f t="shared" si="164"/>
        <v/>
      </c>
      <c r="BO765" s="55" t="str">
        <f t="shared" si="164"/>
        <v/>
      </c>
      <c r="BP765" s="55" t="str">
        <f t="shared" si="164"/>
        <v/>
      </c>
      <c r="BQ765" s="55" t="str">
        <f t="shared" si="164"/>
        <v/>
      </c>
      <c r="BR765" s="62" t="str">
        <f t="shared" si="166"/>
        <v>Base</v>
      </c>
      <c r="BS765" s="62" t="str">
        <f t="shared" si="167"/>
        <v/>
      </c>
      <c r="BT765" s="63">
        <f t="shared" si="168"/>
        <v>1</v>
      </c>
      <c r="BU765" s="64">
        <f t="shared" si="169"/>
        <v>-0.94</v>
      </c>
      <c r="BV765" s="64">
        <f t="shared" si="170"/>
        <v>-0.88</v>
      </c>
      <c r="BW765" s="64">
        <f t="shared" si="171"/>
        <v>0</v>
      </c>
      <c r="BX765" s="65">
        <f t="shared" si="172"/>
        <v>-0.94</v>
      </c>
      <c r="BY765" s="65">
        <f t="shared" si="173"/>
        <v>-0.88</v>
      </c>
      <c r="BZ765" s="65">
        <f t="shared" si="174"/>
        <v>2</v>
      </c>
    </row>
    <row r="766" spans="1:78" ht="15.5" x14ac:dyDescent="0.35">
      <c r="A766"/>
      <c r="B766"/>
      <c r="C766"/>
      <c r="D766"/>
      <c r="E766"/>
      <c r="F766"/>
      <c r="G766"/>
      <c r="H766"/>
      <c r="I766" s="13"/>
      <c r="J766" s="13"/>
      <c r="K766" s="13"/>
      <c r="L766"/>
      <c r="M766"/>
      <c r="N766"/>
      <c r="O766"/>
      <c r="P766"/>
      <c r="Q766"/>
      <c r="R766"/>
      <c r="S766"/>
      <c r="T766"/>
      <c r="U766"/>
      <c r="V766"/>
      <c r="W766"/>
      <c r="X766"/>
      <c r="Y766"/>
      <c r="Z766"/>
      <c r="AA766"/>
      <c r="AB766"/>
      <c r="AC766"/>
      <c r="AD766"/>
      <c r="AE766"/>
      <c r="AF766" s="13"/>
      <c r="AG766" s="13"/>
      <c r="AH766"/>
      <c r="AI766"/>
      <c r="AJ766"/>
      <c r="AK766"/>
      <c r="AL766"/>
      <c r="AM766"/>
      <c r="AN766"/>
      <c r="AO766"/>
      <c r="AP766"/>
      <c r="AQ766"/>
      <c r="AR766"/>
      <c r="AS766"/>
      <c r="AT766" s="59">
        <f>VLOOKUP($BR766,Tables!$D$14:$I$27,2,FALSE)*W766</f>
        <v>0</v>
      </c>
      <c r="AU766" s="59">
        <f>VLOOKUP($BR766,Tables!$D$14:$I$27,3,FALSE)</f>
        <v>0</v>
      </c>
      <c r="AV766" s="59">
        <f>VLOOKUP($BR766,Tables!$D$14:$I$27,4,FALSE)*W766</f>
        <v>0</v>
      </c>
      <c r="AW766" s="59">
        <f>VLOOKUP($BR766,Tables!$D$14:$I$27,5,FALSE)*W766</f>
        <v>0</v>
      </c>
      <c r="AX766" s="52">
        <f>IF(ISERROR(VLOOKUP(V766,Tables!$A$2:$B$27,2,FALSE))=TRUE,0,VLOOKUP(V766,Tables!$A$2:$B$27,2,FALSE))*VLOOKUP(BR766,Tables!$D$14:$J$27,7,FALSE)</f>
        <v>0</v>
      </c>
      <c r="AY766" s="52">
        <f>IF(ISERROR(VLOOKUP(BS766,Tables!$A$2:$B$31,2,FALSE))=TRUE,0,VLOOKUP(BS766,Tables!$A$2:$B$31,2,FALSE))</f>
        <v>0</v>
      </c>
      <c r="AZ766" s="59">
        <f>VLOOKUP($BR766,Tables!$D$14:$K$27,8,FALSE)</f>
        <v>0</v>
      </c>
      <c r="BA766" s="59">
        <f>IF(OR(BR766="T150",BR766="HYBT150"),W766*Tables!$L$23,0)</f>
        <v>0</v>
      </c>
      <c r="BB766" s="59">
        <f>IF(OR(BR766="T200",BR766="HYBT200"),W766*Tables!$E$24,0)</f>
        <v>0</v>
      </c>
      <c r="BC766" s="61">
        <f t="shared" si="165"/>
        <v>0</v>
      </c>
      <c r="BD766" s="55" t="str">
        <f t="shared" si="164"/>
        <v/>
      </c>
      <c r="BE766" s="55" t="str">
        <f t="shared" si="164"/>
        <v/>
      </c>
      <c r="BF766" s="55" t="str">
        <f t="shared" si="164"/>
        <v/>
      </c>
      <c r="BG766" s="55" t="str">
        <f t="shared" si="164"/>
        <v/>
      </c>
      <c r="BH766" s="55" t="str">
        <f t="shared" si="164"/>
        <v/>
      </c>
      <c r="BI766" s="55" t="str">
        <f t="shared" si="164"/>
        <v/>
      </c>
      <c r="BJ766" s="55" t="str">
        <f t="shared" si="164"/>
        <v/>
      </c>
      <c r="BK766" s="55" t="str">
        <f t="shared" si="164"/>
        <v/>
      </c>
      <c r="BL766" s="55" t="str">
        <f t="shared" si="164"/>
        <v/>
      </c>
      <c r="BM766" s="55" t="str">
        <f t="shared" si="164"/>
        <v/>
      </c>
      <c r="BN766" s="55" t="str">
        <f t="shared" si="164"/>
        <v/>
      </c>
      <c r="BO766" s="55" t="str">
        <f t="shared" si="164"/>
        <v/>
      </c>
      <c r="BP766" s="55" t="str">
        <f t="shared" si="164"/>
        <v/>
      </c>
      <c r="BQ766" s="55" t="str">
        <f t="shared" si="164"/>
        <v/>
      </c>
      <c r="BR766" s="62" t="str">
        <f t="shared" si="166"/>
        <v>Base</v>
      </c>
      <c r="BS766" s="62" t="str">
        <f t="shared" si="167"/>
        <v/>
      </c>
      <c r="BT766" s="63">
        <f t="shared" si="168"/>
        <v>1</v>
      </c>
      <c r="BU766" s="64">
        <f t="shared" si="169"/>
        <v>-0.94</v>
      </c>
      <c r="BV766" s="64">
        <f t="shared" si="170"/>
        <v>-0.88</v>
      </c>
      <c r="BW766" s="64">
        <f t="shared" si="171"/>
        <v>0</v>
      </c>
      <c r="BX766" s="65">
        <f t="shared" si="172"/>
        <v>-0.94</v>
      </c>
      <c r="BY766" s="65">
        <f t="shared" si="173"/>
        <v>-0.88</v>
      </c>
      <c r="BZ766" s="65">
        <f t="shared" si="174"/>
        <v>2</v>
      </c>
    </row>
    <row r="767" spans="1:78" ht="15.5" x14ac:dyDescent="0.35">
      <c r="A767"/>
      <c r="B767"/>
      <c r="C767"/>
      <c r="D767"/>
      <c r="E767"/>
      <c r="F767"/>
      <c r="G767"/>
      <c r="H767"/>
      <c r="I767" s="13"/>
      <c r="J767" s="13"/>
      <c r="K767" s="13"/>
      <c r="L767"/>
      <c r="M767"/>
      <c r="N767"/>
      <c r="O767"/>
      <c r="P767"/>
      <c r="Q767"/>
      <c r="R767"/>
      <c r="S767"/>
      <c r="T767"/>
      <c r="U767"/>
      <c r="V767"/>
      <c r="W767"/>
      <c r="X767"/>
      <c r="Y767"/>
      <c r="Z767"/>
      <c r="AA767"/>
      <c r="AB767"/>
      <c r="AC767"/>
      <c r="AD767"/>
      <c r="AE767"/>
      <c r="AF767" s="13"/>
      <c r="AG767" s="13"/>
      <c r="AH767"/>
      <c r="AI767"/>
      <c r="AJ767"/>
      <c r="AK767"/>
      <c r="AL767"/>
      <c r="AM767"/>
      <c r="AN767"/>
      <c r="AO767"/>
      <c r="AP767"/>
      <c r="AQ767"/>
      <c r="AR767"/>
      <c r="AS767"/>
      <c r="AT767" s="59">
        <f>VLOOKUP($BR767,Tables!$D$14:$I$27,2,FALSE)*W767</f>
        <v>0</v>
      </c>
      <c r="AU767" s="59">
        <f>VLOOKUP($BR767,Tables!$D$14:$I$27,3,FALSE)</f>
        <v>0</v>
      </c>
      <c r="AV767" s="59">
        <f>VLOOKUP($BR767,Tables!$D$14:$I$27,4,FALSE)*W767</f>
        <v>0</v>
      </c>
      <c r="AW767" s="59">
        <f>VLOOKUP($BR767,Tables!$D$14:$I$27,5,FALSE)*W767</f>
        <v>0</v>
      </c>
      <c r="AX767" s="52">
        <f>IF(ISERROR(VLOOKUP(V767,Tables!$A$2:$B$27,2,FALSE))=TRUE,0,VLOOKUP(V767,Tables!$A$2:$B$27,2,FALSE))*VLOOKUP(BR767,Tables!$D$14:$J$27,7,FALSE)</f>
        <v>0</v>
      </c>
      <c r="AY767" s="52">
        <f>IF(ISERROR(VLOOKUP(BS767,Tables!$A$2:$B$31,2,FALSE))=TRUE,0,VLOOKUP(BS767,Tables!$A$2:$B$31,2,FALSE))</f>
        <v>0</v>
      </c>
      <c r="AZ767" s="59">
        <f>VLOOKUP($BR767,Tables!$D$14:$K$27,8,FALSE)</f>
        <v>0</v>
      </c>
      <c r="BA767" s="59">
        <f>IF(OR(BR767="T150",BR767="HYBT150"),W767*Tables!$L$23,0)</f>
        <v>0</v>
      </c>
      <c r="BB767" s="59">
        <f>IF(OR(BR767="T200",BR767="HYBT200"),W767*Tables!$E$24,0)</f>
        <v>0</v>
      </c>
      <c r="BC767" s="61">
        <f t="shared" si="165"/>
        <v>0</v>
      </c>
      <c r="BD767" s="55" t="str">
        <f t="shared" si="164"/>
        <v/>
      </c>
      <c r="BE767" s="55" t="str">
        <f t="shared" si="164"/>
        <v/>
      </c>
      <c r="BF767" s="55" t="str">
        <f t="shared" si="164"/>
        <v/>
      </c>
      <c r="BG767" s="55" t="str">
        <f t="shared" si="164"/>
        <v/>
      </c>
      <c r="BH767" s="55" t="str">
        <f t="shared" si="164"/>
        <v/>
      </c>
      <c r="BI767" s="55" t="str">
        <f t="shared" si="164"/>
        <v/>
      </c>
      <c r="BJ767" s="55" t="str">
        <f t="shared" si="164"/>
        <v/>
      </c>
      <c r="BK767" s="55" t="str">
        <f t="shared" si="164"/>
        <v/>
      </c>
      <c r="BL767" s="55" t="str">
        <f t="shared" si="164"/>
        <v/>
      </c>
      <c r="BM767" s="55" t="str">
        <f t="shared" si="164"/>
        <v/>
      </c>
      <c r="BN767" s="55" t="str">
        <f t="shared" si="164"/>
        <v/>
      </c>
      <c r="BO767" s="55" t="str">
        <f t="shared" si="164"/>
        <v/>
      </c>
      <c r="BP767" s="55" t="str">
        <f t="shared" si="164"/>
        <v/>
      </c>
      <c r="BQ767" s="55" t="str">
        <f t="shared" si="164"/>
        <v/>
      </c>
      <c r="BR767" s="62" t="str">
        <f t="shared" si="166"/>
        <v>Base</v>
      </c>
      <c r="BS767" s="62" t="str">
        <f t="shared" si="167"/>
        <v/>
      </c>
      <c r="BT767" s="63">
        <f t="shared" si="168"/>
        <v>1</v>
      </c>
      <c r="BU767" s="64">
        <f t="shared" si="169"/>
        <v>-0.94</v>
      </c>
      <c r="BV767" s="64">
        <f t="shared" si="170"/>
        <v>-0.88</v>
      </c>
      <c r="BW767" s="64">
        <f t="shared" si="171"/>
        <v>0</v>
      </c>
      <c r="BX767" s="65">
        <f t="shared" si="172"/>
        <v>-0.94</v>
      </c>
      <c r="BY767" s="65">
        <f t="shared" si="173"/>
        <v>-0.88</v>
      </c>
      <c r="BZ767" s="65">
        <f t="shared" si="174"/>
        <v>2</v>
      </c>
    </row>
    <row r="768" spans="1:78" ht="15.5" x14ac:dyDescent="0.35">
      <c r="A768"/>
      <c r="B768"/>
      <c r="C768"/>
      <c r="D768"/>
      <c r="E768"/>
      <c r="F768"/>
      <c r="G768"/>
      <c r="H768"/>
      <c r="I768" s="13"/>
      <c r="J768" s="13"/>
      <c r="K768" s="13"/>
      <c r="L768"/>
      <c r="M768"/>
      <c r="N768"/>
      <c r="O768"/>
      <c r="P768"/>
      <c r="Q768"/>
      <c r="R768"/>
      <c r="S768"/>
      <c r="T768"/>
      <c r="U768"/>
      <c r="V768"/>
      <c r="W768"/>
      <c r="X768"/>
      <c r="Y768"/>
      <c r="Z768"/>
      <c r="AA768"/>
      <c r="AB768"/>
      <c r="AC768"/>
      <c r="AD768"/>
      <c r="AE768"/>
      <c r="AF768" s="13"/>
      <c r="AG768" s="13"/>
      <c r="AH768"/>
      <c r="AI768"/>
      <c r="AJ768"/>
      <c r="AK768"/>
      <c r="AL768"/>
      <c r="AM768"/>
      <c r="AN768"/>
      <c r="AO768"/>
      <c r="AP768"/>
      <c r="AQ768"/>
      <c r="AR768"/>
      <c r="AS768"/>
      <c r="AT768" s="59">
        <f>VLOOKUP($BR768,Tables!$D$14:$I$27,2,FALSE)*W768</f>
        <v>0</v>
      </c>
      <c r="AU768" s="59">
        <f>VLOOKUP($BR768,Tables!$D$14:$I$27,3,FALSE)</f>
        <v>0</v>
      </c>
      <c r="AV768" s="59">
        <f>VLOOKUP($BR768,Tables!$D$14:$I$27,4,FALSE)*W768</f>
        <v>0</v>
      </c>
      <c r="AW768" s="59">
        <f>VLOOKUP($BR768,Tables!$D$14:$I$27,5,FALSE)*W768</f>
        <v>0</v>
      </c>
      <c r="AX768" s="52">
        <f>IF(ISERROR(VLOOKUP(V768,Tables!$A$2:$B$27,2,FALSE))=TRUE,0,VLOOKUP(V768,Tables!$A$2:$B$27,2,FALSE))*VLOOKUP(BR768,Tables!$D$14:$J$27,7,FALSE)</f>
        <v>0</v>
      </c>
      <c r="AY768" s="52">
        <f>IF(ISERROR(VLOOKUP(BS768,Tables!$A$2:$B$31,2,FALSE))=TRUE,0,VLOOKUP(BS768,Tables!$A$2:$B$31,2,FALSE))</f>
        <v>0</v>
      </c>
      <c r="AZ768" s="59">
        <f>VLOOKUP($BR768,Tables!$D$14:$K$27,8,FALSE)</f>
        <v>0</v>
      </c>
      <c r="BA768" s="59">
        <f>IF(OR(BR768="T150",BR768="HYBT150"),W768*Tables!$L$23,0)</f>
        <v>0</v>
      </c>
      <c r="BB768" s="59">
        <f>IF(OR(BR768="T200",BR768="HYBT200"),W768*Tables!$E$24,0)</f>
        <v>0</v>
      </c>
      <c r="BC768" s="61">
        <f t="shared" si="165"/>
        <v>0</v>
      </c>
      <c r="BD768" s="55" t="str">
        <f t="shared" si="164"/>
        <v/>
      </c>
      <c r="BE768" s="55" t="str">
        <f t="shared" si="164"/>
        <v/>
      </c>
      <c r="BF768" s="55" t="str">
        <f t="shared" si="164"/>
        <v/>
      </c>
      <c r="BG768" s="55" t="str">
        <f t="shared" si="164"/>
        <v/>
      </c>
      <c r="BH768" s="55" t="str">
        <f t="shared" si="164"/>
        <v/>
      </c>
      <c r="BI768" s="55" t="str">
        <f t="shared" si="164"/>
        <v/>
      </c>
      <c r="BJ768" s="55" t="str">
        <f t="shared" si="164"/>
        <v/>
      </c>
      <c r="BK768" s="55" t="str">
        <f t="shared" si="164"/>
        <v/>
      </c>
      <c r="BL768" s="55" t="str">
        <f t="shared" si="164"/>
        <v/>
      </c>
      <c r="BM768" s="55" t="str">
        <f t="shared" si="164"/>
        <v/>
      </c>
      <c r="BN768" s="55" t="str">
        <f t="shared" si="164"/>
        <v/>
      </c>
      <c r="BO768" s="55" t="str">
        <f t="shared" si="164"/>
        <v/>
      </c>
      <c r="BP768" s="55" t="str">
        <f t="shared" si="164"/>
        <v/>
      </c>
      <c r="BQ768" s="55" t="str">
        <f t="shared" si="164"/>
        <v/>
      </c>
      <c r="BR768" s="62" t="str">
        <f t="shared" si="166"/>
        <v>Base</v>
      </c>
      <c r="BS768" s="62" t="str">
        <f t="shared" si="167"/>
        <v/>
      </c>
      <c r="BT768" s="63">
        <f t="shared" si="168"/>
        <v>1</v>
      </c>
      <c r="BU768" s="64">
        <f t="shared" si="169"/>
        <v>-0.94</v>
      </c>
      <c r="BV768" s="64">
        <f t="shared" si="170"/>
        <v>-0.88</v>
      </c>
      <c r="BW768" s="64">
        <f t="shared" si="171"/>
        <v>0</v>
      </c>
      <c r="BX768" s="65">
        <f t="shared" si="172"/>
        <v>-0.94</v>
      </c>
      <c r="BY768" s="65">
        <f t="shared" si="173"/>
        <v>-0.88</v>
      </c>
      <c r="BZ768" s="65">
        <f t="shared" si="174"/>
        <v>2</v>
      </c>
    </row>
    <row r="769" spans="1:78" ht="15.5" x14ac:dyDescent="0.35">
      <c r="A769"/>
      <c r="B769"/>
      <c r="C769"/>
      <c r="D769"/>
      <c r="E769"/>
      <c r="F769"/>
      <c r="G769"/>
      <c r="H769"/>
      <c r="I769" s="13"/>
      <c r="J769" s="13"/>
      <c r="K769" s="13"/>
      <c r="L769"/>
      <c r="M769"/>
      <c r="N769"/>
      <c r="O769"/>
      <c r="P769"/>
      <c r="Q769"/>
      <c r="R769"/>
      <c r="S769"/>
      <c r="T769"/>
      <c r="U769"/>
      <c r="V769"/>
      <c r="W769"/>
      <c r="X769"/>
      <c r="Y769"/>
      <c r="Z769"/>
      <c r="AA769"/>
      <c r="AB769"/>
      <c r="AC769"/>
      <c r="AD769"/>
      <c r="AE769"/>
      <c r="AF769" s="13"/>
      <c r="AG769" s="13"/>
      <c r="AH769"/>
      <c r="AI769"/>
      <c r="AJ769"/>
      <c r="AK769"/>
      <c r="AL769"/>
      <c r="AM769"/>
      <c r="AN769"/>
      <c r="AO769"/>
      <c r="AP769"/>
      <c r="AQ769"/>
      <c r="AR769"/>
      <c r="AS769"/>
      <c r="AT769" s="59">
        <f>VLOOKUP($BR769,Tables!$D$14:$I$27,2,FALSE)*W769</f>
        <v>0</v>
      </c>
      <c r="AU769" s="59">
        <f>VLOOKUP($BR769,Tables!$D$14:$I$27,3,FALSE)</f>
        <v>0</v>
      </c>
      <c r="AV769" s="59">
        <f>VLOOKUP($BR769,Tables!$D$14:$I$27,4,FALSE)*W769</f>
        <v>0</v>
      </c>
      <c r="AW769" s="59">
        <f>VLOOKUP($BR769,Tables!$D$14:$I$27,5,FALSE)*W769</f>
        <v>0</v>
      </c>
      <c r="AX769" s="52">
        <f>IF(ISERROR(VLOOKUP(V769,Tables!$A$2:$B$27,2,FALSE))=TRUE,0,VLOOKUP(V769,Tables!$A$2:$B$27,2,FALSE))*VLOOKUP(BR769,Tables!$D$14:$J$27,7,FALSE)</f>
        <v>0</v>
      </c>
      <c r="AY769" s="52">
        <f>IF(ISERROR(VLOOKUP(BS769,Tables!$A$2:$B$31,2,FALSE))=TRUE,0,VLOOKUP(BS769,Tables!$A$2:$B$31,2,FALSE))</f>
        <v>0</v>
      </c>
      <c r="AZ769" s="59">
        <f>VLOOKUP($BR769,Tables!$D$14:$K$27,8,FALSE)</f>
        <v>0</v>
      </c>
      <c r="BA769" s="59">
        <f>IF(OR(BR769="T150",BR769="HYBT150"),W769*Tables!$L$23,0)</f>
        <v>0</v>
      </c>
      <c r="BB769" s="59">
        <f>IF(OR(BR769="T200",BR769="HYBT200"),W769*Tables!$E$24,0)</f>
        <v>0</v>
      </c>
      <c r="BC769" s="61">
        <f t="shared" si="165"/>
        <v>0</v>
      </c>
      <c r="BD769" s="55" t="str">
        <f t="shared" si="164"/>
        <v/>
      </c>
      <c r="BE769" s="55" t="str">
        <f t="shared" si="164"/>
        <v/>
      </c>
      <c r="BF769" s="55" t="str">
        <f t="shared" si="164"/>
        <v/>
      </c>
      <c r="BG769" s="55" t="str">
        <f t="shared" si="164"/>
        <v/>
      </c>
      <c r="BH769" s="55" t="str">
        <f t="shared" si="164"/>
        <v/>
      </c>
      <c r="BI769" s="55" t="str">
        <f t="shared" si="164"/>
        <v/>
      </c>
      <c r="BJ769" s="55" t="str">
        <f t="shared" si="164"/>
        <v/>
      </c>
      <c r="BK769" s="55" t="str">
        <f t="shared" si="164"/>
        <v/>
      </c>
      <c r="BL769" s="55" t="str">
        <f t="shared" si="164"/>
        <v/>
      </c>
      <c r="BM769" s="55" t="str">
        <f t="shared" si="164"/>
        <v/>
      </c>
      <c r="BN769" s="55" t="str">
        <f t="shared" si="164"/>
        <v/>
      </c>
      <c r="BO769" s="55" t="str">
        <f t="shared" si="164"/>
        <v/>
      </c>
      <c r="BP769" s="55" t="str">
        <f t="shared" si="164"/>
        <v/>
      </c>
      <c r="BQ769" s="55" t="str">
        <f t="shared" si="164"/>
        <v/>
      </c>
      <c r="BR769" s="62" t="str">
        <f t="shared" si="166"/>
        <v>Base</v>
      </c>
      <c r="BS769" s="62" t="str">
        <f t="shared" si="167"/>
        <v/>
      </c>
      <c r="BT769" s="63">
        <f t="shared" si="168"/>
        <v>1</v>
      </c>
      <c r="BU769" s="64">
        <f t="shared" si="169"/>
        <v>-0.94</v>
      </c>
      <c r="BV769" s="64">
        <f t="shared" si="170"/>
        <v>-0.88</v>
      </c>
      <c r="BW769" s="64">
        <f t="shared" si="171"/>
        <v>0</v>
      </c>
      <c r="BX769" s="65">
        <f t="shared" si="172"/>
        <v>-0.94</v>
      </c>
      <c r="BY769" s="65">
        <f t="shared" si="173"/>
        <v>-0.88</v>
      </c>
      <c r="BZ769" s="65">
        <f t="shared" si="174"/>
        <v>2</v>
      </c>
    </row>
    <row r="770" spans="1:78" ht="15.5" x14ac:dyDescent="0.35">
      <c r="A770"/>
      <c r="B770"/>
      <c r="C770"/>
      <c r="D770"/>
      <c r="E770"/>
      <c r="F770"/>
      <c r="G770"/>
      <c r="H770"/>
      <c r="I770" s="13"/>
      <c r="J770" s="13"/>
      <c r="K770" s="13"/>
      <c r="L770"/>
      <c r="M770"/>
      <c r="N770"/>
      <c r="O770"/>
      <c r="P770"/>
      <c r="Q770"/>
      <c r="R770"/>
      <c r="S770"/>
      <c r="T770"/>
      <c r="U770"/>
      <c r="V770"/>
      <c r="W770"/>
      <c r="X770"/>
      <c r="Y770"/>
      <c r="Z770"/>
      <c r="AA770"/>
      <c r="AB770"/>
      <c r="AC770"/>
      <c r="AD770"/>
      <c r="AE770"/>
      <c r="AF770" s="13"/>
      <c r="AG770" s="13"/>
      <c r="AH770"/>
      <c r="AI770"/>
      <c r="AJ770"/>
      <c r="AK770"/>
      <c r="AL770"/>
      <c r="AM770"/>
      <c r="AN770"/>
      <c r="AO770"/>
      <c r="AP770"/>
      <c r="AQ770"/>
      <c r="AR770"/>
      <c r="AS770"/>
      <c r="AT770" s="59">
        <f>VLOOKUP($BR770,Tables!$D$14:$I$27,2,FALSE)*W770</f>
        <v>0</v>
      </c>
      <c r="AU770" s="59">
        <f>VLOOKUP($BR770,Tables!$D$14:$I$27,3,FALSE)</f>
        <v>0</v>
      </c>
      <c r="AV770" s="59">
        <f>VLOOKUP($BR770,Tables!$D$14:$I$27,4,FALSE)*W770</f>
        <v>0</v>
      </c>
      <c r="AW770" s="59">
        <f>VLOOKUP($BR770,Tables!$D$14:$I$27,5,FALSE)*W770</f>
        <v>0</v>
      </c>
      <c r="AX770" s="52">
        <f>IF(ISERROR(VLOOKUP(V770,Tables!$A$2:$B$27,2,FALSE))=TRUE,0,VLOOKUP(V770,Tables!$A$2:$B$27,2,FALSE))*VLOOKUP(BR770,Tables!$D$14:$J$27,7,FALSE)</f>
        <v>0</v>
      </c>
      <c r="AY770" s="52">
        <f>IF(ISERROR(VLOOKUP(BS770,Tables!$A$2:$B$31,2,FALSE))=TRUE,0,VLOOKUP(BS770,Tables!$A$2:$B$31,2,FALSE))</f>
        <v>0</v>
      </c>
      <c r="AZ770" s="59">
        <f>VLOOKUP($BR770,Tables!$D$14:$K$27,8,FALSE)</f>
        <v>0</v>
      </c>
      <c r="BA770" s="59">
        <f>IF(OR(BR770="T150",BR770="HYBT150"),W770*Tables!$L$23,0)</f>
        <v>0</v>
      </c>
      <c r="BB770" s="59">
        <f>IF(OR(BR770="T200",BR770="HYBT200"),W770*Tables!$E$24,0)</f>
        <v>0</v>
      </c>
      <c r="BC770" s="61">
        <f t="shared" si="165"/>
        <v>0</v>
      </c>
      <c r="BD770" s="55" t="str">
        <f t="shared" si="164"/>
        <v/>
      </c>
      <c r="BE770" s="55" t="str">
        <f t="shared" si="164"/>
        <v/>
      </c>
      <c r="BF770" s="55" t="str">
        <f t="shared" si="164"/>
        <v/>
      </c>
      <c r="BG770" s="55" t="str">
        <f t="shared" si="164"/>
        <v/>
      </c>
      <c r="BH770" s="55" t="str">
        <f t="shared" si="164"/>
        <v/>
      </c>
      <c r="BI770" s="55" t="str">
        <f t="shared" si="164"/>
        <v/>
      </c>
      <c r="BJ770" s="55" t="str">
        <f t="shared" si="164"/>
        <v/>
      </c>
      <c r="BK770" s="55" t="str">
        <f t="shared" si="164"/>
        <v/>
      </c>
      <c r="BL770" s="55" t="str">
        <f t="shared" si="164"/>
        <v/>
      </c>
      <c r="BM770" s="55" t="str">
        <f t="shared" si="164"/>
        <v/>
      </c>
      <c r="BN770" s="55" t="str">
        <f t="shared" si="164"/>
        <v/>
      </c>
      <c r="BO770" s="55" t="str">
        <f t="shared" si="164"/>
        <v/>
      </c>
      <c r="BP770" s="55" t="str">
        <f t="shared" si="164"/>
        <v/>
      </c>
      <c r="BQ770" s="55" t="str">
        <f t="shared" si="164"/>
        <v/>
      </c>
      <c r="BR770" s="62" t="str">
        <f t="shared" si="166"/>
        <v>Base</v>
      </c>
      <c r="BS770" s="62" t="str">
        <f t="shared" si="167"/>
        <v/>
      </c>
      <c r="BT770" s="63">
        <f t="shared" si="168"/>
        <v>1</v>
      </c>
      <c r="BU770" s="64">
        <f t="shared" si="169"/>
        <v>-0.94</v>
      </c>
      <c r="BV770" s="64">
        <f t="shared" si="170"/>
        <v>-0.88</v>
      </c>
      <c r="BW770" s="64">
        <f t="shared" si="171"/>
        <v>0</v>
      </c>
      <c r="BX770" s="65">
        <f t="shared" si="172"/>
        <v>-0.94</v>
      </c>
      <c r="BY770" s="65">
        <f t="shared" si="173"/>
        <v>-0.88</v>
      </c>
      <c r="BZ770" s="65">
        <f t="shared" si="174"/>
        <v>2</v>
      </c>
    </row>
    <row r="771" spans="1:78" ht="15.5" x14ac:dyDescent="0.35">
      <c r="A771"/>
      <c r="B771"/>
      <c r="C771"/>
      <c r="D771"/>
      <c r="E771"/>
      <c r="F771"/>
      <c r="G771"/>
      <c r="H771"/>
      <c r="I771" s="13"/>
      <c r="J771" s="13"/>
      <c r="K771" s="13"/>
      <c r="L771"/>
      <c r="M771"/>
      <c r="N771"/>
      <c r="O771"/>
      <c r="P771"/>
      <c r="Q771"/>
      <c r="R771"/>
      <c r="S771"/>
      <c r="T771"/>
      <c r="U771"/>
      <c r="V771"/>
      <c r="W771"/>
      <c r="X771"/>
      <c r="Y771"/>
      <c r="Z771"/>
      <c r="AA771"/>
      <c r="AB771"/>
      <c r="AC771"/>
      <c r="AD771"/>
      <c r="AE771"/>
      <c r="AF771" s="13"/>
      <c r="AG771" s="13"/>
      <c r="AH771"/>
      <c r="AI771"/>
      <c r="AJ771"/>
      <c r="AK771"/>
      <c r="AL771"/>
      <c r="AM771"/>
      <c r="AN771"/>
      <c r="AO771"/>
      <c r="AP771"/>
      <c r="AQ771"/>
      <c r="AR771"/>
      <c r="AS771"/>
      <c r="AT771" s="59">
        <f>VLOOKUP($BR771,Tables!$D$14:$I$27,2,FALSE)*W771</f>
        <v>0</v>
      </c>
      <c r="AU771" s="59">
        <f>VLOOKUP($BR771,Tables!$D$14:$I$27,3,FALSE)</f>
        <v>0</v>
      </c>
      <c r="AV771" s="59">
        <f>VLOOKUP($BR771,Tables!$D$14:$I$27,4,FALSE)*W771</f>
        <v>0</v>
      </c>
      <c r="AW771" s="59">
        <f>VLOOKUP($BR771,Tables!$D$14:$I$27,5,FALSE)*W771</f>
        <v>0</v>
      </c>
      <c r="AX771" s="52">
        <f>IF(ISERROR(VLOOKUP(V771,Tables!$A$2:$B$27,2,FALSE))=TRUE,0,VLOOKUP(V771,Tables!$A$2:$B$27,2,FALSE))*VLOOKUP(BR771,Tables!$D$14:$J$27,7,FALSE)</f>
        <v>0</v>
      </c>
      <c r="AY771" s="52">
        <f>IF(ISERROR(VLOOKUP(BS771,Tables!$A$2:$B$31,2,FALSE))=TRUE,0,VLOOKUP(BS771,Tables!$A$2:$B$31,2,FALSE))</f>
        <v>0</v>
      </c>
      <c r="AZ771" s="59">
        <f>VLOOKUP($BR771,Tables!$D$14:$K$27,8,FALSE)</f>
        <v>0</v>
      </c>
      <c r="BA771" s="59">
        <f>IF(OR(BR771="T150",BR771="HYBT150"),W771*Tables!$L$23,0)</f>
        <v>0</v>
      </c>
      <c r="BB771" s="59">
        <f>IF(OR(BR771="T200",BR771="HYBT200"),W771*Tables!$E$24,0)</f>
        <v>0</v>
      </c>
      <c r="BC771" s="61">
        <f t="shared" si="165"/>
        <v>0</v>
      </c>
      <c r="BD771" s="55" t="str">
        <f t="shared" si="164"/>
        <v/>
      </c>
      <c r="BE771" s="55" t="str">
        <f t="shared" si="164"/>
        <v/>
      </c>
      <c r="BF771" s="55" t="str">
        <f t="shared" si="164"/>
        <v/>
      </c>
      <c r="BG771" s="55" t="str">
        <f t="shared" si="164"/>
        <v/>
      </c>
      <c r="BH771" s="55" t="str">
        <f t="shared" si="164"/>
        <v/>
      </c>
      <c r="BI771" s="55" t="str">
        <f t="shared" si="164"/>
        <v/>
      </c>
      <c r="BJ771" s="55" t="str">
        <f t="shared" si="164"/>
        <v/>
      </c>
      <c r="BK771" s="55" t="str">
        <f t="shared" si="164"/>
        <v/>
      </c>
      <c r="BL771" s="55" t="str">
        <f t="shared" si="164"/>
        <v/>
      </c>
      <c r="BM771" s="55" t="str">
        <f t="shared" si="164"/>
        <v/>
      </c>
      <c r="BN771" s="55" t="str">
        <f t="shared" si="164"/>
        <v/>
      </c>
      <c r="BO771" s="55" t="str">
        <f t="shared" si="164"/>
        <v/>
      </c>
      <c r="BP771" s="55" t="str">
        <f t="shared" si="164"/>
        <v/>
      </c>
      <c r="BQ771" s="55" t="str">
        <f t="shared" si="164"/>
        <v/>
      </c>
      <c r="BR771" s="62" t="str">
        <f t="shared" si="166"/>
        <v>Base</v>
      </c>
      <c r="BS771" s="62" t="str">
        <f t="shared" si="167"/>
        <v/>
      </c>
      <c r="BT771" s="63">
        <f t="shared" si="168"/>
        <v>1</v>
      </c>
      <c r="BU771" s="64">
        <f t="shared" si="169"/>
        <v>-0.94</v>
      </c>
      <c r="BV771" s="64">
        <f t="shared" si="170"/>
        <v>-0.88</v>
      </c>
      <c r="BW771" s="64">
        <f t="shared" si="171"/>
        <v>0</v>
      </c>
      <c r="BX771" s="65">
        <f t="shared" si="172"/>
        <v>-0.94</v>
      </c>
      <c r="BY771" s="65">
        <f t="shared" si="173"/>
        <v>-0.88</v>
      </c>
      <c r="BZ771" s="65">
        <f t="shared" si="174"/>
        <v>2</v>
      </c>
    </row>
    <row r="772" spans="1:78" ht="15.5" x14ac:dyDescent="0.35">
      <c r="A772"/>
      <c r="B772"/>
      <c r="C772"/>
      <c r="D772"/>
      <c r="E772"/>
      <c r="F772"/>
      <c r="G772"/>
      <c r="H772"/>
      <c r="I772" s="13"/>
      <c r="J772" s="13"/>
      <c r="K772" s="13"/>
      <c r="L772"/>
      <c r="M772"/>
      <c r="N772"/>
      <c r="O772"/>
      <c r="P772"/>
      <c r="Q772"/>
      <c r="R772"/>
      <c r="S772"/>
      <c r="T772"/>
      <c r="U772"/>
      <c r="V772"/>
      <c r="W772"/>
      <c r="X772"/>
      <c r="Y772"/>
      <c r="Z772"/>
      <c r="AA772"/>
      <c r="AB772"/>
      <c r="AC772"/>
      <c r="AD772"/>
      <c r="AE772"/>
      <c r="AF772" s="13"/>
      <c r="AG772" s="13"/>
      <c r="AH772"/>
      <c r="AI772"/>
      <c r="AJ772"/>
      <c r="AK772"/>
      <c r="AL772"/>
      <c r="AM772"/>
      <c r="AN772"/>
      <c r="AO772"/>
      <c r="AP772"/>
      <c r="AQ772"/>
      <c r="AR772"/>
      <c r="AS772"/>
      <c r="AT772" s="59">
        <f>VLOOKUP($BR772,Tables!$D$14:$I$27,2,FALSE)*W772</f>
        <v>0</v>
      </c>
      <c r="AU772" s="59">
        <f>VLOOKUP($BR772,Tables!$D$14:$I$27,3,FALSE)</f>
        <v>0</v>
      </c>
      <c r="AV772" s="59">
        <f>VLOOKUP($BR772,Tables!$D$14:$I$27,4,FALSE)*W772</f>
        <v>0</v>
      </c>
      <c r="AW772" s="59">
        <f>VLOOKUP($BR772,Tables!$D$14:$I$27,5,FALSE)*W772</f>
        <v>0</v>
      </c>
      <c r="AX772" s="52">
        <f>IF(ISERROR(VLOOKUP(V772,Tables!$A$2:$B$27,2,FALSE))=TRUE,0,VLOOKUP(V772,Tables!$A$2:$B$27,2,FALSE))*VLOOKUP(BR772,Tables!$D$14:$J$27,7,FALSE)</f>
        <v>0</v>
      </c>
      <c r="AY772" s="52">
        <f>IF(ISERROR(VLOOKUP(BS772,Tables!$A$2:$B$31,2,FALSE))=TRUE,0,VLOOKUP(BS772,Tables!$A$2:$B$31,2,FALSE))</f>
        <v>0</v>
      </c>
      <c r="AZ772" s="59">
        <f>VLOOKUP($BR772,Tables!$D$14:$K$27,8,FALSE)</f>
        <v>0</v>
      </c>
      <c r="BA772" s="59">
        <f>IF(OR(BR772="T150",BR772="HYBT150"),W772*Tables!$L$23,0)</f>
        <v>0</v>
      </c>
      <c r="BB772" s="59">
        <f>IF(OR(BR772="T200",BR772="HYBT200"),W772*Tables!$E$24,0)</f>
        <v>0</v>
      </c>
      <c r="BC772" s="61">
        <f t="shared" si="165"/>
        <v>0</v>
      </c>
      <c r="BD772" s="55" t="str">
        <f t="shared" si="164"/>
        <v/>
      </c>
      <c r="BE772" s="55" t="str">
        <f t="shared" si="164"/>
        <v/>
      </c>
      <c r="BF772" s="55" t="str">
        <f t="shared" si="164"/>
        <v/>
      </c>
      <c r="BG772" s="55" t="str">
        <f t="shared" si="164"/>
        <v/>
      </c>
      <c r="BH772" s="55" t="str">
        <f t="shared" si="164"/>
        <v/>
      </c>
      <c r="BI772" s="55" t="str">
        <f t="shared" si="164"/>
        <v/>
      </c>
      <c r="BJ772" s="55" t="str">
        <f t="shared" si="164"/>
        <v/>
      </c>
      <c r="BK772" s="55" t="str">
        <f t="shared" si="164"/>
        <v/>
      </c>
      <c r="BL772" s="55" t="str">
        <f t="shared" si="164"/>
        <v/>
      </c>
      <c r="BM772" s="55" t="str">
        <f t="shared" si="164"/>
        <v/>
      </c>
      <c r="BN772" s="55" t="str">
        <f t="shared" si="164"/>
        <v/>
      </c>
      <c r="BO772" s="55" t="str">
        <f t="shared" si="164"/>
        <v/>
      </c>
      <c r="BP772" s="55" t="str">
        <f t="shared" si="164"/>
        <v/>
      </c>
      <c r="BQ772" s="55" t="str">
        <f t="shared" si="164"/>
        <v/>
      </c>
      <c r="BR772" s="62" t="str">
        <f t="shared" si="166"/>
        <v>Base</v>
      </c>
      <c r="BS772" s="62" t="str">
        <f t="shared" si="167"/>
        <v/>
      </c>
      <c r="BT772" s="63">
        <f t="shared" si="168"/>
        <v>1</v>
      </c>
      <c r="BU772" s="64">
        <f t="shared" si="169"/>
        <v>-0.94</v>
      </c>
      <c r="BV772" s="64">
        <f t="shared" si="170"/>
        <v>-0.88</v>
      </c>
      <c r="BW772" s="64">
        <f t="shared" si="171"/>
        <v>0</v>
      </c>
      <c r="BX772" s="65">
        <f t="shared" si="172"/>
        <v>-0.94</v>
      </c>
      <c r="BY772" s="65">
        <f t="shared" si="173"/>
        <v>-0.88</v>
      </c>
      <c r="BZ772" s="65">
        <f t="shared" si="174"/>
        <v>2</v>
      </c>
    </row>
    <row r="773" spans="1:78" ht="15.5" x14ac:dyDescent="0.35">
      <c r="A773"/>
      <c r="B773"/>
      <c r="C773"/>
      <c r="D773"/>
      <c r="E773"/>
      <c r="F773"/>
      <c r="G773"/>
      <c r="H773"/>
      <c r="I773" s="13"/>
      <c r="J773" s="13"/>
      <c r="K773" s="13"/>
      <c r="L773"/>
      <c r="M773"/>
      <c r="N773"/>
      <c r="O773"/>
      <c r="P773"/>
      <c r="Q773"/>
      <c r="R773"/>
      <c r="S773"/>
      <c r="T773"/>
      <c r="U773"/>
      <c r="V773"/>
      <c r="W773"/>
      <c r="X773"/>
      <c r="Y773"/>
      <c r="Z773"/>
      <c r="AA773"/>
      <c r="AB773"/>
      <c r="AC773"/>
      <c r="AD773"/>
      <c r="AE773"/>
      <c r="AF773" s="13"/>
      <c r="AG773" s="13"/>
      <c r="AH773"/>
      <c r="AI773"/>
      <c r="AJ773"/>
      <c r="AK773"/>
      <c r="AL773"/>
      <c r="AM773"/>
      <c r="AN773"/>
      <c r="AO773"/>
      <c r="AP773"/>
      <c r="AQ773"/>
      <c r="AR773"/>
      <c r="AS773"/>
      <c r="AT773" s="59">
        <f>VLOOKUP($BR773,Tables!$D$14:$I$27,2,FALSE)*W773</f>
        <v>0</v>
      </c>
      <c r="AU773" s="59">
        <f>VLOOKUP($BR773,Tables!$D$14:$I$27,3,FALSE)</f>
        <v>0</v>
      </c>
      <c r="AV773" s="59">
        <f>VLOOKUP($BR773,Tables!$D$14:$I$27,4,FALSE)*W773</f>
        <v>0</v>
      </c>
      <c r="AW773" s="59">
        <f>VLOOKUP($BR773,Tables!$D$14:$I$27,5,FALSE)*W773</f>
        <v>0</v>
      </c>
      <c r="AX773" s="52">
        <f>IF(ISERROR(VLOOKUP(V773,Tables!$A$2:$B$27,2,FALSE))=TRUE,0,VLOOKUP(V773,Tables!$A$2:$B$27,2,FALSE))*VLOOKUP(BR773,Tables!$D$14:$J$27,7,FALSE)</f>
        <v>0</v>
      </c>
      <c r="AY773" s="52">
        <f>IF(ISERROR(VLOOKUP(BS773,Tables!$A$2:$B$31,2,FALSE))=TRUE,0,VLOOKUP(BS773,Tables!$A$2:$B$31,2,FALSE))</f>
        <v>0</v>
      </c>
      <c r="AZ773" s="59">
        <f>VLOOKUP($BR773,Tables!$D$14:$K$27,8,FALSE)</f>
        <v>0</v>
      </c>
      <c r="BA773" s="59">
        <f>IF(OR(BR773="T150",BR773="HYBT150"),W773*Tables!$L$23,0)</f>
        <v>0</v>
      </c>
      <c r="BB773" s="59">
        <f>IF(OR(BR773="T200",BR773="HYBT200"),W773*Tables!$E$24,0)</f>
        <v>0</v>
      </c>
      <c r="BC773" s="61">
        <f t="shared" si="165"/>
        <v>0</v>
      </c>
      <c r="BD773" s="55" t="str">
        <f t="shared" si="164"/>
        <v/>
      </c>
      <c r="BE773" s="55" t="str">
        <f t="shared" si="164"/>
        <v/>
      </c>
      <c r="BF773" s="55" t="str">
        <f t="shared" si="164"/>
        <v/>
      </c>
      <c r="BG773" s="55" t="str">
        <f t="shared" si="164"/>
        <v/>
      </c>
      <c r="BH773" s="55" t="str">
        <f t="shared" si="164"/>
        <v/>
      </c>
      <c r="BI773" s="55" t="str">
        <f t="shared" si="164"/>
        <v/>
      </c>
      <c r="BJ773" s="55" t="str">
        <f t="shared" si="164"/>
        <v/>
      </c>
      <c r="BK773" s="55" t="str">
        <f t="shared" si="164"/>
        <v/>
      </c>
      <c r="BL773" s="55" t="str">
        <f t="shared" si="164"/>
        <v/>
      </c>
      <c r="BM773" s="55" t="str">
        <f t="shared" si="164"/>
        <v/>
      </c>
      <c r="BN773" s="55" t="str">
        <f t="shared" si="164"/>
        <v/>
      </c>
      <c r="BO773" s="55" t="str">
        <f t="shared" si="164"/>
        <v/>
      </c>
      <c r="BP773" s="55" t="str">
        <f t="shared" si="164"/>
        <v/>
      </c>
      <c r="BQ773" s="55" t="str">
        <f t="shared" si="164"/>
        <v/>
      </c>
      <c r="BR773" s="62" t="str">
        <f t="shared" si="166"/>
        <v>Base</v>
      </c>
      <c r="BS773" s="62" t="str">
        <f t="shared" si="167"/>
        <v/>
      </c>
      <c r="BT773" s="63">
        <f t="shared" si="168"/>
        <v>1</v>
      </c>
      <c r="BU773" s="64">
        <f t="shared" si="169"/>
        <v>-0.94</v>
      </c>
      <c r="BV773" s="64">
        <f t="shared" si="170"/>
        <v>-0.88</v>
      </c>
      <c r="BW773" s="64">
        <f t="shared" si="171"/>
        <v>0</v>
      </c>
      <c r="BX773" s="65">
        <f t="shared" si="172"/>
        <v>-0.94</v>
      </c>
      <c r="BY773" s="65">
        <f t="shared" si="173"/>
        <v>-0.88</v>
      </c>
      <c r="BZ773" s="65">
        <f t="shared" si="174"/>
        <v>2</v>
      </c>
    </row>
    <row r="774" spans="1:78" ht="15.5" x14ac:dyDescent="0.35">
      <c r="A774"/>
      <c r="B774"/>
      <c r="C774"/>
      <c r="D774"/>
      <c r="E774"/>
      <c r="F774"/>
      <c r="G774"/>
      <c r="H774"/>
      <c r="I774" s="13"/>
      <c r="J774" s="13"/>
      <c r="K774" s="13"/>
      <c r="L774"/>
      <c r="M774"/>
      <c r="N774"/>
      <c r="O774"/>
      <c r="P774"/>
      <c r="Q774"/>
      <c r="R774"/>
      <c r="S774"/>
      <c r="T774"/>
      <c r="U774"/>
      <c r="V774"/>
      <c r="W774"/>
      <c r="X774"/>
      <c r="Y774"/>
      <c r="Z774"/>
      <c r="AA774"/>
      <c r="AB774"/>
      <c r="AC774"/>
      <c r="AD774"/>
      <c r="AE774"/>
      <c r="AF774" s="13"/>
      <c r="AG774" s="13"/>
      <c r="AH774"/>
      <c r="AI774"/>
      <c r="AJ774"/>
      <c r="AK774"/>
      <c r="AL774"/>
      <c r="AM774"/>
      <c r="AN774"/>
      <c r="AO774"/>
      <c r="AP774"/>
      <c r="AQ774"/>
      <c r="AR774"/>
      <c r="AS774"/>
      <c r="AT774" s="59">
        <f>VLOOKUP($BR774,Tables!$D$14:$I$27,2,FALSE)*W774</f>
        <v>0</v>
      </c>
      <c r="AU774" s="59">
        <f>VLOOKUP($BR774,Tables!$D$14:$I$27,3,FALSE)</f>
        <v>0</v>
      </c>
      <c r="AV774" s="59">
        <f>VLOOKUP($BR774,Tables!$D$14:$I$27,4,FALSE)*W774</f>
        <v>0</v>
      </c>
      <c r="AW774" s="59">
        <f>VLOOKUP($BR774,Tables!$D$14:$I$27,5,FALSE)*W774</f>
        <v>0</v>
      </c>
      <c r="AX774" s="52">
        <f>IF(ISERROR(VLOOKUP(V774,Tables!$A$2:$B$27,2,FALSE))=TRUE,0,VLOOKUP(V774,Tables!$A$2:$B$27,2,FALSE))*VLOOKUP(BR774,Tables!$D$14:$J$27,7,FALSE)</f>
        <v>0</v>
      </c>
      <c r="AY774" s="52">
        <f>IF(ISERROR(VLOOKUP(BS774,Tables!$A$2:$B$31,2,FALSE))=TRUE,0,VLOOKUP(BS774,Tables!$A$2:$B$31,2,FALSE))</f>
        <v>0</v>
      </c>
      <c r="AZ774" s="59">
        <f>VLOOKUP($BR774,Tables!$D$14:$K$27,8,FALSE)</f>
        <v>0</v>
      </c>
      <c r="BA774" s="59">
        <f>IF(OR(BR774="T150",BR774="HYBT150"),W774*Tables!$L$23,0)</f>
        <v>0</v>
      </c>
      <c r="BB774" s="59">
        <f>IF(OR(BR774="T200",BR774="HYBT200"),W774*Tables!$E$24,0)</f>
        <v>0</v>
      </c>
      <c r="BC774" s="61">
        <f t="shared" si="165"/>
        <v>0</v>
      </c>
      <c r="BD774" s="55" t="str">
        <f t="shared" si="164"/>
        <v/>
      </c>
      <c r="BE774" s="55" t="str">
        <f t="shared" si="164"/>
        <v/>
      </c>
      <c r="BF774" s="55" t="str">
        <f t="shared" si="164"/>
        <v/>
      </c>
      <c r="BG774" s="55" t="str">
        <f t="shared" si="164"/>
        <v/>
      </c>
      <c r="BH774" s="55" t="str">
        <f t="shared" si="164"/>
        <v/>
      </c>
      <c r="BI774" s="55" t="str">
        <f t="shared" si="164"/>
        <v/>
      </c>
      <c r="BJ774" s="55" t="str">
        <f t="shared" si="164"/>
        <v/>
      </c>
      <c r="BK774" s="55" t="str">
        <f t="shared" si="164"/>
        <v/>
      </c>
      <c r="BL774" s="55" t="str">
        <f t="shared" si="164"/>
        <v/>
      </c>
      <c r="BM774" s="55" t="str">
        <f t="shared" si="164"/>
        <v/>
      </c>
      <c r="BN774" s="55" t="str">
        <f t="shared" si="164"/>
        <v/>
      </c>
      <c r="BO774" s="55" t="str">
        <f t="shared" si="164"/>
        <v/>
      </c>
      <c r="BP774" s="55" t="str">
        <f t="shared" si="164"/>
        <v/>
      </c>
      <c r="BQ774" s="55" t="str">
        <f t="shared" si="164"/>
        <v/>
      </c>
      <c r="BR774" s="62" t="str">
        <f t="shared" si="166"/>
        <v>Base</v>
      </c>
      <c r="BS774" s="62" t="str">
        <f t="shared" si="167"/>
        <v/>
      </c>
      <c r="BT774" s="63">
        <f t="shared" si="168"/>
        <v>1</v>
      </c>
      <c r="BU774" s="64">
        <f t="shared" si="169"/>
        <v>-0.94</v>
      </c>
      <c r="BV774" s="64">
        <f t="shared" si="170"/>
        <v>-0.88</v>
      </c>
      <c r="BW774" s="64">
        <f t="shared" si="171"/>
        <v>0</v>
      </c>
      <c r="BX774" s="65">
        <f t="shared" si="172"/>
        <v>-0.94</v>
      </c>
      <c r="BY774" s="65">
        <f t="shared" si="173"/>
        <v>-0.88</v>
      </c>
      <c r="BZ774" s="65">
        <f t="shared" si="174"/>
        <v>2</v>
      </c>
    </row>
    <row r="775" spans="1:78" ht="15.5" x14ac:dyDescent="0.35">
      <c r="A775"/>
      <c r="B775"/>
      <c r="C775"/>
      <c r="D775"/>
      <c r="E775"/>
      <c r="F775"/>
      <c r="G775"/>
      <c r="H775"/>
      <c r="I775" s="13"/>
      <c r="J775" s="13"/>
      <c r="K775" s="13"/>
      <c r="L775"/>
      <c r="M775"/>
      <c r="N775"/>
      <c r="O775"/>
      <c r="P775"/>
      <c r="Q775"/>
      <c r="R775"/>
      <c r="S775"/>
      <c r="T775"/>
      <c r="U775"/>
      <c r="V775"/>
      <c r="W775"/>
      <c r="X775"/>
      <c r="Y775"/>
      <c r="Z775"/>
      <c r="AA775"/>
      <c r="AB775"/>
      <c r="AC775"/>
      <c r="AD775"/>
      <c r="AE775"/>
      <c r="AF775" s="13"/>
      <c r="AG775" s="13"/>
      <c r="AH775"/>
      <c r="AI775"/>
      <c r="AJ775"/>
      <c r="AK775"/>
      <c r="AL775"/>
      <c r="AM775"/>
      <c r="AN775"/>
      <c r="AO775"/>
      <c r="AP775"/>
      <c r="AQ775"/>
      <c r="AR775"/>
      <c r="AS775"/>
      <c r="AT775" s="59">
        <f>VLOOKUP($BR775,Tables!$D$14:$I$27,2,FALSE)*W775</f>
        <v>0</v>
      </c>
      <c r="AU775" s="59">
        <f>VLOOKUP($BR775,Tables!$D$14:$I$27,3,FALSE)</f>
        <v>0</v>
      </c>
      <c r="AV775" s="59">
        <f>VLOOKUP($BR775,Tables!$D$14:$I$27,4,FALSE)*W775</f>
        <v>0</v>
      </c>
      <c r="AW775" s="59">
        <f>VLOOKUP($BR775,Tables!$D$14:$I$27,5,FALSE)*W775</f>
        <v>0</v>
      </c>
      <c r="AX775" s="52">
        <f>IF(ISERROR(VLOOKUP(V775,Tables!$A$2:$B$27,2,FALSE))=TRUE,0,VLOOKUP(V775,Tables!$A$2:$B$27,2,FALSE))*VLOOKUP(BR775,Tables!$D$14:$J$27,7,FALSE)</f>
        <v>0</v>
      </c>
      <c r="AY775" s="52">
        <f>IF(ISERROR(VLOOKUP(BS775,Tables!$A$2:$B$31,2,FALSE))=TRUE,0,VLOOKUP(BS775,Tables!$A$2:$B$31,2,FALSE))</f>
        <v>0</v>
      </c>
      <c r="AZ775" s="59">
        <f>VLOOKUP($BR775,Tables!$D$14:$K$27,8,FALSE)</f>
        <v>0</v>
      </c>
      <c r="BA775" s="59">
        <f>IF(OR(BR775="T150",BR775="HYBT150"),W775*Tables!$L$23,0)</f>
        <v>0</v>
      </c>
      <c r="BB775" s="59">
        <f>IF(OR(BR775="T200",BR775="HYBT200"),W775*Tables!$E$24,0)</f>
        <v>0</v>
      </c>
      <c r="BC775" s="61">
        <f t="shared" si="165"/>
        <v>0</v>
      </c>
      <c r="BD775" s="55" t="str">
        <f t="shared" si="164"/>
        <v/>
      </c>
      <c r="BE775" s="55" t="str">
        <f t="shared" si="164"/>
        <v/>
      </c>
      <c r="BF775" s="55" t="str">
        <f t="shared" si="164"/>
        <v/>
      </c>
      <c r="BG775" s="55" t="str">
        <f t="shared" si="164"/>
        <v/>
      </c>
      <c r="BH775" s="55" t="str">
        <f t="shared" si="164"/>
        <v/>
      </c>
      <c r="BI775" s="55" t="str">
        <f t="shared" si="164"/>
        <v/>
      </c>
      <c r="BJ775" s="55" t="str">
        <f t="shared" si="164"/>
        <v/>
      </c>
      <c r="BK775" s="55" t="str">
        <f t="shared" si="164"/>
        <v/>
      </c>
      <c r="BL775" s="55" t="str">
        <f t="shared" si="164"/>
        <v/>
      </c>
      <c r="BM775" s="55" t="str">
        <f t="shared" si="164"/>
        <v/>
      </c>
      <c r="BN775" s="55" t="str">
        <f t="shared" si="164"/>
        <v/>
      </c>
      <c r="BO775" s="55" t="str">
        <f t="shared" si="164"/>
        <v/>
      </c>
      <c r="BP775" s="55" t="str">
        <f t="shared" si="164"/>
        <v/>
      </c>
      <c r="BQ775" s="55" t="str">
        <f t="shared" si="164"/>
        <v/>
      </c>
      <c r="BR775" s="62" t="str">
        <f t="shared" si="166"/>
        <v>Base</v>
      </c>
      <c r="BS775" s="62" t="str">
        <f t="shared" si="167"/>
        <v/>
      </c>
      <c r="BT775" s="63">
        <f t="shared" si="168"/>
        <v>1</v>
      </c>
      <c r="BU775" s="64">
        <f t="shared" si="169"/>
        <v>-0.94</v>
      </c>
      <c r="BV775" s="64">
        <f t="shared" si="170"/>
        <v>-0.88</v>
      </c>
      <c r="BW775" s="64">
        <f t="shared" si="171"/>
        <v>0</v>
      </c>
      <c r="BX775" s="65">
        <f t="shared" si="172"/>
        <v>-0.94</v>
      </c>
      <c r="BY775" s="65">
        <f t="shared" si="173"/>
        <v>-0.88</v>
      </c>
      <c r="BZ775" s="65">
        <f t="shared" si="174"/>
        <v>2</v>
      </c>
    </row>
    <row r="776" spans="1:78" ht="15.5" x14ac:dyDescent="0.35">
      <c r="A776"/>
      <c r="B776"/>
      <c r="C776"/>
      <c r="D776"/>
      <c r="E776"/>
      <c r="F776"/>
      <c r="G776"/>
      <c r="H776"/>
      <c r="I776" s="13"/>
      <c r="J776" s="13"/>
      <c r="K776" s="13"/>
      <c r="L776"/>
      <c r="M776"/>
      <c r="N776"/>
      <c r="O776"/>
      <c r="P776"/>
      <c r="Q776"/>
      <c r="R776"/>
      <c r="S776"/>
      <c r="T776"/>
      <c r="U776"/>
      <c r="V776"/>
      <c r="W776"/>
      <c r="X776"/>
      <c r="Y776"/>
      <c r="Z776"/>
      <c r="AA776"/>
      <c r="AB776"/>
      <c r="AC776"/>
      <c r="AD776"/>
      <c r="AE776"/>
      <c r="AF776" s="13"/>
      <c r="AG776" s="13"/>
      <c r="AH776"/>
      <c r="AI776"/>
      <c r="AJ776"/>
      <c r="AK776"/>
      <c r="AL776"/>
      <c r="AM776"/>
      <c r="AN776"/>
      <c r="AO776"/>
      <c r="AP776"/>
      <c r="AQ776"/>
      <c r="AR776"/>
      <c r="AS776"/>
      <c r="AT776" s="59">
        <f>VLOOKUP($BR776,Tables!$D$14:$I$27,2,FALSE)*W776</f>
        <v>0</v>
      </c>
      <c r="AU776" s="59">
        <f>VLOOKUP($BR776,Tables!$D$14:$I$27,3,FALSE)</f>
        <v>0</v>
      </c>
      <c r="AV776" s="59">
        <f>VLOOKUP($BR776,Tables!$D$14:$I$27,4,FALSE)*W776</f>
        <v>0</v>
      </c>
      <c r="AW776" s="59">
        <f>VLOOKUP($BR776,Tables!$D$14:$I$27,5,FALSE)*W776</f>
        <v>0</v>
      </c>
      <c r="AX776" s="52">
        <f>IF(ISERROR(VLOOKUP(V776,Tables!$A$2:$B$27,2,FALSE))=TRUE,0,VLOOKUP(V776,Tables!$A$2:$B$27,2,FALSE))*VLOOKUP(BR776,Tables!$D$14:$J$27,7,FALSE)</f>
        <v>0</v>
      </c>
      <c r="AY776" s="52">
        <f>IF(ISERROR(VLOOKUP(BS776,Tables!$A$2:$B$31,2,FALSE))=TRUE,0,VLOOKUP(BS776,Tables!$A$2:$B$31,2,FALSE))</f>
        <v>0</v>
      </c>
      <c r="AZ776" s="59">
        <f>VLOOKUP($BR776,Tables!$D$14:$K$27,8,FALSE)</f>
        <v>0</v>
      </c>
      <c r="BA776" s="59">
        <f>IF(OR(BR776="T150",BR776="HYBT150"),W776*Tables!$L$23,0)</f>
        <v>0</v>
      </c>
      <c r="BB776" s="59">
        <f>IF(OR(BR776="T200",BR776="HYBT200"),W776*Tables!$E$24,0)</f>
        <v>0</v>
      </c>
      <c r="BC776" s="61">
        <f t="shared" si="165"/>
        <v>0</v>
      </c>
      <c r="BD776" s="55" t="str">
        <f t="shared" si="164"/>
        <v/>
      </c>
      <c r="BE776" s="55" t="str">
        <f t="shared" si="164"/>
        <v/>
      </c>
      <c r="BF776" s="55" t="str">
        <f t="shared" si="164"/>
        <v/>
      </c>
      <c r="BG776" s="55" t="str">
        <f t="shared" si="164"/>
        <v/>
      </c>
      <c r="BH776" s="55" t="str">
        <f t="shared" si="164"/>
        <v/>
      </c>
      <c r="BI776" s="55" t="str">
        <f t="shared" si="164"/>
        <v/>
      </c>
      <c r="BJ776" s="55" t="str">
        <f t="shared" si="164"/>
        <v/>
      </c>
      <c r="BK776" s="55" t="str">
        <f t="shared" si="164"/>
        <v/>
      </c>
      <c r="BL776" s="55" t="str">
        <f t="shared" si="164"/>
        <v/>
      </c>
      <c r="BM776" s="55" t="str">
        <f t="shared" si="164"/>
        <v/>
      </c>
      <c r="BN776" s="55" t="str">
        <f t="shared" si="164"/>
        <v/>
      </c>
      <c r="BO776" s="55" t="str">
        <f t="shared" si="164"/>
        <v/>
      </c>
      <c r="BP776" s="55" t="str">
        <f t="shared" si="164"/>
        <v/>
      </c>
      <c r="BQ776" s="55" t="str">
        <f t="shared" si="164"/>
        <v/>
      </c>
      <c r="BR776" s="62" t="str">
        <f t="shared" si="166"/>
        <v>Base</v>
      </c>
      <c r="BS776" s="62" t="str">
        <f t="shared" si="167"/>
        <v/>
      </c>
      <c r="BT776" s="63">
        <f t="shared" si="168"/>
        <v>1</v>
      </c>
      <c r="BU776" s="64">
        <f t="shared" si="169"/>
        <v>-0.94</v>
      </c>
      <c r="BV776" s="64">
        <f t="shared" si="170"/>
        <v>-0.88</v>
      </c>
      <c r="BW776" s="64">
        <f t="shared" si="171"/>
        <v>0</v>
      </c>
      <c r="BX776" s="65">
        <f t="shared" si="172"/>
        <v>-0.94</v>
      </c>
      <c r="BY776" s="65">
        <f t="shared" si="173"/>
        <v>-0.88</v>
      </c>
      <c r="BZ776" s="65">
        <f t="shared" si="174"/>
        <v>2</v>
      </c>
    </row>
    <row r="777" spans="1:78" ht="15.5" x14ac:dyDescent="0.35">
      <c r="A777"/>
      <c r="B777"/>
      <c r="C777"/>
      <c r="D777"/>
      <c r="E777"/>
      <c r="F777"/>
      <c r="G777"/>
      <c r="H777"/>
      <c r="I777" s="13"/>
      <c r="J777" s="13"/>
      <c r="K777" s="13"/>
      <c r="L777"/>
      <c r="M777"/>
      <c r="N777"/>
      <c r="O777"/>
      <c r="P777"/>
      <c r="Q777"/>
      <c r="R777"/>
      <c r="S777"/>
      <c r="T777"/>
      <c r="U777"/>
      <c r="V777"/>
      <c r="W777"/>
      <c r="X777"/>
      <c r="Y777"/>
      <c r="Z777"/>
      <c r="AA777"/>
      <c r="AB777"/>
      <c r="AC777"/>
      <c r="AD777"/>
      <c r="AE777"/>
      <c r="AF777" s="13"/>
      <c r="AG777" s="13"/>
      <c r="AH777"/>
      <c r="AI777"/>
      <c r="AJ777"/>
      <c r="AK777"/>
      <c r="AL777"/>
      <c r="AM777"/>
      <c r="AN777"/>
      <c r="AO777"/>
      <c r="AP777"/>
      <c r="AQ777"/>
      <c r="AR777"/>
      <c r="AS777"/>
      <c r="AT777" s="59">
        <f>VLOOKUP($BR777,Tables!$D$14:$I$27,2,FALSE)*W777</f>
        <v>0</v>
      </c>
      <c r="AU777" s="59">
        <f>VLOOKUP($BR777,Tables!$D$14:$I$27,3,FALSE)</f>
        <v>0</v>
      </c>
      <c r="AV777" s="59">
        <f>VLOOKUP($BR777,Tables!$D$14:$I$27,4,FALSE)*W777</f>
        <v>0</v>
      </c>
      <c r="AW777" s="59">
        <f>VLOOKUP($BR777,Tables!$D$14:$I$27,5,FALSE)*W777</f>
        <v>0</v>
      </c>
      <c r="AX777" s="52">
        <f>IF(ISERROR(VLOOKUP(V777,Tables!$A$2:$B$27,2,FALSE))=TRUE,0,VLOOKUP(V777,Tables!$A$2:$B$27,2,FALSE))*VLOOKUP(BR777,Tables!$D$14:$J$27,7,FALSE)</f>
        <v>0</v>
      </c>
      <c r="AY777" s="52">
        <f>IF(ISERROR(VLOOKUP(BS777,Tables!$A$2:$B$31,2,FALSE))=TRUE,0,VLOOKUP(BS777,Tables!$A$2:$B$31,2,FALSE))</f>
        <v>0</v>
      </c>
      <c r="AZ777" s="59">
        <f>VLOOKUP($BR777,Tables!$D$14:$K$27,8,FALSE)</f>
        <v>0</v>
      </c>
      <c r="BA777" s="59">
        <f>IF(OR(BR777="T150",BR777="HYBT150"),W777*Tables!$L$23,0)</f>
        <v>0</v>
      </c>
      <c r="BB777" s="59">
        <f>IF(OR(BR777="T200",BR777="HYBT200"),W777*Tables!$E$24,0)</f>
        <v>0</v>
      </c>
      <c r="BC777" s="61">
        <f t="shared" si="165"/>
        <v>0</v>
      </c>
      <c r="BD777" s="55" t="str">
        <f t="shared" si="164"/>
        <v/>
      </c>
      <c r="BE777" s="55" t="str">
        <f t="shared" si="164"/>
        <v/>
      </c>
      <c r="BF777" s="55" t="str">
        <f t="shared" si="164"/>
        <v/>
      </c>
      <c r="BG777" s="55" t="str">
        <f t="shared" si="164"/>
        <v/>
      </c>
      <c r="BH777" s="55" t="str">
        <f t="shared" si="164"/>
        <v/>
      </c>
      <c r="BI777" s="55" t="str">
        <f t="shared" si="164"/>
        <v/>
      </c>
      <c r="BJ777" s="55" t="str">
        <f t="shared" si="164"/>
        <v/>
      </c>
      <c r="BK777" s="55" t="str">
        <f t="shared" si="164"/>
        <v/>
      </c>
      <c r="BL777" s="55" t="str">
        <f t="shared" si="164"/>
        <v/>
      </c>
      <c r="BM777" s="55" t="str">
        <f t="shared" si="164"/>
        <v/>
      </c>
      <c r="BN777" s="55" t="str">
        <f t="shared" si="164"/>
        <v/>
      </c>
      <c r="BO777" s="55" t="str">
        <f t="shared" si="164"/>
        <v/>
      </c>
      <c r="BP777" s="55" t="str">
        <f t="shared" si="164"/>
        <v/>
      </c>
      <c r="BQ777" s="55" t="str">
        <f t="shared" si="164"/>
        <v/>
      </c>
      <c r="BR777" s="62" t="str">
        <f t="shared" si="166"/>
        <v>Base</v>
      </c>
      <c r="BS777" s="62" t="str">
        <f t="shared" si="167"/>
        <v/>
      </c>
      <c r="BT777" s="63">
        <f t="shared" si="168"/>
        <v>1</v>
      </c>
      <c r="BU777" s="64">
        <f t="shared" si="169"/>
        <v>-0.94</v>
      </c>
      <c r="BV777" s="64">
        <f t="shared" si="170"/>
        <v>-0.88</v>
      </c>
      <c r="BW777" s="64">
        <f t="shared" si="171"/>
        <v>0</v>
      </c>
      <c r="BX777" s="65">
        <f t="shared" si="172"/>
        <v>-0.94</v>
      </c>
      <c r="BY777" s="65">
        <f t="shared" si="173"/>
        <v>-0.88</v>
      </c>
      <c r="BZ777" s="65">
        <f t="shared" si="174"/>
        <v>2</v>
      </c>
    </row>
    <row r="778" spans="1:78" ht="15.5" x14ac:dyDescent="0.35">
      <c r="A778"/>
      <c r="B778"/>
      <c r="C778"/>
      <c r="D778"/>
      <c r="E778"/>
      <c r="F778"/>
      <c r="G778"/>
      <c r="H778"/>
      <c r="I778" s="13"/>
      <c r="J778" s="13"/>
      <c r="K778" s="13"/>
      <c r="L778"/>
      <c r="M778"/>
      <c r="N778"/>
      <c r="O778"/>
      <c r="P778"/>
      <c r="Q778"/>
      <c r="R778"/>
      <c r="S778"/>
      <c r="T778"/>
      <c r="U778"/>
      <c r="V778"/>
      <c r="W778"/>
      <c r="X778"/>
      <c r="Y778"/>
      <c r="Z778"/>
      <c r="AA778"/>
      <c r="AB778"/>
      <c r="AC778"/>
      <c r="AD778"/>
      <c r="AE778"/>
      <c r="AF778" s="13"/>
      <c r="AG778" s="13"/>
      <c r="AH778"/>
      <c r="AI778"/>
      <c r="AJ778"/>
      <c r="AK778"/>
      <c r="AL778"/>
      <c r="AM778"/>
      <c r="AN778"/>
      <c r="AO778"/>
      <c r="AP778"/>
      <c r="AQ778"/>
      <c r="AR778"/>
      <c r="AS778"/>
      <c r="AT778" s="59">
        <f>VLOOKUP($BR778,Tables!$D$14:$I$27,2,FALSE)*W778</f>
        <v>0</v>
      </c>
      <c r="AU778" s="59">
        <f>VLOOKUP($BR778,Tables!$D$14:$I$27,3,FALSE)</f>
        <v>0</v>
      </c>
      <c r="AV778" s="59">
        <f>VLOOKUP($BR778,Tables!$D$14:$I$27,4,FALSE)*W778</f>
        <v>0</v>
      </c>
      <c r="AW778" s="59">
        <f>VLOOKUP($BR778,Tables!$D$14:$I$27,5,FALSE)*W778</f>
        <v>0</v>
      </c>
      <c r="AX778" s="52">
        <f>IF(ISERROR(VLOOKUP(V778,Tables!$A$2:$B$27,2,FALSE))=TRUE,0,VLOOKUP(V778,Tables!$A$2:$B$27,2,FALSE))*VLOOKUP(BR778,Tables!$D$14:$J$27,7,FALSE)</f>
        <v>0</v>
      </c>
      <c r="AY778" s="52">
        <f>IF(ISERROR(VLOOKUP(BS778,Tables!$A$2:$B$31,2,FALSE))=TRUE,0,VLOOKUP(BS778,Tables!$A$2:$B$31,2,FALSE))</f>
        <v>0</v>
      </c>
      <c r="AZ778" s="59">
        <f>VLOOKUP($BR778,Tables!$D$14:$K$27,8,FALSE)</f>
        <v>0</v>
      </c>
      <c r="BA778" s="59">
        <f>IF(OR(BR778="T150",BR778="HYBT150"),W778*Tables!$L$23,0)</f>
        <v>0</v>
      </c>
      <c r="BB778" s="59">
        <f>IF(OR(BR778="T200",BR778="HYBT200"),W778*Tables!$E$24,0)</f>
        <v>0</v>
      </c>
      <c r="BC778" s="61">
        <f t="shared" si="165"/>
        <v>0</v>
      </c>
      <c r="BD778" s="55" t="str">
        <f t="shared" si="164"/>
        <v/>
      </c>
      <c r="BE778" s="55" t="str">
        <f t="shared" si="164"/>
        <v/>
      </c>
      <c r="BF778" s="55" t="str">
        <f t="shared" si="164"/>
        <v/>
      </c>
      <c r="BG778" s="55" t="str">
        <f t="shared" si="164"/>
        <v/>
      </c>
      <c r="BH778" s="55" t="str">
        <f t="shared" si="164"/>
        <v/>
      </c>
      <c r="BI778" s="55" t="str">
        <f t="shared" si="164"/>
        <v/>
      </c>
      <c r="BJ778" s="55" t="str">
        <f t="shared" si="164"/>
        <v/>
      </c>
      <c r="BK778" s="55" t="str">
        <f t="shared" si="164"/>
        <v/>
      </c>
      <c r="BL778" s="55" t="str">
        <f t="shared" si="164"/>
        <v/>
      </c>
      <c r="BM778" s="55" t="str">
        <f t="shared" si="164"/>
        <v/>
      </c>
      <c r="BN778" s="55" t="str">
        <f t="shared" si="164"/>
        <v/>
      </c>
      <c r="BO778" s="55" t="str">
        <f t="shared" si="164"/>
        <v/>
      </c>
      <c r="BP778" s="55" t="str">
        <f t="shared" si="164"/>
        <v/>
      </c>
      <c r="BQ778" s="55" t="str">
        <f t="shared" si="164"/>
        <v/>
      </c>
      <c r="BR778" s="62" t="str">
        <f t="shared" si="166"/>
        <v>Base</v>
      </c>
      <c r="BS778" s="62" t="str">
        <f t="shared" si="167"/>
        <v/>
      </c>
      <c r="BT778" s="63">
        <f t="shared" si="168"/>
        <v>1</v>
      </c>
      <c r="BU778" s="64">
        <f t="shared" si="169"/>
        <v>-0.94</v>
      </c>
      <c r="BV778" s="64">
        <f t="shared" si="170"/>
        <v>-0.88</v>
      </c>
      <c r="BW778" s="64">
        <f t="shared" si="171"/>
        <v>0</v>
      </c>
      <c r="BX778" s="65">
        <f t="shared" si="172"/>
        <v>-0.94</v>
      </c>
      <c r="BY778" s="65">
        <f t="shared" si="173"/>
        <v>-0.88</v>
      </c>
      <c r="BZ778" s="65">
        <f t="shared" si="174"/>
        <v>2</v>
      </c>
    </row>
    <row r="779" spans="1:78" ht="15.5" x14ac:dyDescent="0.35">
      <c r="A779"/>
      <c r="B779"/>
      <c r="C779"/>
      <c r="D779"/>
      <c r="E779"/>
      <c r="F779"/>
      <c r="G779"/>
      <c r="H779"/>
      <c r="I779" s="13"/>
      <c r="J779" s="13"/>
      <c r="K779" s="13"/>
      <c r="L779"/>
      <c r="M779"/>
      <c r="N779"/>
      <c r="O779"/>
      <c r="P779"/>
      <c r="Q779"/>
      <c r="R779"/>
      <c r="S779"/>
      <c r="T779"/>
      <c r="U779"/>
      <c r="V779"/>
      <c r="W779"/>
      <c r="X779"/>
      <c r="Y779"/>
      <c r="Z779"/>
      <c r="AA779"/>
      <c r="AB779"/>
      <c r="AC779"/>
      <c r="AD779"/>
      <c r="AE779"/>
      <c r="AF779" s="13"/>
      <c r="AG779" s="13"/>
      <c r="AH779"/>
      <c r="AI779"/>
      <c r="AJ779"/>
      <c r="AK779"/>
      <c r="AL779"/>
      <c r="AM779"/>
      <c r="AN779"/>
      <c r="AO779"/>
      <c r="AP779"/>
      <c r="AQ779"/>
      <c r="AR779"/>
      <c r="AS779"/>
      <c r="AT779" s="59">
        <f>VLOOKUP($BR779,Tables!$D$14:$I$27,2,FALSE)*W779</f>
        <v>0</v>
      </c>
      <c r="AU779" s="59">
        <f>VLOOKUP($BR779,Tables!$D$14:$I$27,3,FALSE)</f>
        <v>0</v>
      </c>
      <c r="AV779" s="59">
        <f>VLOOKUP($BR779,Tables!$D$14:$I$27,4,FALSE)*W779</f>
        <v>0</v>
      </c>
      <c r="AW779" s="59">
        <f>VLOOKUP($BR779,Tables!$D$14:$I$27,5,FALSE)*W779</f>
        <v>0</v>
      </c>
      <c r="AX779" s="52">
        <f>IF(ISERROR(VLOOKUP(V779,Tables!$A$2:$B$27,2,FALSE))=TRUE,0,VLOOKUP(V779,Tables!$A$2:$B$27,2,FALSE))*VLOOKUP(BR779,Tables!$D$14:$J$27,7,FALSE)</f>
        <v>0</v>
      </c>
      <c r="AY779" s="52">
        <f>IF(ISERROR(VLOOKUP(BS779,Tables!$A$2:$B$31,2,FALSE))=TRUE,0,VLOOKUP(BS779,Tables!$A$2:$B$31,2,FALSE))</f>
        <v>0</v>
      </c>
      <c r="AZ779" s="59">
        <f>VLOOKUP($BR779,Tables!$D$14:$K$27,8,FALSE)</f>
        <v>0</v>
      </c>
      <c r="BA779" s="59">
        <f>IF(OR(BR779="T150",BR779="HYBT150"),W779*Tables!$L$23,0)</f>
        <v>0</v>
      </c>
      <c r="BB779" s="59">
        <f>IF(OR(BR779="T200",BR779="HYBT200"),W779*Tables!$E$24,0)</f>
        <v>0</v>
      </c>
      <c r="BC779" s="61">
        <f t="shared" si="165"/>
        <v>0</v>
      </c>
      <c r="BD779" s="55" t="str">
        <f t="shared" ref="BD779:BQ796" si="175">IF(ISERROR(SEARCHB(" "&amp;BD$1&amp;" "," "&amp;$L779&amp;" "))=TRUE,"",BD$1)</f>
        <v/>
      </c>
      <c r="BE779" s="55" t="str">
        <f t="shared" si="175"/>
        <v/>
      </c>
      <c r="BF779" s="55" t="str">
        <f t="shared" si="175"/>
        <v/>
      </c>
      <c r="BG779" s="55" t="str">
        <f t="shared" si="175"/>
        <v/>
      </c>
      <c r="BH779" s="55" t="str">
        <f t="shared" si="175"/>
        <v/>
      </c>
      <c r="BI779" s="55" t="str">
        <f t="shared" si="175"/>
        <v/>
      </c>
      <c r="BJ779" s="55" t="str">
        <f t="shared" si="175"/>
        <v/>
      </c>
      <c r="BK779" s="55" t="str">
        <f t="shared" si="175"/>
        <v/>
      </c>
      <c r="BL779" s="55" t="str">
        <f t="shared" si="175"/>
        <v/>
      </c>
      <c r="BM779" s="55" t="str">
        <f t="shared" si="175"/>
        <v/>
      </c>
      <c r="BN779" s="55" t="str">
        <f t="shared" si="175"/>
        <v/>
      </c>
      <c r="BO779" s="55" t="str">
        <f t="shared" si="175"/>
        <v/>
      </c>
      <c r="BP779" s="55" t="str">
        <f t="shared" si="175"/>
        <v/>
      </c>
      <c r="BQ779" s="55" t="str">
        <f t="shared" si="175"/>
        <v/>
      </c>
      <c r="BR779" s="62" t="str">
        <f t="shared" si="166"/>
        <v>Base</v>
      </c>
      <c r="BS779" s="62" t="str">
        <f t="shared" si="167"/>
        <v/>
      </c>
      <c r="BT779" s="63">
        <f t="shared" si="168"/>
        <v>1</v>
      </c>
      <c r="BU779" s="64">
        <f t="shared" si="169"/>
        <v>-0.94</v>
      </c>
      <c r="BV779" s="64">
        <f t="shared" si="170"/>
        <v>-0.88</v>
      </c>
      <c r="BW779" s="64">
        <f t="shared" si="171"/>
        <v>0</v>
      </c>
      <c r="BX779" s="65">
        <f t="shared" si="172"/>
        <v>-0.94</v>
      </c>
      <c r="BY779" s="65">
        <f t="shared" si="173"/>
        <v>-0.88</v>
      </c>
      <c r="BZ779" s="65">
        <f t="shared" si="174"/>
        <v>2</v>
      </c>
    </row>
    <row r="780" spans="1:78" ht="15.5" x14ac:dyDescent="0.35">
      <c r="A780"/>
      <c r="B780"/>
      <c r="C780"/>
      <c r="D780"/>
      <c r="E780"/>
      <c r="F780"/>
      <c r="G780"/>
      <c r="H780"/>
      <c r="I780" s="13"/>
      <c r="J780" s="13"/>
      <c r="K780" s="13"/>
      <c r="L780"/>
      <c r="M780"/>
      <c r="N780"/>
      <c r="O780"/>
      <c r="P780"/>
      <c r="Q780"/>
      <c r="R780"/>
      <c r="S780"/>
      <c r="T780"/>
      <c r="U780"/>
      <c r="V780"/>
      <c r="W780"/>
      <c r="X780"/>
      <c r="Y780"/>
      <c r="Z780"/>
      <c r="AA780"/>
      <c r="AB780"/>
      <c r="AC780"/>
      <c r="AD780"/>
      <c r="AE780"/>
      <c r="AF780" s="13"/>
      <c r="AG780" s="13"/>
      <c r="AH780"/>
      <c r="AI780"/>
      <c r="AJ780"/>
      <c r="AK780"/>
      <c r="AL780"/>
      <c r="AM780"/>
      <c r="AN780"/>
      <c r="AO780"/>
      <c r="AP780"/>
      <c r="AQ780"/>
      <c r="AR780"/>
      <c r="AS780"/>
      <c r="AT780" s="59">
        <f>VLOOKUP($BR780,Tables!$D$14:$I$27,2,FALSE)*W780</f>
        <v>0</v>
      </c>
      <c r="AU780" s="59">
        <f>VLOOKUP($BR780,Tables!$D$14:$I$27,3,FALSE)</f>
        <v>0</v>
      </c>
      <c r="AV780" s="59">
        <f>VLOOKUP($BR780,Tables!$D$14:$I$27,4,FALSE)*W780</f>
        <v>0</v>
      </c>
      <c r="AW780" s="59">
        <f>VLOOKUP($BR780,Tables!$D$14:$I$27,5,FALSE)*W780</f>
        <v>0</v>
      </c>
      <c r="AX780" s="52">
        <f>IF(ISERROR(VLOOKUP(V780,Tables!$A$2:$B$27,2,FALSE))=TRUE,0,VLOOKUP(V780,Tables!$A$2:$B$27,2,FALSE))*VLOOKUP(BR780,Tables!$D$14:$J$27,7,FALSE)</f>
        <v>0</v>
      </c>
      <c r="AY780" s="52">
        <f>IF(ISERROR(VLOOKUP(BS780,Tables!$A$2:$B$31,2,FALSE))=TRUE,0,VLOOKUP(BS780,Tables!$A$2:$B$31,2,FALSE))</f>
        <v>0</v>
      </c>
      <c r="AZ780" s="59">
        <f>VLOOKUP($BR780,Tables!$D$14:$K$27,8,FALSE)</f>
        <v>0</v>
      </c>
      <c r="BA780" s="59">
        <f>IF(OR(BR780="T150",BR780="HYBT150"),W780*Tables!$L$23,0)</f>
        <v>0</v>
      </c>
      <c r="BB780" s="59">
        <f>IF(OR(BR780="T200",BR780="HYBT200"),W780*Tables!$E$24,0)</f>
        <v>0</v>
      </c>
      <c r="BC780" s="61">
        <f t="shared" si="165"/>
        <v>0</v>
      </c>
      <c r="BD780" s="55" t="str">
        <f t="shared" si="175"/>
        <v/>
      </c>
      <c r="BE780" s="55" t="str">
        <f t="shared" si="175"/>
        <v/>
      </c>
      <c r="BF780" s="55" t="str">
        <f t="shared" si="175"/>
        <v/>
      </c>
      <c r="BG780" s="55" t="str">
        <f t="shared" si="175"/>
        <v/>
      </c>
      <c r="BH780" s="55" t="str">
        <f t="shared" si="175"/>
        <v/>
      </c>
      <c r="BI780" s="55" t="str">
        <f t="shared" si="175"/>
        <v/>
      </c>
      <c r="BJ780" s="55" t="str">
        <f t="shared" si="175"/>
        <v/>
      </c>
      <c r="BK780" s="55" t="str">
        <f t="shared" si="175"/>
        <v/>
      </c>
      <c r="BL780" s="55" t="str">
        <f t="shared" si="175"/>
        <v/>
      </c>
      <c r="BM780" s="55" t="str">
        <f t="shared" si="175"/>
        <v/>
      </c>
      <c r="BN780" s="55" t="str">
        <f t="shared" si="175"/>
        <v/>
      </c>
      <c r="BO780" s="55" t="str">
        <f t="shared" si="175"/>
        <v/>
      </c>
      <c r="BP780" s="55" t="str">
        <f t="shared" si="175"/>
        <v/>
      </c>
      <c r="BQ780" s="55" t="str">
        <f t="shared" si="175"/>
        <v/>
      </c>
      <c r="BR780" s="62" t="str">
        <f t="shared" si="166"/>
        <v>Base</v>
      </c>
      <c r="BS780" s="62" t="str">
        <f t="shared" si="167"/>
        <v/>
      </c>
      <c r="BT780" s="63">
        <f t="shared" si="168"/>
        <v>1</v>
      </c>
      <c r="BU780" s="64">
        <f t="shared" si="169"/>
        <v>-0.94</v>
      </c>
      <c r="BV780" s="64">
        <f t="shared" si="170"/>
        <v>-0.88</v>
      </c>
      <c r="BW780" s="64">
        <f t="shared" si="171"/>
        <v>0</v>
      </c>
      <c r="BX780" s="65">
        <f t="shared" si="172"/>
        <v>-0.94</v>
      </c>
      <c r="BY780" s="65">
        <f t="shared" si="173"/>
        <v>-0.88</v>
      </c>
      <c r="BZ780" s="65">
        <f t="shared" si="174"/>
        <v>2</v>
      </c>
    </row>
    <row r="781" spans="1:78" ht="15.5" x14ac:dyDescent="0.35">
      <c r="A781"/>
      <c r="B781"/>
      <c r="C781"/>
      <c r="D781"/>
      <c r="E781"/>
      <c r="F781"/>
      <c r="G781"/>
      <c r="H781"/>
      <c r="I781" s="13"/>
      <c r="J781" s="13"/>
      <c r="K781" s="13"/>
      <c r="L781"/>
      <c r="M781"/>
      <c r="N781"/>
      <c r="O781"/>
      <c r="P781"/>
      <c r="Q781"/>
      <c r="R781"/>
      <c r="S781"/>
      <c r="T781"/>
      <c r="U781"/>
      <c r="V781"/>
      <c r="W781"/>
      <c r="X781"/>
      <c r="Y781"/>
      <c r="Z781"/>
      <c r="AA781"/>
      <c r="AB781"/>
      <c r="AC781"/>
      <c r="AD781"/>
      <c r="AE781"/>
      <c r="AF781" s="13"/>
      <c r="AG781" s="13"/>
      <c r="AH781"/>
      <c r="AI781"/>
      <c r="AJ781"/>
      <c r="AK781"/>
      <c r="AL781"/>
      <c r="AM781"/>
      <c r="AN781"/>
      <c r="AO781"/>
      <c r="AP781"/>
      <c r="AQ781"/>
      <c r="AR781"/>
      <c r="AS781"/>
      <c r="AT781" s="59">
        <f>VLOOKUP($BR781,Tables!$D$14:$I$27,2,FALSE)*W781</f>
        <v>0</v>
      </c>
      <c r="AU781" s="59">
        <f>VLOOKUP($BR781,Tables!$D$14:$I$27,3,FALSE)</f>
        <v>0</v>
      </c>
      <c r="AV781" s="59">
        <f>VLOOKUP($BR781,Tables!$D$14:$I$27,4,FALSE)*W781</f>
        <v>0</v>
      </c>
      <c r="AW781" s="59">
        <f>VLOOKUP($BR781,Tables!$D$14:$I$27,5,FALSE)*W781</f>
        <v>0</v>
      </c>
      <c r="AX781" s="52">
        <f>IF(ISERROR(VLOOKUP(V781,Tables!$A$2:$B$27,2,FALSE))=TRUE,0,VLOOKUP(V781,Tables!$A$2:$B$27,2,FALSE))*VLOOKUP(BR781,Tables!$D$14:$J$27,7,FALSE)</f>
        <v>0</v>
      </c>
      <c r="AY781" s="52">
        <f>IF(ISERROR(VLOOKUP(BS781,Tables!$A$2:$B$31,2,FALSE))=TRUE,0,VLOOKUP(BS781,Tables!$A$2:$B$31,2,FALSE))</f>
        <v>0</v>
      </c>
      <c r="AZ781" s="59">
        <f>VLOOKUP($BR781,Tables!$D$14:$K$27,8,FALSE)</f>
        <v>0</v>
      </c>
      <c r="BA781" s="59">
        <f>IF(OR(BR781="T150",BR781="HYBT150"),W781*Tables!$L$23,0)</f>
        <v>0</v>
      </c>
      <c r="BB781" s="59">
        <f>IF(OR(BR781="T200",BR781="HYBT200"),W781*Tables!$E$24,0)</f>
        <v>0</v>
      </c>
      <c r="BC781" s="61">
        <f t="shared" si="165"/>
        <v>0</v>
      </c>
      <c r="BD781" s="55" t="str">
        <f t="shared" si="175"/>
        <v/>
      </c>
      <c r="BE781" s="55" t="str">
        <f t="shared" si="175"/>
        <v/>
      </c>
      <c r="BF781" s="55" t="str">
        <f t="shared" si="175"/>
        <v/>
      </c>
      <c r="BG781" s="55" t="str">
        <f t="shared" si="175"/>
        <v/>
      </c>
      <c r="BH781" s="55" t="str">
        <f t="shared" si="175"/>
        <v/>
      </c>
      <c r="BI781" s="55" t="str">
        <f t="shared" si="175"/>
        <v/>
      </c>
      <c r="BJ781" s="55" t="str">
        <f t="shared" si="175"/>
        <v/>
      </c>
      <c r="BK781" s="55" t="str">
        <f t="shared" si="175"/>
        <v/>
      </c>
      <c r="BL781" s="55" t="str">
        <f t="shared" si="175"/>
        <v/>
      </c>
      <c r="BM781" s="55" t="str">
        <f t="shared" si="175"/>
        <v/>
      </c>
      <c r="BN781" s="55" t="str">
        <f t="shared" si="175"/>
        <v/>
      </c>
      <c r="BO781" s="55" t="str">
        <f t="shared" si="175"/>
        <v/>
      </c>
      <c r="BP781" s="55" t="str">
        <f t="shared" si="175"/>
        <v/>
      </c>
      <c r="BQ781" s="55" t="str">
        <f t="shared" si="175"/>
        <v/>
      </c>
      <c r="BR781" s="62" t="str">
        <f t="shared" si="166"/>
        <v>Base</v>
      </c>
      <c r="BS781" s="62" t="str">
        <f t="shared" si="167"/>
        <v/>
      </c>
      <c r="BT781" s="63">
        <f t="shared" si="168"/>
        <v>1</v>
      </c>
      <c r="BU781" s="64">
        <f t="shared" si="169"/>
        <v>-0.94</v>
      </c>
      <c r="BV781" s="64">
        <f t="shared" si="170"/>
        <v>-0.88</v>
      </c>
      <c r="BW781" s="64">
        <f t="shared" si="171"/>
        <v>0</v>
      </c>
      <c r="BX781" s="65">
        <f t="shared" si="172"/>
        <v>-0.94</v>
      </c>
      <c r="BY781" s="65">
        <f t="shared" si="173"/>
        <v>-0.88</v>
      </c>
      <c r="BZ781" s="65">
        <f t="shared" si="174"/>
        <v>2</v>
      </c>
    </row>
    <row r="782" spans="1:78" ht="15.5" x14ac:dyDescent="0.35">
      <c r="A782"/>
      <c r="B782"/>
      <c r="C782"/>
      <c r="D782"/>
      <c r="E782"/>
      <c r="F782"/>
      <c r="G782"/>
      <c r="H782"/>
      <c r="I782" s="13"/>
      <c r="J782" s="13"/>
      <c r="K782" s="13"/>
      <c r="L782"/>
      <c r="M782"/>
      <c r="N782"/>
      <c r="O782"/>
      <c r="P782"/>
      <c r="Q782"/>
      <c r="R782"/>
      <c r="S782"/>
      <c r="T782"/>
      <c r="U782"/>
      <c r="V782"/>
      <c r="W782"/>
      <c r="X782"/>
      <c r="Y782"/>
      <c r="Z782"/>
      <c r="AA782"/>
      <c r="AB782"/>
      <c r="AC782"/>
      <c r="AD782"/>
      <c r="AE782"/>
      <c r="AF782" s="13"/>
      <c r="AG782" s="13"/>
      <c r="AH782"/>
      <c r="AI782"/>
      <c r="AJ782"/>
      <c r="AK782"/>
      <c r="AL782"/>
      <c r="AM782"/>
      <c r="AN782"/>
      <c r="AO782"/>
      <c r="AP782"/>
      <c r="AQ782"/>
      <c r="AR782"/>
      <c r="AS782"/>
      <c r="AT782" s="59">
        <f>VLOOKUP($BR782,Tables!$D$14:$I$27,2,FALSE)*W782</f>
        <v>0</v>
      </c>
      <c r="AU782" s="59">
        <f>VLOOKUP($BR782,Tables!$D$14:$I$27,3,FALSE)</f>
        <v>0</v>
      </c>
      <c r="AV782" s="59">
        <f>VLOOKUP($BR782,Tables!$D$14:$I$27,4,FALSE)*W782</f>
        <v>0</v>
      </c>
      <c r="AW782" s="59">
        <f>VLOOKUP($BR782,Tables!$D$14:$I$27,5,FALSE)*W782</f>
        <v>0</v>
      </c>
      <c r="AX782" s="52">
        <f>IF(ISERROR(VLOOKUP(V782,Tables!$A$2:$B$27,2,FALSE))=TRUE,0,VLOOKUP(V782,Tables!$A$2:$B$27,2,FALSE))*VLOOKUP(BR782,Tables!$D$14:$J$27,7,FALSE)</f>
        <v>0</v>
      </c>
      <c r="AY782" s="52">
        <f>IF(ISERROR(VLOOKUP(BS782,Tables!$A$2:$B$31,2,FALSE))=TRUE,0,VLOOKUP(BS782,Tables!$A$2:$B$31,2,FALSE))</f>
        <v>0</v>
      </c>
      <c r="AZ782" s="59">
        <f>VLOOKUP($BR782,Tables!$D$14:$K$27,8,FALSE)</f>
        <v>0</v>
      </c>
      <c r="BA782" s="59">
        <f>IF(OR(BR782="T150",BR782="HYBT150"),W782*Tables!$L$23,0)</f>
        <v>0</v>
      </c>
      <c r="BB782" s="59">
        <f>IF(OR(BR782="T200",BR782="HYBT200"),W782*Tables!$E$24,0)</f>
        <v>0</v>
      </c>
      <c r="BC782" s="61">
        <f t="shared" si="165"/>
        <v>0</v>
      </c>
      <c r="BD782" s="55" t="str">
        <f t="shared" si="175"/>
        <v/>
      </c>
      <c r="BE782" s="55" t="str">
        <f t="shared" si="175"/>
        <v/>
      </c>
      <c r="BF782" s="55" t="str">
        <f t="shared" si="175"/>
        <v/>
      </c>
      <c r="BG782" s="55" t="str">
        <f t="shared" si="175"/>
        <v/>
      </c>
      <c r="BH782" s="55" t="str">
        <f t="shared" si="175"/>
        <v/>
      </c>
      <c r="BI782" s="55" t="str">
        <f t="shared" si="175"/>
        <v/>
      </c>
      <c r="BJ782" s="55" t="str">
        <f t="shared" si="175"/>
        <v/>
      </c>
      <c r="BK782" s="55" t="str">
        <f t="shared" si="175"/>
        <v/>
      </c>
      <c r="BL782" s="55" t="str">
        <f t="shared" si="175"/>
        <v/>
      </c>
      <c r="BM782" s="55" t="str">
        <f t="shared" si="175"/>
        <v/>
      </c>
      <c r="BN782" s="55" t="str">
        <f t="shared" si="175"/>
        <v/>
      </c>
      <c r="BO782" s="55" t="str">
        <f t="shared" si="175"/>
        <v/>
      </c>
      <c r="BP782" s="55" t="str">
        <f t="shared" si="175"/>
        <v/>
      </c>
      <c r="BQ782" s="55" t="str">
        <f t="shared" si="175"/>
        <v/>
      </c>
      <c r="BR782" s="62" t="str">
        <f t="shared" si="166"/>
        <v>Base</v>
      </c>
      <c r="BS782" s="62" t="str">
        <f t="shared" si="167"/>
        <v/>
      </c>
      <c r="BT782" s="63">
        <f t="shared" si="168"/>
        <v>1</v>
      </c>
      <c r="BU782" s="64">
        <f t="shared" si="169"/>
        <v>-0.94</v>
      </c>
      <c r="BV782" s="64">
        <f t="shared" si="170"/>
        <v>-0.88</v>
      </c>
      <c r="BW782" s="64">
        <f t="shared" si="171"/>
        <v>0</v>
      </c>
      <c r="BX782" s="65">
        <f t="shared" si="172"/>
        <v>-0.94</v>
      </c>
      <c r="BY782" s="65">
        <f t="shared" si="173"/>
        <v>-0.88</v>
      </c>
      <c r="BZ782" s="65">
        <f t="shared" si="174"/>
        <v>2</v>
      </c>
    </row>
    <row r="783" spans="1:78" ht="15.5" x14ac:dyDescent="0.35">
      <c r="A783"/>
      <c r="B783"/>
      <c r="C783"/>
      <c r="D783"/>
      <c r="E783"/>
      <c r="F783"/>
      <c r="G783"/>
      <c r="H783"/>
      <c r="I783" s="13"/>
      <c r="J783" s="13"/>
      <c r="K783" s="13"/>
      <c r="L783"/>
      <c r="M783"/>
      <c r="N783"/>
      <c r="O783"/>
      <c r="P783"/>
      <c r="Q783"/>
      <c r="R783"/>
      <c r="S783"/>
      <c r="T783"/>
      <c r="U783"/>
      <c r="V783"/>
      <c r="W783"/>
      <c r="X783"/>
      <c r="Y783"/>
      <c r="Z783"/>
      <c r="AA783"/>
      <c r="AB783"/>
      <c r="AC783"/>
      <c r="AD783"/>
      <c r="AE783"/>
      <c r="AF783" s="13"/>
      <c r="AG783" s="13"/>
      <c r="AH783"/>
      <c r="AI783"/>
      <c r="AJ783"/>
      <c r="AK783"/>
      <c r="AL783"/>
      <c r="AM783"/>
      <c r="AN783"/>
      <c r="AO783"/>
      <c r="AP783"/>
      <c r="AQ783"/>
      <c r="AR783"/>
      <c r="AS783"/>
      <c r="AT783" s="59">
        <f>VLOOKUP($BR783,Tables!$D$14:$I$27,2,FALSE)*W783</f>
        <v>0</v>
      </c>
      <c r="AU783" s="59">
        <f>VLOOKUP($BR783,Tables!$D$14:$I$27,3,FALSE)</f>
        <v>0</v>
      </c>
      <c r="AV783" s="59">
        <f>VLOOKUP($BR783,Tables!$D$14:$I$27,4,FALSE)*W783</f>
        <v>0</v>
      </c>
      <c r="AW783" s="59">
        <f>VLOOKUP($BR783,Tables!$D$14:$I$27,5,FALSE)*W783</f>
        <v>0</v>
      </c>
      <c r="AX783" s="52">
        <f>IF(ISERROR(VLOOKUP(V783,Tables!$A$2:$B$27,2,FALSE))=TRUE,0,VLOOKUP(V783,Tables!$A$2:$B$27,2,FALSE))*VLOOKUP(BR783,Tables!$D$14:$J$27,7,FALSE)</f>
        <v>0</v>
      </c>
      <c r="AY783" s="52">
        <f>IF(ISERROR(VLOOKUP(BS783,Tables!$A$2:$B$31,2,FALSE))=TRUE,0,VLOOKUP(BS783,Tables!$A$2:$B$31,2,FALSE))</f>
        <v>0</v>
      </c>
      <c r="AZ783" s="59">
        <f>VLOOKUP($BR783,Tables!$D$14:$K$27,8,FALSE)</f>
        <v>0</v>
      </c>
      <c r="BA783" s="59">
        <f>IF(OR(BR783="T150",BR783="HYBT150"),W783*Tables!$L$23,0)</f>
        <v>0</v>
      </c>
      <c r="BB783" s="59">
        <f>IF(OR(BR783="T200",BR783="HYBT200"),W783*Tables!$E$24,0)</f>
        <v>0</v>
      </c>
      <c r="BC783" s="61">
        <f t="shared" si="165"/>
        <v>0</v>
      </c>
      <c r="BD783" s="55" t="str">
        <f t="shared" si="175"/>
        <v/>
      </c>
      <c r="BE783" s="55" t="str">
        <f t="shared" si="175"/>
        <v/>
      </c>
      <c r="BF783" s="55" t="str">
        <f t="shared" si="175"/>
        <v/>
      </c>
      <c r="BG783" s="55" t="str">
        <f t="shared" si="175"/>
        <v/>
      </c>
      <c r="BH783" s="55" t="str">
        <f t="shared" si="175"/>
        <v/>
      </c>
      <c r="BI783" s="55" t="str">
        <f t="shared" si="175"/>
        <v/>
      </c>
      <c r="BJ783" s="55" t="str">
        <f t="shared" si="175"/>
        <v/>
      </c>
      <c r="BK783" s="55" t="str">
        <f t="shared" si="175"/>
        <v/>
      </c>
      <c r="BL783" s="55" t="str">
        <f t="shared" si="175"/>
        <v/>
      </c>
      <c r="BM783" s="55" t="str">
        <f t="shared" si="175"/>
        <v/>
      </c>
      <c r="BN783" s="55" t="str">
        <f t="shared" si="175"/>
        <v/>
      </c>
      <c r="BO783" s="55" t="str">
        <f t="shared" si="175"/>
        <v/>
      </c>
      <c r="BP783" s="55" t="str">
        <f t="shared" si="175"/>
        <v/>
      </c>
      <c r="BQ783" s="55" t="str">
        <f t="shared" si="175"/>
        <v/>
      </c>
      <c r="BR783" s="62" t="str">
        <f t="shared" si="166"/>
        <v>Base</v>
      </c>
      <c r="BS783" s="62" t="str">
        <f t="shared" si="167"/>
        <v/>
      </c>
      <c r="BT783" s="63">
        <f t="shared" si="168"/>
        <v>1</v>
      </c>
      <c r="BU783" s="64">
        <f t="shared" si="169"/>
        <v>-0.94</v>
      </c>
      <c r="BV783" s="64">
        <f t="shared" si="170"/>
        <v>-0.88</v>
      </c>
      <c r="BW783" s="64">
        <f t="shared" si="171"/>
        <v>0</v>
      </c>
      <c r="BX783" s="65">
        <f t="shared" si="172"/>
        <v>-0.94</v>
      </c>
      <c r="BY783" s="65">
        <f t="shared" si="173"/>
        <v>-0.88</v>
      </c>
      <c r="BZ783" s="65">
        <f t="shared" si="174"/>
        <v>2</v>
      </c>
    </row>
    <row r="784" spans="1:78" ht="15.5" x14ac:dyDescent="0.35">
      <c r="A784"/>
      <c r="B784"/>
      <c r="C784"/>
      <c r="D784"/>
      <c r="E784"/>
      <c r="F784"/>
      <c r="G784"/>
      <c r="H784"/>
      <c r="I784" s="13"/>
      <c r="J784" s="13"/>
      <c r="K784" s="13"/>
      <c r="L784"/>
      <c r="M784"/>
      <c r="N784"/>
      <c r="O784"/>
      <c r="P784"/>
      <c r="Q784"/>
      <c r="R784"/>
      <c r="S784"/>
      <c r="T784"/>
      <c r="U784"/>
      <c r="V784"/>
      <c r="W784"/>
      <c r="X784"/>
      <c r="Y784"/>
      <c r="Z784"/>
      <c r="AA784"/>
      <c r="AB784"/>
      <c r="AC784"/>
      <c r="AD784"/>
      <c r="AE784"/>
      <c r="AF784" s="13"/>
      <c r="AG784" s="13"/>
      <c r="AH784"/>
      <c r="AI784"/>
      <c r="AJ784"/>
      <c r="AK784"/>
      <c r="AL784"/>
      <c r="AM784"/>
      <c r="AN784"/>
      <c r="AO784"/>
      <c r="AP784"/>
      <c r="AQ784"/>
      <c r="AR784"/>
      <c r="AS784"/>
      <c r="AT784" s="59">
        <f>VLOOKUP($BR784,Tables!$D$14:$I$27,2,FALSE)*W784</f>
        <v>0</v>
      </c>
      <c r="AU784" s="59">
        <f>VLOOKUP($BR784,Tables!$D$14:$I$27,3,FALSE)</f>
        <v>0</v>
      </c>
      <c r="AV784" s="59">
        <f>VLOOKUP($BR784,Tables!$D$14:$I$27,4,FALSE)*W784</f>
        <v>0</v>
      </c>
      <c r="AW784" s="59">
        <f>VLOOKUP($BR784,Tables!$D$14:$I$27,5,FALSE)*W784</f>
        <v>0</v>
      </c>
      <c r="AX784" s="52">
        <f>IF(ISERROR(VLOOKUP(V784,Tables!$A$2:$B$27,2,FALSE))=TRUE,0,VLOOKUP(V784,Tables!$A$2:$B$27,2,FALSE))*VLOOKUP(BR784,Tables!$D$14:$J$27,7,FALSE)</f>
        <v>0</v>
      </c>
      <c r="AY784" s="52">
        <f>IF(ISERROR(VLOOKUP(BS784,Tables!$A$2:$B$31,2,FALSE))=TRUE,0,VLOOKUP(BS784,Tables!$A$2:$B$31,2,FALSE))</f>
        <v>0</v>
      </c>
      <c r="AZ784" s="59">
        <f>VLOOKUP($BR784,Tables!$D$14:$K$27,8,FALSE)</f>
        <v>0</v>
      </c>
      <c r="BA784" s="59">
        <f>IF(OR(BR784="T150",BR784="HYBT150"),W784*Tables!$L$23,0)</f>
        <v>0</v>
      </c>
      <c r="BB784" s="59">
        <f>IF(OR(BR784="T200",BR784="HYBT200"),W784*Tables!$E$24,0)</f>
        <v>0</v>
      </c>
      <c r="BC784" s="61">
        <f t="shared" si="165"/>
        <v>0</v>
      </c>
      <c r="BD784" s="55" t="str">
        <f t="shared" si="175"/>
        <v/>
      </c>
      <c r="BE784" s="55" t="str">
        <f t="shared" si="175"/>
        <v/>
      </c>
      <c r="BF784" s="55" t="str">
        <f t="shared" si="175"/>
        <v/>
      </c>
      <c r="BG784" s="55" t="str">
        <f t="shared" si="175"/>
        <v/>
      </c>
      <c r="BH784" s="55" t="str">
        <f t="shared" si="175"/>
        <v/>
      </c>
      <c r="BI784" s="55" t="str">
        <f t="shared" si="175"/>
        <v/>
      </c>
      <c r="BJ784" s="55" t="str">
        <f t="shared" si="175"/>
        <v/>
      </c>
      <c r="BK784" s="55" t="str">
        <f t="shared" si="175"/>
        <v/>
      </c>
      <c r="BL784" s="55" t="str">
        <f t="shared" si="175"/>
        <v/>
      </c>
      <c r="BM784" s="55" t="str">
        <f t="shared" si="175"/>
        <v/>
      </c>
      <c r="BN784" s="55" t="str">
        <f t="shared" si="175"/>
        <v/>
      </c>
      <c r="BO784" s="55" t="str">
        <f t="shared" si="175"/>
        <v/>
      </c>
      <c r="BP784" s="55" t="str">
        <f t="shared" si="175"/>
        <v/>
      </c>
      <c r="BQ784" s="55" t="str">
        <f t="shared" si="175"/>
        <v/>
      </c>
      <c r="BR784" s="62" t="str">
        <f t="shared" si="166"/>
        <v>Base</v>
      </c>
      <c r="BS784" s="62" t="str">
        <f t="shared" si="167"/>
        <v/>
      </c>
      <c r="BT784" s="63">
        <f t="shared" si="168"/>
        <v>1</v>
      </c>
      <c r="BU784" s="64">
        <f t="shared" si="169"/>
        <v>-0.94</v>
      </c>
      <c r="BV784" s="64">
        <f t="shared" si="170"/>
        <v>-0.88</v>
      </c>
      <c r="BW784" s="64">
        <f t="shared" si="171"/>
        <v>0</v>
      </c>
      <c r="BX784" s="65">
        <f t="shared" si="172"/>
        <v>-0.94</v>
      </c>
      <c r="BY784" s="65">
        <f t="shared" si="173"/>
        <v>-0.88</v>
      </c>
      <c r="BZ784" s="65">
        <f t="shared" si="174"/>
        <v>2</v>
      </c>
    </row>
    <row r="785" spans="1:78" ht="15.5" x14ac:dyDescent="0.35">
      <c r="A785"/>
      <c r="B785"/>
      <c r="C785"/>
      <c r="D785"/>
      <c r="E785"/>
      <c r="F785"/>
      <c r="G785"/>
      <c r="H785"/>
      <c r="I785" s="13"/>
      <c r="J785" s="13"/>
      <c r="K785" s="13"/>
      <c r="L785"/>
      <c r="M785"/>
      <c r="N785"/>
      <c r="O785"/>
      <c r="P785"/>
      <c r="Q785"/>
      <c r="R785"/>
      <c r="S785"/>
      <c r="T785"/>
      <c r="U785"/>
      <c r="V785"/>
      <c r="W785"/>
      <c r="X785"/>
      <c r="Y785"/>
      <c r="Z785"/>
      <c r="AA785"/>
      <c r="AB785"/>
      <c r="AC785"/>
      <c r="AD785"/>
      <c r="AE785"/>
      <c r="AF785" s="13"/>
      <c r="AG785" s="13"/>
      <c r="AH785"/>
      <c r="AI785"/>
      <c r="AJ785"/>
      <c r="AK785"/>
      <c r="AL785"/>
      <c r="AM785"/>
      <c r="AN785"/>
      <c r="AO785"/>
      <c r="AP785"/>
      <c r="AQ785"/>
      <c r="AR785"/>
      <c r="AS785"/>
      <c r="AT785" s="59">
        <f>VLOOKUP($BR785,Tables!$D$14:$I$27,2,FALSE)*W785</f>
        <v>0</v>
      </c>
      <c r="AU785" s="59">
        <f>VLOOKUP($BR785,Tables!$D$14:$I$27,3,FALSE)</f>
        <v>0</v>
      </c>
      <c r="AV785" s="59">
        <f>VLOOKUP($BR785,Tables!$D$14:$I$27,4,FALSE)*W785</f>
        <v>0</v>
      </c>
      <c r="AW785" s="59">
        <f>VLOOKUP($BR785,Tables!$D$14:$I$27,5,FALSE)*W785</f>
        <v>0</v>
      </c>
      <c r="AX785" s="52">
        <f>IF(ISERROR(VLOOKUP(V785,Tables!$A$2:$B$27,2,FALSE))=TRUE,0,VLOOKUP(V785,Tables!$A$2:$B$27,2,FALSE))*VLOOKUP(BR785,Tables!$D$14:$J$27,7,FALSE)</f>
        <v>0</v>
      </c>
      <c r="AY785" s="52">
        <f>IF(ISERROR(VLOOKUP(BS785,Tables!$A$2:$B$31,2,FALSE))=TRUE,0,VLOOKUP(BS785,Tables!$A$2:$B$31,2,FALSE))</f>
        <v>0</v>
      </c>
      <c r="AZ785" s="59">
        <f>VLOOKUP($BR785,Tables!$D$14:$K$27,8,FALSE)</f>
        <v>0</v>
      </c>
      <c r="BA785" s="59">
        <f>IF(OR(BR785="T150",BR785="HYBT150"),W785*Tables!$L$23,0)</f>
        <v>0</v>
      </c>
      <c r="BB785" s="59">
        <f>IF(OR(BR785="T200",BR785="HYBT200"),W785*Tables!$E$24,0)</f>
        <v>0</v>
      </c>
      <c r="BC785" s="61">
        <f t="shared" si="165"/>
        <v>0</v>
      </c>
      <c r="BD785" s="55" t="str">
        <f t="shared" si="175"/>
        <v/>
      </c>
      <c r="BE785" s="55" t="str">
        <f t="shared" si="175"/>
        <v/>
      </c>
      <c r="BF785" s="55" t="str">
        <f t="shared" si="175"/>
        <v/>
      </c>
      <c r="BG785" s="55" t="str">
        <f t="shared" si="175"/>
        <v/>
      </c>
      <c r="BH785" s="55" t="str">
        <f t="shared" si="175"/>
        <v/>
      </c>
      <c r="BI785" s="55" t="str">
        <f t="shared" si="175"/>
        <v/>
      </c>
      <c r="BJ785" s="55" t="str">
        <f t="shared" si="175"/>
        <v/>
      </c>
      <c r="BK785" s="55" t="str">
        <f t="shared" si="175"/>
        <v/>
      </c>
      <c r="BL785" s="55" t="str">
        <f t="shared" si="175"/>
        <v/>
      </c>
      <c r="BM785" s="55" t="str">
        <f t="shared" si="175"/>
        <v/>
      </c>
      <c r="BN785" s="55" t="str">
        <f t="shared" si="175"/>
        <v/>
      </c>
      <c r="BO785" s="55" t="str">
        <f t="shared" si="175"/>
        <v/>
      </c>
      <c r="BP785" s="55" t="str">
        <f t="shared" si="175"/>
        <v/>
      </c>
      <c r="BQ785" s="55" t="str">
        <f t="shared" si="175"/>
        <v/>
      </c>
      <c r="BR785" s="62" t="str">
        <f t="shared" si="166"/>
        <v>Base</v>
      </c>
      <c r="BS785" s="62" t="str">
        <f t="shared" si="167"/>
        <v/>
      </c>
      <c r="BT785" s="63">
        <f t="shared" si="168"/>
        <v>1</v>
      </c>
      <c r="BU785" s="64">
        <f t="shared" si="169"/>
        <v>-0.94</v>
      </c>
      <c r="BV785" s="64">
        <f t="shared" si="170"/>
        <v>-0.88</v>
      </c>
      <c r="BW785" s="64">
        <f t="shared" si="171"/>
        <v>0</v>
      </c>
      <c r="BX785" s="65">
        <f t="shared" si="172"/>
        <v>-0.94</v>
      </c>
      <c r="BY785" s="65">
        <f t="shared" si="173"/>
        <v>-0.88</v>
      </c>
      <c r="BZ785" s="65">
        <f t="shared" si="174"/>
        <v>2</v>
      </c>
    </row>
    <row r="786" spans="1:78" ht="15.5" x14ac:dyDescent="0.35">
      <c r="A786"/>
      <c r="B786"/>
      <c r="C786"/>
      <c r="D786"/>
      <c r="E786"/>
      <c r="F786"/>
      <c r="G786"/>
      <c r="H786"/>
      <c r="I786" s="13"/>
      <c r="J786" s="13"/>
      <c r="K786" s="13"/>
      <c r="L786"/>
      <c r="M786"/>
      <c r="N786"/>
      <c r="O786"/>
      <c r="P786"/>
      <c r="Q786"/>
      <c r="R786"/>
      <c r="S786"/>
      <c r="T786"/>
      <c r="U786"/>
      <c r="V786"/>
      <c r="W786"/>
      <c r="X786"/>
      <c r="Y786"/>
      <c r="Z786"/>
      <c r="AA786"/>
      <c r="AB786"/>
      <c r="AC786"/>
      <c r="AD786"/>
      <c r="AE786"/>
      <c r="AF786" s="13"/>
      <c r="AG786" s="13"/>
      <c r="AH786"/>
      <c r="AI786"/>
      <c r="AJ786"/>
      <c r="AK786"/>
      <c r="AL786"/>
      <c r="AM786"/>
      <c r="AN786"/>
      <c r="AO786"/>
      <c r="AP786"/>
      <c r="AQ786"/>
      <c r="AR786"/>
      <c r="AS786"/>
      <c r="AT786" s="59">
        <f>VLOOKUP($BR786,Tables!$D$14:$I$27,2,FALSE)*W786</f>
        <v>0</v>
      </c>
      <c r="AU786" s="59">
        <f>VLOOKUP($BR786,Tables!$D$14:$I$27,3,FALSE)</f>
        <v>0</v>
      </c>
      <c r="AV786" s="59">
        <f>VLOOKUP($BR786,Tables!$D$14:$I$27,4,FALSE)*W786</f>
        <v>0</v>
      </c>
      <c r="AW786" s="59">
        <f>VLOOKUP($BR786,Tables!$D$14:$I$27,5,FALSE)*W786</f>
        <v>0</v>
      </c>
      <c r="AX786" s="52">
        <f>IF(ISERROR(VLOOKUP(V786,Tables!$A$2:$B$27,2,FALSE))=TRUE,0,VLOOKUP(V786,Tables!$A$2:$B$27,2,FALSE))*VLOOKUP(BR786,Tables!$D$14:$J$27,7,FALSE)</f>
        <v>0</v>
      </c>
      <c r="AY786" s="52">
        <f>IF(ISERROR(VLOOKUP(BS786,Tables!$A$2:$B$31,2,FALSE))=TRUE,0,VLOOKUP(BS786,Tables!$A$2:$B$31,2,FALSE))</f>
        <v>0</v>
      </c>
      <c r="AZ786" s="59">
        <f>VLOOKUP($BR786,Tables!$D$14:$K$27,8,FALSE)</f>
        <v>0</v>
      </c>
      <c r="BA786" s="59">
        <f>IF(OR(BR786="T150",BR786="HYBT150"),W786*Tables!$L$23,0)</f>
        <v>0</v>
      </c>
      <c r="BB786" s="59">
        <f>IF(OR(BR786="T200",BR786="HYBT200"),W786*Tables!$E$24,0)</f>
        <v>0</v>
      </c>
      <c r="BC786" s="61">
        <f t="shared" si="165"/>
        <v>0</v>
      </c>
      <c r="BD786" s="55" t="str">
        <f t="shared" si="175"/>
        <v/>
      </c>
      <c r="BE786" s="55" t="str">
        <f t="shared" si="175"/>
        <v/>
      </c>
      <c r="BF786" s="55" t="str">
        <f t="shared" si="175"/>
        <v/>
      </c>
      <c r="BG786" s="55" t="str">
        <f t="shared" si="175"/>
        <v/>
      </c>
      <c r="BH786" s="55" t="str">
        <f t="shared" si="175"/>
        <v/>
      </c>
      <c r="BI786" s="55" t="str">
        <f t="shared" si="175"/>
        <v/>
      </c>
      <c r="BJ786" s="55" t="str">
        <f t="shared" si="175"/>
        <v/>
      </c>
      <c r="BK786" s="55" t="str">
        <f t="shared" si="175"/>
        <v/>
      </c>
      <c r="BL786" s="55" t="str">
        <f t="shared" si="175"/>
        <v/>
      </c>
      <c r="BM786" s="55" t="str">
        <f t="shared" si="175"/>
        <v/>
      </c>
      <c r="BN786" s="55" t="str">
        <f t="shared" si="175"/>
        <v/>
      </c>
      <c r="BO786" s="55" t="str">
        <f t="shared" si="175"/>
        <v/>
      </c>
      <c r="BP786" s="55" t="str">
        <f t="shared" si="175"/>
        <v/>
      </c>
      <c r="BQ786" s="55" t="str">
        <f t="shared" si="175"/>
        <v/>
      </c>
      <c r="BR786" s="62" t="str">
        <f t="shared" si="166"/>
        <v>Base</v>
      </c>
      <c r="BS786" s="62" t="str">
        <f t="shared" si="167"/>
        <v/>
      </c>
      <c r="BT786" s="63">
        <f t="shared" si="168"/>
        <v>1</v>
      </c>
      <c r="BU786" s="64">
        <f t="shared" si="169"/>
        <v>-0.94</v>
      </c>
      <c r="BV786" s="64">
        <f t="shared" si="170"/>
        <v>-0.88</v>
      </c>
      <c r="BW786" s="64">
        <f t="shared" si="171"/>
        <v>0</v>
      </c>
      <c r="BX786" s="65">
        <f t="shared" si="172"/>
        <v>-0.94</v>
      </c>
      <c r="BY786" s="65">
        <f t="shared" si="173"/>
        <v>-0.88</v>
      </c>
      <c r="BZ786" s="65">
        <f t="shared" si="174"/>
        <v>2</v>
      </c>
    </row>
    <row r="787" spans="1:78" ht="15.5" x14ac:dyDescent="0.35">
      <c r="A787"/>
      <c r="B787"/>
      <c r="C787"/>
      <c r="D787"/>
      <c r="E787"/>
      <c r="F787"/>
      <c r="G787"/>
      <c r="H787"/>
      <c r="I787" s="13"/>
      <c r="J787" s="13"/>
      <c r="K787" s="13"/>
      <c r="L787"/>
      <c r="M787"/>
      <c r="N787"/>
      <c r="O787"/>
      <c r="P787"/>
      <c r="Q787"/>
      <c r="R787"/>
      <c r="S787"/>
      <c r="T787"/>
      <c r="U787"/>
      <c r="V787"/>
      <c r="W787"/>
      <c r="X787"/>
      <c r="Y787"/>
      <c r="Z787"/>
      <c r="AA787"/>
      <c r="AB787"/>
      <c r="AC787"/>
      <c r="AD787"/>
      <c r="AE787"/>
      <c r="AF787" s="13"/>
      <c r="AG787" s="13"/>
      <c r="AH787"/>
      <c r="AI787"/>
      <c r="AJ787"/>
      <c r="AK787"/>
      <c r="AL787"/>
      <c r="AM787"/>
      <c r="AN787"/>
      <c r="AO787"/>
      <c r="AP787"/>
      <c r="AQ787"/>
      <c r="AR787"/>
      <c r="AS787"/>
      <c r="AT787" s="59">
        <f>VLOOKUP($BR787,Tables!$D$14:$I$27,2,FALSE)*W787</f>
        <v>0</v>
      </c>
      <c r="AU787" s="59">
        <f>VLOOKUP($BR787,Tables!$D$14:$I$27,3,FALSE)</f>
        <v>0</v>
      </c>
      <c r="AV787" s="59">
        <f>VLOOKUP($BR787,Tables!$D$14:$I$27,4,FALSE)*W787</f>
        <v>0</v>
      </c>
      <c r="AW787" s="59">
        <f>VLOOKUP($BR787,Tables!$D$14:$I$27,5,FALSE)*W787</f>
        <v>0</v>
      </c>
      <c r="AX787" s="52">
        <f>IF(ISERROR(VLOOKUP(V787,Tables!$A$2:$B$27,2,FALSE))=TRUE,0,VLOOKUP(V787,Tables!$A$2:$B$27,2,FALSE))*VLOOKUP(BR787,Tables!$D$14:$J$27,7,FALSE)</f>
        <v>0</v>
      </c>
      <c r="AY787" s="52">
        <f>IF(ISERROR(VLOOKUP(BS787,Tables!$A$2:$B$31,2,FALSE))=TRUE,0,VLOOKUP(BS787,Tables!$A$2:$B$31,2,FALSE))</f>
        <v>0</v>
      </c>
      <c r="AZ787" s="59">
        <f>VLOOKUP($BR787,Tables!$D$14:$K$27,8,FALSE)</f>
        <v>0</v>
      </c>
      <c r="BA787" s="59">
        <f>IF(OR(BR787="T150",BR787="HYBT150"),W787*Tables!$L$23,0)</f>
        <v>0</v>
      </c>
      <c r="BB787" s="59">
        <f>IF(OR(BR787="T200",BR787="HYBT200"),W787*Tables!$E$24,0)</f>
        <v>0</v>
      </c>
      <c r="BC787" s="61">
        <f t="shared" si="165"/>
        <v>0</v>
      </c>
      <c r="BD787" s="55" t="str">
        <f t="shared" si="175"/>
        <v/>
      </c>
      <c r="BE787" s="55" t="str">
        <f t="shared" si="175"/>
        <v/>
      </c>
      <c r="BF787" s="55" t="str">
        <f t="shared" si="175"/>
        <v/>
      </c>
      <c r="BG787" s="55" t="str">
        <f t="shared" si="175"/>
        <v/>
      </c>
      <c r="BH787" s="55" t="str">
        <f t="shared" si="175"/>
        <v/>
      </c>
      <c r="BI787" s="55" t="str">
        <f t="shared" si="175"/>
        <v/>
      </c>
      <c r="BJ787" s="55" t="str">
        <f t="shared" si="175"/>
        <v/>
      </c>
      <c r="BK787" s="55" t="str">
        <f t="shared" si="175"/>
        <v/>
      </c>
      <c r="BL787" s="55" t="str">
        <f t="shared" si="175"/>
        <v/>
      </c>
      <c r="BM787" s="55" t="str">
        <f t="shared" si="175"/>
        <v/>
      </c>
      <c r="BN787" s="55" t="str">
        <f t="shared" si="175"/>
        <v/>
      </c>
      <c r="BO787" s="55" t="str">
        <f t="shared" si="175"/>
        <v/>
      </c>
      <c r="BP787" s="55" t="str">
        <f t="shared" si="175"/>
        <v/>
      </c>
      <c r="BQ787" s="55" t="str">
        <f t="shared" si="175"/>
        <v/>
      </c>
      <c r="BR787" s="62" t="str">
        <f t="shared" si="166"/>
        <v>Base</v>
      </c>
      <c r="BS787" s="62" t="str">
        <f t="shared" si="167"/>
        <v/>
      </c>
      <c r="BT787" s="63">
        <f t="shared" si="168"/>
        <v>1</v>
      </c>
      <c r="BU787" s="64">
        <f t="shared" si="169"/>
        <v>-0.94</v>
      </c>
      <c r="BV787" s="64">
        <f t="shared" si="170"/>
        <v>-0.88</v>
      </c>
      <c r="BW787" s="64">
        <f t="shared" si="171"/>
        <v>0</v>
      </c>
      <c r="BX787" s="65">
        <f t="shared" si="172"/>
        <v>-0.94</v>
      </c>
      <c r="BY787" s="65">
        <f t="shared" si="173"/>
        <v>-0.88</v>
      </c>
      <c r="BZ787" s="65">
        <f t="shared" si="174"/>
        <v>2</v>
      </c>
    </row>
    <row r="788" spans="1:78" ht="15.5" x14ac:dyDescent="0.35">
      <c r="A788"/>
      <c r="B788"/>
      <c r="C788"/>
      <c r="D788"/>
      <c r="E788"/>
      <c r="F788"/>
      <c r="G788"/>
      <c r="H788"/>
      <c r="I788" s="13"/>
      <c r="J788" s="13"/>
      <c r="K788" s="13"/>
      <c r="L788"/>
      <c r="M788"/>
      <c r="N788"/>
      <c r="O788"/>
      <c r="P788"/>
      <c r="Q788"/>
      <c r="R788"/>
      <c r="S788"/>
      <c r="T788"/>
      <c r="U788"/>
      <c r="V788"/>
      <c r="W788"/>
      <c r="X788"/>
      <c r="Y788"/>
      <c r="Z788"/>
      <c r="AA788"/>
      <c r="AB788"/>
      <c r="AC788"/>
      <c r="AD788"/>
      <c r="AE788"/>
      <c r="AF788" s="13"/>
      <c r="AG788" s="13"/>
      <c r="AH788"/>
      <c r="AI788"/>
      <c r="AJ788"/>
      <c r="AK788"/>
      <c r="AL788"/>
      <c r="AM788"/>
      <c r="AN788"/>
      <c r="AO788"/>
      <c r="AP788"/>
      <c r="AQ788"/>
      <c r="AR788"/>
      <c r="AS788"/>
      <c r="AT788" s="59">
        <f>VLOOKUP($BR788,Tables!$D$14:$I$27,2,FALSE)*W788</f>
        <v>0</v>
      </c>
      <c r="AU788" s="59">
        <f>VLOOKUP($BR788,Tables!$D$14:$I$27,3,FALSE)</f>
        <v>0</v>
      </c>
      <c r="AV788" s="59">
        <f>VLOOKUP($BR788,Tables!$D$14:$I$27,4,FALSE)*W788</f>
        <v>0</v>
      </c>
      <c r="AW788" s="59">
        <f>VLOOKUP($BR788,Tables!$D$14:$I$27,5,FALSE)*W788</f>
        <v>0</v>
      </c>
      <c r="AX788" s="52">
        <f>IF(ISERROR(VLOOKUP(V788,Tables!$A$2:$B$27,2,FALSE))=TRUE,0,VLOOKUP(V788,Tables!$A$2:$B$27,2,FALSE))*VLOOKUP(BR788,Tables!$D$14:$J$27,7,FALSE)</f>
        <v>0</v>
      </c>
      <c r="AY788" s="52">
        <f>IF(ISERROR(VLOOKUP(BS788,Tables!$A$2:$B$31,2,FALSE))=TRUE,0,VLOOKUP(BS788,Tables!$A$2:$B$31,2,FALSE))</f>
        <v>0</v>
      </c>
      <c r="AZ788" s="59">
        <f>VLOOKUP($BR788,Tables!$D$14:$K$27,8,FALSE)</f>
        <v>0</v>
      </c>
      <c r="BA788" s="59">
        <f>IF(OR(BR788="T150",BR788="HYBT150"),W788*Tables!$L$23,0)</f>
        <v>0</v>
      </c>
      <c r="BB788" s="59">
        <f>IF(OR(BR788="T200",BR788="HYBT200"),W788*Tables!$E$24,0)</f>
        <v>0</v>
      </c>
      <c r="BC788" s="61">
        <f t="shared" si="165"/>
        <v>0</v>
      </c>
      <c r="BD788" s="55" t="str">
        <f t="shared" si="175"/>
        <v/>
      </c>
      <c r="BE788" s="55" t="str">
        <f t="shared" si="175"/>
        <v/>
      </c>
      <c r="BF788" s="55" t="str">
        <f t="shared" si="175"/>
        <v/>
      </c>
      <c r="BG788" s="55" t="str">
        <f t="shared" si="175"/>
        <v/>
      </c>
      <c r="BH788" s="55" t="str">
        <f t="shared" si="175"/>
        <v/>
      </c>
      <c r="BI788" s="55" t="str">
        <f t="shared" si="175"/>
        <v/>
      </c>
      <c r="BJ788" s="55" t="str">
        <f t="shared" si="175"/>
        <v/>
      </c>
      <c r="BK788" s="55" t="str">
        <f t="shared" si="175"/>
        <v/>
      </c>
      <c r="BL788" s="55" t="str">
        <f t="shared" si="175"/>
        <v/>
      </c>
      <c r="BM788" s="55" t="str">
        <f t="shared" si="175"/>
        <v/>
      </c>
      <c r="BN788" s="55" t="str">
        <f t="shared" si="175"/>
        <v/>
      </c>
      <c r="BO788" s="55" t="str">
        <f t="shared" si="175"/>
        <v/>
      </c>
      <c r="BP788" s="55" t="str">
        <f t="shared" si="175"/>
        <v/>
      </c>
      <c r="BQ788" s="55" t="str">
        <f t="shared" si="175"/>
        <v/>
      </c>
      <c r="BR788" s="62" t="str">
        <f t="shared" si="166"/>
        <v>Base</v>
      </c>
      <c r="BS788" s="62" t="str">
        <f t="shared" si="167"/>
        <v/>
      </c>
      <c r="BT788" s="63">
        <f t="shared" si="168"/>
        <v>1</v>
      </c>
      <c r="BU788" s="64">
        <f t="shared" si="169"/>
        <v>-0.94</v>
      </c>
      <c r="BV788" s="64">
        <f t="shared" si="170"/>
        <v>-0.88</v>
      </c>
      <c r="BW788" s="64">
        <f t="shared" si="171"/>
        <v>0</v>
      </c>
      <c r="BX788" s="65">
        <f t="shared" si="172"/>
        <v>-0.94</v>
      </c>
      <c r="BY788" s="65">
        <f t="shared" si="173"/>
        <v>-0.88</v>
      </c>
      <c r="BZ788" s="65">
        <f t="shared" si="174"/>
        <v>2</v>
      </c>
    </row>
    <row r="789" spans="1:78" ht="15.5" x14ac:dyDescent="0.35">
      <c r="A789"/>
      <c r="B789"/>
      <c r="C789"/>
      <c r="D789"/>
      <c r="E789"/>
      <c r="F789"/>
      <c r="G789"/>
      <c r="H789"/>
      <c r="I789" s="13"/>
      <c r="J789" s="13"/>
      <c r="K789" s="13"/>
      <c r="L789"/>
      <c r="M789"/>
      <c r="N789"/>
      <c r="O789"/>
      <c r="P789"/>
      <c r="Q789"/>
      <c r="R789"/>
      <c r="S789"/>
      <c r="T789"/>
      <c r="U789"/>
      <c r="V789"/>
      <c r="W789"/>
      <c r="X789"/>
      <c r="Y789"/>
      <c r="Z789"/>
      <c r="AA789"/>
      <c r="AB789"/>
      <c r="AC789"/>
      <c r="AD789"/>
      <c r="AE789"/>
      <c r="AF789" s="13"/>
      <c r="AG789" s="13"/>
      <c r="AH789"/>
      <c r="AI789"/>
      <c r="AJ789"/>
      <c r="AK789"/>
      <c r="AL789"/>
      <c r="AM789"/>
      <c r="AN789"/>
      <c r="AO789"/>
      <c r="AP789"/>
      <c r="AQ789"/>
      <c r="AR789"/>
      <c r="AS789"/>
      <c r="AT789" s="59">
        <f>VLOOKUP($BR789,Tables!$D$14:$I$27,2,FALSE)*W789</f>
        <v>0</v>
      </c>
      <c r="AU789" s="59">
        <f>VLOOKUP($BR789,Tables!$D$14:$I$27,3,FALSE)</f>
        <v>0</v>
      </c>
      <c r="AV789" s="59">
        <f>VLOOKUP($BR789,Tables!$D$14:$I$27,4,FALSE)*W789</f>
        <v>0</v>
      </c>
      <c r="AW789" s="59">
        <f>VLOOKUP($BR789,Tables!$D$14:$I$27,5,FALSE)*W789</f>
        <v>0</v>
      </c>
      <c r="AX789" s="52">
        <f>IF(ISERROR(VLOOKUP(V789,Tables!$A$2:$B$27,2,FALSE))=TRUE,0,VLOOKUP(V789,Tables!$A$2:$B$27,2,FALSE))*VLOOKUP(BR789,Tables!$D$14:$J$27,7,FALSE)</f>
        <v>0</v>
      </c>
      <c r="AY789" s="52">
        <f>IF(ISERROR(VLOOKUP(BS789,Tables!$A$2:$B$31,2,FALSE))=TRUE,0,VLOOKUP(BS789,Tables!$A$2:$B$31,2,FALSE))</f>
        <v>0</v>
      </c>
      <c r="AZ789" s="59">
        <f>VLOOKUP($BR789,Tables!$D$14:$K$27,8,FALSE)</f>
        <v>0</v>
      </c>
      <c r="BA789" s="59">
        <f>IF(OR(BR789="T150",BR789="HYBT150"),W789*Tables!$L$23,0)</f>
        <v>0</v>
      </c>
      <c r="BB789" s="59">
        <f>IF(OR(BR789="T200",BR789="HYBT200"),W789*Tables!$E$24,0)</f>
        <v>0</v>
      </c>
      <c r="BC789" s="61">
        <f t="shared" si="165"/>
        <v>0</v>
      </c>
      <c r="BD789" s="55" t="str">
        <f t="shared" si="175"/>
        <v/>
      </c>
      <c r="BE789" s="55" t="str">
        <f t="shared" si="175"/>
        <v/>
      </c>
      <c r="BF789" s="55" t="str">
        <f t="shared" si="175"/>
        <v/>
      </c>
      <c r="BG789" s="55" t="str">
        <f t="shared" si="175"/>
        <v/>
      </c>
      <c r="BH789" s="55" t="str">
        <f t="shared" si="175"/>
        <v/>
      </c>
      <c r="BI789" s="55" t="str">
        <f t="shared" si="175"/>
        <v/>
      </c>
      <c r="BJ789" s="55" t="str">
        <f t="shared" si="175"/>
        <v/>
      </c>
      <c r="BK789" s="55" t="str">
        <f t="shared" si="175"/>
        <v/>
      </c>
      <c r="BL789" s="55" t="str">
        <f t="shared" si="175"/>
        <v/>
      </c>
      <c r="BM789" s="55" t="str">
        <f t="shared" si="175"/>
        <v/>
      </c>
      <c r="BN789" s="55" t="str">
        <f t="shared" si="175"/>
        <v/>
      </c>
      <c r="BO789" s="55" t="str">
        <f t="shared" si="175"/>
        <v/>
      </c>
      <c r="BP789" s="55" t="str">
        <f t="shared" si="175"/>
        <v/>
      </c>
      <c r="BQ789" s="55" t="str">
        <f t="shared" si="175"/>
        <v/>
      </c>
      <c r="BR789" s="62" t="str">
        <f t="shared" si="166"/>
        <v>Base</v>
      </c>
      <c r="BS789" s="62" t="str">
        <f t="shared" si="167"/>
        <v/>
      </c>
      <c r="BT789" s="63">
        <f t="shared" si="168"/>
        <v>1</v>
      </c>
      <c r="BU789" s="64">
        <f t="shared" si="169"/>
        <v>-0.94</v>
      </c>
      <c r="BV789" s="64">
        <f t="shared" si="170"/>
        <v>-0.88</v>
      </c>
      <c r="BW789" s="64">
        <f t="shared" si="171"/>
        <v>0</v>
      </c>
      <c r="BX789" s="65">
        <f t="shared" si="172"/>
        <v>-0.94</v>
      </c>
      <c r="BY789" s="65">
        <f t="shared" si="173"/>
        <v>-0.88</v>
      </c>
      <c r="BZ789" s="65">
        <f t="shared" si="174"/>
        <v>2</v>
      </c>
    </row>
    <row r="790" spans="1:78" ht="15.5" x14ac:dyDescent="0.35">
      <c r="A790"/>
      <c r="B790"/>
      <c r="C790"/>
      <c r="D790"/>
      <c r="E790"/>
      <c r="F790"/>
      <c r="G790"/>
      <c r="H790"/>
      <c r="I790" s="13"/>
      <c r="J790" s="13"/>
      <c r="K790" s="13"/>
      <c r="L790"/>
      <c r="M790"/>
      <c r="N790"/>
      <c r="O790"/>
      <c r="P790"/>
      <c r="Q790"/>
      <c r="R790"/>
      <c r="S790"/>
      <c r="T790"/>
      <c r="U790"/>
      <c r="V790"/>
      <c r="W790"/>
      <c r="X790"/>
      <c r="Y790"/>
      <c r="Z790"/>
      <c r="AA790"/>
      <c r="AB790"/>
      <c r="AC790"/>
      <c r="AD790"/>
      <c r="AE790"/>
      <c r="AF790" s="13"/>
      <c r="AG790" s="13"/>
      <c r="AH790"/>
      <c r="AI790"/>
      <c r="AJ790"/>
      <c r="AK790"/>
      <c r="AL790"/>
      <c r="AM790"/>
      <c r="AN790"/>
      <c r="AO790"/>
      <c r="AP790"/>
      <c r="AQ790"/>
      <c r="AR790"/>
      <c r="AS790"/>
      <c r="AT790" s="59">
        <f>VLOOKUP($BR790,Tables!$D$14:$I$27,2,FALSE)*W790</f>
        <v>0</v>
      </c>
      <c r="AU790" s="59">
        <f>VLOOKUP($BR790,Tables!$D$14:$I$27,3,FALSE)</f>
        <v>0</v>
      </c>
      <c r="AV790" s="59">
        <f>VLOOKUP($BR790,Tables!$D$14:$I$27,4,FALSE)*W790</f>
        <v>0</v>
      </c>
      <c r="AW790" s="59">
        <f>VLOOKUP($BR790,Tables!$D$14:$I$27,5,FALSE)*W790</f>
        <v>0</v>
      </c>
      <c r="AX790" s="52">
        <f>IF(ISERROR(VLOOKUP(V790,Tables!$A$2:$B$27,2,FALSE))=TRUE,0,VLOOKUP(V790,Tables!$A$2:$B$27,2,FALSE))*VLOOKUP(BR790,Tables!$D$14:$J$27,7,FALSE)</f>
        <v>0</v>
      </c>
      <c r="AY790" s="52">
        <f>IF(ISERROR(VLOOKUP(BS790,Tables!$A$2:$B$31,2,FALSE))=TRUE,0,VLOOKUP(BS790,Tables!$A$2:$B$31,2,FALSE))</f>
        <v>0</v>
      </c>
      <c r="AZ790" s="59">
        <f>VLOOKUP($BR790,Tables!$D$14:$K$27,8,FALSE)</f>
        <v>0</v>
      </c>
      <c r="BA790" s="59">
        <f>IF(OR(BR790="T150",BR790="HYBT150"),W790*Tables!$L$23,0)</f>
        <v>0</v>
      </c>
      <c r="BB790" s="59">
        <f>IF(OR(BR790="T200",BR790="HYBT200"),W790*Tables!$E$24,0)</f>
        <v>0</v>
      </c>
      <c r="BC790" s="61">
        <f t="shared" si="165"/>
        <v>0</v>
      </c>
      <c r="BD790" s="55" t="str">
        <f t="shared" si="175"/>
        <v/>
      </c>
      <c r="BE790" s="55" t="str">
        <f t="shared" si="175"/>
        <v/>
      </c>
      <c r="BF790" s="55" t="str">
        <f t="shared" si="175"/>
        <v/>
      </c>
      <c r="BG790" s="55" t="str">
        <f t="shared" si="175"/>
        <v/>
      </c>
      <c r="BH790" s="55" t="str">
        <f t="shared" si="175"/>
        <v/>
      </c>
      <c r="BI790" s="55" t="str">
        <f t="shared" si="175"/>
        <v/>
      </c>
      <c r="BJ790" s="55" t="str">
        <f t="shared" si="175"/>
        <v/>
      </c>
      <c r="BK790" s="55" t="str">
        <f t="shared" si="175"/>
        <v/>
      </c>
      <c r="BL790" s="55" t="str">
        <f t="shared" si="175"/>
        <v/>
      </c>
      <c r="BM790" s="55" t="str">
        <f t="shared" si="175"/>
        <v/>
      </c>
      <c r="BN790" s="55" t="str">
        <f t="shared" si="175"/>
        <v/>
      </c>
      <c r="BO790" s="55" t="str">
        <f t="shared" si="175"/>
        <v/>
      </c>
      <c r="BP790" s="55" t="str">
        <f t="shared" si="175"/>
        <v/>
      </c>
      <c r="BQ790" s="55" t="str">
        <f t="shared" si="175"/>
        <v/>
      </c>
      <c r="BR790" s="62" t="str">
        <f t="shared" si="166"/>
        <v>Base</v>
      </c>
      <c r="BS790" s="62" t="str">
        <f t="shared" si="167"/>
        <v/>
      </c>
      <c r="BT790" s="63">
        <f t="shared" si="168"/>
        <v>1</v>
      </c>
      <c r="BU790" s="64">
        <f t="shared" si="169"/>
        <v>-0.94</v>
      </c>
      <c r="BV790" s="64">
        <f t="shared" si="170"/>
        <v>-0.88</v>
      </c>
      <c r="BW790" s="64">
        <f t="shared" si="171"/>
        <v>0</v>
      </c>
      <c r="BX790" s="65">
        <f t="shared" si="172"/>
        <v>-0.94</v>
      </c>
      <c r="BY790" s="65">
        <f t="shared" si="173"/>
        <v>-0.88</v>
      </c>
      <c r="BZ790" s="65">
        <f t="shared" si="174"/>
        <v>2</v>
      </c>
    </row>
    <row r="791" spans="1:78" ht="15.5" x14ac:dyDescent="0.35">
      <c r="A791"/>
      <c r="B791"/>
      <c r="C791"/>
      <c r="D791"/>
      <c r="E791"/>
      <c r="F791"/>
      <c r="G791"/>
      <c r="H791"/>
      <c r="I791" s="13"/>
      <c r="J791" s="13"/>
      <c r="K791" s="13"/>
      <c r="L791"/>
      <c r="M791"/>
      <c r="N791"/>
      <c r="O791"/>
      <c r="P791"/>
      <c r="Q791"/>
      <c r="R791"/>
      <c r="S791"/>
      <c r="T791"/>
      <c r="U791"/>
      <c r="V791"/>
      <c r="W791"/>
      <c r="X791"/>
      <c r="Y791"/>
      <c r="Z791"/>
      <c r="AA791"/>
      <c r="AB791"/>
      <c r="AC791"/>
      <c r="AD791"/>
      <c r="AE791"/>
      <c r="AF791" s="13"/>
      <c r="AG791" s="13"/>
      <c r="AH791"/>
      <c r="AI791"/>
      <c r="AJ791"/>
      <c r="AK791"/>
      <c r="AL791"/>
      <c r="AM791"/>
      <c r="AN791"/>
      <c r="AO791"/>
      <c r="AP791"/>
      <c r="AQ791"/>
      <c r="AR791"/>
      <c r="AS791"/>
      <c r="AT791" s="59">
        <f>VLOOKUP($BR791,Tables!$D$14:$I$27,2,FALSE)*W791</f>
        <v>0</v>
      </c>
      <c r="AU791" s="59">
        <f>VLOOKUP($BR791,Tables!$D$14:$I$27,3,FALSE)</f>
        <v>0</v>
      </c>
      <c r="AV791" s="59">
        <f>VLOOKUP($BR791,Tables!$D$14:$I$27,4,FALSE)*W791</f>
        <v>0</v>
      </c>
      <c r="AW791" s="59">
        <f>VLOOKUP($BR791,Tables!$D$14:$I$27,5,FALSE)*W791</f>
        <v>0</v>
      </c>
      <c r="AX791" s="52">
        <f>IF(ISERROR(VLOOKUP(V791,Tables!$A$2:$B$27,2,FALSE))=TRUE,0,VLOOKUP(V791,Tables!$A$2:$B$27,2,FALSE))*VLOOKUP(BR791,Tables!$D$14:$J$27,7,FALSE)</f>
        <v>0</v>
      </c>
      <c r="AY791" s="52">
        <f>IF(ISERROR(VLOOKUP(BS791,Tables!$A$2:$B$31,2,FALSE))=TRUE,0,VLOOKUP(BS791,Tables!$A$2:$B$31,2,FALSE))</f>
        <v>0</v>
      </c>
      <c r="AZ791" s="59">
        <f>VLOOKUP($BR791,Tables!$D$14:$K$27,8,FALSE)</f>
        <v>0</v>
      </c>
      <c r="BA791" s="59">
        <f>IF(OR(BR791="T150",BR791="HYBT150"),W791*Tables!$L$23,0)</f>
        <v>0</v>
      </c>
      <c r="BB791" s="59">
        <f>IF(OR(BR791="T200",BR791="HYBT200"),W791*Tables!$E$24,0)</f>
        <v>0</v>
      </c>
      <c r="BC791" s="61">
        <f t="shared" si="165"/>
        <v>0</v>
      </c>
      <c r="BD791" s="55" t="str">
        <f t="shared" si="175"/>
        <v/>
      </c>
      <c r="BE791" s="55" t="str">
        <f t="shared" si="175"/>
        <v/>
      </c>
      <c r="BF791" s="55" t="str">
        <f t="shared" si="175"/>
        <v/>
      </c>
      <c r="BG791" s="55" t="str">
        <f t="shared" si="175"/>
        <v/>
      </c>
      <c r="BH791" s="55" t="str">
        <f t="shared" si="175"/>
        <v/>
      </c>
      <c r="BI791" s="55" t="str">
        <f t="shared" si="175"/>
        <v/>
      </c>
      <c r="BJ791" s="55" t="str">
        <f t="shared" si="175"/>
        <v/>
      </c>
      <c r="BK791" s="55" t="str">
        <f t="shared" si="175"/>
        <v/>
      </c>
      <c r="BL791" s="55" t="str">
        <f t="shared" si="175"/>
        <v/>
      </c>
      <c r="BM791" s="55" t="str">
        <f t="shared" si="175"/>
        <v/>
      </c>
      <c r="BN791" s="55" t="str">
        <f t="shared" si="175"/>
        <v/>
      </c>
      <c r="BO791" s="55" t="str">
        <f t="shared" si="175"/>
        <v/>
      </c>
      <c r="BP791" s="55" t="str">
        <f t="shared" si="175"/>
        <v/>
      </c>
      <c r="BQ791" s="55" t="str">
        <f t="shared" si="175"/>
        <v/>
      </c>
      <c r="BR791" s="62" t="str">
        <f t="shared" si="166"/>
        <v>Base</v>
      </c>
      <c r="BS791" s="62" t="str">
        <f t="shared" si="167"/>
        <v/>
      </c>
      <c r="BT791" s="63">
        <f t="shared" si="168"/>
        <v>1</v>
      </c>
      <c r="BU791" s="64">
        <f t="shared" si="169"/>
        <v>-0.94</v>
      </c>
      <c r="BV791" s="64">
        <f t="shared" si="170"/>
        <v>-0.88</v>
      </c>
      <c r="BW791" s="64">
        <f t="shared" si="171"/>
        <v>0</v>
      </c>
      <c r="BX791" s="65">
        <f t="shared" si="172"/>
        <v>-0.94</v>
      </c>
      <c r="BY791" s="65">
        <f t="shared" si="173"/>
        <v>-0.88</v>
      </c>
      <c r="BZ791" s="65">
        <f t="shared" si="174"/>
        <v>2</v>
      </c>
    </row>
    <row r="792" spans="1:78" ht="15.5" x14ac:dyDescent="0.35">
      <c r="A792"/>
      <c r="B792"/>
      <c r="C792"/>
      <c r="D792"/>
      <c r="E792"/>
      <c r="F792"/>
      <c r="G792"/>
      <c r="H792"/>
      <c r="I792" s="13"/>
      <c r="J792" s="13"/>
      <c r="K792" s="13"/>
      <c r="L792"/>
      <c r="M792"/>
      <c r="N792"/>
      <c r="O792"/>
      <c r="P792"/>
      <c r="Q792"/>
      <c r="R792"/>
      <c r="S792"/>
      <c r="T792"/>
      <c r="U792"/>
      <c r="V792"/>
      <c r="W792"/>
      <c r="X792"/>
      <c r="Y792"/>
      <c r="Z792"/>
      <c r="AA792"/>
      <c r="AB792"/>
      <c r="AC792"/>
      <c r="AD792"/>
      <c r="AE792"/>
      <c r="AF792" s="13"/>
      <c r="AG792" s="13"/>
      <c r="AH792"/>
      <c r="AI792"/>
      <c r="AJ792"/>
      <c r="AK792"/>
      <c r="AL792"/>
      <c r="AM792"/>
      <c r="AN792"/>
      <c r="AO792"/>
      <c r="AP792"/>
      <c r="AQ792"/>
      <c r="AR792"/>
      <c r="AS792"/>
      <c r="AT792" s="59">
        <f>VLOOKUP($BR792,Tables!$D$14:$I$27,2,FALSE)*W792</f>
        <v>0</v>
      </c>
      <c r="AU792" s="59">
        <f>VLOOKUP($BR792,Tables!$D$14:$I$27,3,FALSE)</f>
        <v>0</v>
      </c>
      <c r="AV792" s="59">
        <f>VLOOKUP($BR792,Tables!$D$14:$I$27,4,FALSE)*W792</f>
        <v>0</v>
      </c>
      <c r="AW792" s="59">
        <f>VLOOKUP($BR792,Tables!$D$14:$I$27,5,FALSE)*W792</f>
        <v>0</v>
      </c>
      <c r="AX792" s="52">
        <f>IF(ISERROR(VLOOKUP(V792,Tables!$A$2:$B$27,2,FALSE))=TRUE,0,VLOOKUP(V792,Tables!$A$2:$B$27,2,FALSE))*VLOOKUP(BR792,Tables!$D$14:$J$27,7,FALSE)</f>
        <v>0</v>
      </c>
      <c r="AY792" s="52">
        <f>IF(ISERROR(VLOOKUP(BS792,Tables!$A$2:$B$31,2,FALSE))=TRUE,0,VLOOKUP(BS792,Tables!$A$2:$B$31,2,FALSE))</f>
        <v>0</v>
      </c>
      <c r="AZ792" s="59">
        <f>VLOOKUP($BR792,Tables!$D$14:$K$27,8,FALSE)</f>
        <v>0</v>
      </c>
      <c r="BA792" s="59">
        <f>IF(OR(BR792="T150",BR792="HYBT150"),W792*Tables!$L$23,0)</f>
        <v>0</v>
      </c>
      <c r="BB792" s="59">
        <f>IF(OR(BR792="T200",BR792="HYBT200"),W792*Tables!$E$24,0)</f>
        <v>0</v>
      </c>
      <c r="BC792" s="61">
        <f t="shared" si="165"/>
        <v>0</v>
      </c>
      <c r="BD792" s="55" t="str">
        <f t="shared" si="175"/>
        <v/>
      </c>
      <c r="BE792" s="55" t="str">
        <f t="shared" si="175"/>
        <v/>
      </c>
      <c r="BF792" s="55" t="str">
        <f t="shared" si="175"/>
        <v/>
      </c>
      <c r="BG792" s="55" t="str">
        <f t="shared" si="175"/>
        <v/>
      </c>
      <c r="BH792" s="55" t="str">
        <f t="shared" si="175"/>
        <v/>
      </c>
      <c r="BI792" s="55" t="str">
        <f t="shared" si="175"/>
        <v/>
      </c>
      <c r="BJ792" s="55" t="str">
        <f t="shared" si="175"/>
        <v/>
      </c>
      <c r="BK792" s="55" t="str">
        <f t="shared" si="175"/>
        <v/>
      </c>
      <c r="BL792" s="55" t="str">
        <f t="shared" si="175"/>
        <v/>
      </c>
      <c r="BM792" s="55" t="str">
        <f t="shared" si="175"/>
        <v/>
      </c>
      <c r="BN792" s="55" t="str">
        <f t="shared" si="175"/>
        <v/>
      </c>
      <c r="BO792" s="55" t="str">
        <f t="shared" si="175"/>
        <v/>
      </c>
      <c r="BP792" s="55" t="str">
        <f t="shared" si="175"/>
        <v/>
      </c>
      <c r="BQ792" s="55" t="str">
        <f t="shared" si="175"/>
        <v/>
      </c>
      <c r="BR792" s="62" t="str">
        <f t="shared" si="166"/>
        <v>Base</v>
      </c>
      <c r="BS792" s="62" t="str">
        <f t="shared" si="167"/>
        <v/>
      </c>
      <c r="BT792" s="63">
        <f t="shared" si="168"/>
        <v>1</v>
      </c>
      <c r="BU792" s="64">
        <f t="shared" si="169"/>
        <v>-0.94</v>
      </c>
      <c r="BV792" s="64">
        <f t="shared" si="170"/>
        <v>-0.88</v>
      </c>
      <c r="BW792" s="64">
        <f t="shared" si="171"/>
        <v>0</v>
      </c>
      <c r="BX792" s="65">
        <f t="shared" si="172"/>
        <v>-0.94</v>
      </c>
      <c r="BY792" s="65">
        <f t="shared" si="173"/>
        <v>-0.88</v>
      </c>
      <c r="BZ792" s="65">
        <f t="shared" si="174"/>
        <v>2</v>
      </c>
    </row>
    <row r="793" spans="1:78" ht="15.5" x14ac:dyDescent="0.35">
      <c r="A793"/>
      <c r="B793"/>
      <c r="C793"/>
      <c r="D793"/>
      <c r="E793"/>
      <c r="F793"/>
      <c r="G793"/>
      <c r="H793"/>
      <c r="I793" s="13"/>
      <c r="J793" s="13"/>
      <c r="K793" s="13"/>
      <c r="L793"/>
      <c r="M793"/>
      <c r="N793"/>
      <c r="O793"/>
      <c r="P793"/>
      <c r="Q793"/>
      <c r="R793"/>
      <c r="S793"/>
      <c r="T793"/>
      <c r="U793"/>
      <c r="V793"/>
      <c r="W793"/>
      <c r="X793"/>
      <c r="Y793"/>
      <c r="Z793"/>
      <c r="AA793"/>
      <c r="AB793"/>
      <c r="AC793"/>
      <c r="AD793"/>
      <c r="AE793"/>
      <c r="AF793" s="13"/>
      <c r="AG793" s="13"/>
      <c r="AH793"/>
      <c r="AI793"/>
      <c r="AJ793"/>
      <c r="AK793"/>
      <c r="AL793"/>
      <c r="AM793"/>
      <c r="AN793"/>
      <c r="AO793"/>
      <c r="AP793"/>
      <c r="AQ793"/>
      <c r="AR793"/>
      <c r="AS793"/>
      <c r="AT793" s="59">
        <f>VLOOKUP($BR793,Tables!$D$14:$I$27,2,FALSE)*W793</f>
        <v>0</v>
      </c>
      <c r="AU793" s="59">
        <f>VLOOKUP($BR793,Tables!$D$14:$I$27,3,FALSE)</f>
        <v>0</v>
      </c>
      <c r="AV793" s="59">
        <f>VLOOKUP($BR793,Tables!$D$14:$I$27,4,FALSE)*W793</f>
        <v>0</v>
      </c>
      <c r="AW793" s="59">
        <f>VLOOKUP($BR793,Tables!$D$14:$I$27,5,FALSE)*W793</f>
        <v>0</v>
      </c>
      <c r="AX793" s="52">
        <f>IF(ISERROR(VLOOKUP(V793,Tables!$A$2:$B$27,2,FALSE))=TRUE,0,VLOOKUP(V793,Tables!$A$2:$B$27,2,FALSE))*VLOOKUP(BR793,Tables!$D$14:$J$27,7,FALSE)</f>
        <v>0</v>
      </c>
      <c r="AY793" s="52">
        <f>IF(ISERROR(VLOOKUP(BS793,Tables!$A$2:$B$31,2,FALSE))=TRUE,0,VLOOKUP(BS793,Tables!$A$2:$B$31,2,FALSE))</f>
        <v>0</v>
      </c>
      <c r="AZ793" s="59">
        <f>VLOOKUP($BR793,Tables!$D$14:$K$27,8,FALSE)</f>
        <v>0</v>
      </c>
      <c r="BA793" s="59">
        <f>IF(OR(BR793="T150",BR793="HYBT150"),W793*Tables!$L$23,0)</f>
        <v>0</v>
      </c>
      <c r="BB793" s="59">
        <f>IF(OR(BR793="T200",BR793="HYBT200"),W793*Tables!$E$24,0)</f>
        <v>0</v>
      </c>
      <c r="BC793" s="61">
        <f t="shared" si="165"/>
        <v>0</v>
      </c>
      <c r="BD793" s="55" t="str">
        <f t="shared" si="175"/>
        <v/>
      </c>
      <c r="BE793" s="55" t="str">
        <f t="shared" si="175"/>
        <v/>
      </c>
      <c r="BF793" s="55" t="str">
        <f t="shared" si="175"/>
        <v/>
      </c>
      <c r="BG793" s="55" t="str">
        <f t="shared" si="175"/>
        <v/>
      </c>
      <c r="BH793" s="55" t="str">
        <f t="shared" si="175"/>
        <v/>
      </c>
      <c r="BI793" s="55" t="str">
        <f t="shared" si="175"/>
        <v/>
      </c>
      <c r="BJ793" s="55" t="str">
        <f t="shared" si="175"/>
        <v/>
      </c>
      <c r="BK793" s="55" t="str">
        <f t="shared" si="175"/>
        <v/>
      </c>
      <c r="BL793" s="55" t="str">
        <f t="shared" si="175"/>
        <v/>
      </c>
      <c r="BM793" s="55" t="str">
        <f t="shared" si="175"/>
        <v/>
      </c>
      <c r="BN793" s="55" t="str">
        <f t="shared" si="175"/>
        <v/>
      </c>
      <c r="BO793" s="55" t="str">
        <f t="shared" si="175"/>
        <v/>
      </c>
      <c r="BP793" s="55" t="str">
        <f t="shared" si="175"/>
        <v/>
      </c>
      <c r="BQ793" s="55" t="str">
        <f t="shared" si="175"/>
        <v/>
      </c>
      <c r="BR793" s="62" t="str">
        <f t="shared" si="166"/>
        <v>Base</v>
      </c>
      <c r="BS793" s="62" t="str">
        <f t="shared" si="167"/>
        <v/>
      </c>
      <c r="BT793" s="63">
        <f t="shared" si="168"/>
        <v>1</v>
      </c>
      <c r="BU793" s="64">
        <f t="shared" si="169"/>
        <v>-0.94</v>
      </c>
      <c r="BV793" s="64">
        <f t="shared" si="170"/>
        <v>-0.88</v>
      </c>
      <c r="BW793" s="64">
        <f t="shared" si="171"/>
        <v>0</v>
      </c>
      <c r="BX793" s="65">
        <f t="shared" si="172"/>
        <v>-0.94</v>
      </c>
      <c r="BY793" s="65">
        <f t="shared" si="173"/>
        <v>-0.88</v>
      </c>
      <c r="BZ793" s="65">
        <f t="shared" si="174"/>
        <v>2</v>
      </c>
    </row>
    <row r="794" spans="1:78" ht="15.5" x14ac:dyDescent="0.35">
      <c r="A794"/>
      <c r="B794"/>
      <c r="C794"/>
      <c r="D794"/>
      <c r="E794"/>
      <c r="F794"/>
      <c r="G794"/>
      <c r="H794"/>
      <c r="I794" s="13"/>
      <c r="J794" s="13"/>
      <c r="K794" s="13"/>
      <c r="L794"/>
      <c r="M794"/>
      <c r="N794"/>
      <c r="O794"/>
      <c r="P794"/>
      <c r="Q794"/>
      <c r="R794"/>
      <c r="S794"/>
      <c r="T794"/>
      <c r="U794"/>
      <c r="V794"/>
      <c r="W794"/>
      <c r="X794"/>
      <c r="Y794"/>
      <c r="Z794"/>
      <c r="AA794"/>
      <c r="AB794"/>
      <c r="AC794"/>
      <c r="AD794"/>
      <c r="AE794"/>
      <c r="AF794" s="13"/>
      <c r="AG794" s="13"/>
      <c r="AH794"/>
      <c r="AI794"/>
      <c r="AJ794"/>
      <c r="AK794"/>
      <c r="AL794"/>
      <c r="AM794"/>
      <c r="AN794"/>
      <c r="AO794"/>
      <c r="AP794"/>
      <c r="AQ794"/>
      <c r="AR794"/>
      <c r="AS794"/>
      <c r="AT794" s="59">
        <f>VLOOKUP($BR794,Tables!$D$14:$I$27,2,FALSE)*W794</f>
        <v>0</v>
      </c>
      <c r="AU794" s="59">
        <f>VLOOKUP($BR794,Tables!$D$14:$I$27,3,FALSE)</f>
        <v>0</v>
      </c>
      <c r="AV794" s="59">
        <f>VLOOKUP($BR794,Tables!$D$14:$I$27,4,FALSE)*W794</f>
        <v>0</v>
      </c>
      <c r="AW794" s="59">
        <f>VLOOKUP($BR794,Tables!$D$14:$I$27,5,FALSE)*W794</f>
        <v>0</v>
      </c>
      <c r="AX794" s="52">
        <f>IF(ISERROR(VLOOKUP(V794,Tables!$A$2:$B$27,2,FALSE))=TRUE,0,VLOOKUP(V794,Tables!$A$2:$B$27,2,FALSE))*VLOOKUP(BR794,Tables!$D$14:$J$27,7,FALSE)</f>
        <v>0</v>
      </c>
      <c r="AY794" s="52">
        <f>IF(ISERROR(VLOOKUP(BS794,Tables!$A$2:$B$31,2,FALSE))=TRUE,0,VLOOKUP(BS794,Tables!$A$2:$B$31,2,FALSE))</f>
        <v>0</v>
      </c>
      <c r="AZ794" s="59">
        <f>VLOOKUP($BR794,Tables!$D$14:$K$27,8,FALSE)</f>
        <v>0</v>
      </c>
      <c r="BA794" s="59">
        <f>IF(OR(BR794="T150",BR794="HYBT150"),W794*Tables!$L$23,0)</f>
        <v>0</v>
      </c>
      <c r="BB794" s="59">
        <f>IF(OR(BR794="T200",BR794="HYBT200"),W794*Tables!$E$24,0)</f>
        <v>0</v>
      </c>
      <c r="BC794" s="61">
        <f t="shared" si="165"/>
        <v>0</v>
      </c>
      <c r="BD794" s="55" t="str">
        <f t="shared" si="175"/>
        <v/>
      </c>
      <c r="BE794" s="55" t="str">
        <f t="shared" si="175"/>
        <v/>
      </c>
      <c r="BF794" s="55" t="str">
        <f t="shared" si="175"/>
        <v/>
      </c>
      <c r="BG794" s="55" t="str">
        <f t="shared" si="175"/>
        <v/>
      </c>
      <c r="BH794" s="55" t="str">
        <f t="shared" si="175"/>
        <v/>
      </c>
      <c r="BI794" s="55" t="str">
        <f t="shared" si="175"/>
        <v/>
      </c>
      <c r="BJ794" s="55" t="str">
        <f t="shared" si="175"/>
        <v/>
      </c>
      <c r="BK794" s="55" t="str">
        <f t="shared" si="175"/>
        <v/>
      </c>
      <c r="BL794" s="55" t="str">
        <f t="shared" si="175"/>
        <v/>
      </c>
      <c r="BM794" s="55" t="str">
        <f t="shared" si="175"/>
        <v/>
      </c>
      <c r="BN794" s="55" t="str">
        <f t="shared" si="175"/>
        <v/>
      </c>
      <c r="BO794" s="55" t="str">
        <f t="shared" si="175"/>
        <v/>
      </c>
      <c r="BP794" s="55" t="str">
        <f t="shared" si="175"/>
        <v/>
      </c>
      <c r="BQ794" s="55" t="str">
        <f t="shared" si="175"/>
        <v/>
      </c>
      <c r="BR794" s="62" t="str">
        <f t="shared" si="166"/>
        <v>Base</v>
      </c>
      <c r="BS794" s="62" t="str">
        <f t="shared" si="167"/>
        <v/>
      </c>
      <c r="BT794" s="63">
        <f t="shared" si="168"/>
        <v>1</v>
      </c>
      <c r="BU794" s="64">
        <f t="shared" si="169"/>
        <v>-0.94</v>
      </c>
      <c r="BV794" s="64">
        <f t="shared" si="170"/>
        <v>-0.88</v>
      </c>
      <c r="BW794" s="64">
        <f t="shared" si="171"/>
        <v>0</v>
      </c>
      <c r="BX794" s="65">
        <f t="shared" si="172"/>
        <v>-0.94</v>
      </c>
      <c r="BY794" s="65">
        <f t="shared" si="173"/>
        <v>-0.88</v>
      </c>
      <c r="BZ794" s="65">
        <f t="shared" si="174"/>
        <v>2</v>
      </c>
    </row>
    <row r="795" spans="1:78" ht="15.5" x14ac:dyDescent="0.35">
      <c r="A795"/>
      <c r="B795"/>
      <c r="C795"/>
      <c r="D795"/>
      <c r="E795"/>
      <c r="F795"/>
      <c r="G795"/>
      <c r="H795"/>
      <c r="I795" s="13"/>
      <c r="J795" s="13"/>
      <c r="K795" s="13"/>
      <c r="L795"/>
      <c r="M795"/>
      <c r="N795"/>
      <c r="O795"/>
      <c r="P795"/>
      <c r="Q795"/>
      <c r="R795"/>
      <c r="S795"/>
      <c r="T795"/>
      <c r="U795"/>
      <c r="V795"/>
      <c r="W795"/>
      <c r="X795"/>
      <c r="Y795"/>
      <c r="Z795"/>
      <c r="AA795"/>
      <c r="AB795"/>
      <c r="AC795"/>
      <c r="AD795"/>
      <c r="AE795"/>
      <c r="AF795" s="13"/>
      <c r="AG795" s="13"/>
      <c r="AH795"/>
      <c r="AI795"/>
      <c r="AJ795"/>
      <c r="AK795"/>
      <c r="AL795"/>
      <c r="AM795" s="13"/>
      <c r="AN795" s="13"/>
      <c r="AO795"/>
      <c r="AP795"/>
      <c r="AQ795"/>
      <c r="AR795"/>
      <c r="AS795"/>
      <c r="AT795" s="59">
        <f>VLOOKUP($BR795,Tables!$D$14:$I$27,2,FALSE)*W795</f>
        <v>0</v>
      </c>
      <c r="AU795" s="59">
        <f>VLOOKUP($BR795,Tables!$D$14:$I$27,3,FALSE)</f>
        <v>0</v>
      </c>
      <c r="AV795" s="59">
        <f>VLOOKUP($BR795,Tables!$D$14:$I$27,4,FALSE)*W795</f>
        <v>0</v>
      </c>
      <c r="AW795" s="59">
        <f>VLOOKUP($BR795,Tables!$D$14:$I$27,5,FALSE)*W795</f>
        <v>0</v>
      </c>
      <c r="AX795" s="52">
        <f>IF(ISERROR(VLOOKUP(V795,Tables!$A$2:$B$27,2,FALSE))=TRUE,0,VLOOKUP(V795,Tables!$A$2:$B$27,2,FALSE))*VLOOKUP(BR795,Tables!$D$14:$J$27,7,FALSE)</f>
        <v>0</v>
      </c>
      <c r="AY795" s="52">
        <f>IF(ISERROR(VLOOKUP(BS795,Tables!$A$2:$B$31,2,FALSE))=TRUE,0,VLOOKUP(BS795,Tables!$A$2:$B$31,2,FALSE))</f>
        <v>0</v>
      </c>
      <c r="AZ795" s="59">
        <f>VLOOKUP($BR795,Tables!$D$14:$K$27,8,FALSE)</f>
        <v>0</v>
      </c>
      <c r="BA795" s="59">
        <f>IF(OR(BR795="T150",BR795="HYBT150"),W795*Tables!$L$23,0)</f>
        <v>0</v>
      </c>
      <c r="BB795" s="59">
        <f>IF(OR(BR795="T200",BR795="HYBT200"),W795*Tables!$E$24,0)</f>
        <v>0</v>
      </c>
      <c r="BC795" s="61">
        <f t="shared" si="165"/>
        <v>0</v>
      </c>
      <c r="BD795" s="55" t="str">
        <f t="shared" si="175"/>
        <v/>
      </c>
      <c r="BE795" s="55" t="str">
        <f t="shared" si="175"/>
        <v/>
      </c>
      <c r="BF795" s="55" t="str">
        <f t="shared" si="175"/>
        <v/>
      </c>
      <c r="BG795" s="55" t="str">
        <f t="shared" si="175"/>
        <v/>
      </c>
      <c r="BH795" s="55" t="str">
        <f t="shared" si="175"/>
        <v/>
      </c>
      <c r="BI795" s="55" t="str">
        <f t="shared" si="175"/>
        <v/>
      </c>
      <c r="BJ795" s="55" t="str">
        <f t="shared" si="175"/>
        <v/>
      </c>
      <c r="BK795" s="55" t="str">
        <f t="shared" si="175"/>
        <v/>
      </c>
      <c r="BL795" s="55" t="str">
        <f t="shared" si="175"/>
        <v/>
      </c>
      <c r="BM795" s="55" t="str">
        <f t="shared" si="175"/>
        <v/>
      </c>
      <c r="BN795" s="55" t="str">
        <f t="shared" si="175"/>
        <v/>
      </c>
      <c r="BO795" s="55" t="str">
        <f t="shared" si="175"/>
        <v/>
      </c>
      <c r="BP795" s="55" t="str">
        <f t="shared" si="175"/>
        <v/>
      </c>
      <c r="BQ795" s="55" t="str">
        <f t="shared" si="175"/>
        <v/>
      </c>
      <c r="BR795" s="62" t="str">
        <f t="shared" si="166"/>
        <v>Base</v>
      </c>
      <c r="BS795" s="62" t="str">
        <f t="shared" si="167"/>
        <v/>
      </c>
      <c r="BT795" s="63">
        <f t="shared" si="168"/>
        <v>1</v>
      </c>
      <c r="BU795" s="64">
        <f t="shared" si="169"/>
        <v>-0.94</v>
      </c>
      <c r="BV795" s="64">
        <f t="shared" si="170"/>
        <v>-0.88</v>
      </c>
      <c r="BW795" s="64">
        <f t="shared" si="171"/>
        <v>0</v>
      </c>
      <c r="BX795" s="65">
        <f t="shared" si="172"/>
        <v>-0.94</v>
      </c>
      <c r="BY795" s="65">
        <f t="shared" si="173"/>
        <v>-0.88</v>
      </c>
      <c r="BZ795" s="65">
        <f t="shared" si="174"/>
        <v>2</v>
      </c>
    </row>
    <row r="796" spans="1:78" ht="15.5" x14ac:dyDescent="0.35">
      <c r="A796"/>
      <c r="B796"/>
      <c r="C796"/>
      <c r="D796"/>
      <c r="E796"/>
      <c r="F796"/>
      <c r="G796"/>
      <c r="H796"/>
      <c r="I796" s="13"/>
      <c r="J796" s="13"/>
      <c r="K796" s="13"/>
      <c r="L796"/>
      <c r="M796"/>
      <c r="N796"/>
      <c r="O796"/>
      <c r="P796"/>
      <c r="Q796"/>
      <c r="R796"/>
      <c r="S796"/>
      <c r="T796"/>
      <c r="U796"/>
      <c r="V796"/>
      <c r="W796"/>
      <c r="X796"/>
      <c r="Y796"/>
      <c r="Z796"/>
      <c r="AA796"/>
      <c r="AB796"/>
      <c r="AC796"/>
      <c r="AD796"/>
      <c r="AE796"/>
      <c r="AF796" s="13"/>
      <c r="AG796" s="13"/>
      <c r="AH796"/>
      <c r="AI796"/>
      <c r="AJ796"/>
      <c r="AK796"/>
      <c r="AL796"/>
      <c r="AM796" s="13"/>
      <c r="AN796" s="13"/>
      <c r="AO796"/>
      <c r="AP796"/>
      <c r="AQ796"/>
      <c r="AR796"/>
      <c r="AS796"/>
      <c r="AT796" s="59">
        <f>VLOOKUP($BR796,Tables!$D$14:$I$27,2,FALSE)*W796</f>
        <v>0</v>
      </c>
      <c r="AU796" s="59">
        <f>VLOOKUP($BR796,Tables!$D$14:$I$27,3,FALSE)</f>
        <v>0</v>
      </c>
      <c r="AV796" s="59">
        <f>VLOOKUP($BR796,Tables!$D$14:$I$27,4,FALSE)*W796</f>
        <v>0</v>
      </c>
      <c r="AW796" s="59">
        <f>VLOOKUP($BR796,Tables!$D$14:$I$27,5,FALSE)*W796</f>
        <v>0</v>
      </c>
      <c r="AX796" s="52">
        <f>IF(ISERROR(VLOOKUP(V796,Tables!$A$2:$B$27,2,FALSE))=TRUE,0,VLOOKUP(V796,Tables!$A$2:$B$27,2,FALSE))*VLOOKUP(BR796,Tables!$D$14:$J$27,7,FALSE)</f>
        <v>0</v>
      </c>
      <c r="AY796" s="52">
        <f>IF(ISERROR(VLOOKUP(BS796,Tables!$A$2:$B$31,2,FALSE))=TRUE,0,VLOOKUP(BS796,Tables!$A$2:$B$31,2,FALSE))</f>
        <v>0</v>
      </c>
      <c r="AZ796" s="59">
        <f>VLOOKUP($BR796,Tables!$D$14:$K$27,8,FALSE)</f>
        <v>0</v>
      </c>
      <c r="BA796" s="59">
        <f>IF(OR(BR796="T150",BR796="HYBT150"),W796*Tables!$L$23,0)</f>
        <v>0</v>
      </c>
      <c r="BB796" s="59">
        <f>IF(OR(BR796="T200",BR796="HYBT200"),W796*Tables!$E$24,0)</f>
        <v>0</v>
      </c>
      <c r="BC796" s="61">
        <f t="shared" si="165"/>
        <v>0</v>
      </c>
      <c r="BD796" s="55" t="str">
        <f t="shared" si="175"/>
        <v/>
      </c>
      <c r="BE796" s="55" t="str">
        <f t="shared" si="175"/>
        <v/>
      </c>
      <c r="BF796" s="55" t="str">
        <f t="shared" si="175"/>
        <v/>
      </c>
      <c r="BG796" s="55" t="str">
        <f t="shared" ref="BD796:BQ814" si="176">IF(ISERROR(SEARCHB(" "&amp;BG$1&amp;" "," "&amp;$L796&amp;" "))=TRUE,"",BG$1)</f>
        <v/>
      </c>
      <c r="BH796" s="55" t="str">
        <f t="shared" si="176"/>
        <v/>
      </c>
      <c r="BI796" s="55" t="str">
        <f t="shared" si="176"/>
        <v/>
      </c>
      <c r="BJ796" s="55" t="str">
        <f t="shared" si="176"/>
        <v/>
      </c>
      <c r="BK796" s="55" t="str">
        <f t="shared" si="176"/>
        <v/>
      </c>
      <c r="BL796" s="55" t="str">
        <f t="shared" si="176"/>
        <v/>
      </c>
      <c r="BM796" s="55" t="str">
        <f t="shared" si="176"/>
        <v/>
      </c>
      <c r="BN796" s="55" t="str">
        <f t="shared" si="176"/>
        <v/>
      </c>
      <c r="BO796" s="55" t="str">
        <f t="shared" si="176"/>
        <v/>
      </c>
      <c r="BP796" s="55" t="str">
        <f t="shared" si="176"/>
        <v/>
      </c>
      <c r="BQ796" s="55" t="str">
        <f t="shared" si="176"/>
        <v/>
      </c>
      <c r="BR796" s="62" t="str">
        <f t="shared" si="166"/>
        <v>Base</v>
      </c>
      <c r="BS796" s="62" t="str">
        <f t="shared" si="167"/>
        <v/>
      </c>
      <c r="BT796" s="63">
        <f t="shared" si="168"/>
        <v>1</v>
      </c>
      <c r="BU796" s="64">
        <f t="shared" si="169"/>
        <v>-0.94</v>
      </c>
      <c r="BV796" s="64">
        <f t="shared" si="170"/>
        <v>-0.88</v>
      </c>
      <c r="BW796" s="64">
        <f t="shared" si="171"/>
        <v>0</v>
      </c>
      <c r="BX796" s="65">
        <f t="shared" si="172"/>
        <v>-0.94</v>
      </c>
      <c r="BY796" s="65">
        <f t="shared" si="173"/>
        <v>-0.88</v>
      </c>
      <c r="BZ796" s="65">
        <f t="shared" si="174"/>
        <v>2</v>
      </c>
    </row>
    <row r="797" spans="1:78" ht="15.5" x14ac:dyDescent="0.35">
      <c r="A797"/>
      <c r="B797"/>
      <c r="C797"/>
      <c r="D797"/>
      <c r="E797"/>
      <c r="F797"/>
      <c r="G797"/>
      <c r="H797"/>
      <c r="I797" s="13"/>
      <c r="J797" s="13"/>
      <c r="K797" s="13"/>
      <c r="L797"/>
      <c r="M797"/>
      <c r="N797"/>
      <c r="O797"/>
      <c r="P797"/>
      <c r="Q797"/>
      <c r="R797"/>
      <c r="S797"/>
      <c r="T797"/>
      <c r="U797"/>
      <c r="V797"/>
      <c r="W797"/>
      <c r="X797"/>
      <c r="Y797"/>
      <c r="Z797"/>
      <c r="AA797"/>
      <c r="AB797"/>
      <c r="AC797"/>
      <c r="AD797"/>
      <c r="AE797"/>
      <c r="AF797" s="13"/>
      <c r="AG797" s="13"/>
      <c r="AH797"/>
      <c r="AI797"/>
      <c r="AJ797"/>
      <c r="AK797"/>
      <c r="AL797"/>
      <c r="AM797" s="13"/>
      <c r="AN797" s="13"/>
      <c r="AO797"/>
      <c r="AP797"/>
      <c r="AQ797"/>
      <c r="AR797"/>
      <c r="AS797"/>
      <c r="AT797" s="59">
        <f>VLOOKUP($BR797,Tables!$D$14:$I$27,2,FALSE)*W797</f>
        <v>0</v>
      </c>
      <c r="AU797" s="59">
        <f>VLOOKUP($BR797,Tables!$D$14:$I$27,3,FALSE)</f>
        <v>0</v>
      </c>
      <c r="AV797" s="59">
        <f>VLOOKUP($BR797,Tables!$D$14:$I$27,4,FALSE)*W797</f>
        <v>0</v>
      </c>
      <c r="AW797" s="59">
        <f>VLOOKUP($BR797,Tables!$D$14:$I$27,5,FALSE)*W797</f>
        <v>0</v>
      </c>
      <c r="AX797" s="52">
        <f>IF(ISERROR(VLOOKUP(V797,Tables!$A$2:$B$27,2,FALSE))=TRUE,0,VLOOKUP(V797,Tables!$A$2:$B$27,2,FALSE))*VLOOKUP(BR797,Tables!$D$14:$J$27,7,FALSE)</f>
        <v>0</v>
      </c>
      <c r="AY797" s="52">
        <f>IF(ISERROR(VLOOKUP(BS797,Tables!$A$2:$B$31,2,FALSE))=TRUE,0,VLOOKUP(BS797,Tables!$A$2:$B$31,2,FALSE))</f>
        <v>0</v>
      </c>
      <c r="AZ797" s="59">
        <f>VLOOKUP($BR797,Tables!$D$14:$K$27,8,FALSE)</f>
        <v>0</v>
      </c>
      <c r="BA797" s="59">
        <f>IF(OR(BR797="T150",BR797="HYBT150"),W797*Tables!$L$23,0)</f>
        <v>0</v>
      </c>
      <c r="BB797" s="59">
        <f>IF(OR(BR797="T200",BR797="HYBT200"),W797*Tables!$E$24,0)</f>
        <v>0</v>
      </c>
      <c r="BC797" s="61">
        <f t="shared" si="165"/>
        <v>0</v>
      </c>
      <c r="BD797" s="55" t="str">
        <f t="shared" si="176"/>
        <v/>
      </c>
      <c r="BE797" s="55" t="str">
        <f t="shared" si="176"/>
        <v/>
      </c>
      <c r="BF797" s="55" t="str">
        <f t="shared" si="176"/>
        <v/>
      </c>
      <c r="BG797" s="55" t="str">
        <f t="shared" si="176"/>
        <v/>
      </c>
      <c r="BH797" s="55" t="str">
        <f t="shared" si="176"/>
        <v/>
      </c>
      <c r="BI797" s="55" t="str">
        <f t="shared" si="176"/>
        <v/>
      </c>
      <c r="BJ797" s="55" t="str">
        <f t="shared" si="176"/>
        <v/>
      </c>
      <c r="BK797" s="55" t="str">
        <f t="shared" si="176"/>
        <v/>
      </c>
      <c r="BL797" s="55" t="str">
        <f t="shared" si="176"/>
        <v/>
      </c>
      <c r="BM797" s="55" t="str">
        <f t="shared" si="176"/>
        <v/>
      </c>
      <c r="BN797" s="55" t="str">
        <f t="shared" si="176"/>
        <v/>
      </c>
      <c r="BO797" s="55" t="str">
        <f t="shared" si="176"/>
        <v/>
      </c>
      <c r="BP797" s="55" t="str">
        <f t="shared" si="176"/>
        <v/>
      </c>
      <c r="BQ797" s="55" t="str">
        <f t="shared" si="176"/>
        <v/>
      </c>
      <c r="BR797" s="62" t="str">
        <f t="shared" si="166"/>
        <v>Base</v>
      </c>
      <c r="BS797" s="62" t="str">
        <f t="shared" si="167"/>
        <v/>
      </c>
      <c r="BT797" s="63">
        <f t="shared" si="168"/>
        <v>1</v>
      </c>
      <c r="BU797" s="64">
        <f t="shared" si="169"/>
        <v>-0.94</v>
      </c>
      <c r="BV797" s="64">
        <f t="shared" si="170"/>
        <v>-0.88</v>
      </c>
      <c r="BW797" s="64">
        <f t="shared" si="171"/>
        <v>0</v>
      </c>
      <c r="BX797" s="65">
        <f t="shared" si="172"/>
        <v>-0.94</v>
      </c>
      <c r="BY797" s="65">
        <f t="shared" si="173"/>
        <v>-0.88</v>
      </c>
      <c r="BZ797" s="65">
        <f t="shared" si="174"/>
        <v>2</v>
      </c>
    </row>
    <row r="798" spans="1:78" ht="15.5" x14ac:dyDescent="0.35">
      <c r="A798"/>
      <c r="B798"/>
      <c r="C798"/>
      <c r="D798"/>
      <c r="E798"/>
      <c r="F798"/>
      <c r="G798"/>
      <c r="H798"/>
      <c r="I798" s="13"/>
      <c r="J798" s="13"/>
      <c r="K798" s="13"/>
      <c r="L798"/>
      <c r="M798"/>
      <c r="N798"/>
      <c r="O798"/>
      <c r="P798"/>
      <c r="Q798"/>
      <c r="R798"/>
      <c r="S798"/>
      <c r="T798"/>
      <c r="U798"/>
      <c r="V798"/>
      <c r="W798"/>
      <c r="X798"/>
      <c r="Y798"/>
      <c r="Z798"/>
      <c r="AA798"/>
      <c r="AB798"/>
      <c r="AC798"/>
      <c r="AD798"/>
      <c r="AE798"/>
      <c r="AF798" s="13"/>
      <c r="AG798" s="13"/>
      <c r="AH798"/>
      <c r="AI798"/>
      <c r="AJ798"/>
      <c r="AK798"/>
      <c r="AL798"/>
      <c r="AM798" s="13"/>
      <c r="AN798" s="13"/>
      <c r="AO798"/>
      <c r="AP798"/>
      <c r="AQ798"/>
      <c r="AR798"/>
      <c r="AS798"/>
      <c r="AT798" s="59">
        <f>VLOOKUP($BR798,Tables!$D$14:$I$27,2,FALSE)*W798</f>
        <v>0</v>
      </c>
      <c r="AU798" s="59">
        <f>VLOOKUP($BR798,Tables!$D$14:$I$27,3,FALSE)</f>
        <v>0</v>
      </c>
      <c r="AV798" s="59">
        <f>VLOOKUP($BR798,Tables!$D$14:$I$27,4,FALSE)*W798</f>
        <v>0</v>
      </c>
      <c r="AW798" s="59">
        <f>VLOOKUP($BR798,Tables!$D$14:$I$27,5,FALSE)*W798</f>
        <v>0</v>
      </c>
      <c r="AX798" s="52">
        <f>IF(ISERROR(VLOOKUP(V798,Tables!$A$2:$B$27,2,FALSE))=TRUE,0,VLOOKUP(V798,Tables!$A$2:$B$27,2,FALSE))*VLOOKUP(BR798,Tables!$D$14:$J$27,7,FALSE)</f>
        <v>0</v>
      </c>
      <c r="AY798" s="52">
        <f>IF(ISERROR(VLOOKUP(BS798,Tables!$A$2:$B$31,2,FALSE))=TRUE,0,VLOOKUP(BS798,Tables!$A$2:$B$31,2,FALSE))</f>
        <v>0</v>
      </c>
      <c r="AZ798" s="59">
        <f>VLOOKUP($BR798,Tables!$D$14:$K$27,8,FALSE)</f>
        <v>0</v>
      </c>
      <c r="BA798" s="59">
        <f>IF(OR(BR798="T150",BR798="HYBT150"),W798*Tables!$L$23,0)</f>
        <v>0</v>
      </c>
      <c r="BB798" s="59">
        <f>IF(OR(BR798="T200",BR798="HYBT200"),W798*Tables!$E$24,0)</f>
        <v>0</v>
      </c>
      <c r="BC798" s="61">
        <f t="shared" si="165"/>
        <v>0</v>
      </c>
      <c r="BD798" s="55" t="str">
        <f t="shared" si="176"/>
        <v/>
      </c>
      <c r="BE798" s="55" t="str">
        <f t="shared" si="176"/>
        <v/>
      </c>
      <c r="BF798" s="55" t="str">
        <f t="shared" si="176"/>
        <v/>
      </c>
      <c r="BG798" s="55" t="str">
        <f t="shared" si="176"/>
        <v/>
      </c>
      <c r="BH798" s="55" t="str">
        <f t="shared" si="176"/>
        <v/>
      </c>
      <c r="BI798" s="55" t="str">
        <f t="shared" si="176"/>
        <v/>
      </c>
      <c r="BJ798" s="55" t="str">
        <f t="shared" si="176"/>
        <v/>
      </c>
      <c r="BK798" s="55" t="str">
        <f t="shared" si="176"/>
        <v/>
      </c>
      <c r="BL798" s="55" t="str">
        <f t="shared" si="176"/>
        <v/>
      </c>
      <c r="BM798" s="55" t="str">
        <f t="shared" si="176"/>
        <v/>
      </c>
      <c r="BN798" s="55" t="str">
        <f t="shared" si="176"/>
        <v/>
      </c>
      <c r="BO798" s="55" t="str">
        <f t="shared" si="176"/>
        <v/>
      </c>
      <c r="BP798" s="55" t="str">
        <f t="shared" si="176"/>
        <v/>
      </c>
      <c r="BQ798" s="55" t="str">
        <f t="shared" si="176"/>
        <v/>
      </c>
      <c r="BR798" s="62" t="str">
        <f t="shared" si="166"/>
        <v>Base</v>
      </c>
      <c r="BS798" s="62" t="str">
        <f t="shared" si="167"/>
        <v/>
      </c>
      <c r="BT798" s="63">
        <f t="shared" si="168"/>
        <v>1</v>
      </c>
      <c r="BU798" s="64">
        <f t="shared" si="169"/>
        <v>-0.94</v>
      </c>
      <c r="BV798" s="64">
        <f t="shared" si="170"/>
        <v>-0.88</v>
      </c>
      <c r="BW798" s="64">
        <f t="shared" si="171"/>
        <v>0</v>
      </c>
      <c r="BX798" s="65">
        <f t="shared" si="172"/>
        <v>-0.94</v>
      </c>
      <c r="BY798" s="65">
        <f t="shared" si="173"/>
        <v>-0.88</v>
      </c>
      <c r="BZ798" s="65">
        <f t="shared" si="174"/>
        <v>2</v>
      </c>
    </row>
    <row r="799" spans="1:78" ht="15.5" x14ac:dyDescent="0.35">
      <c r="A799"/>
      <c r="B799"/>
      <c r="C799"/>
      <c r="D799"/>
      <c r="E799"/>
      <c r="F799"/>
      <c r="G799"/>
      <c r="H799"/>
      <c r="I799" s="13"/>
      <c r="J799" s="13"/>
      <c r="K799" s="13"/>
      <c r="L799"/>
      <c r="M799"/>
      <c r="N799"/>
      <c r="O799"/>
      <c r="P799"/>
      <c r="Q799"/>
      <c r="R799"/>
      <c r="S799"/>
      <c r="T799"/>
      <c r="U799"/>
      <c r="V799"/>
      <c r="W799"/>
      <c r="X799"/>
      <c r="Y799"/>
      <c r="Z799"/>
      <c r="AA799"/>
      <c r="AB799"/>
      <c r="AC799"/>
      <c r="AD799"/>
      <c r="AE799"/>
      <c r="AF799" s="13"/>
      <c r="AG799" s="13"/>
      <c r="AH799"/>
      <c r="AI799"/>
      <c r="AJ799"/>
      <c r="AK799"/>
      <c r="AL799"/>
      <c r="AM799" s="13"/>
      <c r="AN799" s="13"/>
      <c r="AO799"/>
      <c r="AP799"/>
      <c r="AQ799"/>
      <c r="AR799"/>
      <c r="AS799"/>
      <c r="AT799" s="59">
        <f>VLOOKUP($BR799,Tables!$D$14:$I$27,2,FALSE)*W799</f>
        <v>0</v>
      </c>
      <c r="AU799" s="59">
        <f>VLOOKUP($BR799,Tables!$D$14:$I$27,3,FALSE)</f>
        <v>0</v>
      </c>
      <c r="AV799" s="59">
        <f>VLOOKUP($BR799,Tables!$D$14:$I$27,4,FALSE)*W799</f>
        <v>0</v>
      </c>
      <c r="AW799" s="59">
        <f>VLOOKUP($BR799,Tables!$D$14:$I$27,5,FALSE)*W799</f>
        <v>0</v>
      </c>
      <c r="AX799" s="52">
        <f>IF(ISERROR(VLOOKUP(V799,Tables!$A$2:$B$27,2,FALSE))=TRUE,0,VLOOKUP(V799,Tables!$A$2:$B$27,2,FALSE))*VLOOKUP(BR799,Tables!$D$14:$J$27,7,FALSE)</f>
        <v>0</v>
      </c>
      <c r="AY799" s="52">
        <f>IF(ISERROR(VLOOKUP(BS799,Tables!$A$2:$B$31,2,FALSE))=TRUE,0,VLOOKUP(BS799,Tables!$A$2:$B$31,2,FALSE))</f>
        <v>0</v>
      </c>
      <c r="AZ799" s="59">
        <f>VLOOKUP($BR799,Tables!$D$14:$K$27,8,FALSE)</f>
        <v>0</v>
      </c>
      <c r="BA799" s="59">
        <f>IF(OR(BR799="T150",BR799="HYBT150"),W799*Tables!$L$23,0)</f>
        <v>0</v>
      </c>
      <c r="BB799" s="59">
        <f>IF(OR(BR799="T200",BR799="HYBT200"),W799*Tables!$E$24,0)</f>
        <v>0</v>
      </c>
      <c r="BC799" s="61">
        <f t="shared" si="165"/>
        <v>0</v>
      </c>
      <c r="BD799" s="55" t="str">
        <f t="shared" si="176"/>
        <v/>
      </c>
      <c r="BE799" s="55" t="str">
        <f t="shared" si="176"/>
        <v/>
      </c>
      <c r="BF799" s="55" t="str">
        <f t="shared" si="176"/>
        <v/>
      </c>
      <c r="BG799" s="55" t="str">
        <f t="shared" si="176"/>
        <v/>
      </c>
      <c r="BH799" s="55" t="str">
        <f t="shared" si="176"/>
        <v/>
      </c>
      <c r="BI799" s="55" t="str">
        <f t="shared" si="176"/>
        <v/>
      </c>
      <c r="BJ799" s="55" t="str">
        <f t="shared" si="176"/>
        <v/>
      </c>
      <c r="BK799" s="55" t="str">
        <f t="shared" si="176"/>
        <v/>
      </c>
      <c r="BL799" s="55" t="str">
        <f t="shared" si="176"/>
        <v/>
      </c>
      <c r="BM799" s="55" t="str">
        <f t="shared" si="176"/>
        <v/>
      </c>
      <c r="BN799" s="55" t="str">
        <f t="shared" si="176"/>
        <v/>
      </c>
      <c r="BO799" s="55" t="str">
        <f t="shared" si="176"/>
        <v/>
      </c>
      <c r="BP799" s="55" t="str">
        <f t="shared" si="176"/>
        <v/>
      </c>
      <c r="BQ799" s="55" t="str">
        <f t="shared" si="176"/>
        <v/>
      </c>
      <c r="BR799" s="62" t="str">
        <f t="shared" si="166"/>
        <v>Base</v>
      </c>
      <c r="BS799" s="62" t="str">
        <f t="shared" si="167"/>
        <v/>
      </c>
      <c r="BT799" s="63">
        <f t="shared" si="168"/>
        <v>1</v>
      </c>
      <c r="BU799" s="64">
        <f t="shared" si="169"/>
        <v>-0.94</v>
      </c>
      <c r="BV799" s="64">
        <f t="shared" si="170"/>
        <v>-0.88</v>
      </c>
      <c r="BW799" s="64">
        <f t="shared" si="171"/>
        <v>0</v>
      </c>
      <c r="BX799" s="65">
        <f t="shared" si="172"/>
        <v>-0.94</v>
      </c>
      <c r="BY799" s="65">
        <f t="shared" si="173"/>
        <v>-0.88</v>
      </c>
      <c r="BZ799" s="65">
        <f t="shared" si="174"/>
        <v>2</v>
      </c>
    </row>
    <row r="800" spans="1:78" ht="15.5" x14ac:dyDescent="0.35">
      <c r="A800"/>
      <c r="B800"/>
      <c r="C800"/>
      <c r="D800"/>
      <c r="E800"/>
      <c r="F800"/>
      <c r="G800"/>
      <c r="H800"/>
      <c r="I800" s="13"/>
      <c r="J800" s="13"/>
      <c r="K800" s="13"/>
      <c r="L800"/>
      <c r="M800"/>
      <c r="N800"/>
      <c r="O800"/>
      <c r="P800"/>
      <c r="Q800"/>
      <c r="R800"/>
      <c r="S800"/>
      <c r="T800"/>
      <c r="U800"/>
      <c r="V800"/>
      <c r="W800"/>
      <c r="X800"/>
      <c r="Y800"/>
      <c r="Z800"/>
      <c r="AA800"/>
      <c r="AB800"/>
      <c r="AC800"/>
      <c r="AD800"/>
      <c r="AE800"/>
      <c r="AF800" s="13"/>
      <c r="AG800" s="13"/>
      <c r="AH800"/>
      <c r="AI800"/>
      <c r="AJ800"/>
      <c r="AK800"/>
      <c r="AL800"/>
      <c r="AM800" s="13"/>
      <c r="AN800" s="13"/>
      <c r="AO800"/>
      <c r="AP800"/>
      <c r="AQ800"/>
      <c r="AR800"/>
      <c r="AS800"/>
      <c r="AT800" s="59">
        <f>VLOOKUP($BR800,Tables!$D$14:$I$27,2,FALSE)*W800</f>
        <v>0</v>
      </c>
      <c r="AU800" s="59">
        <f>VLOOKUP($BR800,Tables!$D$14:$I$27,3,FALSE)</f>
        <v>0</v>
      </c>
      <c r="AV800" s="59">
        <f>VLOOKUP($BR800,Tables!$D$14:$I$27,4,FALSE)*W800</f>
        <v>0</v>
      </c>
      <c r="AW800" s="59">
        <f>VLOOKUP($BR800,Tables!$D$14:$I$27,5,FALSE)*W800</f>
        <v>0</v>
      </c>
      <c r="AX800" s="52">
        <f>IF(ISERROR(VLOOKUP(V800,Tables!$A$2:$B$27,2,FALSE))=TRUE,0,VLOOKUP(V800,Tables!$A$2:$B$27,2,FALSE))*VLOOKUP(BR800,Tables!$D$14:$J$27,7,FALSE)</f>
        <v>0</v>
      </c>
      <c r="AY800" s="52">
        <f>IF(ISERROR(VLOOKUP(BS800,Tables!$A$2:$B$31,2,FALSE))=TRUE,0,VLOOKUP(BS800,Tables!$A$2:$B$31,2,FALSE))</f>
        <v>0</v>
      </c>
      <c r="AZ800" s="59">
        <f>VLOOKUP($BR800,Tables!$D$14:$K$27,8,FALSE)</f>
        <v>0</v>
      </c>
      <c r="BA800" s="59">
        <f>IF(OR(BR800="T150",BR800="HYBT150"),W800*Tables!$L$23,0)</f>
        <v>0</v>
      </c>
      <c r="BB800" s="59">
        <f>IF(OR(BR800="T200",BR800="HYBT200"),W800*Tables!$E$24,0)</f>
        <v>0</v>
      </c>
      <c r="BC800" s="61">
        <f t="shared" si="165"/>
        <v>0</v>
      </c>
      <c r="BD800" s="55" t="str">
        <f t="shared" si="176"/>
        <v/>
      </c>
      <c r="BE800" s="55" t="str">
        <f t="shared" si="176"/>
        <v/>
      </c>
      <c r="BF800" s="55" t="str">
        <f t="shared" si="176"/>
        <v/>
      </c>
      <c r="BG800" s="55" t="str">
        <f t="shared" si="176"/>
        <v/>
      </c>
      <c r="BH800" s="55" t="str">
        <f t="shared" si="176"/>
        <v/>
      </c>
      <c r="BI800" s="55" t="str">
        <f t="shared" si="176"/>
        <v/>
      </c>
      <c r="BJ800" s="55" t="str">
        <f t="shared" si="176"/>
        <v/>
      </c>
      <c r="BK800" s="55" t="str">
        <f t="shared" si="176"/>
        <v/>
      </c>
      <c r="BL800" s="55" t="str">
        <f t="shared" si="176"/>
        <v/>
      </c>
      <c r="BM800" s="55" t="str">
        <f t="shared" si="176"/>
        <v/>
      </c>
      <c r="BN800" s="55" t="str">
        <f t="shared" si="176"/>
        <v/>
      </c>
      <c r="BO800" s="55" t="str">
        <f t="shared" si="176"/>
        <v/>
      </c>
      <c r="BP800" s="55" t="str">
        <f t="shared" si="176"/>
        <v/>
      </c>
      <c r="BQ800" s="55" t="str">
        <f t="shared" si="176"/>
        <v/>
      </c>
      <c r="BR800" s="62" t="str">
        <f t="shared" si="166"/>
        <v>Base</v>
      </c>
      <c r="BS800" s="62" t="str">
        <f t="shared" si="167"/>
        <v/>
      </c>
      <c r="BT800" s="63">
        <f t="shared" si="168"/>
        <v>1</v>
      </c>
      <c r="BU800" s="64">
        <f t="shared" si="169"/>
        <v>-0.94</v>
      </c>
      <c r="BV800" s="64">
        <f t="shared" si="170"/>
        <v>-0.88</v>
      </c>
      <c r="BW800" s="64">
        <f t="shared" si="171"/>
        <v>0</v>
      </c>
      <c r="BX800" s="65">
        <f t="shared" si="172"/>
        <v>-0.94</v>
      </c>
      <c r="BY800" s="65">
        <f t="shared" si="173"/>
        <v>-0.88</v>
      </c>
      <c r="BZ800" s="65">
        <f t="shared" si="174"/>
        <v>2</v>
      </c>
    </row>
    <row r="801" spans="1:78" ht="15.5" x14ac:dyDescent="0.35">
      <c r="A801"/>
      <c r="B801"/>
      <c r="C801"/>
      <c r="D801"/>
      <c r="E801"/>
      <c r="F801"/>
      <c r="G801"/>
      <c r="H801"/>
      <c r="I801" s="13"/>
      <c r="J801" s="13"/>
      <c r="K801" s="13"/>
      <c r="L801"/>
      <c r="M801"/>
      <c r="N801"/>
      <c r="O801"/>
      <c r="P801"/>
      <c r="Q801"/>
      <c r="R801"/>
      <c r="S801"/>
      <c r="T801"/>
      <c r="U801"/>
      <c r="V801"/>
      <c r="W801"/>
      <c r="X801"/>
      <c r="Y801"/>
      <c r="Z801"/>
      <c r="AA801"/>
      <c r="AB801"/>
      <c r="AC801"/>
      <c r="AD801"/>
      <c r="AE801"/>
      <c r="AF801" s="13"/>
      <c r="AG801" s="13"/>
      <c r="AH801"/>
      <c r="AI801"/>
      <c r="AJ801"/>
      <c r="AK801"/>
      <c r="AL801"/>
      <c r="AM801" s="13"/>
      <c r="AN801" s="13"/>
      <c r="AO801"/>
      <c r="AP801"/>
      <c r="AQ801"/>
      <c r="AR801"/>
      <c r="AS801"/>
      <c r="AT801" s="59">
        <f>VLOOKUP($BR801,Tables!$D$14:$I$27,2,FALSE)*W801</f>
        <v>0</v>
      </c>
      <c r="AU801" s="59">
        <f>VLOOKUP($BR801,Tables!$D$14:$I$27,3,FALSE)</f>
        <v>0</v>
      </c>
      <c r="AV801" s="59">
        <f>VLOOKUP($BR801,Tables!$D$14:$I$27,4,FALSE)*W801</f>
        <v>0</v>
      </c>
      <c r="AW801" s="59">
        <f>VLOOKUP($BR801,Tables!$D$14:$I$27,5,FALSE)*W801</f>
        <v>0</v>
      </c>
      <c r="AX801" s="52">
        <f>IF(ISERROR(VLOOKUP(V801,Tables!$A$2:$B$27,2,FALSE))=TRUE,0,VLOOKUP(V801,Tables!$A$2:$B$27,2,FALSE))*VLOOKUP(BR801,Tables!$D$14:$J$27,7,FALSE)</f>
        <v>0</v>
      </c>
      <c r="AY801" s="52">
        <f>IF(ISERROR(VLOOKUP(BS801,Tables!$A$2:$B$31,2,FALSE))=TRUE,0,VLOOKUP(BS801,Tables!$A$2:$B$31,2,FALSE))</f>
        <v>0</v>
      </c>
      <c r="AZ801" s="59">
        <f>VLOOKUP($BR801,Tables!$D$14:$K$27,8,FALSE)</f>
        <v>0</v>
      </c>
      <c r="BA801" s="59">
        <f>IF(OR(BR801="T150",BR801="HYBT150"),W801*Tables!$L$23,0)</f>
        <v>0</v>
      </c>
      <c r="BB801" s="59">
        <f>IF(OR(BR801="T200",BR801="HYBT200"),W801*Tables!$E$24,0)</f>
        <v>0</v>
      </c>
      <c r="BC801" s="61">
        <f t="shared" si="165"/>
        <v>0</v>
      </c>
      <c r="BD801" s="55" t="str">
        <f t="shared" si="176"/>
        <v/>
      </c>
      <c r="BE801" s="55" t="str">
        <f t="shared" si="176"/>
        <v/>
      </c>
      <c r="BF801" s="55" t="str">
        <f t="shared" si="176"/>
        <v/>
      </c>
      <c r="BG801" s="55" t="str">
        <f t="shared" si="176"/>
        <v/>
      </c>
      <c r="BH801" s="55" t="str">
        <f t="shared" si="176"/>
        <v/>
      </c>
      <c r="BI801" s="55" t="str">
        <f t="shared" si="176"/>
        <v/>
      </c>
      <c r="BJ801" s="55" t="str">
        <f t="shared" si="176"/>
        <v/>
      </c>
      <c r="BK801" s="55" t="str">
        <f t="shared" si="176"/>
        <v/>
      </c>
      <c r="BL801" s="55" t="str">
        <f t="shared" si="176"/>
        <v/>
      </c>
      <c r="BM801" s="55" t="str">
        <f t="shared" si="176"/>
        <v/>
      </c>
      <c r="BN801" s="55" t="str">
        <f t="shared" si="176"/>
        <v/>
      </c>
      <c r="BO801" s="55" t="str">
        <f t="shared" si="176"/>
        <v/>
      </c>
      <c r="BP801" s="55" t="str">
        <f t="shared" si="176"/>
        <v/>
      </c>
      <c r="BQ801" s="55" t="str">
        <f t="shared" si="176"/>
        <v/>
      </c>
      <c r="BR801" s="62" t="str">
        <f t="shared" si="166"/>
        <v>Base</v>
      </c>
      <c r="BS801" s="62" t="str">
        <f t="shared" si="167"/>
        <v/>
      </c>
      <c r="BT801" s="63">
        <f t="shared" si="168"/>
        <v>1</v>
      </c>
      <c r="BU801" s="64">
        <f t="shared" si="169"/>
        <v>-0.94</v>
      </c>
      <c r="BV801" s="64">
        <f t="shared" si="170"/>
        <v>-0.88</v>
      </c>
      <c r="BW801" s="64">
        <f t="shared" si="171"/>
        <v>0</v>
      </c>
      <c r="BX801" s="65">
        <f t="shared" si="172"/>
        <v>-0.94</v>
      </c>
      <c r="BY801" s="65">
        <f t="shared" si="173"/>
        <v>-0.88</v>
      </c>
      <c r="BZ801" s="65">
        <f t="shared" si="174"/>
        <v>2</v>
      </c>
    </row>
    <row r="802" spans="1:78" ht="15.5" x14ac:dyDescent="0.35">
      <c r="A802"/>
      <c r="B802"/>
      <c r="C802"/>
      <c r="D802"/>
      <c r="E802"/>
      <c r="F802"/>
      <c r="G802"/>
      <c r="H802"/>
      <c r="I802" s="13"/>
      <c r="J802" s="13"/>
      <c r="K802" s="13"/>
      <c r="L802"/>
      <c r="M802"/>
      <c r="N802"/>
      <c r="O802"/>
      <c r="P802"/>
      <c r="Q802"/>
      <c r="R802"/>
      <c r="S802"/>
      <c r="T802"/>
      <c r="U802"/>
      <c r="V802"/>
      <c r="W802"/>
      <c r="X802"/>
      <c r="Y802"/>
      <c r="Z802"/>
      <c r="AA802"/>
      <c r="AB802"/>
      <c r="AC802"/>
      <c r="AD802"/>
      <c r="AE802"/>
      <c r="AF802" s="13"/>
      <c r="AG802" s="13"/>
      <c r="AH802"/>
      <c r="AI802"/>
      <c r="AJ802"/>
      <c r="AK802"/>
      <c r="AL802"/>
      <c r="AM802" s="13"/>
      <c r="AN802" s="13"/>
      <c r="AO802"/>
      <c r="AP802"/>
      <c r="AQ802"/>
      <c r="AR802"/>
      <c r="AS802"/>
      <c r="AT802" s="59">
        <f>VLOOKUP($BR802,Tables!$D$14:$I$27,2,FALSE)*W802</f>
        <v>0</v>
      </c>
      <c r="AU802" s="59">
        <f>VLOOKUP($BR802,Tables!$D$14:$I$27,3,FALSE)</f>
        <v>0</v>
      </c>
      <c r="AV802" s="59">
        <f>VLOOKUP($BR802,Tables!$D$14:$I$27,4,FALSE)*W802</f>
        <v>0</v>
      </c>
      <c r="AW802" s="59">
        <f>VLOOKUP($BR802,Tables!$D$14:$I$27,5,FALSE)*W802</f>
        <v>0</v>
      </c>
      <c r="AX802" s="52">
        <f>IF(ISERROR(VLOOKUP(V802,Tables!$A$2:$B$27,2,FALSE))=TRUE,0,VLOOKUP(V802,Tables!$A$2:$B$27,2,FALSE))*VLOOKUP(BR802,Tables!$D$14:$J$27,7,FALSE)</f>
        <v>0</v>
      </c>
      <c r="AY802" s="52">
        <f>IF(ISERROR(VLOOKUP(BS802,Tables!$A$2:$B$31,2,FALSE))=TRUE,0,VLOOKUP(BS802,Tables!$A$2:$B$31,2,FALSE))</f>
        <v>0</v>
      </c>
      <c r="AZ802" s="59">
        <f>VLOOKUP($BR802,Tables!$D$14:$K$27,8,FALSE)</f>
        <v>0</v>
      </c>
      <c r="BA802" s="59">
        <f>IF(OR(BR802="T150",BR802="HYBT150"),W802*Tables!$L$23,0)</f>
        <v>0</v>
      </c>
      <c r="BB802" s="59">
        <f>IF(OR(BR802="T200",BR802="HYBT200"),W802*Tables!$E$24,0)</f>
        <v>0</v>
      </c>
      <c r="BC802" s="61">
        <f t="shared" si="165"/>
        <v>0</v>
      </c>
      <c r="BD802" s="55" t="str">
        <f t="shared" si="176"/>
        <v/>
      </c>
      <c r="BE802" s="55" t="str">
        <f t="shared" si="176"/>
        <v/>
      </c>
      <c r="BF802" s="55" t="str">
        <f t="shared" si="176"/>
        <v/>
      </c>
      <c r="BG802" s="55" t="str">
        <f t="shared" si="176"/>
        <v/>
      </c>
      <c r="BH802" s="55" t="str">
        <f t="shared" si="176"/>
        <v/>
      </c>
      <c r="BI802" s="55" t="str">
        <f t="shared" si="176"/>
        <v/>
      </c>
      <c r="BJ802" s="55" t="str">
        <f t="shared" si="176"/>
        <v/>
      </c>
      <c r="BK802" s="55" t="str">
        <f t="shared" si="176"/>
        <v/>
      </c>
      <c r="BL802" s="55" t="str">
        <f t="shared" si="176"/>
        <v/>
      </c>
      <c r="BM802" s="55" t="str">
        <f t="shared" si="176"/>
        <v/>
      </c>
      <c r="BN802" s="55" t="str">
        <f t="shared" si="176"/>
        <v/>
      </c>
      <c r="BO802" s="55" t="str">
        <f t="shared" si="176"/>
        <v/>
      </c>
      <c r="BP802" s="55" t="str">
        <f t="shared" si="176"/>
        <v/>
      </c>
      <c r="BQ802" s="55" t="str">
        <f t="shared" si="176"/>
        <v/>
      </c>
      <c r="BR802" s="62" t="str">
        <f t="shared" si="166"/>
        <v>Base</v>
      </c>
      <c r="BS802" s="62" t="str">
        <f t="shared" si="167"/>
        <v/>
      </c>
      <c r="BT802" s="63">
        <f t="shared" si="168"/>
        <v>1</v>
      </c>
      <c r="BU802" s="64">
        <f t="shared" si="169"/>
        <v>-0.94</v>
      </c>
      <c r="BV802" s="64">
        <f t="shared" si="170"/>
        <v>-0.88</v>
      </c>
      <c r="BW802" s="64">
        <f t="shared" si="171"/>
        <v>0</v>
      </c>
      <c r="BX802" s="65">
        <f t="shared" si="172"/>
        <v>-0.94</v>
      </c>
      <c r="BY802" s="65">
        <f t="shared" si="173"/>
        <v>-0.88</v>
      </c>
      <c r="BZ802" s="65">
        <f t="shared" si="174"/>
        <v>2</v>
      </c>
    </row>
    <row r="803" spans="1:78" ht="15.5" x14ac:dyDescent="0.35">
      <c r="A803"/>
      <c r="B803"/>
      <c r="C803"/>
      <c r="D803"/>
      <c r="E803"/>
      <c r="F803"/>
      <c r="G803"/>
      <c r="H803"/>
      <c r="I803" s="13"/>
      <c r="J803" s="13"/>
      <c r="K803" s="13"/>
      <c r="L803"/>
      <c r="M803"/>
      <c r="N803"/>
      <c r="O803"/>
      <c r="P803"/>
      <c r="Q803"/>
      <c r="R803"/>
      <c r="S803"/>
      <c r="T803"/>
      <c r="U803"/>
      <c r="V803"/>
      <c r="W803"/>
      <c r="X803"/>
      <c r="Y803"/>
      <c r="Z803"/>
      <c r="AA803"/>
      <c r="AB803"/>
      <c r="AC803"/>
      <c r="AD803"/>
      <c r="AE803"/>
      <c r="AF803" s="13"/>
      <c r="AG803" s="13"/>
      <c r="AH803"/>
      <c r="AI803"/>
      <c r="AJ803"/>
      <c r="AK803"/>
      <c r="AL803"/>
      <c r="AM803" s="13"/>
      <c r="AN803" s="13"/>
      <c r="AO803"/>
      <c r="AP803"/>
      <c r="AQ803"/>
      <c r="AR803"/>
      <c r="AS803"/>
      <c r="AT803" s="59">
        <f>VLOOKUP($BR803,Tables!$D$14:$I$27,2,FALSE)*W803</f>
        <v>0</v>
      </c>
      <c r="AU803" s="59">
        <f>VLOOKUP($BR803,Tables!$D$14:$I$27,3,FALSE)</f>
        <v>0</v>
      </c>
      <c r="AV803" s="59">
        <f>VLOOKUP($BR803,Tables!$D$14:$I$27,4,FALSE)*W803</f>
        <v>0</v>
      </c>
      <c r="AW803" s="59">
        <f>VLOOKUP($BR803,Tables!$D$14:$I$27,5,FALSE)*W803</f>
        <v>0</v>
      </c>
      <c r="AX803" s="52">
        <f>IF(ISERROR(VLOOKUP(V803,Tables!$A$2:$B$27,2,FALSE))=TRUE,0,VLOOKUP(V803,Tables!$A$2:$B$27,2,FALSE))*VLOOKUP(BR803,Tables!$D$14:$J$27,7,FALSE)</f>
        <v>0</v>
      </c>
      <c r="AY803" s="52">
        <f>IF(ISERROR(VLOOKUP(BS803,Tables!$A$2:$B$31,2,FALSE))=TRUE,0,VLOOKUP(BS803,Tables!$A$2:$B$31,2,FALSE))</f>
        <v>0</v>
      </c>
      <c r="AZ803" s="59">
        <f>VLOOKUP($BR803,Tables!$D$14:$K$27,8,FALSE)</f>
        <v>0</v>
      </c>
      <c r="BA803" s="59">
        <f>IF(OR(BR803="T150",BR803="HYBT150"),W803*Tables!$L$23,0)</f>
        <v>0</v>
      </c>
      <c r="BB803" s="59">
        <f>IF(OR(BR803="T200",BR803="HYBT200"),W803*Tables!$E$24,0)</f>
        <v>0</v>
      </c>
      <c r="BC803" s="61">
        <f t="shared" si="165"/>
        <v>0</v>
      </c>
      <c r="BD803" s="55" t="str">
        <f t="shared" si="176"/>
        <v/>
      </c>
      <c r="BE803" s="55" t="str">
        <f t="shared" si="176"/>
        <v/>
      </c>
      <c r="BF803" s="55" t="str">
        <f t="shared" si="176"/>
        <v/>
      </c>
      <c r="BG803" s="55" t="str">
        <f t="shared" si="176"/>
        <v/>
      </c>
      <c r="BH803" s="55" t="str">
        <f t="shared" si="176"/>
        <v/>
      </c>
      <c r="BI803" s="55" t="str">
        <f t="shared" si="176"/>
        <v/>
      </c>
      <c r="BJ803" s="55" t="str">
        <f t="shared" si="176"/>
        <v/>
      </c>
      <c r="BK803" s="55" t="str">
        <f t="shared" si="176"/>
        <v/>
      </c>
      <c r="BL803" s="55" t="str">
        <f t="shared" si="176"/>
        <v/>
      </c>
      <c r="BM803" s="55" t="str">
        <f t="shared" si="176"/>
        <v/>
      </c>
      <c r="BN803" s="55" t="str">
        <f t="shared" si="176"/>
        <v/>
      </c>
      <c r="BO803" s="55" t="str">
        <f t="shared" si="176"/>
        <v/>
      </c>
      <c r="BP803" s="55" t="str">
        <f t="shared" si="176"/>
        <v/>
      </c>
      <c r="BQ803" s="55" t="str">
        <f t="shared" si="176"/>
        <v/>
      </c>
      <c r="BR803" s="62" t="str">
        <f t="shared" si="166"/>
        <v>Base</v>
      </c>
      <c r="BS803" s="62" t="str">
        <f t="shared" si="167"/>
        <v/>
      </c>
      <c r="BT803" s="63">
        <f t="shared" si="168"/>
        <v>1</v>
      </c>
      <c r="BU803" s="64">
        <f t="shared" si="169"/>
        <v>-0.94</v>
      </c>
      <c r="BV803" s="64">
        <f t="shared" si="170"/>
        <v>-0.88</v>
      </c>
      <c r="BW803" s="64">
        <f t="shared" si="171"/>
        <v>0</v>
      </c>
      <c r="BX803" s="65">
        <f t="shared" si="172"/>
        <v>-0.94</v>
      </c>
      <c r="BY803" s="65">
        <f t="shared" si="173"/>
        <v>-0.88</v>
      </c>
      <c r="BZ803" s="65">
        <f t="shared" si="174"/>
        <v>2</v>
      </c>
    </row>
    <row r="804" spans="1:78" ht="15.5" x14ac:dyDescent="0.35">
      <c r="A804"/>
      <c r="B804"/>
      <c r="C804"/>
      <c r="D804"/>
      <c r="E804"/>
      <c r="F804"/>
      <c r="G804"/>
      <c r="H804"/>
      <c r="I804" s="13"/>
      <c r="J804" s="13"/>
      <c r="K804" s="13"/>
      <c r="L804"/>
      <c r="M804"/>
      <c r="N804"/>
      <c r="O804"/>
      <c r="P804"/>
      <c r="Q804"/>
      <c r="R804"/>
      <c r="S804"/>
      <c r="T804"/>
      <c r="U804"/>
      <c r="V804"/>
      <c r="W804"/>
      <c r="X804"/>
      <c r="Y804"/>
      <c r="Z804"/>
      <c r="AA804"/>
      <c r="AB804"/>
      <c r="AC804"/>
      <c r="AD804"/>
      <c r="AE804"/>
      <c r="AF804" s="13"/>
      <c r="AG804" s="13"/>
      <c r="AH804"/>
      <c r="AI804"/>
      <c r="AJ804"/>
      <c r="AK804"/>
      <c r="AL804"/>
      <c r="AM804"/>
      <c r="AN804"/>
      <c r="AO804"/>
      <c r="AP804"/>
      <c r="AQ804"/>
      <c r="AR804"/>
      <c r="AS804"/>
      <c r="AT804" s="59">
        <f>VLOOKUP($BR804,Tables!$D$14:$I$27,2,FALSE)*W804</f>
        <v>0</v>
      </c>
      <c r="AU804" s="59">
        <f>VLOOKUP($BR804,Tables!$D$14:$I$27,3,FALSE)</f>
        <v>0</v>
      </c>
      <c r="AV804" s="59">
        <f>VLOOKUP($BR804,Tables!$D$14:$I$27,4,FALSE)*W804</f>
        <v>0</v>
      </c>
      <c r="AW804" s="59">
        <f>VLOOKUP($BR804,Tables!$D$14:$I$27,5,FALSE)*W804</f>
        <v>0</v>
      </c>
      <c r="AX804" s="52">
        <f>IF(ISERROR(VLOOKUP(V804,Tables!$A$2:$B$27,2,FALSE))=TRUE,0,VLOOKUP(V804,Tables!$A$2:$B$27,2,FALSE))*VLOOKUP(BR804,Tables!$D$14:$J$27,7,FALSE)</f>
        <v>0</v>
      </c>
      <c r="AY804" s="52">
        <f>IF(ISERROR(VLOOKUP(BS804,Tables!$A$2:$B$31,2,FALSE))=TRUE,0,VLOOKUP(BS804,Tables!$A$2:$B$31,2,FALSE))</f>
        <v>0</v>
      </c>
      <c r="AZ804" s="59">
        <f>VLOOKUP($BR804,Tables!$D$14:$K$27,8,FALSE)</f>
        <v>0</v>
      </c>
      <c r="BA804" s="59">
        <f>IF(OR(BR804="T150",BR804="HYBT150"),W804*Tables!$L$23,0)</f>
        <v>0</v>
      </c>
      <c r="BB804" s="59">
        <f>IF(OR(BR804="T200",BR804="HYBT200"),W804*Tables!$E$24,0)</f>
        <v>0</v>
      </c>
      <c r="BC804" s="61">
        <f t="shared" si="165"/>
        <v>0</v>
      </c>
      <c r="BD804" s="55" t="str">
        <f t="shared" si="176"/>
        <v/>
      </c>
      <c r="BE804" s="55" t="str">
        <f t="shared" si="176"/>
        <v/>
      </c>
      <c r="BF804" s="55" t="str">
        <f t="shared" si="176"/>
        <v/>
      </c>
      <c r="BG804" s="55" t="str">
        <f t="shared" si="176"/>
        <v/>
      </c>
      <c r="BH804" s="55" t="str">
        <f t="shared" si="176"/>
        <v/>
      </c>
      <c r="BI804" s="55" t="str">
        <f t="shared" si="176"/>
        <v/>
      </c>
      <c r="BJ804" s="55" t="str">
        <f t="shared" si="176"/>
        <v/>
      </c>
      <c r="BK804" s="55" t="str">
        <f t="shared" si="176"/>
        <v/>
      </c>
      <c r="BL804" s="55" t="str">
        <f t="shared" si="176"/>
        <v/>
      </c>
      <c r="BM804" s="55" t="str">
        <f t="shared" si="176"/>
        <v/>
      </c>
      <c r="BN804" s="55" t="str">
        <f t="shared" si="176"/>
        <v/>
      </c>
      <c r="BO804" s="55" t="str">
        <f t="shared" si="176"/>
        <v/>
      </c>
      <c r="BP804" s="55" t="str">
        <f t="shared" si="176"/>
        <v/>
      </c>
      <c r="BQ804" s="55" t="str">
        <f t="shared" si="176"/>
        <v/>
      </c>
      <c r="BR804" s="62" t="str">
        <f t="shared" si="166"/>
        <v>Base</v>
      </c>
      <c r="BS804" s="62" t="str">
        <f t="shared" si="167"/>
        <v/>
      </c>
      <c r="BT804" s="63">
        <f t="shared" si="168"/>
        <v>1</v>
      </c>
      <c r="BU804" s="64">
        <f t="shared" si="169"/>
        <v>-0.94</v>
      </c>
      <c r="BV804" s="64">
        <f t="shared" si="170"/>
        <v>-0.88</v>
      </c>
      <c r="BW804" s="64">
        <f t="shared" si="171"/>
        <v>0</v>
      </c>
      <c r="BX804" s="65">
        <f t="shared" si="172"/>
        <v>-0.94</v>
      </c>
      <c r="BY804" s="65">
        <f t="shared" si="173"/>
        <v>-0.88</v>
      </c>
      <c r="BZ804" s="65">
        <f t="shared" si="174"/>
        <v>2</v>
      </c>
    </row>
    <row r="805" spans="1:78" ht="15.5" x14ac:dyDescent="0.35">
      <c r="A805"/>
      <c r="B805"/>
      <c r="C805"/>
      <c r="D805"/>
      <c r="E805"/>
      <c r="F805"/>
      <c r="G805"/>
      <c r="H805"/>
      <c r="I805" s="13"/>
      <c r="J805" s="13"/>
      <c r="K805" s="13"/>
      <c r="L805"/>
      <c r="M805"/>
      <c r="N805"/>
      <c r="O805"/>
      <c r="P805"/>
      <c r="Q805"/>
      <c r="R805"/>
      <c r="S805"/>
      <c r="T805"/>
      <c r="U805"/>
      <c r="V805"/>
      <c r="W805"/>
      <c r="X805"/>
      <c r="Y805"/>
      <c r="Z805"/>
      <c r="AA805"/>
      <c r="AB805"/>
      <c r="AC805"/>
      <c r="AD805"/>
      <c r="AE805"/>
      <c r="AF805" s="13"/>
      <c r="AG805" s="13"/>
      <c r="AH805"/>
      <c r="AI805"/>
      <c r="AJ805"/>
      <c r="AK805"/>
      <c r="AL805"/>
      <c r="AM805"/>
      <c r="AN805"/>
      <c r="AO805"/>
      <c r="AP805"/>
      <c r="AQ805"/>
      <c r="AR805"/>
      <c r="AS805"/>
      <c r="AT805" s="59">
        <f>VLOOKUP($BR805,Tables!$D$14:$I$27,2,FALSE)*W805</f>
        <v>0</v>
      </c>
      <c r="AU805" s="59">
        <f>VLOOKUP($BR805,Tables!$D$14:$I$27,3,FALSE)</f>
        <v>0</v>
      </c>
      <c r="AV805" s="59">
        <f>VLOOKUP($BR805,Tables!$D$14:$I$27,4,FALSE)*W805</f>
        <v>0</v>
      </c>
      <c r="AW805" s="59">
        <f>VLOOKUP($BR805,Tables!$D$14:$I$27,5,FALSE)*W805</f>
        <v>0</v>
      </c>
      <c r="AX805" s="52">
        <f>IF(ISERROR(VLOOKUP(V805,Tables!$A$2:$B$27,2,FALSE))=TRUE,0,VLOOKUP(V805,Tables!$A$2:$B$27,2,FALSE))*VLOOKUP(BR805,Tables!$D$14:$J$27,7,FALSE)</f>
        <v>0</v>
      </c>
      <c r="AY805" s="52">
        <f>IF(ISERROR(VLOOKUP(BS805,Tables!$A$2:$B$31,2,FALSE))=TRUE,0,VLOOKUP(BS805,Tables!$A$2:$B$31,2,FALSE))</f>
        <v>0</v>
      </c>
      <c r="AZ805" s="59">
        <f>VLOOKUP($BR805,Tables!$D$14:$K$27,8,FALSE)</f>
        <v>0</v>
      </c>
      <c r="BA805" s="59">
        <f>IF(OR(BR805="T150",BR805="HYBT150"),W805*Tables!$L$23,0)</f>
        <v>0</v>
      </c>
      <c r="BB805" s="59">
        <f>IF(OR(BR805="T200",BR805="HYBT200"),W805*Tables!$E$24,0)</f>
        <v>0</v>
      </c>
      <c r="BC805" s="61">
        <f t="shared" si="165"/>
        <v>0</v>
      </c>
      <c r="BD805" s="55" t="str">
        <f t="shared" si="176"/>
        <v/>
      </c>
      <c r="BE805" s="55" t="str">
        <f t="shared" si="176"/>
        <v/>
      </c>
      <c r="BF805" s="55" t="str">
        <f t="shared" si="176"/>
        <v/>
      </c>
      <c r="BG805" s="55" t="str">
        <f t="shared" si="176"/>
        <v/>
      </c>
      <c r="BH805" s="55" t="str">
        <f t="shared" si="176"/>
        <v/>
      </c>
      <c r="BI805" s="55" t="str">
        <f t="shared" si="176"/>
        <v/>
      </c>
      <c r="BJ805" s="55" t="str">
        <f t="shared" si="176"/>
        <v/>
      </c>
      <c r="BK805" s="55" t="str">
        <f t="shared" si="176"/>
        <v/>
      </c>
      <c r="BL805" s="55" t="str">
        <f t="shared" si="176"/>
        <v/>
      </c>
      <c r="BM805" s="55" t="str">
        <f t="shared" si="176"/>
        <v/>
      </c>
      <c r="BN805" s="55" t="str">
        <f t="shared" si="176"/>
        <v/>
      </c>
      <c r="BO805" s="55" t="str">
        <f t="shared" si="176"/>
        <v/>
      </c>
      <c r="BP805" s="55" t="str">
        <f t="shared" si="176"/>
        <v/>
      </c>
      <c r="BQ805" s="55" t="str">
        <f t="shared" si="176"/>
        <v/>
      </c>
      <c r="BR805" s="62" t="str">
        <f t="shared" si="166"/>
        <v>Base</v>
      </c>
      <c r="BS805" s="62" t="str">
        <f t="shared" si="167"/>
        <v/>
      </c>
      <c r="BT805" s="63">
        <f t="shared" si="168"/>
        <v>1</v>
      </c>
      <c r="BU805" s="64">
        <f t="shared" si="169"/>
        <v>-0.94</v>
      </c>
      <c r="BV805" s="64">
        <f t="shared" si="170"/>
        <v>-0.88</v>
      </c>
      <c r="BW805" s="64">
        <f t="shared" si="171"/>
        <v>0</v>
      </c>
      <c r="BX805" s="65">
        <f t="shared" si="172"/>
        <v>-0.94</v>
      </c>
      <c r="BY805" s="65">
        <f t="shared" si="173"/>
        <v>-0.88</v>
      </c>
      <c r="BZ805" s="65">
        <f t="shared" si="174"/>
        <v>2</v>
      </c>
    </row>
    <row r="806" spans="1:78" ht="15.5" x14ac:dyDescent="0.35">
      <c r="A806"/>
      <c r="B806"/>
      <c r="C806"/>
      <c r="D806"/>
      <c r="E806"/>
      <c r="F806"/>
      <c r="G806"/>
      <c r="H806"/>
      <c r="I806" s="13"/>
      <c r="J806" s="13"/>
      <c r="K806" s="13"/>
      <c r="L806"/>
      <c r="M806"/>
      <c r="N806"/>
      <c r="O806"/>
      <c r="P806"/>
      <c r="Q806"/>
      <c r="R806"/>
      <c r="S806"/>
      <c r="T806"/>
      <c r="U806"/>
      <c r="V806"/>
      <c r="W806"/>
      <c r="X806"/>
      <c r="Y806"/>
      <c r="Z806"/>
      <c r="AA806"/>
      <c r="AB806"/>
      <c r="AC806"/>
      <c r="AD806"/>
      <c r="AE806"/>
      <c r="AF806" s="13"/>
      <c r="AG806" s="13"/>
      <c r="AH806"/>
      <c r="AI806"/>
      <c r="AJ806"/>
      <c r="AK806"/>
      <c r="AL806"/>
      <c r="AM806" s="13"/>
      <c r="AN806" s="13"/>
      <c r="AO806"/>
      <c r="AP806"/>
      <c r="AQ806"/>
      <c r="AR806"/>
      <c r="AS806"/>
      <c r="AT806" s="59">
        <f>VLOOKUP($BR806,Tables!$D$14:$I$27,2,FALSE)*W806</f>
        <v>0</v>
      </c>
      <c r="AU806" s="59">
        <f>VLOOKUP($BR806,Tables!$D$14:$I$27,3,FALSE)</f>
        <v>0</v>
      </c>
      <c r="AV806" s="59">
        <f>VLOOKUP($BR806,Tables!$D$14:$I$27,4,FALSE)*W806</f>
        <v>0</v>
      </c>
      <c r="AW806" s="59">
        <f>VLOOKUP($BR806,Tables!$D$14:$I$27,5,FALSE)*W806</f>
        <v>0</v>
      </c>
      <c r="AX806" s="52">
        <f>IF(ISERROR(VLOOKUP(V806,Tables!$A$2:$B$27,2,FALSE))=TRUE,0,VLOOKUP(V806,Tables!$A$2:$B$27,2,FALSE))*VLOOKUP(BR806,Tables!$D$14:$J$27,7,FALSE)</f>
        <v>0</v>
      </c>
      <c r="AY806" s="52">
        <f>IF(ISERROR(VLOOKUP(BS806,Tables!$A$2:$B$31,2,FALSE))=TRUE,0,VLOOKUP(BS806,Tables!$A$2:$B$31,2,FALSE))</f>
        <v>0</v>
      </c>
      <c r="AZ806" s="59">
        <f>VLOOKUP($BR806,Tables!$D$14:$K$27,8,FALSE)</f>
        <v>0</v>
      </c>
      <c r="BA806" s="59">
        <f>IF(OR(BR806="T150",BR806="HYBT150"),W806*Tables!$L$23,0)</f>
        <v>0</v>
      </c>
      <c r="BB806" s="59">
        <f>IF(OR(BR806="T200",BR806="HYBT200"),W806*Tables!$E$24,0)</f>
        <v>0</v>
      </c>
      <c r="BC806" s="61">
        <f t="shared" si="165"/>
        <v>0</v>
      </c>
      <c r="BD806" s="55" t="str">
        <f t="shared" si="176"/>
        <v/>
      </c>
      <c r="BE806" s="55" t="str">
        <f t="shared" si="176"/>
        <v/>
      </c>
      <c r="BF806" s="55" t="str">
        <f t="shared" si="176"/>
        <v/>
      </c>
      <c r="BG806" s="55" t="str">
        <f t="shared" si="176"/>
        <v/>
      </c>
      <c r="BH806" s="55" t="str">
        <f t="shared" si="176"/>
        <v/>
      </c>
      <c r="BI806" s="55" t="str">
        <f t="shared" si="176"/>
        <v/>
      </c>
      <c r="BJ806" s="55" t="str">
        <f t="shared" si="176"/>
        <v/>
      </c>
      <c r="BK806" s="55" t="str">
        <f t="shared" si="176"/>
        <v/>
      </c>
      <c r="BL806" s="55" t="str">
        <f t="shared" si="176"/>
        <v/>
      </c>
      <c r="BM806" s="55" t="str">
        <f t="shared" si="176"/>
        <v/>
      </c>
      <c r="BN806" s="55" t="str">
        <f t="shared" si="176"/>
        <v/>
      </c>
      <c r="BO806" s="55" t="str">
        <f t="shared" si="176"/>
        <v/>
      </c>
      <c r="BP806" s="55" t="str">
        <f t="shared" si="176"/>
        <v/>
      </c>
      <c r="BQ806" s="55" t="str">
        <f t="shared" si="176"/>
        <v/>
      </c>
      <c r="BR806" s="62" t="str">
        <f t="shared" si="166"/>
        <v>Base</v>
      </c>
      <c r="BS806" s="62" t="str">
        <f t="shared" si="167"/>
        <v/>
      </c>
      <c r="BT806" s="63">
        <f t="shared" si="168"/>
        <v>1</v>
      </c>
      <c r="BU806" s="64">
        <f t="shared" si="169"/>
        <v>-0.94</v>
      </c>
      <c r="BV806" s="64">
        <f t="shared" si="170"/>
        <v>-0.88</v>
      </c>
      <c r="BW806" s="64">
        <f t="shared" si="171"/>
        <v>0</v>
      </c>
      <c r="BX806" s="65">
        <f t="shared" si="172"/>
        <v>-0.94</v>
      </c>
      <c r="BY806" s="65">
        <f t="shared" si="173"/>
        <v>-0.88</v>
      </c>
      <c r="BZ806" s="65">
        <f t="shared" si="174"/>
        <v>2</v>
      </c>
    </row>
    <row r="807" spans="1:78" ht="15.5" x14ac:dyDescent="0.35">
      <c r="A807"/>
      <c r="B807"/>
      <c r="C807"/>
      <c r="D807"/>
      <c r="E807"/>
      <c r="F807"/>
      <c r="G807"/>
      <c r="H807"/>
      <c r="I807" s="13"/>
      <c r="J807" s="13"/>
      <c r="K807" s="13"/>
      <c r="L807"/>
      <c r="M807"/>
      <c r="N807"/>
      <c r="O807"/>
      <c r="P807"/>
      <c r="Q807"/>
      <c r="R807"/>
      <c r="S807"/>
      <c r="T807"/>
      <c r="U807"/>
      <c r="V807"/>
      <c r="W807"/>
      <c r="X807"/>
      <c r="Y807"/>
      <c r="Z807"/>
      <c r="AA807"/>
      <c r="AB807"/>
      <c r="AC807"/>
      <c r="AD807"/>
      <c r="AE807"/>
      <c r="AF807" s="13"/>
      <c r="AG807" s="13"/>
      <c r="AH807"/>
      <c r="AI807"/>
      <c r="AJ807"/>
      <c r="AK807"/>
      <c r="AL807"/>
      <c r="AM807"/>
      <c r="AN807"/>
      <c r="AO807"/>
      <c r="AP807"/>
      <c r="AQ807"/>
      <c r="AR807"/>
      <c r="AS807"/>
      <c r="AT807" s="59">
        <f>VLOOKUP($BR807,Tables!$D$14:$I$27,2,FALSE)*W807</f>
        <v>0</v>
      </c>
      <c r="AU807" s="59">
        <f>VLOOKUP($BR807,Tables!$D$14:$I$27,3,FALSE)</f>
        <v>0</v>
      </c>
      <c r="AV807" s="59">
        <f>VLOOKUP($BR807,Tables!$D$14:$I$27,4,FALSE)*W807</f>
        <v>0</v>
      </c>
      <c r="AW807" s="59">
        <f>VLOOKUP($BR807,Tables!$D$14:$I$27,5,FALSE)*W807</f>
        <v>0</v>
      </c>
      <c r="AX807" s="52">
        <f>IF(ISERROR(VLOOKUP(V807,Tables!$A$2:$B$27,2,FALSE))=TRUE,0,VLOOKUP(V807,Tables!$A$2:$B$27,2,FALSE))*VLOOKUP(BR807,Tables!$D$14:$J$27,7,FALSE)</f>
        <v>0</v>
      </c>
      <c r="AY807" s="52">
        <f>IF(ISERROR(VLOOKUP(BS807,Tables!$A$2:$B$31,2,FALSE))=TRUE,0,VLOOKUP(BS807,Tables!$A$2:$B$31,2,FALSE))</f>
        <v>0</v>
      </c>
      <c r="AZ807" s="59">
        <f>VLOOKUP($BR807,Tables!$D$14:$K$27,8,FALSE)</f>
        <v>0</v>
      </c>
      <c r="BA807" s="59">
        <f>IF(OR(BR807="T150",BR807="HYBT150"),W807*Tables!$L$23,0)</f>
        <v>0</v>
      </c>
      <c r="BB807" s="59">
        <f>IF(OR(BR807="T200",BR807="HYBT200"),W807*Tables!$E$24,0)</f>
        <v>0</v>
      </c>
      <c r="BC807" s="61">
        <f t="shared" si="165"/>
        <v>0</v>
      </c>
      <c r="BD807" s="55" t="str">
        <f t="shared" si="176"/>
        <v/>
      </c>
      <c r="BE807" s="55" t="str">
        <f t="shared" si="176"/>
        <v/>
      </c>
      <c r="BF807" s="55" t="str">
        <f t="shared" si="176"/>
        <v/>
      </c>
      <c r="BG807" s="55" t="str">
        <f t="shared" si="176"/>
        <v/>
      </c>
      <c r="BH807" s="55" t="str">
        <f t="shared" si="176"/>
        <v/>
      </c>
      <c r="BI807" s="55" t="str">
        <f t="shared" si="176"/>
        <v/>
      </c>
      <c r="BJ807" s="55" t="str">
        <f t="shared" si="176"/>
        <v/>
      </c>
      <c r="BK807" s="55" t="str">
        <f t="shared" si="176"/>
        <v/>
      </c>
      <c r="BL807" s="55" t="str">
        <f t="shared" si="176"/>
        <v/>
      </c>
      <c r="BM807" s="55" t="str">
        <f t="shared" si="176"/>
        <v/>
      </c>
      <c r="BN807" s="55" t="str">
        <f t="shared" si="176"/>
        <v/>
      </c>
      <c r="BO807" s="55" t="str">
        <f t="shared" si="176"/>
        <v/>
      </c>
      <c r="BP807" s="55" t="str">
        <f t="shared" si="176"/>
        <v/>
      </c>
      <c r="BQ807" s="55" t="str">
        <f t="shared" si="176"/>
        <v/>
      </c>
      <c r="BR807" s="62" t="str">
        <f t="shared" si="166"/>
        <v>Base</v>
      </c>
      <c r="BS807" s="62" t="str">
        <f t="shared" si="167"/>
        <v/>
      </c>
      <c r="BT807" s="63">
        <f t="shared" si="168"/>
        <v>1</v>
      </c>
      <c r="BU807" s="64">
        <f t="shared" si="169"/>
        <v>-0.94</v>
      </c>
      <c r="BV807" s="64">
        <f t="shared" si="170"/>
        <v>-0.88</v>
      </c>
      <c r="BW807" s="64">
        <f t="shared" si="171"/>
        <v>0</v>
      </c>
      <c r="BX807" s="65">
        <f t="shared" si="172"/>
        <v>-0.94</v>
      </c>
      <c r="BY807" s="65">
        <f t="shared" si="173"/>
        <v>-0.88</v>
      </c>
      <c r="BZ807" s="65">
        <f t="shared" si="174"/>
        <v>2</v>
      </c>
    </row>
    <row r="808" spans="1:78" ht="15.5" x14ac:dyDescent="0.35">
      <c r="A808"/>
      <c r="B808"/>
      <c r="C808"/>
      <c r="D808"/>
      <c r="E808"/>
      <c r="F808"/>
      <c r="G808"/>
      <c r="H808"/>
      <c r="I808" s="13"/>
      <c r="J808" s="13"/>
      <c r="K808" s="13"/>
      <c r="L808"/>
      <c r="M808"/>
      <c r="N808"/>
      <c r="O808"/>
      <c r="P808"/>
      <c r="Q808"/>
      <c r="R808"/>
      <c r="S808"/>
      <c r="T808"/>
      <c r="U808"/>
      <c r="V808"/>
      <c r="W808"/>
      <c r="X808"/>
      <c r="Y808"/>
      <c r="Z808"/>
      <c r="AA808"/>
      <c r="AB808"/>
      <c r="AC808"/>
      <c r="AD808"/>
      <c r="AE808"/>
      <c r="AF808" s="13"/>
      <c r="AG808" s="13"/>
      <c r="AH808"/>
      <c r="AI808"/>
      <c r="AJ808"/>
      <c r="AK808"/>
      <c r="AL808"/>
      <c r="AM808"/>
      <c r="AN808"/>
      <c r="AO808"/>
      <c r="AP808"/>
      <c r="AQ808"/>
      <c r="AR808"/>
      <c r="AS808"/>
      <c r="AT808" s="59">
        <f>VLOOKUP($BR808,Tables!$D$14:$I$27,2,FALSE)*W808</f>
        <v>0</v>
      </c>
      <c r="AU808" s="59">
        <f>VLOOKUP($BR808,Tables!$D$14:$I$27,3,FALSE)</f>
        <v>0</v>
      </c>
      <c r="AV808" s="59">
        <f>VLOOKUP($BR808,Tables!$D$14:$I$27,4,FALSE)*W808</f>
        <v>0</v>
      </c>
      <c r="AW808" s="59">
        <f>VLOOKUP($BR808,Tables!$D$14:$I$27,5,FALSE)*W808</f>
        <v>0</v>
      </c>
      <c r="AX808" s="52">
        <f>IF(ISERROR(VLOOKUP(V808,Tables!$A$2:$B$27,2,FALSE))=TRUE,0,VLOOKUP(V808,Tables!$A$2:$B$27,2,FALSE))*VLOOKUP(BR808,Tables!$D$14:$J$27,7,FALSE)</f>
        <v>0</v>
      </c>
      <c r="AY808" s="52">
        <f>IF(ISERROR(VLOOKUP(BS808,Tables!$A$2:$B$31,2,FALSE))=TRUE,0,VLOOKUP(BS808,Tables!$A$2:$B$31,2,FALSE))</f>
        <v>0</v>
      </c>
      <c r="AZ808" s="59">
        <f>VLOOKUP($BR808,Tables!$D$14:$K$27,8,FALSE)</f>
        <v>0</v>
      </c>
      <c r="BA808" s="59">
        <f>IF(OR(BR808="T150",BR808="HYBT150"),W808*Tables!$L$23,0)</f>
        <v>0</v>
      </c>
      <c r="BB808" s="59">
        <f>IF(OR(BR808="T200",BR808="HYBT200"),W808*Tables!$E$24,0)</f>
        <v>0</v>
      </c>
      <c r="BC808" s="61">
        <f t="shared" si="165"/>
        <v>0</v>
      </c>
      <c r="BD808" s="55" t="str">
        <f t="shared" si="176"/>
        <v/>
      </c>
      <c r="BE808" s="55" t="str">
        <f t="shared" si="176"/>
        <v/>
      </c>
      <c r="BF808" s="55" t="str">
        <f t="shared" si="176"/>
        <v/>
      </c>
      <c r="BG808" s="55" t="str">
        <f t="shared" si="176"/>
        <v/>
      </c>
      <c r="BH808" s="55" t="str">
        <f t="shared" si="176"/>
        <v/>
      </c>
      <c r="BI808" s="55" t="str">
        <f t="shared" si="176"/>
        <v/>
      </c>
      <c r="BJ808" s="55" t="str">
        <f t="shared" si="176"/>
        <v/>
      </c>
      <c r="BK808" s="55" t="str">
        <f t="shared" si="176"/>
        <v/>
      </c>
      <c r="BL808" s="55" t="str">
        <f t="shared" si="176"/>
        <v/>
      </c>
      <c r="BM808" s="55" t="str">
        <f t="shared" si="176"/>
        <v/>
      </c>
      <c r="BN808" s="55" t="str">
        <f t="shared" si="176"/>
        <v/>
      </c>
      <c r="BO808" s="55" t="str">
        <f t="shared" si="176"/>
        <v/>
      </c>
      <c r="BP808" s="55" t="str">
        <f t="shared" si="176"/>
        <v/>
      </c>
      <c r="BQ808" s="55" t="str">
        <f t="shared" si="176"/>
        <v/>
      </c>
      <c r="BR808" s="62" t="str">
        <f t="shared" si="166"/>
        <v>Base</v>
      </c>
      <c r="BS808" s="62" t="str">
        <f t="shared" si="167"/>
        <v/>
      </c>
      <c r="BT808" s="63">
        <f t="shared" si="168"/>
        <v>1</v>
      </c>
      <c r="BU808" s="64">
        <f t="shared" si="169"/>
        <v>-0.94</v>
      </c>
      <c r="BV808" s="64">
        <f t="shared" si="170"/>
        <v>-0.88</v>
      </c>
      <c r="BW808" s="64">
        <f t="shared" si="171"/>
        <v>0</v>
      </c>
      <c r="BX808" s="65">
        <f t="shared" si="172"/>
        <v>-0.94</v>
      </c>
      <c r="BY808" s="65">
        <f t="shared" si="173"/>
        <v>-0.88</v>
      </c>
      <c r="BZ808" s="65">
        <f t="shared" si="174"/>
        <v>2</v>
      </c>
    </row>
    <row r="809" spans="1:78" ht="15.5" x14ac:dyDescent="0.35">
      <c r="A809"/>
      <c r="B809"/>
      <c r="C809"/>
      <c r="D809"/>
      <c r="E809"/>
      <c r="F809"/>
      <c r="G809"/>
      <c r="H809"/>
      <c r="I809" s="13"/>
      <c r="J809" s="13"/>
      <c r="K809" s="13"/>
      <c r="L809"/>
      <c r="M809"/>
      <c r="N809"/>
      <c r="O809"/>
      <c r="P809"/>
      <c r="Q809"/>
      <c r="R809"/>
      <c r="S809"/>
      <c r="T809"/>
      <c r="U809"/>
      <c r="V809"/>
      <c r="W809"/>
      <c r="X809"/>
      <c r="Y809"/>
      <c r="Z809"/>
      <c r="AA809"/>
      <c r="AB809"/>
      <c r="AC809"/>
      <c r="AD809"/>
      <c r="AE809"/>
      <c r="AF809" s="13"/>
      <c r="AG809" s="13"/>
      <c r="AH809"/>
      <c r="AI809"/>
      <c r="AJ809"/>
      <c r="AK809"/>
      <c r="AL809"/>
      <c r="AM809"/>
      <c r="AN809"/>
      <c r="AO809"/>
      <c r="AP809"/>
      <c r="AQ809"/>
      <c r="AR809"/>
      <c r="AS809"/>
      <c r="AT809" s="69">
        <f>VLOOKUP($BR809,Tables!$D$14:$I$27,2,FALSE)*W809</f>
        <v>0</v>
      </c>
      <c r="AU809" s="69">
        <f>VLOOKUP($BR809,Tables!$D$14:$I$27,3,FALSE)</f>
        <v>0</v>
      </c>
      <c r="AV809" s="69">
        <f>VLOOKUP($BR809,Tables!$D$14:$I$27,4,FALSE)*W809</f>
        <v>0</v>
      </c>
      <c r="AW809" s="69">
        <f>VLOOKUP($BR809,Tables!$D$14:$I$27,5,FALSE)*W809</f>
        <v>0</v>
      </c>
      <c r="AX809" s="68">
        <f>IF(ISERROR(VLOOKUP(V809,Tables!$A$2:$B$27,2,FALSE))=TRUE,0,VLOOKUP(V809,Tables!$A$2:$B$27,2,FALSE))*VLOOKUP(BR809,Tables!$D$14:$J$27,7,FALSE)</f>
        <v>0</v>
      </c>
      <c r="AY809" s="68">
        <f>IF(ISERROR(VLOOKUP(BS809,Tables!$A$2:$B$31,2,FALSE))=TRUE,0,VLOOKUP(BS809,Tables!$A$2:$B$31,2,FALSE))</f>
        <v>0</v>
      </c>
      <c r="AZ809" s="69">
        <f>VLOOKUP($BR809,Tables!$D$14:$K$27,8,FALSE)</f>
        <v>0</v>
      </c>
      <c r="BA809" s="69">
        <f>IF(OR(BR809="T150",BR809="HYBT150"),W809*Tables!$L$23,0)</f>
        <v>0</v>
      </c>
      <c r="BB809" s="69">
        <f>IF(OR(BR809="T200",BR809="HYBT200"),W809*Tables!$E$24,0)</f>
        <v>0</v>
      </c>
      <c r="BC809" s="70">
        <f t="shared" si="165"/>
        <v>0</v>
      </c>
      <c r="BD809" s="57" t="str">
        <f t="shared" si="176"/>
        <v/>
      </c>
      <c r="BE809" s="57" t="str">
        <f t="shared" si="176"/>
        <v/>
      </c>
      <c r="BF809" s="57" t="str">
        <f t="shared" si="176"/>
        <v/>
      </c>
      <c r="BG809" s="57" t="str">
        <f t="shared" si="176"/>
        <v/>
      </c>
      <c r="BH809" s="57" t="str">
        <f t="shared" si="176"/>
        <v/>
      </c>
      <c r="BI809" s="57" t="str">
        <f t="shared" si="176"/>
        <v/>
      </c>
      <c r="BJ809" s="57" t="str">
        <f t="shared" si="176"/>
        <v/>
      </c>
      <c r="BK809" s="57" t="str">
        <f t="shared" si="176"/>
        <v/>
      </c>
      <c r="BL809" s="57" t="str">
        <f t="shared" si="176"/>
        <v/>
      </c>
      <c r="BM809" s="57" t="str">
        <f t="shared" si="176"/>
        <v/>
      </c>
      <c r="BN809" s="57" t="str">
        <f t="shared" si="176"/>
        <v/>
      </c>
      <c r="BO809" s="57" t="str">
        <f t="shared" si="176"/>
        <v/>
      </c>
      <c r="BP809" s="57" t="str">
        <f t="shared" si="176"/>
        <v/>
      </c>
      <c r="BQ809" s="57" t="str">
        <f t="shared" si="176"/>
        <v/>
      </c>
      <c r="BR809" s="71" t="str">
        <f t="shared" si="166"/>
        <v>Base</v>
      </c>
      <c r="BS809" s="71" t="str">
        <f t="shared" si="167"/>
        <v/>
      </c>
      <c r="BT809" s="63">
        <f t="shared" si="168"/>
        <v>1</v>
      </c>
      <c r="BU809" s="64">
        <f t="shared" si="169"/>
        <v>-0.94</v>
      </c>
      <c r="BV809" s="64">
        <f t="shared" si="170"/>
        <v>-0.88</v>
      </c>
      <c r="BW809" s="64">
        <f t="shared" si="171"/>
        <v>0</v>
      </c>
      <c r="BX809" s="65">
        <f t="shared" si="172"/>
        <v>-0.94</v>
      </c>
      <c r="BY809" s="65">
        <f t="shared" si="173"/>
        <v>-0.88</v>
      </c>
      <c r="BZ809" s="65">
        <f t="shared" si="174"/>
        <v>2</v>
      </c>
    </row>
    <row r="810" spans="1:78" ht="15.5" x14ac:dyDescent="0.35">
      <c r="A810"/>
      <c r="B810"/>
      <c r="C810"/>
      <c r="D810"/>
      <c r="E810"/>
      <c r="F810"/>
      <c r="G810"/>
      <c r="H810"/>
      <c r="I810" s="13"/>
      <c r="J810" s="13"/>
      <c r="K810" s="13"/>
      <c r="L810"/>
      <c r="M810"/>
      <c r="N810"/>
      <c r="O810"/>
      <c r="P810"/>
      <c r="Q810"/>
      <c r="R810"/>
      <c r="S810"/>
      <c r="T810"/>
      <c r="U810"/>
      <c r="V810"/>
      <c r="W810"/>
      <c r="X810"/>
      <c r="Y810"/>
      <c r="Z810"/>
      <c r="AA810"/>
      <c r="AB810"/>
      <c r="AC810"/>
      <c r="AD810"/>
      <c r="AE810"/>
      <c r="AF810" s="13"/>
      <c r="AG810" s="13"/>
      <c r="AH810"/>
      <c r="AI810"/>
      <c r="AJ810"/>
      <c r="AK810"/>
      <c r="AL810"/>
      <c r="AM810"/>
      <c r="AN810"/>
      <c r="AO810"/>
      <c r="AP810"/>
      <c r="AQ810"/>
      <c r="AR810"/>
      <c r="AS810"/>
      <c r="AT810" s="69">
        <f>VLOOKUP($BR810,Tables!$D$14:$I$27,2,FALSE)*W810</f>
        <v>0</v>
      </c>
      <c r="AU810" s="69">
        <f>VLOOKUP($BR810,Tables!$D$14:$I$27,3,FALSE)</f>
        <v>0</v>
      </c>
      <c r="AV810" s="69">
        <f>VLOOKUP($BR810,Tables!$D$14:$I$27,4,FALSE)*W810</f>
        <v>0</v>
      </c>
      <c r="AW810" s="69">
        <f>VLOOKUP($BR810,Tables!$D$14:$I$27,5,FALSE)*W810</f>
        <v>0</v>
      </c>
      <c r="AX810" s="68">
        <f>IF(ISERROR(VLOOKUP(V810,Tables!$A$2:$B$27,2,FALSE))=TRUE,0,VLOOKUP(V810,Tables!$A$2:$B$27,2,FALSE))*VLOOKUP(BR810,Tables!$D$14:$J$27,7,FALSE)</f>
        <v>0</v>
      </c>
      <c r="AY810" s="68">
        <f>IF(ISERROR(VLOOKUP(BS810,Tables!$A$2:$B$31,2,FALSE))=TRUE,0,VLOOKUP(BS810,Tables!$A$2:$B$31,2,FALSE))</f>
        <v>0</v>
      </c>
      <c r="AZ810" s="69">
        <f>VLOOKUP($BR810,Tables!$D$14:$K$27,8,FALSE)</f>
        <v>0</v>
      </c>
      <c r="BA810" s="69">
        <f>IF(OR(BR810="T150",BR810="HYBT150"),W810*Tables!$L$23,0)</f>
        <v>0</v>
      </c>
      <c r="BB810" s="69">
        <f>IF(OR(BR810="T200",BR810="HYBT200"),W810*Tables!$E$24,0)</f>
        <v>0</v>
      </c>
      <c r="BC810" s="70">
        <f t="shared" si="165"/>
        <v>0</v>
      </c>
      <c r="BD810" s="57" t="str">
        <f t="shared" si="176"/>
        <v/>
      </c>
      <c r="BE810" s="57" t="str">
        <f t="shared" si="176"/>
        <v/>
      </c>
      <c r="BF810" s="57" t="str">
        <f t="shared" si="176"/>
        <v/>
      </c>
      <c r="BG810" s="57" t="str">
        <f t="shared" si="176"/>
        <v/>
      </c>
      <c r="BH810" s="57" t="str">
        <f t="shared" si="176"/>
        <v/>
      </c>
      <c r="BI810" s="57" t="str">
        <f t="shared" si="176"/>
        <v/>
      </c>
      <c r="BJ810" s="57" t="str">
        <f t="shared" si="176"/>
        <v/>
      </c>
      <c r="BK810" s="57" t="str">
        <f t="shared" si="176"/>
        <v/>
      </c>
      <c r="BL810" s="57" t="str">
        <f t="shared" si="176"/>
        <v/>
      </c>
      <c r="BM810" s="57" t="str">
        <f t="shared" si="176"/>
        <v/>
      </c>
      <c r="BN810" s="57" t="str">
        <f t="shared" si="176"/>
        <v/>
      </c>
      <c r="BO810" s="57" t="str">
        <f t="shared" si="176"/>
        <v/>
      </c>
      <c r="BP810" s="57" t="str">
        <f t="shared" si="176"/>
        <v/>
      </c>
      <c r="BQ810" s="57" t="str">
        <f t="shared" si="176"/>
        <v/>
      </c>
      <c r="BR810" s="71" t="str">
        <f t="shared" si="166"/>
        <v>Base</v>
      </c>
      <c r="BS810" s="71" t="str">
        <f t="shared" si="167"/>
        <v/>
      </c>
      <c r="BT810" s="63">
        <f t="shared" si="168"/>
        <v>1</v>
      </c>
      <c r="BU810" s="64">
        <f t="shared" si="169"/>
        <v>-0.94</v>
      </c>
      <c r="BV810" s="64">
        <f t="shared" si="170"/>
        <v>-0.88</v>
      </c>
      <c r="BW810" s="64">
        <f t="shared" si="171"/>
        <v>0</v>
      </c>
      <c r="BX810" s="65">
        <f t="shared" si="172"/>
        <v>-0.94</v>
      </c>
      <c r="BY810" s="65">
        <f t="shared" si="173"/>
        <v>-0.88</v>
      </c>
      <c r="BZ810" s="65">
        <f t="shared" si="174"/>
        <v>2</v>
      </c>
    </row>
    <row r="811" spans="1:78" ht="15.5" x14ac:dyDescent="0.35">
      <c r="A811"/>
      <c r="B811"/>
      <c r="C811"/>
      <c r="D811"/>
      <c r="E811"/>
      <c r="F811"/>
      <c r="G811"/>
      <c r="H811"/>
      <c r="I811" s="13"/>
      <c r="J811" s="13"/>
      <c r="K811" s="13"/>
      <c r="L811"/>
      <c r="M811"/>
      <c r="N811"/>
      <c r="O811"/>
      <c r="P811"/>
      <c r="Q811"/>
      <c r="R811"/>
      <c r="S811"/>
      <c r="T811"/>
      <c r="U811"/>
      <c r="V811"/>
      <c r="W811"/>
      <c r="X811"/>
      <c r="Y811"/>
      <c r="Z811"/>
      <c r="AA811"/>
      <c r="AB811"/>
      <c r="AC811"/>
      <c r="AD811"/>
      <c r="AE811"/>
      <c r="AF811" s="13"/>
      <c r="AG811" s="13"/>
      <c r="AH811"/>
      <c r="AI811"/>
      <c r="AJ811"/>
      <c r="AK811"/>
      <c r="AL811"/>
      <c r="AM811"/>
      <c r="AN811"/>
      <c r="AO811"/>
      <c r="AP811"/>
      <c r="AQ811"/>
      <c r="AR811"/>
      <c r="AS811"/>
      <c r="AT811" s="69">
        <f>VLOOKUP($BR811,Tables!$D$14:$I$27,2,FALSE)*W811</f>
        <v>0</v>
      </c>
      <c r="AU811" s="69">
        <f>VLOOKUP($BR811,Tables!$D$14:$I$27,3,FALSE)</f>
        <v>0</v>
      </c>
      <c r="AV811" s="69">
        <f>VLOOKUP($BR811,Tables!$D$14:$I$27,4,FALSE)*W811</f>
        <v>0</v>
      </c>
      <c r="AW811" s="69">
        <f>VLOOKUP($BR811,Tables!$D$14:$I$27,5,FALSE)*W811</f>
        <v>0</v>
      </c>
      <c r="AX811" s="68">
        <f>IF(ISERROR(VLOOKUP(V811,Tables!$A$2:$B$27,2,FALSE))=TRUE,0,VLOOKUP(V811,Tables!$A$2:$B$27,2,FALSE))*VLOOKUP(BR811,Tables!$D$14:$J$27,7,FALSE)</f>
        <v>0</v>
      </c>
      <c r="AY811" s="68">
        <f>IF(ISERROR(VLOOKUP(BS811,Tables!$A$2:$B$31,2,FALSE))=TRUE,0,VLOOKUP(BS811,Tables!$A$2:$B$31,2,FALSE))</f>
        <v>0</v>
      </c>
      <c r="AZ811" s="69">
        <f>VLOOKUP($BR811,Tables!$D$14:$K$27,8,FALSE)</f>
        <v>0</v>
      </c>
      <c r="BA811" s="69">
        <f>IF(OR(BR811="T150",BR811="HYBT150"),W811*Tables!$L$23,0)</f>
        <v>0</v>
      </c>
      <c r="BB811" s="69">
        <f>IF(OR(BR811="T200",BR811="HYBT200"),W811*Tables!$E$24,0)</f>
        <v>0</v>
      </c>
      <c r="BC811" s="70">
        <f t="shared" si="165"/>
        <v>0</v>
      </c>
      <c r="BD811" s="57" t="str">
        <f t="shared" si="176"/>
        <v/>
      </c>
      <c r="BE811" s="57" t="str">
        <f t="shared" si="176"/>
        <v/>
      </c>
      <c r="BF811" s="57" t="str">
        <f t="shared" si="176"/>
        <v/>
      </c>
      <c r="BG811" s="57" t="str">
        <f t="shared" si="176"/>
        <v/>
      </c>
      <c r="BH811" s="57" t="str">
        <f t="shared" si="176"/>
        <v/>
      </c>
      <c r="BI811" s="57" t="str">
        <f t="shared" si="176"/>
        <v/>
      </c>
      <c r="BJ811" s="57" t="str">
        <f t="shared" si="176"/>
        <v/>
      </c>
      <c r="BK811" s="57" t="str">
        <f t="shared" si="176"/>
        <v/>
      </c>
      <c r="BL811" s="57" t="str">
        <f t="shared" si="176"/>
        <v/>
      </c>
      <c r="BM811" s="57" t="str">
        <f t="shared" si="176"/>
        <v/>
      </c>
      <c r="BN811" s="57" t="str">
        <f t="shared" si="176"/>
        <v/>
      </c>
      <c r="BO811" s="57" t="str">
        <f t="shared" si="176"/>
        <v/>
      </c>
      <c r="BP811" s="57" t="str">
        <f t="shared" si="176"/>
        <v/>
      </c>
      <c r="BQ811" s="57" t="str">
        <f t="shared" si="176"/>
        <v/>
      </c>
      <c r="BR811" s="71" t="str">
        <f t="shared" si="166"/>
        <v>Base</v>
      </c>
      <c r="BS811" s="71" t="str">
        <f t="shared" si="167"/>
        <v/>
      </c>
      <c r="BT811" s="63">
        <f t="shared" si="168"/>
        <v>1</v>
      </c>
      <c r="BU811" s="64">
        <f t="shared" si="169"/>
        <v>-0.94</v>
      </c>
      <c r="BV811" s="64">
        <f t="shared" si="170"/>
        <v>-0.88</v>
      </c>
      <c r="BW811" s="64">
        <f t="shared" si="171"/>
        <v>0</v>
      </c>
      <c r="BX811" s="65">
        <f t="shared" si="172"/>
        <v>-0.94</v>
      </c>
      <c r="BY811" s="65">
        <f t="shared" si="173"/>
        <v>-0.88</v>
      </c>
      <c r="BZ811" s="65">
        <f t="shared" si="174"/>
        <v>2</v>
      </c>
    </row>
    <row r="812" spans="1:78" ht="15.5" x14ac:dyDescent="0.35">
      <c r="A812"/>
      <c r="B812"/>
      <c r="C812"/>
      <c r="D812"/>
      <c r="E812"/>
      <c r="F812"/>
      <c r="G812"/>
      <c r="H812"/>
      <c r="I812" s="13"/>
      <c r="J812" s="13"/>
      <c r="K812" s="13"/>
      <c r="L812"/>
      <c r="M812"/>
      <c r="N812"/>
      <c r="O812"/>
      <c r="P812"/>
      <c r="Q812"/>
      <c r="R812"/>
      <c r="S812"/>
      <c r="T812"/>
      <c r="U812"/>
      <c r="V812"/>
      <c r="W812"/>
      <c r="X812"/>
      <c r="Y812"/>
      <c r="Z812"/>
      <c r="AA812"/>
      <c r="AB812"/>
      <c r="AC812"/>
      <c r="AD812"/>
      <c r="AE812"/>
      <c r="AF812" s="13"/>
      <c r="AG812" s="13"/>
      <c r="AH812"/>
      <c r="AI812"/>
      <c r="AJ812"/>
      <c r="AK812"/>
      <c r="AL812"/>
      <c r="AM812"/>
      <c r="AN812"/>
      <c r="AO812"/>
      <c r="AP812"/>
      <c r="AQ812"/>
      <c r="AR812"/>
      <c r="AS812"/>
      <c r="AT812" s="59">
        <f>VLOOKUP($BR812,Tables!$D$14:$I$27,2,FALSE)*W812</f>
        <v>0</v>
      </c>
      <c r="AU812" s="59">
        <f>VLOOKUP($BR812,Tables!$D$14:$I$27,3,FALSE)</f>
        <v>0</v>
      </c>
      <c r="AV812" s="59">
        <f>VLOOKUP($BR812,Tables!$D$14:$I$27,4,FALSE)*W812</f>
        <v>0</v>
      </c>
      <c r="AW812" s="59">
        <f>VLOOKUP($BR812,Tables!$D$14:$I$27,5,FALSE)*W812</f>
        <v>0</v>
      </c>
      <c r="AX812" s="52">
        <f>IF(ISERROR(VLOOKUP(V812,Tables!$A$2:$B$27,2,FALSE))=TRUE,0,VLOOKUP(V812,Tables!$A$2:$B$27,2,FALSE))*VLOOKUP(BR812,Tables!$D$14:$J$27,7,FALSE)</f>
        <v>0</v>
      </c>
      <c r="AY812" s="52">
        <f>IF(ISERROR(VLOOKUP(BS812,Tables!$A$2:$B$31,2,FALSE))=TRUE,0,VLOOKUP(BS812,Tables!$A$2:$B$31,2,FALSE))</f>
        <v>0</v>
      </c>
      <c r="AZ812" s="59">
        <f>VLOOKUP($BR812,Tables!$D$14:$K$27,8,FALSE)</f>
        <v>0</v>
      </c>
      <c r="BA812" s="59">
        <f>IF(OR(BR812="T150",BR812="HYBT150"),W812*Tables!$L$23,0)</f>
        <v>0</v>
      </c>
      <c r="BB812" s="59">
        <f>IF(OR(BR812="T200",BR812="HYBT200"),W812*Tables!$E$24,0)</f>
        <v>0</v>
      </c>
      <c r="BC812" s="61">
        <f t="shared" si="165"/>
        <v>0</v>
      </c>
      <c r="BD812" s="55" t="str">
        <f t="shared" si="176"/>
        <v/>
      </c>
      <c r="BE812" s="55" t="str">
        <f t="shared" si="176"/>
        <v/>
      </c>
      <c r="BF812" s="55" t="str">
        <f t="shared" si="176"/>
        <v/>
      </c>
      <c r="BG812" s="55" t="str">
        <f t="shared" si="176"/>
        <v/>
      </c>
      <c r="BH812" s="55" t="str">
        <f t="shared" si="176"/>
        <v/>
      </c>
      <c r="BI812" s="55" t="str">
        <f t="shared" si="176"/>
        <v/>
      </c>
      <c r="BJ812" s="55" t="str">
        <f t="shared" si="176"/>
        <v/>
      </c>
      <c r="BK812" s="55" t="str">
        <f t="shared" si="176"/>
        <v/>
      </c>
      <c r="BL812" s="55" t="str">
        <f t="shared" si="176"/>
        <v/>
      </c>
      <c r="BM812" s="55" t="str">
        <f t="shared" si="176"/>
        <v/>
      </c>
      <c r="BN812" s="55" t="str">
        <f t="shared" si="176"/>
        <v/>
      </c>
      <c r="BO812" s="55" t="str">
        <f t="shared" si="176"/>
        <v/>
      </c>
      <c r="BP812" s="55" t="str">
        <f t="shared" si="176"/>
        <v/>
      </c>
      <c r="BQ812" s="55" t="str">
        <f t="shared" si="176"/>
        <v/>
      </c>
      <c r="BR812" s="62" t="str">
        <f t="shared" si="166"/>
        <v>Base</v>
      </c>
      <c r="BS812" s="62" t="str">
        <f t="shared" si="167"/>
        <v/>
      </c>
      <c r="BT812" s="63">
        <f t="shared" si="168"/>
        <v>1</v>
      </c>
      <c r="BU812" s="64">
        <f t="shared" si="169"/>
        <v>-0.94</v>
      </c>
      <c r="BV812" s="64">
        <f t="shared" si="170"/>
        <v>-0.88</v>
      </c>
      <c r="BW812" s="64">
        <f t="shared" si="171"/>
        <v>0</v>
      </c>
      <c r="BX812" s="65">
        <f t="shared" si="172"/>
        <v>-0.94</v>
      </c>
      <c r="BY812" s="65">
        <f t="shared" si="173"/>
        <v>-0.88</v>
      </c>
      <c r="BZ812" s="65">
        <f t="shared" si="174"/>
        <v>2</v>
      </c>
    </row>
    <row r="813" spans="1:78" ht="15.5" x14ac:dyDescent="0.35">
      <c r="A813"/>
      <c r="B813"/>
      <c r="C813"/>
      <c r="D813"/>
      <c r="E813"/>
      <c r="F813"/>
      <c r="G813"/>
      <c r="H813"/>
      <c r="I813" s="13"/>
      <c r="J813" s="13"/>
      <c r="K813" s="13"/>
      <c r="L813"/>
      <c r="M813"/>
      <c r="N813"/>
      <c r="O813"/>
      <c r="P813"/>
      <c r="Q813"/>
      <c r="R813"/>
      <c r="S813"/>
      <c r="T813"/>
      <c r="U813"/>
      <c r="V813"/>
      <c r="W813"/>
      <c r="X813"/>
      <c r="Y813"/>
      <c r="Z813"/>
      <c r="AA813"/>
      <c r="AB813"/>
      <c r="AC813"/>
      <c r="AD813"/>
      <c r="AE813"/>
      <c r="AF813" s="13"/>
      <c r="AG813" s="13"/>
      <c r="AH813"/>
      <c r="AI813"/>
      <c r="AJ813"/>
      <c r="AK813"/>
      <c r="AL813"/>
      <c r="AM813"/>
      <c r="AN813"/>
      <c r="AO813"/>
      <c r="AP813"/>
      <c r="AQ813"/>
      <c r="AR813"/>
      <c r="AS813"/>
      <c r="AT813" s="59">
        <f>VLOOKUP($BR813,Tables!$D$14:$I$27,2,FALSE)*W813</f>
        <v>0</v>
      </c>
      <c r="AU813" s="59">
        <f>VLOOKUP($BR813,Tables!$D$14:$I$27,3,FALSE)</f>
        <v>0</v>
      </c>
      <c r="AV813" s="59">
        <f>VLOOKUP($BR813,Tables!$D$14:$I$27,4,FALSE)*W813</f>
        <v>0</v>
      </c>
      <c r="AW813" s="59">
        <f>VLOOKUP($BR813,Tables!$D$14:$I$27,5,FALSE)*W813</f>
        <v>0</v>
      </c>
      <c r="AX813" s="52">
        <f>IF(ISERROR(VLOOKUP(V813,Tables!$A$2:$B$27,2,FALSE))=TRUE,0,VLOOKUP(V813,Tables!$A$2:$B$27,2,FALSE))*VLOOKUP(BR813,Tables!$D$14:$J$27,7,FALSE)</f>
        <v>0</v>
      </c>
      <c r="AY813" s="52">
        <f>IF(ISERROR(VLOOKUP(BS813,Tables!$A$2:$B$31,2,FALSE))=TRUE,0,VLOOKUP(BS813,Tables!$A$2:$B$31,2,FALSE))</f>
        <v>0</v>
      </c>
      <c r="AZ813" s="59">
        <f>VLOOKUP($BR813,Tables!$D$14:$K$27,8,FALSE)</f>
        <v>0</v>
      </c>
      <c r="BA813" s="59">
        <f>IF(OR(BR813="T150",BR813="HYBT150"),W813*Tables!$L$23,0)</f>
        <v>0</v>
      </c>
      <c r="BB813" s="59">
        <f>IF(OR(BR813="T200",BR813="HYBT200"),W813*Tables!$E$24,0)</f>
        <v>0</v>
      </c>
      <c r="BC813" s="61">
        <f t="shared" si="165"/>
        <v>0</v>
      </c>
      <c r="BD813" s="55" t="str">
        <f t="shared" si="176"/>
        <v/>
      </c>
      <c r="BE813" s="55" t="str">
        <f t="shared" si="176"/>
        <v/>
      </c>
      <c r="BF813" s="55" t="str">
        <f t="shared" si="176"/>
        <v/>
      </c>
      <c r="BG813" s="55" t="str">
        <f t="shared" si="176"/>
        <v/>
      </c>
      <c r="BH813" s="55" t="str">
        <f t="shared" si="176"/>
        <v/>
      </c>
      <c r="BI813" s="55" t="str">
        <f t="shared" si="176"/>
        <v/>
      </c>
      <c r="BJ813" s="55" t="str">
        <f t="shared" si="176"/>
        <v/>
      </c>
      <c r="BK813" s="55" t="str">
        <f t="shared" si="176"/>
        <v/>
      </c>
      <c r="BL813" s="55" t="str">
        <f t="shared" si="176"/>
        <v/>
      </c>
      <c r="BM813" s="55" t="str">
        <f t="shared" si="176"/>
        <v/>
      </c>
      <c r="BN813" s="55" t="str">
        <f t="shared" si="176"/>
        <v/>
      </c>
      <c r="BO813" s="55" t="str">
        <f t="shared" si="176"/>
        <v/>
      </c>
      <c r="BP813" s="55" t="str">
        <f t="shared" si="176"/>
        <v/>
      </c>
      <c r="BQ813" s="55" t="str">
        <f t="shared" si="176"/>
        <v/>
      </c>
      <c r="BR813" s="62" t="str">
        <f t="shared" si="166"/>
        <v>Base</v>
      </c>
      <c r="BS813" s="62" t="str">
        <f t="shared" si="167"/>
        <v/>
      </c>
      <c r="BT813" s="63">
        <f t="shared" si="168"/>
        <v>1</v>
      </c>
      <c r="BU813" s="64">
        <f t="shared" si="169"/>
        <v>-0.94</v>
      </c>
      <c r="BV813" s="64">
        <f t="shared" si="170"/>
        <v>-0.88</v>
      </c>
      <c r="BW813" s="64">
        <f t="shared" si="171"/>
        <v>0</v>
      </c>
      <c r="BX813" s="65">
        <f t="shared" si="172"/>
        <v>-0.94</v>
      </c>
      <c r="BY813" s="65">
        <f t="shared" si="173"/>
        <v>-0.88</v>
      </c>
      <c r="BZ813" s="65">
        <f t="shared" si="174"/>
        <v>2</v>
      </c>
    </row>
    <row r="814" spans="1:78" ht="15.5" x14ac:dyDescent="0.35">
      <c r="A814"/>
      <c r="B814"/>
      <c r="C814"/>
      <c r="D814"/>
      <c r="E814"/>
      <c r="F814"/>
      <c r="G814"/>
      <c r="H814"/>
      <c r="I814" s="13"/>
      <c r="J814" s="13"/>
      <c r="K814" s="13"/>
      <c r="L814"/>
      <c r="M814"/>
      <c r="N814"/>
      <c r="O814"/>
      <c r="P814"/>
      <c r="Q814"/>
      <c r="R814"/>
      <c r="S814"/>
      <c r="T814"/>
      <c r="U814"/>
      <c r="V814"/>
      <c r="W814"/>
      <c r="X814"/>
      <c r="Y814"/>
      <c r="Z814"/>
      <c r="AA814"/>
      <c r="AB814"/>
      <c r="AC814"/>
      <c r="AD814"/>
      <c r="AE814"/>
      <c r="AF814" s="13"/>
      <c r="AG814" s="13"/>
      <c r="AH814"/>
      <c r="AI814"/>
      <c r="AJ814"/>
      <c r="AK814"/>
      <c r="AL814"/>
      <c r="AM814"/>
      <c r="AN814"/>
      <c r="AO814"/>
      <c r="AP814"/>
      <c r="AQ814"/>
      <c r="AR814"/>
      <c r="AS814"/>
      <c r="AT814" s="59">
        <f>VLOOKUP($BR814,Tables!$D$14:$I$27,2,FALSE)*W814</f>
        <v>0</v>
      </c>
      <c r="AU814" s="59">
        <f>VLOOKUP($BR814,Tables!$D$14:$I$27,3,FALSE)</f>
        <v>0</v>
      </c>
      <c r="AV814" s="59">
        <f>VLOOKUP($BR814,Tables!$D$14:$I$27,4,FALSE)*W814</f>
        <v>0</v>
      </c>
      <c r="AW814" s="59">
        <f>VLOOKUP($BR814,Tables!$D$14:$I$27,5,FALSE)*W814</f>
        <v>0</v>
      </c>
      <c r="AX814" s="52">
        <f>IF(ISERROR(VLOOKUP(V814,Tables!$A$2:$B$27,2,FALSE))=TRUE,0,VLOOKUP(V814,Tables!$A$2:$B$27,2,FALSE))*VLOOKUP(BR814,Tables!$D$14:$J$27,7,FALSE)</f>
        <v>0</v>
      </c>
      <c r="AY814" s="52">
        <f>IF(ISERROR(VLOOKUP(BS814,Tables!$A$2:$B$31,2,FALSE))=TRUE,0,VLOOKUP(BS814,Tables!$A$2:$B$31,2,FALSE))</f>
        <v>0</v>
      </c>
      <c r="AZ814" s="59">
        <f>VLOOKUP($BR814,Tables!$D$14:$K$27,8,FALSE)</f>
        <v>0</v>
      </c>
      <c r="BA814" s="59">
        <f>IF(OR(BR814="T150",BR814="HYBT150"),W814*Tables!$L$23,0)</f>
        <v>0</v>
      </c>
      <c r="BB814" s="59">
        <f>IF(OR(BR814="T200",BR814="HYBT200"),W814*Tables!$E$24,0)</f>
        <v>0</v>
      </c>
      <c r="BC814" s="61">
        <f t="shared" si="165"/>
        <v>0</v>
      </c>
      <c r="BD814" s="55" t="str">
        <f t="shared" si="176"/>
        <v/>
      </c>
      <c r="BE814" s="55" t="str">
        <f t="shared" si="176"/>
        <v/>
      </c>
      <c r="BF814" s="55" t="str">
        <f t="shared" si="176"/>
        <v/>
      </c>
      <c r="BG814" s="55" t="str">
        <f t="shared" si="176"/>
        <v/>
      </c>
      <c r="BH814" s="55" t="str">
        <f t="shared" si="176"/>
        <v/>
      </c>
      <c r="BI814" s="55" t="str">
        <f t="shared" si="176"/>
        <v/>
      </c>
      <c r="BJ814" s="55" t="str">
        <f t="shared" ref="BD814:BQ832" si="177">IF(ISERROR(SEARCHB(" "&amp;BJ$1&amp;" "," "&amp;$L814&amp;" "))=TRUE,"",BJ$1)</f>
        <v/>
      </c>
      <c r="BK814" s="55" t="str">
        <f t="shared" si="177"/>
        <v/>
      </c>
      <c r="BL814" s="55" t="str">
        <f t="shared" si="177"/>
        <v/>
      </c>
      <c r="BM814" s="55" t="str">
        <f t="shared" si="177"/>
        <v/>
      </c>
      <c r="BN814" s="55" t="str">
        <f t="shared" si="177"/>
        <v/>
      </c>
      <c r="BO814" s="55" t="str">
        <f t="shared" si="177"/>
        <v/>
      </c>
      <c r="BP814" s="55" t="str">
        <f t="shared" si="177"/>
        <v/>
      </c>
      <c r="BQ814" s="55" t="str">
        <f t="shared" si="177"/>
        <v/>
      </c>
      <c r="BR814" s="62" t="str">
        <f t="shared" si="166"/>
        <v>Base</v>
      </c>
      <c r="BS814" s="62" t="str">
        <f t="shared" si="167"/>
        <v/>
      </c>
      <c r="BT814" s="63">
        <f t="shared" si="168"/>
        <v>1</v>
      </c>
      <c r="BU814" s="64">
        <f t="shared" si="169"/>
        <v>-0.94</v>
      </c>
      <c r="BV814" s="64">
        <f t="shared" si="170"/>
        <v>-0.88</v>
      </c>
      <c r="BW814" s="64">
        <f t="shared" si="171"/>
        <v>0</v>
      </c>
      <c r="BX814" s="65">
        <f t="shared" si="172"/>
        <v>-0.94</v>
      </c>
      <c r="BY814" s="65">
        <f t="shared" si="173"/>
        <v>-0.88</v>
      </c>
      <c r="BZ814" s="65">
        <f t="shared" si="174"/>
        <v>2</v>
      </c>
    </row>
    <row r="815" spans="1:78" ht="15.5" x14ac:dyDescent="0.35">
      <c r="A815"/>
      <c r="B815"/>
      <c r="C815"/>
      <c r="D815"/>
      <c r="E815"/>
      <c r="F815"/>
      <c r="G815"/>
      <c r="H815"/>
      <c r="I815" s="13"/>
      <c r="J815" s="13"/>
      <c r="K815"/>
      <c r="L815"/>
      <c r="M815"/>
      <c r="N815"/>
      <c r="O815"/>
      <c r="P815"/>
      <c r="Q815"/>
      <c r="R815"/>
      <c r="S815"/>
      <c r="T815"/>
      <c r="U815"/>
      <c r="V815"/>
      <c r="W815"/>
      <c r="X815"/>
      <c r="Y815"/>
      <c r="Z815"/>
      <c r="AA815"/>
      <c r="AB815"/>
      <c r="AC815"/>
      <c r="AD815"/>
      <c r="AE815"/>
      <c r="AF815" s="13"/>
      <c r="AG815" s="13"/>
      <c r="AH815"/>
      <c r="AI815"/>
      <c r="AJ815"/>
      <c r="AK815"/>
      <c r="AL815"/>
      <c r="AM815"/>
      <c r="AN815"/>
      <c r="AO815"/>
      <c r="AP815"/>
      <c r="AQ815"/>
      <c r="AR815"/>
      <c r="AS815"/>
      <c r="AT815" s="59">
        <f>VLOOKUP($BR815,Tables!$D$14:$I$27,2,FALSE)*W815</f>
        <v>0</v>
      </c>
      <c r="AU815" s="59">
        <f>VLOOKUP($BR815,Tables!$D$14:$I$27,3,FALSE)</f>
        <v>0</v>
      </c>
      <c r="AV815" s="59">
        <f>VLOOKUP($BR815,Tables!$D$14:$I$27,4,FALSE)*W815</f>
        <v>0</v>
      </c>
      <c r="AW815" s="59">
        <f>VLOOKUP($BR815,Tables!$D$14:$I$27,5,FALSE)*W815</f>
        <v>0</v>
      </c>
      <c r="AX815" s="52">
        <f>IF(ISERROR(VLOOKUP(V815,Tables!$A$2:$B$27,2,FALSE))=TRUE,0,VLOOKUP(V815,Tables!$A$2:$B$27,2,FALSE))*VLOOKUP(BR815,Tables!$D$14:$J$27,7,FALSE)</f>
        <v>0</v>
      </c>
      <c r="AY815" s="52">
        <f>IF(ISERROR(VLOOKUP(BS815,Tables!$A$2:$B$31,2,FALSE))=TRUE,0,VLOOKUP(BS815,Tables!$A$2:$B$31,2,FALSE))</f>
        <v>0</v>
      </c>
      <c r="AZ815" s="59">
        <f>VLOOKUP($BR815,Tables!$D$14:$K$27,8,FALSE)</f>
        <v>0</v>
      </c>
      <c r="BA815" s="59">
        <f>IF(OR(BR815="T150",BR815="HYBT150"),W815*Tables!$L$23,0)</f>
        <v>0</v>
      </c>
      <c r="BB815" s="59">
        <f>IF(OR(BR815="T200",BR815="HYBT200"),W815*Tables!$E$24,0)</f>
        <v>0</v>
      </c>
      <c r="BC815" s="61">
        <f t="shared" si="165"/>
        <v>0</v>
      </c>
      <c r="BD815" s="55" t="str">
        <f t="shared" si="177"/>
        <v/>
      </c>
      <c r="BE815" s="55" t="str">
        <f t="shared" si="177"/>
        <v/>
      </c>
      <c r="BF815" s="55" t="str">
        <f t="shared" si="177"/>
        <v/>
      </c>
      <c r="BG815" s="55" t="str">
        <f t="shared" si="177"/>
        <v/>
      </c>
      <c r="BH815" s="55" t="str">
        <f t="shared" si="177"/>
        <v/>
      </c>
      <c r="BI815" s="55" t="str">
        <f t="shared" si="177"/>
        <v/>
      </c>
      <c r="BJ815" s="55" t="str">
        <f t="shared" si="177"/>
        <v/>
      </c>
      <c r="BK815" s="55" t="str">
        <f t="shared" si="177"/>
        <v/>
      </c>
      <c r="BL815" s="55" t="str">
        <f t="shared" si="177"/>
        <v/>
      </c>
      <c r="BM815" s="55" t="str">
        <f t="shared" si="177"/>
        <v/>
      </c>
      <c r="BN815" s="55" t="str">
        <f t="shared" si="177"/>
        <v/>
      </c>
      <c r="BO815" s="55" t="str">
        <f t="shared" si="177"/>
        <v/>
      </c>
      <c r="BP815" s="55" t="str">
        <f t="shared" si="177"/>
        <v/>
      </c>
      <c r="BQ815" s="55" t="str">
        <f t="shared" si="177"/>
        <v/>
      </c>
      <c r="BR815" s="62" t="str">
        <f t="shared" si="166"/>
        <v>Base</v>
      </c>
      <c r="BS815" s="62" t="str">
        <f t="shared" si="167"/>
        <v/>
      </c>
      <c r="BT815" s="63">
        <f t="shared" si="168"/>
        <v>1</v>
      </c>
      <c r="BU815" s="64">
        <f t="shared" si="169"/>
        <v>-0.94</v>
      </c>
      <c r="BV815" s="64">
        <f t="shared" si="170"/>
        <v>-0.88</v>
      </c>
      <c r="BW815" s="64">
        <f t="shared" si="171"/>
        <v>0</v>
      </c>
      <c r="BX815" s="65">
        <f t="shared" si="172"/>
        <v>-0.94</v>
      </c>
      <c r="BY815" s="65">
        <f t="shared" si="173"/>
        <v>-0.88</v>
      </c>
      <c r="BZ815" s="65">
        <f t="shared" si="174"/>
        <v>2</v>
      </c>
    </row>
    <row r="816" spans="1:78" ht="15.5" x14ac:dyDescent="0.35">
      <c r="A816"/>
      <c r="B816"/>
      <c r="C816"/>
      <c r="D816"/>
      <c r="E816"/>
      <c r="F816"/>
      <c r="G816"/>
      <c r="H816"/>
      <c r="I816" s="13"/>
      <c r="J816" s="13"/>
      <c r="K816"/>
      <c r="L816"/>
      <c r="M816"/>
      <c r="N816"/>
      <c r="O816"/>
      <c r="P816"/>
      <c r="Q816"/>
      <c r="R816"/>
      <c r="S816"/>
      <c r="T816"/>
      <c r="U816"/>
      <c r="V816"/>
      <c r="W816"/>
      <c r="X816"/>
      <c r="Y816"/>
      <c r="Z816"/>
      <c r="AA816"/>
      <c r="AB816"/>
      <c r="AC816"/>
      <c r="AD816"/>
      <c r="AE816"/>
      <c r="AF816" s="13"/>
      <c r="AG816" s="13"/>
      <c r="AH816"/>
      <c r="AI816"/>
      <c r="AJ816"/>
      <c r="AK816"/>
      <c r="AL816"/>
      <c r="AM816"/>
      <c r="AN816"/>
      <c r="AO816"/>
      <c r="AP816"/>
      <c r="AQ816"/>
      <c r="AR816"/>
      <c r="AS816"/>
      <c r="AT816" s="59">
        <f>VLOOKUP($BR816,Tables!$D$14:$I$27,2,FALSE)*W816</f>
        <v>0</v>
      </c>
      <c r="AU816" s="59">
        <f>VLOOKUP($BR816,Tables!$D$14:$I$27,3,FALSE)</f>
        <v>0</v>
      </c>
      <c r="AV816" s="59">
        <f>VLOOKUP($BR816,Tables!$D$14:$I$27,4,FALSE)*W816</f>
        <v>0</v>
      </c>
      <c r="AW816" s="59">
        <f>VLOOKUP($BR816,Tables!$D$14:$I$27,5,FALSE)*W816</f>
        <v>0</v>
      </c>
      <c r="AX816" s="52">
        <f>IF(ISERROR(VLOOKUP(V816,Tables!$A$2:$B$27,2,FALSE))=TRUE,0,VLOOKUP(V816,Tables!$A$2:$B$27,2,FALSE))*VLOOKUP(BR816,Tables!$D$14:$J$27,7,FALSE)</f>
        <v>0</v>
      </c>
      <c r="AY816" s="52">
        <f>IF(ISERROR(VLOOKUP(BS816,Tables!$A$2:$B$31,2,FALSE))=TRUE,0,VLOOKUP(BS816,Tables!$A$2:$B$31,2,FALSE))</f>
        <v>0</v>
      </c>
      <c r="AZ816" s="59">
        <f>VLOOKUP($BR816,Tables!$D$14:$K$27,8,FALSE)</f>
        <v>0</v>
      </c>
      <c r="BA816" s="59">
        <f>IF(OR(BR816="T150",BR816="HYBT150"),W816*Tables!$L$23,0)</f>
        <v>0</v>
      </c>
      <c r="BB816" s="59">
        <f>IF(OR(BR816="T200",BR816="HYBT200"),W816*Tables!$E$24,0)</f>
        <v>0</v>
      </c>
      <c r="BC816" s="61">
        <f t="shared" si="165"/>
        <v>0</v>
      </c>
      <c r="BD816" s="55" t="str">
        <f t="shared" si="177"/>
        <v/>
      </c>
      <c r="BE816" s="55" t="str">
        <f t="shared" si="177"/>
        <v/>
      </c>
      <c r="BF816" s="55" t="str">
        <f t="shared" si="177"/>
        <v/>
      </c>
      <c r="BG816" s="55" t="str">
        <f t="shared" si="177"/>
        <v/>
      </c>
      <c r="BH816" s="55" t="str">
        <f t="shared" si="177"/>
        <v/>
      </c>
      <c r="BI816" s="55" t="str">
        <f t="shared" si="177"/>
        <v/>
      </c>
      <c r="BJ816" s="55" t="str">
        <f t="shared" si="177"/>
        <v/>
      </c>
      <c r="BK816" s="55" t="str">
        <f t="shared" si="177"/>
        <v/>
      </c>
      <c r="BL816" s="55" t="str">
        <f t="shared" si="177"/>
        <v/>
      </c>
      <c r="BM816" s="55" t="str">
        <f t="shared" si="177"/>
        <v/>
      </c>
      <c r="BN816" s="55" t="str">
        <f t="shared" si="177"/>
        <v/>
      </c>
      <c r="BO816" s="55" t="str">
        <f t="shared" si="177"/>
        <v/>
      </c>
      <c r="BP816" s="55" t="str">
        <f t="shared" si="177"/>
        <v/>
      </c>
      <c r="BQ816" s="55" t="str">
        <f t="shared" si="177"/>
        <v/>
      </c>
      <c r="BR816" s="62" t="str">
        <f t="shared" si="166"/>
        <v>Base</v>
      </c>
      <c r="BS816" s="62" t="str">
        <f t="shared" si="167"/>
        <v/>
      </c>
      <c r="BT816" s="63">
        <f t="shared" si="168"/>
        <v>1</v>
      </c>
      <c r="BU816" s="64">
        <f t="shared" si="169"/>
        <v>-0.94</v>
      </c>
      <c r="BV816" s="64">
        <f t="shared" si="170"/>
        <v>-0.88</v>
      </c>
      <c r="BW816" s="64">
        <f t="shared" si="171"/>
        <v>0</v>
      </c>
      <c r="BX816" s="65">
        <f t="shared" si="172"/>
        <v>-0.94</v>
      </c>
      <c r="BY816" s="65">
        <f t="shared" si="173"/>
        <v>-0.88</v>
      </c>
      <c r="BZ816" s="65">
        <f t="shared" si="174"/>
        <v>2</v>
      </c>
    </row>
    <row r="817" spans="1:78" ht="15.5" x14ac:dyDescent="0.35">
      <c r="A817"/>
      <c r="B817"/>
      <c r="C817"/>
      <c r="D817"/>
      <c r="E817"/>
      <c r="F817"/>
      <c r="G817"/>
      <c r="H817"/>
      <c r="I817" s="13"/>
      <c r="J817" s="13"/>
      <c r="K817" s="13"/>
      <c r="L817"/>
      <c r="M817"/>
      <c r="N817"/>
      <c r="O817"/>
      <c r="P817"/>
      <c r="Q817"/>
      <c r="R817"/>
      <c r="S817"/>
      <c r="T817"/>
      <c r="U817"/>
      <c r="V817"/>
      <c r="W817"/>
      <c r="X817"/>
      <c r="Y817"/>
      <c r="Z817"/>
      <c r="AA817"/>
      <c r="AB817"/>
      <c r="AC817"/>
      <c r="AD817"/>
      <c r="AE817"/>
      <c r="AF817" s="13"/>
      <c r="AG817" s="13"/>
      <c r="AH817"/>
      <c r="AI817"/>
      <c r="AJ817"/>
      <c r="AK817"/>
      <c r="AL817"/>
      <c r="AM817"/>
      <c r="AN817"/>
      <c r="AO817"/>
      <c r="AP817"/>
      <c r="AQ817"/>
      <c r="AR817"/>
      <c r="AS817"/>
      <c r="AT817" s="59">
        <f>VLOOKUP($BR817,Tables!$D$14:$I$27,2,FALSE)*W817</f>
        <v>0</v>
      </c>
      <c r="AU817" s="59">
        <f>VLOOKUP($BR817,Tables!$D$14:$I$27,3,FALSE)</f>
        <v>0</v>
      </c>
      <c r="AV817" s="59">
        <f>VLOOKUP($BR817,Tables!$D$14:$I$27,4,FALSE)*W817</f>
        <v>0</v>
      </c>
      <c r="AW817" s="59">
        <f>VLOOKUP($BR817,Tables!$D$14:$I$27,5,FALSE)*W817</f>
        <v>0</v>
      </c>
      <c r="AX817" s="52">
        <f>IF(ISERROR(VLOOKUP(V817,Tables!$A$2:$B$27,2,FALSE))=TRUE,0,VLOOKUP(V817,Tables!$A$2:$B$27,2,FALSE))*VLOOKUP(BR817,Tables!$D$14:$J$27,7,FALSE)</f>
        <v>0</v>
      </c>
      <c r="AY817" s="52">
        <f>IF(ISERROR(VLOOKUP(BS817,Tables!$A$2:$B$31,2,FALSE))=TRUE,0,VLOOKUP(BS817,Tables!$A$2:$B$31,2,FALSE))</f>
        <v>0</v>
      </c>
      <c r="AZ817" s="59">
        <f>VLOOKUP($BR817,Tables!$D$14:$K$27,8,FALSE)</f>
        <v>0</v>
      </c>
      <c r="BA817" s="59">
        <f>IF(OR(BR817="T150",BR817="HYBT150"),W817*Tables!$L$23,0)</f>
        <v>0</v>
      </c>
      <c r="BB817" s="59">
        <f>IF(OR(BR817="T200",BR817="HYBT200"),W817*Tables!$E$24,0)</f>
        <v>0</v>
      </c>
      <c r="BC817" s="61">
        <f t="shared" si="165"/>
        <v>0</v>
      </c>
      <c r="BD817" s="55" t="str">
        <f t="shared" si="177"/>
        <v/>
      </c>
      <c r="BE817" s="55" t="str">
        <f t="shared" si="177"/>
        <v/>
      </c>
      <c r="BF817" s="55" t="str">
        <f t="shared" si="177"/>
        <v/>
      </c>
      <c r="BG817" s="55" t="str">
        <f t="shared" si="177"/>
        <v/>
      </c>
      <c r="BH817" s="55" t="str">
        <f t="shared" si="177"/>
        <v/>
      </c>
      <c r="BI817" s="55" t="str">
        <f t="shared" si="177"/>
        <v/>
      </c>
      <c r="BJ817" s="55" t="str">
        <f t="shared" si="177"/>
        <v/>
      </c>
      <c r="BK817" s="55" t="str">
        <f t="shared" si="177"/>
        <v/>
      </c>
      <c r="BL817" s="55" t="str">
        <f t="shared" si="177"/>
        <v/>
      </c>
      <c r="BM817" s="55" t="str">
        <f t="shared" si="177"/>
        <v/>
      </c>
      <c r="BN817" s="55" t="str">
        <f t="shared" si="177"/>
        <v/>
      </c>
      <c r="BO817" s="55" t="str">
        <f t="shared" si="177"/>
        <v/>
      </c>
      <c r="BP817" s="55" t="str">
        <f t="shared" si="177"/>
        <v/>
      </c>
      <c r="BQ817" s="55" t="str">
        <f t="shared" si="177"/>
        <v/>
      </c>
      <c r="BR817" s="62" t="str">
        <f t="shared" si="166"/>
        <v>Base</v>
      </c>
      <c r="BS817" s="62" t="str">
        <f t="shared" si="167"/>
        <v/>
      </c>
      <c r="BT817" s="63">
        <f t="shared" si="168"/>
        <v>1</v>
      </c>
      <c r="BU817" s="64">
        <f t="shared" si="169"/>
        <v>-0.94</v>
      </c>
      <c r="BV817" s="64">
        <f t="shared" si="170"/>
        <v>-0.88</v>
      </c>
      <c r="BW817" s="64">
        <f t="shared" si="171"/>
        <v>0</v>
      </c>
      <c r="BX817" s="65">
        <f t="shared" si="172"/>
        <v>-0.94</v>
      </c>
      <c r="BY817" s="65">
        <f t="shared" si="173"/>
        <v>-0.88</v>
      </c>
      <c r="BZ817" s="65">
        <f t="shared" si="174"/>
        <v>2</v>
      </c>
    </row>
    <row r="818" spans="1:78" ht="15.5" x14ac:dyDescent="0.35">
      <c r="A818"/>
      <c r="B818"/>
      <c r="C818"/>
      <c r="D818"/>
      <c r="E818"/>
      <c r="F818"/>
      <c r="G818"/>
      <c r="H818"/>
      <c r="I818" s="13"/>
      <c r="J818" s="13"/>
      <c r="K818" s="13"/>
      <c r="L818"/>
      <c r="M818"/>
      <c r="N818"/>
      <c r="O818"/>
      <c r="P818"/>
      <c r="Q818"/>
      <c r="R818"/>
      <c r="S818"/>
      <c r="T818"/>
      <c r="U818"/>
      <c r="V818"/>
      <c r="W818"/>
      <c r="X818"/>
      <c r="Y818"/>
      <c r="Z818"/>
      <c r="AA818"/>
      <c r="AB818"/>
      <c r="AC818"/>
      <c r="AD818"/>
      <c r="AE818"/>
      <c r="AF818" s="13"/>
      <c r="AG818" s="13"/>
      <c r="AH818"/>
      <c r="AI818"/>
      <c r="AJ818"/>
      <c r="AK818"/>
      <c r="AL818"/>
      <c r="AM818"/>
      <c r="AN818"/>
      <c r="AO818"/>
      <c r="AP818"/>
      <c r="AQ818"/>
      <c r="AR818"/>
      <c r="AS818"/>
      <c r="AT818" s="59">
        <f>VLOOKUP($BR818,Tables!$D$14:$I$27,2,FALSE)*W818</f>
        <v>0</v>
      </c>
      <c r="AU818" s="59">
        <f>VLOOKUP($BR818,Tables!$D$14:$I$27,3,FALSE)</f>
        <v>0</v>
      </c>
      <c r="AV818" s="59">
        <f>VLOOKUP($BR818,Tables!$D$14:$I$27,4,FALSE)*W818</f>
        <v>0</v>
      </c>
      <c r="AW818" s="59">
        <f>VLOOKUP($BR818,Tables!$D$14:$I$27,5,FALSE)*W818</f>
        <v>0</v>
      </c>
      <c r="AX818" s="52">
        <f>IF(ISERROR(VLOOKUP(V818,Tables!$A$2:$B$27,2,FALSE))=TRUE,0,VLOOKUP(V818,Tables!$A$2:$B$27,2,FALSE))*VLOOKUP(BR818,Tables!$D$14:$J$27,7,FALSE)</f>
        <v>0</v>
      </c>
      <c r="AY818" s="52">
        <f>IF(ISERROR(VLOOKUP(BS818,Tables!$A$2:$B$31,2,FALSE))=TRUE,0,VLOOKUP(BS818,Tables!$A$2:$B$31,2,FALSE))</f>
        <v>0</v>
      </c>
      <c r="AZ818" s="59">
        <f>VLOOKUP($BR818,Tables!$D$14:$K$27,8,FALSE)</f>
        <v>0</v>
      </c>
      <c r="BA818" s="59">
        <f>IF(OR(BR818="T150",BR818="HYBT150"),W818*Tables!$L$23,0)</f>
        <v>0</v>
      </c>
      <c r="BB818" s="59">
        <f>IF(OR(BR818="T200",BR818="HYBT200"),W818*Tables!$E$24,0)</f>
        <v>0</v>
      </c>
      <c r="BC818" s="61">
        <f t="shared" si="165"/>
        <v>0</v>
      </c>
      <c r="BD818" s="55" t="str">
        <f t="shared" si="177"/>
        <v/>
      </c>
      <c r="BE818" s="55" t="str">
        <f t="shared" si="177"/>
        <v/>
      </c>
      <c r="BF818" s="55" t="str">
        <f t="shared" si="177"/>
        <v/>
      </c>
      <c r="BG818" s="55" t="str">
        <f t="shared" si="177"/>
        <v/>
      </c>
      <c r="BH818" s="55" t="str">
        <f t="shared" si="177"/>
        <v/>
      </c>
      <c r="BI818" s="55" t="str">
        <f t="shared" si="177"/>
        <v/>
      </c>
      <c r="BJ818" s="55" t="str">
        <f t="shared" si="177"/>
        <v/>
      </c>
      <c r="BK818" s="55" t="str">
        <f t="shared" si="177"/>
        <v/>
      </c>
      <c r="BL818" s="55" t="str">
        <f t="shared" si="177"/>
        <v/>
      </c>
      <c r="BM818" s="55" t="str">
        <f t="shared" si="177"/>
        <v/>
      </c>
      <c r="BN818" s="55" t="str">
        <f t="shared" si="177"/>
        <v/>
      </c>
      <c r="BO818" s="55" t="str">
        <f t="shared" si="177"/>
        <v/>
      </c>
      <c r="BP818" s="55" t="str">
        <f t="shared" si="177"/>
        <v/>
      </c>
      <c r="BQ818" s="55" t="str">
        <f t="shared" si="177"/>
        <v/>
      </c>
      <c r="BR818" s="62" t="str">
        <f t="shared" si="166"/>
        <v>Base</v>
      </c>
      <c r="BS818" s="62" t="str">
        <f t="shared" si="167"/>
        <v/>
      </c>
      <c r="BT818" s="63">
        <f t="shared" si="168"/>
        <v>1</v>
      </c>
      <c r="BU818" s="64">
        <f t="shared" si="169"/>
        <v>-0.94</v>
      </c>
      <c r="BV818" s="64">
        <f t="shared" si="170"/>
        <v>-0.88</v>
      </c>
      <c r="BW818" s="64">
        <f t="shared" si="171"/>
        <v>0</v>
      </c>
      <c r="BX818" s="65">
        <f t="shared" si="172"/>
        <v>-0.94</v>
      </c>
      <c r="BY818" s="65">
        <f t="shared" si="173"/>
        <v>-0.88</v>
      </c>
      <c r="BZ818" s="65">
        <f t="shared" si="174"/>
        <v>2</v>
      </c>
    </row>
    <row r="819" spans="1:78" ht="15.5" x14ac:dyDescent="0.35">
      <c r="A819"/>
      <c r="B819"/>
      <c r="C819"/>
      <c r="D819"/>
      <c r="E819"/>
      <c r="F819"/>
      <c r="G819"/>
      <c r="H819"/>
      <c r="I819" s="13"/>
      <c r="J819" s="13"/>
      <c r="K819" s="13"/>
      <c r="L819"/>
      <c r="M819"/>
      <c r="N819"/>
      <c r="O819"/>
      <c r="P819"/>
      <c r="Q819"/>
      <c r="R819"/>
      <c r="S819"/>
      <c r="T819"/>
      <c r="U819"/>
      <c r="V819"/>
      <c r="W819"/>
      <c r="X819"/>
      <c r="Y819"/>
      <c r="Z819"/>
      <c r="AA819"/>
      <c r="AB819"/>
      <c r="AC819"/>
      <c r="AD819"/>
      <c r="AE819"/>
      <c r="AF819" s="13"/>
      <c r="AG819" s="13"/>
      <c r="AH819"/>
      <c r="AI819"/>
      <c r="AJ819"/>
      <c r="AK819"/>
      <c r="AL819"/>
      <c r="AM819"/>
      <c r="AN819"/>
      <c r="AO819"/>
      <c r="AP819"/>
      <c r="AQ819"/>
      <c r="AR819"/>
      <c r="AS819"/>
      <c r="AT819" s="59">
        <f>VLOOKUP($BR819,Tables!$D$14:$I$27,2,FALSE)*W819</f>
        <v>0</v>
      </c>
      <c r="AU819" s="59">
        <f>VLOOKUP($BR819,Tables!$D$14:$I$27,3,FALSE)</f>
        <v>0</v>
      </c>
      <c r="AV819" s="59">
        <f>VLOOKUP($BR819,Tables!$D$14:$I$27,4,FALSE)*W819</f>
        <v>0</v>
      </c>
      <c r="AW819" s="59">
        <f>VLOOKUP($BR819,Tables!$D$14:$I$27,5,FALSE)*W819</f>
        <v>0</v>
      </c>
      <c r="AX819" s="52">
        <f>IF(ISERROR(VLOOKUP(V819,Tables!$A$2:$B$27,2,FALSE))=TRUE,0,VLOOKUP(V819,Tables!$A$2:$B$27,2,FALSE))*VLOOKUP(BR819,Tables!$D$14:$J$27,7,FALSE)</f>
        <v>0</v>
      </c>
      <c r="AY819" s="52">
        <f>IF(ISERROR(VLOOKUP(BS819,Tables!$A$2:$B$31,2,FALSE))=TRUE,0,VLOOKUP(BS819,Tables!$A$2:$B$31,2,FALSE))</f>
        <v>0</v>
      </c>
      <c r="AZ819" s="59">
        <f>VLOOKUP($BR819,Tables!$D$14:$K$27,8,FALSE)</f>
        <v>0</v>
      </c>
      <c r="BA819" s="59">
        <f>IF(OR(BR819="T150",BR819="HYBT150"),W819*Tables!$L$23,0)</f>
        <v>0</v>
      </c>
      <c r="BB819" s="59">
        <f>IF(OR(BR819="T200",BR819="HYBT200"),W819*Tables!$E$24,0)</f>
        <v>0</v>
      </c>
      <c r="BC819" s="61">
        <f t="shared" si="165"/>
        <v>0</v>
      </c>
      <c r="BD819" s="55" t="str">
        <f t="shared" si="177"/>
        <v/>
      </c>
      <c r="BE819" s="55" t="str">
        <f t="shared" si="177"/>
        <v/>
      </c>
      <c r="BF819" s="55" t="str">
        <f t="shared" si="177"/>
        <v/>
      </c>
      <c r="BG819" s="55" t="str">
        <f t="shared" si="177"/>
        <v/>
      </c>
      <c r="BH819" s="55" t="str">
        <f t="shared" si="177"/>
        <v/>
      </c>
      <c r="BI819" s="55" t="str">
        <f t="shared" si="177"/>
        <v/>
      </c>
      <c r="BJ819" s="55" t="str">
        <f t="shared" si="177"/>
        <v/>
      </c>
      <c r="BK819" s="55" t="str">
        <f t="shared" si="177"/>
        <v/>
      </c>
      <c r="BL819" s="55" t="str">
        <f t="shared" si="177"/>
        <v/>
      </c>
      <c r="BM819" s="55" t="str">
        <f t="shared" si="177"/>
        <v/>
      </c>
      <c r="BN819" s="55" t="str">
        <f t="shared" si="177"/>
        <v/>
      </c>
      <c r="BO819" s="55" t="str">
        <f t="shared" si="177"/>
        <v/>
      </c>
      <c r="BP819" s="55" t="str">
        <f t="shared" si="177"/>
        <v/>
      </c>
      <c r="BQ819" s="55" t="str">
        <f t="shared" si="177"/>
        <v/>
      </c>
      <c r="BR819" s="62" t="str">
        <f t="shared" si="166"/>
        <v>Base</v>
      </c>
      <c r="BS819" s="62" t="str">
        <f t="shared" si="167"/>
        <v/>
      </c>
      <c r="BT819" s="63">
        <f t="shared" si="168"/>
        <v>1</v>
      </c>
      <c r="BU819" s="64">
        <f t="shared" si="169"/>
        <v>-0.94</v>
      </c>
      <c r="BV819" s="64">
        <f t="shared" si="170"/>
        <v>-0.88</v>
      </c>
      <c r="BW819" s="64">
        <f t="shared" si="171"/>
        <v>0</v>
      </c>
      <c r="BX819" s="65">
        <f t="shared" si="172"/>
        <v>-0.94</v>
      </c>
      <c r="BY819" s="65">
        <f t="shared" si="173"/>
        <v>-0.88</v>
      </c>
      <c r="BZ819" s="65">
        <f t="shared" si="174"/>
        <v>2</v>
      </c>
    </row>
    <row r="820" spans="1:78" ht="15.5" x14ac:dyDescent="0.35">
      <c r="A820"/>
      <c r="B820"/>
      <c r="C820"/>
      <c r="D820"/>
      <c r="E820"/>
      <c r="F820"/>
      <c r="G820"/>
      <c r="H820"/>
      <c r="I820" s="13"/>
      <c r="J820" s="13"/>
      <c r="K820" s="13"/>
      <c r="L820"/>
      <c r="M820"/>
      <c r="N820"/>
      <c r="O820"/>
      <c r="P820"/>
      <c r="Q820"/>
      <c r="R820"/>
      <c r="S820"/>
      <c r="T820"/>
      <c r="U820"/>
      <c r="V820"/>
      <c r="W820"/>
      <c r="X820"/>
      <c r="Y820"/>
      <c r="Z820"/>
      <c r="AA820"/>
      <c r="AB820"/>
      <c r="AC820"/>
      <c r="AD820"/>
      <c r="AE820"/>
      <c r="AF820" s="13"/>
      <c r="AG820" s="13"/>
      <c r="AH820"/>
      <c r="AI820"/>
      <c r="AJ820"/>
      <c r="AK820"/>
      <c r="AL820"/>
      <c r="AM820"/>
      <c r="AN820"/>
      <c r="AO820"/>
      <c r="AP820"/>
      <c r="AQ820"/>
      <c r="AR820"/>
      <c r="AS820"/>
      <c r="AT820" s="59">
        <f>VLOOKUP($BR820,Tables!$D$14:$I$27,2,FALSE)*W820</f>
        <v>0</v>
      </c>
      <c r="AU820" s="59">
        <f>VLOOKUP($BR820,Tables!$D$14:$I$27,3,FALSE)</f>
        <v>0</v>
      </c>
      <c r="AV820" s="59">
        <f>VLOOKUP($BR820,Tables!$D$14:$I$27,4,FALSE)*W820</f>
        <v>0</v>
      </c>
      <c r="AW820" s="59">
        <f>VLOOKUP($BR820,Tables!$D$14:$I$27,5,FALSE)*W820</f>
        <v>0</v>
      </c>
      <c r="AX820" s="52">
        <f>IF(ISERROR(VLOOKUP(V820,Tables!$A$2:$B$27,2,FALSE))=TRUE,0,VLOOKUP(V820,Tables!$A$2:$B$27,2,FALSE))*VLOOKUP(BR820,Tables!$D$14:$J$27,7,FALSE)</f>
        <v>0</v>
      </c>
      <c r="AY820" s="52">
        <f>IF(ISERROR(VLOOKUP(BS820,Tables!$A$2:$B$31,2,FALSE))=TRUE,0,VLOOKUP(BS820,Tables!$A$2:$B$31,2,FALSE))</f>
        <v>0</v>
      </c>
      <c r="AZ820" s="59">
        <f>VLOOKUP($BR820,Tables!$D$14:$K$27,8,FALSE)</f>
        <v>0</v>
      </c>
      <c r="BA820" s="59">
        <f>IF(OR(BR820="T150",BR820="HYBT150"),W820*Tables!$L$23,0)</f>
        <v>0</v>
      </c>
      <c r="BB820" s="59">
        <f>IF(OR(BR820="T200",BR820="HYBT200"),W820*Tables!$E$24,0)</f>
        <v>0</v>
      </c>
      <c r="BC820" s="61">
        <f t="shared" si="165"/>
        <v>0</v>
      </c>
      <c r="BD820" s="55" t="str">
        <f t="shared" si="177"/>
        <v/>
      </c>
      <c r="BE820" s="55" t="str">
        <f t="shared" si="177"/>
        <v/>
      </c>
      <c r="BF820" s="55" t="str">
        <f t="shared" si="177"/>
        <v/>
      </c>
      <c r="BG820" s="55" t="str">
        <f t="shared" si="177"/>
        <v/>
      </c>
      <c r="BH820" s="55" t="str">
        <f t="shared" si="177"/>
        <v/>
      </c>
      <c r="BI820" s="55" t="str">
        <f t="shared" si="177"/>
        <v/>
      </c>
      <c r="BJ820" s="55" t="str">
        <f t="shared" si="177"/>
        <v/>
      </c>
      <c r="BK820" s="55" t="str">
        <f t="shared" si="177"/>
        <v/>
      </c>
      <c r="BL820" s="55" t="str">
        <f t="shared" si="177"/>
        <v/>
      </c>
      <c r="BM820" s="55" t="str">
        <f t="shared" si="177"/>
        <v/>
      </c>
      <c r="BN820" s="55" t="str">
        <f t="shared" si="177"/>
        <v/>
      </c>
      <c r="BO820" s="55" t="str">
        <f t="shared" si="177"/>
        <v/>
      </c>
      <c r="BP820" s="55" t="str">
        <f t="shared" si="177"/>
        <v/>
      </c>
      <c r="BQ820" s="55" t="str">
        <f t="shared" si="177"/>
        <v/>
      </c>
      <c r="BR820" s="62" t="str">
        <f t="shared" si="166"/>
        <v>Base</v>
      </c>
      <c r="BS820" s="62" t="str">
        <f t="shared" si="167"/>
        <v/>
      </c>
      <c r="BT820" s="63">
        <f t="shared" si="168"/>
        <v>1</v>
      </c>
      <c r="BU820" s="64">
        <f t="shared" si="169"/>
        <v>-0.94</v>
      </c>
      <c r="BV820" s="64">
        <f t="shared" si="170"/>
        <v>-0.88</v>
      </c>
      <c r="BW820" s="64">
        <f t="shared" si="171"/>
        <v>0</v>
      </c>
      <c r="BX820" s="65">
        <f t="shared" si="172"/>
        <v>-0.94</v>
      </c>
      <c r="BY820" s="65">
        <f t="shared" si="173"/>
        <v>-0.88</v>
      </c>
      <c r="BZ820" s="65">
        <f t="shared" si="174"/>
        <v>2</v>
      </c>
    </row>
    <row r="821" spans="1:78" ht="15.5" x14ac:dyDescent="0.35">
      <c r="A821"/>
      <c r="B821"/>
      <c r="C821"/>
      <c r="D821"/>
      <c r="E821"/>
      <c r="F821"/>
      <c r="G821"/>
      <c r="H821"/>
      <c r="I821" s="13"/>
      <c r="J821" s="13"/>
      <c r="K821" s="13"/>
      <c r="L821"/>
      <c r="M821"/>
      <c r="N821"/>
      <c r="O821"/>
      <c r="P821"/>
      <c r="Q821"/>
      <c r="R821"/>
      <c r="S821"/>
      <c r="T821"/>
      <c r="U821"/>
      <c r="V821"/>
      <c r="W821"/>
      <c r="X821"/>
      <c r="Y821"/>
      <c r="Z821"/>
      <c r="AA821"/>
      <c r="AB821"/>
      <c r="AC821"/>
      <c r="AD821"/>
      <c r="AE821"/>
      <c r="AF821" s="13"/>
      <c r="AG821" s="13"/>
      <c r="AH821"/>
      <c r="AI821"/>
      <c r="AJ821"/>
      <c r="AK821"/>
      <c r="AL821"/>
      <c r="AM821"/>
      <c r="AN821"/>
      <c r="AO821"/>
      <c r="AP821"/>
      <c r="AQ821"/>
      <c r="AR821"/>
      <c r="AS821"/>
      <c r="AT821" s="59">
        <f>VLOOKUP($BR821,Tables!$D$14:$I$27,2,FALSE)*W821</f>
        <v>0</v>
      </c>
      <c r="AU821" s="59">
        <f>VLOOKUP($BR821,Tables!$D$14:$I$27,3,FALSE)</f>
        <v>0</v>
      </c>
      <c r="AV821" s="59">
        <f>VLOOKUP($BR821,Tables!$D$14:$I$27,4,FALSE)*W821</f>
        <v>0</v>
      </c>
      <c r="AW821" s="59">
        <f>VLOOKUP($BR821,Tables!$D$14:$I$27,5,FALSE)*W821</f>
        <v>0</v>
      </c>
      <c r="AX821" s="52">
        <f>IF(ISERROR(VLOOKUP(V821,Tables!$A$2:$B$27,2,FALSE))=TRUE,0,VLOOKUP(V821,Tables!$A$2:$B$27,2,FALSE))*VLOOKUP(BR821,Tables!$D$14:$J$27,7,FALSE)</f>
        <v>0</v>
      </c>
      <c r="AY821" s="52">
        <f>IF(ISERROR(VLOOKUP(BS821,Tables!$A$2:$B$31,2,FALSE))=TRUE,0,VLOOKUP(BS821,Tables!$A$2:$B$31,2,FALSE))</f>
        <v>0</v>
      </c>
      <c r="AZ821" s="59">
        <f>VLOOKUP($BR821,Tables!$D$14:$K$27,8,FALSE)</f>
        <v>0</v>
      </c>
      <c r="BA821" s="59">
        <f>IF(OR(BR821="T150",BR821="HYBT150"),W821*Tables!$L$23,0)</f>
        <v>0</v>
      </c>
      <c r="BB821" s="59">
        <f>IF(OR(BR821="T200",BR821="HYBT200"),W821*Tables!$E$24,0)</f>
        <v>0</v>
      </c>
      <c r="BC821" s="61">
        <f t="shared" si="165"/>
        <v>0</v>
      </c>
      <c r="BD821" s="55" t="str">
        <f t="shared" si="177"/>
        <v/>
      </c>
      <c r="BE821" s="55" t="str">
        <f t="shared" si="177"/>
        <v/>
      </c>
      <c r="BF821" s="55" t="str">
        <f t="shared" si="177"/>
        <v/>
      </c>
      <c r="BG821" s="55" t="str">
        <f t="shared" si="177"/>
        <v/>
      </c>
      <c r="BH821" s="55" t="str">
        <f t="shared" si="177"/>
        <v/>
      </c>
      <c r="BI821" s="55" t="str">
        <f t="shared" si="177"/>
        <v/>
      </c>
      <c r="BJ821" s="55" t="str">
        <f t="shared" si="177"/>
        <v/>
      </c>
      <c r="BK821" s="55" t="str">
        <f t="shared" si="177"/>
        <v/>
      </c>
      <c r="BL821" s="55" t="str">
        <f t="shared" si="177"/>
        <v/>
      </c>
      <c r="BM821" s="55" t="str">
        <f t="shared" si="177"/>
        <v/>
      </c>
      <c r="BN821" s="55" t="str">
        <f t="shared" si="177"/>
        <v/>
      </c>
      <c r="BO821" s="55" t="str">
        <f t="shared" si="177"/>
        <v/>
      </c>
      <c r="BP821" s="55" t="str">
        <f t="shared" si="177"/>
        <v/>
      </c>
      <c r="BQ821" s="55" t="str">
        <f t="shared" si="177"/>
        <v/>
      </c>
      <c r="BR821" s="62" t="str">
        <f t="shared" si="166"/>
        <v>Base</v>
      </c>
      <c r="BS821" s="62" t="str">
        <f t="shared" si="167"/>
        <v/>
      </c>
      <c r="BT821" s="63">
        <f t="shared" si="168"/>
        <v>1</v>
      </c>
      <c r="BU821" s="64">
        <f t="shared" si="169"/>
        <v>-0.94</v>
      </c>
      <c r="BV821" s="64">
        <f t="shared" si="170"/>
        <v>-0.88</v>
      </c>
      <c r="BW821" s="64">
        <f t="shared" si="171"/>
        <v>0</v>
      </c>
      <c r="BX821" s="65">
        <f t="shared" si="172"/>
        <v>-0.94</v>
      </c>
      <c r="BY821" s="65">
        <f t="shared" si="173"/>
        <v>-0.88</v>
      </c>
      <c r="BZ821" s="65">
        <f t="shared" si="174"/>
        <v>2</v>
      </c>
    </row>
    <row r="822" spans="1:78" ht="15.5" x14ac:dyDescent="0.35">
      <c r="A822"/>
      <c r="B822"/>
      <c r="C822"/>
      <c r="D822"/>
      <c r="E822"/>
      <c r="F822"/>
      <c r="G822"/>
      <c r="H822"/>
      <c r="I822" s="13"/>
      <c r="J822" s="13"/>
      <c r="K822" s="13"/>
      <c r="L822"/>
      <c r="M822"/>
      <c r="N822"/>
      <c r="O822"/>
      <c r="P822"/>
      <c r="Q822"/>
      <c r="R822"/>
      <c r="S822"/>
      <c r="T822"/>
      <c r="U822"/>
      <c r="V822"/>
      <c r="W822"/>
      <c r="X822"/>
      <c r="Y822"/>
      <c r="Z822"/>
      <c r="AA822"/>
      <c r="AB822"/>
      <c r="AC822"/>
      <c r="AD822"/>
      <c r="AE822"/>
      <c r="AF822" s="13"/>
      <c r="AG822" s="13"/>
      <c r="AH822"/>
      <c r="AI822"/>
      <c r="AJ822"/>
      <c r="AK822"/>
      <c r="AL822"/>
      <c r="AM822"/>
      <c r="AN822"/>
      <c r="AO822"/>
      <c r="AP822"/>
      <c r="AQ822"/>
      <c r="AR822"/>
      <c r="AS822"/>
      <c r="AT822" s="59">
        <f>VLOOKUP($BR822,Tables!$D$14:$I$27,2,FALSE)*W822</f>
        <v>0</v>
      </c>
      <c r="AU822" s="59">
        <f>VLOOKUP($BR822,Tables!$D$14:$I$27,3,FALSE)</f>
        <v>0</v>
      </c>
      <c r="AV822" s="59">
        <f>VLOOKUP($BR822,Tables!$D$14:$I$27,4,FALSE)*W822</f>
        <v>0</v>
      </c>
      <c r="AW822" s="59">
        <f>VLOOKUP($BR822,Tables!$D$14:$I$27,5,FALSE)*W822</f>
        <v>0</v>
      </c>
      <c r="AX822" s="52">
        <f>IF(ISERROR(VLOOKUP(V822,Tables!$A$2:$B$27,2,FALSE))=TRUE,0,VLOOKUP(V822,Tables!$A$2:$B$27,2,FALSE))*VLOOKUP(BR822,Tables!$D$14:$J$27,7,FALSE)</f>
        <v>0</v>
      </c>
      <c r="AY822" s="52">
        <f>IF(ISERROR(VLOOKUP(BS822,Tables!$A$2:$B$31,2,FALSE))=TRUE,0,VLOOKUP(BS822,Tables!$A$2:$B$31,2,FALSE))</f>
        <v>0</v>
      </c>
      <c r="AZ822" s="59">
        <f>VLOOKUP($BR822,Tables!$D$14:$K$27,8,FALSE)</f>
        <v>0</v>
      </c>
      <c r="BA822" s="59">
        <f>IF(OR(BR822="T150",BR822="HYBT150"),W822*Tables!$L$23,0)</f>
        <v>0</v>
      </c>
      <c r="BB822" s="59">
        <f>IF(OR(BR822="T200",BR822="HYBT200"),W822*Tables!$E$24,0)</f>
        <v>0</v>
      </c>
      <c r="BC822" s="61">
        <f t="shared" si="165"/>
        <v>0</v>
      </c>
      <c r="BD822" s="55" t="str">
        <f t="shared" si="177"/>
        <v/>
      </c>
      <c r="BE822" s="55" t="str">
        <f t="shared" si="177"/>
        <v/>
      </c>
      <c r="BF822" s="55" t="str">
        <f t="shared" si="177"/>
        <v/>
      </c>
      <c r="BG822" s="55" t="str">
        <f t="shared" si="177"/>
        <v/>
      </c>
      <c r="BH822" s="55" t="str">
        <f t="shared" si="177"/>
        <v/>
      </c>
      <c r="BI822" s="55" t="str">
        <f t="shared" si="177"/>
        <v/>
      </c>
      <c r="BJ822" s="55" t="str">
        <f t="shared" si="177"/>
        <v/>
      </c>
      <c r="BK822" s="55" t="str">
        <f t="shared" si="177"/>
        <v/>
      </c>
      <c r="BL822" s="55" t="str">
        <f t="shared" si="177"/>
        <v/>
      </c>
      <c r="BM822" s="55" t="str">
        <f t="shared" si="177"/>
        <v/>
      </c>
      <c r="BN822" s="55" t="str">
        <f t="shared" si="177"/>
        <v/>
      </c>
      <c r="BO822" s="55" t="str">
        <f t="shared" si="177"/>
        <v/>
      </c>
      <c r="BP822" s="55" t="str">
        <f t="shared" si="177"/>
        <v/>
      </c>
      <c r="BQ822" s="55" t="str">
        <f t="shared" si="177"/>
        <v/>
      </c>
      <c r="BR822" s="62" t="str">
        <f t="shared" si="166"/>
        <v>Base</v>
      </c>
      <c r="BS822" s="62" t="str">
        <f t="shared" si="167"/>
        <v/>
      </c>
      <c r="BT822" s="63">
        <f t="shared" si="168"/>
        <v>1</v>
      </c>
      <c r="BU822" s="64">
        <f t="shared" si="169"/>
        <v>-0.94</v>
      </c>
      <c r="BV822" s="64">
        <f t="shared" si="170"/>
        <v>-0.88</v>
      </c>
      <c r="BW822" s="64">
        <f t="shared" si="171"/>
        <v>0</v>
      </c>
      <c r="BX822" s="65">
        <f t="shared" si="172"/>
        <v>-0.94</v>
      </c>
      <c r="BY822" s="65">
        <f t="shared" si="173"/>
        <v>-0.88</v>
      </c>
      <c r="BZ822" s="65">
        <f t="shared" si="174"/>
        <v>2</v>
      </c>
    </row>
    <row r="823" spans="1:78" ht="15.5" x14ac:dyDescent="0.35">
      <c r="A823"/>
      <c r="B823"/>
      <c r="C823"/>
      <c r="D823"/>
      <c r="E823"/>
      <c r="F823"/>
      <c r="G823"/>
      <c r="H823"/>
      <c r="I823" s="13"/>
      <c r="J823" s="13"/>
      <c r="K823" s="13"/>
      <c r="L823"/>
      <c r="M823"/>
      <c r="N823"/>
      <c r="O823"/>
      <c r="P823"/>
      <c r="Q823"/>
      <c r="R823"/>
      <c r="S823"/>
      <c r="T823"/>
      <c r="U823"/>
      <c r="V823"/>
      <c r="W823"/>
      <c r="X823"/>
      <c r="Y823"/>
      <c r="Z823"/>
      <c r="AA823"/>
      <c r="AB823"/>
      <c r="AC823"/>
      <c r="AD823"/>
      <c r="AE823"/>
      <c r="AF823" s="13"/>
      <c r="AG823" s="13"/>
      <c r="AH823"/>
      <c r="AI823"/>
      <c r="AJ823"/>
      <c r="AK823"/>
      <c r="AL823"/>
      <c r="AM823"/>
      <c r="AN823"/>
      <c r="AO823"/>
      <c r="AP823"/>
      <c r="AQ823"/>
      <c r="AR823"/>
      <c r="AS823"/>
      <c r="AT823" s="59">
        <f>VLOOKUP($BR823,Tables!$D$14:$I$27,2,FALSE)*W823</f>
        <v>0</v>
      </c>
      <c r="AU823" s="59">
        <f>VLOOKUP($BR823,Tables!$D$14:$I$27,3,FALSE)</f>
        <v>0</v>
      </c>
      <c r="AV823" s="59">
        <f>VLOOKUP($BR823,Tables!$D$14:$I$27,4,FALSE)*W823</f>
        <v>0</v>
      </c>
      <c r="AW823" s="59">
        <f>VLOOKUP($BR823,Tables!$D$14:$I$27,5,FALSE)*W823</f>
        <v>0</v>
      </c>
      <c r="AX823" s="52">
        <f>IF(ISERROR(VLOOKUP(V823,Tables!$A$2:$B$27,2,FALSE))=TRUE,0,VLOOKUP(V823,Tables!$A$2:$B$27,2,FALSE))*VLOOKUP(BR823,Tables!$D$14:$J$27,7,FALSE)</f>
        <v>0</v>
      </c>
      <c r="AY823" s="52">
        <f>IF(ISERROR(VLOOKUP(BS823,Tables!$A$2:$B$31,2,FALSE))=TRUE,0,VLOOKUP(BS823,Tables!$A$2:$B$31,2,FALSE))</f>
        <v>0</v>
      </c>
      <c r="AZ823" s="59">
        <f>VLOOKUP($BR823,Tables!$D$14:$K$27,8,FALSE)</f>
        <v>0</v>
      </c>
      <c r="BA823" s="59">
        <f>IF(OR(BR823="T150",BR823="HYBT150"),W823*Tables!$L$23,0)</f>
        <v>0</v>
      </c>
      <c r="BB823" s="59">
        <f>IF(OR(BR823="T200",BR823="HYBT200"),W823*Tables!$E$24,0)</f>
        <v>0</v>
      </c>
      <c r="BC823" s="61">
        <f t="shared" si="165"/>
        <v>0</v>
      </c>
      <c r="BD823" s="55" t="str">
        <f t="shared" si="177"/>
        <v/>
      </c>
      <c r="BE823" s="55" t="str">
        <f t="shared" si="177"/>
        <v/>
      </c>
      <c r="BF823" s="55" t="str">
        <f t="shared" si="177"/>
        <v/>
      </c>
      <c r="BG823" s="55" t="str">
        <f t="shared" si="177"/>
        <v/>
      </c>
      <c r="BH823" s="55" t="str">
        <f t="shared" si="177"/>
        <v/>
      </c>
      <c r="BI823" s="55" t="str">
        <f t="shared" si="177"/>
        <v/>
      </c>
      <c r="BJ823" s="55" t="str">
        <f t="shared" si="177"/>
        <v/>
      </c>
      <c r="BK823" s="55" t="str">
        <f t="shared" si="177"/>
        <v/>
      </c>
      <c r="BL823" s="55" t="str">
        <f t="shared" si="177"/>
        <v/>
      </c>
      <c r="BM823" s="55" t="str">
        <f t="shared" si="177"/>
        <v/>
      </c>
      <c r="BN823" s="55" t="str">
        <f t="shared" si="177"/>
        <v/>
      </c>
      <c r="BO823" s="55" t="str">
        <f t="shared" si="177"/>
        <v/>
      </c>
      <c r="BP823" s="55" t="str">
        <f t="shared" si="177"/>
        <v/>
      </c>
      <c r="BQ823" s="55" t="str">
        <f t="shared" si="177"/>
        <v/>
      </c>
      <c r="BR823" s="62" t="str">
        <f t="shared" si="166"/>
        <v>Base</v>
      </c>
      <c r="BS823" s="62" t="str">
        <f t="shared" si="167"/>
        <v/>
      </c>
      <c r="BT823" s="63">
        <f t="shared" si="168"/>
        <v>1</v>
      </c>
      <c r="BU823" s="64">
        <f t="shared" si="169"/>
        <v>-0.94</v>
      </c>
      <c r="BV823" s="64">
        <f t="shared" si="170"/>
        <v>-0.88</v>
      </c>
      <c r="BW823" s="64">
        <f t="shared" si="171"/>
        <v>0</v>
      </c>
      <c r="BX823" s="65">
        <f t="shared" si="172"/>
        <v>-0.94</v>
      </c>
      <c r="BY823" s="65">
        <f t="shared" si="173"/>
        <v>-0.88</v>
      </c>
      <c r="BZ823" s="65">
        <f t="shared" si="174"/>
        <v>2</v>
      </c>
    </row>
    <row r="824" spans="1:78" ht="15.5" x14ac:dyDescent="0.35">
      <c r="A824"/>
      <c r="B824"/>
      <c r="C824"/>
      <c r="D824"/>
      <c r="E824"/>
      <c r="F824"/>
      <c r="G824"/>
      <c r="H824"/>
      <c r="I824" s="13"/>
      <c r="J824" s="13"/>
      <c r="K824" s="13"/>
      <c r="L824"/>
      <c r="M824"/>
      <c r="N824"/>
      <c r="O824"/>
      <c r="P824"/>
      <c r="Q824"/>
      <c r="R824"/>
      <c r="S824"/>
      <c r="T824"/>
      <c r="U824"/>
      <c r="V824"/>
      <c r="W824"/>
      <c r="X824"/>
      <c r="Y824"/>
      <c r="Z824"/>
      <c r="AA824"/>
      <c r="AB824"/>
      <c r="AC824"/>
      <c r="AD824"/>
      <c r="AE824"/>
      <c r="AF824" s="13"/>
      <c r="AG824" s="13"/>
      <c r="AH824"/>
      <c r="AI824"/>
      <c r="AJ824"/>
      <c r="AK824"/>
      <c r="AL824"/>
      <c r="AM824"/>
      <c r="AN824"/>
      <c r="AO824"/>
      <c r="AP824"/>
      <c r="AQ824"/>
      <c r="AR824"/>
      <c r="AS824"/>
      <c r="AT824" s="59">
        <f>VLOOKUP($BR824,Tables!$D$14:$I$27,2,FALSE)*W824</f>
        <v>0</v>
      </c>
      <c r="AU824" s="59">
        <f>VLOOKUP($BR824,Tables!$D$14:$I$27,3,FALSE)</f>
        <v>0</v>
      </c>
      <c r="AV824" s="59">
        <f>VLOOKUP($BR824,Tables!$D$14:$I$27,4,FALSE)*W824</f>
        <v>0</v>
      </c>
      <c r="AW824" s="59">
        <f>VLOOKUP($BR824,Tables!$D$14:$I$27,5,FALSE)*W824</f>
        <v>0</v>
      </c>
      <c r="AX824" s="52">
        <f>IF(ISERROR(VLOOKUP(V824,Tables!$A$2:$B$27,2,FALSE))=TRUE,0,VLOOKUP(V824,Tables!$A$2:$B$27,2,FALSE))*VLOOKUP(BR824,Tables!$D$14:$J$27,7,FALSE)</f>
        <v>0</v>
      </c>
      <c r="AY824" s="52">
        <f>IF(ISERROR(VLOOKUP(BS824,Tables!$A$2:$B$31,2,FALSE))=TRUE,0,VLOOKUP(BS824,Tables!$A$2:$B$31,2,FALSE))</f>
        <v>0</v>
      </c>
      <c r="AZ824" s="59">
        <f>VLOOKUP($BR824,Tables!$D$14:$K$27,8,FALSE)</f>
        <v>0</v>
      </c>
      <c r="BA824" s="59">
        <f>IF(OR(BR824="T150",BR824="HYBT150"),W824*Tables!$L$23,0)</f>
        <v>0</v>
      </c>
      <c r="BB824" s="59">
        <f>IF(OR(BR824="T200",BR824="HYBT200"),W824*Tables!$E$24,0)</f>
        <v>0</v>
      </c>
      <c r="BC824" s="61">
        <f t="shared" si="165"/>
        <v>0</v>
      </c>
      <c r="BD824" s="55" t="str">
        <f t="shared" si="177"/>
        <v/>
      </c>
      <c r="BE824" s="55" t="str">
        <f t="shared" si="177"/>
        <v/>
      </c>
      <c r="BF824" s="55" t="str">
        <f t="shared" si="177"/>
        <v/>
      </c>
      <c r="BG824" s="55" t="str">
        <f t="shared" si="177"/>
        <v/>
      </c>
      <c r="BH824" s="55" t="str">
        <f t="shared" si="177"/>
        <v/>
      </c>
      <c r="BI824" s="55" t="str">
        <f t="shared" si="177"/>
        <v/>
      </c>
      <c r="BJ824" s="55" t="str">
        <f t="shared" si="177"/>
        <v/>
      </c>
      <c r="BK824" s="55" t="str">
        <f t="shared" si="177"/>
        <v/>
      </c>
      <c r="BL824" s="55" t="str">
        <f t="shared" si="177"/>
        <v/>
      </c>
      <c r="BM824" s="55" t="str">
        <f t="shared" si="177"/>
        <v/>
      </c>
      <c r="BN824" s="55" t="str">
        <f t="shared" si="177"/>
        <v/>
      </c>
      <c r="BO824" s="55" t="str">
        <f t="shared" si="177"/>
        <v/>
      </c>
      <c r="BP824" s="55" t="str">
        <f t="shared" si="177"/>
        <v/>
      </c>
      <c r="BQ824" s="55" t="str">
        <f t="shared" si="177"/>
        <v/>
      </c>
      <c r="BR824" s="62" t="str">
        <f t="shared" si="166"/>
        <v>Base</v>
      </c>
      <c r="BS824" s="62" t="str">
        <f t="shared" si="167"/>
        <v/>
      </c>
      <c r="BT824" s="63">
        <f t="shared" si="168"/>
        <v>1</v>
      </c>
      <c r="BU824" s="64">
        <f t="shared" si="169"/>
        <v>-0.94</v>
      </c>
      <c r="BV824" s="64">
        <f t="shared" si="170"/>
        <v>-0.88</v>
      </c>
      <c r="BW824" s="64">
        <f t="shared" si="171"/>
        <v>0</v>
      </c>
      <c r="BX824" s="65">
        <f t="shared" si="172"/>
        <v>-0.94</v>
      </c>
      <c r="BY824" s="65">
        <f t="shared" si="173"/>
        <v>-0.88</v>
      </c>
      <c r="BZ824" s="65">
        <f t="shared" si="174"/>
        <v>2</v>
      </c>
    </row>
    <row r="825" spans="1:78" ht="15.5" x14ac:dyDescent="0.35">
      <c r="A825"/>
      <c r="B825"/>
      <c r="C825"/>
      <c r="D825"/>
      <c r="E825"/>
      <c r="F825"/>
      <c r="G825"/>
      <c r="H825"/>
      <c r="I825" s="13"/>
      <c r="J825" s="13"/>
      <c r="K825" s="13"/>
      <c r="L825"/>
      <c r="M825"/>
      <c r="N825"/>
      <c r="O825"/>
      <c r="P825"/>
      <c r="Q825"/>
      <c r="R825"/>
      <c r="S825"/>
      <c r="T825"/>
      <c r="U825"/>
      <c r="V825"/>
      <c r="W825"/>
      <c r="X825"/>
      <c r="Y825"/>
      <c r="Z825"/>
      <c r="AA825"/>
      <c r="AB825"/>
      <c r="AC825"/>
      <c r="AD825"/>
      <c r="AE825"/>
      <c r="AF825" s="13"/>
      <c r="AG825" s="13"/>
      <c r="AH825"/>
      <c r="AI825"/>
      <c r="AJ825"/>
      <c r="AK825"/>
      <c r="AL825"/>
      <c r="AM825"/>
      <c r="AN825"/>
      <c r="AO825"/>
      <c r="AP825"/>
      <c r="AQ825"/>
      <c r="AR825"/>
      <c r="AS825"/>
      <c r="AT825" s="59">
        <f>VLOOKUP($BR825,Tables!$D$14:$I$27,2,FALSE)*W825</f>
        <v>0</v>
      </c>
      <c r="AU825" s="59">
        <f>VLOOKUP($BR825,Tables!$D$14:$I$27,3,FALSE)</f>
        <v>0</v>
      </c>
      <c r="AV825" s="59">
        <f>VLOOKUP($BR825,Tables!$D$14:$I$27,4,FALSE)*W825</f>
        <v>0</v>
      </c>
      <c r="AW825" s="59">
        <f>VLOOKUP($BR825,Tables!$D$14:$I$27,5,FALSE)*W825</f>
        <v>0</v>
      </c>
      <c r="AX825" s="52">
        <f>IF(ISERROR(VLOOKUP(V825,Tables!$A$2:$B$27,2,FALSE))=TRUE,0,VLOOKUP(V825,Tables!$A$2:$B$27,2,FALSE))*VLOOKUP(BR825,Tables!$D$14:$J$27,7,FALSE)</f>
        <v>0</v>
      </c>
      <c r="AY825" s="52">
        <f>IF(ISERROR(VLOOKUP(BS825,Tables!$A$2:$B$31,2,FALSE))=TRUE,0,VLOOKUP(BS825,Tables!$A$2:$B$31,2,FALSE))</f>
        <v>0</v>
      </c>
      <c r="AZ825" s="59">
        <f>VLOOKUP($BR825,Tables!$D$14:$K$27,8,FALSE)</f>
        <v>0</v>
      </c>
      <c r="BA825" s="59">
        <f>IF(OR(BR825="T150",BR825="HYBT150"),W825*Tables!$L$23,0)</f>
        <v>0</v>
      </c>
      <c r="BB825" s="59">
        <f>IF(OR(BR825="T200",BR825="HYBT200"),W825*Tables!$E$24,0)</f>
        <v>0</v>
      </c>
      <c r="BC825" s="61">
        <f t="shared" ref="BC825:BC888" si="178">SUM(AT825:BB825)</f>
        <v>0</v>
      </c>
      <c r="BD825" s="55" t="str">
        <f t="shared" si="177"/>
        <v/>
      </c>
      <c r="BE825" s="55" t="str">
        <f t="shared" si="177"/>
        <v/>
      </c>
      <c r="BF825" s="55" t="str">
        <f t="shared" si="177"/>
        <v/>
      </c>
      <c r="BG825" s="55" t="str">
        <f t="shared" si="177"/>
        <v/>
      </c>
      <c r="BH825" s="55" t="str">
        <f t="shared" si="177"/>
        <v/>
      </c>
      <c r="BI825" s="55" t="str">
        <f t="shared" si="177"/>
        <v/>
      </c>
      <c r="BJ825" s="55" t="str">
        <f t="shared" si="177"/>
        <v/>
      </c>
      <c r="BK825" s="55" t="str">
        <f t="shared" si="177"/>
        <v/>
      </c>
      <c r="BL825" s="55" t="str">
        <f t="shared" si="177"/>
        <v/>
      </c>
      <c r="BM825" s="55" t="str">
        <f t="shared" si="177"/>
        <v/>
      </c>
      <c r="BN825" s="55" t="str">
        <f t="shared" si="177"/>
        <v/>
      </c>
      <c r="BO825" s="55" t="str">
        <f t="shared" si="177"/>
        <v/>
      </c>
      <c r="BP825" s="55" t="str">
        <f t="shared" si="177"/>
        <v/>
      </c>
      <c r="BQ825" s="55" t="str">
        <f t="shared" si="177"/>
        <v/>
      </c>
      <c r="BR825" s="62" t="str">
        <f t="shared" ref="BR825:BR888" si="179">IF(BD825&amp;BE825&amp;BF825&amp;BG825&amp;BH825&amp;BI825&amp;BJ825&amp;BK825&amp;BP825&amp;BQ825="","Base",BD825&amp;BE825&amp;BF825&amp;BG825&amp;BH825&amp;BI825&amp;BJ825&amp;BK825&amp;BP825&amp;BQ825)</f>
        <v>Base</v>
      </c>
      <c r="BS825" s="62" t="str">
        <f t="shared" ref="BS825:BS888" si="180">IF(BL825&amp;BM825&amp;BN825&amp;BO825="","",BL825&amp;BM825&amp;BN825&amp;BO825)</f>
        <v/>
      </c>
      <c r="BT825" s="63">
        <f t="shared" ref="BT825:BT888" si="181">J825-I825+1</f>
        <v>1</v>
      </c>
      <c r="BU825" s="64">
        <f t="shared" ref="BU825:BU888" si="182">BT825*0.06-1</f>
        <v>-0.94</v>
      </c>
      <c r="BV825" s="64">
        <f t="shared" ref="BV825:BV888" si="183">BT825*0.12-1</f>
        <v>-0.88</v>
      </c>
      <c r="BW825" s="64">
        <f t="shared" ref="BW825:BW888" si="184">(BT825-1)*0.84</f>
        <v>0</v>
      </c>
      <c r="BX825" s="65">
        <f t="shared" ref="BX825:BX888" si="185">BU825+I825</f>
        <v>-0.94</v>
      </c>
      <c r="BY825" s="65">
        <f t="shared" ref="BY825:BY888" si="186">BV825+I825</f>
        <v>-0.88</v>
      </c>
      <c r="BZ825" s="65">
        <f t="shared" ref="BZ825:BZ888" si="187">IF(WEEKDAY(BW825+I825)=1,BW825+I825+1,IF(WEEKDAY(BW825+I825)=7,BW825+I825+2,BW825+I825))</f>
        <v>2</v>
      </c>
    </row>
    <row r="826" spans="1:78" ht="15.5" x14ac:dyDescent="0.35">
      <c r="A826"/>
      <c r="B826"/>
      <c r="C826"/>
      <c r="D826"/>
      <c r="E826"/>
      <c r="F826"/>
      <c r="G826"/>
      <c r="H826"/>
      <c r="I826" s="13"/>
      <c r="J826" s="13"/>
      <c r="K826" s="13"/>
      <c r="L826"/>
      <c r="M826"/>
      <c r="N826"/>
      <c r="O826"/>
      <c r="P826"/>
      <c r="Q826"/>
      <c r="R826"/>
      <c r="S826"/>
      <c r="T826"/>
      <c r="U826"/>
      <c r="V826"/>
      <c r="W826"/>
      <c r="X826"/>
      <c r="Y826"/>
      <c r="Z826"/>
      <c r="AA826"/>
      <c r="AB826"/>
      <c r="AC826"/>
      <c r="AD826"/>
      <c r="AE826"/>
      <c r="AF826" s="13"/>
      <c r="AG826" s="13"/>
      <c r="AH826"/>
      <c r="AI826"/>
      <c r="AJ826"/>
      <c r="AK826"/>
      <c r="AL826"/>
      <c r="AM826"/>
      <c r="AN826"/>
      <c r="AO826"/>
      <c r="AP826"/>
      <c r="AQ826"/>
      <c r="AR826"/>
      <c r="AS826"/>
      <c r="AT826" s="59">
        <f>VLOOKUP($BR826,Tables!$D$14:$I$27,2,FALSE)*W826</f>
        <v>0</v>
      </c>
      <c r="AU826" s="59">
        <f>VLOOKUP($BR826,Tables!$D$14:$I$27,3,FALSE)</f>
        <v>0</v>
      </c>
      <c r="AV826" s="59">
        <f>VLOOKUP($BR826,Tables!$D$14:$I$27,4,FALSE)*W826</f>
        <v>0</v>
      </c>
      <c r="AW826" s="59">
        <f>VLOOKUP($BR826,Tables!$D$14:$I$27,5,FALSE)*W826</f>
        <v>0</v>
      </c>
      <c r="AX826" s="52">
        <f>IF(ISERROR(VLOOKUP(V826,Tables!$A$2:$B$27,2,FALSE))=TRUE,0,VLOOKUP(V826,Tables!$A$2:$B$27,2,FALSE))*VLOOKUP(BR826,Tables!$D$14:$J$27,7,FALSE)</f>
        <v>0</v>
      </c>
      <c r="AY826" s="52">
        <f>IF(ISERROR(VLOOKUP(BS826,Tables!$A$2:$B$31,2,FALSE))=TRUE,0,VLOOKUP(BS826,Tables!$A$2:$B$31,2,FALSE))</f>
        <v>0</v>
      </c>
      <c r="AZ826" s="59">
        <f>VLOOKUP($BR826,Tables!$D$14:$K$27,8,FALSE)</f>
        <v>0</v>
      </c>
      <c r="BA826" s="59">
        <f>IF(OR(BR826="T150",BR826="HYBT150"),W826*Tables!$L$23,0)</f>
        <v>0</v>
      </c>
      <c r="BB826" s="59">
        <f>IF(OR(BR826="T200",BR826="HYBT200"),W826*Tables!$E$24,0)</f>
        <v>0</v>
      </c>
      <c r="BC826" s="61">
        <f t="shared" si="178"/>
        <v>0</v>
      </c>
      <c r="BD826" s="55" t="str">
        <f t="shared" si="177"/>
        <v/>
      </c>
      <c r="BE826" s="55" t="str">
        <f t="shared" si="177"/>
        <v/>
      </c>
      <c r="BF826" s="55" t="str">
        <f t="shared" si="177"/>
        <v/>
      </c>
      <c r="BG826" s="55" t="str">
        <f t="shared" si="177"/>
        <v/>
      </c>
      <c r="BH826" s="55" t="str">
        <f t="shared" si="177"/>
        <v/>
      </c>
      <c r="BI826" s="55" t="str">
        <f t="shared" si="177"/>
        <v/>
      </c>
      <c r="BJ826" s="55" t="str">
        <f t="shared" si="177"/>
        <v/>
      </c>
      <c r="BK826" s="55" t="str">
        <f t="shared" si="177"/>
        <v/>
      </c>
      <c r="BL826" s="55" t="str">
        <f t="shared" si="177"/>
        <v/>
      </c>
      <c r="BM826" s="55" t="str">
        <f t="shared" si="177"/>
        <v/>
      </c>
      <c r="BN826" s="55" t="str">
        <f t="shared" si="177"/>
        <v/>
      </c>
      <c r="BO826" s="55" t="str">
        <f t="shared" si="177"/>
        <v/>
      </c>
      <c r="BP826" s="55" t="str">
        <f t="shared" si="177"/>
        <v/>
      </c>
      <c r="BQ826" s="55" t="str">
        <f t="shared" si="177"/>
        <v/>
      </c>
      <c r="BR826" s="62" t="str">
        <f t="shared" si="179"/>
        <v>Base</v>
      </c>
      <c r="BS826" s="62" t="str">
        <f t="shared" si="180"/>
        <v/>
      </c>
      <c r="BT826" s="63">
        <f t="shared" si="181"/>
        <v>1</v>
      </c>
      <c r="BU826" s="64">
        <f t="shared" si="182"/>
        <v>-0.94</v>
      </c>
      <c r="BV826" s="64">
        <f t="shared" si="183"/>
        <v>-0.88</v>
      </c>
      <c r="BW826" s="64">
        <f t="shared" si="184"/>
        <v>0</v>
      </c>
      <c r="BX826" s="65">
        <f t="shared" si="185"/>
        <v>-0.94</v>
      </c>
      <c r="BY826" s="65">
        <f t="shared" si="186"/>
        <v>-0.88</v>
      </c>
      <c r="BZ826" s="65">
        <f t="shared" si="187"/>
        <v>2</v>
      </c>
    </row>
    <row r="827" spans="1:78" s="58" customFormat="1" ht="15.5" x14ac:dyDescent="0.35">
      <c r="A827"/>
      <c r="B827"/>
      <c r="C827"/>
      <c r="D827"/>
      <c r="E827"/>
      <c r="F827"/>
      <c r="G827"/>
      <c r="H827"/>
      <c r="I827" s="13"/>
      <c r="J827" s="13"/>
      <c r="K827" s="13"/>
      <c r="L827"/>
      <c r="M827"/>
      <c r="N827"/>
      <c r="O827"/>
      <c r="P827"/>
      <c r="Q827"/>
      <c r="R827"/>
      <c r="S827"/>
      <c r="T827"/>
      <c r="U827"/>
      <c r="V827"/>
      <c r="W827"/>
      <c r="X827"/>
      <c r="Y827"/>
      <c r="Z827"/>
      <c r="AA827"/>
      <c r="AB827"/>
      <c r="AC827"/>
      <c r="AD827"/>
      <c r="AE827"/>
      <c r="AF827" s="13"/>
      <c r="AG827" s="13"/>
      <c r="AH827"/>
      <c r="AI827"/>
      <c r="AJ827"/>
      <c r="AK827"/>
      <c r="AL827"/>
      <c r="AM827"/>
      <c r="AN827"/>
      <c r="AO827"/>
      <c r="AP827"/>
      <c r="AQ827"/>
      <c r="AR827"/>
      <c r="AS827"/>
      <c r="AT827" s="59">
        <f>VLOOKUP($BR827,Tables!$D$14:$I$27,2,FALSE)*W827</f>
        <v>0</v>
      </c>
      <c r="AU827" s="59">
        <f>VLOOKUP($BR827,Tables!$D$14:$I$27,3,FALSE)</f>
        <v>0</v>
      </c>
      <c r="AV827" s="59">
        <f>VLOOKUP($BR827,Tables!$D$14:$I$27,4,FALSE)*W827</f>
        <v>0</v>
      </c>
      <c r="AW827" s="59">
        <f>VLOOKUP($BR827,Tables!$D$14:$I$27,5,FALSE)*W827</f>
        <v>0</v>
      </c>
      <c r="AX827" s="52">
        <f>IF(ISERROR(VLOOKUP(V827,Tables!$A$2:$B$27,2,FALSE))=TRUE,0,VLOOKUP(V827,Tables!$A$2:$B$27,2,FALSE))*VLOOKUP(BR827,Tables!$D$14:$J$27,7,FALSE)</f>
        <v>0</v>
      </c>
      <c r="AY827" s="52">
        <f>IF(ISERROR(VLOOKUP(BS827,Tables!$A$2:$B$31,2,FALSE))=TRUE,0,VLOOKUP(BS827,Tables!$A$2:$B$31,2,FALSE))</f>
        <v>0</v>
      </c>
      <c r="AZ827" s="59">
        <f>VLOOKUP($BR827,Tables!$D$14:$K$27,8,FALSE)</f>
        <v>0</v>
      </c>
      <c r="BA827" s="59">
        <f>IF(OR(BR827="T150",BR827="HYBT150"),W827*Tables!$L$23,0)</f>
        <v>0</v>
      </c>
      <c r="BB827" s="59">
        <f>IF(OR(BR827="T200",BR827="HYBT200"),W827*Tables!$E$24,0)</f>
        <v>0</v>
      </c>
      <c r="BC827" s="61">
        <f t="shared" si="178"/>
        <v>0</v>
      </c>
      <c r="BD827" s="55" t="str">
        <f t="shared" si="177"/>
        <v/>
      </c>
      <c r="BE827" s="55" t="str">
        <f t="shared" si="177"/>
        <v/>
      </c>
      <c r="BF827" s="55" t="str">
        <f t="shared" si="177"/>
        <v/>
      </c>
      <c r="BG827" s="55" t="str">
        <f t="shared" si="177"/>
        <v/>
      </c>
      <c r="BH827" s="55" t="str">
        <f t="shared" si="177"/>
        <v/>
      </c>
      <c r="BI827" s="55" t="str">
        <f t="shared" si="177"/>
        <v/>
      </c>
      <c r="BJ827" s="55" t="str">
        <f t="shared" si="177"/>
        <v/>
      </c>
      <c r="BK827" s="55" t="str">
        <f t="shared" si="177"/>
        <v/>
      </c>
      <c r="BL827" s="55" t="str">
        <f t="shared" si="177"/>
        <v/>
      </c>
      <c r="BM827" s="55" t="str">
        <f t="shared" si="177"/>
        <v/>
      </c>
      <c r="BN827" s="55" t="str">
        <f t="shared" si="177"/>
        <v/>
      </c>
      <c r="BO827" s="55" t="str">
        <f t="shared" si="177"/>
        <v/>
      </c>
      <c r="BP827" s="55" t="str">
        <f t="shared" si="177"/>
        <v/>
      </c>
      <c r="BQ827" s="55" t="str">
        <f t="shared" si="177"/>
        <v/>
      </c>
      <c r="BR827" s="62" t="str">
        <f t="shared" si="179"/>
        <v>Base</v>
      </c>
      <c r="BS827" s="62" t="str">
        <f t="shared" si="180"/>
        <v/>
      </c>
      <c r="BT827" s="63">
        <f t="shared" si="181"/>
        <v>1</v>
      </c>
      <c r="BU827" s="64">
        <f t="shared" si="182"/>
        <v>-0.94</v>
      </c>
      <c r="BV827" s="64">
        <f t="shared" si="183"/>
        <v>-0.88</v>
      </c>
      <c r="BW827" s="64">
        <f t="shared" si="184"/>
        <v>0</v>
      </c>
      <c r="BX827" s="65">
        <f t="shared" si="185"/>
        <v>-0.94</v>
      </c>
      <c r="BY827" s="65">
        <f t="shared" si="186"/>
        <v>-0.88</v>
      </c>
      <c r="BZ827" s="65">
        <f t="shared" si="187"/>
        <v>2</v>
      </c>
    </row>
    <row r="828" spans="1:78" s="58" customFormat="1" ht="15.5" x14ac:dyDescent="0.35">
      <c r="A828"/>
      <c r="B828"/>
      <c r="C828"/>
      <c r="D828"/>
      <c r="E828"/>
      <c r="F828"/>
      <c r="G828"/>
      <c r="H828"/>
      <c r="I828" s="13"/>
      <c r="J828" s="13"/>
      <c r="K828"/>
      <c r="L828"/>
      <c r="M828"/>
      <c r="N828"/>
      <c r="O828"/>
      <c r="P828"/>
      <c r="Q828"/>
      <c r="R828"/>
      <c r="S828"/>
      <c r="T828"/>
      <c r="U828"/>
      <c r="V828"/>
      <c r="W828"/>
      <c r="X828"/>
      <c r="Y828"/>
      <c r="Z828"/>
      <c r="AA828"/>
      <c r="AB828"/>
      <c r="AC828"/>
      <c r="AD828"/>
      <c r="AE828"/>
      <c r="AF828" s="13"/>
      <c r="AG828" s="13"/>
      <c r="AH828"/>
      <c r="AI828"/>
      <c r="AJ828"/>
      <c r="AK828"/>
      <c r="AL828"/>
      <c r="AM828"/>
      <c r="AN828"/>
      <c r="AO828"/>
      <c r="AP828"/>
      <c r="AQ828"/>
      <c r="AR828"/>
      <c r="AS828"/>
      <c r="AT828" s="59">
        <f>VLOOKUP($BR828,Tables!$D$14:$I$27,2,FALSE)*W828</f>
        <v>0</v>
      </c>
      <c r="AU828" s="59">
        <f>VLOOKUP($BR828,Tables!$D$14:$I$27,3,FALSE)</f>
        <v>0</v>
      </c>
      <c r="AV828" s="59">
        <f>VLOOKUP($BR828,Tables!$D$14:$I$27,4,FALSE)*W828</f>
        <v>0</v>
      </c>
      <c r="AW828" s="59">
        <f>VLOOKUP($BR828,Tables!$D$14:$I$27,5,FALSE)*W828</f>
        <v>0</v>
      </c>
      <c r="AX828" s="52">
        <f>IF(ISERROR(VLOOKUP(V828,Tables!$A$2:$B$27,2,FALSE))=TRUE,0,VLOOKUP(V828,Tables!$A$2:$B$27,2,FALSE))*VLOOKUP(BR828,Tables!$D$14:$J$27,7,FALSE)</f>
        <v>0</v>
      </c>
      <c r="AY828" s="52">
        <f>IF(ISERROR(VLOOKUP(BS828,Tables!$A$2:$B$31,2,FALSE))=TRUE,0,VLOOKUP(BS828,Tables!$A$2:$B$31,2,FALSE))</f>
        <v>0</v>
      </c>
      <c r="AZ828" s="59">
        <f>VLOOKUP($BR828,Tables!$D$14:$K$27,8,FALSE)</f>
        <v>0</v>
      </c>
      <c r="BA828" s="59">
        <f>IF(OR(BR828="T150",BR828="HYBT150"),W828*Tables!$L$23,0)</f>
        <v>0</v>
      </c>
      <c r="BB828" s="59">
        <f>IF(OR(BR828="T200",BR828="HYBT200"),W828*Tables!$E$24,0)</f>
        <v>0</v>
      </c>
      <c r="BC828" s="61">
        <f t="shared" si="178"/>
        <v>0</v>
      </c>
      <c r="BD828" s="55" t="str">
        <f t="shared" si="177"/>
        <v/>
      </c>
      <c r="BE828" s="55" t="str">
        <f t="shared" si="177"/>
        <v/>
      </c>
      <c r="BF828" s="55" t="str">
        <f t="shared" si="177"/>
        <v/>
      </c>
      <c r="BG828" s="55" t="str">
        <f t="shared" si="177"/>
        <v/>
      </c>
      <c r="BH828" s="55" t="str">
        <f t="shared" si="177"/>
        <v/>
      </c>
      <c r="BI828" s="55" t="str">
        <f t="shared" si="177"/>
        <v/>
      </c>
      <c r="BJ828" s="55" t="str">
        <f t="shared" si="177"/>
        <v/>
      </c>
      <c r="BK828" s="55" t="str">
        <f t="shared" si="177"/>
        <v/>
      </c>
      <c r="BL828" s="55" t="str">
        <f t="shared" si="177"/>
        <v/>
      </c>
      <c r="BM828" s="55" t="str">
        <f t="shared" si="177"/>
        <v/>
      </c>
      <c r="BN828" s="55" t="str">
        <f t="shared" si="177"/>
        <v/>
      </c>
      <c r="BO828" s="55" t="str">
        <f t="shared" si="177"/>
        <v/>
      </c>
      <c r="BP828" s="55" t="str">
        <f t="shared" si="177"/>
        <v/>
      </c>
      <c r="BQ828" s="55" t="str">
        <f t="shared" si="177"/>
        <v/>
      </c>
      <c r="BR828" s="62" t="str">
        <f t="shared" si="179"/>
        <v>Base</v>
      </c>
      <c r="BS828" s="62" t="str">
        <f t="shared" si="180"/>
        <v/>
      </c>
      <c r="BT828" s="63">
        <f t="shared" si="181"/>
        <v>1</v>
      </c>
      <c r="BU828" s="64">
        <f t="shared" si="182"/>
        <v>-0.94</v>
      </c>
      <c r="BV828" s="64">
        <f t="shared" si="183"/>
        <v>-0.88</v>
      </c>
      <c r="BW828" s="64">
        <f t="shared" si="184"/>
        <v>0</v>
      </c>
      <c r="BX828" s="65">
        <f t="shared" si="185"/>
        <v>-0.94</v>
      </c>
      <c r="BY828" s="65">
        <f t="shared" si="186"/>
        <v>-0.88</v>
      </c>
      <c r="BZ828" s="65">
        <f t="shared" si="187"/>
        <v>2</v>
      </c>
    </row>
    <row r="829" spans="1:78" s="58" customFormat="1" ht="15.5" x14ac:dyDescent="0.35">
      <c r="A829"/>
      <c r="B829"/>
      <c r="C829"/>
      <c r="D829"/>
      <c r="E829"/>
      <c r="F829"/>
      <c r="G829"/>
      <c r="H829"/>
      <c r="I829" s="13"/>
      <c r="J829" s="13"/>
      <c r="K829" s="13"/>
      <c r="L829"/>
      <c r="M829"/>
      <c r="N829"/>
      <c r="O829"/>
      <c r="P829"/>
      <c r="Q829"/>
      <c r="R829"/>
      <c r="S829"/>
      <c r="T829"/>
      <c r="U829"/>
      <c r="V829"/>
      <c r="W829"/>
      <c r="X829"/>
      <c r="Y829"/>
      <c r="Z829"/>
      <c r="AA829"/>
      <c r="AB829"/>
      <c r="AC829"/>
      <c r="AD829"/>
      <c r="AE829"/>
      <c r="AF829" s="13"/>
      <c r="AG829" s="13"/>
      <c r="AH829"/>
      <c r="AI829"/>
      <c r="AJ829"/>
      <c r="AK829"/>
      <c r="AL829"/>
      <c r="AM829"/>
      <c r="AN829"/>
      <c r="AO829"/>
      <c r="AP829"/>
      <c r="AQ829"/>
      <c r="AR829"/>
      <c r="AS829"/>
      <c r="AT829" s="59">
        <f>VLOOKUP($BR829,Tables!$D$14:$I$27,2,FALSE)*W829</f>
        <v>0</v>
      </c>
      <c r="AU829" s="59">
        <f>VLOOKUP($BR829,Tables!$D$14:$I$27,3,FALSE)</f>
        <v>0</v>
      </c>
      <c r="AV829" s="59">
        <f>VLOOKUP($BR829,Tables!$D$14:$I$27,4,FALSE)*W829</f>
        <v>0</v>
      </c>
      <c r="AW829" s="59">
        <f>VLOOKUP($BR829,Tables!$D$14:$I$27,5,FALSE)*W829</f>
        <v>0</v>
      </c>
      <c r="AX829" s="52">
        <f>IF(ISERROR(VLOOKUP(V829,Tables!$A$2:$B$27,2,FALSE))=TRUE,0,VLOOKUP(V829,Tables!$A$2:$B$27,2,FALSE))*VLOOKUP(BR829,Tables!$D$14:$J$27,7,FALSE)</f>
        <v>0</v>
      </c>
      <c r="AY829" s="52">
        <f>IF(ISERROR(VLOOKUP(BS829,Tables!$A$2:$B$31,2,FALSE))=TRUE,0,VLOOKUP(BS829,Tables!$A$2:$B$31,2,FALSE))</f>
        <v>0</v>
      </c>
      <c r="AZ829" s="59">
        <f>VLOOKUP($BR829,Tables!$D$14:$K$27,8,FALSE)</f>
        <v>0</v>
      </c>
      <c r="BA829" s="59">
        <f>IF(OR(BR829="T150",BR829="HYBT150"),W829*Tables!$L$23,0)</f>
        <v>0</v>
      </c>
      <c r="BB829" s="59">
        <f>IF(OR(BR829="T200",BR829="HYBT200"),W829*Tables!$E$24,0)</f>
        <v>0</v>
      </c>
      <c r="BC829" s="61">
        <f t="shared" si="178"/>
        <v>0</v>
      </c>
      <c r="BD829" s="55" t="str">
        <f t="shared" si="177"/>
        <v/>
      </c>
      <c r="BE829" s="55" t="str">
        <f t="shared" si="177"/>
        <v/>
      </c>
      <c r="BF829" s="55" t="str">
        <f t="shared" si="177"/>
        <v/>
      </c>
      <c r="BG829" s="55" t="str">
        <f t="shared" si="177"/>
        <v/>
      </c>
      <c r="BH829" s="55" t="str">
        <f t="shared" si="177"/>
        <v/>
      </c>
      <c r="BI829" s="55" t="str">
        <f t="shared" si="177"/>
        <v/>
      </c>
      <c r="BJ829" s="55" t="str">
        <f t="shared" si="177"/>
        <v/>
      </c>
      <c r="BK829" s="55" t="str">
        <f t="shared" si="177"/>
        <v/>
      </c>
      <c r="BL829" s="55" t="str">
        <f t="shared" si="177"/>
        <v/>
      </c>
      <c r="BM829" s="55" t="str">
        <f t="shared" si="177"/>
        <v/>
      </c>
      <c r="BN829" s="55" t="str">
        <f t="shared" si="177"/>
        <v/>
      </c>
      <c r="BO829" s="55" t="str">
        <f t="shared" si="177"/>
        <v/>
      </c>
      <c r="BP829" s="55" t="str">
        <f t="shared" si="177"/>
        <v/>
      </c>
      <c r="BQ829" s="55" t="str">
        <f t="shared" si="177"/>
        <v/>
      </c>
      <c r="BR829" s="62" t="str">
        <f t="shared" si="179"/>
        <v>Base</v>
      </c>
      <c r="BS829" s="62" t="str">
        <f t="shared" si="180"/>
        <v/>
      </c>
      <c r="BT829" s="63">
        <f t="shared" si="181"/>
        <v>1</v>
      </c>
      <c r="BU829" s="64">
        <f t="shared" si="182"/>
        <v>-0.94</v>
      </c>
      <c r="BV829" s="64">
        <f t="shared" si="183"/>
        <v>-0.88</v>
      </c>
      <c r="BW829" s="64">
        <f t="shared" si="184"/>
        <v>0</v>
      </c>
      <c r="BX829" s="65">
        <f t="shared" si="185"/>
        <v>-0.94</v>
      </c>
      <c r="BY829" s="65">
        <f t="shared" si="186"/>
        <v>-0.88</v>
      </c>
      <c r="BZ829" s="65">
        <f t="shared" si="187"/>
        <v>2</v>
      </c>
    </row>
    <row r="830" spans="1:78" s="58" customFormat="1" ht="15.5" x14ac:dyDescent="0.35">
      <c r="A830"/>
      <c r="B830"/>
      <c r="C830"/>
      <c r="D830"/>
      <c r="E830"/>
      <c r="F830"/>
      <c r="G830"/>
      <c r="H830"/>
      <c r="I830" s="13"/>
      <c r="J830" s="13"/>
      <c r="K830" s="13"/>
      <c r="L830"/>
      <c r="M830"/>
      <c r="N830"/>
      <c r="O830"/>
      <c r="P830"/>
      <c r="Q830"/>
      <c r="R830"/>
      <c r="S830"/>
      <c r="T830"/>
      <c r="U830"/>
      <c r="V830"/>
      <c r="W830"/>
      <c r="X830"/>
      <c r="Y830"/>
      <c r="Z830"/>
      <c r="AA830"/>
      <c r="AB830"/>
      <c r="AC830"/>
      <c r="AD830"/>
      <c r="AE830"/>
      <c r="AF830" s="13"/>
      <c r="AG830" s="13"/>
      <c r="AH830"/>
      <c r="AI830"/>
      <c r="AJ830"/>
      <c r="AK830"/>
      <c r="AL830"/>
      <c r="AM830"/>
      <c r="AN830"/>
      <c r="AO830"/>
      <c r="AP830"/>
      <c r="AQ830"/>
      <c r="AR830"/>
      <c r="AS830"/>
      <c r="AT830" s="59">
        <f>VLOOKUP($BR830,Tables!$D$14:$I$27,2,FALSE)*W830</f>
        <v>0</v>
      </c>
      <c r="AU830" s="59">
        <f>VLOOKUP($BR830,Tables!$D$14:$I$27,3,FALSE)</f>
        <v>0</v>
      </c>
      <c r="AV830" s="59">
        <f>VLOOKUP($BR830,Tables!$D$14:$I$27,4,FALSE)*W830</f>
        <v>0</v>
      </c>
      <c r="AW830" s="59">
        <f>VLOOKUP($BR830,Tables!$D$14:$I$27,5,FALSE)*W830</f>
        <v>0</v>
      </c>
      <c r="AX830" s="52">
        <f>IF(ISERROR(VLOOKUP(V830,Tables!$A$2:$B$27,2,FALSE))=TRUE,0,VLOOKUP(V830,Tables!$A$2:$B$27,2,FALSE))*VLOOKUP(BR830,Tables!$D$14:$J$27,7,FALSE)</f>
        <v>0</v>
      </c>
      <c r="AY830" s="52">
        <f>IF(ISERROR(VLOOKUP(BS830,Tables!$A$2:$B$31,2,FALSE))=TRUE,0,VLOOKUP(BS830,Tables!$A$2:$B$31,2,FALSE))</f>
        <v>0</v>
      </c>
      <c r="AZ830" s="59">
        <f>VLOOKUP($BR830,Tables!$D$14:$K$27,8,FALSE)</f>
        <v>0</v>
      </c>
      <c r="BA830" s="59">
        <f>IF(OR(BR830="T150",BR830="HYBT150"),W830*Tables!$L$23,0)</f>
        <v>0</v>
      </c>
      <c r="BB830" s="59">
        <f>IF(OR(BR830="T200",BR830="HYBT200"),W830*Tables!$E$24,0)</f>
        <v>0</v>
      </c>
      <c r="BC830" s="61">
        <f t="shared" si="178"/>
        <v>0</v>
      </c>
      <c r="BD830" s="55" t="str">
        <f t="shared" si="177"/>
        <v/>
      </c>
      <c r="BE830" s="55" t="str">
        <f t="shared" si="177"/>
        <v/>
      </c>
      <c r="BF830" s="55" t="str">
        <f t="shared" si="177"/>
        <v/>
      </c>
      <c r="BG830" s="55" t="str">
        <f t="shared" si="177"/>
        <v/>
      </c>
      <c r="BH830" s="55" t="str">
        <f t="shared" si="177"/>
        <v/>
      </c>
      <c r="BI830" s="55" t="str">
        <f t="shared" si="177"/>
        <v/>
      </c>
      <c r="BJ830" s="55" t="str">
        <f t="shared" si="177"/>
        <v/>
      </c>
      <c r="BK830" s="55" t="str">
        <f t="shared" si="177"/>
        <v/>
      </c>
      <c r="BL830" s="55" t="str">
        <f t="shared" si="177"/>
        <v/>
      </c>
      <c r="BM830" s="55" t="str">
        <f t="shared" si="177"/>
        <v/>
      </c>
      <c r="BN830" s="55" t="str">
        <f t="shared" si="177"/>
        <v/>
      </c>
      <c r="BO830" s="55" t="str">
        <f t="shared" si="177"/>
        <v/>
      </c>
      <c r="BP830" s="55" t="str">
        <f t="shared" si="177"/>
        <v/>
      </c>
      <c r="BQ830" s="55" t="str">
        <f t="shared" si="177"/>
        <v/>
      </c>
      <c r="BR830" s="62" t="str">
        <f t="shared" si="179"/>
        <v>Base</v>
      </c>
      <c r="BS830" s="62" t="str">
        <f t="shared" si="180"/>
        <v/>
      </c>
      <c r="BT830" s="63">
        <f t="shared" si="181"/>
        <v>1</v>
      </c>
      <c r="BU830" s="64">
        <f t="shared" si="182"/>
        <v>-0.94</v>
      </c>
      <c r="BV830" s="64">
        <f t="shared" si="183"/>
        <v>-0.88</v>
      </c>
      <c r="BW830" s="64">
        <f t="shared" si="184"/>
        <v>0</v>
      </c>
      <c r="BX830" s="65">
        <f t="shared" si="185"/>
        <v>-0.94</v>
      </c>
      <c r="BY830" s="65">
        <f t="shared" si="186"/>
        <v>-0.88</v>
      </c>
      <c r="BZ830" s="65">
        <f t="shared" si="187"/>
        <v>2</v>
      </c>
    </row>
    <row r="831" spans="1:78" s="58" customFormat="1" ht="15.5" x14ac:dyDescent="0.35">
      <c r="A831"/>
      <c r="B831"/>
      <c r="C831"/>
      <c r="D831"/>
      <c r="E831"/>
      <c r="F831"/>
      <c r="G831"/>
      <c r="H831"/>
      <c r="I831" s="13"/>
      <c r="J831" s="13"/>
      <c r="K831" s="13"/>
      <c r="L831"/>
      <c r="M831"/>
      <c r="N831"/>
      <c r="O831"/>
      <c r="P831"/>
      <c r="Q831"/>
      <c r="R831"/>
      <c r="S831"/>
      <c r="T831"/>
      <c r="U831"/>
      <c r="V831"/>
      <c r="W831"/>
      <c r="X831"/>
      <c r="Y831"/>
      <c r="Z831"/>
      <c r="AA831"/>
      <c r="AB831"/>
      <c r="AC831"/>
      <c r="AD831"/>
      <c r="AE831"/>
      <c r="AF831" s="13"/>
      <c r="AG831" s="13"/>
      <c r="AH831"/>
      <c r="AI831"/>
      <c r="AJ831"/>
      <c r="AK831"/>
      <c r="AL831"/>
      <c r="AM831"/>
      <c r="AN831"/>
      <c r="AO831"/>
      <c r="AP831"/>
      <c r="AQ831"/>
      <c r="AR831"/>
      <c r="AS831"/>
      <c r="AT831" s="59">
        <f>VLOOKUP($BR831,Tables!$D$14:$I$27,2,FALSE)*W831</f>
        <v>0</v>
      </c>
      <c r="AU831" s="59">
        <f>VLOOKUP($BR831,Tables!$D$14:$I$27,3,FALSE)</f>
        <v>0</v>
      </c>
      <c r="AV831" s="59">
        <f>VLOOKUP($BR831,Tables!$D$14:$I$27,4,FALSE)*W831</f>
        <v>0</v>
      </c>
      <c r="AW831" s="59">
        <f>VLOOKUP($BR831,Tables!$D$14:$I$27,5,FALSE)*W831</f>
        <v>0</v>
      </c>
      <c r="AX831" s="52">
        <f>IF(ISERROR(VLOOKUP(V831,Tables!$A$2:$B$27,2,FALSE))=TRUE,0,VLOOKUP(V831,Tables!$A$2:$B$27,2,FALSE))*VLOOKUP(BR831,Tables!$D$14:$J$27,7,FALSE)</f>
        <v>0</v>
      </c>
      <c r="AY831" s="52">
        <f>IF(ISERROR(VLOOKUP(BS831,Tables!$A$2:$B$31,2,FALSE))=TRUE,0,VLOOKUP(BS831,Tables!$A$2:$B$31,2,FALSE))</f>
        <v>0</v>
      </c>
      <c r="AZ831" s="59">
        <f>VLOOKUP($BR831,Tables!$D$14:$K$27,8,FALSE)</f>
        <v>0</v>
      </c>
      <c r="BA831" s="59">
        <f>IF(OR(BR831="T150",BR831="HYBT150"),W831*Tables!$L$23,0)</f>
        <v>0</v>
      </c>
      <c r="BB831" s="59">
        <f>IF(OR(BR831="T200",BR831="HYBT200"),W831*Tables!$E$24,0)</f>
        <v>0</v>
      </c>
      <c r="BC831" s="61">
        <f t="shared" si="178"/>
        <v>0</v>
      </c>
      <c r="BD831" s="55" t="str">
        <f t="shared" si="177"/>
        <v/>
      </c>
      <c r="BE831" s="55" t="str">
        <f t="shared" si="177"/>
        <v/>
      </c>
      <c r="BF831" s="55" t="str">
        <f t="shared" si="177"/>
        <v/>
      </c>
      <c r="BG831" s="55" t="str">
        <f t="shared" si="177"/>
        <v/>
      </c>
      <c r="BH831" s="55" t="str">
        <f t="shared" si="177"/>
        <v/>
      </c>
      <c r="BI831" s="55" t="str">
        <f t="shared" si="177"/>
        <v/>
      </c>
      <c r="BJ831" s="55" t="str">
        <f t="shared" si="177"/>
        <v/>
      </c>
      <c r="BK831" s="55" t="str">
        <f t="shared" si="177"/>
        <v/>
      </c>
      <c r="BL831" s="55" t="str">
        <f t="shared" si="177"/>
        <v/>
      </c>
      <c r="BM831" s="55" t="str">
        <f t="shared" si="177"/>
        <v/>
      </c>
      <c r="BN831" s="55" t="str">
        <f t="shared" si="177"/>
        <v/>
      </c>
      <c r="BO831" s="55" t="str">
        <f t="shared" si="177"/>
        <v/>
      </c>
      <c r="BP831" s="55" t="str">
        <f t="shared" si="177"/>
        <v/>
      </c>
      <c r="BQ831" s="55" t="str">
        <f t="shared" si="177"/>
        <v/>
      </c>
      <c r="BR831" s="62" t="str">
        <f t="shared" si="179"/>
        <v>Base</v>
      </c>
      <c r="BS831" s="62" t="str">
        <f t="shared" si="180"/>
        <v/>
      </c>
      <c r="BT831" s="63">
        <f t="shared" si="181"/>
        <v>1</v>
      </c>
      <c r="BU831" s="64">
        <f t="shared" si="182"/>
        <v>-0.94</v>
      </c>
      <c r="BV831" s="64">
        <f t="shared" si="183"/>
        <v>-0.88</v>
      </c>
      <c r="BW831" s="64">
        <f t="shared" si="184"/>
        <v>0</v>
      </c>
      <c r="BX831" s="65">
        <f t="shared" si="185"/>
        <v>-0.94</v>
      </c>
      <c r="BY831" s="65">
        <f t="shared" si="186"/>
        <v>-0.88</v>
      </c>
      <c r="BZ831" s="65">
        <f t="shared" si="187"/>
        <v>2</v>
      </c>
    </row>
    <row r="832" spans="1:78" s="58" customFormat="1" ht="15.5" x14ac:dyDescent="0.35">
      <c r="A832"/>
      <c r="B832"/>
      <c r="C832"/>
      <c r="D832"/>
      <c r="E832"/>
      <c r="F832"/>
      <c r="G832"/>
      <c r="H832"/>
      <c r="I832" s="13"/>
      <c r="J832" s="13"/>
      <c r="K832"/>
      <c r="L832"/>
      <c r="M832"/>
      <c r="N832"/>
      <c r="O832"/>
      <c r="P832"/>
      <c r="Q832"/>
      <c r="R832"/>
      <c r="S832"/>
      <c r="T832"/>
      <c r="U832"/>
      <c r="V832"/>
      <c r="W832"/>
      <c r="X832"/>
      <c r="Y832"/>
      <c r="Z832"/>
      <c r="AA832"/>
      <c r="AB832"/>
      <c r="AC832"/>
      <c r="AD832"/>
      <c r="AE832"/>
      <c r="AF832" s="13"/>
      <c r="AG832" s="13"/>
      <c r="AH832"/>
      <c r="AI832"/>
      <c r="AJ832"/>
      <c r="AK832"/>
      <c r="AL832"/>
      <c r="AM832"/>
      <c r="AN832"/>
      <c r="AO832"/>
      <c r="AP832"/>
      <c r="AQ832"/>
      <c r="AR832"/>
      <c r="AS832"/>
      <c r="AT832" s="59">
        <f>VLOOKUP($BR832,Tables!$D$14:$I$27,2,FALSE)*W832</f>
        <v>0</v>
      </c>
      <c r="AU832" s="59">
        <f>VLOOKUP($BR832,Tables!$D$14:$I$27,3,FALSE)</f>
        <v>0</v>
      </c>
      <c r="AV832" s="59">
        <f>VLOOKUP($BR832,Tables!$D$14:$I$27,4,FALSE)*W832</f>
        <v>0</v>
      </c>
      <c r="AW832" s="59">
        <f>VLOOKUP($BR832,Tables!$D$14:$I$27,5,FALSE)*W832</f>
        <v>0</v>
      </c>
      <c r="AX832" s="52">
        <f>IF(ISERROR(VLOOKUP(V832,Tables!$A$2:$B$27,2,FALSE))=TRUE,0,VLOOKUP(V832,Tables!$A$2:$B$27,2,FALSE))*VLOOKUP(BR832,Tables!$D$14:$J$27,7,FALSE)</f>
        <v>0</v>
      </c>
      <c r="AY832" s="52">
        <f>IF(ISERROR(VLOOKUP(BS832,Tables!$A$2:$B$31,2,FALSE))=TRUE,0,VLOOKUP(BS832,Tables!$A$2:$B$31,2,FALSE))</f>
        <v>0</v>
      </c>
      <c r="AZ832" s="59">
        <f>VLOOKUP($BR832,Tables!$D$14:$K$27,8,FALSE)</f>
        <v>0</v>
      </c>
      <c r="BA832" s="59">
        <f>IF(OR(BR832="T150",BR832="HYBT150"),W832*Tables!$L$23,0)</f>
        <v>0</v>
      </c>
      <c r="BB832" s="59">
        <f>IF(OR(BR832="T200",BR832="HYBT200"),W832*Tables!$E$24,0)</f>
        <v>0</v>
      </c>
      <c r="BC832" s="61">
        <f t="shared" si="178"/>
        <v>0</v>
      </c>
      <c r="BD832" s="55" t="str">
        <f t="shared" si="177"/>
        <v/>
      </c>
      <c r="BE832" s="55" t="str">
        <f t="shared" si="177"/>
        <v/>
      </c>
      <c r="BF832" s="55" t="str">
        <f t="shared" si="177"/>
        <v/>
      </c>
      <c r="BG832" s="55" t="str">
        <f t="shared" si="177"/>
        <v/>
      </c>
      <c r="BH832" s="55" t="str">
        <f t="shared" si="177"/>
        <v/>
      </c>
      <c r="BI832" s="55" t="str">
        <f t="shared" si="177"/>
        <v/>
      </c>
      <c r="BJ832" s="55" t="str">
        <f t="shared" si="177"/>
        <v/>
      </c>
      <c r="BK832" s="55" t="str">
        <f t="shared" si="177"/>
        <v/>
      </c>
      <c r="BL832" s="55" t="str">
        <f t="shared" si="177"/>
        <v/>
      </c>
      <c r="BM832" s="55" t="str">
        <f t="shared" ref="BD832:BQ850" si="188">IF(ISERROR(SEARCHB(" "&amp;BM$1&amp;" "," "&amp;$L832&amp;" "))=TRUE,"",BM$1)</f>
        <v/>
      </c>
      <c r="BN832" s="55" t="str">
        <f t="shared" si="188"/>
        <v/>
      </c>
      <c r="BO832" s="55" t="str">
        <f t="shared" si="188"/>
        <v/>
      </c>
      <c r="BP832" s="55" t="str">
        <f t="shared" si="188"/>
        <v/>
      </c>
      <c r="BQ832" s="55" t="str">
        <f t="shared" si="188"/>
        <v/>
      </c>
      <c r="BR832" s="62" t="str">
        <f t="shared" si="179"/>
        <v>Base</v>
      </c>
      <c r="BS832" s="62" t="str">
        <f t="shared" si="180"/>
        <v/>
      </c>
      <c r="BT832" s="63">
        <f t="shared" si="181"/>
        <v>1</v>
      </c>
      <c r="BU832" s="64">
        <f t="shared" si="182"/>
        <v>-0.94</v>
      </c>
      <c r="BV832" s="64">
        <f t="shared" si="183"/>
        <v>-0.88</v>
      </c>
      <c r="BW832" s="64">
        <f t="shared" si="184"/>
        <v>0</v>
      </c>
      <c r="BX832" s="65">
        <f t="shared" si="185"/>
        <v>-0.94</v>
      </c>
      <c r="BY832" s="65">
        <f t="shared" si="186"/>
        <v>-0.88</v>
      </c>
      <c r="BZ832" s="65">
        <f t="shared" si="187"/>
        <v>2</v>
      </c>
    </row>
    <row r="833" spans="1:78" s="58" customFormat="1" ht="15.5" x14ac:dyDescent="0.35">
      <c r="A833"/>
      <c r="B833"/>
      <c r="C833"/>
      <c r="D833"/>
      <c r="E833"/>
      <c r="F833"/>
      <c r="G833"/>
      <c r="H833"/>
      <c r="I833" s="13"/>
      <c r="J833" s="13"/>
      <c r="K833" s="13"/>
      <c r="L833"/>
      <c r="M833"/>
      <c r="N833"/>
      <c r="O833"/>
      <c r="P833"/>
      <c r="Q833"/>
      <c r="R833"/>
      <c r="S833"/>
      <c r="T833"/>
      <c r="U833"/>
      <c r="V833"/>
      <c r="W833"/>
      <c r="X833"/>
      <c r="Y833"/>
      <c r="Z833"/>
      <c r="AA833"/>
      <c r="AB833"/>
      <c r="AC833"/>
      <c r="AD833"/>
      <c r="AE833"/>
      <c r="AF833" s="13"/>
      <c r="AG833" s="13"/>
      <c r="AH833"/>
      <c r="AI833"/>
      <c r="AJ833"/>
      <c r="AK833"/>
      <c r="AL833"/>
      <c r="AM833"/>
      <c r="AN833"/>
      <c r="AO833"/>
      <c r="AP833"/>
      <c r="AQ833"/>
      <c r="AR833"/>
      <c r="AS833"/>
      <c r="AT833" s="59">
        <f>VLOOKUP($BR833,Tables!$D$14:$I$27,2,FALSE)*W833</f>
        <v>0</v>
      </c>
      <c r="AU833" s="59">
        <f>VLOOKUP($BR833,Tables!$D$14:$I$27,3,FALSE)</f>
        <v>0</v>
      </c>
      <c r="AV833" s="59">
        <f>VLOOKUP($BR833,Tables!$D$14:$I$27,4,FALSE)*W833</f>
        <v>0</v>
      </c>
      <c r="AW833" s="59">
        <f>VLOOKUP($BR833,Tables!$D$14:$I$27,5,FALSE)*W833</f>
        <v>0</v>
      </c>
      <c r="AX833" s="52">
        <f>IF(ISERROR(VLOOKUP(V833,Tables!$A$2:$B$27,2,FALSE))=TRUE,0,VLOOKUP(V833,Tables!$A$2:$B$27,2,FALSE))*VLOOKUP(BR833,Tables!$D$14:$J$27,7,FALSE)</f>
        <v>0</v>
      </c>
      <c r="AY833" s="52">
        <f>IF(ISERROR(VLOOKUP(BS833,Tables!$A$2:$B$31,2,FALSE))=TRUE,0,VLOOKUP(BS833,Tables!$A$2:$B$31,2,FALSE))</f>
        <v>0</v>
      </c>
      <c r="AZ833" s="59">
        <f>VLOOKUP($BR833,Tables!$D$14:$K$27,8,FALSE)</f>
        <v>0</v>
      </c>
      <c r="BA833" s="59">
        <f>IF(OR(BR833="T150",BR833="HYBT150"),W833*Tables!$L$23,0)</f>
        <v>0</v>
      </c>
      <c r="BB833" s="59">
        <f>IF(OR(BR833="T200",BR833="HYBT200"),W833*Tables!$E$24,0)</f>
        <v>0</v>
      </c>
      <c r="BC833" s="61">
        <f t="shared" si="178"/>
        <v>0</v>
      </c>
      <c r="BD833" s="55" t="str">
        <f t="shared" si="188"/>
        <v/>
      </c>
      <c r="BE833" s="55" t="str">
        <f t="shared" si="188"/>
        <v/>
      </c>
      <c r="BF833" s="55" t="str">
        <f t="shared" si="188"/>
        <v/>
      </c>
      <c r="BG833" s="55" t="str">
        <f t="shared" si="188"/>
        <v/>
      </c>
      <c r="BH833" s="55" t="str">
        <f t="shared" si="188"/>
        <v/>
      </c>
      <c r="BI833" s="55" t="str">
        <f t="shared" si="188"/>
        <v/>
      </c>
      <c r="BJ833" s="55" t="str">
        <f t="shared" si="188"/>
        <v/>
      </c>
      <c r="BK833" s="55" t="str">
        <f t="shared" si="188"/>
        <v/>
      </c>
      <c r="BL833" s="55" t="str">
        <f t="shared" si="188"/>
        <v/>
      </c>
      <c r="BM833" s="55" t="str">
        <f t="shared" si="188"/>
        <v/>
      </c>
      <c r="BN833" s="55" t="str">
        <f t="shared" si="188"/>
        <v/>
      </c>
      <c r="BO833" s="55" t="str">
        <f t="shared" si="188"/>
        <v/>
      </c>
      <c r="BP833" s="55" t="str">
        <f t="shared" si="188"/>
        <v/>
      </c>
      <c r="BQ833" s="55" t="str">
        <f t="shared" si="188"/>
        <v/>
      </c>
      <c r="BR833" s="62" t="str">
        <f t="shared" si="179"/>
        <v>Base</v>
      </c>
      <c r="BS833" s="62" t="str">
        <f t="shared" si="180"/>
        <v/>
      </c>
      <c r="BT833" s="63">
        <f t="shared" si="181"/>
        <v>1</v>
      </c>
      <c r="BU833" s="64">
        <f t="shared" si="182"/>
        <v>-0.94</v>
      </c>
      <c r="BV833" s="64">
        <f t="shared" si="183"/>
        <v>-0.88</v>
      </c>
      <c r="BW833" s="64">
        <f t="shared" si="184"/>
        <v>0</v>
      </c>
      <c r="BX833" s="65">
        <f t="shared" si="185"/>
        <v>-0.94</v>
      </c>
      <c r="BY833" s="65">
        <f t="shared" si="186"/>
        <v>-0.88</v>
      </c>
      <c r="BZ833" s="65">
        <f t="shared" si="187"/>
        <v>2</v>
      </c>
    </row>
    <row r="834" spans="1:78" s="58" customFormat="1" ht="15.5" x14ac:dyDescent="0.35">
      <c r="A834"/>
      <c r="B834"/>
      <c r="C834"/>
      <c r="D834"/>
      <c r="E834"/>
      <c r="F834"/>
      <c r="G834"/>
      <c r="H834"/>
      <c r="I834" s="13"/>
      <c r="J834" s="13"/>
      <c r="K834" s="13"/>
      <c r="L834"/>
      <c r="M834"/>
      <c r="N834"/>
      <c r="O834"/>
      <c r="P834"/>
      <c r="Q834"/>
      <c r="R834"/>
      <c r="S834"/>
      <c r="T834"/>
      <c r="U834"/>
      <c r="V834"/>
      <c r="W834"/>
      <c r="X834"/>
      <c r="Y834"/>
      <c r="Z834"/>
      <c r="AA834"/>
      <c r="AB834"/>
      <c r="AC834"/>
      <c r="AD834"/>
      <c r="AE834"/>
      <c r="AF834" s="13"/>
      <c r="AG834" s="13"/>
      <c r="AH834"/>
      <c r="AI834"/>
      <c r="AJ834"/>
      <c r="AK834"/>
      <c r="AL834"/>
      <c r="AM834"/>
      <c r="AN834"/>
      <c r="AO834"/>
      <c r="AP834"/>
      <c r="AQ834"/>
      <c r="AR834"/>
      <c r="AS834"/>
      <c r="AT834" s="59">
        <f>VLOOKUP($BR834,Tables!$D$14:$I$27,2,FALSE)*W834</f>
        <v>0</v>
      </c>
      <c r="AU834" s="59">
        <f>VLOOKUP($BR834,Tables!$D$14:$I$27,3,FALSE)</f>
        <v>0</v>
      </c>
      <c r="AV834" s="59">
        <f>VLOOKUP($BR834,Tables!$D$14:$I$27,4,FALSE)*W834</f>
        <v>0</v>
      </c>
      <c r="AW834" s="59">
        <f>VLOOKUP($BR834,Tables!$D$14:$I$27,5,FALSE)*W834</f>
        <v>0</v>
      </c>
      <c r="AX834" s="52">
        <f>IF(ISERROR(VLOOKUP(V834,Tables!$A$2:$B$27,2,FALSE))=TRUE,0,VLOOKUP(V834,Tables!$A$2:$B$27,2,FALSE))*VLOOKUP(BR834,Tables!$D$14:$J$27,7,FALSE)</f>
        <v>0</v>
      </c>
      <c r="AY834" s="52">
        <f>IF(ISERROR(VLOOKUP(BS834,Tables!$A$2:$B$31,2,FALSE))=TRUE,0,VLOOKUP(BS834,Tables!$A$2:$B$31,2,FALSE))</f>
        <v>0</v>
      </c>
      <c r="AZ834" s="59">
        <f>VLOOKUP($BR834,Tables!$D$14:$K$27,8,FALSE)</f>
        <v>0</v>
      </c>
      <c r="BA834" s="59">
        <f>IF(OR(BR834="T150",BR834="HYBT150"),W834*Tables!$L$23,0)</f>
        <v>0</v>
      </c>
      <c r="BB834" s="59">
        <f>IF(OR(BR834="T200",BR834="HYBT200"),W834*Tables!$E$24,0)</f>
        <v>0</v>
      </c>
      <c r="BC834" s="61">
        <f t="shared" si="178"/>
        <v>0</v>
      </c>
      <c r="BD834" s="55" t="str">
        <f t="shared" si="188"/>
        <v/>
      </c>
      <c r="BE834" s="55" t="str">
        <f t="shared" si="188"/>
        <v/>
      </c>
      <c r="BF834" s="55" t="str">
        <f t="shared" si="188"/>
        <v/>
      </c>
      <c r="BG834" s="55" t="str">
        <f t="shared" si="188"/>
        <v/>
      </c>
      <c r="BH834" s="55" t="str">
        <f t="shared" si="188"/>
        <v/>
      </c>
      <c r="BI834" s="55" t="str">
        <f t="shared" si="188"/>
        <v/>
      </c>
      <c r="BJ834" s="55" t="str">
        <f t="shared" si="188"/>
        <v/>
      </c>
      <c r="BK834" s="55" t="str">
        <f t="shared" si="188"/>
        <v/>
      </c>
      <c r="BL834" s="55" t="str">
        <f t="shared" si="188"/>
        <v/>
      </c>
      <c r="BM834" s="55" t="str">
        <f t="shared" si="188"/>
        <v/>
      </c>
      <c r="BN834" s="55" t="str">
        <f t="shared" si="188"/>
        <v/>
      </c>
      <c r="BO834" s="55" t="str">
        <f t="shared" si="188"/>
        <v/>
      </c>
      <c r="BP834" s="55" t="str">
        <f t="shared" si="188"/>
        <v/>
      </c>
      <c r="BQ834" s="55" t="str">
        <f t="shared" si="188"/>
        <v/>
      </c>
      <c r="BR834" s="62" t="str">
        <f t="shared" si="179"/>
        <v>Base</v>
      </c>
      <c r="BS834" s="62" t="str">
        <f t="shared" si="180"/>
        <v/>
      </c>
      <c r="BT834" s="63">
        <f t="shared" si="181"/>
        <v>1</v>
      </c>
      <c r="BU834" s="64">
        <f t="shared" si="182"/>
        <v>-0.94</v>
      </c>
      <c r="BV834" s="64">
        <f t="shared" si="183"/>
        <v>-0.88</v>
      </c>
      <c r="BW834" s="64">
        <f t="shared" si="184"/>
        <v>0</v>
      </c>
      <c r="BX834" s="65">
        <f t="shared" si="185"/>
        <v>-0.94</v>
      </c>
      <c r="BY834" s="65">
        <f t="shared" si="186"/>
        <v>-0.88</v>
      </c>
      <c r="BZ834" s="65">
        <f t="shared" si="187"/>
        <v>2</v>
      </c>
    </row>
    <row r="835" spans="1:78" s="58" customFormat="1" ht="15.5" x14ac:dyDescent="0.35">
      <c r="A835"/>
      <c r="B835"/>
      <c r="C835"/>
      <c r="D835"/>
      <c r="E835"/>
      <c r="F835"/>
      <c r="G835"/>
      <c r="H835"/>
      <c r="I835" s="13"/>
      <c r="J835" s="13"/>
      <c r="K835" s="13"/>
      <c r="L835"/>
      <c r="M835"/>
      <c r="N835"/>
      <c r="O835"/>
      <c r="P835"/>
      <c r="Q835"/>
      <c r="R835"/>
      <c r="S835"/>
      <c r="T835"/>
      <c r="U835"/>
      <c r="V835"/>
      <c r="W835"/>
      <c r="X835"/>
      <c r="Y835"/>
      <c r="Z835"/>
      <c r="AA835"/>
      <c r="AB835"/>
      <c r="AC835"/>
      <c r="AD835"/>
      <c r="AE835"/>
      <c r="AF835" s="13"/>
      <c r="AG835" s="13"/>
      <c r="AH835"/>
      <c r="AI835"/>
      <c r="AJ835"/>
      <c r="AK835"/>
      <c r="AL835"/>
      <c r="AM835"/>
      <c r="AN835"/>
      <c r="AO835"/>
      <c r="AP835"/>
      <c r="AQ835"/>
      <c r="AR835"/>
      <c r="AS835"/>
      <c r="AT835" s="69">
        <f>VLOOKUP($BR835,Tables!$D$14:$I$27,2,FALSE)*W835</f>
        <v>0</v>
      </c>
      <c r="AU835" s="69">
        <f>VLOOKUP($BR835,Tables!$D$14:$I$27,3,FALSE)</f>
        <v>0</v>
      </c>
      <c r="AV835" s="69">
        <f>VLOOKUP($BR835,Tables!$D$14:$I$27,4,FALSE)*W835</f>
        <v>0</v>
      </c>
      <c r="AW835" s="69">
        <f>VLOOKUP($BR835,Tables!$D$14:$I$27,5,FALSE)*W835</f>
        <v>0</v>
      </c>
      <c r="AX835" s="68">
        <f>IF(ISERROR(VLOOKUP(V835,Tables!$A$2:$B$27,2,FALSE))=TRUE,0,VLOOKUP(V835,Tables!$A$2:$B$27,2,FALSE))*VLOOKUP(BR835,Tables!$D$14:$J$27,7,FALSE)</f>
        <v>0</v>
      </c>
      <c r="AY835" s="68">
        <f>IF(ISERROR(VLOOKUP(BS835,Tables!$A$2:$B$31,2,FALSE))=TRUE,0,VLOOKUP(BS835,Tables!$A$2:$B$31,2,FALSE))</f>
        <v>0</v>
      </c>
      <c r="AZ835" s="69">
        <f>VLOOKUP($BR835,Tables!$D$14:$K$27,8,FALSE)</f>
        <v>0</v>
      </c>
      <c r="BA835" s="69">
        <f>IF(OR(BR835="T150",BR835="HYBT150"),W835*Tables!$L$23,0)</f>
        <v>0</v>
      </c>
      <c r="BB835" s="69">
        <f>IF(OR(BR835="T200",BR835="HYBT200"),W835*Tables!$E$24,0)</f>
        <v>0</v>
      </c>
      <c r="BC835" s="70">
        <f t="shared" si="178"/>
        <v>0</v>
      </c>
      <c r="BD835" s="57" t="str">
        <f t="shared" si="188"/>
        <v/>
      </c>
      <c r="BE835" s="57" t="str">
        <f t="shared" si="188"/>
        <v/>
      </c>
      <c r="BF835" s="57" t="str">
        <f t="shared" si="188"/>
        <v/>
      </c>
      <c r="BG835" s="57" t="str">
        <f t="shared" si="188"/>
        <v/>
      </c>
      <c r="BH835" s="57" t="str">
        <f t="shared" si="188"/>
        <v/>
      </c>
      <c r="BI835" s="57" t="str">
        <f t="shared" si="188"/>
        <v/>
      </c>
      <c r="BJ835" s="57" t="str">
        <f t="shared" si="188"/>
        <v/>
      </c>
      <c r="BK835" s="57" t="str">
        <f t="shared" si="188"/>
        <v/>
      </c>
      <c r="BL835" s="57" t="str">
        <f t="shared" si="188"/>
        <v/>
      </c>
      <c r="BM835" s="57" t="str">
        <f t="shared" si="188"/>
        <v/>
      </c>
      <c r="BN835" s="57" t="str">
        <f t="shared" si="188"/>
        <v/>
      </c>
      <c r="BO835" s="57" t="str">
        <f t="shared" si="188"/>
        <v/>
      </c>
      <c r="BP835" s="57" t="str">
        <f t="shared" si="188"/>
        <v/>
      </c>
      <c r="BQ835" s="57" t="str">
        <f t="shared" si="188"/>
        <v/>
      </c>
      <c r="BR835" s="71" t="str">
        <f t="shared" si="179"/>
        <v>Base</v>
      </c>
      <c r="BS835" s="71" t="str">
        <f t="shared" si="180"/>
        <v/>
      </c>
      <c r="BT835" s="72">
        <f t="shared" si="181"/>
        <v>1</v>
      </c>
      <c r="BU835" s="64">
        <f t="shared" si="182"/>
        <v>-0.94</v>
      </c>
      <c r="BV835" s="64">
        <f t="shared" si="183"/>
        <v>-0.88</v>
      </c>
      <c r="BW835" s="64">
        <f t="shared" si="184"/>
        <v>0</v>
      </c>
      <c r="BX835" s="65">
        <f t="shared" si="185"/>
        <v>-0.94</v>
      </c>
      <c r="BY835" s="65">
        <f t="shared" si="186"/>
        <v>-0.88</v>
      </c>
      <c r="BZ835" s="65">
        <f t="shared" si="187"/>
        <v>2</v>
      </c>
    </row>
    <row r="836" spans="1:78" s="58" customFormat="1" ht="15.5" x14ac:dyDescent="0.35">
      <c r="A836"/>
      <c r="B836"/>
      <c r="C836"/>
      <c r="D836"/>
      <c r="E836"/>
      <c r="F836"/>
      <c r="G836"/>
      <c r="H836"/>
      <c r="I836" s="13"/>
      <c r="J836" s="13"/>
      <c r="K836" s="13"/>
      <c r="L836"/>
      <c r="M836"/>
      <c r="N836"/>
      <c r="O836"/>
      <c r="P836"/>
      <c r="Q836"/>
      <c r="R836"/>
      <c r="S836"/>
      <c r="T836"/>
      <c r="U836"/>
      <c r="V836"/>
      <c r="W836"/>
      <c r="X836"/>
      <c r="Y836"/>
      <c r="Z836"/>
      <c r="AA836"/>
      <c r="AB836"/>
      <c r="AC836"/>
      <c r="AD836"/>
      <c r="AE836"/>
      <c r="AF836" s="13"/>
      <c r="AG836" s="13"/>
      <c r="AH836"/>
      <c r="AI836"/>
      <c r="AJ836"/>
      <c r="AK836"/>
      <c r="AL836"/>
      <c r="AM836"/>
      <c r="AN836"/>
      <c r="AO836"/>
      <c r="AP836"/>
      <c r="AQ836"/>
      <c r="AR836"/>
      <c r="AS836"/>
      <c r="AT836" s="59">
        <f>VLOOKUP($BR836,Tables!$D$14:$I$27,2,FALSE)*W836</f>
        <v>0</v>
      </c>
      <c r="AU836" s="59">
        <f>VLOOKUP($BR836,Tables!$D$14:$I$27,3,FALSE)</f>
        <v>0</v>
      </c>
      <c r="AV836" s="59">
        <f>VLOOKUP($BR836,Tables!$D$14:$I$27,4,FALSE)*W836</f>
        <v>0</v>
      </c>
      <c r="AW836" s="59">
        <f>VLOOKUP($BR836,Tables!$D$14:$I$27,5,FALSE)*W836</f>
        <v>0</v>
      </c>
      <c r="AX836" s="52">
        <f>IF(ISERROR(VLOOKUP(V836,Tables!$A$2:$B$27,2,FALSE))=TRUE,0,VLOOKUP(V836,Tables!$A$2:$B$27,2,FALSE))*VLOOKUP(BR836,Tables!$D$14:$J$27,7,FALSE)</f>
        <v>0</v>
      </c>
      <c r="AY836" s="52">
        <f>IF(ISERROR(VLOOKUP(BS836,Tables!$A$2:$B$31,2,FALSE))=TRUE,0,VLOOKUP(BS836,Tables!$A$2:$B$31,2,FALSE))</f>
        <v>0</v>
      </c>
      <c r="AZ836" s="59">
        <f>VLOOKUP($BR836,Tables!$D$14:$K$27,8,FALSE)</f>
        <v>0</v>
      </c>
      <c r="BA836" s="59">
        <f>IF(OR(BR836="T150",BR836="HYBT150"),W836*Tables!$L$23,0)</f>
        <v>0</v>
      </c>
      <c r="BB836" s="59">
        <f>IF(OR(BR836="T200",BR836="HYBT200"),W836*Tables!$E$24,0)</f>
        <v>0</v>
      </c>
      <c r="BC836" s="61">
        <f t="shared" si="178"/>
        <v>0</v>
      </c>
      <c r="BD836" s="55" t="str">
        <f t="shared" si="188"/>
        <v/>
      </c>
      <c r="BE836" s="55" t="str">
        <f t="shared" si="188"/>
        <v/>
      </c>
      <c r="BF836" s="55" t="str">
        <f t="shared" si="188"/>
        <v/>
      </c>
      <c r="BG836" s="55" t="str">
        <f t="shared" si="188"/>
        <v/>
      </c>
      <c r="BH836" s="55" t="str">
        <f t="shared" si="188"/>
        <v/>
      </c>
      <c r="BI836" s="55" t="str">
        <f t="shared" si="188"/>
        <v/>
      </c>
      <c r="BJ836" s="55" t="str">
        <f t="shared" si="188"/>
        <v/>
      </c>
      <c r="BK836" s="55" t="str">
        <f t="shared" si="188"/>
        <v/>
      </c>
      <c r="BL836" s="55" t="str">
        <f t="shared" si="188"/>
        <v/>
      </c>
      <c r="BM836" s="55" t="str">
        <f t="shared" si="188"/>
        <v/>
      </c>
      <c r="BN836" s="55" t="str">
        <f t="shared" si="188"/>
        <v/>
      </c>
      <c r="BO836" s="55" t="str">
        <f t="shared" si="188"/>
        <v/>
      </c>
      <c r="BP836" s="55" t="str">
        <f t="shared" si="188"/>
        <v/>
      </c>
      <c r="BQ836" s="55" t="str">
        <f t="shared" si="188"/>
        <v/>
      </c>
      <c r="BR836" s="62" t="str">
        <f t="shared" si="179"/>
        <v>Base</v>
      </c>
      <c r="BS836" s="62" t="str">
        <f t="shared" si="180"/>
        <v/>
      </c>
      <c r="BT836" s="63">
        <f t="shared" si="181"/>
        <v>1</v>
      </c>
      <c r="BU836" s="64">
        <f t="shared" si="182"/>
        <v>-0.94</v>
      </c>
      <c r="BV836" s="64">
        <f t="shared" si="183"/>
        <v>-0.88</v>
      </c>
      <c r="BW836" s="64">
        <f t="shared" si="184"/>
        <v>0</v>
      </c>
      <c r="BX836" s="65">
        <f t="shared" si="185"/>
        <v>-0.94</v>
      </c>
      <c r="BY836" s="65">
        <f t="shared" si="186"/>
        <v>-0.88</v>
      </c>
      <c r="BZ836" s="65">
        <f t="shared" si="187"/>
        <v>2</v>
      </c>
    </row>
    <row r="837" spans="1:78" s="58" customFormat="1" ht="15.5" x14ac:dyDescent="0.35">
      <c r="A837"/>
      <c r="B837"/>
      <c r="C837"/>
      <c r="D837"/>
      <c r="E837"/>
      <c r="F837"/>
      <c r="G837"/>
      <c r="H837"/>
      <c r="I837" s="13"/>
      <c r="J837" s="13"/>
      <c r="K837" s="13"/>
      <c r="L837"/>
      <c r="M837"/>
      <c r="N837"/>
      <c r="O837"/>
      <c r="P837"/>
      <c r="Q837"/>
      <c r="R837"/>
      <c r="S837"/>
      <c r="T837"/>
      <c r="U837"/>
      <c r="V837"/>
      <c r="W837"/>
      <c r="X837"/>
      <c r="Y837"/>
      <c r="Z837"/>
      <c r="AA837"/>
      <c r="AB837"/>
      <c r="AC837"/>
      <c r="AD837"/>
      <c r="AE837"/>
      <c r="AF837" s="13"/>
      <c r="AG837" s="13"/>
      <c r="AH837"/>
      <c r="AI837"/>
      <c r="AJ837"/>
      <c r="AK837"/>
      <c r="AL837"/>
      <c r="AM837" s="13"/>
      <c r="AN837" s="13"/>
      <c r="AO837"/>
      <c r="AP837"/>
      <c r="AQ837"/>
      <c r="AR837"/>
      <c r="AS837"/>
      <c r="AT837" s="59">
        <f>VLOOKUP($BR837,Tables!$D$14:$I$27,2,FALSE)*W837</f>
        <v>0</v>
      </c>
      <c r="AU837" s="59">
        <f>VLOOKUP($BR837,Tables!$D$14:$I$27,3,FALSE)</f>
        <v>0</v>
      </c>
      <c r="AV837" s="59">
        <f>VLOOKUP($BR837,Tables!$D$14:$I$27,4,FALSE)*W837</f>
        <v>0</v>
      </c>
      <c r="AW837" s="59">
        <f>VLOOKUP($BR837,Tables!$D$14:$I$27,5,FALSE)*W837</f>
        <v>0</v>
      </c>
      <c r="AX837" s="52">
        <f>IF(ISERROR(VLOOKUP(V837,Tables!$A$2:$B$27,2,FALSE))=TRUE,0,VLOOKUP(V837,Tables!$A$2:$B$27,2,FALSE))*VLOOKUP(BR837,Tables!$D$14:$J$27,7,FALSE)</f>
        <v>0</v>
      </c>
      <c r="AY837" s="52">
        <f>IF(ISERROR(VLOOKUP(BS837,Tables!$A$2:$B$31,2,FALSE))=TRUE,0,VLOOKUP(BS837,Tables!$A$2:$B$31,2,FALSE))</f>
        <v>0</v>
      </c>
      <c r="AZ837" s="59">
        <f>VLOOKUP($BR837,Tables!$D$14:$K$27,8,FALSE)</f>
        <v>0</v>
      </c>
      <c r="BA837" s="59">
        <f>IF(OR(BR837="T150",BR837="HYBT150"),W837*Tables!$L$23,0)</f>
        <v>0</v>
      </c>
      <c r="BB837" s="59">
        <f>IF(OR(BR837="T200",BR837="HYBT200"),W837*Tables!$E$24,0)</f>
        <v>0</v>
      </c>
      <c r="BC837" s="61">
        <f t="shared" si="178"/>
        <v>0</v>
      </c>
      <c r="BD837" s="55" t="str">
        <f t="shared" si="188"/>
        <v/>
      </c>
      <c r="BE837" s="55" t="str">
        <f t="shared" si="188"/>
        <v/>
      </c>
      <c r="BF837" s="55" t="str">
        <f t="shared" si="188"/>
        <v/>
      </c>
      <c r="BG837" s="55" t="str">
        <f t="shared" si="188"/>
        <v/>
      </c>
      <c r="BH837" s="55" t="str">
        <f t="shared" si="188"/>
        <v/>
      </c>
      <c r="BI837" s="55" t="str">
        <f t="shared" si="188"/>
        <v/>
      </c>
      <c r="BJ837" s="55" t="str">
        <f t="shared" si="188"/>
        <v/>
      </c>
      <c r="BK837" s="55" t="str">
        <f t="shared" si="188"/>
        <v/>
      </c>
      <c r="BL837" s="55" t="str">
        <f t="shared" si="188"/>
        <v/>
      </c>
      <c r="BM837" s="55" t="str">
        <f t="shared" si="188"/>
        <v/>
      </c>
      <c r="BN837" s="55" t="str">
        <f t="shared" si="188"/>
        <v/>
      </c>
      <c r="BO837" s="55" t="str">
        <f t="shared" si="188"/>
        <v/>
      </c>
      <c r="BP837" s="55" t="str">
        <f t="shared" si="188"/>
        <v/>
      </c>
      <c r="BQ837" s="55" t="str">
        <f t="shared" si="188"/>
        <v/>
      </c>
      <c r="BR837" s="62" t="str">
        <f t="shared" si="179"/>
        <v>Base</v>
      </c>
      <c r="BS837" s="62" t="str">
        <f t="shared" si="180"/>
        <v/>
      </c>
      <c r="BT837" s="63">
        <f t="shared" si="181"/>
        <v>1</v>
      </c>
      <c r="BU837" s="64">
        <f t="shared" si="182"/>
        <v>-0.94</v>
      </c>
      <c r="BV837" s="64">
        <f t="shared" si="183"/>
        <v>-0.88</v>
      </c>
      <c r="BW837" s="64">
        <f t="shared" si="184"/>
        <v>0</v>
      </c>
      <c r="BX837" s="65">
        <f t="shared" si="185"/>
        <v>-0.94</v>
      </c>
      <c r="BY837" s="65">
        <f t="shared" si="186"/>
        <v>-0.88</v>
      </c>
      <c r="BZ837" s="65">
        <f t="shared" si="187"/>
        <v>2</v>
      </c>
    </row>
    <row r="838" spans="1:78" s="58" customFormat="1" ht="15.5" x14ac:dyDescent="0.35">
      <c r="A838"/>
      <c r="B838"/>
      <c r="C838"/>
      <c r="D838"/>
      <c r="E838"/>
      <c r="F838"/>
      <c r="G838"/>
      <c r="H838"/>
      <c r="I838" s="13"/>
      <c r="J838" s="13"/>
      <c r="K838" s="13"/>
      <c r="L838"/>
      <c r="M838"/>
      <c r="N838"/>
      <c r="O838"/>
      <c r="P838"/>
      <c r="Q838"/>
      <c r="R838"/>
      <c r="S838"/>
      <c r="T838"/>
      <c r="U838"/>
      <c r="V838"/>
      <c r="W838"/>
      <c r="X838"/>
      <c r="Y838"/>
      <c r="Z838"/>
      <c r="AA838"/>
      <c r="AB838"/>
      <c r="AC838"/>
      <c r="AD838"/>
      <c r="AE838"/>
      <c r="AF838" s="13"/>
      <c r="AG838" s="13"/>
      <c r="AH838"/>
      <c r="AI838"/>
      <c r="AJ838"/>
      <c r="AK838"/>
      <c r="AL838"/>
      <c r="AM838"/>
      <c r="AN838"/>
      <c r="AO838"/>
      <c r="AP838"/>
      <c r="AQ838"/>
      <c r="AR838"/>
      <c r="AS838"/>
      <c r="AT838" s="59">
        <f>VLOOKUP($BR838,Tables!$D$14:$I$27,2,FALSE)*W838</f>
        <v>0</v>
      </c>
      <c r="AU838" s="59">
        <f>VLOOKUP($BR838,Tables!$D$14:$I$27,3,FALSE)</f>
        <v>0</v>
      </c>
      <c r="AV838" s="59">
        <f>VLOOKUP($BR838,Tables!$D$14:$I$27,4,FALSE)*W838</f>
        <v>0</v>
      </c>
      <c r="AW838" s="59">
        <f>VLOOKUP($BR838,Tables!$D$14:$I$27,5,FALSE)*W838</f>
        <v>0</v>
      </c>
      <c r="AX838" s="52">
        <f>IF(ISERROR(VLOOKUP(V838,Tables!$A$2:$B$27,2,FALSE))=TRUE,0,VLOOKUP(V838,Tables!$A$2:$B$27,2,FALSE))*VLOOKUP(BR838,Tables!$D$14:$J$27,7,FALSE)</f>
        <v>0</v>
      </c>
      <c r="AY838" s="52">
        <f>IF(ISERROR(VLOOKUP(BS838,Tables!$A$2:$B$31,2,FALSE))=TRUE,0,VLOOKUP(BS838,Tables!$A$2:$B$31,2,FALSE))</f>
        <v>0</v>
      </c>
      <c r="AZ838" s="59">
        <f>VLOOKUP($BR838,Tables!$D$14:$K$27,8,FALSE)</f>
        <v>0</v>
      </c>
      <c r="BA838" s="59">
        <f>IF(OR(BR838="T150",BR838="HYBT150"),W838*Tables!$L$23,0)</f>
        <v>0</v>
      </c>
      <c r="BB838" s="59">
        <f>IF(OR(BR838="T200",BR838="HYBT200"),W838*Tables!$E$24,0)</f>
        <v>0</v>
      </c>
      <c r="BC838" s="61">
        <f t="shared" si="178"/>
        <v>0</v>
      </c>
      <c r="BD838" s="55" t="str">
        <f t="shared" si="188"/>
        <v/>
      </c>
      <c r="BE838" s="55" t="str">
        <f t="shared" si="188"/>
        <v/>
      </c>
      <c r="BF838" s="55" t="str">
        <f t="shared" si="188"/>
        <v/>
      </c>
      <c r="BG838" s="55" t="str">
        <f t="shared" si="188"/>
        <v/>
      </c>
      <c r="BH838" s="55" t="str">
        <f t="shared" si="188"/>
        <v/>
      </c>
      <c r="BI838" s="55" t="str">
        <f t="shared" si="188"/>
        <v/>
      </c>
      <c r="BJ838" s="55" t="str">
        <f t="shared" si="188"/>
        <v/>
      </c>
      <c r="BK838" s="55" t="str">
        <f t="shared" si="188"/>
        <v/>
      </c>
      <c r="BL838" s="55" t="str">
        <f t="shared" si="188"/>
        <v/>
      </c>
      <c r="BM838" s="55" t="str">
        <f t="shared" si="188"/>
        <v/>
      </c>
      <c r="BN838" s="55" t="str">
        <f t="shared" si="188"/>
        <v/>
      </c>
      <c r="BO838" s="55" t="str">
        <f t="shared" si="188"/>
        <v/>
      </c>
      <c r="BP838" s="55" t="str">
        <f t="shared" si="188"/>
        <v/>
      </c>
      <c r="BQ838" s="55" t="str">
        <f t="shared" si="188"/>
        <v/>
      </c>
      <c r="BR838" s="62" t="str">
        <f t="shared" si="179"/>
        <v>Base</v>
      </c>
      <c r="BS838" s="62" t="str">
        <f t="shared" si="180"/>
        <v/>
      </c>
      <c r="BT838" s="63">
        <f t="shared" si="181"/>
        <v>1</v>
      </c>
      <c r="BU838" s="64">
        <f t="shared" si="182"/>
        <v>-0.94</v>
      </c>
      <c r="BV838" s="64">
        <f t="shared" si="183"/>
        <v>-0.88</v>
      </c>
      <c r="BW838" s="64">
        <f t="shared" si="184"/>
        <v>0</v>
      </c>
      <c r="BX838" s="65">
        <f t="shared" si="185"/>
        <v>-0.94</v>
      </c>
      <c r="BY838" s="65">
        <f t="shared" si="186"/>
        <v>-0.88</v>
      </c>
      <c r="BZ838" s="65">
        <f t="shared" si="187"/>
        <v>2</v>
      </c>
    </row>
    <row r="839" spans="1:78" s="58" customFormat="1" ht="15.5" x14ac:dyDescent="0.35">
      <c r="A839"/>
      <c r="B839"/>
      <c r="C839"/>
      <c r="D839"/>
      <c r="E839"/>
      <c r="F839"/>
      <c r="G839"/>
      <c r="H839"/>
      <c r="I839" s="13"/>
      <c r="J839" s="13"/>
      <c r="K839" s="13"/>
      <c r="L839"/>
      <c r="M839"/>
      <c r="N839"/>
      <c r="O839"/>
      <c r="P839"/>
      <c r="Q839"/>
      <c r="R839"/>
      <c r="S839"/>
      <c r="T839"/>
      <c r="U839"/>
      <c r="V839"/>
      <c r="W839"/>
      <c r="X839"/>
      <c r="Y839"/>
      <c r="Z839"/>
      <c r="AA839"/>
      <c r="AB839"/>
      <c r="AC839"/>
      <c r="AD839"/>
      <c r="AE839"/>
      <c r="AF839" s="13"/>
      <c r="AG839" s="13"/>
      <c r="AH839"/>
      <c r="AI839"/>
      <c r="AJ839"/>
      <c r="AK839"/>
      <c r="AL839"/>
      <c r="AM839"/>
      <c r="AN839"/>
      <c r="AO839"/>
      <c r="AP839"/>
      <c r="AQ839"/>
      <c r="AR839"/>
      <c r="AS839"/>
      <c r="AT839" s="59">
        <f>VLOOKUP($BR839,Tables!$D$14:$I$27,2,FALSE)*W839</f>
        <v>0</v>
      </c>
      <c r="AU839" s="59">
        <f>VLOOKUP($BR839,Tables!$D$14:$I$27,3,FALSE)</f>
        <v>0</v>
      </c>
      <c r="AV839" s="59">
        <f>VLOOKUP($BR839,Tables!$D$14:$I$27,4,FALSE)*W839</f>
        <v>0</v>
      </c>
      <c r="AW839" s="59">
        <f>VLOOKUP($BR839,Tables!$D$14:$I$27,5,FALSE)*W839</f>
        <v>0</v>
      </c>
      <c r="AX839" s="52">
        <f>IF(ISERROR(VLOOKUP(V839,Tables!$A$2:$B$27,2,FALSE))=TRUE,0,VLOOKUP(V839,Tables!$A$2:$B$27,2,FALSE))*VLOOKUP(BR839,Tables!$D$14:$J$27,7,FALSE)</f>
        <v>0</v>
      </c>
      <c r="AY839" s="52">
        <f>IF(ISERROR(VLOOKUP(BS839,Tables!$A$2:$B$31,2,FALSE))=TRUE,0,VLOOKUP(BS839,Tables!$A$2:$B$31,2,FALSE))</f>
        <v>0</v>
      </c>
      <c r="AZ839" s="59">
        <f>VLOOKUP($BR839,Tables!$D$14:$K$27,8,FALSE)</f>
        <v>0</v>
      </c>
      <c r="BA839" s="59">
        <f>IF(OR(BR839="T150",BR839="HYBT150"),W839*Tables!$L$23,0)</f>
        <v>0</v>
      </c>
      <c r="BB839" s="59">
        <f>IF(OR(BR839="T200",BR839="HYBT200"),W839*Tables!$E$24,0)</f>
        <v>0</v>
      </c>
      <c r="BC839" s="61">
        <f t="shared" si="178"/>
        <v>0</v>
      </c>
      <c r="BD839" s="55" t="str">
        <f t="shared" si="188"/>
        <v/>
      </c>
      <c r="BE839" s="55" t="str">
        <f t="shared" si="188"/>
        <v/>
      </c>
      <c r="BF839" s="55" t="str">
        <f t="shared" si="188"/>
        <v/>
      </c>
      <c r="BG839" s="55" t="str">
        <f t="shared" si="188"/>
        <v/>
      </c>
      <c r="BH839" s="55" t="str">
        <f t="shared" si="188"/>
        <v/>
      </c>
      <c r="BI839" s="55" t="str">
        <f t="shared" si="188"/>
        <v/>
      </c>
      <c r="BJ839" s="55" t="str">
        <f t="shared" si="188"/>
        <v/>
      </c>
      <c r="BK839" s="55" t="str">
        <f t="shared" si="188"/>
        <v/>
      </c>
      <c r="BL839" s="55" t="str">
        <f t="shared" si="188"/>
        <v/>
      </c>
      <c r="BM839" s="55" t="str">
        <f t="shared" si="188"/>
        <v/>
      </c>
      <c r="BN839" s="55" t="str">
        <f t="shared" si="188"/>
        <v/>
      </c>
      <c r="BO839" s="55" t="str">
        <f t="shared" si="188"/>
        <v/>
      </c>
      <c r="BP839" s="55" t="str">
        <f t="shared" si="188"/>
        <v/>
      </c>
      <c r="BQ839" s="55" t="str">
        <f t="shared" si="188"/>
        <v/>
      </c>
      <c r="BR839" s="62" t="str">
        <f t="shared" si="179"/>
        <v>Base</v>
      </c>
      <c r="BS839" s="62" t="str">
        <f t="shared" si="180"/>
        <v/>
      </c>
      <c r="BT839" s="63">
        <f t="shared" si="181"/>
        <v>1</v>
      </c>
      <c r="BU839" s="64">
        <f t="shared" si="182"/>
        <v>-0.94</v>
      </c>
      <c r="BV839" s="64">
        <f t="shared" si="183"/>
        <v>-0.88</v>
      </c>
      <c r="BW839" s="64">
        <f t="shared" si="184"/>
        <v>0</v>
      </c>
      <c r="BX839" s="65">
        <f t="shared" si="185"/>
        <v>-0.94</v>
      </c>
      <c r="BY839" s="65">
        <f t="shared" si="186"/>
        <v>-0.88</v>
      </c>
      <c r="BZ839" s="65">
        <f t="shared" si="187"/>
        <v>2</v>
      </c>
    </row>
    <row r="840" spans="1:78" s="58" customFormat="1" ht="15.5" x14ac:dyDescent="0.35">
      <c r="A840"/>
      <c r="B840"/>
      <c r="C840"/>
      <c r="D840"/>
      <c r="E840"/>
      <c r="F840"/>
      <c r="G840"/>
      <c r="H840"/>
      <c r="I840" s="13"/>
      <c r="J840" s="13"/>
      <c r="K840"/>
      <c r="L840"/>
      <c r="M840"/>
      <c r="N840"/>
      <c r="O840"/>
      <c r="P840"/>
      <c r="Q840"/>
      <c r="R840"/>
      <c r="S840"/>
      <c r="T840"/>
      <c r="U840"/>
      <c r="V840"/>
      <c r="W840"/>
      <c r="X840"/>
      <c r="Y840"/>
      <c r="Z840"/>
      <c r="AA840"/>
      <c r="AB840"/>
      <c r="AC840"/>
      <c r="AD840"/>
      <c r="AE840"/>
      <c r="AF840" s="13"/>
      <c r="AG840" s="13"/>
      <c r="AH840"/>
      <c r="AI840"/>
      <c r="AJ840"/>
      <c r="AK840"/>
      <c r="AL840"/>
      <c r="AM840"/>
      <c r="AN840"/>
      <c r="AO840"/>
      <c r="AP840"/>
      <c r="AQ840"/>
      <c r="AR840"/>
      <c r="AS840"/>
      <c r="AT840" s="59">
        <f>VLOOKUP($BR840,Tables!$D$14:$I$27,2,FALSE)*W840</f>
        <v>0</v>
      </c>
      <c r="AU840" s="59">
        <f>VLOOKUP($BR840,Tables!$D$14:$I$27,3,FALSE)</f>
        <v>0</v>
      </c>
      <c r="AV840" s="59">
        <f>VLOOKUP($BR840,Tables!$D$14:$I$27,4,FALSE)*W840</f>
        <v>0</v>
      </c>
      <c r="AW840" s="59">
        <f>VLOOKUP($BR840,Tables!$D$14:$I$27,5,FALSE)*W840</f>
        <v>0</v>
      </c>
      <c r="AX840" s="52">
        <f>IF(ISERROR(VLOOKUP(V840,Tables!$A$2:$B$27,2,FALSE))=TRUE,0,VLOOKUP(V840,Tables!$A$2:$B$27,2,FALSE))*VLOOKUP(BR840,Tables!$D$14:$J$27,7,FALSE)</f>
        <v>0</v>
      </c>
      <c r="AY840" s="52">
        <f>IF(ISERROR(VLOOKUP(BS840,Tables!$A$2:$B$31,2,FALSE))=TRUE,0,VLOOKUP(BS840,Tables!$A$2:$B$31,2,FALSE))</f>
        <v>0</v>
      </c>
      <c r="AZ840" s="59">
        <f>VLOOKUP($BR840,Tables!$D$14:$K$27,8,FALSE)</f>
        <v>0</v>
      </c>
      <c r="BA840" s="59">
        <f>IF(OR(BR840="T150",BR840="HYBT150"),W840*Tables!$L$23,0)</f>
        <v>0</v>
      </c>
      <c r="BB840" s="59">
        <f>IF(OR(BR840="T200",BR840="HYBT200"),W840*Tables!$E$24,0)</f>
        <v>0</v>
      </c>
      <c r="BC840" s="61">
        <f t="shared" si="178"/>
        <v>0</v>
      </c>
      <c r="BD840" s="55" t="str">
        <f t="shared" si="188"/>
        <v/>
      </c>
      <c r="BE840" s="55" t="str">
        <f t="shared" si="188"/>
        <v/>
      </c>
      <c r="BF840" s="55" t="str">
        <f t="shared" si="188"/>
        <v/>
      </c>
      <c r="BG840" s="55" t="str">
        <f t="shared" si="188"/>
        <v/>
      </c>
      <c r="BH840" s="55" t="str">
        <f t="shared" si="188"/>
        <v/>
      </c>
      <c r="BI840" s="55" t="str">
        <f t="shared" si="188"/>
        <v/>
      </c>
      <c r="BJ840" s="55" t="str">
        <f t="shared" si="188"/>
        <v/>
      </c>
      <c r="BK840" s="55" t="str">
        <f t="shared" si="188"/>
        <v/>
      </c>
      <c r="BL840" s="55" t="str">
        <f t="shared" si="188"/>
        <v/>
      </c>
      <c r="BM840" s="55" t="str">
        <f t="shared" si="188"/>
        <v/>
      </c>
      <c r="BN840" s="55" t="str">
        <f t="shared" si="188"/>
        <v/>
      </c>
      <c r="BO840" s="55" t="str">
        <f t="shared" si="188"/>
        <v/>
      </c>
      <c r="BP840" s="55" t="str">
        <f t="shared" si="188"/>
        <v/>
      </c>
      <c r="BQ840" s="55" t="str">
        <f t="shared" si="188"/>
        <v/>
      </c>
      <c r="BR840" s="62" t="str">
        <f t="shared" si="179"/>
        <v>Base</v>
      </c>
      <c r="BS840" s="62" t="str">
        <f t="shared" si="180"/>
        <v/>
      </c>
      <c r="BT840" s="63">
        <f t="shared" si="181"/>
        <v>1</v>
      </c>
      <c r="BU840" s="64">
        <f t="shared" si="182"/>
        <v>-0.94</v>
      </c>
      <c r="BV840" s="64">
        <f t="shared" si="183"/>
        <v>-0.88</v>
      </c>
      <c r="BW840" s="64">
        <f t="shared" si="184"/>
        <v>0</v>
      </c>
      <c r="BX840" s="65">
        <f t="shared" si="185"/>
        <v>-0.94</v>
      </c>
      <c r="BY840" s="65">
        <f t="shared" si="186"/>
        <v>-0.88</v>
      </c>
      <c r="BZ840" s="65">
        <f t="shared" si="187"/>
        <v>2</v>
      </c>
    </row>
    <row r="841" spans="1:78" s="58" customFormat="1" ht="15.5" x14ac:dyDescent="0.35">
      <c r="A841"/>
      <c r="B841"/>
      <c r="C841"/>
      <c r="D841"/>
      <c r="E841"/>
      <c r="F841"/>
      <c r="G841"/>
      <c r="H841"/>
      <c r="I841" s="13"/>
      <c r="J841" s="13"/>
      <c r="K841"/>
      <c r="L841"/>
      <c r="M841"/>
      <c r="N841"/>
      <c r="O841"/>
      <c r="P841"/>
      <c r="Q841"/>
      <c r="R841"/>
      <c r="S841"/>
      <c r="T841"/>
      <c r="U841"/>
      <c r="V841"/>
      <c r="W841"/>
      <c r="X841"/>
      <c r="Y841"/>
      <c r="Z841"/>
      <c r="AA841"/>
      <c r="AB841"/>
      <c r="AC841"/>
      <c r="AD841"/>
      <c r="AE841"/>
      <c r="AF841" s="13"/>
      <c r="AG841" s="13"/>
      <c r="AH841"/>
      <c r="AI841"/>
      <c r="AJ841"/>
      <c r="AK841"/>
      <c r="AL841"/>
      <c r="AM841"/>
      <c r="AN841"/>
      <c r="AO841"/>
      <c r="AP841"/>
      <c r="AQ841"/>
      <c r="AR841"/>
      <c r="AS841"/>
      <c r="AT841" s="59">
        <f>VLOOKUP($BR841,Tables!$D$14:$I$27,2,FALSE)*W841</f>
        <v>0</v>
      </c>
      <c r="AU841" s="59">
        <f>VLOOKUP($BR841,Tables!$D$14:$I$27,3,FALSE)</f>
        <v>0</v>
      </c>
      <c r="AV841" s="59">
        <f>VLOOKUP($BR841,Tables!$D$14:$I$27,4,FALSE)*W841</f>
        <v>0</v>
      </c>
      <c r="AW841" s="59">
        <f>VLOOKUP($BR841,Tables!$D$14:$I$27,5,FALSE)*W841</f>
        <v>0</v>
      </c>
      <c r="AX841" s="52">
        <f>IF(ISERROR(VLOOKUP(V841,Tables!$A$2:$B$27,2,FALSE))=TRUE,0,VLOOKUP(V841,Tables!$A$2:$B$27,2,FALSE))*VLOOKUP(BR841,Tables!$D$14:$J$27,7,FALSE)</f>
        <v>0</v>
      </c>
      <c r="AY841" s="52">
        <f>IF(ISERROR(VLOOKUP(BS841,Tables!$A$2:$B$31,2,FALSE))=TRUE,0,VLOOKUP(BS841,Tables!$A$2:$B$31,2,FALSE))</f>
        <v>0</v>
      </c>
      <c r="AZ841" s="59">
        <f>VLOOKUP($BR841,Tables!$D$14:$K$27,8,FALSE)</f>
        <v>0</v>
      </c>
      <c r="BA841" s="59">
        <f>IF(OR(BR841="T150",BR841="HYBT150"),W841*Tables!$L$23,0)</f>
        <v>0</v>
      </c>
      <c r="BB841" s="59">
        <f>IF(OR(BR841="T200",BR841="HYBT200"),W841*Tables!$E$24,0)</f>
        <v>0</v>
      </c>
      <c r="BC841" s="61">
        <f t="shared" si="178"/>
        <v>0</v>
      </c>
      <c r="BD841" s="55" t="str">
        <f t="shared" si="188"/>
        <v/>
      </c>
      <c r="BE841" s="55" t="str">
        <f t="shared" si="188"/>
        <v/>
      </c>
      <c r="BF841" s="55" t="str">
        <f t="shared" si="188"/>
        <v/>
      </c>
      <c r="BG841" s="55" t="str">
        <f t="shared" si="188"/>
        <v/>
      </c>
      <c r="BH841" s="55" t="str">
        <f t="shared" si="188"/>
        <v/>
      </c>
      <c r="BI841" s="55" t="str">
        <f t="shared" si="188"/>
        <v/>
      </c>
      <c r="BJ841" s="55" t="str">
        <f t="shared" si="188"/>
        <v/>
      </c>
      <c r="BK841" s="55" t="str">
        <f t="shared" si="188"/>
        <v/>
      </c>
      <c r="BL841" s="55" t="str">
        <f t="shared" si="188"/>
        <v/>
      </c>
      <c r="BM841" s="55" t="str">
        <f t="shared" si="188"/>
        <v/>
      </c>
      <c r="BN841" s="55" t="str">
        <f t="shared" si="188"/>
        <v/>
      </c>
      <c r="BO841" s="55" t="str">
        <f t="shared" si="188"/>
        <v/>
      </c>
      <c r="BP841" s="55" t="str">
        <f t="shared" si="188"/>
        <v/>
      </c>
      <c r="BQ841" s="55" t="str">
        <f t="shared" si="188"/>
        <v/>
      </c>
      <c r="BR841" s="62" t="str">
        <f t="shared" si="179"/>
        <v>Base</v>
      </c>
      <c r="BS841" s="62" t="str">
        <f t="shared" si="180"/>
        <v/>
      </c>
      <c r="BT841" s="63">
        <f t="shared" si="181"/>
        <v>1</v>
      </c>
      <c r="BU841" s="64">
        <f t="shared" si="182"/>
        <v>-0.94</v>
      </c>
      <c r="BV841" s="64">
        <f t="shared" si="183"/>
        <v>-0.88</v>
      </c>
      <c r="BW841" s="64">
        <f t="shared" si="184"/>
        <v>0</v>
      </c>
      <c r="BX841" s="65">
        <f t="shared" si="185"/>
        <v>-0.94</v>
      </c>
      <c r="BY841" s="65">
        <f t="shared" si="186"/>
        <v>-0.88</v>
      </c>
      <c r="BZ841" s="65">
        <f t="shared" si="187"/>
        <v>2</v>
      </c>
    </row>
    <row r="842" spans="1:78" s="58" customFormat="1" ht="15.5" x14ac:dyDescent="0.35">
      <c r="A842"/>
      <c r="B842"/>
      <c r="C842"/>
      <c r="D842"/>
      <c r="E842"/>
      <c r="F842"/>
      <c r="G842"/>
      <c r="H842"/>
      <c r="I842" s="13"/>
      <c r="J842" s="13"/>
      <c r="K842"/>
      <c r="L842"/>
      <c r="M842"/>
      <c r="N842"/>
      <c r="O842"/>
      <c r="P842"/>
      <c r="Q842"/>
      <c r="R842"/>
      <c r="S842"/>
      <c r="T842"/>
      <c r="U842"/>
      <c r="V842"/>
      <c r="W842"/>
      <c r="X842"/>
      <c r="Y842"/>
      <c r="Z842"/>
      <c r="AA842"/>
      <c r="AB842"/>
      <c r="AC842"/>
      <c r="AD842"/>
      <c r="AE842"/>
      <c r="AF842" s="13"/>
      <c r="AG842" s="13"/>
      <c r="AH842"/>
      <c r="AI842"/>
      <c r="AJ842"/>
      <c r="AK842"/>
      <c r="AL842"/>
      <c r="AM842"/>
      <c r="AN842"/>
      <c r="AO842"/>
      <c r="AP842"/>
      <c r="AQ842"/>
      <c r="AR842"/>
      <c r="AS842"/>
      <c r="AT842" s="59">
        <f>VLOOKUP($BR842,Tables!$D$14:$I$27,2,FALSE)*W842</f>
        <v>0</v>
      </c>
      <c r="AU842" s="59">
        <f>VLOOKUP($BR842,Tables!$D$14:$I$27,3,FALSE)</f>
        <v>0</v>
      </c>
      <c r="AV842" s="59">
        <f>VLOOKUP($BR842,Tables!$D$14:$I$27,4,FALSE)*W842</f>
        <v>0</v>
      </c>
      <c r="AW842" s="59">
        <f>VLOOKUP($BR842,Tables!$D$14:$I$27,5,FALSE)*W842</f>
        <v>0</v>
      </c>
      <c r="AX842" s="52">
        <f>IF(ISERROR(VLOOKUP(V842,Tables!$A$2:$B$27,2,FALSE))=TRUE,0,VLOOKUP(V842,Tables!$A$2:$B$27,2,FALSE))*VLOOKUP(BR842,Tables!$D$14:$J$27,7,FALSE)</f>
        <v>0</v>
      </c>
      <c r="AY842" s="52">
        <f>IF(ISERROR(VLOOKUP(BS842,Tables!$A$2:$B$31,2,FALSE))=TRUE,0,VLOOKUP(BS842,Tables!$A$2:$B$31,2,FALSE))</f>
        <v>0</v>
      </c>
      <c r="AZ842" s="59">
        <f>VLOOKUP($BR842,Tables!$D$14:$K$27,8,FALSE)</f>
        <v>0</v>
      </c>
      <c r="BA842" s="59">
        <f>IF(OR(BR842="T150",BR842="HYBT150"),W842*Tables!$L$23,0)</f>
        <v>0</v>
      </c>
      <c r="BB842" s="59">
        <f>IF(OR(BR842="T200",BR842="HYBT200"),W842*Tables!$E$24,0)</f>
        <v>0</v>
      </c>
      <c r="BC842" s="61">
        <f t="shared" si="178"/>
        <v>0</v>
      </c>
      <c r="BD842" s="55" t="str">
        <f t="shared" si="188"/>
        <v/>
      </c>
      <c r="BE842" s="55" t="str">
        <f t="shared" si="188"/>
        <v/>
      </c>
      <c r="BF842" s="55" t="str">
        <f t="shared" si="188"/>
        <v/>
      </c>
      <c r="BG842" s="55" t="str">
        <f t="shared" si="188"/>
        <v/>
      </c>
      <c r="BH842" s="55" t="str">
        <f t="shared" si="188"/>
        <v/>
      </c>
      <c r="BI842" s="55" t="str">
        <f t="shared" si="188"/>
        <v/>
      </c>
      <c r="BJ842" s="55" t="str">
        <f t="shared" si="188"/>
        <v/>
      </c>
      <c r="BK842" s="55" t="str">
        <f t="shared" si="188"/>
        <v/>
      </c>
      <c r="BL842" s="55" t="str">
        <f t="shared" si="188"/>
        <v/>
      </c>
      <c r="BM842" s="55" t="str">
        <f t="shared" si="188"/>
        <v/>
      </c>
      <c r="BN842" s="55" t="str">
        <f t="shared" si="188"/>
        <v/>
      </c>
      <c r="BO842" s="55" t="str">
        <f t="shared" si="188"/>
        <v/>
      </c>
      <c r="BP842" s="55" t="str">
        <f t="shared" si="188"/>
        <v/>
      </c>
      <c r="BQ842" s="55" t="str">
        <f t="shared" si="188"/>
        <v/>
      </c>
      <c r="BR842" s="62" t="str">
        <f t="shared" si="179"/>
        <v>Base</v>
      </c>
      <c r="BS842" s="62" t="str">
        <f t="shared" si="180"/>
        <v/>
      </c>
      <c r="BT842" s="63">
        <f t="shared" si="181"/>
        <v>1</v>
      </c>
      <c r="BU842" s="64">
        <f t="shared" si="182"/>
        <v>-0.94</v>
      </c>
      <c r="BV842" s="64">
        <f t="shared" si="183"/>
        <v>-0.88</v>
      </c>
      <c r="BW842" s="64">
        <f t="shared" si="184"/>
        <v>0</v>
      </c>
      <c r="BX842" s="65">
        <f t="shared" si="185"/>
        <v>-0.94</v>
      </c>
      <c r="BY842" s="65">
        <f t="shared" si="186"/>
        <v>-0.88</v>
      </c>
      <c r="BZ842" s="65">
        <f t="shared" si="187"/>
        <v>2</v>
      </c>
    </row>
    <row r="843" spans="1:78" s="58" customFormat="1" ht="15.5" x14ac:dyDescent="0.35">
      <c r="A843"/>
      <c r="B843"/>
      <c r="C843"/>
      <c r="D843"/>
      <c r="E843"/>
      <c r="F843"/>
      <c r="G843"/>
      <c r="H843"/>
      <c r="I843" s="13"/>
      <c r="J843" s="13"/>
      <c r="K843" s="13"/>
      <c r="L843"/>
      <c r="M843"/>
      <c r="N843"/>
      <c r="O843"/>
      <c r="P843"/>
      <c r="Q843"/>
      <c r="R843"/>
      <c r="S843"/>
      <c r="T843"/>
      <c r="U843"/>
      <c r="V843"/>
      <c r="W843"/>
      <c r="X843"/>
      <c r="Y843"/>
      <c r="Z843"/>
      <c r="AA843"/>
      <c r="AB843"/>
      <c r="AC843"/>
      <c r="AD843"/>
      <c r="AE843"/>
      <c r="AF843" s="13"/>
      <c r="AG843" s="13"/>
      <c r="AH843"/>
      <c r="AI843"/>
      <c r="AJ843"/>
      <c r="AK843"/>
      <c r="AL843"/>
      <c r="AM843"/>
      <c r="AN843"/>
      <c r="AO843"/>
      <c r="AP843"/>
      <c r="AQ843"/>
      <c r="AR843"/>
      <c r="AS843"/>
      <c r="AT843" s="59">
        <f>VLOOKUP($BR843,Tables!$D$14:$I$27,2,FALSE)*W843</f>
        <v>0</v>
      </c>
      <c r="AU843" s="59">
        <f>VLOOKUP($BR843,Tables!$D$14:$I$27,3,FALSE)</f>
        <v>0</v>
      </c>
      <c r="AV843" s="59">
        <f>VLOOKUP($BR843,Tables!$D$14:$I$27,4,FALSE)*W843</f>
        <v>0</v>
      </c>
      <c r="AW843" s="59">
        <f>VLOOKUP($BR843,Tables!$D$14:$I$27,5,FALSE)*W843</f>
        <v>0</v>
      </c>
      <c r="AX843" s="52">
        <f>IF(ISERROR(VLOOKUP(V843,Tables!$A$2:$B$27,2,FALSE))=TRUE,0,VLOOKUP(V843,Tables!$A$2:$B$27,2,FALSE))*VLOOKUP(BR843,Tables!$D$14:$J$27,7,FALSE)</f>
        <v>0</v>
      </c>
      <c r="AY843" s="52">
        <f>IF(ISERROR(VLOOKUP(BS843,Tables!$A$2:$B$31,2,FALSE))=TRUE,0,VLOOKUP(BS843,Tables!$A$2:$B$31,2,FALSE))</f>
        <v>0</v>
      </c>
      <c r="AZ843" s="59">
        <f>VLOOKUP($BR843,Tables!$D$14:$K$27,8,FALSE)</f>
        <v>0</v>
      </c>
      <c r="BA843" s="59">
        <f>IF(OR(BR843="T150",BR843="HYBT150"),W843*Tables!$L$23,0)</f>
        <v>0</v>
      </c>
      <c r="BB843" s="59">
        <f>IF(OR(BR843="T200",BR843="HYBT200"),W843*Tables!$E$24,0)</f>
        <v>0</v>
      </c>
      <c r="BC843" s="61">
        <f t="shared" si="178"/>
        <v>0</v>
      </c>
      <c r="BD843" s="55" t="str">
        <f t="shared" si="188"/>
        <v/>
      </c>
      <c r="BE843" s="55" t="str">
        <f t="shared" si="188"/>
        <v/>
      </c>
      <c r="BF843" s="55" t="str">
        <f t="shared" si="188"/>
        <v/>
      </c>
      <c r="BG843" s="55" t="str">
        <f t="shared" si="188"/>
        <v/>
      </c>
      <c r="BH843" s="55" t="str">
        <f t="shared" si="188"/>
        <v/>
      </c>
      <c r="BI843" s="55" t="str">
        <f t="shared" si="188"/>
        <v/>
      </c>
      <c r="BJ843" s="55" t="str">
        <f t="shared" si="188"/>
        <v/>
      </c>
      <c r="BK843" s="55" t="str">
        <f t="shared" si="188"/>
        <v/>
      </c>
      <c r="BL843" s="55" t="str">
        <f t="shared" si="188"/>
        <v/>
      </c>
      <c r="BM843" s="55" t="str">
        <f t="shared" si="188"/>
        <v/>
      </c>
      <c r="BN843" s="55" t="str">
        <f t="shared" si="188"/>
        <v/>
      </c>
      <c r="BO843" s="55" t="str">
        <f t="shared" si="188"/>
        <v/>
      </c>
      <c r="BP843" s="55" t="str">
        <f t="shared" si="188"/>
        <v/>
      </c>
      <c r="BQ843" s="55" t="str">
        <f t="shared" si="188"/>
        <v/>
      </c>
      <c r="BR843" s="62" t="str">
        <f t="shared" si="179"/>
        <v>Base</v>
      </c>
      <c r="BS843" s="62" t="str">
        <f t="shared" si="180"/>
        <v/>
      </c>
      <c r="BT843" s="63">
        <f t="shared" si="181"/>
        <v>1</v>
      </c>
      <c r="BU843" s="64">
        <f t="shared" si="182"/>
        <v>-0.94</v>
      </c>
      <c r="BV843" s="64">
        <f t="shared" si="183"/>
        <v>-0.88</v>
      </c>
      <c r="BW843" s="64">
        <f t="shared" si="184"/>
        <v>0</v>
      </c>
      <c r="BX843" s="65">
        <f t="shared" si="185"/>
        <v>-0.94</v>
      </c>
      <c r="BY843" s="65">
        <f t="shared" si="186"/>
        <v>-0.88</v>
      </c>
      <c r="BZ843" s="65">
        <f t="shared" si="187"/>
        <v>2</v>
      </c>
    </row>
    <row r="844" spans="1:78" ht="15.5" x14ac:dyDescent="0.35">
      <c r="A844"/>
      <c r="B844"/>
      <c r="C844"/>
      <c r="D844"/>
      <c r="E844"/>
      <c r="F844"/>
      <c r="G844"/>
      <c r="H844"/>
      <c r="I844" s="13"/>
      <c r="J844" s="13"/>
      <c r="K844" s="13"/>
      <c r="L844"/>
      <c r="M844"/>
      <c r="N844"/>
      <c r="O844"/>
      <c r="P844"/>
      <c r="Q844"/>
      <c r="R844"/>
      <c r="S844"/>
      <c r="T844"/>
      <c r="U844"/>
      <c r="V844"/>
      <c r="W844"/>
      <c r="X844"/>
      <c r="Y844"/>
      <c r="Z844"/>
      <c r="AA844"/>
      <c r="AB844"/>
      <c r="AC844"/>
      <c r="AD844"/>
      <c r="AE844"/>
      <c r="AF844" s="13"/>
      <c r="AG844" s="13"/>
      <c r="AH844"/>
      <c r="AI844"/>
      <c r="AJ844"/>
      <c r="AK844"/>
      <c r="AL844"/>
      <c r="AM844"/>
      <c r="AN844"/>
      <c r="AO844"/>
      <c r="AP844"/>
      <c r="AQ844"/>
      <c r="AR844"/>
      <c r="AS844"/>
      <c r="AT844" s="59">
        <f>VLOOKUP($BR844,Tables!$D$14:$I$27,2,FALSE)*W844</f>
        <v>0</v>
      </c>
      <c r="AU844" s="59">
        <f>VLOOKUP($BR844,Tables!$D$14:$I$27,3,FALSE)</f>
        <v>0</v>
      </c>
      <c r="AV844" s="59">
        <f>VLOOKUP($BR844,Tables!$D$14:$I$27,4,FALSE)*W844</f>
        <v>0</v>
      </c>
      <c r="AW844" s="59">
        <f>VLOOKUP($BR844,Tables!$D$14:$I$27,5,FALSE)*W844</f>
        <v>0</v>
      </c>
      <c r="AX844" s="52">
        <f>IF(ISERROR(VLOOKUP(V844,Tables!$A$2:$B$27,2,FALSE))=TRUE,0,VLOOKUP(V844,Tables!$A$2:$B$27,2,FALSE))*VLOOKUP(BR844,Tables!$D$14:$J$27,7,FALSE)</f>
        <v>0</v>
      </c>
      <c r="AY844" s="52">
        <f>IF(ISERROR(VLOOKUP(BS844,Tables!$A$2:$B$31,2,FALSE))=TRUE,0,VLOOKUP(BS844,Tables!$A$2:$B$31,2,FALSE))</f>
        <v>0</v>
      </c>
      <c r="AZ844" s="59">
        <f>VLOOKUP($BR844,Tables!$D$14:$K$27,8,FALSE)</f>
        <v>0</v>
      </c>
      <c r="BA844" s="59">
        <f>IF(OR(BR844="T150",BR844="HYBT150"),W844*Tables!$L$23,0)</f>
        <v>0</v>
      </c>
      <c r="BB844" s="59">
        <f>IF(OR(BR844="T200",BR844="HYBT200"),W844*Tables!$E$24,0)</f>
        <v>0</v>
      </c>
      <c r="BC844" s="61">
        <f t="shared" si="178"/>
        <v>0</v>
      </c>
      <c r="BD844" s="55" t="str">
        <f t="shared" si="188"/>
        <v/>
      </c>
      <c r="BE844" s="55" t="str">
        <f t="shared" si="188"/>
        <v/>
      </c>
      <c r="BF844" s="55" t="str">
        <f t="shared" si="188"/>
        <v/>
      </c>
      <c r="BG844" s="55" t="str">
        <f t="shared" si="188"/>
        <v/>
      </c>
      <c r="BH844" s="55" t="str">
        <f t="shared" si="188"/>
        <v/>
      </c>
      <c r="BI844" s="55" t="str">
        <f t="shared" si="188"/>
        <v/>
      </c>
      <c r="BJ844" s="55" t="str">
        <f t="shared" si="188"/>
        <v/>
      </c>
      <c r="BK844" s="55" t="str">
        <f t="shared" si="188"/>
        <v/>
      </c>
      <c r="BL844" s="55" t="str">
        <f t="shared" si="188"/>
        <v/>
      </c>
      <c r="BM844" s="55" t="str">
        <f t="shared" si="188"/>
        <v/>
      </c>
      <c r="BN844" s="55" t="str">
        <f t="shared" si="188"/>
        <v/>
      </c>
      <c r="BO844" s="55" t="str">
        <f t="shared" si="188"/>
        <v/>
      </c>
      <c r="BP844" s="55" t="str">
        <f t="shared" si="188"/>
        <v/>
      </c>
      <c r="BQ844" s="55" t="str">
        <f t="shared" si="188"/>
        <v/>
      </c>
      <c r="BR844" s="62" t="str">
        <f t="shared" si="179"/>
        <v>Base</v>
      </c>
      <c r="BS844" s="62" t="str">
        <f t="shared" si="180"/>
        <v/>
      </c>
      <c r="BT844" s="63">
        <f t="shared" si="181"/>
        <v>1</v>
      </c>
      <c r="BU844" s="64">
        <f t="shared" si="182"/>
        <v>-0.94</v>
      </c>
      <c r="BV844" s="64">
        <f t="shared" si="183"/>
        <v>-0.88</v>
      </c>
      <c r="BW844" s="64">
        <f t="shared" si="184"/>
        <v>0</v>
      </c>
      <c r="BX844" s="65">
        <f t="shared" si="185"/>
        <v>-0.94</v>
      </c>
      <c r="BY844" s="65">
        <f t="shared" si="186"/>
        <v>-0.88</v>
      </c>
      <c r="BZ844" s="65">
        <f t="shared" si="187"/>
        <v>2</v>
      </c>
    </row>
    <row r="845" spans="1:78" ht="15.5" x14ac:dyDescent="0.35">
      <c r="A845"/>
      <c r="B845"/>
      <c r="C845"/>
      <c r="D845"/>
      <c r="E845"/>
      <c r="F845"/>
      <c r="G845"/>
      <c r="H845"/>
      <c r="I845" s="13"/>
      <c r="J845" s="13"/>
      <c r="K845" s="13"/>
      <c r="L845"/>
      <c r="M845"/>
      <c r="N845"/>
      <c r="O845"/>
      <c r="P845"/>
      <c r="Q845"/>
      <c r="R845"/>
      <c r="S845"/>
      <c r="T845"/>
      <c r="U845"/>
      <c r="V845"/>
      <c r="W845"/>
      <c r="X845"/>
      <c r="Y845"/>
      <c r="Z845"/>
      <c r="AA845"/>
      <c r="AB845"/>
      <c r="AC845"/>
      <c r="AD845"/>
      <c r="AE845"/>
      <c r="AF845" s="13"/>
      <c r="AG845" s="13"/>
      <c r="AH845"/>
      <c r="AI845"/>
      <c r="AJ845"/>
      <c r="AK845"/>
      <c r="AL845"/>
      <c r="AM845"/>
      <c r="AN845"/>
      <c r="AO845"/>
      <c r="AP845"/>
      <c r="AQ845"/>
      <c r="AR845"/>
      <c r="AS845"/>
      <c r="AT845" s="59">
        <f>VLOOKUP($BR845,Tables!$D$14:$I$27,2,FALSE)*W845</f>
        <v>0</v>
      </c>
      <c r="AU845" s="59">
        <f>VLOOKUP($BR845,Tables!$D$14:$I$27,3,FALSE)</f>
        <v>0</v>
      </c>
      <c r="AV845" s="59">
        <f>VLOOKUP($BR845,Tables!$D$14:$I$27,4,FALSE)*W845</f>
        <v>0</v>
      </c>
      <c r="AW845" s="59">
        <f>VLOOKUP($BR845,Tables!$D$14:$I$27,5,FALSE)*W845</f>
        <v>0</v>
      </c>
      <c r="AX845" s="52">
        <f>IF(ISERROR(VLOOKUP(V845,Tables!$A$2:$B$27,2,FALSE))=TRUE,0,VLOOKUP(V845,Tables!$A$2:$B$27,2,FALSE))*VLOOKUP(BR845,Tables!$D$14:$J$27,7,FALSE)</f>
        <v>0</v>
      </c>
      <c r="AY845" s="52">
        <f>IF(ISERROR(VLOOKUP(BS845,Tables!$A$2:$B$31,2,FALSE))=TRUE,0,VLOOKUP(BS845,Tables!$A$2:$B$31,2,FALSE))</f>
        <v>0</v>
      </c>
      <c r="AZ845" s="59">
        <f>VLOOKUP($BR845,Tables!$D$14:$K$27,8,FALSE)</f>
        <v>0</v>
      </c>
      <c r="BA845" s="59">
        <f>IF(OR(BR845="T150",BR845="HYBT150"),W845*Tables!$L$23,0)</f>
        <v>0</v>
      </c>
      <c r="BB845" s="59">
        <f>IF(OR(BR845="T200",BR845="HYBT200"),W845*Tables!$E$24,0)</f>
        <v>0</v>
      </c>
      <c r="BC845" s="61">
        <f t="shared" si="178"/>
        <v>0</v>
      </c>
      <c r="BD845" s="55" t="str">
        <f t="shared" si="188"/>
        <v/>
      </c>
      <c r="BE845" s="55" t="str">
        <f t="shared" si="188"/>
        <v/>
      </c>
      <c r="BF845" s="55" t="str">
        <f t="shared" si="188"/>
        <v/>
      </c>
      <c r="BG845" s="55" t="str">
        <f t="shared" si="188"/>
        <v/>
      </c>
      <c r="BH845" s="55" t="str">
        <f t="shared" si="188"/>
        <v/>
      </c>
      <c r="BI845" s="55" t="str">
        <f t="shared" si="188"/>
        <v/>
      </c>
      <c r="BJ845" s="55" t="str">
        <f t="shared" si="188"/>
        <v/>
      </c>
      <c r="BK845" s="55" t="str">
        <f t="shared" si="188"/>
        <v/>
      </c>
      <c r="BL845" s="55" t="str">
        <f t="shared" si="188"/>
        <v/>
      </c>
      <c r="BM845" s="55" t="str">
        <f t="shared" si="188"/>
        <v/>
      </c>
      <c r="BN845" s="55" t="str">
        <f t="shared" si="188"/>
        <v/>
      </c>
      <c r="BO845" s="55" t="str">
        <f t="shared" si="188"/>
        <v/>
      </c>
      <c r="BP845" s="55" t="str">
        <f t="shared" si="188"/>
        <v/>
      </c>
      <c r="BQ845" s="55" t="str">
        <f t="shared" si="188"/>
        <v/>
      </c>
      <c r="BR845" s="62" t="str">
        <f t="shared" si="179"/>
        <v>Base</v>
      </c>
      <c r="BS845" s="62" t="str">
        <f t="shared" si="180"/>
        <v/>
      </c>
      <c r="BT845" s="63">
        <f t="shared" si="181"/>
        <v>1</v>
      </c>
      <c r="BU845" s="64">
        <f t="shared" si="182"/>
        <v>-0.94</v>
      </c>
      <c r="BV845" s="64">
        <f t="shared" si="183"/>
        <v>-0.88</v>
      </c>
      <c r="BW845" s="64">
        <f t="shared" si="184"/>
        <v>0</v>
      </c>
      <c r="BX845" s="65">
        <f t="shared" si="185"/>
        <v>-0.94</v>
      </c>
      <c r="BY845" s="65">
        <f t="shared" si="186"/>
        <v>-0.88</v>
      </c>
      <c r="BZ845" s="65">
        <f t="shared" si="187"/>
        <v>2</v>
      </c>
    </row>
    <row r="846" spans="1:78" ht="15.5" x14ac:dyDescent="0.35">
      <c r="A846"/>
      <c r="B846"/>
      <c r="C846"/>
      <c r="D846"/>
      <c r="E846"/>
      <c r="F846"/>
      <c r="G846"/>
      <c r="H846"/>
      <c r="I846" s="13"/>
      <c r="J846" s="13"/>
      <c r="K846" s="13"/>
      <c r="L846"/>
      <c r="M846"/>
      <c r="N846"/>
      <c r="O846"/>
      <c r="P846"/>
      <c r="Q846"/>
      <c r="R846"/>
      <c r="S846"/>
      <c r="T846"/>
      <c r="U846"/>
      <c r="V846"/>
      <c r="W846"/>
      <c r="X846"/>
      <c r="Y846"/>
      <c r="Z846"/>
      <c r="AA846"/>
      <c r="AB846"/>
      <c r="AC846"/>
      <c r="AD846"/>
      <c r="AE846"/>
      <c r="AF846" s="13"/>
      <c r="AG846" s="13"/>
      <c r="AH846"/>
      <c r="AI846"/>
      <c r="AJ846"/>
      <c r="AK846"/>
      <c r="AL846"/>
      <c r="AM846"/>
      <c r="AN846"/>
      <c r="AO846"/>
      <c r="AP846"/>
      <c r="AQ846"/>
      <c r="AR846"/>
      <c r="AS846"/>
      <c r="AT846" s="59">
        <f>VLOOKUP($BR846,Tables!$D$14:$I$27,2,FALSE)*W846</f>
        <v>0</v>
      </c>
      <c r="AU846" s="59">
        <f>VLOOKUP($BR846,Tables!$D$14:$I$27,3,FALSE)</f>
        <v>0</v>
      </c>
      <c r="AV846" s="59">
        <f>VLOOKUP($BR846,Tables!$D$14:$I$27,4,FALSE)*W846</f>
        <v>0</v>
      </c>
      <c r="AW846" s="59">
        <f>VLOOKUP($BR846,Tables!$D$14:$I$27,5,FALSE)*W846</f>
        <v>0</v>
      </c>
      <c r="AX846" s="52">
        <f>IF(ISERROR(VLOOKUP(V846,Tables!$A$2:$B$27,2,FALSE))=TRUE,0,VLOOKUP(V846,Tables!$A$2:$B$27,2,FALSE))*VLOOKUP(BR846,Tables!$D$14:$J$27,7,FALSE)</f>
        <v>0</v>
      </c>
      <c r="AY846" s="52">
        <f>IF(ISERROR(VLOOKUP(BS846,Tables!$A$2:$B$31,2,FALSE))=TRUE,0,VLOOKUP(BS846,Tables!$A$2:$B$31,2,FALSE))</f>
        <v>0</v>
      </c>
      <c r="AZ846" s="59">
        <f>VLOOKUP($BR846,Tables!$D$14:$K$27,8,FALSE)</f>
        <v>0</v>
      </c>
      <c r="BA846" s="59">
        <f>IF(OR(BR846="T150",BR846="HYBT150"),W846*Tables!$L$23,0)</f>
        <v>0</v>
      </c>
      <c r="BB846" s="59">
        <f>IF(OR(BR846="T200",BR846="HYBT200"),W846*Tables!$E$24,0)</f>
        <v>0</v>
      </c>
      <c r="BC846" s="61">
        <f t="shared" si="178"/>
        <v>0</v>
      </c>
      <c r="BD846" s="55" t="str">
        <f t="shared" si="188"/>
        <v/>
      </c>
      <c r="BE846" s="55" t="str">
        <f t="shared" si="188"/>
        <v/>
      </c>
      <c r="BF846" s="55" t="str">
        <f t="shared" si="188"/>
        <v/>
      </c>
      <c r="BG846" s="55" t="str">
        <f t="shared" si="188"/>
        <v/>
      </c>
      <c r="BH846" s="55" t="str">
        <f t="shared" si="188"/>
        <v/>
      </c>
      <c r="BI846" s="55" t="str">
        <f t="shared" si="188"/>
        <v/>
      </c>
      <c r="BJ846" s="55" t="str">
        <f t="shared" si="188"/>
        <v/>
      </c>
      <c r="BK846" s="55" t="str">
        <f t="shared" si="188"/>
        <v/>
      </c>
      <c r="BL846" s="55" t="str">
        <f t="shared" si="188"/>
        <v/>
      </c>
      <c r="BM846" s="55" t="str">
        <f t="shared" si="188"/>
        <v/>
      </c>
      <c r="BN846" s="55" t="str">
        <f t="shared" si="188"/>
        <v/>
      </c>
      <c r="BO846" s="55" t="str">
        <f t="shared" si="188"/>
        <v/>
      </c>
      <c r="BP846" s="55" t="str">
        <f t="shared" si="188"/>
        <v/>
      </c>
      <c r="BQ846" s="55" t="str">
        <f t="shared" si="188"/>
        <v/>
      </c>
      <c r="BR846" s="62" t="str">
        <f t="shared" si="179"/>
        <v>Base</v>
      </c>
      <c r="BS846" s="62" t="str">
        <f t="shared" si="180"/>
        <v/>
      </c>
      <c r="BT846" s="63">
        <f t="shared" si="181"/>
        <v>1</v>
      </c>
      <c r="BU846" s="64">
        <f t="shared" si="182"/>
        <v>-0.94</v>
      </c>
      <c r="BV846" s="64">
        <f t="shared" si="183"/>
        <v>-0.88</v>
      </c>
      <c r="BW846" s="64">
        <f t="shared" si="184"/>
        <v>0</v>
      </c>
      <c r="BX846" s="65">
        <f t="shared" si="185"/>
        <v>-0.94</v>
      </c>
      <c r="BY846" s="65">
        <f t="shared" si="186"/>
        <v>-0.88</v>
      </c>
      <c r="BZ846" s="65">
        <f t="shared" si="187"/>
        <v>2</v>
      </c>
    </row>
    <row r="847" spans="1:78" ht="15.5" x14ac:dyDescent="0.35">
      <c r="A847"/>
      <c r="B847"/>
      <c r="C847"/>
      <c r="D847"/>
      <c r="E847"/>
      <c r="F847"/>
      <c r="G847"/>
      <c r="H847"/>
      <c r="I847" s="13"/>
      <c r="J847" s="13"/>
      <c r="K847" s="13"/>
      <c r="L847"/>
      <c r="M847"/>
      <c r="N847"/>
      <c r="O847"/>
      <c r="P847"/>
      <c r="Q847"/>
      <c r="R847"/>
      <c r="S847"/>
      <c r="T847"/>
      <c r="U847"/>
      <c r="V847"/>
      <c r="W847"/>
      <c r="X847"/>
      <c r="Y847"/>
      <c r="Z847"/>
      <c r="AA847"/>
      <c r="AB847"/>
      <c r="AC847"/>
      <c r="AD847"/>
      <c r="AE847"/>
      <c r="AF847" s="13"/>
      <c r="AG847" s="13"/>
      <c r="AH847"/>
      <c r="AI847"/>
      <c r="AJ847"/>
      <c r="AK847"/>
      <c r="AL847"/>
      <c r="AM847"/>
      <c r="AN847"/>
      <c r="AO847"/>
      <c r="AP847"/>
      <c r="AQ847"/>
      <c r="AR847"/>
      <c r="AS847"/>
      <c r="AT847" s="59">
        <f>VLOOKUP($BR847,Tables!$D$14:$I$27,2,FALSE)*W847</f>
        <v>0</v>
      </c>
      <c r="AU847" s="59">
        <f>VLOOKUP($BR847,Tables!$D$14:$I$27,3,FALSE)</f>
        <v>0</v>
      </c>
      <c r="AV847" s="59">
        <f>VLOOKUP($BR847,Tables!$D$14:$I$27,4,FALSE)*W847</f>
        <v>0</v>
      </c>
      <c r="AW847" s="59">
        <f>VLOOKUP($BR847,Tables!$D$14:$I$27,5,FALSE)*W847</f>
        <v>0</v>
      </c>
      <c r="AX847" s="52">
        <f>IF(ISERROR(VLOOKUP(V847,Tables!$A$2:$B$27,2,FALSE))=TRUE,0,VLOOKUP(V847,Tables!$A$2:$B$27,2,FALSE))*VLOOKUP(BR847,Tables!$D$14:$J$27,7,FALSE)</f>
        <v>0</v>
      </c>
      <c r="AY847" s="52">
        <f>IF(ISERROR(VLOOKUP(BS847,Tables!$A$2:$B$31,2,FALSE))=TRUE,0,VLOOKUP(BS847,Tables!$A$2:$B$31,2,FALSE))</f>
        <v>0</v>
      </c>
      <c r="AZ847" s="59">
        <f>VLOOKUP($BR847,Tables!$D$14:$K$27,8,FALSE)</f>
        <v>0</v>
      </c>
      <c r="BA847" s="59">
        <f>IF(OR(BR847="T150",BR847="HYBT150"),W847*Tables!$L$23,0)</f>
        <v>0</v>
      </c>
      <c r="BB847" s="59">
        <f>IF(OR(BR847="T200",BR847="HYBT200"),W847*Tables!$E$24,0)</f>
        <v>0</v>
      </c>
      <c r="BC847" s="61">
        <f t="shared" si="178"/>
        <v>0</v>
      </c>
      <c r="BD847" s="55" t="str">
        <f t="shared" si="188"/>
        <v/>
      </c>
      <c r="BE847" s="55" t="str">
        <f t="shared" si="188"/>
        <v/>
      </c>
      <c r="BF847" s="55" t="str">
        <f t="shared" si="188"/>
        <v/>
      </c>
      <c r="BG847" s="55" t="str">
        <f t="shared" si="188"/>
        <v/>
      </c>
      <c r="BH847" s="55" t="str">
        <f t="shared" si="188"/>
        <v/>
      </c>
      <c r="BI847" s="55" t="str">
        <f t="shared" si="188"/>
        <v/>
      </c>
      <c r="BJ847" s="55" t="str">
        <f t="shared" si="188"/>
        <v/>
      </c>
      <c r="BK847" s="55" t="str">
        <f t="shared" si="188"/>
        <v/>
      </c>
      <c r="BL847" s="55" t="str">
        <f t="shared" si="188"/>
        <v/>
      </c>
      <c r="BM847" s="55" t="str">
        <f t="shared" si="188"/>
        <v/>
      </c>
      <c r="BN847" s="55" t="str">
        <f t="shared" si="188"/>
        <v/>
      </c>
      <c r="BO847" s="55" t="str">
        <f t="shared" si="188"/>
        <v/>
      </c>
      <c r="BP847" s="55" t="str">
        <f t="shared" si="188"/>
        <v/>
      </c>
      <c r="BQ847" s="55" t="str">
        <f t="shared" si="188"/>
        <v/>
      </c>
      <c r="BR847" s="62" t="str">
        <f t="shared" si="179"/>
        <v>Base</v>
      </c>
      <c r="BS847" s="62" t="str">
        <f t="shared" si="180"/>
        <v/>
      </c>
      <c r="BT847" s="63">
        <f t="shared" si="181"/>
        <v>1</v>
      </c>
      <c r="BU847" s="64">
        <f t="shared" si="182"/>
        <v>-0.94</v>
      </c>
      <c r="BV847" s="64">
        <f t="shared" si="183"/>
        <v>-0.88</v>
      </c>
      <c r="BW847" s="64">
        <f t="shared" si="184"/>
        <v>0</v>
      </c>
      <c r="BX847" s="65">
        <f t="shared" si="185"/>
        <v>-0.94</v>
      </c>
      <c r="BY847" s="65">
        <f t="shared" si="186"/>
        <v>-0.88</v>
      </c>
      <c r="BZ847" s="65">
        <f t="shared" si="187"/>
        <v>2</v>
      </c>
    </row>
    <row r="848" spans="1:78" ht="15.5" x14ac:dyDescent="0.35">
      <c r="A848"/>
      <c r="B848"/>
      <c r="C848"/>
      <c r="D848"/>
      <c r="E848"/>
      <c r="F848"/>
      <c r="G848"/>
      <c r="H848"/>
      <c r="I848" s="13"/>
      <c r="J848" s="13"/>
      <c r="K848" s="13"/>
      <c r="L848"/>
      <c r="M848"/>
      <c r="N848"/>
      <c r="O848"/>
      <c r="P848"/>
      <c r="Q848"/>
      <c r="R848"/>
      <c r="S848"/>
      <c r="T848"/>
      <c r="U848"/>
      <c r="V848"/>
      <c r="W848"/>
      <c r="X848"/>
      <c r="Y848"/>
      <c r="Z848"/>
      <c r="AA848"/>
      <c r="AB848"/>
      <c r="AC848"/>
      <c r="AD848"/>
      <c r="AE848"/>
      <c r="AF848" s="13"/>
      <c r="AG848" s="13"/>
      <c r="AH848"/>
      <c r="AI848"/>
      <c r="AJ848"/>
      <c r="AK848"/>
      <c r="AL848"/>
      <c r="AM848"/>
      <c r="AN848"/>
      <c r="AO848"/>
      <c r="AP848"/>
      <c r="AQ848"/>
      <c r="AR848"/>
      <c r="AS848"/>
      <c r="AT848" s="59">
        <f>VLOOKUP($BR848,Tables!$D$14:$I$27,2,FALSE)*W848</f>
        <v>0</v>
      </c>
      <c r="AU848" s="59">
        <f>VLOOKUP($BR848,Tables!$D$14:$I$27,3,FALSE)</f>
        <v>0</v>
      </c>
      <c r="AV848" s="59">
        <f>VLOOKUP($BR848,Tables!$D$14:$I$27,4,FALSE)*W848</f>
        <v>0</v>
      </c>
      <c r="AW848" s="59">
        <f>VLOOKUP($BR848,Tables!$D$14:$I$27,5,FALSE)*W848</f>
        <v>0</v>
      </c>
      <c r="AX848" s="52">
        <f>IF(ISERROR(VLOOKUP(V848,Tables!$A$2:$B$27,2,FALSE))=TRUE,0,VLOOKUP(V848,Tables!$A$2:$B$27,2,FALSE))*VLOOKUP(BR848,Tables!$D$14:$J$27,7,FALSE)</f>
        <v>0</v>
      </c>
      <c r="AY848" s="52">
        <f>IF(ISERROR(VLOOKUP(BS848,Tables!$A$2:$B$31,2,FALSE))=TRUE,0,VLOOKUP(BS848,Tables!$A$2:$B$31,2,FALSE))</f>
        <v>0</v>
      </c>
      <c r="AZ848" s="59">
        <f>VLOOKUP($BR848,Tables!$D$14:$K$27,8,FALSE)</f>
        <v>0</v>
      </c>
      <c r="BA848" s="59">
        <f>IF(OR(BR848="T150",BR848="HYBT150"),W848*Tables!$L$23,0)</f>
        <v>0</v>
      </c>
      <c r="BB848" s="59">
        <f>IF(OR(BR848="T200",BR848="HYBT200"),W848*Tables!$E$24,0)</f>
        <v>0</v>
      </c>
      <c r="BC848" s="61">
        <f t="shared" si="178"/>
        <v>0</v>
      </c>
      <c r="BD848" s="55" t="str">
        <f t="shared" si="188"/>
        <v/>
      </c>
      <c r="BE848" s="55" t="str">
        <f t="shared" si="188"/>
        <v/>
      </c>
      <c r="BF848" s="55" t="str">
        <f t="shared" si="188"/>
        <v/>
      </c>
      <c r="BG848" s="55" t="str">
        <f t="shared" si="188"/>
        <v/>
      </c>
      <c r="BH848" s="55" t="str">
        <f t="shared" si="188"/>
        <v/>
      </c>
      <c r="BI848" s="55" t="str">
        <f t="shared" si="188"/>
        <v/>
      </c>
      <c r="BJ848" s="55" t="str">
        <f t="shared" si="188"/>
        <v/>
      </c>
      <c r="BK848" s="55" t="str">
        <f t="shared" si="188"/>
        <v/>
      </c>
      <c r="BL848" s="55" t="str">
        <f t="shared" si="188"/>
        <v/>
      </c>
      <c r="BM848" s="55" t="str">
        <f t="shared" si="188"/>
        <v/>
      </c>
      <c r="BN848" s="55" t="str">
        <f t="shared" si="188"/>
        <v/>
      </c>
      <c r="BO848" s="55" t="str">
        <f t="shared" si="188"/>
        <v/>
      </c>
      <c r="BP848" s="55" t="str">
        <f t="shared" si="188"/>
        <v/>
      </c>
      <c r="BQ848" s="55" t="str">
        <f t="shared" si="188"/>
        <v/>
      </c>
      <c r="BR848" s="62" t="str">
        <f t="shared" si="179"/>
        <v>Base</v>
      </c>
      <c r="BS848" s="62" t="str">
        <f t="shared" si="180"/>
        <v/>
      </c>
      <c r="BT848" s="63">
        <f t="shared" si="181"/>
        <v>1</v>
      </c>
      <c r="BU848" s="64">
        <f t="shared" si="182"/>
        <v>-0.94</v>
      </c>
      <c r="BV848" s="64">
        <f t="shared" si="183"/>
        <v>-0.88</v>
      </c>
      <c r="BW848" s="64">
        <f t="shared" si="184"/>
        <v>0</v>
      </c>
      <c r="BX848" s="65">
        <f t="shared" si="185"/>
        <v>-0.94</v>
      </c>
      <c r="BY848" s="65">
        <f t="shared" si="186"/>
        <v>-0.88</v>
      </c>
      <c r="BZ848" s="65">
        <f t="shared" si="187"/>
        <v>2</v>
      </c>
    </row>
    <row r="849" spans="1:78" ht="15.5" x14ac:dyDescent="0.35">
      <c r="A849"/>
      <c r="B849"/>
      <c r="C849"/>
      <c r="D849"/>
      <c r="E849"/>
      <c r="F849"/>
      <c r="G849"/>
      <c r="H849"/>
      <c r="I849" s="13"/>
      <c r="J849" s="13"/>
      <c r="K849"/>
      <c r="L849"/>
      <c r="M849"/>
      <c r="N849"/>
      <c r="O849"/>
      <c r="P849"/>
      <c r="Q849"/>
      <c r="R849"/>
      <c r="S849"/>
      <c r="T849"/>
      <c r="U849"/>
      <c r="V849"/>
      <c r="W849"/>
      <c r="X849"/>
      <c r="Y849"/>
      <c r="Z849"/>
      <c r="AA849"/>
      <c r="AB849"/>
      <c r="AC849"/>
      <c r="AD849"/>
      <c r="AE849"/>
      <c r="AF849" s="13"/>
      <c r="AG849" s="13"/>
      <c r="AH849"/>
      <c r="AI849"/>
      <c r="AJ849"/>
      <c r="AK849"/>
      <c r="AL849"/>
      <c r="AM849"/>
      <c r="AN849"/>
      <c r="AO849"/>
      <c r="AP849"/>
      <c r="AQ849"/>
      <c r="AR849"/>
      <c r="AS849"/>
      <c r="AT849" s="59">
        <f>VLOOKUP($BR849,Tables!$D$14:$I$27,2,FALSE)*W849</f>
        <v>0</v>
      </c>
      <c r="AU849" s="59">
        <f>VLOOKUP($BR849,Tables!$D$14:$I$27,3,FALSE)</f>
        <v>0</v>
      </c>
      <c r="AV849" s="59">
        <f>VLOOKUP($BR849,Tables!$D$14:$I$27,4,FALSE)*W849</f>
        <v>0</v>
      </c>
      <c r="AW849" s="59">
        <f>VLOOKUP($BR849,Tables!$D$14:$I$27,5,FALSE)*W849</f>
        <v>0</v>
      </c>
      <c r="AX849" s="52">
        <f>IF(ISERROR(VLOOKUP(V849,Tables!$A$2:$B$27,2,FALSE))=TRUE,0,VLOOKUP(V849,Tables!$A$2:$B$27,2,FALSE))*VLOOKUP(BR849,Tables!$D$14:$J$27,7,FALSE)</f>
        <v>0</v>
      </c>
      <c r="AY849" s="52">
        <f>IF(ISERROR(VLOOKUP(BS849,Tables!$A$2:$B$31,2,FALSE))=TRUE,0,VLOOKUP(BS849,Tables!$A$2:$B$31,2,FALSE))</f>
        <v>0</v>
      </c>
      <c r="AZ849" s="59">
        <f>VLOOKUP($BR849,Tables!$D$14:$K$27,8,FALSE)</f>
        <v>0</v>
      </c>
      <c r="BA849" s="59">
        <f>IF(OR(BR849="T150",BR849="HYBT150"),W849*Tables!$L$23,0)</f>
        <v>0</v>
      </c>
      <c r="BB849" s="59">
        <f>IF(OR(BR849="T200",BR849="HYBT200"),W849*Tables!$E$24,0)</f>
        <v>0</v>
      </c>
      <c r="BC849" s="61">
        <f t="shared" si="178"/>
        <v>0</v>
      </c>
      <c r="BD849" s="55" t="str">
        <f t="shared" si="188"/>
        <v/>
      </c>
      <c r="BE849" s="55" t="str">
        <f t="shared" si="188"/>
        <v/>
      </c>
      <c r="BF849" s="55" t="str">
        <f t="shared" si="188"/>
        <v/>
      </c>
      <c r="BG849" s="55" t="str">
        <f t="shared" si="188"/>
        <v/>
      </c>
      <c r="BH849" s="55" t="str">
        <f t="shared" si="188"/>
        <v/>
      </c>
      <c r="BI849" s="55" t="str">
        <f t="shared" si="188"/>
        <v/>
      </c>
      <c r="BJ849" s="55" t="str">
        <f t="shared" si="188"/>
        <v/>
      </c>
      <c r="BK849" s="55" t="str">
        <f t="shared" si="188"/>
        <v/>
      </c>
      <c r="BL849" s="55" t="str">
        <f t="shared" si="188"/>
        <v/>
      </c>
      <c r="BM849" s="55" t="str">
        <f t="shared" si="188"/>
        <v/>
      </c>
      <c r="BN849" s="55" t="str">
        <f t="shared" si="188"/>
        <v/>
      </c>
      <c r="BO849" s="55" t="str">
        <f t="shared" si="188"/>
        <v/>
      </c>
      <c r="BP849" s="55" t="str">
        <f t="shared" si="188"/>
        <v/>
      </c>
      <c r="BQ849" s="55" t="str">
        <f t="shared" si="188"/>
        <v/>
      </c>
      <c r="BR849" s="62" t="str">
        <f t="shared" si="179"/>
        <v>Base</v>
      </c>
      <c r="BS849" s="62" t="str">
        <f t="shared" si="180"/>
        <v/>
      </c>
      <c r="BT849" s="63">
        <f t="shared" si="181"/>
        <v>1</v>
      </c>
      <c r="BU849" s="64">
        <f t="shared" si="182"/>
        <v>-0.94</v>
      </c>
      <c r="BV849" s="64">
        <f t="shared" si="183"/>
        <v>-0.88</v>
      </c>
      <c r="BW849" s="64">
        <f t="shared" si="184"/>
        <v>0</v>
      </c>
      <c r="BX849" s="65">
        <f t="shared" si="185"/>
        <v>-0.94</v>
      </c>
      <c r="BY849" s="65">
        <f t="shared" si="186"/>
        <v>-0.88</v>
      </c>
      <c r="BZ849" s="65">
        <f t="shared" si="187"/>
        <v>2</v>
      </c>
    </row>
    <row r="850" spans="1:78" ht="15.5" x14ac:dyDescent="0.35">
      <c r="A850"/>
      <c r="B850"/>
      <c r="C850"/>
      <c r="D850"/>
      <c r="E850"/>
      <c r="F850"/>
      <c r="G850"/>
      <c r="H850"/>
      <c r="I850" s="13"/>
      <c r="J850" s="13"/>
      <c r="K850"/>
      <c r="L850"/>
      <c r="M850"/>
      <c r="N850"/>
      <c r="O850"/>
      <c r="P850"/>
      <c r="Q850"/>
      <c r="R850"/>
      <c r="S850"/>
      <c r="T850"/>
      <c r="U850"/>
      <c r="V850"/>
      <c r="W850"/>
      <c r="X850"/>
      <c r="Y850"/>
      <c r="Z850"/>
      <c r="AA850"/>
      <c r="AB850"/>
      <c r="AC850"/>
      <c r="AD850"/>
      <c r="AE850"/>
      <c r="AF850" s="13"/>
      <c r="AG850" s="13"/>
      <c r="AH850"/>
      <c r="AI850"/>
      <c r="AJ850"/>
      <c r="AK850"/>
      <c r="AL850"/>
      <c r="AM850"/>
      <c r="AN850"/>
      <c r="AO850"/>
      <c r="AP850"/>
      <c r="AQ850"/>
      <c r="AR850"/>
      <c r="AS850"/>
      <c r="AT850" s="59">
        <f>VLOOKUP($BR850,Tables!$D$14:$I$27,2,FALSE)*W850</f>
        <v>0</v>
      </c>
      <c r="AU850" s="59">
        <f>VLOOKUP($BR850,Tables!$D$14:$I$27,3,FALSE)</f>
        <v>0</v>
      </c>
      <c r="AV850" s="59">
        <f>VLOOKUP($BR850,Tables!$D$14:$I$27,4,FALSE)*W850</f>
        <v>0</v>
      </c>
      <c r="AW850" s="59">
        <f>VLOOKUP($BR850,Tables!$D$14:$I$27,5,FALSE)*W850</f>
        <v>0</v>
      </c>
      <c r="AX850" s="52">
        <f>IF(ISERROR(VLOOKUP(V850,Tables!$A$2:$B$27,2,FALSE))=TRUE,0,VLOOKUP(V850,Tables!$A$2:$B$27,2,FALSE))*VLOOKUP(BR850,Tables!$D$14:$J$27,7,FALSE)</f>
        <v>0</v>
      </c>
      <c r="AY850" s="52">
        <f>IF(ISERROR(VLOOKUP(BS850,Tables!$A$2:$B$31,2,FALSE))=TRUE,0,VLOOKUP(BS850,Tables!$A$2:$B$31,2,FALSE))</f>
        <v>0</v>
      </c>
      <c r="AZ850" s="59">
        <f>VLOOKUP($BR850,Tables!$D$14:$K$27,8,FALSE)</f>
        <v>0</v>
      </c>
      <c r="BA850" s="59">
        <f>IF(OR(BR850="T150",BR850="HYBT150"),W850*Tables!$L$23,0)</f>
        <v>0</v>
      </c>
      <c r="BB850" s="59">
        <f>IF(OR(BR850="T200",BR850="HYBT200"),W850*Tables!$E$24,0)</f>
        <v>0</v>
      </c>
      <c r="BC850" s="61">
        <f t="shared" si="178"/>
        <v>0</v>
      </c>
      <c r="BD850" s="55" t="str">
        <f t="shared" si="188"/>
        <v/>
      </c>
      <c r="BE850" s="55" t="str">
        <f t="shared" si="188"/>
        <v/>
      </c>
      <c r="BF850" s="55" t="str">
        <f t="shared" si="188"/>
        <v/>
      </c>
      <c r="BG850" s="55" t="str">
        <f t="shared" si="188"/>
        <v/>
      </c>
      <c r="BH850" s="55" t="str">
        <f t="shared" si="188"/>
        <v/>
      </c>
      <c r="BI850" s="55" t="str">
        <f t="shared" si="188"/>
        <v/>
      </c>
      <c r="BJ850" s="55" t="str">
        <f t="shared" si="188"/>
        <v/>
      </c>
      <c r="BK850" s="55" t="str">
        <f t="shared" si="188"/>
        <v/>
      </c>
      <c r="BL850" s="55" t="str">
        <f t="shared" si="188"/>
        <v/>
      </c>
      <c r="BM850" s="55" t="str">
        <f t="shared" si="188"/>
        <v/>
      </c>
      <c r="BN850" s="55" t="str">
        <f t="shared" si="188"/>
        <v/>
      </c>
      <c r="BO850" s="55" t="str">
        <f t="shared" si="188"/>
        <v/>
      </c>
      <c r="BP850" s="55" t="str">
        <f t="shared" ref="BD850:BQ869" si="189">IF(ISERROR(SEARCHB(" "&amp;BP$1&amp;" "," "&amp;$L850&amp;" "))=TRUE,"",BP$1)</f>
        <v/>
      </c>
      <c r="BQ850" s="55" t="str">
        <f t="shared" si="189"/>
        <v/>
      </c>
      <c r="BR850" s="62" t="str">
        <f t="shared" si="179"/>
        <v>Base</v>
      </c>
      <c r="BS850" s="62" t="str">
        <f t="shared" si="180"/>
        <v/>
      </c>
      <c r="BT850" s="63">
        <f t="shared" si="181"/>
        <v>1</v>
      </c>
      <c r="BU850" s="64">
        <f t="shared" si="182"/>
        <v>-0.94</v>
      </c>
      <c r="BV850" s="64">
        <f t="shared" si="183"/>
        <v>-0.88</v>
      </c>
      <c r="BW850" s="64">
        <f t="shared" si="184"/>
        <v>0</v>
      </c>
      <c r="BX850" s="65">
        <f t="shared" si="185"/>
        <v>-0.94</v>
      </c>
      <c r="BY850" s="65">
        <f t="shared" si="186"/>
        <v>-0.88</v>
      </c>
      <c r="BZ850" s="65">
        <f t="shared" si="187"/>
        <v>2</v>
      </c>
    </row>
    <row r="851" spans="1:78" ht="15.5" x14ac:dyDescent="0.35">
      <c r="A851"/>
      <c r="B851"/>
      <c r="C851"/>
      <c r="D851"/>
      <c r="E851"/>
      <c r="F851"/>
      <c r="G851"/>
      <c r="H851"/>
      <c r="I851" s="13"/>
      <c r="J851" s="13"/>
      <c r="K851"/>
      <c r="L851"/>
      <c r="M851"/>
      <c r="N851"/>
      <c r="O851"/>
      <c r="P851"/>
      <c r="Q851"/>
      <c r="R851"/>
      <c r="S851"/>
      <c r="T851"/>
      <c r="U851"/>
      <c r="V851"/>
      <c r="W851"/>
      <c r="X851"/>
      <c r="Y851"/>
      <c r="Z851"/>
      <c r="AA851"/>
      <c r="AB851"/>
      <c r="AC851"/>
      <c r="AD851"/>
      <c r="AE851"/>
      <c r="AF851" s="13"/>
      <c r="AG851" s="13"/>
      <c r="AH851"/>
      <c r="AI851"/>
      <c r="AJ851"/>
      <c r="AK851"/>
      <c r="AL851"/>
      <c r="AM851"/>
      <c r="AN851"/>
      <c r="AO851"/>
      <c r="AP851"/>
      <c r="AQ851"/>
      <c r="AR851"/>
      <c r="AS851"/>
      <c r="AT851" s="59">
        <f>VLOOKUP($BR851,Tables!$D$14:$I$27,2,FALSE)*W851</f>
        <v>0</v>
      </c>
      <c r="AU851" s="59">
        <f>VLOOKUP($BR851,Tables!$D$14:$I$27,3,FALSE)</f>
        <v>0</v>
      </c>
      <c r="AV851" s="59">
        <f>VLOOKUP($BR851,Tables!$D$14:$I$27,4,FALSE)*W851</f>
        <v>0</v>
      </c>
      <c r="AW851" s="59">
        <f>VLOOKUP($BR851,Tables!$D$14:$I$27,5,FALSE)*W851</f>
        <v>0</v>
      </c>
      <c r="AX851" s="52">
        <f>IF(ISERROR(VLOOKUP(V851,Tables!$A$2:$B$27,2,FALSE))=TRUE,0,VLOOKUP(V851,Tables!$A$2:$B$27,2,FALSE))*VLOOKUP(BR851,Tables!$D$14:$J$27,7,FALSE)</f>
        <v>0</v>
      </c>
      <c r="AY851" s="52">
        <f>IF(ISERROR(VLOOKUP(BS851,Tables!$A$2:$B$31,2,FALSE))=TRUE,0,VLOOKUP(BS851,Tables!$A$2:$B$31,2,FALSE))</f>
        <v>0</v>
      </c>
      <c r="AZ851" s="59">
        <f>VLOOKUP($BR851,Tables!$D$14:$K$27,8,FALSE)</f>
        <v>0</v>
      </c>
      <c r="BA851" s="59">
        <f>IF(OR(BR851="T150",BR851="HYBT150"),W851*Tables!$L$23,0)</f>
        <v>0</v>
      </c>
      <c r="BB851" s="59">
        <f>IF(OR(BR851="T200",BR851="HYBT200"),W851*Tables!$E$24,0)</f>
        <v>0</v>
      </c>
      <c r="BC851" s="61">
        <f t="shared" si="178"/>
        <v>0</v>
      </c>
      <c r="BD851" s="55" t="str">
        <f t="shared" si="189"/>
        <v/>
      </c>
      <c r="BE851" s="55" t="str">
        <f t="shared" si="189"/>
        <v/>
      </c>
      <c r="BF851" s="55" t="str">
        <f t="shared" si="189"/>
        <v/>
      </c>
      <c r="BG851" s="55" t="str">
        <f t="shared" si="189"/>
        <v/>
      </c>
      <c r="BH851" s="55" t="str">
        <f t="shared" si="189"/>
        <v/>
      </c>
      <c r="BI851" s="55" t="str">
        <f t="shared" si="189"/>
        <v/>
      </c>
      <c r="BJ851" s="55" t="str">
        <f t="shared" si="189"/>
        <v/>
      </c>
      <c r="BK851" s="55" t="str">
        <f t="shared" si="189"/>
        <v/>
      </c>
      <c r="BL851" s="55" t="str">
        <f t="shared" si="189"/>
        <v/>
      </c>
      <c r="BM851" s="55" t="str">
        <f t="shared" si="189"/>
        <v/>
      </c>
      <c r="BN851" s="55" t="str">
        <f t="shared" si="189"/>
        <v/>
      </c>
      <c r="BO851" s="55" t="str">
        <f t="shared" si="189"/>
        <v/>
      </c>
      <c r="BP851" s="55" t="str">
        <f t="shared" si="189"/>
        <v/>
      </c>
      <c r="BQ851" s="55" t="str">
        <f t="shared" si="189"/>
        <v/>
      </c>
      <c r="BR851" s="62" t="str">
        <f t="shared" si="179"/>
        <v>Base</v>
      </c>
      <c r="BS851" s="62" t="str">
        <f t="shared" si="180"/>
        <v/>
      </c>
      <c r="BT851" s="63">
        <f t="shared" si="181"/>
        <v>1</v>
      </c>
      <c r="BU851" s="64">
        <f t="shared" si="182"/>
        <v>-0.94</v>
      </c>
      <c r="BV851" s="64">
        <f t="shared" si="183"/>
        <v>-0.88</v>
      </c>
      <c r="BW851" s="64">
        <f t="shared" si="184"/>
        <v>0</v>
      </c>
      <c r="BX851" s="65">
        <f t="shared" si="185"/>
        <v>-0.94</v>
      </c>
      <c r="BY851" s="65">
        <f t="shared" si="186"/>
        <v>-0.88</v>
      </c>
      <c r="BZ851" s="65">
        <f t="shared" si="187"/>
        <v>2</v>
      </c>
    </row>
    <row r="852" spans="1:78" ht="15.5" x14ac:dyDescent="0.35">
      <c r="A852"/>
      <c r="B852"/>
      <c r="C852"/>
      <c r="D852"/>
      <c r="E852"/>
      <c r="F852"/>
      <c r="G852"/>
      <c r="H852"/>
      <c r="I852" s="13"/>
      <c r="J852" s="13"/>
      <c r="K852" s="13"/>
      <c r="L852"/>
      <c r="M852"/>
      <c r="N852"/>
      <c r="O852"/>
      <c r="P852"/>
      <c r="Q852"/>
      <c r="R852"/>
      <c r="S852"/>
      <c r="T852"/>
      <c r="U852"/>
      <c r="V852"/>
      <c r="W852"/>
      <c r="X852"/>
      <c r="Y852"/>
      <c r="Z852"/>
      <c r="AA852"/>
      <c r="AB852"/>
      <c r="AC852"/>
      <c r="AD852"/>
      <c r="AE852"/>
      <c r="AF852" s="13"/>
      <c r="AG852" s="13"/>
      <c r="AH852"/>
      <c r="AI852"/>
      <c r="AJ852"/>
      <c r="AK852"/>
      <c r="AL852"/>
      <c r="AM852"/>
      <c r="AN852"/>
      <c r="AO852"/>
      <c r="AP852"/>
      <c r="AQ852"/>
      <c r="AR852"/>
      <c r="AS852"/>
      <c r="AT852" s="59">
        <f>VLOOKUP($BR852,Tables!$D$14:$I$27,2,FALSE)*W852</f>
        <v>0</v>
      </c>
      <c r="AU852" s="59">
        <f>VLOOKUP($BR852,Tables!$D$14:$I$27,3,FALSE)</f>
        <v>0</v>
      </c>
      <c r="AV852" s="59">
        <f>VLOOKUP($BR852,Tables!$D$14:$I$27,4,FALSE)*W852</f>
        <v>0</v>
      </c>
      <c r="AW852" s="59">
        <f>VLOOKUP($BR852,Tables!$D$14:$I$27,5,FALSE)*W852</f>
        <v>0</v>
      </c>
      <c r="AX852" s="52">
        <f>IF(ISERROR(VLOOKUP(V852,Tables!$A$2:$B$27,2,FALSE))=TRUE,0,VLOOKUP(V852,Tables!$A$2:$B$27,2,FALSE))*VLOOKUP(BR852,Tables!$D$14:$J$27,7,FALSE)</f>
        <v>0</v>
      </c>
      <c r="AY852" s="52">
        <f>IF(ISERROR(VLOOKUP(BS852,Tables!$A$2:$B$31,2,FALSE))=TRUE,0,VLOOKUP(BS852,Tables!$A$2:$B$31,2,FALSE))</f>
        <v>0</v>
      </c>
      <c r="AZ852" s="59">
        <f>VLOOKUP($BR852,Tables!$D$14:$K$27,8,FALSE)</f>
        <v>0</v>
      </c>
      <c r="BA852" s="59">
        <f>IF(OR(BR852="T150",BR852="HYBT150"),W852*Tables!$L$23,0)</f>
        <v>0</v>
      </c>
      <c r="BB852" s="59">
        <f>IF(OR(BR852="T200",BR852="HYBT200"),W852*Tables!$E$24,0)</f>
        <v>0</v>
      </c>
      <c r="BC852" s="61">
        <f t="shared" si="178"/>
        <v>0</v>
      </c>
      <c r="BD852" s="55" t="str">
        <f t="shared" si="189"/>
        <v/>
      </c>
      <c r="BE852" s="55" t="str">
        <f t="shared" si="189"/>
        <v/>
      </c>
      <c r="BF852" s="55" t="str">
        <f t="shared" si="189"/>
        <v/>
      </c>
      <c r="BG852" s="55" t="str">
        <f t="shared" si="189"/>
        <v/>
      </c>
      <c r="BH852" s="55" t="str">
        <f t="shared" si="189"/>
        <v/>
      </c>
      <c r="BI852" s="55" t="str">
        <f t="shared" si="189"/>
        <v/>
      </c>
      <c r="BJ852" s="55" t="str">
        <f t="shared" si="189"/>
        <v/>
      </c>
      <c r="BK852" s="55" t="str">
        <f t="shared" si="189"/>
        <v/>
      </c>
      <c r="BL852" s="55" t="str">
        <f t="shared" si="189"/>
        <v/>
      </c>
      <c r="BM852" s="55" t="str">
        <f t="shared" si="189"/>
        <v/>
      </c>
      <c r="BN852" s="55" t="str">
        <f t="shared" si="189"/>
        <v/>
      </c>
      <c r="BO852" s="55" t="str">
        <f t="shared" si="189"/>
        <v/>
      </c>
      <c r="BP852" s="55" t="str">
        <f t="shared" si="189"/>
        <v/>
      </c>
      <c r="BQ852" s="55" t="str">
        <f t="shared" si="189"/>
        <v/>
      </c>
      <c r="BR852" s="62" t="str">
        <f t="shared" si="179"/>
        <v>Base</v>
      </c>
      <c r="BS852" s="62" t="str">
        <f t="shared" si="180"/>
        <v/>
      </c>
      <c r="BT852" s="63">
        <f t="shared" si="181"/>
        <v>1</v>
      </c>
      <c r="BU852" s="64">
        <f t="shared" si="182"/>
        <v>-0.94</v>
      </c>
      <c r="BV852" s="64">
        <f t="shared" si="183"/>
        <v>-0.88</v>
      </c>
      <c r="BW852" s="64">
        <f t="shared" si="184"/>
        <v>0</v>
      </c>
      <c r="BX852" s="65">
        <f t="shared" si="185"/>
        <v>-0.94</v>
      </c>
      <c r="BY852" s="65">
        <f t="shared" si="186"/>
        <v>-0.88</v>
      </c>
      <c r="BZ852" s="65">
        <f t="shared" si="187"/>
        <v>2</v>
      </c>
    </row>
    <row r="853" spans="1:78" ht="15.5" x14ac:dyDescent="0.35">
      <c r="A853"/>
      <c r="B853"/>
      <c r="C853"/>
      <c r="D853"/>
      <c r="E853"/>
      <c r="F853"/>
      <c r="G853"/>
      <c r="H853"/>
      <c r="I853" s="13"/>
      <c r="J853" s="13"/>
      <c r="K853" s="13"/>
      <c r="L853"/>
      <c r="M853"/>
      <c r="N853"/>
      <c r="O853"/>
      <c r="P853"/>
      <c r="Q853"/>
      <c r="R853"/>
      <c r="S853"/>
      <c r="T853"/>
      <c r="U853"/>
      <c r="V853"/>
      <c r="W853"/>
      <c r="X853"/>
      <c r="Y853"/>
      <c r="Z853"/>
      <c r="AA853"/>
      <c r="AB853"/>
      <c r="AC853"/>
      <c r="AD853"/>
      <c r="AE853"/>
      <c r="AF853" s="13"/>
      <c r="AG853" s="13"/>
      <c r="AH853"/>
      <c r="AI853"/>
      <c r="AJ853"/>
      <c r="AK853"/>
      <c r="AL853"/>
      <c r="AM853"/>
      <c r="AN853"/>
      <c r="AO853"/>
      <c r="AP853"/>
      <c r="AQ853"/>
      <c r="AR853"/>
      <c r="AS853"/>
      <c r="AT853" s="59">
        <f>VLOOKUP($BR853,Tables!$D$14:$I$27,2,FALSE)*W853</f>
        <v>0</v>
      </c>
      <c r="AU853" s="59">
        <f>VLOOKUP($BR853,Tables!$D$14:$I$27,3,FALSE)</f>
        <v>0</v>
      </c>
      <c r="AV853" s="59">
        <f>VLOOKUP($BR853,Tables!$D$14:$I$27,4,FALSE)*W853</f>
        <v>0</v>
      </c>
      <c r="AW853" s="59">
        <f>VLOOKUP($BR853,Tables!$D$14:$I$27,5,FALSE)*W853</f>
        <v>0</v>
      </c>
      <c r="AX853" s="52">
        <f>IF(ISERROR(VLOOKUP(V853,Tables!$A$2:$B$27,2,FALSE))=TRUE,0,VLOOKUP(V853,Tables!$A$2:$B$27,2,FALSE))*VLOOKUP(BR853,Tables!$D$14:$J$27,7,FALSE)</f>
        <v>0</v>
      </c>
      <c r="AY853" s="52">
        <f>IF(ISERROR(VLOOKUP(BS853,Tables!$A$2:$B$31,2,FALSE))=TRUE,0,VLOOKUP(BS853,Tables!$A$2:$B$31,2,FALSE))</f>
        <v>0</v>
      </c>
      <c r="AZ853" s="59">
        <f>VLOOKUP($BR853,Tables!$D$14:$K$27,8,FALSE)</f>
        <v>0</v>
      </c>
      <c r="BA853" s="59">
        <f>IF(OR(BR853="T150",BR853="HYBT150"),W853*Tables!$L$23,0)</f>
        <v>0</v>
      </c>
      <c r="BB853" s="59">
        <f>IF(OR(BR853="T200",BR853="HYBT200"),W853*Tables!$E$24,0)</f>
        <v>0</v>
      </c>
      <c r="BC853" s="61">
        <f t="shared" si="178"/>
        <v>0</v>
      </c>
      <c r="BD853" s="55" t="str">
        <f t="shared" si="189"/>
        <v/>
      </c>
      <c r="BE853" s="55" t="str">
        <f t="shared" si="189"/>
        <v/>
      </c>
      <c r="BF853" s="55" t="str">
        <f t="shared" si="189"/>
        <v/>
      </c>
      <c r="BG853" s="55" t="str">
        <f t="shared" si="189"/>
        <v/>
      </c>
      <c r="BH853" s="55" t="str">
        <f t="shared" si="189"/>
        <v/>
      </c>
      <c r="BI853" s="55" t="str">
        <f t="shared" si="189"/>
        <v/>
      </c>
      <c r="BJ853" s="55" t="str">
        <f t="shared" si="189"/>
        <v/>
      </c>
      <c r="BK853" s="55" t="str">
        <f t="shared" si="189"/>
        <v/>
      </c>
      <c r="BL853" s="55" t="str">
        <f t="shared" si="189"/>
        <v/>
      </c>
      <c r="BM853" s="55" t="str">
        <f t="shared" si="189"/>
        <v/>
      </c>
      <c r="BN853" s="55" t="str">
        <f t="shared" si="189"/>
        <v/>
      </c>
      <c r="BO853" s="55" t="str">
        <f t="shared" si="189"/>
        <v/>
      </c>
      <c r="BP853" s="55" t="str">
        <f t="shared" si="189"/>
        <v/>
      </c>
      <c r="BQ853" s="55" t="str">
        <f t="shared" si="189"/>
        <v/>
      </c>
      <c r="BR853" s="62" t="str">
        <f t="shared" si="179"/>
        <v>Base</v>
      </c>
      <c r="BS853" s="62" t="str">
        <f t="shared" si="180"/>
        <v/>
      </c>
      <c r="BT853" s="63">
        <f t="shared" si="181"/>
        <v>1</v>
      </c>
      <c r="BU853" s="64">
        <f t="shared" si="182"/>
        <v>-0.94</v>
      </c>
      <c r="BV853" s="64">
        <f t="shared" si="183"/>
        <v>-0.88</v>
      </c>
      <c r="BW853" s="64">
        <f t="shared" si="184"/>
        <v>0</v>
      </c>
      <c r="BX853" s="65">
        <f t="shared" si="185"/>
        <v>-0.94</v>
      </c>
      <c r="BY853" s="65">
        <f t="shared" si="186"/>
        <v>-0.88</v>
      </c>
      <c r="BZ853" s="65">
        <f t="shared" si="187"/>
        <v>2</v>
      </c>
    </row>
    <row r="854" spans="1:78" ht="15.5" x14ac:dyDescent="0.35">
      <c r="A854"/>
      <c r="B854"/>
      <c r="C854"/>
      <c r="D854"/>
      <c r="E854"/>
      <c r="F854"/>
      <c r="G854"/>
      <c r="H854"/>
      <c r="I854" s="13"/>
      <c r="J854" s="13"/>
      <c r="K854" s="13"/>
      <c r="L854"/>
      <c r="M854"/>
      <c r="N854"/>
      <c r="O854"/>
      <c r="P854"/>
      <c r="Q854"/>
      <c r="R854"/>
      <c r="S854"/>
      <c r="T854"/>
      <c r="U854"/>
      <c r="V854"/>
      <c r="W854"/>
      <c r="X854"/>
      <c r="Y854"/>
      <c r="Z854"/>
      <c r="AA854"/>
      <c r="AB854"/>
      <c r="AC854"/>
      <c r="AD854"/>
      <c r="AE854"/>
      <c r="AF854" s="13"/>
      <c r="AG854" s="13"/>
      <c r="AH854"/>
      <c r="AI854"/>
      <c r="AJ854"/>
      <c r="AK854"/>
      <c r="AL854"/>
      <c r="AM854"/>
      <c r="AN854"/>
      <c r="AO854"/>
      <c r="AP854"/>
      <c r="AQ854"/>
      <c r="AR854"/>
      <c r="AS854"/>
      <c r="AT854" s="59">
        <f>VLOOKUP($BR854,Tables!$D$14:$I$27,2,FALSE)*W854</f>
        <v>0</v>
      </c>
      <c r="AU854" s="59">
        <f>VLOOKUP($BR854,Tables!$D$14:$I$27,3,FALSE)</f>
        <v>0</v>
      </c>
      <c r="AV854" s="59">
        <f>VLOOKUP($BR854,Tables!$D$14:$I$27,4,FALSE)*W854</f>
        <v>0</v>
      </c>
      <c r="AW854" s="59">
        <f>VLOOKUP($BR854,Tables!$D$14:$I$27,5,FALSE)*W854</f>
        <v>0</v>
      </c>
      <c r="AX854" s="52">
        <f>IF(ISERROR(VLOOKUP(V854,Tables!$A$2:$B$27,2,FALSE))=TRUE,0,VLOOKUP(V854,Tables!$A$2:$B$27,2,FALSE))*VLOOKUP(BR854,Tables!$D$14:$J$27,7,FALSE)</f>
        <v>0</v>
      </c>
      <c r="AY854" s="52">
        <f>IF(ISERROR(VLOOKUP(BS854,Tables!$A$2:$B$31,2,FALSE))=TRUE,0,VLOOKUP(BS854,Tables!$A$2:$B$31,2,FALSE))</f>
        <v>0</v>
      </c>
      <c r="AZ854" s="59">
        <f>VLOOKUP($BR854,Tables!$D$14:$K$27,8,FALSE)</f>
        <v>0</v>
      </c>
      <c r="BA854" s="59">
        <f>IF(OR(BR854="T150",BR854="HYBT150"),W854*Tables!$L$23,0)</f>
        <v>0</v>
      </c>
      <c r="BB854" s="59">
        <f>IF(OR(BR854="T200",BR854="HYBT200"),W854*Tables!$E$24,0)</f>
        <v>0</v>
      </c>
      <c r="BC854" s="61">
        <f t="shared" si="178"/>
        <v>0</v>
      </c>
      <c r="BD854" s="55" t="str">
        <f t="shared" si="189"/>
        <v/>
      </c>
      <c r="BE854" s="55" t="str">
        <f t="shared" si="189"/>
        <v/>
      </c>
      <c r="BF854" s="55" t="str">
        <f t="shared" si="189"/>
        <v/>
      </c>
      <c r="BG854" s="55" t="str">
        <f t="shared" si="189"/>
        <v/>
      </c>
      <c r="BH854" s="55" t="str">
        <f t="shared" si="189"/>
        <v/>
      </c>
      <c r="BI854" s="55" t="str">
        <f t="shared" si="189"/>
        <v/>
      </c>
      <c r="BJ854" s="55" t="str">
        <f t="shared" si="189"/>
        <v/>
      </c>
      <c r="BK854" s="55" t="str">
        <f t="shared" si="189"/>
        <v/>
      </c>
      <c r="BL854" s="55" t="str">
        <f t="shared" si="189"/>
        <v/>
      </c>
      <c r="BM854" s="55" t="str">
        <f t="shared" si="189"/>
        <v/>
      </c>
      <c r="BN854" s="55" t="str">
        <f t="shared" si="189"/>
        <v/>
      </c>
      <c r="BO854" s="55" t="str">
        <f t="shared" si="189"/>
        <v/>
      </c>
      <c r="BP854" s="55" t="str">
        <f t="shared" si="189"/>
        <v/>
      </c>
      <c r="BQ854" s="55" t="str">
        <f t="shared" si="189"/>
        <v/>
      </c>
      <c r="BR854" s="62" t="str">
        <f t="shared" si="179"/>
        <v>Base</v>
      </c>
      <c r="BS854" s="62" t="str">
        <f t="shared" si="180"/>
        <v/>
      </c>
      <c r="BT854" s="63">
        <f t="shared" si="181"/>
        <v>1</v>
      </c>
      <c r="BU854" s="64">
        <f t="shared" si="182"/>
        <v>-0.94</v>
      </c>
      <c r="BV854" s="64">
        <f t="shared" si="183"/>
        <v>-0.88</v>
      </c>
      <c r="BW854" s="64">
        <f t="shared" si="184"/>
        <v>0</v>
      </c>
      <c r="BX854" s="65">
        <f t="shared" si="185"/>
        <v>-0.94</v>
      </c>
      <c r="BY854" s="65">
        <f t="shared" si="186"/>
        <v>-0.88</v>
      </c>
      <c r="BZ854" s="65">
        <f t="shared" si="187"/>
        <v>2</v>
      </c>
    </row>
    <row r="855" spans="1:78" ht="15.5" x14ac:dyDescent="0.35">
      <c r="A855"/>
      <c r="B855"/>
      <c r="C855"/>
      <c r="D855"/>
      <c r="E855"/>
      <c r="F855"/>
      <c r="G855"/>
      <c r="H855"/>
      <c r="I855" s="13"/>
      <c r="J855" s="13"/>
      <c r="K855" s="13"/>
      <c r="L855"/>
      <c r="M855"/>
      <c r="N855"/>
      <c r="O855"/>
      <c r="P855"/>
      <c r="Q855"/>
      <c r="R855"/>
      <c r="S855"/>
      <c r="T855"/>
      <c r="U855"/>
      <c r="V855"/>
      <c r="W855"/>
      <c r="X855"/>
      <c r="Y855"/>
      <c r="Z855"/>
      <c r="AA855"/>
      <c r="AB855"/>
      <c r="AC855"/>
      <c r="AD855"/>
      <c r="AE855"/>
      <c r="AF855" s="13"/>
      <c r="AG855" s="13"/>
      <c r="AH855"/>
      <c r="AI855"/>
      <c r="AJ855"/>
      <c r="AK855"/>
      <c r="AL855"/>
      <c r="AM855"/>
      <c r="AN855"/>
      <c r="AO855"/>
      <c r="AP855"/>
      <c r="AQ855"/>
      <c r="AR855"/>
      <c r="AS855"/>
      <c r="AT855" s="59">
        <f>VLOOKUP($BR855,Tables!$D$14:$I$27,2,FALSE)*W855</f>
        <v>0</v>
      </c>
      <c r="AU855" s="59">
        <f>VLOOKUP($BR855,Tables!$D$14:$I$27,3,FALSE)</f>
        <v>0</v>
      </c>
      <c r="AV855" s="59">
        <f>VLOOKUP($BR855,Tables!$D$14:$I$27,4,FALSE)*W855</f>
        <v>0</v>
      </c>
      <c r="AW855" s="59">
        <f>VLOOKUP($BR855,Tables!$D$14:$I$27,5,FALSE)*W855</f>
        <v>0</v>
      </c>
      <c r="AX855" s="52">
        <f>IF(ISERROR(VLOOKUP(V855,Tables!$A$2:$B$27,2,FALSE))=TRUE,0,VLOOKUP(V855,Tables!$A$2:$B$27,2,FALSE))*VLOOKUP(BR855,Tables!$D$14:$J$27,7,FALSE)</f>
        <v>0</v>
      </c>
      <c r="AY855" s="52">
        <f>IF(ISERROR(VLOOKUP(BS855,Tables!$A$2:$B$31,2,FALSE))=TRUE,0,VLOOKUP(BS855,Tables!$A$2:$B$31,2,FALSE))</f>
        <v>0</v>
      </c>
      <c r="AZ855" s="59">
        <f>VLOOKUP($BR855,Tables!$D$14:$K$27,8,FALSE)</f>
        <v>0</v>
      </c>
      <c r="BA855" s="59">
        <f>IF(OR(BR855="T150",BR855="HYBT150"),W855*Tables!$L$23,0)</f>
        <v>0</v>
      </c>
      <c r="BB855" s="59">
        <f>IF(OR(BR855="T200",BR855="HYBT200"),W855*Tables!$E$24,0)</f>
        <v>0</v>
      </c>
      <c r="BC855" s="61">
        <f t="shared" si="178"/>
        <v>0</v>
      </c>
      <c r="BD855" s="55" t="str">
        <f t="shared" si="189"/>
        <v/>
      </c>
      <c r="BE855" s="55" t="str">
        <f t="shared" si="189"/>
        <v/>
      </c>
      <c r="BF855" s="55" t="str">
        <f t="shared" si="189"/>
        <v/>
      </c>
      <c r="BG855" s="55" t="str">
        <f t="shared" si="189"/>
        <v/>
      </c>
      <c r="BH855" s="55" t="str">
        <f t="shared" si="189"/>
        <v/>
      </c>
      <c r="BI855" s="55" t="str">
        <f t="shared" si="189"/>
        <v/>
      </c>
      <c r="BJ855" s="55" t="str">
        <f t="shared" si="189"/>
        <v/>
      </c>
      <c r="BK855" s="55" t="str">
        <f t="shared" si="189"/>
        <v/>
      </c>
      <c r="BL855" s="55" t="str">
        <f t="shared" si="189"/>
        <v/>
      </c>
      <c r="BM855" s="55" t="str">
        <f t="shared" si="189"/>
        <v/>
      </c>
      <c r="BN855" s="55" t="str">
        <f t="shared" si="189"/>
        <v/>
      </c>
      <c r="BO855" s="55" t="str">
        <f t="shared" si="189"/>
        <v/>
      </c>
      <c r="BP855" s="55" t="str">
        <f t="shared" si="189"/>
        <v/>
      </c>
      <c r="BQ855" s="55" t="str">
        <f t="shared" si="189"/>
        <v/>
      </c>
      <c r="BR855" s="62" t="str">
        <f t="shared" si="179"/>
        <v>Base</v>
      </c>
      <c r="BS855" s="62" t="str">
        <f t="shared" si="180"/>
        <v/>
      </c>
      <c r="BT855" s="63">
        <f t="shared" si="181"/>
        <v>1</v>
      </c>
      <c r="BU855" s="64">
        <f t="shared" si="182"/>
        <v>-0.94</v>
      </c>
      <c r="BV855" s="64">
        <f t="shared" si="183"/>
        <v>-0.88</v>
      </c>
      <c r="BW855" s="64">
        <f t="shared" si="184"/>
        <v>0</v>
      </c>
      <c r="BX855" s="65">
        <f t="shared" si="185"/>
        <v>-0.94</v>
      </c>
      <c r="BY855" s="65">
        <f t="shared" si="186"/>
        <v>-0.88</v>
      </c>
      <c r="BZ855" s="65">
        <f t="shared" si="187"/>
        <v>2</v>
      </c>
    </row>
    <row r="856" spans="1:78" ht="15.5" x14ac:dyDescent="0.35">
      <c r="A856"/>
      <c r="B856"/>
      <c r="C856"/>
      <c r="D856"/>
      <c r="E856"/>
      <c r="F856"/>
      <c r="G856"/>
      <c r="H856"/>
      <c r="I856" s="13"/>
      <c r="J856" s="13"/>
      <c r="K856" s="13"/>
      <c r="L856"/>
      <c r="M856"/>
      <c r="N856"/>
      <c r="O856"/>
      <c r="P856"/>
      <c r="Q856"/>
      <c r="R856"/>
      <c r="S856"/>
      <c r="T856"/>
      <c r="U856"/>
      <c r="V856"/>
      <c r="W856"/>
      <c r="X856"/>
      <c r="Y856"/>
      <c r="Z856"/>
      <c r="AA856"/>
      <c r="AB856"/>
      <c r="AC856"/>
      <c r="AD856"/>
      <c r="AE856"/>
      <c r="AF856" s="13"/>
      <c r="AG856" s="13"/>
      <c r="AH856"/>
      <c r="AI856"/>
      <c r="AJ856"/>
      <c r="AK856"/>
      <c r="AL856"/>
      <c r="AM856"/>
      <c r="AN856"/>
      <c r="AO856"/>
      <c r="AP856"/>
      <c r="AQ856"/>
      <c r="AR856"/>
      <c r="AS856"/>
      <c r="AT856" s="59">
        <f>VLOOKUP($BR856,Tables!$D$14:$I$27,2,FALSE)*W856</f>
        <v>0</v>
      </c>
      <c r="AU856" s="59">
        <f>VLOOKUP($BR856,Tables!$D$14:$I$27,3,FALSE)</f>
        <v>0</v>
      </c>
      <c r="AV856" s="59">
        <f>VLOOKUP($BR856,Tables!$D$14:$I$27,4,FALSE)*W856</f>
        <v>0</v>
      </c>
      <c r="AW856" s="59">
        <f>VLOOKUP($BR856,Tables!$D$14:$I$27,5,FALSE)*W856</f>
        <v>0</v>
      </c>
      <c r="AX856" s="52">
        <f>IF(ISERROR(VLOOKUP(V856,Tables!$A$2:$B$27,2,FALSE))=TRUE,0,VLOOKUP(V856,Tables!$A$2:$B$27,2,FALSE))*VLOOKUP(BR856,Tables!$D$14:$J$27,7,FALSE)</f>
        <v>0</v>
      </c>
      <c r="AY856" s="52">
        <f>IF(ISERROR(VLOOKUP(BS856,Tables!$A$2:$B$31,2,FALSE))=TRUE,0,VLOOKUP(BS856,Tables!$A$2:$B$31,2,FALSE))</f>
        <v>0</v>
      </c>
      <c r="AZ856" s="59">
        <f>VLOOKUP($BR856,Tables!$D$14:$K$27,8,FALSE)</f>
        <v>0</v>
      </c>
      <c r="BA856" s="59">
        <f>IF(OR(BR856="T150",BR856="HYBT150"),W856*Tables!$L$23,0)</f>
        <v>0</v>
      </c>
      <c r="BB856" s="59">
        <f>IF(OR(BR856="T200",BR856="HYBT200"),W856*Tables!$E$24,0)</f>
        <v>0</v>
      </c>
      <c r="BC856" s="61">
        <f t="shared" si="178"/>
        <v>0</v>
      </c>
      <c r="BD856" s="55" t="str">
        <f t="shared" si="189"/>
        <v/>
      </c>
      <c r="BE856" s="55" t="str">
        <f t="shared" si="189"/>
        <v/>
      </c>
      <c r="BF856" s="55" t="str">
        <f t="shared" si="189"/>
        <v/>
      </c>
      <c r="BG856" s="55" t="str">
        <f t="shared" si="189"/>
        <v/>
      </c>
      <c r="BH856" s="55" t="str">
        <f t="shared" si="189"/>
        <v/>
      </c>
      <c r="BI856" s="55" t="str">
        <f t="shared" si="189"/>
        <v/>
      </c>
      <c r="BJ856" s="55" t="str">
        <f t="shared" si="189"/>
        <v/>
      </c>
      <c r="BK856" s="55" t="str">
        <f t="shared" si="189"/>
        <v/>
      </c>
      <c r="BL856" s="55" t="str">
        <f t="shared" si="189"/>
        <v/>
      </c>
      <c r="BM856" s="55" t="str">
        <f t="shared" si="189"/>
        <v/>
      </c>
      <c r="BN856" s="55" t="str">
        <f t="shared" si="189"/>
        <v/>
      </c>
      <c r="BO856" s="55" t="str">
        <f t="shared" si="189"/>
        <v/>
      </c>
      <c r="BP856" s="55" t="str">
        <f t="shared" si="189"/>
        <v/>
      </c>
      <c r="BQ856" s="55" t="str">
        <f t="shared" si="189"/>
        <v/>
      </c>
      <c r="BR856" s="62" t="str">
        <f t="shared" si="179"/>
        <v>Base</v>
      </c>
      <c r="BS856" s="62" t="str">
        <f t="shared" si="180"/>
        <v/>
      </c>
      <c r="BT856" s="63">
        <f t="shared" si="181"/>
        <v>1</v>
      </c>
      <c r="BU856" s="64">
        <f t="shared" si="182"/>
        <v>-0.94</v>
      </c>
      <c r="BV856" s="64">
        <f t="shared" si="183"/>
        <v>-0.88</v>
      </c>
      <c r="BW856" s="64">
        <f t="shared" si="184"/>
        <v>0</v>
      </c>
      <c r="BX856" s="65">
        <f t="shared" si="185"/>
        <v>-0.94</v>
      </c>
      <c r="BY856" s="65">
        <f t="shared" si="186"/>
        <v>-0.88</v>
      </c>
      <c r="BZ856" s="65">
        <f t="shared" si="187"/>
        <v>2</v>
      </c>
    </row>
    <row r="857" spans="1:78" ht="15.5" x14ac:dyDescent="0.35">
      <c r="A857"/>
      <c r="B857"/>
      <c r="C857"/>
      <c r="D857"/>
      <c r="E857"/>
      <c r="F857"/>
      <c r="G857"/>
      <c r="H857"/>
      <c r="I857" s="13"/>
      <c r="J857" s="13"/>
      <c r="K857" s="13"/>
      <c r="L857"/>
      <c r="M857"/>
      <c r="N857"/>
      <c r="O857"/>
      <c r="P857"/>
      <c r="Q857"/>
      <c r="R857"/>
      <c r="S857"/>
      <c r="T857"/>
      <c r="U857"/>
      <c r="V857"/>
      <c r="W857"/>
      <c r="X857"/>
      <c r="Y857"/>
      <c r="Z857"/>
      <c r="AA857"/>
      <c r="AB857"/>
      <c r="AC857"/>
      <c r="AD857"/>
      <c r="AE857"/>
      <c r="AF857" s="13"/>
      <c r="AG857" s="13"/>
      <c r="AH857"/>
      <c r="AI857"/>
      <c r="AJ857"/>
      <c r="AK857"/>
      <c r="AL857"/>
      <c r="AM857"/>
      <c r="AN857"/>
      <c r="AO857"/>
      <c r="AP857"/>
      <c r="AQ857"/>
      <c r="AR857"/>
      <c r="AS857"/>
      <c r="AT857" s="59">
        <f>VLOOKUP($BR857,Tables!$D$14:$I$27,2,FALSE)*W857</f>
        <v>0</v>
      </c>
      <c r="AU857" s="59">
        <f>VLOOKUP($BR857,Tables!$D$14:$I$27,3,FALSE)</f>
        <v>0</v>
      </c>
      <c r="AV857" s="59">
        <f>VLOOKUP($BR857,Tables!$D$14:$I$27,4,FALSE)*W857</f>
        <v>0</v>
      </c>
      <c r="AW857" s="59">
        <f>VLOOKUP($BR857,Tables!$D$14:$I$27,5,FALSE)*W857</f>
        <v>0</v>
      </c>
      <c r="AX857" s="52">
        <f>IF(ISERROR(VLOOKUP(V857,Tables!$A$2:$B$27,2,FALSE))=TRUE,0,VLOOKUP(V857,Tables!$A$2:$B$27,2,FALSE))*VLOOKUP(BR857,Tables!$D$14:$J$27,7,FALSE)</f>
        <v>0</v>
      </c>
      <c r="AY857" s="52">
        <f>IF(ISERROR(VLOOKUP(BS857,Tables!$A$2:$B$31,2,FALSE))=TRUE,0,VLOOKUP(BS857,Tables!$A$2:$B$31,2,FALSE))</f>
        <v>0</v>
      </c>
      <c r="AZ857" s="59">
        <f>VLOOKUP($BR857,Tables!$D$14:$K$27,8,FALSE)</f>
        <v>0</v>
      </c>
      <c r="BA857" s="59">
        <f>IF(OR(BR857="T150",BR857="HYBT150"),W857*Tables!$L$23,0)</f>
        <v>0</v>
      </c>
      <c r="BB857" s="59">
        <f>IF(OR(BR857="T200",BR857="HYBT200"),W857*Tables!$E$24,0)</f>
        <v>0</v>
      </c>
      <c r="BC857" s="61">
        <f t="shared" si="178"/>
        <v>0</v>
      </c>
      <c r="BD857" s="55" t="str">
        <f t="shared" si="189"/>
        <v/>
      </c>
      <c r="BE857" s="55" t="str">
        <f t="shared" si="189"/>
        <v/>
      </c>
      <c r="BF857" s="55" t="str">
        <f t="shared" si="189"/>
        <v/>
      </c>
      <c r="BG857" s="55" t="str">
        <f t="shared" si="189"/>
        <v/>
      </c>
      <c r="BH857" s="55" t="str">
        <f t="shared" si="189"/>
        <v/>
      </c>
      <c r="BI857" s="55" t="str">
        <f t="shared" si="189"/>
        <v/>
      </c>
      <c r="BJ857" s="55" t="str">
        <f t="shared" si="189"/>
        <v/>
      </c>
      <c r="BK857" s="55" t="str">
        <f t="shared" si="189"/>
        <v/>
      </c>
      <c r="BL857" s="55" t="str">
        <f t="shared" si="189"/>
        <v/>
      </c>
      <c r="BM857" s="55" t="str">
        <f t="shared" si="189"/>
        <v/>
      </c>
      <c r="BN857" s="55" t="str">
        <f t="shared" si="189"/>
        <v/>
      </c>
      <c r="BO857" s="55" t="str">
        <f t="shared" si="189"/>
        <v/>
      </c>
      <c r="BP857" s="55" t="str">
        <f t="shared" si="189"/>
        <v/>
      </c>
      <c r="BQ857" s="55" t="str">
        <f t="shared" si="189"/>
        <v/>
      </c>
      <c r="BR857" s="62" t="str">
        <f t="shared" si="179"/>
        <v>Base</v>
      </c>
      <c r="BS857" s="62" t="str">
        <f t="shared" si="180"/>
        <v/>
      </c>
      <c r="BT857" s="63">
        <f t="shared" si="181"/>
        <v>1</v>
      </c>
      <c r="BU857" s="64">
        <f t="shared" si="182"/>
        <v>-0.94</v>
      </c>
      <c r="BV857" s="64">
        <f t="shared" si="183"/>
        <v>-0.88</v>
      </c>
      <c r="BW857" s="64">
        <f t="shared" si="184"/>
        <v>0</v>
      </c>
      <c r="BX857" s="65">
        <f t="shared" si="185"/>
        <v>-0.94</v>
      </c>
      <c r="BY857" s="65">
        <f t="shared" si="186"/>
        <v>-0.88</v>
      </c>
      <c r="BZ857" s="65">
        <f t="shared" si="187"/>
        <v>2</v>
      </c>
    </row>
    <row r="858" spans="1:78" ht="15.5" x14ac:dyDescent="0.35">
      <c r="A858"/>
      <c r="B858"/>
      <c r="C858"/>
      <c r="D858"/>
      <c r="E858"/>
      <c r="F858"/>
      <c r="G858"/>
      <c r="H858"/>
      <c r="I858" s="13"/>
      <c r="J858" s="13"/>
      <c r="K858" s="13"/>
      <c r="L858"/>
      <c r="M858"/>
      <c r="N858"/>
      <c r="O858"/>
      <c r="P858"/>
      <c r="Q858"/>
      <c r="R858"/>
      <c r="S858"/>
      <c r="T858"/>
      <c r="U858"/>
      <c r="V858"/>
      <c r="W858"/>
      <c r="X858"/>
      <c r="Y858"/>
      <c r="Z858"/>
      <c r="AA858"/>
      <c r="AB858"/>
      <c r="AC858"/>
      <c r="AD858"/>
      <c r="AE858"/>
      <c r="AF858" s="13"/>
      <c r="AG858" s="13"/>
      <c r="AH858"/>
      <c r="AI858"/>
      <c r="AJ858"/>
      <c r="AK858"/>
      <c r="AL858"/>
      <c r="AM858"/>
      <c r="AN858"/>
      <c r="AO858"/>
      <c r="AP858"/>
      <c r="AQ858"/>
      <c r="AR858"/>
      <c r="AS858"/>
      <c r="AT858" s="59">
        <f>VLOOKUP($BR858,Tables!$D$14:$I$27,2,FALSE)*W858</f>
        <v>0</v>
      </c>
      <c r="AU858" s="59">
        <f>VLOOKUP($BR858,Tables!$D$14:$I$27,3,FALSE)</f>
        <v>0</v>
      </c>
      <c r="AV858" s="59">
        <f>VLOOKUP($BR858,Tables!$D$14:$I$27,4,FALSE)*W858</f>
        <v>0</v>
      </c>
      <c r="AW858" s="59">
        <f>VLOOKUP($BR858,Tables!$D$14:$I$27,5,FALSE)*W858</f>
        <v>0</v>
      </c>
      <c r="AX858" s="52">
        <f>IF(ISERROR(VLOOKUP(V858,Tables!$A$2:$B$27,2,FALSE))=TRUE,0,VLOOKUP(V858,Tables!$A$2:$B$27,2,FALSE))*VLOOKUP(BR858,Tables!$D$14:$J$27,7,FALSE)</f>
        <v>0</v>
      </c>
      <c r="AY858" s="52">
        <f>IF(ISERROR(VLOOKUP(BS858,Tables!$A$2:$B$31,2,FALSE))=TRUE,0,VLOOKUP(BS858,Tables!$A$2:$B$31,2,FALSE))</f>
        <v>0</v>
      </c>
      <c r="AZ858" s="59">
        <f>VLOOKUP($BR858,Tables!$D$14:$K$27,8,FALSE)</f>
        <v>0</v>
      </c>
      <c r="BA858" s="59">
        <f>IF(OR(BR858="T150",BR858="HYBT150"),W858*Tables!$L$23,0)</f>
        <v>0</v>
      </c>
      <c r="BB858" s="59">
        <f>IF(OR(BR858="T200",BR858="HYBT200"),W858*Tables!$E$24,0)</f>
        <v>0</v>
      </c>
      <c r="BC858" s="61">
        <f t="shared" si="178"/>
        <v>0</v>
      </c>
      <c r="BD858" s="55" t="str">
        <f t="shared" si="189"/>
        <v/>
      </c>
      <c r="BE858" s="55" t="str">
        <f t="shared" si="189"/>
        <v/>
      </c>
      <c r="BF858" s="55" t="str">
        <f t="shared" si="189"/>
        <v/>
      </c>
      <c r="BG858" s="55" t="str">
        <f t="shared" si="189"/>
        <v/>
      </c>
      <c r="BH858" s="55" t="str">
        <f t="shared" si="189"/>
        <v/>
      </c>
      <c r="BI858" s="55" t="str">
        <f t="shared" si="189"/>
        <v/>
      </c>
      <c r="BJ858" s="55" t="str">
        <f t="shared" si="189"/>
        <v/>
      </c>
      <c r="BK858" s="55" t="str">
        <f t="shared" si="189"/>
        <v/>
      </c>
      <c r="BL858" s="55" t="str">
        <f t="shared" si="189"/>
        <v/>
      </c>
      <c r="BM858" s="55" t="str">
        <f t="shared" si="189"/>
        <v/>
      </c>
      <c r="BN858" s="55" t="str">
        <f t="shared" si="189"/>
        <v/>
      </c>
      <c r="BO858" s="55" t="str">
        <f t="shared" si="189"/>
        <v/>
      </c>
      <c r="BP858" s="55" t="str">
        <f t="shared" si="189"/>
        <v/>
      </c>
      <c r="BQ858" s="55" t="str">
        <f t="shared" si="189"/>
        <v/>
      </c>
      <c r="BR858" s="62" t="str">
        <f t="shared" si="179"/>
        <v>Base</v>
      </c>
      <c r="BS858" s="62" t="str">
        <f t="shared" si="180"/>
        <v/>
      </c>
      <c r="BT858" s="63">
        <f t="shared" si="181"/>
        <v>1</v>
      </c>
      <c r="BU858" s="64">
        <f t="shared" si="182"/>
        <v>-0.94</v>
      </c>
      <c r="BV858" s="64">
        <f t="shared" si="183"/>
        <v>-0.88</v>
      </c>
      <c r="BW858" s="64">
        <f t="shared" si="184"/>
        <v>0</v>
      </c>
      <c r="BX858" s="65">
        <f t="shared" si="185"/>
        <v>-0.94</v>
      </c>
      <c r="BY858" s="65">
        <f t="shared" si="186"/>
        <v>-0.88</v>
      </c>
      <c r="BZ858" s="65">
        <f t="shared" si="187"/>
        <v>2</v>
      </c>
    </row>
    <row r="859" spans="1:78" ht="15.5" x14ac:dyDescent="0.35">
      <c r="A859"/>
      <c r="B859"/>
      <c r="C859"/>
      <c r="D859"/>
      <c r="E859"/>
      <c r="F859"/>
      <c r="G859"/>
      <c r="H859"/>
      <c r="I859" s="13"/>
      <c r="J859" s="13"/>
      <c r="K859" s="13"/>
      <c r="L859"/>
      <c r="M859"/>
      <c r="N859"/>
      <c r="O859"/>
      <c r="P859"/>
      <c r="Q859"/>
      <c r="R859"/>
      <c r="S859"/>
      <c r="T859"/>
      <c r="U859"/>
      <c r="V859"/>
      <c r="W859"/>
      <c r="X859"/>
      <c r="Y859"/>
      <c r="Z859"/>
      <c r="AA859"/>
      <c r="AB859"/>
      <c r="AC859"/>
      <c r="AD859"/>
      <c r="AE859"/>
      <c r="AF859" s="13"/>
      <c r="AG859" s="13"/>
      <c r="AH859"/>
      <c r="AI859"/>
      <c r="AJ859"/>
      <c r="AK859"/>
      <c r="AL859"/>
      <c r="AM859"/>
      <c r="AN859"/>
      <c r="AO859"/>
      <c r="AP859"/>
      <c r="AQ859"/>
      <c r="AR859"/>
      <c r="AS859"/>
      <c r="AT859" s="59">
        <f>VLOOKUP($BR859,Tables!$D$14:$I$27,2,FALSE)*W859</f>
        <v>0</v>
      </c>
      <c r="AU859" s="59">
        <f>VLOOKUP($BR859,Tables!$D$14:$I$27,3,FALSE)</f>
        <v>0</v>
      </c>
      <c r="AV859" s="59">
        <f>VLOOKUP($BR859,Tables!$D$14:$I$27,4,FALSE)*W859</f>
        <v>0</v>
      </c>
      <c r="AW859" s="59">
        <f>VLOOKUP($BR859,Tables!$D$14:$I$27,5,FALSE)*W859</f>
        <v>0</v>
      </c>
      <c r="AX859" s="52">
        <f>IF(ISERROR(VLOOKUP(V859,Tables!$A$2:$B$27,2,FALSE))=TRUE,0,VLOOKUP(V859,Tables!$A$2:$B$27,2,FALSE))*VLOOKUP(BR859,Tables!$D$14:$J$27,7,FALSE)</f>
        <v>0</v>
      </c>
      <c r="AY859" s="52">
        <f>IF(ISERROR(VLOOKUP(BS859,Tables!$A$2:$B$31,2,FALSE))=TRUE,0,VLOOKUP(BS859,Tables!$A$2:$B$31,2,FALSE))</f>
        <v>0</v>
      </c>
      <c r="AZ859" s="59">
        <f>VLOOKUP($BR859,Tables!$D$14:$K$27,8,FALSE)</f>
        <v>0</v>
      </c>
      <c r="BA859" s="59">
        <f>IF(OR(BR859="T150",BR859="HYBT150"),W859*Tables!$L$23,0)</f>
        <v>0</v>
      </c>
      <c r="BB859" s="59">
        <f>IF(OR(BR859="T200",BR859="HYBT200"),W859*Tables!$E$24,0)</f>
        <v>0</v>
      </c>
      <c r="BC859" s="61">
        <f t="shared" si="178"/>
        <v>0</v>
      </c>
      <c r="BD859" s="55" t="str">
        <f t="shared" si="189"/>
        <v/>
      </c>
      <c r="BE859" s="55" t="str">
        <f t="shared" si="189"/>
        <v/>
      </c>
      <c r="BF859" s="55" t="str">
        <f t="shared" si="189"/>
        <v/>
      </c>
      <c r="BG859" s="55" t="str">
        <f t="shared" si="189"/>
        <v/>
      </c>
      <c r="BH859" s="55" t="str">
        <f t="shared" si="189"/>
        <v/>
      </c>
      <c r="BI859" s="55" t="str">
        <f t="shared" si="189"/>
        <v/>
      </c>
      <c r="BJ859" s="55" t="str">
        <f t="shared" si="189"/>
        <v/>
      </c>
      <c r="BK859" s="55" t="str">
        <f t="shared" si="189"/>
        <v/>
      </c>
      <c r="BL859" s="55" t="str">
        <f t="shared" si="189"/>
        <v/>
      </c>
      <c r="BM859" s="55" t="str">
        <f t="shared" si="189"/>
        <v/>
      </c>
      <c r="BN859" s="55" t="str">
        <f t="shared" si="189"/>
        <v/>
      </c>
      <c r="BO859" s="55" t="str">
        <f t="shared" si="189"/>
        <v/>
      </c>
      <c r="BP859" s="55" t="str">
        <f t="shared" si="189"/>
        <v/>
      </c>
      <c r="BQ859" s="55" t="str">
        <f t="shared" si="189"/>
        <v/>
      </c>
      <c r="BR859" s="62" t="str">
        <f t="shared" si="179"/>
        <v>Base</v>
      </c>
      <c r="BS859" s="62" t="str">
        <f t="shared" si="180"/>
        <v/>
      </c>
      <c r="BT859" s="63">
        <f t="shared" si="181"/>
        <v>1</v>
      </c>
      <c r="BU859" s="64">
        <f t="shared" si="182"/>
        <v>-0.94</v>
      </c>
      <c r="BV859" s="64">
        <f t="shared" si="183"/>
        <v>-0.88</v>
      </c>
      <c r="BW859" s="64">
        <f t="shared" si="184"/>
        <v>0</v>
      </c>
      <c r="BX859" s="65">
        <f t="shared" si="185"/>
        <v>-0.94</v>
      </c>
      <c r="BY859" s="65">
        <f t="shared" si="186"/>
        <v>-0.88</v>
      </c>
      <c r="BZ859" s="65">
        <f t="shared" si="187"/>
        <v>2</v>
      </c>
    </row>
    <row r="860" spans="1:78" ht="15.5" x14ac:dyDescent="0.35">
      <c r="A860"/>
      <c r="B860"/>
      <c r="C860"/>
      <c r="D860"/>
      <c r="E860"/>
      <c r="F860"/>
      <c r="G860"/>
      <c r="H860"/>
      <c r="I860" s="13"/>
      <c r="J860" s="13"/>
      <c r="K860" s="13"/>
      <c r="L860"/>
      <c r="M860"/>
      <c r="N860"/>
      <c r="O860"/>
      <c r="P860"/>
      <c r="Q860"/>
      <c r="R860"/>
      <c r="S860"/>
      <c r="T860"/>
      <c r="U860"/>
      <c r="V860"/>
      <c r="W860"/>
      <c r="X860"/>
      <c r="Y860"/>
      <c r="Z860"/>
      <c r="AA860"/>
      <c r="AB860"/>
      <c r="AC860"/>
      <c r="AD860"/>
      <c r="AE860"/>
      <c r="AF860" s="13"/>
      <c r="AG860" s="13"/>
      <c r="AH860"/>
      <c r="AI860"/>
      <c r="AJ860"/>
      <c r="AK860"/>
      <c r="AL860"/>
      <c r="AM860"/>
      <c r="AN860"/>
      <c r="AO860"/>
      <c r="AP860"/>
      <c r="AQ860"/>
      <c r="AR860"/>
      <c r="AS860"/>
      <c r="AT860" s="59">
        <f>VLOOKUP($BR860,Tables!$D$14:$I$27,2,FALSE)*W860</f>
        <v>0</v>
      </c>
      <c r="AU860" s="59">
        <f>VLOOKUP($BR860,Tables!$D$14:$I$27,3,FALSE)</f>
        <v>0</v>
      </c>
      <c r="AV860" s="59">
        <f>VLOOKUP($BR860,Tables!$D$14:$I$27,4,FALSE)*W860</f>
        <v>0</v>
      </c>
      <c r="AW860" s="59">
        <f>VLOOKUP($BR860,Tables!$D$14:$I$27,5,FALSE)*W860</f>
        <v>0</v>
      </c>
      <c r="AX860" s="52">
        <f>IF(ISERROR(VLOOKUP(V860,Tables!$A$2:$B$27,2,FALSE))=TRUE,0,VLOOKUP(V860,Tables!$A$2:$B$27,2,FALSE))*VLOOKUP(BR860,Tables!$D$14:$J$27,7,FALSE)</f>
        <v>0</v>
      </c>
      <c r="AY860" s="52">
        <f>IF(ISERROR(VLOOKUP(BS860,Tables!$A$2:$B$31,2,FALSE))=TRUE,0,VLOOKUP(BS860,Tables!$A$2:$B$31,2,FALSE))</f>
        <v>0</v>
      </c>
      <c r="AZ860" s="59">
        <f>VLOOKUP($BR860,Tables!$D$14:$K$27,8,FALSE)</f>
        <v>0</v>
      </c>
      <c r="BA860" s="59">
        <f>IF(OR(BR860="T150",BR860="HYBT150"),W860*Tables!$L$23,0)</f>
        <v>0</v>
      </c>
      <c r="BB860" s="59">
        <f>IF(OR(BR860="T200",BR860="HYBT200"),W860*Tables!$E$24,0)</f>
        <v>0</v>
      </c>
      <c r="BC860" s="61">
        <f t="shared" si="178"/>
        <v>0</v>
      </c>
      <c r="BD860" s="55" t="str">
        <f t="shared" si="189"/>
        <v/>
      </c>
      <c r="BE860" s="55" t="str">
        <f t="shared" si="189"/>
        <v/>
      </c>
      <c r="BF860" s="55" t="str">
        <f t="shared" si="189"/>
        <v/>
      </c>
      <c r="BG860" s="55" t="str">
        <f t="shared" si="189"/>
        <v/>
      </c>
      <c r="BH860" s="55" t="str">
        <f t="shared" si="189"/>
        <v/>
      </c>
      <c r="BI860" s="55" t="str">
        <f t="shared" si="189"/>
        <v/>
      </c>
      <c r="BJ860" s="55" t="str">
        <f t="shared" si="189"/>
        <v/>
      </c>
      <c r="BK860" s="55" t="str">
        <f t="shared" si="189"/>
        <v/>
      </c>
      <c r="BL860" s="55" t="str">
        <f t="shared" si="189"/>
        <v/>
      </c>
      <c r="BM860" s="55" t="str">
        <f t="shared" si="189"/>
        <v/>
      </c>
      <c r="BN860" s="55" t="str">
        <f t="shared" si="189"/>
        <v/>
      </c>
      <c r="BO860" s="55" t="str">
        <f t="shared" si="189"/>
        <v/>
      </c>
      <c r="BP860" s="55" t="str">
        <f t="shared" si="189"/>
        <v/>
      </c>
      <c r="BQ860" s="55" t="str">
        <f t="shared" si="189"/>
        <v/>
      </c>
      <c r="BR860" s="62" t="str">
        <f t="shared" si="179"/>
        <v>Base</v>
      </c>
      <c r="BS860" s="62" t="str">
        <f t="shared" si="180"/>
        <v/>
      </c>
      <c r="BT860" s="63">
        <f t="shared" si="181"/>
        <v>1</v>
      </c>
      <c r="BU860" s="64">
        <f t="shared" si="182"/>
        <v>-0.94</v>
      </c>
      <c r="BV860" s="64">
        <f t="shared" si="183"/>
        <v>-0.88</v>
      </c>
      <c r="BW860" s="64">
        <f t="shared" si="184"/>
        <v>0</v>
      </c>
      <c r="BX860" s="65">
        <f t="shared" si="185"/>
        <v>-0.94</v>
      </c>
      <c r="BY860" s="65">
        <f t="shared" si="186"/>
        <v>-0.88</v>
      </c>
      <c r="BZ860" s="65">
        <f t="shared" si="187"/>
        <v>2</v>
      </c>
    </row>
    <row r="861" spans="1:78" ht="15.5" x14ac:dyDescent="0.35">
      <c r="A861"/>
      <c r="B861"/>
      <c r="C861"/>
      <c r="D861"/>
      <c r="E861"/>
      <c r="F861"/>
      <c r="G861"/>
      <c r="H861"/>
      <c r="I861" s="13"/>
      <c r="J861" s="13"/>
      <c r="K861" s="13"/>
      <c r="L861"/>
      <c r="M861"/>
      <c r="N861"/>
      <c r="O861"/>
      <c r="P861"/>
      <c r="Q861"/>
      <c r="R861"/>
      <c r="S861"/>
      <c r="T861"/>
      <c r="U861"/>
      <c r="V861"/>
      <c r="W861"/>
      <c r="X861"/>
      <c r="Y861"/>
      <c r="Z861"/>
      <c r="AA861"/>
      <c r="AB861"/>
      <c r="AC861"/>
      <c r="AD861"/>
      <c r="AE861"/>
      <c r="AF861"/>
      <c r="AG861" s="13"/>
      <c r="AH861" s="13"/>
      <c r="AI861"/>
      <c r="AJ861"/>
      <c r="AK861"/>
      <c r="AL861"/>
      <c r="AM861"/>
      <c r="AN861" s="13"/>
      <c r="AO861" s="13"/>
      <c r="AP861"/>
      <c r="AQ861"/>
      <c r="AR861"/>
      <c r="AS861"/>
      <c r="AT861" s="59">
        <f>VLOOKUP($BR861,Tables!$D$14:$I$27,2,FALSE)*W861</f>
        <v>0</v>
      </c>
      <c r="AU861" s="59">
        <f>VLOOKUP($BR861,Tables!$D$14:$I$27,3,FALSE)</f>
        <v>0</v>
      </c>
      <c r="AV861" s="59">
        <f>VLOOKUP($BR861,Tables!$D$14:$I$27,4,FALSE)*W861</f>
        <v>0</v>
      </c>
      <c r="AW861" s="59">
        <f>VLOOKUP($BR861,Tables!$D$14:$I$27,5,FALSE)*W861</f>
        <v>0</v>
      </c>
      <c r="AX861" s="52">
        <f>IF(ISERROR(VLOOKUP(V861,Tables!$A$2:$B$27,2,FALSE))=TRUE,0,VLOOKUP(V861,Tables!$A$2:$B$27,2,FALSE))*VLOOKUP(BR861,Tables!$D$14:$J$27,7,FALSE)</f>
        <v>0</v>
      </c>
      <c r="AY861" s="52">
        <f>IF(ISERROR(VLOOKUP(BS861,Tables!$A$2:$B$31,2,FALSE))=TRUE,0,VLOOKUP(BS861,Tables!$A$2:$B$31,2,FALSE))</f>
        <v>0</v>
      </c>
      <c r="AZ861" s="59">
        <f>VLOOKUP($BR861,Tables!$D$14:$K$27,8,FALSE)</f>
        <v>0</v>
      </c>
      <c r="BA861" s="59">
        <f>IF(OR(BR861="T150",BR861="HYBT150"),W861*Tables!$L$23,0)</f>
        <v>0</v>
      </c>
      <c r="BB861" s="59">
        <f>IF(OR(BR861="T200",BR861="HYBT200"),W861*Tables!$E$24,0)</f>
        <v>0</v>
      </c>
      <c r="BC861" s="61">
        <f t="shared" si="178"/>
        <v>0</v>
      </c>
      <c r="BD861" s="55" t="str">
        <f t="shared" si="189"/>
        <v/>
      </c>
      <c r="BE861" s="55" t="str">
        <f t="shared" si="189"/>
        <v/>
      </c>
      <c r="BF861" s="55" t="str">
        <f t="shared" si="189"/>
        <v/>
      </c>
      <c r="BG861" s="55" t="str">
        <f t="shared" si="189"/>
        <v/>
      </c>
      <c r="BH861" s="55" t="str">
        <f t="shared" si="189"/>
        <v/>
      </c>
      <c r="BI861" s="55" t="str">
        <f t="shared" si="189"/>
        <v/>
      </c>
      <c r="BJ861" s="55" t="str">
        <f t="shared" si="189"/>
        <v/>
      </c>
      <c r="BK861" s="55" t="str">
        <f t="shared" si="189"/>
        <v/>
      </c>
      <c r="BL861" s="55" t="str">
        <f t="shared" si="189"/>
        <v/>
      </c>
      <c r="BM861" s="55" t="str">
        <f t="shared" si="189"/>
        <v/>
      </c>
      <c r="BN861" s="55" t="str">
        <f t="shared" si="189"/>
        <v/>
      </c>
      <c r="BO861" s="55" t="str">
        <f t="shared" si="189"/>
        <v/>
      </c>
      <c r="BP861" s="55" t="str">
        <f t="shared" si="189"/>
        <v/>
      </c>
      <c r="BQ861" s="55" t="str">
        <f t="shared" si="189"/>
        <v/>
      </c>
      <c r="BR861" s="62" t="str">
        <f t="shared" si="179"/>
        <v>Base</v>
      </c>
      <c r="BS861" s="62" t="str">
        <f t="shared" si="180"/>
        <v/>
      </c>
      <c r="BT861" s="63">
        <f t="shared" si="181"/>
        <v>1</v>
      </c>
      <c r="BU861" s="64">
        <f t="shared" si="182"/>
        <v>-0.94</v>
      </c>
      <c r="BV861" s="64">
        <f t="shared" si="183"/>
        <v>-0.88</v>
      </c>
      <c r="BW861" s="64">
        <f t="shared" si="184"/>
        <v>0</v>
      </c>
      <c r="BX861" s="65">
        <f t="shared" si="185"/>
        <v>-0.94</v>
      </c>
      <c r="BY861" s="65">
        <f t="shared" si="186"/>
        <v>-0.88</v>
      </c>
      <c r="BZ861" s="65">
        <f t="shared" si="187"/>
        <v>2</v>
      </c>
    </row>
    <row r="862" spans="1:78" ht="15.5" x14ac:dyDescent="0.35">
      <c r="A862"/>
      <c r="B862"/>
      <c r="C862"/>
      <c r="D862"/>
      <c r="E862"/>
      <c r="F862"/>
      <c r="G862"/>
      <c r="H862"/>
      <c r="I862" s="13"/>
      <c r="J862" s="13"/>
      <c r="K862" s="13"/>
      <c r="L862"/>
      <c r="M862"/>
      <c r="N862"/>
      <c r="O862"/>
      <c r="P862"/>
      <c r="Q862"/>
      <c r="R862"/>
      <c r="S862"/>
      <c r="T862"/>
      <c r="U862"/>
      <c r="V862"/>
      <c r="W862"/>
      <c r="X862"/>
      <c r="Y862"/>
      <c r="Z862"/>
      <c r="AA862"/>
      <c r="AB862"/>
      <c r="AC862"/>
      <c r="AD862"/>
      <c r="AE862"/>
      <c r="AF862"/>
      <c r="AG862" s="13"/>
      <c r="AH862" s="13"/>
      <c r="AI862"/>
      <c r="AJ862"/>
      <c r="AK862"/>
      <c r="AL862"/>
      <c r="AM862"/>
      <c r="AN862"/>
      <c r="AO862"/>
      <c r="AP862"/>
      <c r="AQ862"/>
      <c r="AR862"/>
      <c r="AS862"/>
      <c r="AT862" s="59">
        <f>VLOOKUP($BR862,Tables!$D$14:$I$27,2,FALSE)*W862</f>
        <v>0</v>
      </c>
      <c r="AU862" s="59">
        <f>VLOOKUP($BR862,Tables!$D$14:$I$27,3,FALSE)</f>
        <v>0</v>
      </c>
      <c r="AV862" s="59">
        <f>VLOOKUP($BR862,Tables!$D$14:$I$27,4,FALSE)*W862</f>
        <v>0</v>
      </c>
      <c r="AW862" s="59">
        <f>VLOOKUP($BR862,Tables!$D$14:$I$27,5,FALSE)*W862</f>
        <v>0</v>
      </c>
      <c r="AX862" s="52">
        <f>IF(ISERROR(VLOOKUP(V862,Tables!$A$2:$B$27,2,FALSE))=TRUE,0,VLOOKUP(V862,Tables!$A$2:$B$27,2,FALSE))*VLOOKUP(BR862,Tables!$D$14:$J$27,7,FALSE)</f>
        <v>0</v>
      </c>
      <c r="AY862" s="52">
        <f>IF(ISERROR(VLOOKUP(BS862,Tables!$A$2:$B$31,2,FALSE))=TRUE,0,VLOOKUP(BS862,Tables!$A$2:$B$31,2,FALSE))</f>
        <v>0</v>
      </c>
      <c r="AZ862" s="59">
        <f>VLOOKUP($BR862,Tables!$D$14:$K$27,8,FALSE)</f>
        <v>0</v>
      </c>
      <c r="BA862" s="59">
        <f>IF(OR(BR862="T150",BR862="HYBT150"),W862*Tables!$L$23,0)</f>
        <v>0</v>
      </c>
      <c r="BB862" s="59">
        <f>IF(OR(BR862="T200",BR862="HYBT200"),W862*Tables!$E$24,0)</f>
        <v>0</v>
      </c>
      <c r="BC862" s="61">
        <f t="shared" si="178"/>
        <v>0</v>
      </c>
      <c r="BD862" s="55" t="str">
        <f t="shared" si="189"/>
        <v/>
      </c>
      <c r="BE862" s="55" t="str">
        <f t="shared" si="189"/>
        <v/>
      </c>
      <c r="BF862" s="55" t="str">
        <f t="shared" si="189"/>
        <v/>
      </c>
      <c r="BG862" s="55" t="str">
        <f t="shared" si="189"/>
        <v/>
      </c>
      <c r="BH862" s="55" t="str">
        <f t="shared" si="189"/>
        <v/>
      </c>
      <c r="BI862" s="55" t="str">
        <f t="shared" si="189"/>
        <v/>
      </c>
      <c r="BJ862" s="55" t="str">
        <f t="shared" si="189"/>
        <v/>
      </c>
      <c r="BK862" s="55" t="str">
        <f t="shared" si="189"/>
        <v/>
      </c>
      <c r="BL862" s="55" t="str">
        <f t="shared" si="189"/>
        <v/>
      </c>
      <c r="BM862" s="55" t="str">
        <f t="shared" si="189"/>
        <v/>
      </c>
      <c r="BN862" s="55" t="str">
        <f t="shared" si="189"/>
        <v/>
      </c>
      <c r="BO862" s="55" t="str">
        <f t="shared" si="189"/>
        <v/>
      </c>
      <c r="BP862" s="55" t="str">
        <f t="shared" si="189"/>
        <v/>
      </c>
      <c r="BQ862" s="55" t="str">
        <f t="shared" si="189"/>
        <v/>
      </c>
      <c r="BR862" s="62" t="str">
        <f t="shared" si="179"/>
        <v>Base</v>
      </c>
      <c r="BS862" s="62" t="str">
        <f t="shared" si="180"/>
        <v/>
      </c>
      <c r="BT862" s="63">
        <f t="shared" si="181"/>
        <v>1</v>
      </c>
      <c r="BU862" s="64">
        <f t="shared" si="182"/>
        <v>-0.94</v>
      </c>
      <c r="BV862" s="64">
        <f t="shared" si="183"/>
        <v>-0.88</v>
      </c>
      <c r="BW862" s="64">
        <f t="shared" si="184"/>
        <v>0</v>
      </c>
      <c r="BX862" s="65">
        <f t="shared" si="185"/>
        <v>-0.94</v>
      </c>
      <c r="BY862" s="65">
        <f t="shared" si="186"/>
        <v>-0.88</v>
      </c>
      <c r="BZ862" s="65">
        <f t="shared" si="187"/>
        <v>2</v>
      </c>
    </row>
    <row r="863" spans="1:78" ht="15.5" x14ac:dyDescent="0.35">
      <c r="A863"/>
      <c r="B863"/>
      <c r="C863"/>
      <c r="D863"/>
      <c r="E863"/>
      <c r="F863"/>
      <c r="G863"/>
      <c r="H863"/>
      <c r="I863" s="13"/>
      <c r="J863" s="13"/>
      <c r="K863" s="13"/>
      <c r="L863"/>
      <c r="M863"/>
      <c r="N863"/>
      <c r="O863"/>
      <c r="P863"/>
      <c r="Q863"/>
      <c r="R863"/>
      <c r="S863"/>
      <c r="T863"/>
      <c r="U863"/>
      <c r="V863"/>
      <c r="W863"/>
      <c r="X863"/>
      <c r="Y863"/>
      <c r="Z863"/>
      <c r="AA863"/>
      <c r="AB863"/>
      <c r="AC863"/>
      <c r="AD863"/>
      <c r="AE863"/>
      <c r="AF863"/>
      <c r="AG863" s="13"/>
      <c r="AH863" s="13"/>
      <c r="AI863"/>
      <c r="AJ863"/>
      <c r="AK863"/>
      <c r="AL863"/>
      <c r="AM863"/>
      <c r="AN863" s="13"/>
      <c r="AO863" s="13"/>
      <c r="AP863"/>
      <c r="AQ863"/>
      <c r="AR863"/>
      <c r="AS863"/>
      <c r="AT863" s="59">
        <f>VLOOKUP($BR863,Tables!$D$14:$I$27,2,FALSE)*W863</f>
        <v>0</v>
      </c>
      <c r="AU863" s="59">
        <f>VLOOKUP($BR863,Tables!$D$14:$I$27,3,FALSE)</f>
        <v>0</v>
      </c>
      <c r="AV863" s="59">
        <f>VLOOKUP($BR863,Tables!$D$14:$I$27,4,FALSE)*W863</f>
        <v>0</v>
      </c>
      <c r="AW863" s="59">
        <f>VLOOKUP($BR863,Tables!$D$14:$I$27,5,FALSE)*W863</f>
        <v>0</v>
      </c>
      <c r="AX863" s="52">
        <f>IF(ISERROR(VLOOKUP(V863,Tables!$A$2:$B$27,2,FALSE))=TRUE,0,VLOOKUP(V863,Tables!$A$2:$B$27,2,FALSE))*VLOOKUP(BR863,Tables!$D$14:$J$27,7,FALSE)</f>
        <v>0</v>
      </c>
      <c r="AY863" s="52">
        <f>IF(ISERROR(VLOOKUP(BS863,Tables!$A$2:$B$31,2,FALSE))=TRUE,0,VLOOKUP(BS863,Tables!$A$2:$B$31,2,FALSE))</f>
        <v>0</v>
      </c>
      <c r="AZ863" s="59">
        <f>VLOOKUP($BR863,Tables!$D$14:$K$27,8,FALSE)</f>
        <v>0</v>
      </c>
      <c r="BA863" s="59">
        <f>IF(OR(BR863="T150",BR863="HYBT150"),W863*Tables!$L$23,0)</f>
        <v>0</v>
      </c>
      <c r="BB863" s="59">
        <f>IF(OR(BR863="T200",BR863="HYBT200"),W863*Tables!$E$24,0)</f>
        <v>0</v>
      </c>
      <c r="BC863" s="61">
        <f t="shared" si="178"/>
        <v>0</v>
      </c>
      <c r="BD863" s="55" t="str">
        <f t="shared" si="189"/>
        <v/>
      </c>
      <c r="BE863" s="55" t="str">
        <f t="shared" si="189"/>
        <v/>
      </c>
      <c r="BF863" s="55" t="str">
        <f t="shared" si="189"/>
        <v/>
      </c>
      <c r="BG863" s="55" t="str">
        <f t="shared" si="189"/>
        <v/>
      </c>
      <c r="BH863" s="55" t="str">
        <f t="shared" si="189"/>
        <v/>
      </c>
      <c r="BI863" s="55" t="str">
        <f t="shared" si="189"/>
        <v/>
      </c>
      <c r="BJ863" s="55" t="str">
        <f t="shared" si="189"/>
        <v/>
      </c>
      <c r="BK863" s="55" t="str">
        <f t="shared" si="189"/>
        <v/>
      </c>
      <c r="BL863" s="55" t="str">
        <f t="shared" si="189"/>
        <v/>
      </c>
      <c r="BM863" s="55" t="str">
        <f t="shared" si="189"/>
        <v/>
      </c>
      <c r="BN863" s="55" t="str">
        <f t="shared" si="189"/>
        <v/>
      </c>
      <c r="BO863" s="55" t="str">
        <f t="shared" si="189"/>
        <v/>
      </c>
      <c r="BP863" s="55" t="str">
        <f t="shared" si="189"/>
        <v/>
      </c>
      <c r="BQ863" s="55" t="str">
        <f t="shared" si="189"/>
        <v/>
      </c>
      <c r="BR863" s="62" t="str">
        <f t="shared" si="179"/>
        <v>Base</v>
      </c>
      <c r="BS863" s="62" t="str">
        <f t="shared" si="180"/>
        <v/>
      </c>
      <c r="BT863" s="63">
        <f t="shared" si="181"/>
        <v>1</v>
      </c>
      <c r="BU863" s="64">
        <f t="shared" si="182"/>
        <v>-0.94</v>
      </c>
      <c r="BV863" s="64">
        <f t="shared" si="183"/>
        <v>-0.88</v>
      </c>
      <c r="BW863" s="64">
        <f t="shared" si="184"/>
        <v>0</v>
      </c>
      <c r="BX863" s="65">
        <f t="shared" si="185"/>
        <v>-0.94</v>
      </c>
      <c r="BY863" s="65">
        <f t="shared" si="186"/>
        <v>-0.88</v>
      </c>
      <c r="BZ863" s="65">
        <f t="shared" si="187"/>
        <v>2</v>
      </c>
    </row>
    <row r="864" spans="1:78" ht="15.5" x14ac:dyDescent="0.35">
      <c r="A864"/>
      <c r="B864"/>
      <c r="C864"/>
      <c r="D864"/>
      <c r="E864"/>
      <c r="F864"/>
      <c r="G864"/>
      <c r="H864"/>
      <c r="I864" s="13"/>
      <c r="J864" s="13"/>
      <c r="K864" s="13"/>
      <c r="L864"/>
      <c r="M864"/>
      <c r="N864"/>
      <c r="O864"/>
      <c r="P864"/>
      <c r="Q864"/>
      <c r="R864"/>
      <c r="S864"/>
      <c r="T864"/>
      <c r="U864"/>
      <c r="V864"/>
      <c r="W864"/>
      <c r="X864"/>
      <c r="Y864"/>
      <c r="Z864"/>
      <c r="AA864"/>
      <c r="AB864"/>
      <c r="AC864"/>
      <c r="AD864"/>
      <c r="AE864"/>
      <c r="AF864"/>
      <c r="AG864" s="13"/>
      <c r="AH864" s="13"/>
      <c r="AI864"/>
      <c r="AJ864"/>
      <c r="AK864"/>
      <c r="AL864"/>
      <c r="AM864"/>
      <c r="AN864"/>
      <c r="AO864"/>
      <c r="AP864"/>
      <c r="AQ864"/>
      <c r="AR864"/>
      <c r="AS864"/>
      <c r="AT864" s="59">
        <f>VLOOKUP($BR864,Tables!$D$14:$I$27,2,FALSE)*W864</f>
        <v>0</v>
      </c>
      <c r="AU864" s="59">
        <f>VLOOKUP($BR864,Tables!$D$14:$I$27,3,FALSE)</f>
        <v>0</v>
      </c>
      <c r="AV864" s="59">
        <f>VLOOKUP($BR864,Tables!$D$14:$I$27,4,FALSE)*W864</f>
        <v>0</v>
      </c>
      <c r="AW864" s="59">
        <f>VLOOKUP($BR864,Tables!$D$14:$I$27,5,FALSE)*W864</f>
        <v>0</v>
      </c>
      <c r="AX864" s="52">
        <f>IF(ISERROR(VLOOKUP(V864,Tables!$A$2:$B$27,2,FALSE))=TRUE,0,VLOOKUP(V864,Tables!$A$2:$B$27,2,FALSE))*VLOOKUP(BR864,Tables!$D$14:$J$27,7,FALSE)</f>
        <v>0</v>
      </c>
      <c r="AY864" s="52">
        <f>IF(ISERROR(VLOOKUP(BS864,Tables!$A$2:$B$31,2,FALSE))=TRUE,0,VLOOKUP(BS864,Tables!$A$2:$B$31,2,FALSE))</f>
        <v>0</v>
      </c>
      <c r="AZ864" s="59">
        <f>VLOOKUP($BR864,Tables!$D$14:$K$27,8,FALSE)</f>
        <v>0</v>
      </c>
      <c r="BA864" s="59">
        <f>IF(OR(BR864="T150",BR864="HYBT150"),W864*Tables!$L$23,0)</f>
        <v>0</v>
      </c>
      <c r="BB864" s="59">
        <f>IF(OR(BR864="T200",BR864="HYBT200"),W864*Tables!$E$24,0)</f>
        <v>0</v>
      </c>
      <c r="BC864" s="61">
        <f t="shared" si="178"/>
        <v>0</v>
      </c>
      <c r="BD864" s="55" t="str">
        <f t="shared" si="189"/>
        <v/>
      </c>
      <c r="BE864" s="55" t="str">
        <f t="shared" si="189"/>
        <v/>
      </c>
      <c r="BF864" s="55" t="str">
        <f t="shared" si="189"/>
        <v/>
      </c>
      <c r="BG864" s="55" t="str">
        <f t="shared" si="189"/>
        <v/>
      </c>
      <c r="BH864" s="55" t="str">
        <f t="shared" si="189"/>
        <v/>
      </c>
      <c r="BI864" s="55" t="str">
        <f t="shared" si="189"/>
        <v/>
      </c>
      <c r="BJ864" s="55" t="str">
        <f t="shared" si="189"/>
        <v/>
      </c>
      <c r="BK864" s="55" t="str">
        <f t="shared" si="189"/>
        <v/>
      </c>
      <c r="BL864" s="55" t="str">
        <f t="shared" si="189"/>
        <v/>
      </c>
      <c r="BM864" s="55" t="str">
        <f t="shared" si="189"/>
        <v/>
      </c>
      <c r="BN864" s="55" t="str">
        <f t="shared" si="189"/>
        <v/>
      </c>
      <c r="BO864" s="55" t="str">
        <f t="shared" si="189"/>
        <v/>
      </c>
      <c r="BP864" s="55" t="str">
        <f t="shared" si="189"/>
        <v/>
      </c>
      <c r="BQ864" s="55" t="str">
        <f t="shared" si="189"/>
        <v/>
      </c>
      <c r="BR864" s="62" t="str">
        <f t="shared" si="179"/>
        <v>Base</v>
      </c>
      <c r="BS864" s="62" t="str">
        <f t="shared" si="180"/>
        <v/>
      </c>
      <c r="BT864" s="63">
        <f t="shared" si="181"/>
        <v>1</v>
      </c>
      <c r="BU864" s="64">
        <f t="shared" si="182"/>
        <v>-0.94</v>
      </c>
      <c r="BV864" s="64">
        <f t="shared" si="183"/>
        <v>-0.88</v>
      </c>
      <c r="BW864" s="64">
        <f t="shared" si="184"/>
        <v>0</v>
      </c>
      <c r="BX864" s="65">
        <f t="shared" si="185"/>
        <v>-0.94</v>
      </c>
      <c r="BY864" s="65">
        <f t="shared" si="186"/>
        <v>-0.88</v>
      </c>
      <c r="BZ864" s="65">
        <f t="shared" si="187"/>
        <v>2</v>
      </c>
    </row>
    <row r="865" spans="1:78" ht="15.5" x14ac:dyDescent="0.35">
      <c r="A865"/>
      <c r="B865"/>
      <c r="C865"/>
      <c r="D865"/>
      <c r="E865"/>
      <c r="F865"/>
      <c r="G865"/>
      <c r="H865"/>
      <c r="I865" s="13"/>
      <c r="J865" s="13"/>
      <c r="K865" s="13"/>
      <c r="L865"/>
      <c r="M865"/>
      <c r="N865"/>
      <c r="O865"/>
      <c r="P865"/>
      <c r="Q865"/>
      <c r="R865"/>
      <c r="S865"/>
      <c r="T865"/>
      <c r="U865"/>
      <c r="V865"/>
      <c r="W865"/>
      <c r="X865"/>
      <c r="Y865"/>
      <c r="Z865"/>
      <c r="AA865"/>
      <c r="AB865"/>
      <c r="AC865"/>
      <c r="AD865"/>
      <c r="AE865"/>
      <c r="AF865"/>
      <c r="AG865" s="13"/>
      <c r="AH865" s="13"/>
      <c r="AI865"/>
      <c r="AJ865"/>
      <c r="AK865"/>
      <c r="AL865"/>
      <c r="AM865"/>
      <c r="AN865" s="13"/>
      <c r="AO865" s="13"/>
      <c r="AP865"/>
      <c r="AQ865"/>
      <c r="AR865"/>
      <c r="AS865"/>
      <c r="AT865" s="59">
        <f>VLOOKUP($BR865,Tables!$D$14:$I$27,2,FALSE)*W865</f>
        <v>0</v>
      </c>
      <c r="AU865" s="59">
        <f>VLOOKUP($BR865,Tables!$D$14:$I$27,3,FALSE)</f>
        <v>0</v>
      </c>
      <c r="AV865" s="59">
        <f>VLOOKUP($BR865,Tables!$D$14:$I$27,4,FALSE)*W865</f>
        <v>0</v>
      </c>
      <c r="AW865" s="59">
        <f>VLOOKUP($BR865,Tables!$D$14:$I$27,5,FALSE)*W865</f>
        <v>0</v>
      </c>
      <c r="AX865" s="52">
        <f>IF(ISERROR(VLOOKUP(V865,Tables!$A$2:$B$27,2,FALSE))=TRUE,0,VLOOKUP(V865,Tables!$A$2:$B$27,2,FALSE))*VLOOKUP(BR865,Tables!$D$14:$J$27,7,FALSE)</f>
        <v>0</v>
      </c>
      <c r="AY865" s="52">
        <f>IF(ISERROR(VLOOKUP(BS865,Tables!$A$2:$B$31,2,FALSE))=TRUE,0,VLOOKUP(BS865,Tables!$A$2:$B$31,2,FALSE))</f>
        <v>0</v>
      </c>
      <c r="AZ865" s="59">
        <f>VLOOKUP($BR865,Tables!$D$14:$K$27,8,FALSE)</f>
        <v>0</v>
      </c>
      <c r="BA865" s="59">
        <f>IF(OR(BR865="T150",BR865="HYBT150"),W865*Tables!$L$23,0)</f>
        <v>0</v>
      </c>
      <c r="BB865" s="59">
        <f>IF(OR(BR865="T200",BR865="HYBT200"),W865*Tables!$E$24,0)</f>
        <v>0</v>
      </c>
      <c r="BC865" s="61">
        <f t="shared" si="178"/>
        <v>0</v>
      </c>
      <c r="BD865" s="55" t="str">
        <f t="shared" si="189"/>
        <v/>
      </c>
      <c r="BE865" s="55" t="str">
        <f t="shared" si="189"/>
        <v/>
      </c>
      <c r="BF865" s="55" t="str">
        <f t="shared" si="189"/>
        <v/>
      </c>
      <c r="BG865" s="55" t="str">
        <f t="shared" si="189"/>
        <v/>
      </c>
      <c r="BH865" s="55" t="str">
        <f t="shared" si="189"/>
        <v/>
      </c>
      <c r="BI865" s="55" t="str">
        <f t="shared" si="189"/>
        <v/>
      </c>
      <c r="BJ865" s="55" t="str">
        <f t="shared" si="189"/>
        <v/>
      </c>
      <c r="BK865" s="55" t="str">
        <f t="shared" si="189"/>
        <v/>
      </c>
      <c r="BL865" s="55" t="str">
        <f t="shared" si="189"/>
        <v/>
      </c>
      <c r="BM865" s="55" t="str">
        <f t="shared" si="189"/>
        <v/>
      </c>
      <c r="BN865" s="55" t="str">
        <f t="shared" si="189"/>
        <v/>
      </c>
      <c r="BO865" s="55" t="str">
        <f t="shared" si="189"/>
        <v/>
      </c>
      <c r="BP865" s="55" t="str">
        <f t="shared" si="189"/>
        <v/>
      </c>
      <c r="BQ865" s="55" t="str">
        <f t="shared" si="189"/>
        <v/>
      </c>
      <c r="BR865" s="62" t="str">
        <f t="shared" si="179"/>
        <v>Base</v>
      </c>
      <c r="BS865" s="62" t="str">
        <f t="shared" si="180"/>
        <v/>
      </c>
      <c r="BT865" s="63">
        <f t="shared" si="181"/>
        <v>1</v>
      </c>
      <c r="BU865" s="64">
        <f t="shared" si="182"/>
        <v>-0.94</v>
      </c>
      <c r="BV865" s="64">
        <f t="shared" si="183"/>
        <v>-0.88</v>
      </c>
      <c r="BW865" s="64">
        <f t="shared" si="184"/>
        <v>0</v>
      </c>
      <c r="BX865" s="65">
        <f t="shared" si="185"/>
        <v>-0.94</v>
      </c>
      <c r="BY865" s="65">
        <f t="shared" si="186"/>
        <v>-0.88</v>
      </c>
      <c r="BZ865" s="65">
        <f t="shared" si="187"/>
        <v>2</v>
      </c>
    </row>
    <row r="866" spans="1:78" ht="15.5" x14ac:dyDescent="0.35">
      <c r="A866"/>
      <c r="B866"/>
      <c r="C866"/>
      <c r="D866"/>
      <c r="E866"/>
      <c r="F866"/>
      <c r="G866"/>
      <c r="H866"/>
      <c r="I866" s="13"/>
      <c r="J866" s="13"/>
      <c r="K866" s="13"/>
      <c r="L866"/>
      <c r="M866"/>
      <c r="N866"/>
      <c r="O866"/>
      <c r="P866"/>
      <c r="Q866"/>
      <c r="R866"/>
      <c r="S866"/>
      <c r="T866"/>
      <c r="U866"/>
      <c r="V866"/>
      <c r="W866"/>
      <c r="X866"/>
      <c r="Y866"/>
      <c r="Z866"/>
      <c r="AA866"/>
      <c r="AB866"/>
      <c r="AC866"/>
      <c r="AD866"/>
      <c r="AE866"/>
      <c r="AF866"/>
      <c r="AG866" s="13"/>
      <c r="AH866" s="13"/>
      <c r="AI866"/>
      <c r="AJ866"/>
      <c r="AK866"/>
      <c r="AL866"/>
      <c r="AM866"/>
      <c r="AN866" s="13"/>
      <c r="AO866" s="13"/>
      <c r="AP866"/>
      <c r="AQ866"/>
      <c r="AR866"/>
      <c r="AS866"/>
      <c r="AT866" s="59">
        <f>VLOOKUP($BR866,Tables!$D$14:$I$27,2,FALSE)*W866</f>
        <v>0</v>
      </c>
      <c r="AU866" s="59">
        <f>VLOOKUP($BR866,Tables!$D$14:$I$27,3,FALSE)</f>
        <v>0</v>
      </c>
      <c r="AV866" s="59">
        <f>VLOOKUP($BR866,Tables!$D$14:$I$27,4,FALSE)*W866</f>
        <v>0</v>
      </c>
      <c r="AW866" s="59">
        <f>VLOOKUP($BR866,Tables!$D$14:$I$27,5,FALSE)*W866</f>
        <v>0</v>
      </c>
      <c r="AX866" s="52">
        <f>IF(ISERROR(VLOOKUP(V866,Tables!$A$2:$B$27,2,FALSE))=TRUE,0,VLOOKUP(V866,Tables!$A$2:$B$27,2,FALSE))*VLOOKUP(BR866,Tables!$D$14:$J$27,7,FALSE)</f>
        <v>0</v>
      </c>
      <c r="AY866" s="52">
        <f>IF(ISERROR(VLOOKUP(BS866,Tables!$A$2:$B$31,2,FALSE))=TRUE,0,VLOOKUP(BS866,Tables!$A$2:$B$31,2,FALSE))</f>
        <v>0</v>
      </c>
      <c r="AZ866" s="59">
        <f>VLOOKUP($BR866,Tables!$D$14:$K$27,8,FALSE)</f>
        <v>0</v>
      </c>
      <c r="BA866" s="59">
        <f>IF(OR(BR866="T150",BR866="HYBT150"),W866*Tables!$L$23,0)</f>
        <v>0</v>
      </c>
      <c r="BB866" s="59">
        <f>IF(OR(BR866="T200",BR866="HYBT200"),W866*Tables!$E$24,0)</f>
        <v>0</v>
      </c>
      <c r="BC866" s="61">
        <f t="shared" si="178"/>
        <v>0</v>
      </c>
      <c r="BD866" s="55" t="str">
        <f t="shared" si="189"/>
        <v/>
      </c>
      <c r="BE866" s="55" t="str">
        <f t="shared" si="189"/>
        <v/>
      </c>
      <c r="BF866" s="55" t="str">
        <f t="shared" si="189"/>
        <v/>
      </c>
      <c r="BG866" s="55" t="str">
        <f t="shared" si="189"/>
        <v/>
      </c>
      <c r="BH866" s="55" t="str">
        <f t="shared" si="189"/>
        <v/>
      </c>
      <c r="BI866" s="55" t="str">
        <f t="shared" si="189"/>
        <v/>
      </c>
      <c r="BJ866" s="55" t="str">
        <f t="shared" si="189"/>
        <v/>
      </c>
      <c r="BK866" s="55" t="str">
        <f t="shared" si="189"/>
        <v/>
      </c>
      <c r="BL866" s="55" t="str">
        <f t="shared" si="189"/>
        <v/>
      </c>
      <c r="BM866" s="55" t="str">
        <f t="shared" si="189"/>
        <v/>
      </c>
      <c r="BN866" s="55" t="str">
        <f t="shared" si="189"/>
        <v/>
      </c>
      <c r="BO866" s="55" t="str">
        <f t="shared" si="189"/>
        <v/>
      </c>
      <c r="BP866" s="55" t="str">
        <f t="shared" si="189"/>
        <v/>
      </c>
      <c r="BQ866" s="55" t="str">
        <f t="shared" si="189"/>
        <v/>
      </c>
      <c r="BR866" s="62" t="str">
        <f t="shared" si="179"/>
        <v>Base</v>
      </c>
      <c r="BS866" s="62" t="str">
        <f t="shared" si="180"/>
        <v/>
      </c>
      <c r="BT866" s="63">
        <f t="shared" si="181"/>
        <v>1</v>
      </c>
      <c r="BU866" s="64">
        <f t="shared" si="182"/>
        <v>-0.94</v>
      </c>
      <c r="BV866" s="64">
        <f t="shared" si="183"/>
        <v>-0.88</v>
      </c>
      <c r="BW866" s="64">
        <f t="shared" si="184"/>
        <v>0</v>
      </c>
      <c r="BX866" s="65">
        <f t="shared" si="185"/>
        <v>-0.94</v>
      </c>
      <c r="BY866" s="65">
        <f t="shared" si="186"/>
        <v>-0.88</v>
      </c>
      <c r="BZ866" s="65">
        <f t="shared" si="187"/>
        <v>2</v>
      </c>
    </row>
    <row r="867" spans="1:78" ht="15.5" x14ac:dyDescent="0.35">
      <c r="A867"/>
      <c r="B867"/>
      <c r="C867"/>
      <c r="D867"/>
      <c r="E867"/>
      <c r="F867"/>
      <c r="G867"/>
      <c r="H867"/>
      <c r="I867" s="13"/>
      <c r="J867" s="13"/>
      <c r="K867" s="13"/>
      <c r="L867"/>
      <c r="M867"/>
      <c r="N867"/>
      <c r="O867"/>
      <c r="P867"/>
      <c r="Q867"/>
      <c r="R867"/>
      <c r="S867"/>
      <c r="T867"/>
      <c r="U867"/>
      <c r="V867"/>
      <c r="W867"/>
      <c r="X867"/>
      <c r="Y867"/>
      <c r="Z867"/>
      <c r="AA867"/>
      <c r="AB867"/>
      <c r="AC867"/>
      <c r="AD867"/>
      <c r="AE867"/>
      <c r="AF867"/>
      <c r="AG867" s="13"/>
      <c r="AH867" s="13"/>
      <c r="AI867"/>
      <c r="AJ867"/>
      <c r="AK867"/>
      <c r="AL867"/>
      <c r="AM867"/>
      <c r="AN867"/>
      <c r="AO867"/>
      <c r="AP867"/>
      <c r="AQ867"/>
      <c r="AR867"/>
      <c r="AS867"/>
      <c r="AT867" s="59">
        <f>VLOOKUP($BR867,Tables!$D$14:$I$27,2,FALSE)*W867</f>
        <v>0</v>
      </c>
      <c r="AU867" s="59">
        <f>VLOOKUP($BR867,Tables!$D$14:$I$27,3,FALSE)</f>
        <v>0</v>
      </c>
      <c r="AV867" s="59">
        <f>VLOOKUP($BR867,Tables!$D$14:$I$27,4,FALSE)*W867</f>
        <v>0</v>
      </c>
      <c r="AW867" s="59">
        <f>VLOOKUP($BR867,Tables!$D$14:$I$27,5,FALSE)*W867</f>
        <v>0</v>
      </c>
      <c r="AX867" s="52">
        <f>IF(ISERROR(VLOOKUP(V867,Tables!$A$2:$B$27,2,FALSE))=TRUE,0,VLOOKUP(V867,Tables!$A$2:$B$27,2,FALSE))*VLOOKUP(BR867,Tables!$D$14:$J$27,7,FALSE)</f>
        <v>0</v>
      </c>
      <c r="AY867" s="52">
        <f>IF(ISERROR(VLOOKUP(BS867,Tables!$A$2:$B$31,2,FALSE))=TRUE,0,VLOOKUP(BS867,Tables!$A$2:$B$31,2,FALSE))</f>
        <v>0</v>
      </c>
      <c r="AZ867" s="59">
        <f>VLOOKUP($BR867,Tables!$D$14:$K$27,8,FALSE)</f>
        <v>0</v>
      </c>
      <c r="BA867" s="59">
        <f>IF(OR(BR867="T150",BR867="HYBT150"),W867*Tables!$L$23,0)</f>
        <v>0</v>
      </c>
      <c r="BB867" s="59">
        <f>IF(OR(BR867="T200",BR867="HYBT200"),W867*Tables!$E$24,0)</f>
        <v>0</v>
      </c>
      <c r="BC867" s="61">
        <f t="shared" si="178"/>
        <v>0</v>
      </c>
      <c r="BD867" s="55" t="str">
        <f t="shared" si="189"/>
        <v/>
      </c>
      <c r="BE867" s="55" t="str">
        <f t="shared" si="189"/>
        <v/>
      </c>
      <c r="BF867" s="55" t="str">
        <f t="shared" si="189"/>
        <v/>
      </c>
      <c r="BG867" s="55" t="str">
        <f t="shared" si="189"/>
        <v/>
      </c>
      <c r="BH867" s="55" t="str">
        <f t="shared" si="189"/>
        <v/>
      </c>
      <c r="BI867" s="55" t="str">
        <f t="shared" si="189"/>
        <v/>
      </c>
      <c r="BJ867" s="55" t="str">
        <f t="shared" si="189"/>
        <v/>
      </c>
      <c r="BK867" s="55" t="str">
        <f t="shared" si="189"/>
        <v/>
      </c>
      <c r="BL867" s="55" t="str">
        <f t="shared" si="189"/>
        <v/>
      </c>
      <c r="BM867" s="55" t="str">
        <f t="shared" si="189"/>
        <v/>
      </c>
      <c r="BN867" s="55" t="str">
        <f t="shared" si="189"/>
        <v/>
      </c>
      <c r="BO867" s="55" t="str">
        <f t="shared" si="189"/>
        <v/>
      </c>
      <c r="BP867" s="55" t="str">
        <f t="shared" si="189"/>
        <v/>
      </c>
      <c r="BQ867" s="55" t="str">
        <f t="shared" si="189"/>
        <v/>
      </c>
      <c r="BR867" s="62" t="str">
        <f t="shared" si="179"/>
        <v>Base</v>
      </c>
      <c r="BS867" s="62" t="str">
        <f t="shared" si="180"/>
        <v/>
      </c>
      <c r="BT867" s="63">
        <f t="shared" si="181"/>
        <v>1</v>
      </c>
      <c r="BU867" s="64">
        <f t="shared" si="182"/>
        <v>-0.94</v>
      </c>
      <c r="BV867" s="64">
        <f t="shared" si="183"/>
        <v>-0.88</v>
      </c>
      <c r="BW867" s="64">
        <f t="shared" si="184"/>
        <v>0</v>
      </c>
      <c r="BX867" s="65">
        <f t="shared" si="185"/>
        <v>-0.94</v>
      </c>
      <c r="BY867" s="65">
        <f t="shared" si="186"/>
        <v>-0.88</v>
      </c>
      <c r="BZ867" s="65">
        <f t="shared" si="187"/>
        <v>2</v>
      </c>
    </row>
    <row r="868" spans="1:78" ht="15.5" x14ac:dyDescent="0.35">
      <c r="A868"/>
      <c r="B868"/>
      <c r="C868"/>
      <c r="D868"/>
      <c r="E868"/>
      <c r="F868"/>
      <c r="G868"/>
      <c r="H868"/>
      <c r="I868" s="13"/>
      <c r="J868" s="13"/>
      <c r="K868" s="13"/>
      <c r="L868"/>
      <c r="M868"/>
      <c r="N868"/>
      <c r="O868"/>
      <c r="P868"/>
      <c r="Q868"/>
      <c r="R868"/>
      <c r="S868"/>
      <c r="T868"/>
      <c r="U868"/>
      <c r="V868"/>
      <c r="W868"/>
      <c r="X868"/>
      <c r="Y868"/>
      <c r="Z868"/>
      <c r="AA868"/>
      <c r="AB868"/>
      <c r="AC868"/>
      <c r="AD868"/>
      <c r="AE868"/>
      <c r="AF868"/>
      <c r="AG868" s="13"/>
      <c r="AH868" s="13"/>
      <c r="AI868"/>
      <c r="AJ868"/>
      <c r="AK868"/>
      <c r="AL868"/>
      <c r="AM868"/>
      <c r="AN868"/>
      <c r="AO868"/>
      <c r="AP868"/>
      <c r="AQ868"/>
      <c r="AR868"/>
      <c r="AS868"/>
      <c r="AT868" s="59">
        <f>VLOOKUP($BR868,Tables!$D$14:$I$27,2,FALSE)*W868</f>
        <v>0</v>
      </c>
      <c r="AU868" s="59">
        <f>VLOOKUP($BR868,Tables!$D$14:$I$27,3,FALSE)</f>
        <v>0</v>
      </c>
      <c r="AV868" s="59">
        <f>VLOOKUP($BR868,Tables!$D$14:$I$27,4,FALSE)*W868</f>
        <v>0</v>
      </c>
      <c r="AW868" s="59">
        <f>VLOOKUP($BR868,Tables!$D$14:$I$27,5,FALSE)*W868</f>
        <v>0</v>
      </c>
      <c r="AX868" s="52">
        <f>IF(ISERROR(VLOOKUP(V868,Tables!$A$2:$B$27,2,FALSE))=TRUE,0,VLOOKUP(V868,Tables!$A$2:$B$27,2,FALSE))*VLOOKUP(BR868,Tables!$D$14:$J$27,7,FALSE)</f>
        <v>0</v>
      </c>
      <c r="AY868" s="52">
        <f>IF(ISERROR(VLOOKUP(BS868,Tables!$A$2:$B$31,2,FALSE))=TRUE,0,VLOOKUP(BS868,Tables!$A$2:$B$31,2,FALSE))</f>
        <v>0</v>
      </c>
      <c r="AZ868" s="59">
        <f>VLOOKUP($BR868,Tables!$D$14:$K$27,8,FALSE)</f>
        <v>0</v>
      </c>
      <c r="BA868" s="59">
        <f>IF(OR(BR868="T150",BR868="HYBT150"),W868*Tables!$L$23,0)</f>
        <v>0</v>
      </c>
      <c r="BB868" s="59">
        <f>IF(OR(BR868="T200",BR868="HYBT200"),W868*Tables!$E$24,0)</f>
        <v>0</v>
      </c>
      <c r="BC868" s="61">
        <f t="shared" si="178"/>
        <v>0</v>
      </c>
      <c r="BD868" s="55" t="str">
        <f t="shared" si="189"/>
        <v/>
      </c>
      <c r="BE868" s="55" t="str">
        <f t="shared" si="189"/>
        <v/>
      </c>
      <c r="BF868" s="55" t="str">
        <f t="shared" si="189"/>
        <v/>
      </c>
      <c r="BG868" s="55" t="str">
        <f t="shared" si="189"/>
        <v/>
      </c>
      <c r="BH868" s="55" t="str">
        <f t="shared" si="189"/>
        <v/>
      </c>
      <c r="BI868" s="55" t="str">
        <f t="shared" si="189"/>
        <v/>
      </c>
      <c r="BJ868" s="55" t="str">
        <f t="shared" si="189"/>
        <v/>
      </c>
      <c r="BK868" s="55" t="str">
        <f t="shared" si="189"/>
        <v/>
      </c>
      <c r="BL868" s="55" t="str">
        <f t="shared" si="189"/>
        <v/>
      </c>
      <c r="BM868" s="55" t="str">
        <f t="shared" si="189"/>
        <v/>
      </c>
      <c r="BN868" s="55" t="str">
        <f t="shared" si="189"/>
        <v/>
      </c>
      <c r="BO868" s="55" t="str">
        <f t="shared" si="189"/>
        <v/>
      </c>
      <c r="BP868" s="55" t="str">
        <f t="shared" si="189"/>
        <v/>
      </c>
      <c r="BQ868" s="55" t="str">
        <f t="shared" si="189"/>
        <v/>
      </c>
      <c r="BR868" s="62" t="str">
        <f t="shared" si="179"/>
        <v>Base</v>
      </c>
      <c r="BS868" s="62" t="str">
        <f t="shared" si="180"/>
        <v/>
      </c>
      <c r="BT868" s="63">
        <f t="shared" si="181"/>
        <v>1</v>
      </c>
      <c r="BU868" s="64">
        <f t="shared" si="182"/>
        <v>-0.94</v>
      </c>
      <c r="BV868" s="64">
        <f t="shared" si="183"/>
        <v>-0.88</v>
      </c>
      <c r="BW868" s="64">
        <f t="shared" si="184"/>
        <v>0</v>
      </c>
      <c r="BX868" s="65">
        <f t="shared" si="185"/>
        <v>-0.94</v>
      </c>
      <c r="BY868" s="65">
        <f t="shared" si="186"/>
        <v>-0.88</v>
      </c>
      <c r="BZ868" s="65">
        <f t="shared" si="187"/>
        <v>2</v>
      </c>
    </row>
    <row r="869" spans="1:78" ht="15.5" x14ac:dyDescent="0.35">
      <c r="A869"/>
      <c r="B869"/>
      <c r="C869"/>
      <c r="D869"/>
      <c r="E869"/>
      <c r="F869"/>
      <c r="G869"/>
      <c r="H869"/>
      <c r="I869" s="13"/>
      <c r="J869" s="13"/>
      <c r="K869" s="13"/>
      <c r="L869"/>
      <c r="M869"/>
      <c r="N869"/>
      <c r="O869"/>
      <c r="P869"/>
      <c r="Q869"/>
      <c r="R869"/>
      <c r="S869"/>
      <c r="T869"/>
      <c r="U869"/>
      <c r="V869"/>
      <c r="W869"/>
      <c r="X869"/>
      <c r="Y869"/>
      <c r="Z869"/>
      <c r="AA869"/>
      <c r="AB869"/>
      <c r="AC869"/>
      <c r="AD869"/>
      <c r="AE869"/>
      <c r="AF869"/>
      <c r="AG869" s="13"/>
      <c r="AH869" s="13"/>
      <c r="AI869"/>
      <c r="AJ869"/>
      <c r="AK869"/>
      <c r="AL869"/>
      <c r="AM869"/>
      <c r="AN869"/>
      <c r="AO869"/>
      <c r="AP869"/>
      <c r="AQ869"/>
      <c r="AR869"/>
      <c r="AS869"/>
      <c r="AT869" s="59">
        <f>VLOOKUP($BR869,Tables!$D$14:$I$27,2,FALSE)*W869</f>
        <v>0</v>
      </c>
      <c r="AU869" s="59">
        <f>VLOOKUP($BR869,Tables!$D$14:$I$27,3,FALSE)</f>
        <v>0</v>
      </c>
      <c r="AV869" s="59">
        <f>VLOOKUP($BR869,Tables!$D$14:$I$27,4,FALSE)*W869</f>
        <v>0</v>
      </c>
      <c r="AW869" s="59">
        <f>VLOOKUP($BR869,Tables!$D$14:$I$27,5,FALSE)*W869</f>
        <v>0</v>
      </c>
      <c r="AX869" s="52">
        <f>IF(ISERROR(VLOOKUP(V869,Tables!$A$2:$B$27,2,FALSE))=TRUE,0,VLOOKUP(V869,Tables!$A$2:$B$27,2,FALSE))*VLOOKUP(BR869,Tables!$D$14:$J$27,7,FALSE)</f>
        <v>0</v>
      </c>
      <c r="AY869" s="52">
        <f>IF(ISERROR(VLOOKUP(BS869,Tables!$A$2:$B$31,2,FALSE))=TRUE,0,VLOOKUP(BS869,Tables!$A$2:$B$31,2,FALSE))</f>
        <v>0</v>
      </c>
      <c r="AZ869" s="59">
        <f>VLOOKUP($BR869,Tables!$D$14:$K$27,8,FALSE)</f>
        <v>0</v>
      </c>
      <c r="BA869" s="59">
        <f>IF(OR(BR869="T150",BR869="HYBT150"),W869*Tables!$L$23,0)</f>
        <v>0</v>
      </c>
      <c r="BB869" s="59">
        <f>IF(OR(BR869="T200",BR869="HYBT200"),W869*Tables!$E$24,0)</f>
        <v>0</v>
      </c>
      <c r="BC869" s="61">
        <f t="shared" si="178"/>
        <v>0</v>
      </c>
      <c r="BD869" s="55" t="str">
        <f t="shared" si="189"/>
        <v/>
      </c>
      <c r="BE869" s="55" t="str">
        <f t="shared" ref="BD869:BQ887" si="190">IF(ISERROR(SEARCHB(" "&amp;BE$1&amp;" "," "&amp;$L869&amp;" "))=TRUE,"",BE$1)</f>
        <v/>
      </c>
      <c r="BF869" s="55" t="str">
        <f t="shared" si="190"/>
        <v/>
      </c>
      <c r="BG869" s="55" t="str">
        <f t="shared" si="190"/>
        <v/>
      </c>
      <c r="BH869" s="55" t="str">
        <f t="shared" si="190"/>
        <v/>
      </c>
      <c r="BI869" s="55" t="str">
        <f t="shared" si="190"/>
        <v/>
      </c>
      <c r="BJ869" s="55" t="str">
        <f t="shared" si="190"/>
        <v/>
      </c>
      <c r="BK869" s="55" t="str">
        <f t="shared" si="190"/>
        <v/>
      </c>
      <c r="BL869" s="55" t="str">
        <f t="shared" si="190"/>
        <v/>
      </c>
      <c r="BM869" s="55" t="str">
        <f t="shared" si="190"/>
        <v/>
      </c>
      <c r="BN869" s="55" t="str">
        <f t="shared" si="190"/>
        <v/>
      </c>
      <c r="BO869" s="55" t="str">
        <f t="shared" si="190"/>
        <v/>
      </c>
      <c r="BP869" s="55" t="str">
        <f t="shared" si="190"/>
        <v/>
      </c>
      <c r="BQ869" s="55" t="str">
        <f t="shared" si="190"/>
        <v/>
      </c>
      <c r="BR869" s="62" t="str">
        <f t="shared" si="179"/>
        <v>Base</v>
      </c>
      <c r="BS869" s="62" t="str">
        <f t="shared" si="180"/>
        <v/>
      </c>
      <c r="BT869" s="63">
        <f t="shared" si="181"/>
        <v>1</v>
      </c>
      <c r="BU869" s="64">
        <f t="shared" si="182"/>
        <v>-0.94</v>
      </c>
      <c r="BV869" s="64">
        <f t="shared" si="183"/>
        <v>-0.88</v>
      </c>
      <c r="BW869" s="64">
        <f t="shared" si="184"/>
        <v>0</v>
      </c>
      <c r="BX869" s="65">
        <f t="shared" si="185"/>
        <v>-0.94</v>
      </c>
      <c r="BY869" s="65">
        <f t="shared" si="186"/>
        <v>-0.88</v>
      </c>
      <c r="BZ869" s="65">
        <f t="shared" si="187"/>
        <v>2</v>
      </c>
    </row>
    <row r="870" spans="1:78" ht="15.5" x14ac:dyDescent="0.35">
      <c r="A870"/>
      <c r="B870"/>
      <c r="C870"/>
      <c r="D870"/>
      <c r="E870"/>
      <c r="F870"/>
      <c r="G870"/>
      <c r="H870"/>
      <c r="I870" s="13"/>
      <c r="J870" s="13"/>
      <c r="K870" s="13"/>
      <c r="L870"/>
      <c r="M870"/>
      <c r="N870"/>
      <c r="O870"/>
      <c r="P870"/>
      <c r="Q870"/>
      <c r="R870"/>
      <c r="S870"/>
      <c r="T870"/>
      <c r="U870"/>
      <c r="V870"/>
      <c r="W870"/>
      <c r="X870"/>
      <c r="Y870"/>
      <c r="Z870"/>
      <c r="AA870"/>
      <c r="AB870"/>
      <c r="AC870"/>
      <c r="AD870"/>
      <c r="AE870"/>
      <c r="AF870"/>
      <c r="AG870" s="13"/>
      <c r="AH870" s="13"/>
      <c r="AI870"/>
      <c r="AJ870"/>
      <c r="AK870"/>
      <c r="AL870"/>
      <c r="AM870"/>
      <c r="AN870"/>
      <c r="AO870"/>
      <c r="AP870"/>
      <c r="AQ870"/>
      <c r="AR870"/>
      <c r="AS870"/>
      <c r="AT870" s="59">
        <f>VLOOKUP($BR870,Tables!$D$14:$I$27,2,FALSE)*W870</f>
        <v>0</v>
      </c>
      <c r="AU870" s="59">
        <f>VLOOKUP($BR870,Tables!$D$14:$I$27,3,FALSE)</f>
        <v>0</v>
      </c>
      <c r="AV870" s="59">
        <f>VLOOKUP($BR870,Tables!$D$14:$I$27,4,FALSE)*W870</f>
        <v>0</v>
      </c>
      <c r="AW870" s="59">
        <f>VLOOKUP($BR870,Tables!$D$14:$I$27,5,FALSE)*W870</f>
        <v>0</v>
      </c>
      <c r="AX870" s="52">
        <f>IF(ISERROR(VLOOKUP(V870,Tables!$A$2:$B$27,2,FALSE))=TRUE,0,VLOOKUP(V870,Tables!$A$2:$B$27,2,FALSE))*VLOOKUP(BR870,Tables!$D$14:$J$27,7,FALSE)</f>
        <v>0</v>
      </c>
      <c r="AY870" s="52">
        <f>IF(ISERROR(VLOOKUP(BS870,Tables!$A$2:$B$31,2,FALSE))=TRUE,0,VLOOKUP(BS870,Tables!$A$2:$B$31,2,FALSE))</f>
        <v>0</v>
      </c>
      <c r="AZ870" s="59">
        <f>VLOOKUP($BR870,Tables!$D$14:$K$27,8,FALSE)</f>
        <v>0</v>
      </c>
      <c r="BA870" s="59">
        <f>IF(OR(BR870="T150",BR870="HYBT150"),W870*Tables!$L$23,0)</f>
        <v>0</v>
      </c>
      <c r="BB870" s="59">
        <f>IF(OR(BR870="T200",BR870="HYBT200"),W870*Tables!$E$24,0)</f>
        <v>0</v>
      </c>
      <c r="BC870" s="61">
        <f t="shared" si="178"/>
        <v>0</v>
      </c>
      <c r="BD870" s="55" t="str">
        <f t="shared" si="190"/>
        <v/>
      </c>
      <c r="BE870" s="55" t="str">
        <f t="shared" si="190"/>
        <v/>
      </c>
      <c r="BF870" s="55" t="str">
        <f t="shared" si="190"/>
        <v/>
      </c>
      <c r="BG870" s="55" t="str">
        <f t="shared" si="190"/>
        <v/>
      </c>
      <c r="BH870" s="55" t="str">
        <f t="shared" si="190"/>
        <v/>
      </c>
      <c r="BI870" s="55" t="str">
        <f t="shared" si="190"/>
        <v/>
      </c>
      <c r="BJ870" s="55" t="str">
        <f t="shared" si="190"/>
        <v/>
      </c>
      <c r="BK870" s="55" t="str">
        <f t="shared" si="190"/>
        <v/>
      </c>
      <c r="BL870" s="55" t="str">
        <f t="shared" si="190"/>
        <v/>
      </c>
      <c r="BM870" s="55" t="str">
        <f t="shared" si="190"/>
        <v/>
      </c>
      <c r="BN870" s="55" t="str">
        <f t="shared" si="190"/>
        <v/>
      </c>
      <c r="BO870" s="55" t="str">
        <f t="shared" si="190"/>
        <v/>
      </c>
      <c r="BP870" s="55" t="str">
        <f t="shared" si="190"/>
        <v/>
      </c>
      <c r="BQ870" s="55" t="str">
        <f t="shared" si="190"/>
        <v/>
      </c>
      <c r="BR870" s="62" t="str">
        <f t="shared" si="179"/>
        <v>Base</v>
      </c>
      <c r="BS870" s="62" t="str">
        <f t="shared" si="180"/>
        <v/>
      </c>
      <c r="BT870" s="63">
        <f t="shared" si="181"/>
        <v>1</v>
      </c>
      <c r="BU870" s="64">
        <f t="shared" si="182"/>
        <v>-0.94</v>
      </c>
      <c r="BV870" s="64">
        <f t="shared" si="183"/>
        <v>-0.88</v>
      </c>
      <c r="BW870" s="64">
        <f t="shared" si="184"/>
        <v>0</v>
      </c>
      <c r="BX870" s="65">
        <f t="shared" si="185"/>
        <v>-0.94</v>
      </c>
      <c r="BY870" s="65">
        <f t="shared" si="186"/>
        <v>-0.88</v>
      </c>
      <c r="BZ870" s="65">
        <f t="shared" si="187"/>
        <v>2</v>
      </c>
    </row>
    <row r="871" spans="1:78" ht="15.5" x14ac:dyDescent="0.35">
      <c r="A871"/>
      <c r="B871"/>
      <c r="C871"/>
      <c r="D871"/>
      <c r="E871"/>
      <c r="F871"/>
      <c r="G871"/>
      <c r="H871"/>
      <c r="I871" s="13"/>
      <c r="J871" s="13"/>
      <c r="K871" s="13"/>
      <c r="L871"/>
      <c r="M871"/>
      <c r="N871"/>
      <c r="O871"/>
      <c r="P871"/>
      <c r="Q871"/>
      <c r="R871"/>
      <c r="S871"/>
      <c r="T871"/>
      <c r="U871"/>
      <c r="V871"/>
      <c r="W871"/>
      <c r="X871"/>
      <c r="Y871"/>
      <c r="Z871"/>
      <c r="AA871"/>
      <c r="AB871"/>
      <c r="AC871"/>
      <c r="AD871"/>
      <c r="AE871"/>
      <c r="AF871"/>
      <c r="AG871" s="13"/>
      <c r="AH871" s="13"/>
      <c r="AI871"/>
      <c r="AJ871"/>
      <c r="AK871"/>
      <c r="AL871"/>
      <c r="AM871"/>
      <c r="AN871" s="13"/>
      <c r="AO871" s="13"/>
      <c r="AP871"/>
      <c r="AQ871"/>
      <c r="AR871"/>
      <c r="AS871"/>
      <c r="AT871" s="59">
        <f>VLOOKUP($BR871,Tables!$D$14:$I$27,2,FALSE)*W871</f>
        <v>0</v>
      </c>
      <c r="AU871" s="59">
        <f>VLOOKUP($BR871,Tables!$D$14:$I$27,3,FALSE)</f>
        <v>0</v>
      </c>
      <c r="AV871" s="59">
        <f>VLOOKUP($BR871,Tables!$D$14:$I$27,4,FALSE)*W871</f>
        <v>0</v>
      </c>
      <c r="AW871" s="59">
        <f>VLOOKUP($BR871,Tables!$D$14:$I$27,5,FALSE)*W871</f>
        <v>0</v>
      </c>
      <c r="AX871" s="52">
        <f>IF(ISERROR(VLOOKUP(V871,Tables!$A$2:$B$27,2,FALSE))=TRUE,0,VLOOKUP(V871,Tables!$A$2:$B$27,2,FALSE))*VLOOKUP(BR871,Tables!$D$14:$J$27,7,FALSE)</f>
        <v>0</v>
      </c>
      <c r="AY871" s="52">
        <f>IF(ISERROR(VLOOKUP(BS871,Tables!$A$2:$B$31,2,FALSE))=TRUE,0,VLOOKUP(BS871,Tables!$A$2:$B$31,2,FALSE))</f>
        <v>0</v>
      </c>
      <c r="AZ871" s="59">
        <f>VLOOKUP($BR871,Tables!$D$14:$K$27,8,FALSE)</f>
        <v>0</v>
      </c>
      <c r="BA871" s="59">
        <f>IF(OR(BR871="T150",BR871="HYBT150"),W871*Tables!$L$23,0)</f>
        <v>0</v>
      </c>
      <c r="BB871" s="59">
        <f>IF(OR(BR871="T200",BR871="HYBT200"),W871*Tables!$E$24,0)</f>
        <v>0</v>
      </c>
      <c r="BC871" s="61">
        <f t="shared" si="178"/>
        <v>0</v>
      </c>
      <c r="BD871" s="55" t="str">
        <f t="shared" si="190"/>
        <v/>
      </c>
      <c r="BE871" s="55" t="str">
        <f t="shared" si="190"/>
        <v/>
      </c>
      <c r="BF871" s="55" t="str">
        <f t="shared" si="190"/>
        <v/>
      </c>
      <c r="BG871" s="55" t="str">
        <f t="shared" si="190"/>
        <v/>
      </c>
      <c r="BH871" s="55" t="str">
        <f t="shared" si="190"/>
        <v/>
      </c>
      <c r="BI871" s="55" t="str">
        <f t="shared" si="190"/>
        <v/>
      </c>
      <c r="BJ871" s="55" t="str">
        <f t="shared" si="190"/>
        <v/>
      </c>
      <c r="BK871" s="55" t="str">
        <f t="shared" si="190"/>
        <v/>
      </c>
      <c r="BL871" s="55" t="str">
        <f t="shared" si="190"/>
        <v/>
      </c>
      <c r="BM871" s="55" t="str">
        <f t="shared" si="190"/>
        <v/>
      </c>
      <c r="BN871" s="55" t="str">
        <f t="shared" si="190"/>
        <v/>
      </c>
      <c r="BO871" s="55" t="str">
        <f t="shared" si="190"/>
        <v/>
      </c>
      <c r="BP871" s="55" t="str">
        <f t="shared" si="190"/>
        <v/>
      </c>
      <c r="BQ871" s="55" t="str">
        <f t="shared" si="190"/>
        <v/>
      </c>
      <c r="BR871" s="62" t="str">
        <f t="shared" si="179"/>
        <v>Base</v>
      </c>
      <c r="BS871" s="62" t="str">
        <f t="shared" si="180"/>
        <v/>
      </c>
      <c r="BT871" s="63">
        <f t="shared" si="181"/>
        <v>1</v>
      </c>
      <c r="BU871" s="64">
        <f t="shared" si="182"/>
        <v>-0.94</v>
      </c>
      <c r="BV871" s="64">
        <f t="shared" si="183"/>
        <v>-0.88</v>
      </c>
      <c r="BW871" s="64">
        <f t="shared" si="184"/>
        <v>0</v>
      </c>
      <c r="BX871" s="65">
        <f t="shared" si="185"/>
        <v>-0.94</v>
      </c>
      <c r="BY871" s="65">
        <f t="shared" si="186"/>
        <v>-0.88</v>
      </c>
      <c r="BZ871" s="65">
        <f t="shared" si="187"/>
        <v>2</v>
      </c>
    </row>
    <row r="872" spans="1:78" ht="15.5" x14ac:dyDescent="0.35">
      <c r="A872"/>
      <c r="B872"/>
      <c r="C872"/>
      <c r="D872"/>
      <c r="E872"/>
      <c r="F872"/>
      <c r="G872"/>
      <c r="H872"/>
      <c r="I872" s="13"/>
      <c r="J872" s="13"/>
      <c r="K872" s="13"/>
      <c r="L872"/>
      <c r="M872"/>
      <c r="N872"/>
      <c r="O872"/>
      <c r="P872"/>
      <c r="Q872"/>
      <c r="R872"/>
      <c r="S872"/>
      <c r="T872"/>
      <c r="U872"/>
      <c r="V872"/>
      <c r="W872"/>
      <c r="X872"/>
      <c r="Y872"/>
      <c r="Z872"/>
      <c r="AA872"/>
      <c r="AB872"/>
      <c r="AC872"/>
      <c r="AD872"/>
      <c r="AE872"/>
      <c r="AF872"/>
      <c r="AG872" s="13"/>
      <c r="AH872" s="13"/>
      <c r="AI872"/>
      <c r="AJ872"/>
      <c r="AK872"/>
      <c r="AL872"/>
      <c r="AM872"/>
      <c r="AN872"/>
      <c r="AO872"/>
      <c r="AP872"/>
      <c r="AQ872"/>
      <c r="AR872"/>
      <c r="AS872"/>
      <c r="AT872" s="59">
        <f>VLOOKUP($BR872,Tables!$D$14:$I$27,2,FALSE)*W872</f>
        <v>0</v>
      </c>
      <c r="AU872" s="59">
        <f>VLOOKUP($BR872,Tables!$D$14:$I$27,3,FALSE)</f>
        <v>0</v>
      </c>
      <c r="AV872" s="59">
        <f>VLOOKUP($BR872,Tables!$D$14:$I$27,4,FALSE)*W872</f>
        <v>0</v>
      </c>
      <c r="AW872" s="59">
        <f>VLOOKUP($BR872,Tables!$D$14:$I$27,5,FALSE)*W872</f>
        <v>0</v>
      </c>
      <c r="AX872" s="52">
        <f>IF(ISERROR(VLOOKUP(V872,Tables!$A$2:$B$27,2,FALSE))=TRUE,0,VLOOKUP(V872,Tables!$A$2:$B$27,2,FALSE))*VLOOKUP(BR872,Tables!$D$14:$J$27,7,FALSE)</f>
        <v>0</v>
      </c>
      <c r="AY872" s="52">
        <f>IF(ISERROR(VLOOKUP(BS872,Tables!$A$2:$B$31,2,FALSE))=TRUE,0,VLOOKUP(BS872,Tables!$A$2:$B$31,2,FALSE))</f>
        <v>0</v>
      </c>
      <c r="AZ872" s="59">
        <f>VLOOKUP($BR872,Tables!$D$14:$K$27,8,FALSE)</f>
        <v>0</v>
      </c>
      <c r="BA872" s="59">
        <f>IF(OR(BR872="T150",BR872="HYBT150"),W872*Tables!$L$23,0)</f>
        <v>0</v>
      </c>
      <c r="BB872" s="59">
        <f>IF(OR(BR872="T200",BR872="HYBT200"),W872*Tables!$E$24,0)</f>
        <v>0</v>
      </c>
      <c r="BC872" s="61">
        <f t="shared" si="178"/>
        <v>0</v>
      </c>
      <c r="BD872" s="55" t="str">
        <f t="shared" si="190"/>
        <v/>
      </c>
      <c r="BE872" s="55" t="str">
        <f t="shared" si="190"/>
        <v/>
      </c>
      <c r="BF872" s="55" t="str">
        <f t="shared" si="190"/>
        <v/>
      </c>
      <c r="BG872" s="55" t="str">
        <f t="shared" si="190"/>
        <v/>
      </c>
      <c r="BH872" s="55" t="str">
        <f t="shared" si="190"/>
        <v/>
      </c>
      <c r="BI872" s="55" t="str">
        <f t="shared" si="190"/>
        <v/>
      </c>
      <c r="BJ872" s="55" t="str">
        <f t="shared" si="190"/>
        <v/>
      </c>
      <c r="BK872" s="55" t="str">
        <f t="shared" si="190"/>
        <v/>
      </c>
      <c r="BL872" s="55" t="str">
        <f t="shared" si="190"/>
        <v/>
      </c>
      <c r="BM872" s="55" t="str">
        <f t="shared" si="190"/>
        <v/>
      </c>
      <c r="BN872" s="55" t="str">
        <f t="shared" si="190"/>
        <v/>
      </c>
      <c r="BO872" s="55" t="str">
        <f t="shared" si="190"/>
        <v/>
      </c>
      <c r="BP872" s="55" t="str">
        <f t="shared" si="190"/>
        <v/>
      </c>
      <c r="BQ872" s="55" t="str">
        <f t="shared" si="190"/>
        <v/>
      </c>
      <c r="BR872" s="62" t="str">
        <f t="shared" si="179"/>
        <v>Base</v>
      </c>
      <c r="BS872" s="62" t="str">
        <f t="shared" si="180"/>
        <v/>
      </c>
      <c r="BT872" s="63">
        <f t="shared" si="181"/>
        <v>1</v>
      </c>
      <c r="BU872" s="64">
        <f t="shared" si="182"/>
        <v>-0.94</v>
      </c>
      <c r="BV872" s="64">
        <f t="shared" si="183"/>
        <v>-0.88</v>
      </c>
      <c r="BW872" s="64">
        <f t="shared" si="184"/>
        <v>0</v>
      </c>
      <c r="BX872" s="65">
        <f t="shared" si="185"/>
        <v>-0.94</v>
      </c>
      <c r="BY872" s="65">
        <f t="shared" si="186"/>
        <v>-0.88</v>
      </c>
      <c r="BZ872" s="65">
        <f t="shared" si="187"/>
        <v>2</v>
      </c>
    </row>
    <row r="873" spans="1:78" ht="15.5" x14ac:dyDescent="0.35">
      <c r="A873"/>
      <c r="B873"/>
      <c r="C873"/>
      <c r="D873"/>
      <c r="E873"/>
      <c r="F873"/>
      <c r="G873"/>
      <c r="H873"/>
      <c r="I873" s="13"/>
      <c r="J873" s="13"/>
      <c r="K873" s="13"/>
      <c r="L873"/>
      <c r="M873"/>
      <c r="N873"/>
      <c r="O873"/>
      <c r="P873"/>
      <c r="Q873"/>
      <c r="R873"/>
      <c r="S873"/>
      <c r="T873"/>
      <c r="U873"/>
      <c r="V873"/>
      <c r="W873"/>
      <c r="X873"/>
      <c r="Y873"/>
      <c r="Z873"/>
      <c r="AA873"/>
      <c r="AB873"/>
      <c r="AC873"/>
      <c r="AD873"/>
      <c r="AE873"/>
      <c r="AF873"/>
      <c r="AG873" s="13"/>
      <c r="AH873" s="13"/>
      <c r="AI873"/>
      <c r="AJ873"/>
      <c r="AK873"/>
      <c r="AL873"/>
      <c r="AM873"/>
      <c r="AN873"/>
      <c r="AO873"/>
      <c r="AP873"/>
      <c r="AQ873"/>
      <c r="AR873"/>
      <c r="AS873"/>
      <c r="AT873" s="59">
        <f>VLOOKUP($BR873,Tables!$D$14:$I$27,2,FALSE)*W873</f>
        <v>0</v>
      </c>
      <c r="AU873" s="59">
        <f>VLOOKUP($BR873,Tables!$D$14:$I$27,3,FALSE)</f>
        <v>0</v>
      </c>
      <c r="AV873" s="59">
        <f>VLOOKUP($BR873,Tables!$D$14:$I$27,4,FALSE)*W873</f>
        <v>0</v>
      </c>
      <c r="AW873" s="59">
        <f>VLOOKUP($BR873,Tables!$D$14:$I$27,5,FALSE)*W873</f>
        <v>0</v>
      </c>
      <c r="AX873" s="52">
        <f>IF(ISERROR(VLOOKUP(V873,Tables!$A$2:$B$27,2,FALSE))=TRUE,0,VLOOKUP(V873,Tables!$A$2:$B$27,2,FALSE))*VLOOKUP(BR873,Tables!$D$14:$J$27,7,FALSE)</f>
        <v>0</v>
      </c>
      <c r="AY873" s="52">
        <f>IF(ISERROR(VLOOKUP(BS873,Tables!$A$2:$B$31,2,FALSE))=TRUE,0,VLOOKUP(BS873,Tables!$A$2:$B$31,2,FALSE))</f>
        <v>0</v>
      </c>
      <c r="AZ873" s="59">
        <f>VLOOKUP($BR873,Tables!$D$14:$K$27,8,FALSE)</f>
        <v>0</v>
      </c>
      <c r="BA873" s="59">
        <f>IF(OR(BR873="T150",BR873="HYBT150"),W873*Tables!$L$23,0)</f>
        <v>0</v>
      </c>
      <c r="BB873" s="59">
        <f>IF(OR(BR873="T200",BR873="HYBT200"),W873*Tables!$E$24,0)</f>
        <v>0</v>
      </c>
      <c r="BC873" s="61">
        <f t="shared" si="178"/>
        <v>0</v>
      </c>
      <c r="BD873" s="55" t="str">
        <f t="shared" si="190"/>
        <v/>
      </c>
      <c r="BE873" s="55" t="str">
        <f t="shared" si="190"/>
        <v/>
      </c>
      <c r="BF873" s="55" t="str">
        <f t="shared" si="190"/>
        <v/>
      </c>
      <c r="BG873" s="55" t="str">
        <f t="shared" si="190"/>
        <v/>
      </c>
      <c r="BH873" s="55" t="str">
        <f t="shared" si="190"/>
        <v/>
      </c>
      <c r="BI873" s="55" t="str">
        <f t="shared" si="190"/>
        <v/>
      </c>
      <c r="BJ873" s="55" t="str">
        <f t="shared" si="190"/>
        <v/>
      </c>
      <c r="BK873" s="55" t="str">
        <f t="shared" si="190"/>
        <v/>
      </c>
      <c r="BL873" s="55" t="str">
        <f t="shared" si="190"/>
        <v/>
      </c>
      <c r="BM873" s="55" t="str">
        <f t="shared" si="190"/>
        <v/>
      </c>
      <c r="BN873" s="55" t="str">
        <f t="shared" si="190"/>
        <v/>
      </c>
      <c r="BO873" s="55" t="str">
        <f t="shared" si="190"/>
        <v/>
      </c>
      <c r="BP873" s="55" t="str">
        <f t="shared" si="190"/>
        <v/>
      </c>
      <c r="BQ873" s="55" t="str">
        <f t="shared" si="190"/>
        <v/>
      </c>
      <c r="BR873" s="62" t="str">
        <f t="shared" si="179"/>
        <v>Base</v>
      </c>
      <c r="BS873" s="62" t="str">
        <f t="shared" si="180"/>
        <v/>
      </c>
      <c r="BT873" s="63">
        <f t="shared" si="181"/>
        <v>1</v>
      </c>
      <c r="BU873" s="64">
        <f t="shared" si="182"/>
        <v>-0.94</v>
      </c>
      <c r="BV873" s="64">
        <f t="shared" si="183"/>
        <v>-0.88</v>
      </c>
      <c r="BW873" s="64">
        <f t="shared" si="184"/>
        <v>0</v>
      </c>
      <c r="BX873" s="65">
        <f t="shared" si="185"/>
        <v>-0.94</v>
      </c>
      <c r="BY873" s="65">
        <f t="shared" si="186"/>
        <v>-0.88</v>
      </c>
      <c r="BZ873" s="65">
        <f t="shared" si="187"/>
        <v>2</v>
      </c>
    </row>
    <row r="874" spans="1:78" ht="15.5" x14ac:dyDescent="0.35">
      <c r="A874"/>
      <c r="B874"/>
      <c r="C874"/>
      <c r="D874"/>
      <c r="E874"/>
      <c r="F874"/>
      <c r="G874"/>
      <c r="H874"/>
      <c r="I874" s="13"/>
      <c r="J874" s="13"/>
      <c r="K874" s="13"/>
      <c r="L874"/>
      <c r="M874"/>
      <c r="N874"/>
      <c r="O874"/>
      <c r="P874"/>
      <c r="Q874"/>
      <c r="R874"/>
      <c r="S874"/>
      <c r="T874"/>
      <c r="U874"/>
      <c r="V874"/>
      <c r="W874"/>
      <c r="X874"/>
      <c r="Y874"/>
      <c r="Z874"/>
      <c r="AA874"/>
      <c r="AB874"/>
      <c r="AC874"/>
      <c r="AD874"/>
      <c r="AE874"/>
      <c r="AF874"/>
      <c r="AG874" s="13"/>
      <c r="AH874" s="13"/>
      <c r="AI874"/>
      <c r="AJ874"/>
      <c r="AK874"/>
      <c r="AL874"/>
      <c r="AM874"/>
      <c r="AN874"/>
      <c r="AO874"/>
      <c r="AP874"/>
      <c r="AQ874"/>
      <c r="AR874"/>
      <c r="AS874"/>
      <c r="AT874" s="59">
        <f>VLOOKUP($BR874,Tables!$D$14:$I$27,2,FALSE)*W874</f>
        <v>0</v>
      </c>
      <c r="AU874" s="59">
        <f>VLOOKUP($BR874,Tables!$D$14:$I$27,3,FALSE)</f>
        <v>0</v>
      </c>
      <c r="AV874" s="59">
        <f>VLOOKUP($BR874,Tables!$D$14:$I$27,4,FALSE)*W874</f>
        <v>0</v>
      </c>
      <c r="AW874" s="59">
        <f>VLOOKUP($BR874,Tables!$D$14:$I$27,5,FALSE)*W874</f>
        <v>0</v>
      </c>
      <c r="AX874" s="52">
        <f>IF(ISERROR(VLOOKUP(V874,Tables!$A$2:$B$27,2,FALSE))=TRUE,0,VLOOKUP(V874,Tables!$A$2:$B$27,2,FALSE))*VLOOKUP(BR874,Tables!$D$14:$J$27,7,FALSE)</f>
        <v>0</v>
      </c>
      <c r="AY874" s="52">
        <f>IF(ISERROR(VLOOKUP(BS874,Tables!$A$2:$B$31,2,FALSE))=TRUE,0,VLOOKUP(BS874,Tables!$A$2:$B$31,2,FALSE))</f>
        <v>0</v>
      </c>
      <c r="AZ874" s="59">
        <f>VLOOKUP($BR874,Tables!$D$14:$K$27,8,FALSE)</f>
        <v>0</v>
      </c>
      <c r="BA874" s="59">
        <f>IF(OR(BR874="T150",BR874="HYBT150"),W874*Tables!$L$23,0)</f>
        <v>0</v>
      </c>
      <c r="BB874" s="59">
        <f>IF(OR(BR874="T200",BR874="HYBT200"),W874*Tables!$E$24,0)</f>
        <v>0</v>
      </c>
      <c r="BC874" s="61">
        <f t="shared" si="178"/>
        <v>0</v>
      </c>
      <c r="BD874" s="55" t="str">
        <f t="shared" si="190"/>
        <v/>
      </c>
      <c r="BE874" s="55" t="str">
        <f t="shared" si="190"/>
        <v/>
      </c>
      <c r="BF874" s="55" t="str">
        <f t="shared" si="190"/>
        <v/>
      </c>
      <c r="BG874" s="55" t="str">
        <f t="shared" si="190"/>
        <v/>
      </c>
      <c r="BH874" s="55" t="str">
        <f t="shared" si="190"/>
        <v/>
      </c>
      <c r="BI874" s="55" t="str">
        <f t="shared" si="190"/>
        <v/>
      </c>
      <c r="BJ874" s="55" t="str">
        <f t="shared" si="190"/>
        <v/>
      </c>
      <c r="BK874" s="55" t="str">
        <f t="shared" si="190"/>
        <v/>
      </c>
      <c r="BL874" s="55" t="str">
        <f t="shared" si="190"/>
        <v/>
      </c>
      <c r="BM874" s="55" t="str">
        <f t="shared" si="190"/>
        <v/>
      </c>
      <c r="BN874" s="55" t="str">
        <f t="shared" si="190"/>
        <v/>
      </c>
      <c r="BO874" s="55" t="str">
        <f t="shared" si="190"/>
        <v/>
      </c>
      <c r="BP874" s="55" t="str">
        <f t="shared" si="190"/>
        <v/>
      </c>
      <c r="BQ874" s="55" t="str">
        <f t="shared" si="190"/>
        <v/>
      </c>
      <c r="BR874" s="62" t="str">
        <f t="shared" si="179"/>
        <v>Base</v>
      </c>
      <c r="BS874" s="62" t="str">
        <f t="shared" si="180"/>
        <v/>
      </c>
      <c r="BT874" s="63">
        <f t="shared" si="181"/>
        <v>1</v>
      </c>
      <c r="BU874" s="64">
        <f t="shared" si="182"/>
        <v>-0.94</v>
      </c>
      <c r="BV874" s="64">
        <f t="shared" si="183"/>
        <v>-0.88</v>
      </c>
      <c r="BW874" s="64">
        <f t="shared" si="184"/>
        <v>0</v>
      </c>
      <c r="BX874" s="65">
        <f t="shared" si="185"/>
        <v>-0.94</v>
      </c>
      <c r="BY874" s="65">
        <f t="shared" si="186"/>
        <v>-0.88</v>
      </c>
      <c r="BZ874" s="65">
        <f t="shared" si="187"/>
        <v>2</v>
      </c>
    </row>
    <row r="875" spans="1:78" ht="15.5" x14ac:dyDescent="0.35">
      <c r="A875"/>
      <c r="B875"/>
      <c r="C875"/>
      <c r="D875"/>
      <c r="E875"/>
      <c r="F875"/>
      <c r="G875"/>
      <c r="H875"/>
      <c r="I875" s="13"/>
      <c r="J875" s="13"/>
      <c r="K875" s="13"/>
      <c r="L875"/>
      <c r="M875"/>
      <c r="N875"/>
      <c r="O875"/>
      <c r="P875"/>
      <c r="Q875"/>
      <c r="R875"/>
      <c r="S875"/>
      <c r="T875"/>
      <c r="U875"/>
      <c r="V875"/>
      <c r="W875"/>
      <c r="X875"/>
      <c r="Y875"/>
      <c r="Z875"/>
      <c r="AA875"/>
      <c r="AB875"/>
      <c r="AC875"/>
      <c r="AD875"/>
      <c r="AE875"/>
      <c r="AF875"/>
      <c r="AG875" s="13"/>
      <c r="AH875" s="13"/>
      <c r="AI875"/>
      <c r="AJ875"/>
      <c r="AK875"/>
      <c r="AL875"/>
      <c r="AM875"/>
      <c r="AN875"/>
      <c r="AO875"/>
      <c r="AP875"/>
      <c r="AQ875"/>
      <c r="AR875"/>
      <c r="AS875"/>
      <c r="AT875" s="59">
        <f>VLOOKUP($BR875,Tables!$D$14:$I$27,2,FALSE)*W875</f>
        <v>0</v>
      </c>
      <c r="AU875" s="59">
        <f>VLOOKUP($BR875,Tables!$D$14:$I$27,3,FALSE)</f>
        <v>0</v>
      </c>
      <c r="AV875" s="59">
        <f>VLOOKUP($BR875,Tables!$D$14:$I$27,4,FALSE)*W875</f>
        <v>0</v>
      </c>
      <c r="AW875" s="59">
        <f>VLOOKUP($BR875,Tables!$D$14:$I$27,5,FALSE)*W875</f>
        <v>0</v>
      </c>
      <c r="AX875" s="52">
        <f>IF(ISERROR(VLOOKUP(V875,Tables!$A$2:$B$27,2,FALSE))=TRUE,0,VLOOKUP(V875,Tables!$A$2:$B$27,2,FALSE))*VLOOKUP(BR875,Tables!$D$14:$J$27,7,FALSE)</f>
        <v>0</v>
      </c>
      <c r="AY875" s="52">
        <f>IF(ISERROR(VLOOKUP(BS875,Tables!$A$2:$B$31,2,FALSE))=TRUE,0,VLOOKUP(BS875,Tables!$A$2:$B$31,2,FALSE))</f>
        <v>0</v>
      </c>
      <c r="AZ875" s="59">
        <f>VLOOKUP($BR875,Tables!$D$14:$K$27,8,FALSE)</f>
        <v>0</v>
      </c>
      <c r="BA875" s="59">
        <f>IF(OR(BR875="T150",BR875="HYBT150"),W875*Tables!$L$23,0)</f>
        <v>0</v>
      </c>
      <c r="BB875" s="59">
        <f>IF(OR(BR875="T200",BR875="HYBT200"),W875*Tables!$E$24,0)</f>
        <v>0</v>
      </c>
      <c r="BC875" s="61">
        <f t="shared" si="178"/>
        <v>0</v>
      </c>
      <c r="BD875" s="55" t="str">
        <f t="shared" si="190"/>
        <v/>
      </c>
      <c r="BE875" s="55" t="str">
        <f t="shared" si="190"/>
        <v/>
      </c>
      <c r="BF875" s="55" t="str">
        <f t="shared" si="190"/>
        <v/>
      </c>
      <c r="BG875" s="55" t="str">
        <f t="shared" si="190"/>
        <v/>
      </c>
      <c r="BH875" s="55" t="str">
        <f t="shared" si="190"/>
        <v/>
      </c>
      <c r="BI875" s="55" t="str">
        <f t="shared" si="190"/>
        <v/>
      </c>
      <c r="BJ875" s="55" t="str">
        <f t="shared" si="190"/>
        <v/>
      </c>
      <c r="BK875" s="55" t="str">
        <f t="shared" si="190"/>
        <v/>
      </c>
      <c r="BL875" s="55" t="str">
        <f t="shared" si="190"/>
        <v/>
      </c>
      <c r="BM875" s="55" t="str">
        <f t="shared" si="190"/>
        <v/>
      </c>
      <c r="BN875" s="55" t="str">
        <f t="shared" si="190"/>
        <v/>
      </c>
      <c r="BO875" s="55" t="str">
        <f t="shared" si="190"/>
        <v/>
      </c>
      <c r="BP875" s="55" t="str">
        <f t="shared" si="190"/>
        <v/>
      </c>
      <c r="BQ875" s="55" t="str">
        <f t="shared" si="190"/>
        <v/>
      </c>
      <c r="BR875" s="62" t="str">
        <f t="shared" si="179"/>
        <v>Base</v>
      </c>
      <c r="BS875" s="62" t="str">
        <f t="shared" si="180"/>
        <v/>
      </c>
      <c r="BT875" s="63">
        <f t="shared" si="181"/>
        <v>1</v>
      </c>
      <c r="BU875" s="64">
        <f t="shared" si="182"/>
        <v>-0.94</v>
      </c>
      <c r="BV875" s="64">
        <f t="shared" si="183"/>
        <v>-0.88</v>
      </c>
      <c r="BW875" s="64">
        <f t="shared" si="184"/>
        <v>0</v>
      </c>
      <c r="BX875" s="65">
        <f t="shared" si="185"/>
        <v>-0.94</v>
      </c>
      <c r="BY875" s="65">
        <f t="shared" si="186"/>
        <v>-0.88</v>
      </c>
      <c r="BZ875" s="65">
        <f t="shared" si="187"/>
        <v>2</v>
      </c>
    </row>
    <row r="876" spans="1:78" ht="15.5" x14ac:dyDescent="0.35">
      <c r="A876"/>
      <c r="B876"/>
      <c r="C876"/>
      <c r="D876"/>
      <c r="E876"/>
      <c r="F876"/>
      <c r="G876"/>
      <c r="H876"/>
      <c r="I876" s="13"/>
      <c r="J876" s="13"/>
      <c r="K876" s="13"/>
      <c r="L876"/>
      <c r="M876"/>
      <c r="N876"/>
      <c r="O876"/>
      <c r="P876"/>
      <c r="Q876"/>
      <c r="R876"/>
      <c r="S876"/>
      <c r="T876"/>
      <c r="U876"/>
      <c r="V876"/>
      <c r="W876"/>
      <c r="X876"/>
      <c r="Y876"/>
      <c r="Z876"/>
      <c r="AA876"/>
      <c r="AB876"/>
      <c r="AC876"/>
      <c r="AD876"/>
      <c r="AE876"/>
      <c r="AF876"/>
      <c r="AG876" s="13"/>
      <c r="AH876" s="13"/>
      <c r="AI876"/>
      <c r="AJ876"/>
      <c r="AK876"/>
      <c r="AL876"/>
      <c r="AM876"/>
      <c r="AN876"/>
      <c r="AO876"/>
      <c r="AP876"/>
      <c r="AQ876"/>
      <c r="AR876"/>
      <c r="AS876"/>
      <c r="AT876" s="59">
        <f>VLOOKUP($BR876,Tables!$D$14:$I$27,2,FALSE)*W876</f>
        <v>0</v>
      </c>
      <c r="AU876" s="59">
        <f>VLOOKUP($BR876,Tables!$D$14:$I$27,3,FALSE)</f>
        <v>0</v>
      </c>
      <c r="AV876" s="59">
        <f>VLOOKUP($BR876,Tables!$D$14:$I$27,4,FALSE)*W876</f>
        <v>0</v>
      </c>
      <c r="AW876" s="59">
        <f>VLOOKUP($BR876,Tables!$D$14:$I$27,5,FALSE)*W876</f>
        <v>0</v>
      </c>
      <c r="AX876" s="52">
        <f>IF(ISERROR(VLOOKUP(V876,Tables!$A$2:$B$27,2,FALSE))=TRUE,0,VLOOKUP(V876,Tables!$A$2:$B$27,2,FALSE))*VLOOKUP(BR876,Tables!$D$14:$J$27,7,FALSE)</f>
        <v>0</v>
      </c>
      <c r="AY876" s="52">
        <f>IF(ISERROR(VLOOKUP(BS876,Tables!$A$2:$B$31,2,FALSE))=TRUE,0,VLOOKUP(BS876,Tables!$A$2:$B$31,2,FALSE))</f>
        <v>0</v>
      </c>
      <c r="AZ876" s="59">
        <f>VLOOKUP($BR876,Tables!$D$14:$K$27,8,FALSE)</f>
        <v>0</v>
      </c>
      <c r="BA876" s="59">
        <f>IF(OR(BR876="T150",BR876="HYBT150"),W876*Tables!$L$23,0)</f>
        <v>0</v>
      </c>
      <c r="BB876" s="59">
        <f>IF(OR(BR876="T200",BR876="HYBT200"),W876*Tables!$E$24,0)</f>
        <v>0</v>
      </c>
      <c r="BC876" s="61">
        <f t="shared" si="178"/>
        <v>0</v>
      </c>
      <c r="BD876" s="55" t="str">
        <f t="shared" si="190"/>
        <v/>
      </c>
      <c r="BE876" s="55" t="str">
        <f t="shared" si="190"/>
        <v/>
      </c>
      <c r="BF876" s="55" t="str">
        <f t="shared" si="190"/>
        <v/>
      </c>
      <c r="BG876" s="55" t="str">
        <f t="shared" si="190"/>
        <v/>
      </c>
      <c r="BH876" s="55" t="str">
        <f t="shared" si="190"/>
        <v/>
      </c>
      <c r="BI876" s="55" t="str">
        <f t="shared" si="190"/>
        <v/>
      </c>
      <c r="BJ876" s="55" t="str">
        <f t="shared" si="190"/>
        <v/>
      </c>
      <c r="BK876" s="55" t="str">
        <f t="shared" si="190"/>
        <v/>
      </c>
      <c r="BL876" s="55" t="str">
        <f t="shared" si="190"/>
        <v/>
      </c>
      <c r="BM876" s="55" t="str">
        <f t="shared" si="190"/>
        <v/>
      </c>
      <c r="BN876" s="55" t="str">
        <f t="shared" si="190"/>
        <v/>
      </c>
      <c r="BO876" s="55" t="str">
        <f t="shared" si="190"/>
        <v/>
      </c>
      <c r="BP876" s="55" t="str">
        <f t="shared" si="190"/>
        <v/>
      </c>
      <c r="BQ876" s="55" t="str">
        <f t="shared" si="190"/>
        <v/>
      </c>
      <c r="BR876" s="62" t="str">
        <f t="shared" si="179"/>
        <v>Base</v>
      </c>
      <c r="BS876" s="62" t="str">
        <f t="shared" si="180"/>
        <v/>
      </c>
      <c r="BT876" s="63">
        <f t="shared" si="181"/>
        <v>1</v>
      </c>
      <c r="BU876" s="64">
        <f t="shared" si="182"/>
        <v>-0.94</v>
      </c>
      <c r="BV876" s="64">
        <f t="shared" si="183"/>
        <v>-0.88</v>
      </c>
      <c r="BW876" s="64">
        <f t="shared" si="184"/>
        <v>0</v>
      </c>
      <c r="BX876" s="65">
        <f t="shared" si="185"/>
        <v>-0.94</v>
      </c>
      <c r="BY876" s="65">
        <f t="shared" si="186"/>
        <v>-0.88</v>
      </c>
      <c r="BZ876" s="65">
        <f t="shared" si="187"/>
        <v>2</v>
      </c>
    </row>
    <row r="877" spans="1:78" ht="15.5" x14ac:dyDescent="0.35">
      <c r="A877"/>
      <c r="B877"/>
      <c r="C877"/>
      <c r="D877"/>
      <c r="E877"/>
      <c r="F877"/>
      <c r="G877"/>
      <c r="H877"/>
      <c r="I877" s="13"/>
      <c r="J877" s="13"/>
      <c r="K877" s="13"/>
      <c r="L877"/>
      <c r="M877"/>
      <c r="N877"/>
      <c r="O877"/>
      <c r="P877"/>
      <c r="Q877"/>
      <c r="R877"/>
      <c r="S877"/>
      <c r="T877"/>
      <c r="U877"/>
      <c r="V877"/>
      <c r="W877"/>
      <c r="X877"/>
      <c r="Y877"/>
      <c r="Z877"/>
      <c r="AA877"/>
      <c r="AB877"/>
      <c r="AC877"/>
      <c r="AD877"/>
      <c r="AE877"/>
      <c r="AF877"/>
      <c r="AG877" s="13"/>
      <c r="AH877" s="13"/>
      <c r="AI877"/>
      <c r="AJ877"/>
      <c r="AK877"/>
      <c r="AL877"/>
      <c r="AM877"/>
      <c r="AN877"/>
      <c r="AO877"/>
      <c r="AP877"/>
      <c r="AQ877"/>
      <c r="AR877"/>
      <c r="AS877"/>
      <c r="AT877" s="59">
        <f>VLOOKUP($BR877,Tables!$D$14:$I$27,2,FALSE)*W877</f>
        <v>0</v>
      </c>
      <c r="AU877" s="59">
        <f>VLOOKUP($BR877,Tables!$D$14:$I$27,3,FALSE)</f>
        <v>0</v>
      </c>
      <c r="AV877" s="59">
        <f>VLOOKUP($BR877,Tables!$D$14:$I$27,4,FALSE)*W877</f>
        <v>0</v>
      </c>
      <c r="AW877" s="59">
        <f>VLOOKUP($BR877,Tables!$D$14:$I$27,5,FALSE)*W877</f>
        <v>0</v>
      </c>
      <c r="AX877" s="52">
        <f>IF(ISERROR(VLOOKUP(V877,Tables!$A$2:$B$27,2,FALSE))=TRUE,0,VLOOKUP(V877,Tables!$A$2:$B$27,2,FALSE))*VLOOKUP(BR877,Tables!$D$14:$J$27,7,FALSE)</f>
        <v>0</v>
      </c>
      <c r="AY877" s="52">
        <f>IF(ISERROR(VLOOKUP(BS877,Tables!$A$2:$B$31,2,FALSE))=TRUE,0,VLOOKUP(BS877,Tables!$A$2:$B$31,2,FALSE))</f>
        <v>0</v>
      </c>
      <c r="AZ877" s="59">
        <f>VLOOKUP($BR877,Tables!$D$14:$K$27,8,FALSE)</f>
        <v>0</v>
      </c>
      <c r="BA877" s="59">
        <f>IF(OR(BR877="T150",BR877="HYBT150"),W877*Tables!$L$23,0)</f>
        <v>0</v>
      </c>
      <c r="BB877" s="59">
        <f>IF(OR(BR877="T200",BR877="HYBT200"),W877*Tables!$E$24,0)</f>
        <v>0</v>
      </c>
      <c r="BC877" s="61">
        <f t="shared" si="178"/>
        <v>0</v>
      </c>
      <c r="BD877" s="55" t="str">
        <f t="shared" si="190"/>
        <v/>
      </c>
      <c r="BE877" s="55" t="str">
        <f t="shared" si="190"/>
        <v/>
      </c>
      <c r="BF877" s="55" t="str">
        <f t="shared" si="190"/>
        <v/>
      </c>
      <c r="BG877" s="55" t="str">
        <f t="shared" si="190"/>
        <v/>
      </c>
      <c r="BH877" s="55" t="str">
        <f t="shared" si="190"/>
        <v/>
      </c>
      <c r="BI877" s="55" t="str">
        <f t="shared" si="190"/>
        <v/>
      </c>
      <c r="BJ877" s="55" t="str">
        <f t="shared" si="190"/>
        <v/>
      </c>
      <c r="BK877" s="55" t="str">
        <f t="shared" si="190"/>
        <v/>
      </c>
      <c r="BL877" s="55" t="str">
        <f t="shared" si="190"/>
        <v/>
      </c>
      <c r="BM877" s="55" t="str">
        <f t="shared" si="190"/>
        <v/>
      </c>
      <c r="BN877" s="55" t="str">
        <f t="shared" si="190"/>
        <v/>
      </c>
      <c r="BO877" s="55" t="str">
        <f t="shared" si="190"/>
        <v/>
      </c>
      <c r="BP877" s="55" t="str">
        <f t="shared" si="190"/>
        <v/>
      </c>
      <c r="BQ877" s="55" t="str">
        <f t="shared" si="190"/>
        <v/>
      </c>
      <c r="BR877" s="62" t="str">
        <f t="shared" si="179"/>
        <v>Base</v>
      </c>
      <c r="BS877" s="62" t="str">
        <f t="shared" si="180"/>
        <v/>
      </c>
      <c r="BT877" s="63">
        <f t="shared" si="181"/>
        <v>1</v>
      </c>
      <c r="BU877" s="64">
        <f t="shared" si="182"/>
        <v>-0.94</v>
      </c>
      <c r="BV877" s="64">
        <f t="shared" si="183"/>
        <v>-0.88</v>
      </c>
      <c r="BW877" s="64">
        <f t="shared" si="184"/>
        <v>0</v>
      </c>
      <c r="BX877" s="65">
        <f t="shared" si="185"/>
        <v>-0.94</v>
      </c>
      <c r="BY877" s="65">
        <f t="shared" si="186"/>
        <v>-0.88</v>
      </c>
      <c r="BZ877" s="65">
        <f t="shared" si="187"/>
        <v>2</v>
      </c>
    </row>
    <row r="878" spans="1:78" ht="15.5" x14ac:dyDescent="0.35">
      <c r="A878"/>
      <c r="B878"/>
      <c r="C878"/>
      <c r="D878"/>
      <c r="E878"/>
      <c r="F878"/>
      <c r="G878"/>
      <c r="H878"/>
      <c r="I878" s="13"/>
      <c r="J878" s="13"/>
      <c r="K878" s="13"/>
      <c r="L878"/>
      <c r="M878"/>
      <c r="N878"/>
      <c r="O878"/>
      <c r="P878"/>
      <c r="Q878"/>
      <c r="R878"/>
      <c r="S878"/>
      <c r="T878"/>
      <c r="U878"/>
      <c r="V878"/>
      <c r="W878"/>
      <c r="X878"/>
      <c r="Y878"/>
      <c r="Z878"/>
      <c r="AA878"/>
      <c r="AB878"/>
      <c r="AC878"/>
      <c r="AD878"/>
      <c r="AE878"/>
      <c r="AF878"/>
      <c r="AG878" s="13"/>
      <c r="AH878" s="13"/>
      <c r="AI878"/>
      <c r="AJ878"/>
      <c r="AK878"/>
      <c r="AL878"/>
      <c r="AM878"/>
      <c r="AN878"/>
      <c r="AO878"/>
      <c r="AP878"/>
      <c r="AQ878"/>
      <c r="AR878"/>
      <c r="AS878"/>
      <c r="AT878" s="59">
        <f>VLOOKUP($BR878,Tables!$D$14:$I$27,2,FALSE)*W878</f>
        <v>0</v>
      </c>
      <c r="AU878" s="59">
        <f>VLOOKUP($BR878,Tables!$D$14:$I$27,3,FALSE)</f>
        <v>0</v>
      </c>
      <c r="AV878" s="59">
        <f>VLOOKUP($BR878,Tables!$D$14:$I$27,4,FALSE)*W878</f>
        <v>0</v>
      </c>
      <c r="AW878" s="59">
        <f>VLOOKUP($BR878,Tables!$D$14:$I$27,5,FALSE)*W878</f>
        <v>0</v>
      </c>
      <c r="AX878" s="52">
        <f>IF(ISERROR(VLOOKUP(V878,Tables!$A$2:$B$27,2,FALSE))=TRUE,0,VLOOKUP(V878,Tables!$A$2:$B$27,2,FALSE))*VLOOKUP(BR878,Tables!$D$14:$J$27,7,FALSE)</f>
        <v>0</v>
      </c>
      <c r="AY878" s="52">
        <f>IF(ISERROR(VLOOKUP(BS878,Tables!$A$2:$B$31,2,FALSE))=TRUE,0,VLOOKUP(BS878,Tables!$A$2:$B$31,2,FALSE))</f>
        <v>0</v>
      </c>
      <c r="AZ878" s="59">
        <f>VLOOKUP($BR878,Tables!$D$14:$K$27,8,FALSE)</f>
        <v>0</v>
      </c>
      <c r="BA878" s="59">
        <f>IF(OR(BR878="T150",BR878="HYBT150"),W878*Tables!$L$23,0)</f>
        <v>0</v>
      </c>
      <c r="BB878" s="59">
        <f>IF(OR(BR878="T200",BR878="HYBT200"),W878*Tables!$E$24,0)</f>
        <v>0</v>
      </c>
      <c r="BC878" s="61">
        <f t="shared" si="178"/>
        <v>0</v>
      </c>
      <c r="BD878" s="55" t="str">
        <f t="shared" si="190"/>
        <v/>
      </c>
      <c r="BE878" s="55" t="str">
        <f t="shared" si="190"/>
        <v/>
      </c>
      <c r="BF878" s="55" t="str">
        <f t="shared" si="190"/>
        <v/>
      </c>
      <c r="BG878" s="55" t="str">
        <f t="shared" si="190"/>
        <v/>
      </c>
      <c r="BH878" s="55" t="str">
        <f t="shared" si="190"/>
        <v/>
      </c>
      <c r="BI878" s="55" t="str">
        <f t="shared" si="190"/>
        <v/>
      </c>
      <c r="BJ878" s="55" t="str">
        <f t="shared" si="190"/>
        <v/>
      </c>
      <c r="BK878" s="55" t="str">
        <f t="shared" si="190"/>
        <v/>
      </c>
      <c r="BL878" s="55" t="str">
        <f t="shared" si="190"/>
        <v/>
      </c>
      <c r="BM878" s="55" t="str">
        <f t="shared" si="190"/>
        <v/>
      </c>
      <c r="BN878" s="55" t="str">
        <f t="shared" si="190"/>
        <v/>
      </c>
      <c r="BO878" s="55" t="str">
        <f t="shared" si="190"/>
        <v/>
      </c>
      <c r="BP878" s="55" t="str">
        <f t="shared" si="190"/>
        <v/>
      </c>
      <c r="BQ878" s="55" t="str">
        <f t="shared" si="190"/>
        <v/>
      </c>
      <c r="BR878" s="62" t="str">
        <f t="shared" si="179"/>
        <v>Base</v>
      </c>
      <c r="BS878" s="62" t="str">
        <f t="shared" si="180"/>
        <v/>
      </c>
      <c r="BT878" s="63">
        <f t="shared" si="181"/>
        <v>1</v>
      </c>
      <c r="BU878" s="64">
        <f t="shared" si="182"/>
        <v>-0.94</v>
      </c>
      <c r="BV878" s="64">
        <f t="shared" si="183"/>
        <v>-0.88</v>
      </c>
      <c r="BW878" s="64">
        <f t="shared" si="184"/>
        <v>0</v>
      </c>
      <c r="BX878" s="65">
        <f t="shared" si="185"/>
        <v>-0.94</v>
      </c>
      <c r="BY878" s="65">
        <f t="shared" si="186"/>
        <v>-0.88</v>
      </c>
      <c r="BZ878" s="65">
        <f t="shared" si="187"/>
        <v>2</v>
      </c>
    </row>
    <row r="879" spans="1:78" s="56" customFormat="1" ht="15.5" x14ac:dyDescent="0.35">
      <c r="A879"/>
      <c r="B879"/>
      <c r="C879"/>
      <c r="D879"/>
      <c r="E879"/>
      <c r="F879"/>
      <c r="G879"/>
      <c r="H879"/>
      <c r="I879" s="13"/>
      <c r="J879" s="13"/>
      <c r="K879" s="13"/>
      <c r="L879"/>
      <c r="M879"/>
      <c r="N879"/>
      <c r="O879"/>
      <c r="P879"/>
      <c r="Q879"/>
      <c r="R879"/>
      <c r="S879"/>
      <c r="T879"/>
      <c r="U879"/>
      <c r="V879"/>
      <c r="W879"/>
      <c r="X879"/>
      <c r="Y879"/>
      <c r="Z879"/>
      <c r="AA879"/>
      <c r="AB879"/>
      <c r="AC879"/>
      <c r="AD879"/>
      <c r="AE879"/>
      <c r="AF879"/>
      <c r="AG879" s="13"/>
      <c r="AH879" s="13"/>
      <c r="AI879"/>
      <c r="AJ879"/>
      <c r="AK879"/>
      <c r="AL879"/>
      <c r="AM879"/>
      <c r="AN879"/>
      <c r="AO879"/>
      <c r="AP879"/>
      <c r="AQ879"/>
      <c r="AR879"/>
      <c r="AS879"/>
      <c r="AT879" s="69">
        <f>VLOOKUP($BR879,Tables!$D$14:$I$27,2,FALSE)*W879</f>
        <v>0</v>
      </c>
      <c r="AU879" s="69">
        <f>VLOOKUP($BR879,Tables!$D$14:$I$27,3,FALSE)</f>
        <v>0</v>
      </c>
      <c r="AV879" s="69">
        <f>VLOOKUP($BR879,Tables!$D$14:$I$27,4,FALSE)*W879</f>
        <v>0</v>
      </c>
      <c r="AW879" s="69">
        <f>VLOOKUP($BR879,Tables!$D$14:$I$27,5,FALSE)*W879</f>
        <v>0</v>
      </c>
      <c r="AX879" s="68">
        <f>IF(ISERROR(VLOOKUP(V879,Tables!$A$2:$B$27,2,FALSE))=TRUE,0,VLOOKUP(V879,Tables!$A$2:$B$27,2,FALSE))*VLOOKUP(BR879,Tables!$D$14:$J$27,7,FALSE)</f>
        <v>0</v>
      </c>
      <c r="AY879" s="68">
        <f>IF(ISERROR(VLOOKUP(BS879,Tables!$A$2:$B$31,2,FALSE))=TRUE,0,VLOOKUP(BS879,Tables!$A$2:$B$31,2,FALSE))</f>
        <v>0</v>
      </c>
      <c r="AZ879" s="69">
        <f>VLOOKUP($BR879,Tables!$D$14:$K$27,8,FALSE)</f>
        <v>0</v>
      </c>
      <c r="BA879" s="69">
        <f>IF(OR(BR879="T150",BR879="HYBT150"),W879*Tables!$L$23,0)</f>
        <v>0</v>
      </c>
      <c r="BB879" s="69">
        <f>IF(OR(BR879="T200",BR879="HYBT200"),W879*Tables!$E$24,0)</f>
        <v>0</v>
      </c>
      <c r="BC879" s="70">
        <f t="shared" si="178"/>
        <v>0</v>
      </c>
      <c r="BD879" s="57" t="str">
        <f t="shared" si="190"/>
        <v/>
      </c>
      <c r="BE879" s="57" t="str">
        <f t="shared" si="190"/>
        <v/>
      </c>
      <c r="BF879" s="57" t="str">
        <f t="shared" si="190"/>
        <v/>
      </c>
      <c r="BG879" s="57" t="str">
        <f t="shared" si="190"/>
        <v/>
      </c>
      <c r="BH879" s="57" t="str">
        <f t="shared" si="190"/>
        <v/>
      </c>
      <c r="BI879" s="57" t="str">
        <f t="shared" si="190"/>
        <v/>
      </c>
      <c r="BJ879" s="57" t="str">
        <f t="shared" si="190"/>
        <v/>
      </c>
      <c r="BK879" s="57" t="str">
        <f t="shared" si="190"/>
        <v/>
      </c>
      <c r="BL879" s="57" t="str">
        <f t="shared" si="190"/>
        <v/>
      </c>
      <c r="BM879" s="57" t="str">
        <f t="shared" si="190"/>
        <v/>
      </c>
      <c r="BN879" s="57" t="str">
        <f t="shared" si="190"/>
        <v/>
      </c>
      <c r="BO879" s="57" t="str">
        <f t="shared" si="190"/>
        <v/>
      </c>
      <c r="BP879" s="57" t="str">
        <f t="shared" si="190"/>
        <v/>
      </c>
      <c r="BQ879" s="57" t="str">
        <f t="shared" si="190"/>
        <v/>
      </c>
      <c r="BR879" s="71" t="str">
        <f t="shared" si="179"/>
        <v>Base</v>
      </c>
      <c r="BS879" s="71" t="str">
        <f t="shared" si="180"/>
        <v/>
      </c>
      <c r="BT879" s="72">
        <f t="shared" si="181"/>
        <v>1</v>
      </c>
      <c r="BU879" s="73">
        <f t="shared" si="182"/>
        <v>-0.94</v>
      </c>
      <c r="BV879" s="73">
        <f t="shared" si="183"/>
        <v>-0.88</v>
      </c>
      <c r="BW879" s="73">
        <f t="shared" si="184"/>
        <v>0</v>
      </c>
      <c r="BX879" s="74">
        <f t="shared" si="185"/>
        <v>-0.94</v>
      </c>
      <c r="BY879" s="74">
        <f t="shared" si="186"/>
        <v>-0.88</v>
      </c>
      <c r="BZ879" s="74">
        <f t="shared" si="187"/>
        <v>2</v>
      </c>
    </row>
    <row r="880" spans="1:78" s="56" customFormat="1" ht="15.5" x14ac:dyDescent="0.35">
      <c r="A880"/>
      <c r="B880"/>
      <c r="C880"/>
      <c r="D880"/>
      <c r="E880"/>
      <c r="F880"/>
      <c r="G880"/>
      <c r="H880"/>
      <c r="I880" s="13"/>
      <c r="J880" s="13"/>
      <c r="K880" s="13"/>
      <c r="L880"/>
      <c r="M880"/>
      <c r="N880"/>
      <c r="O880"/>
      <c r="P880"/>
      <c r="Q880"/>
      <c r="R880"/>
      <c r="S880"/>
      <c r="T880"/>
      <c r="U880"/>
      <c r="V880"/>
      <c r="W880"/>
      <c r="X880"/>
      <c r="Y880"/>
      <c r="Z880"/>
      <c r="AA880"/>
      <c r="AB880"/>
      <c r="AC880"/>
      <c r="AD880"/>
      <c r="AE880"/>
      <c r="AF880"/>
      <c r="AG880" s="13"/>
      <c r="AH880" s="13"/>
      <c r="AI880"/>
      <c r="AJ880"/>
      <c r="AK880"/>
      <c r="AL880"/>
      <c r="AM880"/>
      <c r="AN880"/>
      <c r="AO880"/>
      <c r="AP880"/>
      <c r="AQ880"/>
      <c r="AR880"/>
      <c r="AS880"/>
      <c r="AT880" s="69">
        <f>VLOOKUP($BR880,Tables!$D$14:$I$27,2,FALSE)*W880</f>
        <v>0</v>
      </c>
      <c r="AU880" s="69">
        <f>VLOOKUP($BR880,Tables!$D$14:$I$27,3,FALSE)</f>
        <v>0</v>
      </c>
      <c r="AV880" s="69">
        <f>VLOOKUP($BR880,Tables!$D$14:$I$27,4,FALSE)*W880</f>
        <v>0</v>
      </c>
      <c r="AW880" s="69">
        <f>VLOOKUP($BR880,Tables!$D$14:$I$27,5,FALSE)*W880</f>
        <v>0</v>
      </c>
      <c r="AX880" s="68">
        <f>IF(ISERROR(VLOOKUP(V880,Tables!$A$2:$B$27,2,FALSE))=TRUE,0,VLOOKUP(V880,Tables!$A$2:$B$27,2,FALSE))*VLOOKUP(BR880,Tables!$D$14:$J$27,7,FALSE)</f>
        <v>0</v>
      </c>
      <c r="AY880" s="68">
        <f>IF(ISERROR(VLOOKUP(BS880,Tables!$A$2:$B$31,2,FALSE))=TRUE,0,VLOOKUP(BS880,Tables!$A$2:$B$31,2,FALSE))</f>
        <v>0</v>
      </c>
      <c r="AZ880" s="69">
        <f>VLOOKUP($BR880,Tables!$D$14:$K$27,8,FALSE)</f>
        <v>0</v>
      </c>
      <c r="BA880" s="69">
        <f>IF(OR(BR880="T150",BR880="HYBT150"),W880*Tables!$L$23,0)</f>
        <v>0</v>
      </c>
      <c r="BB880" s="69">
        <f>IF(OR(BR880="T200",BR880="HYBT200"),W880*Tables!$E$24,0)</f>
        <v>0</v>
      </c>
      <c r="BC880" s="70">
        <f t="shared" si="178"/>
        <v>0</v>
      </c>
      <c r="BD880" s="57" t="str">
        <f t="shared" si="190"/>
        <v/>
      </c>
      <c r="BE880" s="57" t="str">
        <f t="shared" si="190"/>
        <v/>
      </c>
      <c r="BF880" s="57" t="str">
        <f t="shared" si="190"/>
        <v/>
      </c>
      <c r="BG880" s="57" t="str">
        <f t="shared" si="190"/>
        <v/>
      </c>
      <c r="BH880" s="57" t="str">
        <f t="shared" si="190"/>
        <v/>
      </c>
      <c r="BI880" s="57" t="str">
        <f t="shared" si="190"/>
        <v/>
      </c>
      <c r="BJ880" s="57" t="str">
        <f t="shared" si="190"/>
        <v/>
      </c>
      <c r="BK880" s="57" t="str">
        <f t="shared" si="190"/>
        <v/>
      </c>
      <c r="BL880" s="57" t="str">
        <f t="shared" si="190"/>
        <v/>
      </c>
      <c r="BM880" s="57" t="str">
        <f t="shared" si="190"/>
        <v/>
      </c>
      <c r="BN880" s="57" t="str">
        <f t="shared" si="190"/>
        <v/>
      </c>
      <c r="BO880" s="57" t="str">
        <f t="shared" si="190"/>
        <v/>
      </c>
      <c r="BP880" s="57" t="str">
        <f t="shared" si="190"/>
        <v/>
      </c>
      <c r="BQ880" s="57" t="str">
        <f t="shared" si="190"/>
        <v/>
      </c>
      <c r="BR880" s="71" t="str">
        <f t="shared" si="179"/>
        <v>Base</v>
      </c>
      <c r="BS880" s="71" t="str">
        <f t="shared" si="180"/>
        <v/>
      </c>
      <c r="BT880" s="72">
        <f t="shared" si="181"/>
        <v>1</v>
      </c>
      <c r="BU880" s="73">
        <f t="shared" si="182"/>
        <v>-0.94</v>
      </c>
      <c r="BV880" s="73">
        <f t="shared" si="183"/>
        <v>-0.88</v>
      </c>
      <c r="BW880" s="73">
        <f t="shared" si="184"/>
        <v>0</v>
      </c>
      <c r="BX880" s="74">
        <f t="shared" si="185"/>
        <v>-0.94</v>
      </c>
      <c r="BY880" s="74">
        <f t="shared" si="186"/>
        <v>-0.88</v>
      </c>
      <c r="BZ880" s="74">
        <f t="shared" si="187"/>
        <v>2</v>
      </c>
    </row>
    <row r="881" spans="1:78" s="56" customFormat="1" ht="15.5" x14ac:dyDescent="0.35">
      <c r="A881"/>
      <c r="B881"/>
      <c r="C881"/>
      <c r="D881"/>
      <c r="E881"/>
      <c r="F881"/>
      <c r="G881"/>
      <c r="H881"/>
      <c r="I881" s="13"/>
      <c r="J881" s="13"/>
      <c r="K881" s="13"/>
      <c r="L881"/>
      <c r="M881"/>
      <c r="N881"/>
      <c r="O881"/>
      <c r="P881"/>
      <c r="Q881"/>
      <c r="R881"/>
      <c r="S881"/>
      <c r="T881"/>
      <c r="U881"/>
      <c r="V881"/>
      <c r="W881"/>
      <c r="X881"/>
      <c r="Y881"/>
      <c r="Z881"/>
      <c r="AA881"/>
      <c r="AB881"/>
      <c r="AC881"/>
      <c r="AD881"/>
      <c r="AE881"/>
      <c r="AF881"/>
      <c r="AG881" s="13"/>
      <c r="AH881" s="13"/>
      <c r="AI881"/>
      <c r="AJ881"/>
      <c r="AK881"/>
      <c r="AL881"/>
      <c r="AM881"/>
      <c r="AN881"/>
      <c r="AO881"/>
      <c r="AP881"/>
      <c r="AQ881"/>
      <c r="AR881"/>
      <c r="AS881"/>
      <c r="AT881" s="69">
        <f>VLOOKUP($BR881,Tables!$D$14:$I$27,2,FALSE)*W881</f>
        <v>0</v>
      </c>
      <c r="AU881" s="69">
        <f>VLOOKUP($BR881,Tables!$D$14:$I$27,3,FALSE)</f>
        <v>0</v>
      </c>
      <c r="AV881" s="69">
        <f>VLOOKUP($BR881,Tables!$D$14:$I$27,4,FALSE)*W881</f>
        <v>0</v>
      </c>
      <c r="AW881" s="69">
        <f>VLOOKUP($BR881,Tables!$D$14:$I$27,5,FALSE)*W881</f>
        <v>0</v>
      </c>
      <c r="AX881" s="68">
        <f>IF(ISERROR(VLOOKUP(V881,Tables!$A$2:$B$27,2,FALSE))=TRUE,0,VLOOKUP(V881,Tables!$A$2:$B$27,2,FALSE))*VLOOKUP(BR881,Tables!$D$14:$J$27,7,FALSE)</f>
        <v>0</v>
      </c>
      <c r="AY881" s="68">
        <f>IF(ISERROR(VLOOKUP(BS881,Tables!$A$2:$B$31,2,FALSE))=TRUE,0,VLOOKUP(BS881,Tables!$A$2:$B$31,2,FALSE))</f>
        <v>0</v>
      </c>
      <c r="AZ881" s="69">
        <f>VLOOKUP($BR881,Tables!$D$14:$K$27,8,FALSE)</f>
        <v>0</v>
      </c>
      <c r="BA881" s="69">
        <f>IF(OR(BR881="T150",BR881="HYBT150"),W881*Tables!$L$23,0)</f>
        <v>0</v>
      </c>
      <c r="BB881" s="69">
        <f>IF(OR(BR881="T200",BR881="HYBT200"),W881*Tables!$E$24,0)</f>
        <v>0</v>
      </c>
      <c r="BC881" s="70">
        <f t="shared" si="178"/>
        <v>0</v>
      </c>
      <c r="BD881" s="57" t="str">
        <f t="shared" si="190"/>
        <v/>
      </c>
      <c r="BE881" s="57" t="str">
        <f t="shared" si="190"/>
        <v/>
      </c>
      <c r="BF881" s="57" t="str">
        <f t="shared" si="190"/>
        <v/>
      </c>
      <c r="BG881" s="57" t="str">
        <f t="shared" si="190"/>
        <v/>
      </c>
      <c r="BH881" s="57" t="str">
        <f t="shared" si="190"/>
        <v/>
      </c>
      <c r="BI881" s="57" t="str">
        <f t="shared" si="190"/>
        <v/>
      </c>
      <c r="BJ881" s="57" t="str">
        <f t="shared" si="190"/>
        <v/>
      </c>
      <c r="BK881" s="57" t="str">
        <f t="shared" si="190"/>
        <v/>
      </c>
      <c r="BL881" s="57" t="str">
        <f t="shared" si="190"/>
        <v/>
      </c>
      <c r="BM881" s="57" t="str">
        <f t="shared" si="190"/>
        <v/>
      </c>
      <c r="BN881" s="57" t="str">
        <f t="shared" si="190"/>
        <v/>
      </c>
      <c r="BO881" s="57" t="str">
        <f t="shared" si="190"/>
        <v/>
      </c>
      <c r="BP881" s="57" t="str">
        <f t="shared" si="190"/>
        <v/>
      </c>
      <c r="BQ881" s="57" t="str">
        <f t="shared" si="190"/>
        <v/>
      </c>
      <c r="BR881" s="71" t="str">
        <f t="shared" si="179"/>
        <v>Base</v>
      </c>
      <c r="BS881" s="71" t="str">
        <f t="shared" si="180"/>
        <v/>
      </c>
      <c r="BT881" s="72">
        <f t="shared" si="181"/>
        <v>1</v>
      </c>
      <c r="BU881" s="73">
        <f t="shared" si="182"/>
        <v>-0.94</v>
      </c>
      <c r="BV881" s="73">
        <f t="shared" si="183"/>
        <v>-0.88</v>
      </c>
      <c r="BW881" s="73">
        <f t="shared" si="184"/>
        <v>0</v>
      </c>
      <c r="BX881" s="74">
        <f t="shared" si="185"/>
        <v>-0.94</v>
      </c>
      <c r="BY881" s="74">
        <f t="shared" si="186"/>
        <v>-0.88</v>
      </c>
      <c r="BZ881" s="74">
        <f t="shared" si="187"/>
        <v>2</v>
      </c>
    </row>
    <row r="882" spans="1:78" s="56" customFormat="1" ht="15.5" x14ac:dyDescent="0.35">
      <c r="A882"/>
      <c r="B882"/>
      <c r="C882"/>
      <c r="D882"/>
      <c r="E882"/>
      <c r="F882"/>
      <c r="G882"/>
      <c r="H882"/>
      <c r="I882" s="13"/>
      <c r="J882" s="13"/>
      <c r="K882" s="13"/>
      <c r="L882"/>
      <c r="M882"/>
      <c r="N882"/>
      <c r="O882"/>
      <c r="P882"/>
      <c r="Q882"/>
      <c r="R882"/>
      <c r="S882"/>
      <c r="T882"/>
      <c r="U882"/>
      <c r="V882"/>
      <c r="W882"/>
      <c r="X882"/>
      <c r="Y882"/>
      <c r="Z882"/>
      <c r="AA882"/>
      <c r="AB882"/>
      <c r="AC882"/>
      <c r="AD882"/>
      <c r="AE882"/>
      <c r="AF882"/>
      <c r="AG882" s="13"/>
      <c r="AH882" s="13"/>
      <c r="AI882"/>
      <c r="AJ882"/>
      <c r="AK882"/>
      <c r="AL882"/>
      <c r="AM882"/>
      <c r="AN882"/>
      <c r="AO882"/>
      <c r="AP882"/>
      <c r="AQ882"/>
      <c r="AR882"/>
      <c r="AS882"/>
      <c r="AT882" s="69">
        <f>VLOOKUP($BR882,Tables!$D$14:$I$27,2,FALSE)*W882</f>
        <v>0</v>
      </c>
      <c r="AU882" s="69">
        <f>VLOOKUP($BR882,Tables!$D$14:$I$27,3,FALSE)</f>
        <v>0</v>
      </c>
      <c r="AV882" s="69">
        <f>VLOOKUP($BR882,Tables!$D$14:$I$27,4,FALSE)*W882</f>
        <v>0</v>
      </c>
      <c r="AW882" s="69">
        <f>VLOOKUP($BR882,Tables!$D$14:$I$27,5,FALSE)*W882</f>
        <v>0</v>
      </c>
      <c r="AX882" s="68">
        <f>IF(ISERROR(VLOOKUP(V882,Tables!$A$2:$B$27,2,FALSE))=TRUE,0,VLOOKUP(V882,Tables!$A$2:$B$27,2,FALSE))*VLOOKUP(BR882,Tables!$D$14:$J$27,7,FALSE)</f>
        <v>0</v>
      </c>
      <c r="AY882" s="68">
        <f>IF(ISERROR(VLOOKUP(BS882,Tables!$A$2:$B$31,2,FALSE))=TRUE,0,VLOOKUP(BS882,Tables!$A$2:$B$31,2,FALSE))</f>
        <v>0</v>
      </c>
      <c r="AZ882" s="69">
        <f>VLOOKUP($BR882,Tables!$D$14:$K$27,8,FALSE)</f>
        <v>0</v>
      </c>
      <c r="BA882" s="69">
        <f>IF(OR(BR882="T150",BR882="HYBT150"),W882*Tables!$L$23,0)</f>
        <v>0</v>
      </c>
      <c r="BB882" s="69">
        <f>IF(OR(BR882="T200",BR882="HYBT200"),W882*Tables!$E$24,0)</f>
        <v>0</v>
      </c>
      <c r="BC882" s="70">
        <f t="shared" si="178"/>
        <v>0</v>
      </c>
      <c r="BD882" s="57" t="str">
        <f t="shared" si="190"/>
        <v/>
      </c>
      <c r="BE882" s="57" t="str">
        <f t="shared" si="190"/>
        <v/>
      </c>
      <c r="BF882" s="57" t="str">
        <f t="shared" si="190"/>
        <v/>
      </c>
      <c r="BG882" s="57" t="str">
        <f t="shared" si="190"/>
        <v/>
      </c>
      <c r="BH882" s="57" t="str">
        <f t="shared" si="190"/>
        <v/>
      </c>
      <c r="BI882" s="57" t="str">
        <f t="shared" si="190"/>
        <v/>
      </c>
      <c r="BJ882" s="57" t="str">
        <f t="shared" si="190"/>
        <v/>
      </c>
      <c r="BK882" s="57" t="str">
        <f t="shared" si="190"/>
        <v/>
      </c>
      <c r="BL882" s="57" t="str">
        <f t="shared" si="190"/>
        <v/>
      </c>
      <c r="BM882" s="57" t="str">
        <f t="shared" si="190"/>
        <v/>
      </c>
      <c r="BN882" s="57" t="str">
        <f t="shared" si="190"/>
        <v/>
      </c>
      <c r="BO882" s="57" t="str">
        <f t="shared" si="190"/>
        <v/>
      </c>
      <c r="BP882" s="57" t="str">
        <f t="shared" si="190"/>
        <v/>
      </c>
      <c r="BQ882" s="57" t="str">
        <f t="shared" si="190"/>
        <v/>
      </c>
      <c r="BR882" s="71" t="str">
        <f t="shared" si="179"/>
        <v>Base</v>
      </c>
      <c r="BS882" s="71" t="str">
        <f t="shared" si="180"/>
        <v/>
      </c>
      <c r="BT882" s="72">
        <f t="shared" si="181"/>
        <v>1</v>
      </c>
      <c r="BU882" s="73">
        <f t="shared" si="182"/>
        <v>-0.94</v>
      </c>
      <c r="BV882" s="73">
        <f t="shared" si="183"/>
        <v>-0.88</v>
      </c>
      <c r="BW882" s="73">
        <f t="shared" si="184"/>
        <v>0</v>
      </c>
      <c r="BX882" s="74">
        <f t="shared" si="185"/>
        <v>-0.94</v>
      </c>
      <c r="BY882" s="74">
        <f t="shared" si="186"/>
        <v>-0.88</v>
      </c>
      <c r="BZ882" s="74">
        <f t="shared" si="187"/>
        <v>2</v>
      </c>
    </row>
    <row r="883" spans="1:78" s="58" customFormat="1" ht="15.5" x14ac:dyDescent="0.35">
      <c r="A883"/>
      <c r="B883"/>
      <c r="C883"/>
      <c r="D883"/>
      <c r="E883"/>
      <c r="F883"/>
      <c r="G883"/>
      <c r="H883"/>
      <c r="I883" s="13"/>
      <c r="J883" s="13"/>
      <c r="K883" s="13"/>
      <c r="L883"/>
      <c r="M883"/>
      <c r="N883"/>
      <c r="O883"/>
      <c r="P883"/>
      <c r="Q883"/>
      <c r="R883"/>
      <c r="S883"/>
      <c r="T883"/>
      <c r="U883"/>
      <c r="V883"/>
      <c r="W883"/>
      <c r="X883"/>
      <c r="Y883"/>
      <c r="Z883"/>
      <c r="AA883"/>
      <c r="AB883"/>
      <c r="AC883"/>
      <c r="AD883"/>
      <c r="AE883"/>
      <c r="AF883"/>
      <c r="AG883" s="13"/>
      <c r="AH883" s="13"/>
      <c r="AI883"/>
      <c r="AJ883"/>
      <c r="AK883"/>
      <c r="AL883"/>
      <c r="AM883"/>
      <c r="AN883"/>
      <c r="AO883"/>
      <c r="AP883"/>
      <c r="AQ883"/>
      <c r="AR883"/>
      <c r="AS883"/>
      <c r="AT883" s="59">
        <f>VLOOKUP($BR883,Tables!$D$14:$I$27,2,FALSE)*W883</f>
        <v>0</v>
      </c>
      <c r="AU883" s="59">
        <f>VLOOKUP($BR883,Tables!$D$14:$I$27,3,FALSE)</f>
        <v>0</v>
      </c>
      <c r="AV883" s="59">
        <f>VLOOKUP($BR883,Tables!$D$14:$I$27,4,FALSE)*W883</f>
        <v>0</v>
      </c>
      <c r="AW883" s="59">
        <f>VLOOKUP($BR883,Tables!$D$14:$I$27,5,FALSE)*W883</f>
        <v>0</v>
      </c>
      <c r="AX883" s="52">
        <f>IF(ISERROR(VLOOKUP(V883,Tables!$A$2:$B$27,2,FALSE))=TRUE,0,VLOOKUP(V883,Tables!$A$2:$B$27,2,FALSE))*VLOOKUP(BR883,Tables!$D$14:$J$27,7,FALSE)</f>
        <v>0</v>
      </c>
      <c r="AY883" s="52">
        <f>IF(ISERROR(VLOOKUP(BS883,Tables!$A$2:$B$31,2,FALSE))=TRUE,0,VLOOKUP(BS883,Tables!$A$2:$B$31,2,FALSE))</f>
        <v>0</v>
      </c>
      <c r="AZ883" s="59">
        <f>VLOOKUP($BR883,Tables!$D$14:$K$27,8,FALSE)</f>
        <v>0</v>
      </c>
      <c r="BA883" s="59">
        <f>IF(OR(BR883="T150",BR883="HYBT150"),W883*Tables!$L$23,0)</f>
        <v>0</v>
      </c>
      <c r="BB883" s="59">
        <f>IF(OR(BR883="T200",BR883="HYBT200"),W883*Tables!$E$24,0)</f>
        <v>0</v>
      </c>
      <c r="BC883" s="61">
        <f t="shared" si="178"/>
        <v>0</v>
      </c>
      <c r="BD883" s="55" t="str">
        <f t="shared" si="190"/>
        <v/>
      </c>
      <c r="BE883" s="55" t="str">
        <f t="shared" si="190"/>
        <v/>
      </c>
      <c r="BF883" s="55" t="str">
        <f t="shared" si="190"/>
        <v/>
      </c>
      <c r="BG883" s="55" t="str">
        <f t="shared" si="190"/>
        <v/>
      </c>
      <c r="BH883" s="55" t="str">
        <f t="shared" si="190"/>
        <v/>
      </c>
      <c r="BI883" s="55" t="str">
        <f t="shared" si="190"/>
        <v/>
      </c>
      <c r="BJ883" s="55" t="str">
        <f t="shared" si="190"/>
        <v/>
      </c>
      <c r="BK883" s="55" t="str">
        <f t="shared" si="190"/>
        <v/>
      </c>
      <c r="BL883" s="55" t="str">
        <f t="shared" si="190"/>
        <v/>
      </c>
      <c r="BM883" s="55" t="str">
        <f t="shared" si="190"/>
        <v/>
      </c>
      <c r="BN883" s="55" t="str">
        <f t="shared" si="190"/>
        <v/>
      </c>
      <c r="BO883" s="55" t="str">
        <f t="shared" si="190"/>
        <v/>
      </c>
      <c r="BP883" s="55" t="str">
        <f t="shared" si="190"/>
        <v/>
      </c>
      <c r="BQ883" s="55" t="str">
        <f t="shared" si="190"/>
        <v/>
      </c>
      <c r="BR883" s="62" t="str">
        <f t="shared" si="179"/>
        <v>Base</v>
      </c>
      <c r="BS883" s="62" t="str">
        <f t="shared" si="180"/>
        <v/>
      </c>
      <c r="BT883" s="63">
        <f t="shared" si="181"/>
        <v>1</v>
      </c>
      <c r="BU883" s="64">
        <f t="shared" si="182"/>
        <v>-0.94</v>
      </c>
      <c r="BV883" s="64">
        <f t="shared" si="183"/>
        <v>-0.88</v>
      </c>
      <c r="BW883" s="64">
        <f t="shared" si="184"/>
        <v>0</v>
      </c>
      <c r="BX883" s="65">
        <f t="shared" si="185"/>
        <v>-0.94</v>
      </c>
      <c r="BY883" s="65">
        <f t="shared" si="186"/>
        <v>-0.88</v>
      </c>
      <c r="BZ883" s="65">
        <f t="shared" si="187"/>
        <v>2</v>
      </c>
    </row>
    <row r="884" spans="1:78" s="58" customFormat="1" ht="15.5" x14ac:dyDescent="0.35">
      <c r="A884"/>
      <c r="B884"/>
      <c r="C884"/>
      <c r="D884"/>
      <c r="E884"/>
      <c r="F884"/>
      <c r="G884"/>
      <c r="H884"/>
      <c r="I884" s="13"/>
      <c r="J884" s="13"/>
      <c r="K884" s="13"/>
      <c r="L884"/>
      <c r="M884"/>
      <c r="N884"/>
      <c r="O884"/>
      <c r="P884"/>
      <c r="Q884"/>
      <c r="R884"/>
      <c r="S884"/>
      <c r="T884"/>
      <c r="U884"/>
      <c r="V884"/>
      <c r="W884"/>
      <c r="X884"/>
      <c r="Y884"/>
      <c r="Z884"/>
      <c r="AA884"/>
      <c r="AB884"/>
      <c r="AC884"/>
      <c r="AD884"/>
      <c r="AE884"/>
      <c r="AF884"/>
      <c r="AG884" s="13"/>
      <c r="AH884" s="13"/>
      <c r="AI884"/>
      <c r="AJ884"/>
      <c r="AK884"/>
      <c r="AL884"/>
      <c r="AM884"/>
      <c r="AN884"/>
      <c r="AO884"/>
      <c r="AP884"/>
      <c r="AQ884"/>
      <c r="AR884"/>
      <c r="AS884"/>
      <c r="AT884" s="59">
        <f>VLOOKUP($BR884,Tables!$D$14:$I$27,2,FALSE)*W884</f>
        <v>0</v>
      </c>
      <c r="AU884" s="59">
        <f>VLOOKUP($BR884,Tables!$D$14:$I$27,3,FALSE)</f>
        <v>0</v>
      </c>
      <c r="AV884" s="59">
        <f>VLOOKUP($BR884,Tables!$D$14:$I$27,4,FALSE)*W884</f>
        <v>0</v>
      </c>
      <c r="AW884" s="59">
        <f>VLOOKUP($BR884,Tables!$D$14:$I$27,5,FALSE)*W884</f>
        <v>0</v>
      </c>
      <c r="AX884" s="52">
        <f>IF(ISERROR(VLOOKUP(V884,Tables!$A$2:$B$27,2,FALSE))=TRUE,0,VLOOKUP(V884,Tables!$A$2:$B$27,2,FALSE))*VLOOKUP(BR884,Tables!$D$14:$J$27,7,FALSE)</f>
        <v>0</v>
      </c>
      <c r="AY884" s="52">
        <f>IF(ISERROR(VLOOKUP(BS884,Tables!$A$2:$B$31,2,FALSE))=TRUE,0,VLOOKUP(BS884,Tables!$A$2:$B$31,2,FALSE))</f>
        <v>0</v>
      </c>
      <c r="AZ884" s="59">
        <f>VLOOKUP($BR884,Tables!$D$14:$K$27,8,FALSE)</f>
        <v>0</v>
      </c>
      <c r="BA884" s="59">
        <f>IF(OR(BR884="T150",BR884="HYBT150"),W884*Tables!$L$23,0)</f>
        <v>0</v>
      </c>
      <c r="BB884" s="59">
        <f>IF(OR(BR884="T200",BR884="HYBT200"),W884*Tables!$E$24,0)</f>
        <v>0</v>
      </c>
      <c r="BC884" s="61">
        <f t="shared" si="178"/>
        <v>0</v>
      </c>
      <c r="BD884" s="55" t="str">
        <f t="shared" si="190"/>
        <v/>
      </c>
      <c r="BE884" s="55" t="str">
        <f t="shared" si="190"/>
        <v/>
      </c>
      <c r="BF884" s="55" t="str">
        <f t="shared" si="190"/>
        <v/>
      </c>
      <c r="BG884" s="55" t="str">
        <f t="shared" si="190"/>
        <v/>
      </c>
      <c r="BH884" s="55" t="str">
        <f t="shared" si="190"/>
        <v/>
      </c>
      <c r="BI884" s="55" t="str">
        <f t="shared" si="190"/>
        <v/>
      </c>
      <c r="BJ884" s="55" t="str">
        <f t="shared" si="190"/>
        <v/>
      </c>
      <c r="BK884" s="55" t="str">
        <f t="shared" si="190"/>
        <v/>
      </c>
      <c r="BL884" s="55" t="str">
        <f t="shared" si="190"/>
        <v/>
      </c>
      <c r="BM884" s="55" t="str">
        <f t="shared" si="190"/>
        <v/>
      </c>
      <c r="BN884" s="55" t="str">
        <f t="shared" si="190"/>
        <v/>
      </c>
      <c r="BO884" s="55" t="str">
        <f t="shared" si="190"/>
        <v/>
      </c>
      <c r="BP884" s="55" t="str">
        <f t="shared" si="190"/>
        <v/>
      </c>
      <c r="BQ884" s="55" t="str">
        <f t="shared" si="190"/>
        <v/>
      </c>
      <c r="BR884" s="62" t="str">
        <f t="shared" si="179"/>
        <v>Base</v>
      </c>
      <c r="BS884" s="62" t="str">
        <f t="shared" si="180"/>
        <v/>
      </c>
      <c r="BT884" s="63">
        <f t="shared" si="181"/>
        <v>1</v>
      </c>
      <c r="BU884" s="64">
        <f t="shared" si="182"/>
        <v>-0.94</v>
      </c>
      <c r="BV884" s="64">
        <f t="shared" si="183"/>
        <v>-0.88</v>
      </c>
      <c r="BW884" s="64">
        <f t="shared" si="184"/>
        <v>0</v>
      </c>
      <c r="BX884" s="65">
        <f t="shared" si="185"/>
        <v>-0.94</v>
      </c>
      <c r="BY884" s="65">
        <f t="shared" si="186"/>
        <v>-0.88</v>
      </c>
      <c r="BZ884" s="65">
        <f t="shared" si="187"/>
        <v>2</v>
      </c>
    </row>
    <row r="885" spans="1:78" s="58" customFormat="1" ht="15.5" x14ac:dyDescent="0.35">
      <c r="A885"/>
      <c r="B885"/>
      <c r="C885"/>
      <c r="D885"/>
      <c r="E885"/>
      <c r="F885"/>
      <c r="G885"/>
      <c r="H885"/>
      <c r="I885" s="13"/>
      <c r="J885" s="13"/>
      <c r="K885" s="13"/>
      <c r="L885"/>
      <c r="M885"/>
      <c r="N885"/>
      <c r="O885"/>
      <c r="P885"/>
      <c r="Q885"/>
      <c r="R885"/>
      <c r="S885"/>
      <c r="T885"/>
      <c r="U885"/>
      <c r="V885"/>
      <c r="W885"/>
      <c r="X885"/>
      <c r="Y885"/>
      <c r="Z885"/>
      <c r="AA885"/>
      <c r="AB885"/>
      <c r="AC885"/>
      <c r="AD885"/>
      <c r="AE885"/>
      <c r="AF885"/>
      <c r="AG885" s="13"/>
      <c r="AH885" s="13"/>
      <c r="AI885"/>
      <c r="AJ885"/>
      <c r="AK885"/>
      <c r="AL885"/>
      <c r="AM885"/>
      <c r="AN885"/>
      <c r="AO885"/>
      <c r="AP885"/>
      <c r="AQ885"/>
      <c r="AR885"/>
      <c r="AS885"/>
      <c r="AT885" s="59">
        <f>VLOOKUP($BR885,Tables!$D$14:$I$27,2,FALSE)*W885</f>
        <v>0</v>
      </c>
      <c r="AU885" s="59">
        <f>VLOOKUP($BR885,Tables!$D$14:$I$27,3,FALSE)</f>
        <v>0</v>
      </c>
      <c r="AV885" s="59">
        <f>VLOOKUP($BR885,Tables!$D$14:$I$27,4,FALSE)*W885</f>
        <v>0</v>
      </c>
      <c r="AW885" s="59">
        <f>VLOOKUP($BR885,Tables!$D$14:$I$27,5,FALSE)*W885</f>
        <v>0</v>
      </c>
      <c r="AX885" s="52">
        <f>IF(ISERROR(VLOOKUP(V885,Tables!$A$2:$B$27,2,FALSE))=TRUE,0,VLOOKUP(V885,Tables!$A$2:$B$27,2,FALSE))*VLOOKUP(BR885,Tables!$D$14:$J$27,7,FALSE)</f>
        <v>0</v>
      </c>
      <c r="AY885" s="52">
        <f>IF(ISERROR(VLOOKUP(BS885,Tables!$A$2:$B$31,2,FALSE))=TRUE,0,VLOOKUP(BS885,Tables!$A$2:$B$31,2,FALSE))</f>
        <v>0</v>
      </c>
      <c r="AZ885" s="59">
        <f>VLOOKUP($BR885,Tables!$D$14:$K$27,8,FALSE)</f>
        <v>0</v>
      </c>
      <c r="BA885" s="59">
        <f>IF(OR(BR885="T150",BR885="HYBT150"),W885*Tables!$L$23,0)</f>
        <v>0</v>
      </c>
      <c r="BB885" s="59">
        <f>IF(OR(BR885="T200",BR885="HYBT200"),W885*Tables!$E$24,0)</f>
        <v>0</v>
      </c>
      <c r="BC885" s="61">
        <f t="shared" si="178"/>
        <v>0</v>
      </c>
      <c r="BD885" s="55" t="str">
        <f t="shared" si="190"/>
        <v/>
      </c>
      <c r="BE885" s="55" t="str">
        <f t="shared" si="190"/>
        <v/>
      </c>
      <c r="BF885" s="55" t="str">
        <f t="shared" si="190"/>
        <v/>
      </c>
      <c r="BG885" s="55" t="str">
        <f t="shared" si="190"/>
        <v/>
      </c>
      <c r="BH885" s="55" t="str">
        <f t="shared" si="190"/>
        <v/>
      </c>
      <c r="BI885" s="55" t="str">
        <f t="shared" si="190"/>
        <v/>
      </c>
      <c r="BJ885" s="55" t="str">
        <f t="shared" si="190"/>
        <v/>
      </c>
      <c r="BK885" s="55" t="str">
        <f t="shared" si="190"/>
        <v/>
      </c>
      <c r="BL885" s="55" t="str">
        <f t="shared" si="190"/>
        <v/>
      </c>
      <c r="BM885" s="55" t="str">
        <f t="shared" si="190"/>
        <v/>
      </c>
      <c r="BN885" s="55" t="str">
        <f t="shared" si="190"/>
        <v/>
      </c>
      <c r="BO885" s="55" t="str">
        <f t="shared" si="190"/>
        <v/>
      </c>
      <c r="BP885" s="55" t="str">
        <f t="shared" si="190"/>
        <v/>
      </c>
      <c r="BQ885" s="55" t="str">
        <f t="shared" si="190"/>
        <v/>
      </c>
      <c r="BR885" s="62" t="str">
        <f t="shared" si="179"/>
        <v>Base</v>
      </c>
      <c r="BS885" s="62" t="str">
        <f t="shared" si="180"/>
        <v/>
      </c>
      <c r="BT885" s="63">
        <f t="shared" si="181"/>
        <v>1</v>
      </c>
      <c r="BU885" s="64">
        <f t="shared" si="182"/>
        <v>-0.94</v>
      </c>
      <c r="BV885" s="64">
        <f t="shared" si="183"/>
        <v>-0.88</v>
      </c>
      <c r="BW885" s="64">
        <f t="shared" si="184"/>
        <v>0</v>
      </c>
      <c r="BX885" s="65">
        <f t="shared" si="185"/>
        <v>-0.94</v>
      </c>
      <c r="BY885" s="65">
        <f t="shared" si="186"/>
        <v>-0.88</v>
      </c>
      <c r="BZ885" s="65">
        <f t="shared" si="187"/>
        <v>2</v>
      </c>
    </row>
    <row r="886" spans="1:78" s="58" customFormat="1" ht="15.5" x14ac:dyDescent="0.35">
      <c r="A886"/>
      <c r="B886"/>
      <c r="C886"/>
      <c r="D886"/>
      <c r="E886"/>
      <c r="F886"/>
      <c r="G886"/>
      <c r="H886"/>
      <c r="I886" s="13"/>
      <c r="J886" s="13"/>
      <c r="K886" s="13"/>
      <c r="L886"/>
      <c r="M886"/>
      <c r="N886"/>
      <c r="O886"/>
      <c r="P886"/>
      <c r="Q886"/>
      <c r="R886"/>
      <c r="S886"/>
      <c r="T886"/>
      <c r="U886"/>
      <c r="V886"/>
      <c r="W886"/>
      <c r="X886"/>
      <c r="Y886"/>
      <c r="Z886"/>
      <c r="AA886"/>
      <c r="AB886"/>
      <c r="AC886"/>
      <c r="AD886"/>
      <c r="AE886"/>
      <c r="AF886"/>
      <c r="AG886" s="13"/>
      <c r="AH886" s="13"/>
      <c r="AI886"/>
      <c r="AJ886"/>
      <c r="AK886"/>
      <c r="AL886"/>
      <c r="AM886"/>
      <c r="AN886"/>
      <c r="AO886"/>
      <c r="AP886"/>
      <c r="AQ886"/>
      <c r="AR886"/>
      <c r="AS886"/>
      <c r="AT886" s="59">
        <f>VLOOKUP($BR886,Tables!$D$14:$I$27,2,FALSE)*W886</f>
        <v>0</v>
      </c>
      <c r="AU886" s="59">
        <f>VLOOKUP($BR886,Tables!$D$14:$I$27,3,FALSE)</f>
        <v>0</v>
      </c>
      <c r="AV886" s="59">
        <f>VLOOKUP($BR886,Tables!$D$14:$I$27,4,FALSE)*W886</f>
        <v>0</v>
      </c>
      <c r="AW886" s="59">
        <f>VLOOKUP($BR886,Tables!$D$14:$I$27,5,FALSE)*W886</f>
        <v>0</v>
      </c>
      <c r="AX886" s="52">
        <f>IF(ISERROR(VLOOKUP(V886,Tables!$A$2:$B$27,2,FALSE))=TRUE,0,VLOOKUP(V886,Tables!$A$2:$B$27,2,FALSE))*VLOOKUP(BR886,Tables!$D$14:$J$27,7,FALSE)</f>
        <v>0</v>
      </c>
      <c r="AY886" s="52">
        <f>IF(ISERROR(VLOOKUP(BS886,Tables!$A$2:$B$31,2,FALSE))=TRUE,0,VLOOKUP(BS886,Tables!$A$2:$B$31,2,FALSE))</f>
        <v>0</v>
      </c>
      <c r="AZ886" s="59">
        <f>VLOOKUP($BR886,Tables!$D$14:$K$27,8,FALSE)</f>
        <v>0</v>
      </c>
      <c r="BA886" s="59">
        <f>IF(OR(BR886="T150",BR886="HYBT150"),W886*Tables!$L$23,0)</f>
        <v>0</v>
      </c>
      <c r="BB886" s="59">
        <f>IF(OR(BR886="T200",BR886="HYBT200"),W886*Tables!$E$24,0)</f>
        <v>0</v>
      </c>
      <c r="BC886" s="61">
        <f t="shared" si="178"/>
        <v>0</v>
      </c>
      <c r="BD886" s="55" t="str">
        <f t="shared" si="190"/>
        <v/>
      </c>
      <c r="BE886" s="55" t="str">
        <f t="shared" si="190"/>
        <v/>
      </c>
      <c r="BF886" s="55" t="str">
        <f t="shared" si="190"/>
        <v/>
      </c>
      <c r="BG886" s="55" t="str">
        <f t="shared" si="190"/>
        <v/>
      </c>
      <c r="BH886" s="55" t="str">
        <f t="shared" si="190"/>
        <v/>
      </c>
      <c r="BI886" s="55" t="str">
        <f t="shared" si="190"/>
        <v/>
      </c>
      <c r="BJ886" s="55" t="str">
        <f t="shared" si="190"/>
        <v/>
      </c>
      <c r="BK886" s="55" t="str">
        <f t="shared" si="190"/>
        <v/>
      </c>
      <c r="BL886" s="55" t="str">
        <f t="shared" si="190"/>
        <v/>
      </c>
      <c r="BM886" s="55" t="str">
        <f t="shared" si="190"/>
        <v/>
      </c>
      <c r="BN886" s="55" t="str">
        <f t="shared" si="190"/>
        <v/>
      </c>
      <c r="BO886" s="55" t="str">
        <f t="shared" si="190"/>
        <v/>
      </c>
      <c r="BP886" s="55" t="str">
        <f t="shared" si="190"/>
        <v/>
      </c>
      <c r="BQ886" s="55" t="str">
        <f t="shared" si="190"/>
        <v/>
      </c>
      <c r="BR886" s="62" t="str">
        <f t="shared" si="179"/>
        <v>Base</v>
      </c>
      <c r="BS886" s="62" t="str">
        <f t="shared" si="180"/>
        <v/>
      </c>
      <c r="BT886" s="63">
        <f t="shared" si="181"/>
        <v>1</v>
      </c>
      <c r="BU886" s="64">
        <f t="shared" si="182"/>
        <v>-0.94</v>
      </c>
      <c r="BV886" s="64">
        <f t="shared" si="183"/>
        <v>-0.88</v>
      </c>
      <c r="BW886" s="64">
        <f t="shared" si="184"/>
        <v>0</v>
      </c>
      <c r="BX886" s="65">
        <f t="shared" si="185"/>
        <v>-0.94</v>
      </c>
      <c r="BY886" s="65">
        <f t="shared" si="186"/>
        <v>-0.88</v>
      </c>
      <c r="BZ886" s="65">
        <f t="shared" si="187"/>
        <v>2</v>
      </c>
    </row>
    <row r="887" spans="1:78" s="58" customFormat="1" ht="15.5" x14ac:dyDescent="0.35">
      <c r="A887"/>
      <c r="B887"/>
      <c r="C887"/>
      <c r="D887"/>
      <c r="E887"/>
      <c r="F887"/>
      <c r="G887"/>
      <c r="H887"/>
      <c r="I887" s="13"/>
      <c r="J887" s="13"/>
      <c r="K887" s="13"/>
      <c r="L887"/>
      <c r="M887"/>
      <c r="N887"/>
      <c r="O887"/>
      <c r="P887"/>
      <c r="Q887"/>
      <c r="R887"/>
      <c r="S887"/>
      <c r="T887"/>
      <c r="U887"/>
      <c r="V887"/>
      <c r="W887"/>
      <c r="X887"/>
      <c r="Y887"/>
      <c r="Z887"/>
      <c r="AA887"/>
      <c r="AB887"/>
      <c r="AC887"/>
      <c r="AD887"/>
      <c r="AE887"/>
      <c r="AF887"/>
      <c r="AG887" s="13"/>
      <c r="AH887" s="13"/>
      <c r="AI887"/>
      <c r="AJ887"/>
      <c r="AK887"/>
      <c r="AL887"/>
      <c r="AM887"/>
      <c r="AN887"/>
      <c r="AO887"/>
      <c r="AP887"/>
      <c r="AQ887"/>
      <c r="AR887"/>
      <c r="AS887"/>
      <c r="AT887" s="59">
        <f>VLOOKUP($BR887,Tables!$D$14:$I$27,2,FALSE)*W887</f>
        <v>0</v>
      </c>
      <c r="AU887" s="59">
        <f>VLOOKUP($BR887,Tables!$D$14:$I$27,3,FALSE)</f>
        <v>0</v>
      </c>
      <c r="AV887" s="59">
        <f>VLOOKUP($BR887,Tables!$D$14:$I$27,4,FALSE)*W887</f>
        <v>0</v>
      </c>
      <c r="AW887" s="59">
        <f>VLOOKUP($BR887,Tables!$D$14:$I$27,5,FALSE)*W887</f>
        <v>0</v>
      </c>
      <c r="AX887" s="52">
        <f>IF(ISERROR(VLOOKUP(V887,Tables!$A$2:$B$27,2,FALSE))=TRUE,0,VLOOKUP(V887,Tables!$A$2:$B$27,2,FALSE))*VLOOKUP(BR887,Tables!$D$14:$J$27,7,FALSE)</f>
        <v>0</v>
      </c>
      <c r="AY887" s="52">
        <f>IF(ISERROR(VLOOKUP(BS887,Tables!$A$2:$B$31,2,FALSE))=TRUE,0,VLOOKUP(BS887,Tables!$A$2:$B$31,2,FALSE))</f>
        <v>0</v>
      </c>
      <c r="AZ887" s="59">
        <f>VLOOKUP($BR887,Tables!$D$14:$K$27,8,FALSE)</f>
        <v>0</v>
      </c>
      <c r="BA887" s="59">
        <f>IF(OR(BR887="T150",BR887="HYBT150"),W887*Tables!$L$23,0)</f>
        <v>0</v>
      </c>
      <c r="BB887" s="59">
        <f>IF(OR(BR887="T200",BR887="HYBT200"),W887*Tables!$E$24,0)</f>
        <v>0</v>
      </c>
      <c r="BC887" s="61">
        <f t="shared" si="178"/>
        <v>0</v>
      </c>
      <c r="BD887" s="55" t="str">
        <f t="shared" si="190"/>
        <v/>
      </c>
      <c r="BE887" s="55" t="str">
        <f t="shared" si="190"/>
        <v/>
      </c>
      <c r="BF887" s="55" t="str">
        <f t="shared" si="190"/>
        <v/>
      </c>
      <c r="BG887" s="55" t="str">
        <f t="shared" si="190"/>
        <v/>
      </c>
      <c r="BH887" s="55" t="str">
        <f t="shared" ref="BD887:BQ905" si="191">IF(ISERROR(SEARCHB(" "&amp;BH$1&amp;" "," "&amp;$L887&amp;" "))=TRUE,"",BH$1)</f>
        <v/>
      </c>
      <c r="BI887" s="55" t="str">
        <f t="shared" si="191"/>
        <v/>
      </c>
      <c r="BJ887" s="55" t="str">
        <f t="shared" si="191"/>
        <v/>
      </c>
      <c r="BK887" s="55" t="str">
        <f t="shared" si="191"/>
        <v/>
      </c>
      <c r="BL887" s="55" t="str">
        <f t="shared" si="191"/>
        <v/>
      </c>
      <c r="BM887" s="55" t="str">
        <f t="shared" si="191"/>
        <v/>
      </c>
      <c r="BN887" s="55" t="str">
        <f t="shared" si="191"/>
        <v/>
      </c>
      <c r="BO887" s="55" t="str">
        <f t="shared" si="191"/>
        <v/>
      </c>
      <c r="BP887" s="55" t="str">
        <f t="shared" si="191"/>
        <v/>
      </c>
      <c r="BQ887" s="55" t="str">
        <f t="shared" si="191"/>
        <v/>
      </c>
      <c r="BR887" s="62" t="str">
        <f t="shared" si="179"/>
        <v>Base</v>
      </c>
      <c r="BS887" s="62" t="str">
        <f t="shared" si="180"/>
        <v/>
      </c>
      <c r="BT887" s="63">
        <f t="shared" si="181"/>
        <v>1</v>
      </c>
      <c r="BU887" s="64">
        <f t="shared" si="182"/>
        <v>-0.94</v>
      </c>
      <c r="BV887" s="64">
        <f t="shared" si="183"/>
        <v>-0.88</v>
      </c>
      <c r="BW887" s="64">
        <f t="shared" si="184"/>
        <v>0</v>
      </c>
      <c r="BX887" s="65">
        <f t="shared" si="185"/>
        <v>-0.94</v>
      </c>
      <c r="BY887" s="65">
        <f t="shared" si="186"/>
        <v>-0.88</v>
      </c>
      <c r="BZ887" s="65">
        <f t="shared" si="187"/>
        <v>2</v>
      </c>
    </row>
    <row r="888" spans="1:78" s="58" customFormat="1" ht="15.5" x14ac:dyDescent="0.35">
      <c r="A888"/>
      <c r="B888"/>
      <c r="C888"/>
      <c r="D888"/>
      <c r="E888"/>
      <c r="F888"/>
      <c r="G888"/>
      <c r="H888"/>
      <c r="I888" s="13"/>
      <c r="J888" s="13"/>
      <c r="K888" s="13"/>
      <c r="L888"/>
      <c r="M888"/>
      <c r="N888"/>
      <c r="O888"/>
      <c r="P888"/>
      <c r="Q888"/>
      <c r="R888"/>
      <c r="S888"/>
      <c r="T888"/>
      <c r="U888"/>
      <c r="V888"/>
      <c r="W888"/>
      <c r="X888"/>
      <c r="Y888"/>
      <c r="Z888"/>
      <c r="AA888"/>
      <c r="AB888"/>
      <c r="AC888"/>
      <c r="AD888"/>
      <c r="AE888"/>
      <c r="AF888"/>
      <c r="AG888" s="13"/>
      <c r="AH888" s="13"/>
      <c r="AI888"/>
      <c r="AJ888"/>
      <c r="AK888"/>
      <c r="AL888"/>
      <c r="AM888"/>
      <c r="AN888"/>
      <c r="AO888"/>
      <c r="AP888"/>
      <c r="AQ888"/>
      <c r="AR888"/>
      <c r="AS888"/>
      <c r="AT888" s="59">
        <f>VLOOKUP($BR888,Tables!$D$14:$I$27,2,FALSE)*W888</f>
        <v>0</v>
      </c>
      <c r="AU888" s="59">
        <f>VLOOKUP($BR888,Tables!$D$14:$I$27,3,FALSE)</f>
        <v>0</v>
      </c>
      <c r="AV888" s="59">
        <f>VLOOKUP($BR888,Tables!$D$14:$I$27,4,FALSE)*W888</f>
        <v>0</v>
      </c>
      <c r="AW888" s="59">
        <f>VLOOKUP($BR888,Tables!$D$14:$I$27,5,FALSE)*W888</f>
        <v>0</v>
      </c>
      <c r="AX888" s="52">
        <f>IF(ISERROR(VLOOKUP(V888,Tables!$A$2:$B$27,2,FALSE))=TRUE,0,VLOOKUP(V888,Tables!$A$2:$B$27,2,FALSE))*VLOOKUP(BR888,Tables!$D$14:$J$27,7,FALSE)</f>
        <v>0</v>
      </c>
      <c r="AY888" s="52">
        <f>IF(ISERROR(VLOOKUP(BS888,Tables!$A$2:$B$31,2,FALSE))=TRUE,0,VLOOKUP(BS888,Tables!$A$2:$B$31,2,FALSE))</f>
        <v>0</v>
      </c>
      <c r="AZ888" s="59">
        <f>VLOOKUP($BR888,Tables!$D$14:$K$27,8,FALSE)</f>
        <v>0</v>
      </c>
      <c r="BA888" s="59">
        <f>IF(OR(BR888="T150",BR888="HYBT150"),W888*Tables!$L$23,0)</f>
        <v>0</v>
      </c>
      <c r="BB888" s="59">
        <f>IF(OR(BR888="T200",BR888="HYBT200"),W888*Tables!$E$24,0)</f>
        <v>0</v>
      </c>
      <c r="BC888" s="61">
        <f t="shared" si="178"/>
        <v>0</v>
      </c>
      <c r="BD888" s="55" t="str">
        <f t="shared" si="191"/>
        <v/>
      </c>
      <c r="BE888" s="55" t="str">
        <f t="shared" si="191"/>
        <v/>
      </c>
      <c r="BF888" s="55" t="str">
        <f t="shared" si="191"/>
        <v/>
      </c>
      <c r="BG888" s="55" t="str">
        <f t="shared" si="191"/>
        <v/>
      </c>
      <c r="BH888" s="55" t="str">
        <f t="shared" si="191"/>
        <v/>
      </c>
      <c r="BI888" s="55" t="str">
        <f t="shared" si="191"/>
        <v/>
      </c>
      <c r="BJ888" s="55" t="str">
        <f t="shared" si="191"/>
        <v/>
      </c>
      <c r="BK888" s="55" t="str">
        <f t="shared" si="191"/>
        <v/>
      </c>
      <c r="BL888" s="55" t="str">
        <f t="shared" si="191"/>
        <v/>
      </c>
      <c r="BM888" s="55" t="str">
        <f t="shared" si="191"/>
        <v/>
      </c>
      <c r="BN888" s="55" t="str">
        <f t="shared" si="191"/>
        <v/>
      </c>
      <c r="BO888" s="55" t="str">
        <f t="shared" si="191"/>
        <v/>
      </c>
      <c r="BP888" s="55" t="str">
        <f t="shared" si="191"/>
        <v/>
      </c>
      <c r="BQ888" s="55" t="str">
        <f t="shared" si="191"/>
        <v/>
      </c>
      <c r="BR888" s="62" t="str">
        <f t="shared" si="179"/>
        <v>Base</v>
      </c>
      <c r="BS888" s="62" t="str">
        <f t="shared" si="180"/>
        <v/>
      </c>
      <c r="BT888" s="63">
        <f t="shared" si="181"/>
        <v>1</v>
      </c>
      <c r="BU888" s="64">
        <f t="shared" si="182"/>
        <v>-0.94</v>
      </c>
      <c r="BV888" s="64">
        <f t="shared" si="183"/>
        <v>-0.88</v>
      </c>
      <c r="BW888" s="64">
        <f t="shared" si="184"/>
        <v>0</v>
      </c>
      <c r="BX888" s="65">
        <f t="shared" si="185"/>
        <v>-0.94</v>
      </c>
      <c r="BY888" s="65">
        <f t="shared" si="186"/>
        <v>-0.88</v>
      </c>
      <c r="BZ888" s="65">
        <f t="shared" si="187"/>
        <v>2</v>
      </c>
    </row>
    <row r="889" spans="1:78" s="58" customFormat="1" ht="15.5" x14ac:dyDescent="0.35">
      <c r="A889"/>
      <c r="B889"/>
      <c r="C889"/>
      <c r="D889"/>
      <c r="E889"/>
      <c r="F889"/>
      <c r="G889"/>
      <c r="H889"/>
      <c r="I889" s="13"/>
      <c r="J889" s="13"/>
      <c r="K889" s="13"/>
      <c r="L889"/>
      <c r="M889"/>
      <c r="N889"/>
      <c r="O889"/>
      <c r="P889"/>
      <c r="Q889"/>
      <c r="R889"/>
      <c r="S889"/>
      <c r="T889"/>
      <c r="U889"/>
      <c r="V889"/>
      <c r="W889"/>
      <c r="X889"/>
      <c r="Y889"/>
      <c r="Z889"/>
      <c r="AA889"/>
      <c r="AB889"/>
      <c r="AC889"/>
      <c r="AD889"/>
      <c r="AE889"/>
      <c r="AF889"/>
      <c r="AG889" s="13"/>
      <c r="AH889" s="13"/>
      <c r="AI889"/>
      <c r="AJ889"/>
      <c r="AK889"/>
      <c r="AL889"/>
      <c r="AM889"/>
      <c r="AN889"/>
      <c r="AO889"/>
      <c r="AP889"/>
      <c r="AQ889"/>
      <c r="AR889"/>
      <c r="AS889"/>
      <c r="AT889" s="59">
        <f>VLOOKUP($BR889,Tables!$D$14:$I$27,2,FALSE)*W889</f>
        <v>0</v>
      </c>
      <c r="AU889" s="59">
        <f>VLOOKUP($BR889,Tables!$D$14:$I$27,3,FALSE)</f>
        <v>0</v>
      </c>
      <c r="AV889" s="59">
        <f>VLOOKUP($BR889,Tables!$D$14:$I$27,4,FALSE)*W889</f>
        <v>0</v>
      </c>
      <c r="AW889" s="59">
        <f>VLOOKUP($BR889,Tables!$D$14:$I$27,5,FALSE)*W889</f>
        <v>0</v>
      </c>
      <c r="AX889" s="52">
        <f>IF(ISERROR(VLOOKUP(V889,Tables!$A$2:$B$27,2,FALSE))=TRUE,0,VLOOKUP(V889,Tables!$A$2:$B$27,2,FALSE))*VLOOKUP(BR889,Tables!$D$14:$J$27,7,FALSE)</f>
        <v>0</v>
      </c>
      <c r="AY889" s="52">
        <f>IF(ISERROR(VLOOKUP(BS889,Tables!$A$2:$B$31,2,FALSE))=TRUE,0,VLOOKUP(BS889,Tables!$A$2:$B$31,2,FALSE))</f>
        <v>0</v>
      </c>
      <c r="AZ889" s="59">
        <f>VLOOKUP($BR889,Tables!$D$14:$K$27,8,FALSE)</f>
        <v>0</v>
      </c>
      <c r="BA889" s="59">
        <f>IF(OR(BR889="T150",BR889="HYBT150"),W889*Tables!$L$23,0)</f>
        <v>0</v>
      </c>
      <c r="BB889" s="59">
        <f>IF(OR(BR889="T200",BR889="HYBT200"),W889*Tables!$E$24,0)</f>
        <v>0</v>
      </c>
      <c r="BC889" s="61">
        <f t="shared" ref="BC889:BC952" si="192">SUM(AT889:BB889)</f>
        <v>0</v>
      </c>
      <c r="BD889" s="55" t="str">
        <f t="shared" si="191"/>
        <v/>
      </c>
      <c r="BE889" s="55" t="str">
        <f t="shared" si="191"/>
        <v/>
      </c>
      <c r="BF889" s="55" t="str">
        <f t="shared" si="191"/>
        <v/>
      </c>
      <c r="BG889" s="55" t="str">
        <f t="shared" si="191"/>
        <v/>
      </c>
      <c r="BH889" s="55" t="str">
        <f t="shared" si="191"/>
        <v/>
      </c>
      <c r="BI889" s="55" t="str">
        <f t="shared" si="191"/>
        <v/>
      </c>
      <c r="BJ889" s="55" t="str">
        <f t="shared" si="191"/>
        <v/>
      </c>
      <c r="BK889" s="55" t="str">
        <f t="shared" si="191"/>
        <v/>
      </c>
      <c r="BL889" s="55" t="str">
        <f t="shared" si="191"/>
        <v/>
      </c>
      <c r="BM889" s="55" t="str">
        <f t="shared" si="191"/>
        <v/>
      </c>
      <c r="BN889" s="55" t="str">
        <f t="shared" si="191"/>
        <v/>
      </c>
      <c r="BO889" s="55" t="str">
        <f t="shared" si="191"/>
        <v/>
      </c>
      <c r="BP889" s="55" t="str">
        <f t="shared" si="191"/>
        <v/>
      </c>
      <c r="BQ889" s="55" t="str">
        <f t="shared" si="191"/>
        <v/>
      </c>
      <c r="BR889" s="62" t="str">
        <f t="shared" ref="BR889:BR952" si="193">IF(BD889&amp;BE889&amp;BF889&amp;BG889&amp;BH889&amp;BI889&amp;BJ889&amp;BK889&amp;BP889&amp;BQ889="","Base",BD889&amp;BE889&amp;BF889&amp;BG889&amp;BH889&amp;BI889&amp;BJ889&amp;BK889&amp;BP889&amp;BQ889)</f>
        <v>Base</v>
      </c>
      <c r="BS889" s="62" t="str">
        <f t="shared" ref="BS889:BS952" si="194">IF(BL889&amp;BM889&amp;BN889&amp;BO889="","",BL889&amp;BM889&amp;BN889&amp;BO889)</f>
        <v/>
      </c>
      <c r="BT889" s="63">
        <f t="shared" ref="BT889:BT952" si="195">J889-I889+1</f>
        <v>1</v>
      </c>
      <c r="BU889" s="64">
        <f t="shared" ref="BU889:BU952" si="196">BT889*0.06-1</f>
        <v>-0.94</v>
      </c>
      <c r="BV889" s="64">
        <f t="shared" ref="BV889:BV952" si="197">BT889*0.12-1</f>
        <v>-0.88</v>
      </c>
      <c r="BW889" s="64">
        <f t="shared" ref="BW889:BW952" si="198">(BT889-1)*0.84</f>
        <v>0</v>
      </c>
      <c r="BX889" s="65">
        <f t="shared" ref="BX889:BX952" si="199">BU889+I889</f>
        <v>-0.94</v>
      </c>
      <c r="BY889" s="65">
        <f t="shared" ref="BY889:BY952" si="200">BV889+I889</f>
        <v>-0.88</v>
      </c>
      <c r="BZ889" s="65">
        <f t="shared" ref="BZ889:BZ952" si="201">IF(WEEKDAY(BW889+I889)=1,BW889+I889+1,IF(WEEKDAY(BW889+I889)=7,BW889+I889+2,BW889+I889))</f>
        <v>2</v>
      </c>
    </row>
    <row r="890" spans="1:78" s="58" customFormat="1" ht="15.5" x14ac:dyDescent="0.35">
      <c r="A890"/>
      <c r="B890"/>
      <c r="C890"/>
      <c r="D890"/>
      <c r="E890"/>
      <c r="F890"/>
      <c r="G890"/>
      <c r="H890"/>
      <c r="I890" s="13"/>
      <c r="J890" s="13"/>
      <c r="K890" s="13"/>
      <c r="L890"/>
      <c r="M890"/>
      <c r="N890"/>
      <c r="O890"/>
      <c r="P890"/>
      <c r="Q890"/>
      <c r="R890"/>
      <c r="S890"/>
      <c r="T890"/>
      <c r="U890"/>
      <c r="V890"/>
      <c r="W890"/>
      <c r="X890"/>
      <c r="Y890"/>
      <c r="Z890"/>
      <c r="AA890"/>
      <c r="AB890"/>
      <c r="AC890"/>
      <c r="AD890"/>
      <c r="AE890"/>
      <c r="AF890"/>
      <c r="AG890" s="13"/>
      <c r="AH890" s="13"/>
      <c r="AI890"/>
      <c r="AJ890"/>
      <c r="AK890"/>
      <c r="AL890"/>
      <c r="AM890"/>
      <c r="AN890"/>
      <c r="AO890"/>
      <c r="AP890"/>
      <c r="AQ890"/>
      <c r="AR890"/>
      <c r="AS890"/>
      <c r="AT890" s="59">
        <f>VLOOKUP($BR890,Tables!$D$14:$I$27,2,FALSE)*W890</f>
        <v>0</v>
      </c>
      <c r="AU890" s="59">
        <f>VLOOKUP($BR890,Tables!$D$14:$I$27,3,FALSE)</f>
        <v>0</v>
      </c>
      <c r="AV890" s="59">
        <f>VLOOKUP($BR890,Tables!$D$14:$I$27,4,FALSE)*W890</f>
        <v>0</v>
      </c>
      <c r="AW890" s="59">
        <f>VLOOKUP($BR890,Tables!$D$14:$I$27,5,FALSE)*W890</f>
        <v>0</v>
      </c>
      <c r="AX890" s="52">
        <f>IF(ISERROR(VLOOKUP(V890,Tables!$A$2:$B$27,2,FALSE))=TRUE,0,VLOOKUP(V890,Tables!$A$2:$B$27,2,FALSE))*VLOOKUP(BR890,Tables!$D$14:$J$27,7,FALSE)</f>
        <v>0</v>
      </c>
      <c r="AY890" s="52">
        <f>IF(ISERROR(VLOOKUP(BS890,Tables!$A$2:$B$31,2,FALSE))=TRUE,0,VLOOKUP(BS890,Tables!$A$2:$B$31,2,FALSE))</f>
        <v>0</v>
      </c>
      <c r="AZ890" s="59">
        <f>VLOOKUP($BR890,Tables!$D$14:$K$27,8,FALSE)</f>
        <v>0</v>
      </c>
      <c r="BA890" s="59">
        <f>IF(OR(BR890="T150",BR890="HYBT150"),W890*Tables!$L$23,0)</f>
        <v>0</v>
      </c>
      <c r="BB890" s="59">
        <f>IF(OR(BR890="T200",BR890="HYBT200"),W890*Tables!$E$24,0)</f>
        <v>0</v>
      </c>
      <c r="BC890" s="61">
        <f t="shared" si="192"/>
        <v>0</v>
      </c>
      <c r="BD890" s="55" t="str">
        <f t="shared" si="191"/>
        <v/>
      </c>
      <c r="BE890" s="55" t="str">
        <f t="shared" si="191"/>
        <v/>
      </c>
      <c r="BF890" s="55" t="str">
        <f t="shared" si="191"/>
        <v/>
      </c>
      <c r="BG890" s="55" t="str">
        <f t="shared" si="191"/>
        <v/>
      </c>
      <c r="BH890" s="55" t="str">
        <f t="shared" si="191"/>
        <v/>
      </c>
      <c r="BI890" s="55" t="str">
        <f t="shared" si="191"/>
        <v/>
      </c>
      <c r="BJ890" s="55" t="str">
        <f t="shared" si="191"/>
        <v/>
      </c>
      <c r="BK890" s="55" t="str">
        <f t="shared" si="191"/>
        <v/>
      </c>
      <c r="BL890" s="55" t="str">
        <f t="shared" si="191"/>
        <v/>
      </c>
      <c r="BM890" s="55" t="str">
        <f t="shared" si="191"/>
        <v/>
      </c>
      <c r="BN890" s="55" t="str">
        <f t="shared" si="191"/>
        <v/>
      </c>
      <c r="BO890" s="55" t="str">
        <f t="shared" si="191"/>
        <v/>
      </c>
      <c r="BP890" s="55" t="str">
        <f t="shared" si="191"/>
        <v/>
      </c>
      <c r="BQ890" s="55" t="str">
        <f t="shared" si="191"/>
        <v/>
      </c>
      <c r="BR890" s="62" t="str">
        <f t="shared" si="193"/>
        <v>Base</v>
      </c>
      <c r="BS890" s="62" t="str">
        <f t="shared" si="194"/>
        <v/>
      </c>
      <c r="BT890" s="63">
        <f t="shared" si="195"/>
        <v>1</v>
      </c>
      <c r="BU890" s="64">
        <f t="shared" si="196"/>
        <v>-0.94</v>
      </c>
      <c r="BV890" s="64">
        <f t="shared" si="197"/>
        <v>-0.88</v>
      </c>
      <c r="BW890" s="64">
        <f t="shared" si="198"/>
        <v>0</v>
      </c>
      <c r="BX890" s="65">
        <f t="shared" si="199"/>
        <v>-0.94</v>
      </c>
      <c r="BY890" s="65">
        <f t="shared" si="200"/>
        <v>-0.88</v>
      </c>
      <c r="BZ890" s="65">
        <f t="shared" si="201"/>
        <v>2</v>
      </c>
    </row>
    <row r="891" spans="1:78" s="58" customFormat="1" ht="15.5" x14ac:dyDescent="0.35">
      <c r="A891"/>
      <c r="B891"/>
      <c r="C891"/>
      <c r="D891"/>
      <c r="E891"/>
      <c r="F891"/>
      <c r="G891"/>
      <c r="H891"/>
      <c r="I891" s="13"/>
      <c r="J891" s="13"/>
      <c r="K891" s="13"/>
      <c r="L891"/>
      <c r="M891"/>
      <c r="N891"/>
      <c r="O891"/>
      <c r="P891"/>
      <c r="Q891"/>
      <c r="R891"/>
      <c r="S891"/>
      <c r="T891"/>
      <c r="U891"/>
      <c r="V891"/>
      <c r="W891"/>
      <c r="X891"/>
      <c r="Y891"/>
      <c r="Z891"/>
      <c r="AA891"/>
      <c r="AB891"/>
      <c r="AC891"/>
      <c r="AD891"/>
      <c r="AE891"/>
      <c r="AF891"/>
      <c r="AG891" s="13"/>
      <c r="AH891" s="13"/>
      <c r="AI891"/>
      <c r="AJ891"/>
      <c r="AK891"/>
      <c r="AL891"/>
      <c r="AM891"/>
      <c r="AN891"/>
      <c r="AO891"/>
      <c r="AP891"/>
      <c r="AQ891"/>
      <c r="AR891"/>
      <c r="AS891"/>
      <c r="AT891" s="59">
        <f>VLOOKUP($BR891,Tables!$D$14:$I$27,2,FALSE)*W891</f>
        <v>0</v>
      </c>
      <c r="AU891" s="59">
        <f>VLOOKUP($BR891,Tables!$D$14:$I$27,3,FALSE)</f>
        <v>0</v>
      </c>
      <c r="AV891" s="59">
        <f>VLOOKUP($BR891,Tables!$D$14:$I$27,4,FALSE)*W891</f>
        <v>0</v>
      </c>
      <c r="AW891" s="59">
        <f>VLOOKUP($BR891,Tables!$D$14:$I$27,5,FALSE)*W891</f>
        <v>0</v>
      </c>
      <c r="AX891" s="52">
        <f>IF(ISERROR(VLOOKUP(V891,Tables!$A$2:$B$27,2,FALSE))=TRUE,0,VLOOKUP(V891,Tables!$A$2:$B$27,2,FALSE))*VLOOKUP(BR891,Tables!$D$14:$J$27,7,FALSE)</f>
        <v>0</v>
      </c>
      <c r="AY891" s="52">
        <f>IF(ISERROR(VLOOKUP(BS891,Tables!$A$2:$B$31,2,FALSE))=TRUE,0,VLOOKUP(BS891,Tables!$A$2:$B$31,2,FALSE))</f>
        <v>0</v>
      </c>
      <c r="AZ891" s="59">
        <f>VLOOKUP($BR891,Tables!$D$14:$K$27,8,FALSE)</f>
        <v>0</v>
      </c>
      <c r="BA891" s="59">
        <f>IF(OR(BR891="T150",BR891="HYBT150"),W891*Tables!$L$23,0)</f>
        <v>0</v>
      </c>
      <c r="BB891" s="59">
        <f>IF(OR(BR891="T200",BR891="HYBT200"),W891*Tables!$E$24,0)</f>
        <v>0</v>
      </c>
      <c r="BC891" s="61">
        <f t="shared" si="192"/>
        <v>0</v>
      </c>
      <c r="BD891" s="55" t="str">
        <f t="shared" si="191"/>
        <v/>
      </c>
      <c r="BE891" s="55" t="str">
        <f t="shared" si="191"/>
        <v/>
      </c>
      <c r="BF891" s="55" t="str">
        <f t="shared" si="191"/>
        <v/>
      </c>
      <c r="BG891" s="55" t="str">
        <f t="shared" si="191"/>
        <v/>
      </c>
      <c r="BH891" s="55" t="str">
        <f t="shared" si="191"/>
        <v/>
      </c>
      <c r="BI891" s="55" t="str">
        <f t="shared" si="191"/>
        <v/>
      </c>
      <c r="BJ891" s="55" t="str">
        <f t="shared" si="191"/>
        <v/>
      </c>
      <c r="BK891" s="55" t="str">
        <f t="shared" si="191"/>
        <v/>
      </c>
      <c r="BL891" s="55" t="str">
        <f t="shared" si="191"/>
        <v/>
      </c>
      <c r="BM891" s="55" t="str">
        <f t="shared" si="191"/>
        <v/>
      </c>
      <c r="BN891" s="55" t="str">
        <f t="shared" si="191"/>
        <v/>
      </c>
      <c r="BO891" s="55" t="str">
        <f t="shared" si="191"/>
        <v/>
      </c>
      <c r="BP891" s="55" t="str">
        <f t="shared" si="191"/>
        <v/>
      </c>
      <c r="BQ891" s="55" t="str">
        <f t="shared" si="191"/>
        <v/>
      </c>
      <c r="BR891" s="62" t="str">
        <f t="shared" si="193"/>
        <v>Base</v>
      </c>
      <c r="BS891" s="62" t="str">
        <f t="shared" si="194"/>
        <v/>
      </c>
      <c r="BT891" s="63">
        <f t="shared" si="195"/>
        <v>1</v>
      </c>
      <c r="BU891" s="64">
        <f t="shared" si="196"/>
        <v>-0.94</v>
      </c>
      <c r="BV891" s="64">
        <f t="shared" si="197"/>
        <v>-0.88</v>
      </c>
      <c r="BW891" s="64">
        <f t="shared" si="198"/>
        <v>0</v>
      </c>
      <c r="BX891" s="65">
        <f t="shared" si="199"/>
        <v>-0.94</v>
      </c>
      <c r="BY891" s="65">
        <f t="shared" si="200"/>
        <v>-0.88</v>
      </c>
      <c r="BZ891" s="65">
        <f t="shared" si="201"/>
        <v>2</v>
      </c>
    </row>
    <row r="892" spans="1:78" s="58" customFormat="1" ht="15.5" x14ac:dyDescent="0.35">
      <c r="A892"/>
      <c r="B892"/>
      <c r="C892"/>
      <c r="D892"/>
      <c r="E892"/>
      <c r="F892"/>
      <c r="G892"/>
      <c r="H892"/>
      <c r="I892" s="13"/>
      <c r="J892" s="13"/>
      <c r="K892" s="13"/>
      <c r="L892"/>
      <c r="M892"/>
      <c r="N892"/>
      <c r="O892"/>
      <c r="P892"/>
      <c r="Q892"/>
      <c r="R892"/>
      <c r="S892"/>
      <c r="T892"/>
      <c r="U892"/>
      <c r="V892"/>
      <c r="W892"/>
      <c r="X892"/>
      <c r="Y892"/>
      <c r="Z892"/>
      <c r="AA892"/>
      <c r="AB892"/>
      <c r="AC892"/>
      <c r="AD892"/>
      <c r="AE892"/>
      <c r="AF892"/>
      <c r="AG892" s="13"/>
      <c r="AH892" s="13"/>
      <c r="AI892"/>
      <c r="AJ892"/>
      <c r="AK892"/>
      <c r="AL892"/>
      <c r="AM892"/>
      <c r="AN892"/>
      <c r="AO892"/>
      <c r="AP892"/>
      <c r="AQ892"/>
      <c r="AR892"/>
      <c r="AS892"/>
      <c r="AT892" s="59">
        <f>VLOOKUP($BR892,Tables!$D$14:$I$27,2,FALSE)*W892</f>
        <v>0</v>
      </c>
      <c r="AU892" s="59">
        <f>VLOOKUP($BR892,Tables!$D$14:$I$27,3,FALSE)</f>
        <v>0</v>
      </c>
      <c r="AV892" s="59">
        <f>VLOOKUP($BR892,Tables!$D$14:$I$27,4,FALSE)*W892</f>
        <v>0</v>
      </c>
      <c r="AW892" s="59">
        <f>VLOOKUP($BR892,Tables!$D$14:$I$27,5,FALSE)*W892</f>
        <v>0</v>
      </c>
      <c r="AX892" s="52">
        <f>IF(ISERROR(VLOOKUP(V892,Tables!$A$2:$B$27,2,FALSE))=TRUE,0,VLOOKUP(V892,Tables!$A$2:$B$27,2,FALSE))*VLOOKUP(BR892,Tables!$D$14:$J$27,7,FALSE)</f>
        <v>0</v>
      </c>
      <c r="AY892" s="52">
        <f>IF(ISERROR(VLOOKUP(BS892,Tables!$A$2:$B$31,2,FALSE))=TRUE,0,VLOOKUP(BS892,Tables!$A$2:$B$31,2,FALSE))</f>
        <v>0</v>
      </c>
      <c r="AZ892" s="59">
        <f>VLOOKUP($BR892,Tables!$D$14:$K$27,8,FALSE)</f>
        <v>0</v>
      </c>
      <c r="BA892" s="59">
        <f>IF(OR(BR892="T150",BR892="HYBT150"),W892*Tables!$L$23,0)</f>
        <v>0</v>
      </c>
      <c r="BB892" s="59">
        <f>IF(OR(BR892="T200",BR892="HYBT200"),W892*Tables!$E$24,0)</f>
        <v>0</v>
      </c>
      <c r="BC892" s="61">
        <f t="shared" si="192"/>
        <v>0</v>
      </c>
      <c r="BD892" s="55" t="str">
        <f t="shared" si="191"/>
        <v/>
      </c>
      <c r="BE892" s="55" t="str">
        <f t="shared" si="191"/>
        <v/>
      </c>
      <c r="BF892" s="55" t="str">
        <f t="shared" si="191"/>
        <v/>
      </c>
      <c r="BG892" s="55" t="str">
        <f t="shared" si="191"/>
        <v/>
      </c>
      <c r="BH892" s="55" t="str">
        <f t="shared" si="191"/>
        <v/>
      </c>
      <c r="BI892" s="55" t="str">
        <f t="shared" si="191"/>
        <v/>
      </c>
      <c r="BJ892" s="55" t="str">
        <f t="shared" si="191"/>
        <v/>
      </c>
      <c r="BK892" s="55" t="str">
        <f t="shared" si="191"/>
        <v/>
      </c>
      <c r="BL892" s="55" t="str">
        <f t="shared" si="191"/>
        <v/>
      </c>
      <c r="BM892" s="55" t="str">
        <f t="shared" si="191"/>
        <v/>
      </c>
      <c r="BN892" s="55" t="str">
        <f t="shared" si="191"/>
        <v/>
      </c>
      <c r="BO892" s="55" t="str">
        <f t="shared" si="191"/>
        <v/>
      </c>
      <c r="BP892" s="55" t="str">
        <f t="shared" si="191"/>
        <v/>
      </c>
      <c r="BQ892" s="55" t="str">
        <f t="shared" si="191"/>
        <v/>
      </c>
      <c r="BR892" s="62" t="str">
        <f t="shared" si="193"/>
        <v>Base</v>
      </c>
      <c r="BS892" s="62" t="str">
        <f t="shared" si="194"/>
        <v/>
      </c>
      <c r="BT892" s="63">
        <f t="shared" si="195"/>
        <v>1</v>
      </c>
      <c r="BU892" s="64">
        <f t="shared" si="196"/>
        <v>-0.94</v>
      </c>
      <c r="BV892" s="64">
        <f t="shared" si="197"/>
        <v>-0.88</v>
      </c>
      <c r="BW892" s="64">
        <f t="shared" si="198"/>
        <v>0</v>
      </c>
      <c r="BX892" s="65">
        <f t="shared" si="199"/>
        <v>-0.94</v>
      </c>
      <c r="BY892" s="65">
        <f t="shared" si="200"/>
        <v>-0.88</v>
      </c>
      <c r="BZ892" s="65">
        <f t="shared" si="201"/>
        <v>2</v>
      </c>
    </row>
    <row r="893" spans="1:78" s="58" customFormat="1" ht="15.5" x14ac:dyDescent="0.35">
      <c r="A893"/>
      <c r="B893"/>
      <c r="C893"/>
      <c r="D893"/>
      <c r="E893"/>
      <c r="F893"/>
      <c r="G893"/>
      <c r="H893"/>
      <c r="I893" s="13"/>
      <c r="J893" s="13"/>
      <c r="K893" s="13"/>
      <c r="L893"/>
      <c r="M893"/>
      <c r="N893"/>
      <c r="O893"/>
      <c r="P893"/>
      <c r="Q893"/>
      <c r="R893"/>
      <c r="S893"/>
      <c r="T893"/>
      <c r="U893"/>
      <c r="V893"/>
      <c r="W893"/>
      <c r="X893"/>
      <c r="Y893"/>
      <c r="Z893"/>
      <c r="AA893"/>
      <c r="AB893"/>
      <c r="AC893"/>
      <c r="AD893"/>
      <c r="AE893"/>
      <c r="AF893"/>
      <c r="AG893" s="13"/>
      <c r="AH893" s="13"/>
      <c r="AI893"/>
      <c r="AJ893"/>
      <c r="AK893"/>
      <c r="AL893"/>
      <c r="AM893"/>
      <c r="AN893"/>
      <c r="AO893"/>
      <c r="AP893"/>
      <c r="AQ893"/>
      <c r="AR893"/>
      <c r="AS893"/>
      <c r="AT893" s="59">
        <f>VLOOKUP($BR893,Tables!$D$14:$I$27,2,FALSE)*W893</f>
        <v>0</v>
      </c>
      <c r="AU893" s="59">
        <f>VLOOKUP($BR893,Tables!$D$14:$I$27,3,FALSE)</f>
        <v>0</v>
      </c>
      <c r="AV893" s="59">
        <f>VLOOKUP($BR893,Tables!$D$14:$I$27,4,FALSE)*W893</f>
        <v>0</v>
      </c>
      <c r="AW893" s="59">
        <f>VLOOKUP($BR893,Tables!$D$14:$I$27,5,FALSE)*W893</f>
        <v>0</v>
      </c>
      <c r="AX893" s="52">
        <f>IF(ISERROR(VLOOKUP(V893,Tables!$A$2:$B$27,2,FALSE))=TRUE,0,VLOOKUP(V893,Tables!$A$2:$B$27,2,FALSE))*VLOOKUP(BR893,Tables!$D$14:$J$27,7,FALSE)</f>
        <v>0</v>
      </c>
      <c r="AY893" s="52">
        <f>IF(ISERROR(VLOOKUP(BS893,Tables!$A$2:$B$31,2,FALSE))=TRUE,0,VLOOKUP(BS893,Tables!$A$2:$B$31,2,FALSE))</f>
        <v>0</v>
      </c>
      <c r="AZ893" s="59">
        <f>VLOOKUP($BR893,Tables!$D$14:$K$27,8,FALSE)</f>
        <v>0</v>
      </c>
      <c r="BA893" s="59">
        <f>IF(OR(BR893="T150",BR893="HYBT150"),W893*Tables!$L$23,0)</f>
        <v>0</v>
      </c>
      <c r="BB893" s="59">
        <f>IF(OR(BR893="T200",BR893="HYBT200"),W893*Tables!$E$24,0)</f>
        <v>0</v>
      </c>
      <c r="BC893" s="61">
        <f t="shared" si="192"/>
        <v>0</v>
      </c>
      <c r="BD893" s="55" t="str">
        <f t="shared" si="191"/>
        <v/>
      </c>
      <c r="BE893" s="55" t="str">
        <f t="shared" si="191"/>
        <v/>
      </c>
      <c r="BF893" s="55" t="str">
        <f t="shared" si="191"/>
        <v/>
      </c>
      <c r="BG893" s="55" t="str">
        <f t="shared" si="191"/>
        <v/>
      </c>
      <c r="BH893" s="55" t="str">
        <f t="shared" si="191"/>
        <v/>
      </c>
      <c r="BI893" s="55" t="str">
        <f t="shared" si="191"/>
        <v/>
      </c>
      <c r="BJ893" s="55" t="str">
        <f t="shared" si="191"/>
        <v/>
      </c>
      <c r="BK893" s="55" t="str">
        <f t="shared" si="191"/>
        <v/>
      </c>
      <c r="BL893" s="55" t="str">
        <f t="shared" si="191"/>
        <v/>
      </c>
      <c r="BM893" s="55" t="str">
        <f t="shared" si="191"/>
        <v/>
      </c>
      <c r="BN893" s="55" t="str">
        <f t="shared" si="191"/>
        <v/>
      </c>
      <c r="BO893" s="55" t="str">
        <f t="shared" si="191"/>
        <v/>
      </c>
      <c r="BP893" s="55" t="str">
        <f t="shared" si="191"/>
        <v/>
      </c>
      <c r="BQ893" s="55" t="str">
        <f t="shared" si="191"/>
        <v/>
      </c>
      <c r="BR893" s="62" t="str">
        <f t="shared" si="193"/>
        <v>Base</v>
      </c>
      <c r="BS893" s="62" t="str">
        <f t="shared" si="194"/>
        <v/>
      </c>
      <c r="BT893" s="63">
        <f t="shared" si="195"/>
        <v>1</v>
      </c>
      <c r="BU893" s="64">
        <f t="shared" si="196"/>
        <v>-0.94</v>
      </c>
      <c r="BV893" s="64">
        <f t="shared" si="197"/>
        <v>-0.88</v>
      </c>
      <c r="BW893" s="64">
        <f t="shared" si="198"/>
        <v>0</v>
      </c>
      <c r="BX893" s="65">
        <f t="shared" si="199"/>
        <v>-0.94</v>
      </c>
      <c r="BY893" s="65">
        <f t="shared" si="200"/>
        <v>-0.88</v>
      </c>
      <c r="BZ893" s="65">
        <f t="shared" si="201"/>
        <v>2</v>
      </c>
    </row>
    <row r="894" spans="1:78" s="58" customFormat="1" ht="15.5" x14ac:dyDescent="0.35">
      <c r="A894"/>
      <c r="B894"/>
      <c r="C894"/>
      <c r="D894"/>
      <c r="E894"/>
      <c r="F894"/>
      <c r="G894"/>
      <c r="H894"/>
      <c r="I894" s="13"/>
      <c r="J894" s="13"/>
      <c r="K894" s="13"/>
      <c r="L894"/>
      <c r="M894"/>
      <c r="N894"/>
      <c r="O894"/>
      <c r="P894"/>
      <c r="Q894"/>
      <c r="R894"/>
      <c r="S894"/>
      <c r="T894"/>
      <c r="U894"/>
      <c r="V894"/>
      <c r="W894"/>
      <c r="X894"/>
      <c r="Y894"/>
      <c r="Z894"/>
      <c r="AA894"/>
      <c r="AB894"/>
      <c r="AC894"/>
      <c r="AD894"/>
      <c r="AE894"/>
      <c r="AF894"/>
      <c r="AG894" s="13"/>
      <c r="AH894" s="13"/>
      <c r="AI894"/>
      <c r="AJ894"/>
      <c r="AK894"/>
      <c r="AL894"/>
      <c r="AM894"/>
      <c r="AN894"/>
      <c r="AO894"/>
      <c r="AP894"/>
      <c r="AQ894"/>
      <c r="AR894"/>
      <c r="AS894"/>
      <c r="AT894" s="59">
        <f>VLOOKUP($BR894,Tables!$D$14:$I$27,2,FALSE)*W894</f>
        <v>0</v>
      </c>
      <c r="AU894" s="59">
        <f>VLOOKUP($BR894,Tables!$D$14:$I$27,3,FALSE)</f>
        <v>0</v>
      </c>
      <c r="AV894" s="59">
        <f>VLOOKUP($BR894,Tables!$D$14:$I$27,4,FALSE)*W894</f>
        <v>0</v>
      </c>
      <c r="AW894" s="59">
        <f>VLOOKUP($BR894,Tables!$D$14:$I$27,5,FALSE)*W894</f>
        <v>0</v>
      </c>
      <c r="AX894" s="52">
        <f>IF(ISERROR(VLOOKUP(V894,Tables!$A$2:$B$27,2,FALSE))=TRUE,0,VLOOKUP(V894,Tables!$A$2:$B$27,2,FALSE))*VLOOKUP(BR894,Tables!$D$14:$J$27,7,FALSE)</f>
        <v>0</v>
      </c>
      <c r="AY894" s="52">
        <f>IF(ISERROR(VLOOKUP(BS894,Tables!$A$2:$B$31,2,FALSE))=TRUE,0,VLOOKUP(BS894,Tables!$A$2:$B$31,2,FALSE))</f>
        <v>0</v>
      </c>
      <c r="AZ894" s="59">
        <f>VLOOKUP($BR894,Tables!$D$14:$K$27,8,FALSE)</f>
        <v>0</v>
      </c>
      <c r="BA894" s="59">
        <f>IF(OR(BR894="T150",BR894="HYBT150"),W894*Tables!$L$23,0)</f>
        <v>0</v>
      </c>
      <c r="BB894" s="59">
        <f>IF(OR(BR894="T200",BR894="HYBT200"),W894*Tables!$E$24,0)</f>
        <v>0</v>
      </c>
      <c r="BC894" s="61">
        <f t="shared" si="192"/>
        <v>0</v>
      </c>
      <c r="BD894" s="55" t="str">
        <f t="shared" si="191"/>
        <v/>
      </c>
      <c r="BE894" s="55" t="str">
        <f t="shared" si="191"/>
        <v/>
      </c>
      <c r="BF894" s="55" t="str">
        <f t="shared" si="191"/>
        <v/>
      </c>
      <c r="BG894" s="55" t="str">
        <f t="shared" si="191"/>
        <v/>
      </c>
      <c r="BH894" s="55" t="str">
        <f t="shared" si="191"/>
        <v/>
      </c>
      <c r="BI894" s="55" t="str">
        <f t="shared" si="191"/>
        <v/>
      </c>
      <c r="BJ894" s="55" t="str">
        <f t="shared" si="191"/>
        <v/>
      </c>
      <c r="BK894" s="55" t="str">
        <f t="shared" si="191"/>
        <v/>
      </c>
      <c r="BL894" s="55" t="str">
        <f t="shared" si="191"/>
        <v/>
      </c>
      <c r="BM894" s="55" t="str">
        <f t="shared" si="191"/>
        <v/>
      </c>
      <c r="BN894" s="55" t="str">
        <f t="shared" si="191"/>
        <v/>
      </c>
      <c r="BO894" s="55" t="str">
        <f t="shared" si="191"/>
        <v/>
      </c>
      <c r="BP894" s="55" t="str">
        <f t="shared" si="191"/>
        <v/>
      </c>
      <c r="BQ894" s="55" t="str">
        <f t="shared" si="191"/>
        <v/>
      </c>
      <c r="BR894" s="62" t="str">
        <f t="shared" si="193"/>
        <v>Base</v>
      </c>
      <c r="BS894" s="62" t="str">
        <f t="shared" si="194"/>
        <v/>
      </c>
      <c r="BT894" s="63">
        <f t="shared" si="195"/>
        <v>1</v>
      </c>
      <c r="BU894" s="64">
        <f t="shared" si="196"/>
        <v>-0.94</v>
      </c>
      <c r="BV894" s="64">
        <f t="shared" si="197"/>
        <v>-0.88</v>
      </c>
      <c r="BW894" s="64">
        <f t="shared" si="198"/>
        <v>0</v>
      </c>
      <c r="BX894" s="65">
        <f t="shared" si="199"/>
        <v>-0.94</v>
      </c>
      <c r="BY894" s="65">
        <f t="shared" si="200"/>
        <v>-0.88</v>
      </c>
      <c r="BZ894" s="65">
        <f t="shared" si="201"/>
        <v>2</v>
      </c>
    </row>
    <row r="895" spans="1:78" s="58" customFormat="1" ht="15.5" x14ac:dyDescent="0.35">
      <c r="A895"/>
      <c r="B895"/>
      <c r="C895"/>
      <c r="D895"/>
      <c r="E895"/>
      <c r="F895"/>
      <c r="G895"/>
      <c r="H895"/>
      <c r="I895" s="13"/>
      <c r="J895" s="13"/>
      <c r="K895" s="13"/>
      <c r="L895"/>
      <c r="M895"/>
      <c r="N895"/>
      <c r="O895"/>
      <c r="P895"/>
      <c r="Q895"/>
      <c r="R895"/>
      <c r="S895"/>
      <c r="T895"/>
      <c r="U895"/>
      <c r="V895"/>
      <c r="W895"/>
      <c r="X895"/>
      <c r="Y895"/>
      <c r="Z895"/>
      <c r="AA895"/>
      <c r="AB895"/>
      <c r="AC895"/>
      <c r="AD895"/>
      <c r="AE895"/>
      <c r="AF895"/>
      <c r="AG895" s="13"/>
      <c r="AH895" s="13"/>
      <c r="AI895"/>
      <c r="AJ895"/>
      <c r="AK895"/>
      <c r="AL895"/>
      <c r="AM895"/>
      <c r="AN895"/>
      <c r="AO895"/>
      <c r="AP895"/>
      <c r="AQ895"/>
      <c r="AR895"/>
      <c r="AS895"/>
      <c r="AT895" s="59">
        <f>VLOOKUP($BR895,Tables!$D$14:$I$27,2,FALSE)*W895</f>
        <v>0</v>
      </c>
      <c r="AU895" s="59">
        <f>VLOOKUP($BR895,Tables!$D$14:$I$27,3,FALSE)</f>
        <v>0</v>
      </c>
      <c r="AV895" s="59">
        <f>VLOOKUP($BR895,Tables!$D$14:$I$27,4,FALSE)*W895</f>
        <v>0</v>
      </c>
      <c r="AW895" s="59">
        <f>VLOOKUP($BR895,Tables!$D$14:$I$27,5,FALSE)*W895</f>
        <v>0</v>
      </c>
      <c r="AX895" s="52">
        <f>IF(ISERROR(VLOOKUP(V895,Tables!$A$2:$B$27,2,FALSE))=TRUE,0,VLOOKUP(V895,Tables!$A$2:$B$27,2,FALSE))*VLOOKUP(BR895,Tables!$D$14:$J$27,7,FALSE)</f>
        <v>0</v>
      </c>
      <c r="AY895" s="52">
        <f>IF(ISERROR(VLOOKUP(BS895,Tables!$A$2:$B$31,2,FALSE))=TRUE,0,VLOOKUP(BS895,Tables!$A$2:$B$31,2,FALSE))</f>
        <v>0</v>
      </c>
      <c r="AZ895" s="59">
        <f>VLOOKUP($BR895,Tables!$D$14:$K$27,8,FALSE)</f>
        <v>0</v>
      </c>
      <c r="BA895" s="59">
        <f>IF(OR(BR895="T150",BR895="HYBT150"),W895*Tables!$L$23,0)</f>
        <v>0</v>
      </c>
      <c r="BB895" s="59">
        <f>IF(OR(BR895="T200",BR895="HYBT200"),W895*Tables!$E$24,0)</f>
        <v>0</v>
      </c>
      <c r="BC895" s="61">
        <f t="shared" si="192"/>
        <v>0</v>
      </c>
      <c r="BD895" s="55" t="str">
        <f t="shared" si="191"/>
        <v/>
      </c>
      <c r="BE895" s="55" t="str">
        <f t="shared" si="191"/>
        <v/>
      </c>
      <c r="BF895" s="55" t="str">
        <f t="shared" si="191"/>
        <v/>
      </c>
      <c r="BG895" s="55" t="str">
        <f t="shared" si="191"/>
        <v/>
      </c>
      <c r="BH895" s="55" t="str">
        <f t="shared" si="191"/>
        <v/>
      </c>
      <c r="BI895" s="55" t="str">
        <f t="shared" si="191"/>
        <v/>
      </c>
      <c r="BJ895" s="55" t="str">
        <f t="shared" si="191"/>
        <v/>
      </c>
      <c r="BK895" s="55" t="str">
        <f t="shared" si="191"/>
        <v/>
      </c>
      <c r="BL895" s="55" t="str">
        <f t="shared" si="191"/>
        <v/>
      </c>
      <c r="BM895" s="55" t="str">
        <f t="shared" si="191"/>
        <v/>
      </c>
      <c r="BN895" s="55" t="str">
        <f t="shared" si="191"/>
        <v/>
      </c>
      <c r="BO895" s="55" t="str">
        <f t="shared" si="191"/>
        <v/>
      </c>
      <c r="BP895" s="55" t="str">
        <f t="shared" si="191"/>
        <v/>
      </c>
      <c r="BQ895" s="55" t="str">
        <f t="shared" si="191"/>
        <v/>
      </c>
      <c r="BR895" s="62" t="str">
        <f t="shared" si="193"/>
        <v>Base</v>
      </c>
      <c r="BS895" s="62" t="str">
        <f t="shared" si="194"/>
        <v/>
      </c>
      <c r="BT895" s="63">
        <f t="shared" si="195"/>
        <v>1</v>
      </c>
      <c r="BU895" s="64">
        <f t="shared" si="196"/>
        <v>-0.94</v>
      </c>
      <c r="BV895" s="64">
        <f t="shared" si="197"/>
        <v>-0.88</v>
      </c>
      <c r="BW895" s="64">
        <f t="shared" si="198"/>
        <v>0</v>
      </c>
      <c r="BX895" s="65">
        <f t="shared" si="199"/>
        <v>-0.94</v>
      </c>
      <c r="BY895" s="65">
        <f t="shared" si="200"/>
        <v>-0.88</v>
      </c>
      <c r="BZ895" s="65">
        <f t="shared" si="201"/>
        <v>2</v>
      </c>
    </row>
    <row r="896" spans="1:78" s="58" customFormat="1" ht="15.5" x14ac:dyDescent="0.35">
      <c r="A896"/>
      <c r="B896"/>
      <c r="C896"/>
      <c r="D896"/>
      <c r="E896"/>
      <c r="F896"/>
      <c r="G896"/>
      <c r="H896"/>
      <c r="I896" s="13"/>
      <c r="J896" s="13"/>
      <c r="K896" s="13"/>
      <c r="L896"/>
      <c r="M896"/>
      <c r="N896"/>
      <c r="O896"/>
      <c r="P896"/>
      <c r="Q896"/>
      <c r="R896"/>
      <c r="S896"/>
      <c r="T896"/>
      <c r="U896"/>
      <c r="V896"/>
      <c r="W896"/>
      <c r="X896"/>
      <c r="Y896"/>
      <c r="Z896"/>
      <c r="AA896"/>
      <c r="AB896"/>
      <c r="AC896"/>
      <c r="AD896"/>
      <c r="AE896"/>
      <c r="AF896"/>
      <c r="AG896" s="13"/>
      <c r="AH896" s="13"/>
      <c r="AI896"/>
      <c r="AJ896"/>
      <c r="AK896"/>
      <c r="AL896"/>
      <c r="AM896"/>
      <c r="AN896"/>
      <c r="AO896"/>
      <c r="AP896"/>
      <c r="AQ896"/>
      <c r="AR896"/>
      <c r="AS896"/>
      <c r="AT896" s="59">
        <f>VLOOKUP($BR896,Tables!$D$14:$I$27,2,FALSE)*W896</f>
        <v>0</v>
      </c>
      <c r="AU896" s="59">
        <f>VLOOKUP($BR896,Tables!$D$14:$I$27,3,FALSE)</f>
        <v>0</v>
      </c>
      <c r="AV896" s="59">
        <f>VLOOKUP($BR896,Tables!$D$14:$I$27,4,FALSE)*W896</f>
        <v>0</v>
      </c>
      <c r="AW896" s="59">
        <f>VLOOKUP($BR896,Tables!$D$14:$I$27,5,FALSE)*W896</f>
        <v>0</v>
      </c>
      <c r="AX896" s="52">
        <f>IF(ISERROR(VLOOKUP(V896,Tables!$A$2:$B$27,2,FALSE))=TRUE,0,VLOOKUP(V896,Tables!$A$2:$B$27,2,FALSE))*VLOOKUP(BR896,Tables!$D$14:$J$27,7,FALSE)</f>
        <v>0</v>
      </c>
      <c r="AY896" s="52">
        <f>IF(ISERROR(VLOOKUP(BS896,Tables!$A$2:$B$31,2,FALSE))=TRUE,0,VLOOKUP(BS896,Tables!$A$2:$B$31,2,FALSE))</f>
        <v>0</v>
      </c>
      <c r="AZ896" s="59">
        <f>VLOOKUP($BR896,Tables!$D$14:$K$27,8,FALSE)</f>
        <v>0</v>
      </c>
      <c r="BA896" s="59">
        <f>IF(OR(BR896="T150",BR896="HYBT150"),W896*Tables!$L$23,0)</f>
        <v>0</v>
      </c>
      <c r="BB896" s="59">
        <f>IF(OR(BR896="T200",BR896="HYBT200"),W896*Tables!$E$24,0)</f>
        <v>0</v>
      </c>
      <c r="BC896" s="61">
        <f t="shared" si="192"/>
        <v>0</v>
      </c>
      <c r="BD896" s="55" t="str">
        <f t="shared" si="191"/>
        <v/>
      </c>
      <c r="BE896" s="55" t="str">
        <f t="shared" si="191"/>
        <v/>
      </c>
      <c r="BF896" s="55" t="str">
        <f t="shared" si="191"/>
        <v/>
      </c>
      <c r="BG896" s="55" t="str">
        <f t="shared" si="191"/>
        <v/>
      </c>
      <c r="BH896" s="55" t="str">
        <f t="shared" si="191"/>
        <v/>
      </c>
      <c r="BI896" s="55" t="str">
        <f t="shared" si="191"/>
        <v/>
      </c>
      <c r="BJ896" s="55" t="str">
        <f t="shared" si="191"/>
        <v/>
      </c>
      <c r="BK896" s="55" t="str">
        <f t="shared" si="191"/>
        <v/>
      </c>
      <c r="BL896" s="55" t="str">
        <f t="shared" si="191"/>
        <v/>
      </c>
      <c r="BM896" s="55" t="str">
        <f t="shared" si="191"/>
        <v/>
      </c>
      <c r="BN896" s="55" t="str">
        <f t="shared" si="191"/>
        <v/>
      </c>
      <c r="BO896" s="55" t="str">
        <f t="shared" si="191"/>
        <v/>
      </c>
      <c r="BP896" s="55" t="str">
        <f t="shared" si="191"/>
        <v/>
      </c>
      <c r="BQ896" s="55" t="str">
        <f t="shared" si="191"/>
        <v/>
      </c>
      <c r="BR896" s="62" t="str">
        <f t="shared" si="193"/>
        <v>Base</v>
      </c>
      <c r="BS896" s="62" t="str">
        <f t="shared" si="194"/>
        <v/>
      </c>
      <c r="BT896" s="63">
        <f t="shared" si="195"/>
        <v>1</v>
      </c>
      <c r="BU896" s="64">
        <f t="shared" si="196"/>
        <v>-0.94</v>
      </c>
      <c r="BV896" s="64">
        <f t="shared" si="197"/>
        <v>-0.88</v>
      </c>
      <c r="BW896" s="64">
        <f t="shared" si="198"/>
        <v>0</v>
      </c>
      <c r="BX896" s="65">
        <f t="shared" si="199"/>
        <v>-0.94</v>
      </c>
      <c r="BY896" s="65">
        <f t="shared" si="200"/>
        <v>-0.88</v>
      </c>
      <c r="BZ896" s="65">
        <f t="shared" si="201"/>
        <v>2</v>
      </c>
    </row>
    <row r="897" spans="1:78" s="58" customFormat="1" ht="15.5" x14ac:dyDescent="0.35">
      <c r="A897"/>
      <c r="B897"/>
      <c r="C897"/>
      <c r="D897"/>
      <c r="E897"/>
      <c r="F897"/>
      <c r="G897"/>
      <c r="H897"/>
      <c r="I897" s="13"/>
      <c r="J897" s="13"/>
      <c r="K897" s="13"/>
      <c r="L897"/>
      <c r="M897"/>
      <c r="N897"/>
      <c r="O897"/>
      <c r="P897"/>
      <c r="Q897"/>
      <c r="R897"/>
      <c r="S897"/>
      <c r="T897"/>
      <c r="U897"/>
      <c r="V897"/>
      <c r="W897"/>
      <c r="X897"/>
      <c r="Y897"/>
      <c r="Z897"/>
      <c r="AA897"/>
      <c r="AB897"/>
      <c r="AC897"/>
      <c r="AD897"/>
      <c r="AE897"/>
      <c r="AF897"/>
      <c r="AG897" s="13"/>
      <c r="AH897" s="13"/>
      <c r="AI897"/>
      <c r="AJ897"/>
      <c r="AK897"/>
      <c r="AL897"/>
      <c r="AM897"/>
      <c r="AN897"/>
      <c r="AO897"/>
      <c r="AP897"/>
      <c r="AQ897"/>
      <c r="AR897"/>
      <c r="AS897"/>
      <c r="AT897" s="59">
        <f>VLOOKUP($BR897,Tables!$D$14:$I$27,2,FALSE)*W897</f>
        <v>0</v>
      </c>
      <c r="AU897" s="59">
        <f>VLOOKUP($BR897,Tables!$D$14:$I$27,3,FALSE)</f>
        <v>0</v>
      </c>
      <c r="AV897" s="59">
        <f>VLOOKUP($BR897,Tables!$D$14:$I$27,4,FALSE)*W897</f>
        <v>0</v>
      </c>
      <c r="AW897" s="59">
        <f>VLOOKUP($BR897,Tables!$D$14:$I$27,5,FALSE)*W897</f>
        <v>0</v>
      </c>
      <c r="AX897" s="52">
        <f>IF(ISERROR(VLOOKUP(V897,Tables!$A$2:$B$27,2,FALSE))=TRUE,0,VLOOKUP(V897,Tables!$A$2:$B$27,2,FALSE))*VLOOKUP(BR897,Tables!$D$14:$J$27,7,FALSE)</f>
        <v>0</v>
      </c>
      <c r="AY897" s="52">
        <f>IF(ISERROR(VLOOKUP(BS897,Tables!$A$2:$B$31,2,FALSE))=TRUE,0,VLOOKUP(BS897,Tables!$A$2:$B$31,2,FALSE))</f>
        <v>0</v>
      </c>
      <c r="AZ897" s="59">
        <f>VLOOKUP($BR897,Tables!$D$14:$K$27,8,FALSE)</f>
        <v>0</v>
      </c>
      <c r="BA897" s="59">
        <f>IF(OR(BR897="T150",BR897="HYBT150"),W897*Tables!$L$23,0)</f>
        <v>0</v>
      </c>
      <c r="BB897" s="59">
        <f>IF(OR(BR897="T200",BR897="HYBT200"),W897*Tables!$E$24,0)</f>
        <v>0</v>
      </c>
      <c r="BC897" s="61">
        <f t="shared" si="192"/>
        <v>0</v>
      </c>
      <c r="BD897" s="55" t="str">
        <f t="shared" si="191"/>
        <v/>
      </c>
      <c r="BE897" s="55" t="str">
        <f t="shared" si="191"/>
        <v/>
      </c>
      <c r="BF897" s="55" t="str">
        <f t="shared" si="191"/>
        <v/>
      </c>
      <c r="BG897" s="55" t="str">
        <f t="shared" si="191"/>
        <v/>
      </c>
      <c r="BH897" s="55" t="str">
        <f t="shared" si="191"/>
        <v/>
      </c>
      <c r="BI897" s="55" t="str">
        <f t="shared" si="191"/>
        <v/>
      </c>
      <c r="BJ897" s="55" t="str">
        <f t="shared" si="191"/>
        <v/>
      </c>
      <c r="BK897" s="55" t="str">
        <f t="shared" si="191"/>
        <v/>
      </c>
      <c r="BL897" s="55" t="str">
        <f t="shared" si="191"/>
        <v/>
      </c>
      <c r="BM897" s="55" t="str">
        <f t="shared" si="191"/>
        <v/>
      </c>
      <c r="BN897" s="55" t="str">
        <f t="shared" si="191"/>
        <v/>
      </c>
      <c r="BO897" s="55" t="str">
        <f t="shared" si="191"/>
        <v/>
      </c>
      <c r="BP897" s="55" t="str">
        <f t="shared" si="191"/>
        <v/>
      </c>
      <c r="BQ897" s="55" t="str">
        <f t="shared" si="191"/>
        <v/>
      </c>
      <c r="BR897" s="62" t="str">
        <f t="shared" si="193"/>
        <v>Base</v>
      </c>
      <c r="BS897" s="62" t="str">
        <f t="shared" si="194"/>
        <v/>
      </c>
      <c r="BT897" s="63">
        <f t="shared" si="195"/>
        <v>1</v>
      </c>
      <c r="BU897" s="64">
        <f t="shared" si="196"/>
        <v>-0.94</v>
      </c>
      <c r="BV897" s="64">
        <f t="shared" si="197"/>
        <v>-0.88</v>
      </c>
      <c r="BW897" s="64">
        <f t="shared" si="198"/>
        <v>0</v>
      </c>
      <c r="BX897" s="65">
        <f t="shared" si="199"/>
        <v>-0.94</v>
      </c>
      <c r="BY897" s="65">
        <f t="shared" si="200"/>
        <v>-0.88</v>
      </c>
      <c r="BZ897" s="65">
        <f t="shared" si="201"/>
        <v>2</v>
      </c>
    </row>
    <row r="898" spans="1:78" s="58" customFormat="1" ht="15.5" x14ac:dyDescent="0.35">
      <c r="A898"/>
      <c r="B898"/>
      <c r="C898"/>
      <c r="D898"/>
      <c r="E898"/>
      <c r="F898"/>
      <c r="G898"/>
      <c r="H898"/>
      <c r="I898" s="13"/>
      <c r="J898" s="13"/>
      <c r="K898" s="13"/>
      <c r="L898"/>
      <c r="M898"/>
      <c r="N898"/>
      <c r="O898"/>
      <c r="P898"/>
      <c r="Q898"/>
      <c r="R898"/>
      <c r="S898"/>
      <c r="T898"/>
      <c r="U898"/>
      <c r="V898"/>
      <c r="W898"/>
      <c r="X898"/>
      <c r="Y898"/>
      <c r="Z898"/>
      <c r="AA898"/>
      <c r="AB898"/>
      <c r="AC898"/>
      <c r="AD898"/>
      <c r="AE898"/>
      <c r="AF898"/>
      <c r="AG898" s="13"/>
      <c r="AH898" s="13"/>
      <c r="AI898"/>
      <c r="AJ898"/>
      <c r="AK898"/>
      <c r="AL898"/>
      <c r="AM898"/>
      <c r="AN898" s="13"/>
      <c r="AO898" s="13"/>
      <c r="AP898"/>
      <c r="AQ898"/>
      <c r="AR898"/>
      <c r="AS898"/>
      <c r="AT898" s="59">
        <f>VLOOKUP($BR898,Tables!$D$14:$I$27,2,FALSE)*W898</f>
        <v>0</v>
      </c>
      <c r="AU898" s="59">
        <f>VLOOKUP($BR898,Tables!$D$14:$I$27,3,FALSE)</f>
        <v>0</v>
      </c>
      <c r="AV898" s="59">
        <f>VLOOKUP($BR898,Tables!$D$14:$I$27,4,FALSE)*W898</f>
        <v>0</v>
      </c>
      <c r="AW898" s="59">
        <f>VLOOKUP($BR898,Tables!$D$14:$I$27,5,FALSE)*W898</f>
        <v>0</v>
      </c>
      <c r="AX898" s="52">
        <f>IF(ISERROR(VLOOKUP(V898,Tables!$A$2:$B$27,2,FALSE))=TRUE,0,VLOOKUP(V898,Tables!$A$2:$B$27,2,FALSE))*VLOOKUP(BR898,Tables!$D$14:$J$27,7,FALSE)</f>
        <v>0</v>
      </c>
      <c r="AY898" s="52">
        <f>IF(ISERROR(VLOOKUP(BS898,Tables!$A$2:$B$31,2,FALSE))=TRUE,0,VLOOKUP(BS898,Tables!$A$2:$B$31,2,FALSE))</f>
        <v>0</v>
      </c>
      <c r="AZ898" s="59">
        <f>VLOOKUP($BR898,Tables!$D$14:$K$27,8,FALSE)</f>
        <v>0</v>
      </c>
      <c r="BA898" s="59">
        <f>IF(OR(BR898="T150",BR898="HYBT150"),W898*Tables!$L$23,0)</f>
        <v>0</v>
      </c>
      <c r="BB898" s="59">
        <f>IF(OR(BR898="T200",BR898="HYBT200"),W898*Tables!$E$24,0)</f>
        <v>0</v>
      </c>
      <c r="BC898" s="61">
        <f t="shared" si="192"/>
        <v>0</v>
      </c>
      <c r="BD898" s="55" t="str">
        <f t="shared" si="191"/>
        <v/>
      </c>
      <c r="BE898" s="55" t="str">
        <f t="shared" si="191"/>
        <v/>
      </c>
      <c r="BF898" s="55" t="str">
        <f t="shared" si="191"/>
        <v/>
      </c>
      <c r="BG898" s="55" t="str">
        <f t="shared" si="191"/>
        <v/>
      </c>
      <c r="BH898" s="55" t="str">
        <f t="shared" si="191"/>
        <v/>
      </c>
      <c r="BI898" s="55" t="str">
        <f t="shared" si="191"/>
        <v/>
      </c>
      <c r="BJ898" s="55" t="str">
        <f t="shared" si="191"/>
        <v/>
      </c>
      <c r="BK898" s="55" t="str">
        <f t="shared" si="191"/>
        <v/>
      </c>
      <c r="BL898" s="55" t="str">
        <f t="shared" si="191"/>
        <v/>
      </c>
      <c r="BM898" s="55" t="str">
        <f t="shared" si="191"/>
        <v/>
      </c>
      <c r="BN898" s="55" t="str">
        <f t="shared" si="191"/>
        <v/>
      </c>
      <c r="BO898" s="55" t="str">
        <f t="shared" si="191"/>
        <v/>
      </c>
      <c r="BP898" s="55" t="str">
        <f t="shared" si="191"/>
        <v/>
      </c>
      <c r="BQ898" s="55" t="str">
        <f t="shared" si="191"/>
        <v/>
      </c>
      <c r="BR898" s="62" t="str">
        <f t="shared" si="193"/>
        <v>Base</v>
      </c>
      <c r="BS898" s="62" t="str">
        <f t="shared" si="194"/>
        <v/>
      </c>
      <c r="BT898" s="63">
        <f t="shared" si="195"/>
        <v>1</v>
      </c>
      <c r="BU898" s="64">
        <f t="shared" si="196"/>
        <v>-0.94</v>
      </c>
      <c r="BV898" s="64">
        <f t="shared" si="197"/>
        <v>-0.88</v>
      </c>
      <c r="BW898" s="64">
        <f t="shared" si="198"/>
        <v>0</v>
      </c>
      <c r="BX898" s="65">
        <f t="shared" si="199"/>
        <v>-0.94</v>
      </c>
      <c r="BY898" s="65">
        <f t="shared" si="200"/>
        <v>-0.88</v>
      </c>
      <c r="BZ898" s="65">
        <f t="shared" si="201"/>
        <v>2</v>
      </c>
    </row>
    <row r="899" spans="1:78" s="58" customFormat="1" ht="15.5" x14ac:dyDescent="0.35">
      <c r="A899"/>
      <c r="B899"/>
      <c r="C899"/>
      <c r="D899"/>
      <c r="E899"/>
      <c r="F899"/>
      <c r="G899"/>
      <c r="H899"/>
      <c r="I899" s="13"/>
      <c r="J899" s="13"/>
      <c r="K899" s="13"/>
      <c r="L899"/>
      <c r="M899"/>
      <c r="N899"/>
      <c r="O899"/>
      <c r="P899"/>
      <c r="Q899"/>
      <c r="R899"/>
      <c r="S899"/>
      <c r="T899"/>
      <c r="U899"/>
      <c r="V899"/>
      <c r="W899"/>
      <c r="X899"/>
      <c r="Y899"/>
      <c r="Z899"/>
      <c r="AA899"/>
      <c r="AB899"/>
      <c r="AC899"/>
      <c r="AD899"/>
      <c r="AE899"/>
      <c r="AF899"/>
      <c r="AG899" s="13"/>
      <c r="AH899" s="13"/>
      <c r="AI899"/>
      <c r="AJ899"/>
      <c r="AK899"/>
      <c r="AL899"/>
      <c r="AM899"/>
      <c r="AN899"/>
      <c r="AO899"/>
      <c r="AP899"/>
      <c r="AQ899"/>
      <c r="AR899"/>
      <c r="AS899"/>
      <c r="AT899" s="59">
        <f>VLOOKUP($BR899,Tables!$D$14:$I$27,2,FALSE)*W899</f>
        <v>0</v>
      </c>
      <c r="AU899" s="59">
        <f>VLOOKUP($BR899,Tables!$D$14:$I$27,3,FALSE)</f>
        <v>0</v>
      </c>
      <c r="AV899" s="59">
        <f>VLOOKUP($BR899,Tables!$D$14:$I$27,4,FALSE)*W899</f>
        <v>0</v>
      </c>
      <c r="AW899" s="59">
        <f>VLOOKUP($BR899,Tables!$D$14:$I$27,5,FALSE)*W899</f>
        <v>0</v>
      </c>
      <c r="AX899" s="52">
        <f>IF(ISERROR(VLOOKUP(V899,Tables!$A$2:$B$27,2,FALSE))=TRUE,0,VLOOKUP(V899,Tables!$A$2:$B$27,2,FALSE))*VLOOKUP(BR899,Tables!$D$14:$J$27,7,FALSE)</f>
        <v>0</v>
      </c>
      <c r="AY899" s="52">
        <f>IF(ISERROR(VLOOKUP(BS899,Tables!$A$2:$B$31,2,FALSE))=TRUE,0,VLOOKUP(BS899,Tables!$A$2:$B$31,2,FALSE))</f>
        <v>0</v>
      </c>
      <c r="AZ899" s="59">
        <f>VLOOKUP($BR899,Tables!$D$14:$K$27,8,FALSE)</f>
        <v>0</v>
      </c>
      <c r="BA899" s="59">
        <f>IF(OR(BR899="T150",BR899="HYBT150"),W899*Tables!$L$23,0)</f>
        <v>0</v>
      </c>
      <c r="BB899" s="59">
        <f>IF(OR(BR899="T200",BR899="HYBT200"),W899*Tables!$E$24,0)</f>
        <v>0</v>
      </c>
      <c r="BC899" s="61">
        <f t="shared" si="192"/>
        <v>0</v>
      </c>
      <c r="BD899" s="55" t="str">
        <f t="shared" si="191"/>
        <v/>
      </c>
      <c r="BE899" s="55" t="str">
        <f t="shared" si="191"/>
        <v/>
      </c>
      <c r="BF899" s="55" t="str">
        <f t="shared" si="191"/>
        <v/>
      </c>
      <c r="BG899" s="55" t="str">
        <f t="shared" si="191"/>
        <v/>
      </c>
      <c r="BH899" s="55" t="str">
        <f t="shared" si="191"/>
        <v/>
      </c>
      <c r="BI899" s="55" t="str">
        <f t="shared" si="191"/>
        <v/>
      </c>
      <c r="BJ899" s="55" t="str">
        <f t="shared" si="191"/>
        <v/>
      </c>
      <c r="BK899" s="55" t="str">
        <f t="shared" si="191"/>
        <v/>
      </c>
      <c r="BL899" s="55" t="str">
        <f t="shared" si="191"/>
        <v/>
      </c>
      <c r="BM899" s="55" t="str">
        <f t="shared" si="191"/>
        <v/>
      </c>
      <c r="BN899" s="55" t="str">
        <f t="shared" si="191"/>
        <v/>
      </c>
      <c r="BO899" s="55" t="str">
        <f t="shared" si="191"/>
        <v/>
      </c>
      <c r="BP899" s="55" t="str">
        <f t="shared" si="191"/>
        <v/>
      </c>
      <c r="BQ899" s="55" t="str">
        <f t="shared" si="191"/>
        <v/>
      </c>
      <c r="BR899" s="62" t="str">
        <f t="shared" si="193"/>
        <v>Base</v>
      </c>
      <c r="BS899" s="62" t="str">
        <f t="shared" si="194"/>
        <v/>
      </c>
      <c r="BT899" s="63">
        <f t="shared" si="195"/>
        <v>1</v>
      </c>
      <c r="BU899" s="64">
        <f t="shared" si="196"/>
        <v>-0.94</v>
      </c>
      <c r="BV899" s="64">
        <f t="shared" si="197"/>
        <v>-0.88</v>
      </c>
      <c r="BW899" s="64">
        <f t="shared" si="198"/>
        <v>0</v>
      </c>
      <c r="BX899" s="65">
        <f t="shared" si="199"/>
        <v>-0.94</v>
      </c>
      <c r="BY899" s="65">
        <f t="shared" si="200"/>
        <v>-0.88</v>
      </c>
      <c r="BZ899" s="65">
        <f t="shared" si="201"/>
        <v>2</v>
      </c>
    </row>
    <row r="900" spans="1:78" s="58" customFormat="1" ht="15.5" x14ac:dyDescent="0.35">
      <c r="A900"/>
      <c r="B900"/>
      <c r="C900"/>
      <c r="D900"/>
      <c r="E900"/>
      <c r="F900"/>
      <c r="G900"/>
      <c r="H900"/>
      <c r="I900" s="13"/>
      <c r="J900" s="13"/>
      <c r="K900" s="13"/>
      <c r="L900"/>
      <c r="M900"/>
      <c r="N900"/>
      <c r="O900"/>
      <c r="P900"/>
      <c r="Q900"/>
      <c r="R900"/>
      <c r="S900"/>
      <c r="T900"/>
      <c r="U900"/>
      <c r="V900"/>
      <c r="W900"/>
      <c r="X900"/>
      <c r="Y900"/>
      <c r="Z900"/>
      <c r="AA900"/>
      <c r="AB900"/>
      <c r="AC900"/>
      <c r="AD900"/>
      <c r="AE900"/>
      <c r="AF900"/>
      <c r="AG900" s="13"/>
      <c r="AH900" s="13"/>
      <c r="AI900"/>
      <c r="AJ900"/>
      <c r="AK900"/>
      <c r="AL900"/>
      <c r="AM900"/>
      <c r="AN900"/>
      <c r="AO900"/>
      <c r="AP900"/>
      <c r="AQ900"/>
      <c r="AR900"/>
      <c r="AS900"/>
      <c r="AT900" s="59">
        <f>VLOOKUP($BR900,Tables!$D$14:$I$27,2,FALSE)*W900</f>
        <v>0</v>
      </c>
      <c r="AU900" s="59">
        <f>VLOOKUP($BR900,Tables!$D$14:$I$27,3,FALSE)</f>
        <v>0</v>
      </c>
      <c r="AV900" s="59">
        <f>VLOOKUP($BR900,Tables!$D$14:$I$27,4,FALSE)*W900</f>
        <v>0</v>
      </c>
      <c r="AW900" s="59">
        <f>VLOOKUP($BR900,Tables!$D$14:$I$27,5,FALSE)*W900</f>
        <v>0</v>
      </c>
      <c r="AX900" s="52">
        <f>IF(ISERROR(VLOOKUP(V900,Tables!$A$2:$B$27,2,FALSE))=TRUE,0,VLOOKUP(V900,Tables!$A$2:$B$27,2,FALSE))*VLOOKUP(BR900,Tables!$D$14:$J$27,7,FALSE)</f>
        <v>0</v>
      </c>
      <c r="AY900" s="52">
        <f>IF(ISERROR(VLOOKUP(BS900,Tables!$A$2:$B$31,2,FALSE))=TRUE,0,VLOOKUP(BS900,Tables!$A$2:$B$31,2,FALSE))</f>
        <v>0</v>
      </c>
      <c r="AZ900" s="59">
        <f>VLOOKUP($BR900,Tables!$D$14:$K$27,8,FALSE)</f>
        <v>0</v>
      </c>
      <c r="BA900" s="59">
        <f>IF(OR(BR900="T150",BR900="HYBT150"),W900*Tables!$L$23,0)</f>
        <v>0</v>
      </c>
      <c r="BB900" s="59">
        <f>IF(OR(BR900="T200",BR900="HYBT200"),W900*Tables!$E$24,0)</f>
        <v>0</v>
      </c>
      <c r="BC900" s="61">
        <f t="shared" si="192"/>
        <v>0</v>
      </c>
      <c r="BD900" s="55" t="str">
        <f t="shared" si="191"/>
        <v/>
      </c>
      <c r="BE900" s="55" t="str">
        <f t="shared" si="191"/>
        <v/>
      </c>
      <c r="BF900" s="55" t="str">
        <f t="shared" si="191"/>
        <v/>
      </c>
      <c r="BG900" s="55" t="str">
        <f t="shared" si="191"/>
        <v/>
      </c>
      <c r="BH900" s="55" t="str">
        <f t="shared" si="191"/>
        <v/>
      </c>
      <c r="BI900" s="55" t="str">
        <f t="shared" si="191"/>
        <v/>
      </c>
      <c r="BJ900" s="55" t="str">
        <f t="shared" si="191"/>
        <v/>
      </c>
      <c r="BK900" s="55" t="str">
        <f t="shared" si="191"/>
        <v/>
      </c>
      <c r="BL900" s="55" t="str">
        <f t="shared" si="191"/>
        <v/>
      </c>
      <c r="BM900" s="55" t="str">
        <f t="shared" si="191"/>
        <v/>
      </c>
      <c r="BN900" s="55" t="str">
        <f t="shared" si="191"/>
        <v/>
      </c>
      <c r="BO900" s="55" t="str">
        <f t="shared" si="191"/>
        <v/>
      </c>
      <c r="BP900" s="55" t="str">
        <f t="shared" si="191"/>
        <v/>
      </c>
      <c r="BQ900" s="55" t="str">
        <f t="shared" si="191"/>
        <v/>
      </c>
      <c r="BR900" s="62" t="str">
        <f t="shared" si="193"/>
        <v>Base</v>
      </c>
      <c r="BS900" s="62" t="str">
        <f t="shared" si="194"/>
        <v/>
      </c>
      <c r="BT900" s="63">
        <f t="shared" si="195"/>
        <v>1</v>
      </c>
      <c r="BU900" s="64">
        <f t="shared" si="196"/>
        <v>-0.94</v>
      </c>
      <c r="BV900" s="64">
        <f t="shared" si="197"/>
        <v>-0.88</v>
      </c>
      <c r="BW900" s="64">
        <f t="shared" si="198"/>
        <v>0</v>
      </c>
      <c r="BX900" s="65">
        <f t="shared" si="199"/>
        <v>-0.94</v>
      </c>
      <c r="BY900" s="65">
        <f t="shared" si="200"/>
        <v>-0.88</v>
      </c>
      <c r="BZ900" s="65">
        <f t="shared" si="201"/>
        <v>2</v>
      </c>
    </row>
    <row r="901" spans="1:78" s="58" customFormat="1" ht="15.5" x14ac:dyDescent="0.35">
      <c r="A901"/>
      <c r="B901"/>
      <c r="C901"/>
      <c r="D901"/>
      <c r="E901"/>
      <c r="F901"/>
      <c r="G901"/>
      <c r="H901"/>
      <c r="I901" s="13"/>
      <c r="J901" s="13"/>
      <c r="K901" s="13"/>
      <c r="L901"/>
      <c r="M901"/>
      <c r="N901"/>
      <c r="O901"/>
      <c r="P901"/>
      <c r="Q901"/>
      <c r="R901"/>
      <c r="S901"/>
      <c r="T901"/>
      <c r="U901"/>
      <c r="V901"/>
      <c r="W901"/>
      <c r="X901"/>
      <c r="Y901"/>
      <c r="Z901"/>
      <c r="AA901"/>
      <c r="AB901"/>
      <c r="AC901"/>
      <c r="AD901"/>
      <c r="AE901"/>
      <c r="AF901"/>
      <c r="AG901" s="13"/>
      <c r="AH901" s="13"/>
      <c r="AI901"/>
      <c r="AJ901"/>
      <c r="AK901"/>
      <c r="AL901"/>
      <c r="AM901"/>
      <c r="AN901"/>
      <c r="AO901"/>
      <c r="AP901"/>
      <c r="AQ901"/>
      <c r="AR901"/>
      <c r="AS901"/>
      <c r="AT901" s="59">
        <f>VLOOKUP($BR901,Tables!$D$14:$I$27,2,FALSE)*W901</f>
        <v>0</v>
      </c>
      <c r="AU901" s="59">
        <f>VLOOKUP($BR901,Tables!$D$14:$I$27,3,FALSE)</f>
        <v>0</v>
      </c>
      <c r="AV901" s="59">
        <f>VLOOKUP($BR901,Tables!$D$14:$I$27,4,FALSE)*W901</f>
        <v>0</v>
      </c>
      <c r="AW901" s="59">
        <f>VLOOKUP($BR901,Tables!$D$14:$I$27,5,FALSE)*W901</f>
        <v>0</v>
      </c>
      <c r="AX901" s="52">
        <f>IF(ISERROR(VLOOKUP(V901,Tables!$A$2:$B$27,2,FALSE))=TRUE,0,VLOOKUP(V901,Tables!$A$2:$B$27,2,FALSE))*VLOOKUP(BR901,Tables!$D$14:$J$27,7,FALSE)</f>
        <v>0</v>
      </c>
      <c r="AY901" s="52">
        <f>IF(ISERROR(VLOOKUP(BS901,Tables!$A$2:$B$31,2,FALSE))=TRUE,0,VLOOKUP(BS901,Tables!$A$2:$B$31,2,FALSE))</f>
        <v>0</v>
      </c>
      <c r="AZ901" s="59">
        <f>VLOOKUP($BR901,Tables!$D$14:$K$27,8,FALSE)</f>
        <v>0</v>
      </c>
      <c r="BA901" s="59">
        <f>IF(OR(BR901="T150",BR901="HYBT150"),W901*Tables!$L$23,0)</f>
        <v>0</v>
      </c>
      <c r="BB901" s="59">
        <f>IF(OR(BR901="T200",BR901="HYBT200"),W901*Tables!$E$24,0)</f>
        <v>0</v>
      </c>
      <c r="BC901" s="61">
        <f t="shared" si="192"/>
        <v>0</v>
      </c>
      <c r="BD901" s="55" t="str">
        <f t="shared" si="191"/>
        <v/>
      </c>
      <c r="BE901" s="55" t="str">
        <f t="shared" si="191"/>
        <v/>
      </c>
      <c r="BF901" s="55" t="str">
        <f t="shared" si="191"/>
        <v/>
      </c>
      <c r="BG901" s="55" t="str">
        <f t="shared" si="191"/>
        <v/>
      </c>
      <c r="BH901" s="55" t="str">
        <f t="shared" si="191"/>
        <v/>
      </c>
      <c r="BI901" s="55" t="str">
        <f t="shared" si="191"/>
        <v/>
      </c>
      <c r="BJ901" s="55" t="str">
        <f t="shared" si="191"/>
        <v/>
      </c>
      <c r="BK901" s="55" t="str">
        <f t="shared" si="191"/>
        <v/>
      </c>
      <c r="BL901" s="55" t="str">
        <f t="shared" si="191"/>
        <v/>
      </c>
      <c r="BM901" s="55" t="str">
        <f t="shared" si="191"/>
        <v/>
      </c>
      <c r="BN901" s="55" t="str">
        <f t="shared" si="191"/>
        <v/>
      </c>
      <c r="BO901" s="55" t="str">
        <f t="shared" si="191"/>
        <v/>
      </c>
      <c r="BP901" s="55" t="str">
        <f t="shared" si="191"/>
        <v/>
      </c>
      <c r="BQ901" s="55" t="str">
        <f t="shared" si="191"/>
        <v/>
      </c>
      <c r="BR901" s="62" t="str">
        <f t="shared" si="193"/>
        <v>Base</v>
      </c>
      <c r="BS901" s="62" t="str">
        <f t="shared" si="194"/>
        <v/>
      </c>
      <c r="BT901" s="63">
        <f t="shared" si="195"/>
        <v>1</v>
      </c>
      <c r="BU901" s="64">
        <f t="shared" si="196"/>
        <v>-0.94</v>
      </c>
      <c r="BV901" s="64">
        <f t="shared" si="197"/>
        <v>-0.88</v>
      </c>
      <c r="BW901" s="64">
        <f t="shared" si="198"/>
        <v>0</v>
      </c>
      <c r="BX901" s="65">
        <f t="shared" si="199"/>
        <v>-0.94</v>
      </c>
      <c r="BY901" s="65">
        <f t="shared" si="200"/>
        <v>-0.88</v>
      </c>
      <c r="BZ901" s="65">
        <f t="shared" si="201"/>
        <v>2</v>
      </c>
    </row>
    <row r="902" spans="1:78" s="58" customFormat="1" ht="15.5" x14ac:dyDescent="0.35">
      <c r="A902"/>
      <c r="B902"/>
      <c r="C902"/>
      <c r="D902"/>
      <c r="E902"/>
      <c r="F902"/>
      <c r="G902"/>
      <c r="H902"/>
      <c r="I902" s="13"/>
      <c r="J902" s="13"/>
      <c r="K902" s="13"/>
      <c r="L902"/>
      <c r="M902"/>
      <c r="N902"/>
      <c r="O902"/>
      <c r="P902"/>
      <c r="Q902"/>
      <c r="R902"/>
      <c r="S902"/>
      <c r="T902"/>
      <c r="U902"/>
      <c r="V902"/>
      <c r="W902"/>
      <c r="X902"/>
      <c r="Y902"/>
      <c r="Z902"/>
      <c r="AA902"/>
      <c r="AB902"/>
      <c r="AC902"/>
      <c r="AD902"/>
      <c r="AE902"/>
      <c r="AF902"/>
      <c r="AG902" s="13"/>
      <c r="AH902" s="13"/>
      <c r="AI902"/>
      <c r="AJ902"/>
      <c r="AK902"/>
      <c r="AL902"/>
      <c r="AM902"/>
      <c r="AN902"/>
      <c r="AO902"/>
      <c r="AP902"/>
      <c r="AQ902"/>
      <c r="AR902"/>
      <c r="AS902"/>
      <c r="AT902" s="59">
        <f>VLOOKUP($BR902,Tables!$D$14:$I$27,2,FALSE)*W902</f>
        <v>0</v>
      </c>
      <c r="AU902" s="59">
        <f>VLOOKUP($BR902,Tables!$D$14:$I$27,3,FALSE)</f>
        <v>0</v>
      </c>
      <c r="AV902" s="59">
        <f>VLOOKUP($BR902,Tables!$D$14:$I$27,4,FALSE)*W902</f>
        <v>0</v>
      </c>
      <c r="AW902" s="59">
        <f>VLOOKUP($BR902,Tables!$D$14:$I$27,5,FALSE)*W902</f>
        <v>0</v>
      </c>
      <c r="AX902" s="52">
        <f>IF(ISERROR(VLOOKUP(V902,Tables!$A$2:$B$27,2,FALSE))=TRUE,0,VLOOKUP(V902,Tables!$A$2:$B$27,2,FALSE))*VLOOKUP(BR902,Tables!$D$14:$J$27,7,FALSE)</f>
        <v>0</v>
      </c>
      <c r="AY902" s="52">
        <f>IF(ISERROR(VLOOKUP(BS902,Tables!$A$2:$B$31,2,FALSE))=TRUE,0,VLOOKUP(BS902,Tables!$A$2:$B$31,2,FALSE))</f>
        <v>0</v>
      </c>
      <c r="AZ902" s="59">
        <f>VLOOKUP($BR902,Tables!$D$14:$K$27,8,FALSE)</f>
        <v>0</v>
      </c>
      <c r="BA902" s="59">
        <f>IF(OR(BR902="T150",BR902="HYBT150"),W902*Tables!$L$23,0)</f>
        <v>0</v>
      </c>
      <c r="BB902" s="59">
        <f>IF(OR(BR902="T200",BR902="HYBT200"),W902*Tables!$E$24,0)</f>
        <v>0</v>
      </c>
      <c r="BC902" s="61">
        <f t="shared" si="192"/>
        <v>0</v>
      </c>
      <c r="BD902" s="55" t="str">
        <f t="shared" si="191"/>
        <v/>
      </c>
      <c r="BE902" s="55" t="str">
        <f t="shared" si="191"/>
        <v/>
      </c>
      <c r="BF902" s="55" t="str">
        <f t="shared" si="191"/>
        <v/>
      </c>
      <c r="BG902" s="55" t="str">
        <f t="shared" si="191"/>
        <v/>
      </c>
      <c r="BH902" s="55" t="str">
        <f t="shared" si="191"/>
        <v/>
      </c>
      <c r="BI902" s="55" t="str">
        <f t="shared" si="191"/>
        <v/>
      </c>
      <c r="BJ902" s="55" t="str">
        <f t="shared" si="191"/>
        <v/>
      </c>
      <c r="BK902" s="55" t="str">
        <f t="shared" si="191"/>
        <v/>
      </c>
      <c r="BL902" s="55" t="str">
        <f t="shared" si="191"/>
        <v/>
      </c>
      <c r="BM902" s="55" t="str">
        <f t="shared" si="191"/>
        <v/>
      </c>
      <c r="BN902" s="55" t="str">
        <f t="shared" si="191"/>
        <v/>
      </c>
      <c r="BO902" s="55" t="str">
        <f t="shared" si="191"/>
        <v/>
      </c>
      <c r="BP902" s="55" t="str">
        <f t="shared" si="191"/>
        <v/>
      </c>
      <c r="BQ902" s="55" t="str">
        <f t="shared" si="191"/>
        <v/>
      </c>
      <c r="BR902" s="62" t="str">
        <f t="shared" si="193"/>
        <v>Base</v>
      </c>
      <c r="BS902" s="62" t="str">
        <f t="shared" si="194"/>
        <v/>
      </c>
      <c r="BT902" s="63">
        <f t="shared" si="195"/>
        <v>1</v>
      </c>
      <c r="BU902" s="64">
        <f t="shared" si="196"/>
        <v>-0.94</v>
      </c>
      <c r="BV902" s="64">
        <f t="shared" si="197"/>
        <v>-0.88</v>
      </c>
      <c r="BW902" s="64">
        <f t="shared" si="198"/>
        <v>0</v>
      </c>
      <c r="BX902" s="65">
        <f t="shared" si="199"/>
        <v>-0.94</v>
      </c>
      <c r="BY902" s="65">
        <f t="shared" si="200"/>
        <v>-0.88</v>
      </c>
      <c r="BZ902" s="65">
        <f t="shared" si="201"/>
        <v>2</v>
      </c>
    </row>
    <row r="903" spans="1:78" s="58" customFormat="1" ht="15.5" x14ac:dyDescent="0.35">
      <c r="A903"/>
      <c r="B903"/>
      <c r="C903"/>
      <c r="D903"/>
      <c r="E903"/>
      <c r="F903"/>
      <c r="G903"/>
      <c r="H903"/>
      <c r="I903" s="13"/>
      <c r="J903" s="13"/>
      <c r="K903" s="13"/>
      <c r="L903"/>
      <c r="M903"/>
      <c r="N903"/>
      <c r="O903"/>
      <c r="P903"/>
      <c r="Q903"/>
      <c r="R903"/>
      <c r="S903"/>
      <c r="T903"/>
      <c r="U903"/>
      <c r="V903"/>
      <c r="W903"/>
      <c r="X903"/>
      <c r="Y903"/>
      <c r="Z903"/>
      <c r="AA903"/>
      <c r="AB903"/>
      <c r="AC903"/>
      <c r="AD903"/>
      <c r="AE903"/>
      <c r="AF903"/>
      <c r="AG903" s="13"/>
      <c r="AH903" s="13"/>
      <c r="AI903"/>
      <c r="AJ903"/>
      <c r="AK903"/>
      <c r="AL903"/>
      <c r="AM903"/>
      <c r="AN903"/>
      <c r="AO903"/>
      <c r="AP903"/>
      <c r="AQ903"/>
      <c r="AR903"/>
      <c r="AS903"/>
      <c r="AT903" s="59">
        <f>VLOOKUP($BR903,Tables!$D$14:$I$27,2,FALSE)*W903</f>
        <v>0</v>
      </c>
      <c r="AU903" s="59">
        <f>VLOOKUP($BR903,Tables!$D$14:$I$27,3,FALSE)</f>
        <v>0</v>
      </c>
      <c r="AV903" s="59">
        <f>VLOOKUP($BR903,Tables!$D$14:$I$27,4,FALSE)*W903</f>
        <v>0</v>
      </c>
      <c r="AW903" s="59">
        <f>VLOOKUP($BR903,Tables!$D$14:$I$27,5,FALSE)*W903</f>
        <v>0</v>
      </c>
      <c r="AX903" s="52">
        <f>IF(ISERROR(VLOOKUP(V903,Tables!$A$2:$B$27,2,FALSE))=TRUE,0,VLOOKUP(V903,Tables!$A$2:$B$27,2,FALSE))*VLOOKUP(BR903,Tables!$D$14:$J$27,7,FALSE)</f>
        <v>0</v>
      </c>
      <c r="AY903" s="52">
        <f>IF(ISERROR(VLOOKUP(BS903,Tables!$A$2:$B$31,2,FALSE))=TRUE,0,VLOOKUP(BS903,Tables!$A$2:$B$31,2,FALSE))</f>
        <v>0</v>
      </c>
      <c r="AZ903" s="59">
        <f>VLOOKUP($BR903,Tables!$D$14:$K$27,8,FALSE)</f>
        <v>0</v>
      </c>
      <c r="BA903" s="59">
        <f>IF(OR(BR903="T150",BR903="HYBT150"),W903*Tables!$L$23,0)</f>
        <v>0</v>
      </c>
      <c r="BB903" s="59">
        <f>IF(OR(BR903="T200",BR903="HYBT200"),W903*Tables!$E$24,0)</f>
        <v>0</v>
      </c>
      <c r="BC903" s="61">
        <f t="shared" si="192"/>
        <v>0</v>
      </c>
      <c r="BD903" s="55" t="str">
        <f t="shared" si="191"/>
        <v/>
      </c>
      <c r="BE903" s="55" t="str">
        <f t="shared" si="191"/>
        <v/>
      </c>
      <c r="BF903" s="55" t="str">
        <f t="shared" si="191"/>
        <v/>
      </c>
      <c r="BG903" s="55" t="str">
        <f t="shared" si="191"/>
        <v/>
      </c>
      <c r="BH903" s="55" t="str">
        <f t="shared" si="191"/>
        <v/>
      </c>
      <c r="BI903" s="55" t="str">
        <f t="shared" si="191"/>
        <v/>
      </c>
      <c r="BJ903" s="55" t="str">
        <f t="shared" si="191"/>
        <v/>
      </c>
      <c r="BK903" s="55" t="str">
        <f t="shared" si="191"/>
        <v/>
      </c>
      <c r="BL903" s="55" t="str">
        <f t="shared" si="191"/>
        <v/>
      </c>
      <c r="BM903" s="55" t="str">
        <f t="shared" si="191"/>
        <v/>
      </c>
      <c r="BN903" s="55" t="str">
        <f t="shared" si="191"/>
        <v/>
      </c>
      <c r="BO903" s="55" t="str">
        <f t="shared" si="191"/>
        <v/>
      </c>
      <c r="BP903" s="55" t="str">
        <f t="shared" si="191"/>
        <v/>
      </c>
      <c r="BQ903" s="55" t="str">
        <f t="shared" si="191"/>
        <v/>
      </c>
      <c r="BR903" s="62" t="str">
        <f t="shared" si="193"/>
        <v>Base</v>
      </c>
      <c r="BS903" s="62" t="str">
        <f t="shared" si="194"/>
        <v/>
      </c>
      <c r="BT903" s="63">
        <f t="shared" si="195"/>
        <v>1</v>
      </c>
      <c r="BU903" s="64">
        <f t="shared" si="196"/>
        <v>-0.94</v>
      </c>
      <c r="BV903" s="64">
        <f t="shared" si="197"/>
        <v>-0.88</v>
      </c>
      <c r="BW903" s="64">
        <f t="shared" si="198"/>
        <v>0</v>
      </c>
      <c r="BX903" s="65">
        <f t="shared" si="199"/>
        <v>-0.94</v>
      </c>
      <c r="BY903" s="65">
        <f t="shared" si="200"/>
        <v>-0.88</v>
      </c>
      <c r="BZ903" s="65">
        <f t="shared" si="201"/>
        <v>2</v>
      </c>
    </row>
    <row r="904" spans="1:78" s="58" customFormat="1" ht="15.5" x14ac:dyDescent="0.35">
      <c r="A904"/>
      <c r="B904"/>
      <c r="C904"/>
      <c r="D904"/>
      <c r="E904"/>
      <c r="F904"/>
      <c r="G904"/>
      <c r="H904"/>
      <c r="I904" s="13"/>
      <c r="J904" s="13"/>
      <c r="K904" s="13"/>
      <c r="L904"/>
      <c r="M904"/>
      <c r="N904"/>
      <c r="O904"/>
      <c r="P904"/>
      <c r="Q904"/>
      <c r="R904"/>
      <c r="S904"/>
      <c r="T904"/>
      <c r="U904"/>
      <c r="V904"/>
      <c r="W904"/>
      <c r="X904"/>
      <c r="Y904"/>
      <c r="Z904"/>
      <c r="AA904"/>
      <c r="AB904"/>
      <c r="AC904"/>
      <c r="AD904"/>
      <c r="AE904"/>
      <c r="AF904"/>
      <c r="AG904" s="13"/>
      <c r="AH904" s="13"/>
      <c r="AI904"/>
      <c r="AJ904"/>
      <c r="AK904"/>
      <c r="AL904"/>
      <c r="AM904"/>
      <c r="AN904"/>
      <c r="AO904"/>
      <c r="AP904"/>
      <c r="AQ904"/>
      <c r="AR904"/>
      <c r="AS904"/>
      <c r="AT904" s="59">
        <f>VLOOKUP($BR904,Tables!$D$14:$I$27,2,FALSE)*W904</f>
        <v>0</v>
      </c>
      <c r="AU904" s="59">
        <f>VLOOKUP($BR904,Tables!$D$14:$I$27,3,FALSE)</f>
        <v>0</v>
      </c>
      <c r="AV904" s="59">
        <f>VLOOKUP($BR904,Tables!$D$14:$I$27,4,FALSE)*W904</f>
        <v>0</v>
      </c>
      <c r="AW904" s="59">
        <f>VLOOKUP($BR904,Tables!$D$14:$I$27,5,FALSE)*W904</f>
        <v>0</v>
      </c>
      <c r="AX904" s="52">
        <f>IF(ISERROR(VLOOKUP(V904,Tables!$A$2:$B$27,2,FALSE))=TRUE,0,VLOOKUP(V904,Tables!$A$2:$B$27,2,FALSE))*VLOOKUP(BR904,Tables!$D$14:$J$27,7,FALSE)</f>
        <v>0</v>
      </c>
      <c r="AY904" s="52">
        <f>IF(ISERROR(VLOOKUP(BS904,Tables!$A$2:$B$31,2,FALSE))=TRUE,0,VLOOKUP(BS904,Tables!$A$2:$B$31,2,FALSE))</f>
        <v>0</v>
      </c>
      <c r="AZ904" s="59">
        <f>VLOOKUP($BR904,Tables!$D$14:$K$27,8,FALSE)</f>
        <v>0</v>
      </c>
      <c r="BA904" s="59">
        <f>IF(OR(BR904="T150",BR904="HYBT150"),W904*Tables!$L$23,0)</f>
        <v>0</v>
      </c>
      <c r="BB904" s="59">
        <f>IF(OR(BR904="T200",BR904="HYBT200"),W904*Tables!$E$24,0)</f>
        <v>0</v>
      </c>
      <c r="BC904" s="61">
        <f t="shared" si="192"/>
        <v>0</v>
      </c>
      <c r="BD904" s="55" t="str">
        <f t="shared" si="191"/>
        <v/>
      </c>
      <c r="BE904" s="55" t="str">
        <f t="shared" si="191"/>
        <v/>
      </c>
      <c r="BF904" s="55" t="str">
        <f t="shared" si="191"/>
        <v/>
      </c>
      <c r="BG904" s="55" t="str">
        <f t="shared" si="191"/>
        <v/>
      </c>
      <c r="BH904" s="55" t="str">
        <f t="shared" si="191"/>
        <v/>
      </c>
      <c r="BI904" s="55" t="str">
        <f t="shared" si="191"/>
        <v/>
      </c>
      <c r="BJ904" s="55" t="str">
        <f t="shared" si="191"/>
        <v/>
      </c>
      <c r="BK904" s="55" t="str">
        <f t="shared" si="191"/>
        <v/>
      </c>
      <c r="BL904" s="55" t="str">
        <f t="shared" si="191"/>
        <v/>
      </c>
      <c r="BM904" s="55" t="str">
        <f t="shared" si="191"/>
        <v/>
      </c>
      <c r="BN904" s="55" t="str">
        <f t="shared" si="191"/>
        <v/>
      </c>
      <c r="BO904" s="55" t="str">
        <f t="shared" si="191"/>
        <v/>
      </c>
      <c r="BP904" s="55" t="str">
        <f t="shared" si="191"/>
        <v/>
      </c>
      <c r="BQ904" s="55" t="str">
        <f t="shared" si="191"/>
        <v/>
      </c>
      <c r="BR904" s="62" t="str">
        <f t="shared" si="193"/>
        <v>Base</v>
      </c>
      <c r="BS904" s="62" t="str">
        <f t="shared" si="194"/>
        <v/>
      </c>
      <c r="BT904" s="63">
        <f t="shared" si="195"/>
        <v>1</v>
      </c>
      <c r="BU904" s="64">
        <f t="shared" si="196"/>
        <v>-0.94</v>
      </c>
      <c r="BV904" s="64">
        <f t="shared" si="197"/>
        <v>-0.88</v>
      </c>
      <c r="BW904" s="64">
        <f t="shared" si="198"/>
        <v>0</v>
      </c>
      <c r="BX904" s="65">
        <f t="shared" si="199"/>
        <v>-0.94</v>
      </c>
      <c r="BY904" s="65">
        <f t="shared" si="200"/>
        <v>-0.88</v>
      </c>
      <c r="BZ904" s="65">
        <f t="shared" si="201"/>
        <v>2</v>
      </c>
    </row>
    <row r="905" spans="1:78" s="58" customFormat="1" ht="15.5" x14ac:dyDescent="0.35">
      <c r="A905"/>
      <c r="B905"/>
      <c r="C905"/>
      <c r="D905"/>
      <c r="E905"/>
      <c r="F905"/>
      <c r="G905"/>
      <c r="H905"/>
      <c r="I905" s="13"/>
      <c r="J905" s="13"/>
      <c r="K905" s="13"/>
      <c r="L905"/>
      <c r="M905"/>
      <c r="N905"/>
      <c r="O905"/>
      <c r="P905"/>
      <c r="Q905"/>
      <c r="R905"/>
      <c r="S905"/>
      <c r="T905"/>
      <c r="U905"/>
      <c r="V905"/>
      <c r="W905"/>
      <c r="X905"/>
      <c r="Y905"/>
      <c r="Z905"/>
      <c r="AA905"/>
      <c r="AB905"/>
      <c r="AC905"/>
      <c r="AD905"/>
      <c r="AE905"/>
      <c r="AF905"/>
      <c r="AG905" s="13"/>
      <c r="AH905" s="13"/>
      <c r="AI905"/>
      <c r="AJ905"/>
      <c r="AK905"/>
      <c r="AL905"/>
      <c r="AM905"/>
      <c r="AN905"/>
      <c r="AO905"/>
      <c r="AP905"/>
      <c r="AQ905"/>
      <c r="AR905"/>
      <c r="AS905"/>
      <c r="AT905" s="59">
        <f>VLOOKUP($BR905,Tables!$D$14:$I$27,2,FALSE)*W905</f>
        <v>0</v>
      </c>
      <c r="AU905" s="59">
        <f>VLOOKUP($BR905,Tables!$D$14:$I$27,3,FALSE)</f>
        <v>0</v>
      </c>
      <c r="AV905" s="59">
        <f>VLOOKUP($BR905,Tables!$D$14:$I$27,4,FALSE)*W905</f>
        <v>0</v>
      </c>
      <c r="AW905" s="59">
        <f>VLOOKUP($BR905,Tables!$D$14:$I$27,5,FALSE)*W905</f>
        <v>0</v>
      </c>
      <c r="AX905" s="52">
        <f>IF(ISERROR(VLOOKUP(V905,Tables!$A$2:$B$27,2,FALSE))=TRUE,0,VLOOKUP(V905,Tables!$A$2:$B$27,2,FALSE))*VLOOKUP(BR905,Tables!$D$14:$J$27,7,FALSE)</f>
        <v>0</v>
      </c>
      <c r="AY905" s="52">
        <f>IF(ISERROR(VLOOKUP(BS905,Tables!$A$2:$B$31,2,FALSE))=TRUE,0,VLOOKUP(BS905,Tables!$A$2:$B$31,2,FALSE))</f>
        <v>0</v>
      </c>
      <c r="AZ905" s="59">
        <f>VLOOKUP($BR905,Tables!$D$14:$K$27,8,FALSE)</f>
        <v>0</v>
      </c>
      <c r="BA905" s="59">
        <f>IF(OR(BR905="T150",BR905="HYBT150"),W905*Tables!$L$23,0)</f>
        <v>0</v>
      </c>
      <c r="BB905" s="59">
        <f>IF(OR(BR905="T200",BR905="HYBT200"),W905*Tables!$E$24,0)</f>
        <v>0</v>
      </c>
      <c r="BC905" s="61">
        <f t="shared" si="192"/>
        <v>0</v>
      </c>
      <c r="BD905" s="55" t="str">
        <f t="shared" si="191"/>
        <v/>
      </c>
      <c r="BE905" s="55" t="str">
        <f t="shared" si="191"/>
        <v/>
      </c>
      <c r="BF905" s="55" t="str">
        <f t="shared" si="191"/>
        <v/>
      </c>
      <c r="BG905" s="55" t="str">
        <f t="shared" si="191"/>
        <v/>
      </c>
      <c r="BH905" s="55" t="str">
        <f t="shared" si="191"/>
        <v/>
      </c>
      <c r="BI905" s="55" t="str">
        <f t="shared" si="191"/>
        <v/>
      </c>
      <c r="BJ905" s="55" t="str">
        <f t="shared" si="191"/>
        <v/>
      </c>
      <c r="BK905" s="55" t="str">
        <f t="shared" ref="BD905:BQ923" si="202">IF(ISERROR(SEARCHB(" "&amp;BK$1&amp;" "," "&amp;$L905&amp;" "))=TRUE,"",BK$1)</f>
        <v/>
      </c>
      <c r="BL905" s="55" t="str">
        <f t="shared" si="202"/>
        <v/>
      </c>
      <c r="BM905" s="55" t="str">
        <f t="shared" si="202"/>
        <v/>
      </c>
      <c r="BN905" s="55" t="str">
        <f t="shared" si="202"/>
        <v/>
      </c>
      <c r="BO905" s="55" t="str">
        <f t="shared" si="202"/>
        <v/>
      </c>
      <c r="BP905" s="55" t="str">
        <f t="shared" si="202"/>
        <v/>
      </c>
      <c r="BQ905" s="55" t="str">
        <f t="shared" si="202"/>
        <v/>
      </c>
      <c r="BR905" s="62" t="str">
        <f t="shared" si="193"/>
        <v>Base</v>
      </c>
      <c r="BS905" s="62" t="str">
        <f t="shared" si="194"/>
        <v/>
      </c>
      <c r="BT905" s="63">
        <f t="shared" si="195"/>
        <v>1</v>
      </c>
      <c r="BU905" s="64">
        <f t="shared" si="196"/>
        <v>-0.94</v>
      </c>
      <c r="BV905" s="64">
        <f t="shared" si="197"/>
        <v>-0.88</v>
      </c>
      <c r="BW905" s="64">
        <f t="shared" si="198"/>
        <v>0</v>
      </c>
      <c r="BX905" s="65">
        <f t="shared" si="199"/>
        <v>-0.94</v>
      </c>
      <c r="BY905" s="65">
        <f t="shared" si="200"/>
        <v>-0.88</v>
      </c>
      <c r="BZ905" s="65">
        <f t="shared" si="201"/>
        <v>2</v>
      </c>
    </row>
    <row r="906" spans="1:78" s="58" customFormat="1" ht="15.5" x14ac:dyDescent="0.35">
      <c r="A906"/>
      <c r="B906"/>
      <c r="C906"/>
      <c r="D906"/>
      <c r="E906"/>
      <c r="F906"/>
      <c r="G906"/>
      <c r="H906"/>
      <c r="I906" s="13"/>
      <c r="J906" s="13"/>
      <c r="K906" s="13"/>
      <c r="L906"/>
      <c r="M906"/>
      <c r="N906"/>
      <c r="O906"/>
      <c r="P906"/>
      <c r="Q906"/>
      <c r="R906"/>
      <c r="S906"/>
      <c r="T906"/>
      <c r="U906"/>
      <c r="V906"/>
      <c r="W906"/>
      <c r="X906"/>
      <c r="Y906"/>
      <c r="Z906"/>
      <c r="AA906"/>
      <c r="AB906"/>
      <c r="AC906"/>
      <c r="AD906"/>
      <c r="AE906"/>
      <c r="AF906"/>
      <c r="AG906" s="13"/>
      <c r="AH906" s="13"/>
      <c r="AI906"/>
      <c r="AJ906"/>
      <c r="AK906"/>
      <c r="AL906"/>
      <c r="AM906"/>
      <c r="AN906"/>
      <c r="AO906"/>
      <c r="AP906"/>
      <c r="AQ906"/>
      <c r="AR906"/>
      <c r="AS906"/>
      <c r="AT906" s="59">
        <f>VLOOKUP($BR906,Tables!$D$14:$I$27,2,FALSE)*W906</f>
        <v>0</v>
      </c>
      <c r="AU906" s="59">
        <f>VLOOKUP($BR906,Tables!$D$14:$I$27,3,FALSE)</f>
        <v>0</v>
      </c>
      <c r="AV906" s="59">
        <f>VLOOKUP($BR906,Tables!$D$14:$I$27,4,FALSE)*W906</f>
        <v>0</v>
      </c>
      <c r="AW906" s="59">
        <f>VLOOKUP($BR906,Tables!$D$14:$I$27,5,FALSE)*W906</f>
        <v>0</v>
      </c>
      <c r="AX906" s="52">
        <f>IF(ISERROR(VLOOKUP(V906,Tables!$A$2:$B$27,2,FALSE))=TRUE,0,VLOOKUP(V906,Tables!$A$2:$B$27,2,FALSE))*VLOOKUP(BR906,Tables!$D$14:$J$27,7,FALSE)</f>
        <v>0</v>
      </c>
      <c r="AY906" s="52">
        <f>IF(ISERROR(VLOOKUP(BS906,Tables!$A$2:$B$31,2,FALSE))=TRUE,0,VLOOKUP(BS906,Tables!$A$2:$B$31,2,FALSE))</f>
        <v>0</v>
      </c>
      <c r="AZ906" s="59">
        <f>VLOOKUP($BR906,Tables!$D$14:$K$27,8,FALSE)</f>
        <v>0</v>
      </c>
      <c r="BA906" s="59">
        <f>IF(OR(BR906="T150",BR906="HYBT150"),W906*Tables!$L$23,0)</f>
        <v>0</v>
      </c>
      <c r="BB906" s="59">
        <f>IF(OR(BR906="T200",BR906="HYBT200"),W906*Tables!$E$24,0)</f>
        <v>0</v>
      </c>
      <c r="BC906" s="61">
        <f t="shared" si="192"/>
        <v>0</v>
      </c>
      <c r="BD906" s="55" t="str">
        <f t="shared" si="202"/>
        <v/>
      </c>
      <c r="BE906" s="55" t="str">
        <f t="shared" si="202"/>
        <v/>
      </c>
      <c r="BF906" s="55" t="str">
        <f t="shared" si="202"/>
        <v/>
      </c>
      <c r="BG906" s="55" t="str">
        <f t="shared" si="202"/>
        <v/>
      </c>
      <c r="BH906" s="55" t="str">
        <f t="shared" si="202"/>
        <v/>
      </c>
      <c r="BI906" s="55" t="str">
        <f t="shared" si="202"/>
        <v/>
      </c>
      <c r="BJ906" s="55" t="str">
        <f t="shared" si="202"/>
        <v/>
      </c>
      <c r="BK906" s="55" t="str">
        <f t="shared" si="202"/>
        <v/>
      </c>
      <c r="BL906" s="55" t="str">
        <f t="shared" si="202"/>
        <v/>
      </c>
      <c r="BM906" s="55" t="str">
        <f t="shared" si="202"/>
        <v/>
      </c>
      <c r="BN906" s="55" t="str">
        <f t="shared" si="202"/>
        <v/>
      </c>
      <c r="BO906" s="55" t="str">
        <f t="shared" si="202"/>
        <v/>
      </c>
      <c r="BP906" s="55" t="str">
        <f t="shared" si="202"/>
        <v/>
      </c>
      <c r="BQ906" s="55" t="str">
        <f t="shared" si="202"/>
        <v/>
      </c>
      <c r="BR906" s="62" t="str">
        <f t="shared" si="193"/>
        <v>Base</v>
      </c>
      <c r="BS906" s="62" t="str">
        <f t="shared" si="194"/>
        <v/>
      </c>
      <c r="BT906" s="63">
        <f t="shared" si="195"/>
        <v>1</v>
      </c>
      <c r="BU906" s="64">
        <f t="shared" si="196"/>
        <v>-0.94</v>
      </c>
      <c r="BV906" s="64">
        <f t="shared" si="197"/>
        <v>-0.88</v>
      </c>
      <c r="BW906" s="64">
        <f t="shared" si="198"/>
        <v>0</v>
      </c>
      <c r="BX906" s="65">
        <f t="shared" si="199"/>
        <v>-0.94</v>
      </c>
      <c r="BY906" s="65">
        <f t="shared" si="200"/>
        <v>-0.88</v>
      </c>
      <c r="BZ906" s="65">
        <f t="shared" si="201"/>
        <v>2</v>
      </c>
    </row>
    <row r="907" spans="1:78" s="58" customFormat="1" ht="15.5" x14ac:dyDescent="0.35">
      <c r="A907"/>
      <c r="B907"/>
      <c r="C907"/>
      <c r="D907"/>
      <c r="E907"/>
      <c r="F907"/>
      <c r="G907"/>
      <c r="H907"/>
      <c r="I907" s="13"/>
      <c r="J907" s="13"/>
      <c r="K907" s="13"/>
      <c r="L907"/>
      <c r="M907"/>
      <c r="N907"/>
      <c r="O907"/>
      <c r="P907"/>
      <c r="Q907"/>
      <c r="R907"/>
      <c r="S907"/>
      <c r="T907"/>
      <c r="U907"/>
      <c r="V907"/>
      <c r="W907"/>
      <c r="X907"/>
      <c r="Y907"/>
      <c r="Z907"/>
      <c r="AA907"/>
      <c r="AB907"/>
      <c r="AC907"/>
      <c r="AD907"/>
      <c r="AE907"/>
      <c r="AF907"/>
      <c r="AG907" s="13"/>
      <c r="AH907" s="13"/>
      <c r="AI907"/>
      <c r="AJ907"/>
      <c r="AK907"/>
      <c r="AL907"/>
      <c r="AM907"/>
      <c r="AN907"/>
      <c r="AO907"/>
      <c r="AP907"/>
      <c r="AQ907"/>
      <c r="AR907"/>
      <c r="AS907"/>
      <c r="AT907" s="59">
        <f>VLOOKUP($BR907,Tables!$D$14:$I$27,2,FALSE)*W907</f>
        <v>0</v>
      </c>
      <c r="AU907" s="59">
        <f>VLOOKUP($BR907,Tables!$D$14:$I$27,3,FALSE)</f>
        <v>0</v>
      </c>
      <c r="AV907" s="59">
        <f>VLOOKUP($BR907,Tables!$D$14:$I$27,4,FALSE)*W907</f>
        <v>0</v>
      </c>
      <c r="AW907" s="59">
        <f>VLOOKUP($BR907,Tables!$D$14:$I$27,5,FALSE)*W907</f>
        <v>0</v>
      </c>
      <c r="AX907" s="52">
        <f>IF(ISERROR(VLOOKUP(V907,Tables!$A$2:$B$27,2,FALSE))=TRUE,0,VLOOKUP(V907,Tables!$A$2:$B$27,2,FALSE))*VLOOKUP(BR907,Tables!$D$14:$J$27,7,FALSE)</f>
        <v>0</v>
      </c>
      <c r="AY907" s="52">
        <f>IF(ISERROR(VLOOKUP(BS907,Tables!$A$2:$B$31,2,FALSE))=TRUE,0,VLOOKUP(BS907,Tables!$A$2:$B$31,2,FALSE))</f>
        <v>0</v>
      </c>
      <c r="AZ907" s="59">
        <f>VLOOKUP($BR907,Tables!$D$14:$K$27,8,FALSE)</f>
        <v>0</v>
      </c>
      <c r="BA907" s="59">
        <f>IF(OR(BR907="T150",BR907="HYBT150"),W907*Tables!$L$23,0)</f>
        <v>0</v>
      </c>
      <c r="BB907" s="59">
        <f>IF(OR(BR907="T200",BR907="HYBT200"),W907*Tables!$E$24,0)</f>
        <v>0</v>
      </c>
      <c r="BC907" s="61">
        <f t="shared" si="192"/>
        <v>0</v>
      </c>
      <c r="BD907" s="55" t="str">
        <f t="shared" si="202"/>
        <v/>
      </c>
      <c r="BE907" s="55" t="str">
        <f t="shared" si="202"/>
        <v/>
      </c>
      <c r="BF907" s="55" t="str">
        <f t="shared" si="202"/>
        <v/>
      </c>
      <c r="BG907" s="55" t="str">
        <f t="shared" si="202"/>
        <v/>
      </c>
      <c r="BH907" s="55" t="str">
        <f t="shared" si="202"/>
        <v/>
      </c>
      <c r="BI907" s="55" t="str">
        <f t="shared" si="202"/>
        <v/>
      </c>
      <c r="BJ907" s="55" t="str">
        <f t="shared" si="202"/>
        <v/>
      </c>
      <c r="BK907" s="55" t="str">
        <f t="shared" si="202"/>
        <v/>
      </c>
      <c r="BL907" s="55" t="str">
        <f t="shared" si="202"/>
        <v/>
      </c>
      <c r="BM907" s="55" t="str">
        <f t="shared" si="202"/>
        <v/>
      </c>
      <c r="BN907" s="55" t="str">
        <f t="shared" si="202"/>
        <v/>
      </c>
      <c r="BO907" s="55" t="str">
        <f t="shared" si="202"/>
        <v/>
      </c>
      <c r="BP907" s="55" t="str">
        <f t="shared" si="202"/>
        <v/>
      </c>
      <c r="BQ907" s="55" t="str">
        <f t="shared" si="202"/>
        <v/>
      </c>
      <c r="BR907" s="62" t="str">
        <f t="shared" si="193"/>
        <v>Base</v>
      </c>
      <c r="BS907" s="62" t="str">
        <f t="shared" si="194"/>
        <v/>
      </c>
      <c r="BT907" s="63">
        <f t="shared" si="195"/>
        <v>1</v>
      </c>
      <c r="BU907" s="64">
        <f t="shared" si="196"/>
        <v>-0.94</v>
      </c>
      <c r="BV907" s="64">
        <f t="shared" si="197"/>
        <v>-0.88</v>
      </c>
      <c r="BW907" s="64">
        <f t="shared" si="198"/>
        <v>0</v>
      </c>
      <c r="BX907" s="65">
        <f t="shared" si="199"/>
        <v>-0.94</v>
      </c>
      <c r="BY907" s="65">
        <f t="shared" si="200"/>
        <v>-0.88</v>
      </c>
      <c r="BZ907" s="65">
        <f t="shared" si="201"/>
        <v>2</v>
      </c>
    </row>
    <row r="908" spans="1:78" s="58" customFormat="1" ht="15.5" x14ac:dyDescent="0.35">
      <c r="A908"/>
      <c r="B908"/>
      <c r="C908"/>
      <c r="D908"/>
      <c r="E908"/>
      <c r="F908"/>
      <c r="G908"/>
      <c r="H908"/>
      <c r="I908" s="13"/>
      <c r="J908" s="13"/>
      <c r="K908" s="13"/>
      <c r="L908"/>
      <c r="M908"/>
      <c r="N908"/>
      <c r="O908"/>
      <c r="P908"/>
      <c r="Q908"/>
      <c r="R908"/>
      <c r="S908"/>
      <c r="T908"/>
      <c r="U908"/>
      <c r="V908"/>
      <c r="W908"/>
      <c r="X908"/>
      <c r="Y908"/>
      <c r="Z908"/>
      <c r="AA908"/>
      <c r="AB908"/>
      <c r="AC908"/>
      <c r="AD908"/>
      <c r="AE908"/>
      <c r="AF908"/>
      <c r="AG908" s="13"/>
      <c r="AH908" s="13"/>
      <c r="AI908"/>
      <c r="AJ908"/>
      <c r="AK908"/>
      <c r="AL908"/>
      <c r="AM908"/>
      <c r="AN908" s="13"/>
      <c r="AO908" s="13"/>
      <c r="AP908"/>
      <c r="AQ908"/>
      <c r="AR908"/>
      <c r="AS908"/>
      <c r="AT908" s="59">
        <f>VLOOKUP($BR908,Tables!$D$14:$I$27,2,FALSE)*W908</f>
        <v>0</v>
      </c>
      <c r="AU908" s="59">
        <f>VLOOKUP($BR908,Tables!$D$14:$I$27,3,FALSE)</f>
        <v>0</v>
      </c>
      <c r="AV908" s="59">
        <f>VLOOKUP($BR908,Tables!$D$14:$I$27,4,FALSE)*W908</f>
        <v>0</v>
      </c>
      <c r="AW908" s="59">
        <f>VLOOKUP($BR908,Tables!$D$14:$I$27,5,FALSE)*W908</f>
        <v>0</v>
      </c>
      <c r="AX908" s="52">
        <f>IF(ISERROR(VLOOKUP(V908,Tables!$A$2:$B$27,2,FALSE))=TRUE,0,VLOOKUP(V908,Tables!$A$2:$B$27,2,FALSE))*VLOOKUP(BR908,Tables!$D$14:$J$27,7,FALSE)</f>
        <v>0</v>
      </c>
      <c r="AY908" s="52">
        <f>IF(ISERROR(VLOOKUP(BS908,Tables!$A$2:$B$31,2,FALSE))=TRUE,0,VLOOKUP(BS908,Tables!$A$2:$B$31,2,FALSE))</f>
        <v>0</v>
      </c>
      <c r="AZ908" s="59">
        <f>VLOOKUP($BR908,Tables!$D$14:$K$27,8,FALSE)</f>
        <v>0</v>
      </c>
      <c r="BA908" s="59">
        <f>IF(OR(BR908="T150",BR908="HYBT150"),W908*Tables!$L$23,0)</f>
        <v>0</v>
      </c>
      <c r="BB908" s="59">
        <f>IF(OR(BR908="T200",BR908="HYBT200"),W908*Tables!$E$24,0)</f>
        <v>0</v>
      </c>
      <c r="BC908" s="61">
        <f t="shared" si="192"/>
        <v>0</v>
      </c>
      <c r="BD908" s="55" t="str">
        <f t="shared" si="202"/>
        <v/>
      </c>
      <c r="BE908" s="55" t="str">
        <f t="shared" si="202"/>
        <v/>
      </c>
      <c r="BF908" s="55" t="str">
        <f t="shared" si="202"/>
        <v/>
      </c>
      <c r="BG908" s="55" t="str">
        <f t="shared" si="202"/>
        <v/>
      </c>
      <c r="BH908" s="55" t="str">
        <f t="shared" si="202"/>
        <v/>
      </c>
      <c r="BI908" s="55" t="str">
        <f t="shared" si="202"/>
        <v/>
      </c>
      <c r="BJ908" s="55" t="str">
        <f t="shared" si="202"/>
        <v/>
      </c>
      <c r="BK908" s="55" t="str">
        <f t="shared" si="202"/>
        <v/>
      </c>
      <c r="BL908" s="55" t="str">
        <f t="shared" si="202"/>
        <v/>
      </c>
      <c r="BM908" s="55" t="str">
        <f t="shared" si="202"/>
        <v/>
      </c>
      <c r="BN908" s="55" t="str">
        <f t="shared" si="202"/>
        <v/>
      </c>
      <c r="BO908" s="55" t="str">
        <f t="shared" si="202"/>
        <v/>
      </c>
      <c r="BP908" s="55" t="str">
        <f t="shared" si="202"/>
        <v/>
      </c>
      <c r="BQ908" s="55" t="str">
        <f t="shared" si="202"/>
        <v/>
      </c>
      <c r="BR908" s="62" t="str">
        <f t="shared" si="193"/>
        <v>Base</v>
      </c>
      <c r="BS908" s="62" t="str">
        <f t="shared" si="194"/>
        <v/>
      </c>
      <c r="BT908" s="63">
        <f t="shared" si="195"/>
        <v>1</v>
      </c>
      <c r="BU908" s="64">
        <f t="shared" si="196"/>
        <v>-0.94</v>
      </c>
      <c r="BV908" s="64">
        <f t="shared" si="197"/>
        <v>-0.88</v>
      </c>
      <c r="BW908" s="64">
        <f t="shared" si="198"/>
        <v>0</v>
      </c>
      <c r="BX908" s="65">
        <f t="shared" si="199"/>
        <v>-0.94</v>
      </c>
      <c r="BY908" s="65">
        <f t="shared" si="200"/>
        <v>-0.88</v>
      </c>
      <c r="BZ908" s="65">
        <f t="shared" si="201"/>
        <v>2</v>
      </c>
    </row>
    <row r="909" spans="1:78" s="58" customFormat="1" ht="15.5" x14ac:dyDescent="0.35">
      <c r="A909"/>
      <c r="B909"/>
      <c r="C909"/>
      <c r="D909"/>
      <c r="E909"/>
      <c r="F909"/>
      <c r="G909"/>
      <c r="H909"/>
      <c r="I909" s="13"/>
      <c r="J909" s="13"/>
      <c r="K909" s="13"/>
      <c r="L909"/>
      <c r="M909"/>
      <c r="N909"/>
      <c r="O909"/>
      <c r="P909"/>
      <c r="Q909"/>
      <c r="R909"/>
      <c r="S909"/>
      <c r="T909"/>
      <c r="U909"/>
      <c r="V909"/>
      <c r="W909"/>
      <c r="X909"/>
      <c r="Y909"/>
      <c r="Z909"/>
      <c r="AA909"/>
      <c r="AB909"/>
      <c r="AC909"/>
      <c r="AD909"/>
      <c r="AE909"/>
      <c r="AF909"/>
      <c r="AG909" s="13"/>
      <c r="AH909" s="13"/>
      <c r="AI909"/>
      <c r="AJ909"/>
      <c r="AK909"/>
      <c r="AL909"/>
      <c r="AM909"/>
      <c r="AN909"/>
      <c r="AO909"/>
      <c r="AP909"/>
      <c r="AQ909"/>
      <c r="AR909"/>
      <c r="AS909"/>
      <c r="AT909" s="59">
        <f>VLOOKUP($BR909,Tables!$D$14:$I$27,2,FALSE)*W909</f>
        <v>0</v>
      </c>
      <c r="AU909" s="59">
        <f>VLOOKUP($BR909,Tables!$D$14:$I$27,3,FALSE)</f>
        <v>0</v>
      </c>
      <c r="AV909" s="59">
        <f>VLOOKUP($BR909,Tables!$D$14:$I$27,4,FALSE)*W909</f>
        <v>0</v>
      </c>
      <c r="AW909" s="59">
        <f>VLOOKUP($BR909,Tables!$D$14:$I$27,5,FALSE)*W909</f>
        <v>0</v>
      </c>
      <c r="AX909" s="52">
        <f>IF(ISERROR(VLOOKUP(V909,Tables!$A$2:$B$27,2,FALSE))=TRUE,0,VLOOKUP(V909,Tables!$A$2:$B$27,2,FALSE))*VLOOKUP(BR909,Tables!$D$14:$J$27,7,FALSE)</f>
        <v>0</v>
      </c>
      <c r="AY909" s="52">
        <f>IF(ISERROR(VLOOKUP(BS909,Tables!$A$2:$B$31,2,FALSE))=TRUE,0,VLOOKUP(BS909,Tables!$A$2:$B$31,2,FALSE))</f>
        <v>0</v>
      </c>
      <c r="AZ909" s="59">
        <f>VLOOKUP($BR909,Tables!$D$14:$K$27,8,FALSE)</f>
        <v>0</v>
      </c>
      <c r="BA909" s="59">
        <f>IF(OR(BR909="T150",BR909="HYBT150"),W909*Tables!$L$23,0)</f>
        <v>0</v>
      </c>
      <c r="BB909" s="59">
        <f>IF(OR(BR909="T200",BR909="HYBT200"),W909*Tables!$E$24,0)</f>
        <v>0</v>
      </c>
      <c r="BC909" s="61">
        <f t="shared" si="192"/>
        <v>0</v>
      </c>
      <c r="BD909" s="55" t="str">
        <f t="shared" si="202"/>
        <v/>
      </c>
      <c r="BE909" s="55" t="str">
        <f t="shared" si="202"/>
        <v/>
      </c>
      <c r="BF909" s="55" t="str">
        <f t="shared" si="202"/>
        <v/>
      </c>
      <c r="BG909" s="55" t="str">
        <f t="shared" si="202"/>
        <v/>
      </c>
      <c r="BH909" s="55" t="str">
        <f t="shared" si="202"/>
        <v/>
      </c>
      <c r="BI909" s="55" t="str">
        <f t="shared" si="202"/>
        <v/>
      </c>
      <c r="BJ909" s="55" t="str">
        <f t="shared" si="202"/>
        <v/>
      </c>
      <c r="BK909" s="55" t="str">
        <f t="shared" si="202"/>
        <v/>
      </c>
      <c r="BL909" s="55" t="str">
        <f t="shared" si="202"/>
        <v/>
      </c>
      <c r="BM909" s="55" t="str">
        <f t="shared" si="202"/>
        <v/>
      </c>
      <c r="BN909" s="55" t="str">
        <f t="shared" si="202"/>
        <v/>
      </c>
      <c r="BO909" s="55" t="str">
        <f t="shared" si="202"/>
        <v/>
      </c>
      <c r="BP909" s="55" t="str">
        <f t="shared" si="202"/>
        <v/>
      </c>
      <c r="BQ909" s="55" t="str">
        <f t="shared" si="202"/>
        <v/>
      </c>
      <c r="BR909" s="62" t="str">
        <f t="shared" si="193"/>
        <v>Base</v>
      </c>
      <c r="BS909" s="62" t="str">
        <f t="shared" si="194"/>
        <v/>
      </c>
      <c r="BT909" s="63">
        <f t="shared" si="195"/>
        <v>1</v>
      </c>
      <c r="BU909" s="64">
        <f t="shared" si="196"/>
        <v>-0.94</v>
      </c>
      <c r="BV909" s="64">
        <f t="shared" si="197"/>
        <v>-0.88</v>
      </c>
      <c r="BW909" s="64">
        <f t="shared" si="198"/>
        <v>0</v>
      </c>
      <c r="BX909" s="65">
        <f t="shared" si="199"/>
        <v>-0.94</v>
      </c>
      <c r="BY909" s="65">
        <f t="shared" si="200"/>
        <v>-0.88</v>
      </c>
      <c r="BZ909" s="65">
        <f t="shared" si="201"/>
        <v>2</v>
      </c>
    </row>
    <row r="910" spans="1:78" s="58" customFormat="1" ht="15.5" x14ac:dyDescent="0.35">
      <c r="A910"/>
      <c r="B910"/>
      <c r="C910"/>
      <c r="D910"/>
      <c r="E910"/>
      <c r="F910"/>
      <c r="G910"/>
      <c r="H910"/>
      <c r="I910" s="13"/>
      <c r="J910" s="13"/>
      <c r="K910" s="13"/>
      <c r="L910"/>
      <c r="M910"/>
      <c r="N910"/>
      <c r="O910"/>
      <c r="P910"/>
      <c r="Q910"/>
      <c r="R910"/>
      <c r="S910"/>
      <c r="T910"/>
      <c r="U910"/>
      <c r="V910"/>
      <c r="W910"/>
      <c r="X910"/>
      <c r="Y910"/>
      <c r="Z910"/>
      <c r="AA910"/>
      <c r="AB910"/>
      <c r="AC910"/>
      <c r="AD910"/>
      <c r="AE910"/>
      <c r="AF910"/>
      <c r="AG910" s="13"/>
      <c r="AH910" s="13"/>
      <c r="AI910"/>
      <c r="AJ910"/>
      <c r="AK910"/>
      <c r="AL910"/>
      <c r="AM910"/>
      <c r="AN910"/>
      <c r="AO910"/>
      <c r="AP910"/>
      <c r="AQ910"/>
      <c r="AR910"/>
      <c r="AS910"/>
      <c r="AT910" s="59">
        <f>VLOOKUP($BR910,Tables!$D$14:$I$27,2,FALSE)*W910</f>
        <v>0</v>
      </c>
      <c r="AU910" s="59">
        <f>VLOOKUP($BR910,Tables!$D$14:$I$27,3,FALSE)</f>
        <v>0</v>
      </c>
      <c r="AV910" s="59">
        <f>VLOOKUP($BR910,Tables!$D$14:$I$27,4,FALSE)*W910</f>
        <v>0</v>
      </c>
      <c r="AW910" s="59">
        <f>VLOOKUP($BR910,Tables!$D$14:$I$27,5,FALSE)*W910</f>
        <v>0</v>
      </c>
      <c r="AX910" s="52">
        <f>IF(ISERROR(VLOOKUP(V910,Tables!$A$2:$B$27,2,FALSE))=TRUE,0,VLOOKUP(V910,Tables!$A$2:$B$27,2,FALSE))*VLOOKUP(BR910,Tables!$D$14:$J$27,7,FALSE)</f>
        <v>0</v>
      </c>
      <c r="AY910" s="52">
        <f>IF(ISERROR(VLOOKUP(BS910,Tables!$A$2:$B$31,2,FALSE))=TRUE,0,VLOOKUP(BS910,Tables!$A$2:$B$31,2,FALSE))</f>
        <v>0</v>
      </c>
      <c r="AZ910" s="59">
        <f>VLOOKUP($BR910,Tables!$D$14:$K$27,8,FALSE)</f>
        <v>0</v>
      </c>
      <c r="BA910" s="59">
        <f>IF(OR(BR910="T150",BR910="HYBT150"),W910*Tables!$L$23,0)</f>
        <v>0</v>
      </c>
      <c r="BB910" s="59">
        <f>IF(OR(BR910="T200",BR910="HYBT200"),W910*Tables!$E$24,0)</f>
        <v>0</v>
      </c>
      <c r="BC910" s="61">
        <f t="shared" si="192"/>
        <v>0</v>
      </c>
      <c r="BD910" s="55" t="str">
        <f t="shared" si="202"/>
        <v/>
      </c>
      <c r="BE910" s="55" t="str">
        <f t="shared" si="202"/>
        <v/>
      </c>
      <c r="BF910" s="55" t="str">
        <f t="shared" si="202"/>
        <v/>
      </c>
      <c r="BG910" s="55" t="str">
        <f t="shared" si="202"/>
        <v/>
      </c>
      <c r="BH910" s="55" t="str">
        <f t="shared" si="202"/>
        <v/>
      </c>
      <c r="BI910" s="55" t="str">
        <f t="shared" si="202"/>
        <v/>
      </c>
      <c r="BJ910" s="55" t="str">
        <f t="shared" si="202"/>
        <v/>
      </c>
      <c r="BK910" s="55" t="str">
        <f t="shared" si="202"/>
        <v/>
      </c>
      <c r="BL910" s="55" t="str">
        <f t="shared" si="202"/>
        <v/>
      </c>
      <c r="BM910" s="55" t="str">
        <f t="shared" si="202"/>
        <v/>
      </c>
      <c r="BN910" s="55" t="str">
        <f t="shared" si="202"/>
        <v/>
      </c>
      <c r="BO910" s="55" t="str">
        <f t="shared" si="202"/>
        <v/>
      </c>
      <c r="BP910" s="55" t="str">
        <f t="shared" si="202"/>
        <v/>
      </c>
      <c r="BQ910" s="55" t="str">
        <f t="shared" si="202"/>
        <v/>
      </c>
      <c r="BR910" s="62" t="str">
        <f t="shared" si="193"/>
        <v>Base</v>
      </c>
      <c r="BS910" s="62" t="str">
        <f t="shared" si="194"/>
        <v/>
      </c>
      <c r="BT910" s="63">
        <f t="shared" si="195"/>
        <v>1</v>
      </c>
      <c r="BU910" s="64">
        <f t="shared" si="196"/>
        <v>-0.94</v>
      </c>
      <c r="BV910" s="64">
        <f t="shared" si="197"/>
        <v>-0.88</v>
      </c>
      <c r="BW910" s="64">
        <f t="shared" si="198"/>
        <v>0</v>
      </c>
      <c r="BX910" s="65">
        <f t="shared" si="199"/>
        <v>-0.94</v>
      </c>
      <c r="BY910" s="65">
        <f t="shared" si="200"/>
        <v>-0.88</v>
      </c>
      <c r="BZ910" s="65">
        <f t="shared" si="201"/>
        <v>2</v>
      </c>
    </row>
    <row r="911" spans="1:78" s="58" customFormat="1" ht="15.5" x14ac:dyDescent="0.35">
      <c r="A911"/>
      <c r="B911"/>
      <c r="C911"/>
      <c r="D911"/>
      <c r="E911"/>
      <c r="F911"/>
      <c r="G911"/>
      <c r="H911"/>
      <c r="I911" s="13"/>
      <c r="J911" s="13"/>
      <c r="K911" s="13"/>
      <c r="L911"/>
      <c r="M911"/>
      <c r="N911"/>
      <c r="O911"/>
      <c r="P911"/>
      <c r="Q911"/>
      <c r="R911"/>
      <c r="S911"/>
      <c r="T911"/>
      <c r="U911"/>
      <c r="V911"/>
      <c r="W911"/>
      <c r="X911"/>
      <c r="Y911"/>
      <c r="Z911"/>
      <c r="AA911"/>
      <c r="AB911"/>
      <c r="AC911"/>
      <c r="AD911"/>
      <c r="AE911"/>
      <c r="AF911"/>
      <c r="AG911" s="13"/>
      <c r="AH911" s="13"/>
      <c r="AI911"/>
      <c r="AJ911"/>
      <c r="AK911"/>
      <c r="AL911"/>
      <c r="AM911"/>
      <c r="AN911"/>
      <c r="AO911"/>
      <c r="AP911"/>
      <c r="AQ911"/>
      <c r="AR911"/>
      <c r="AS911"/>
      <c r="AT911" s="59">
        <f>VLOOKUP($BR911,Tables!$D$14:$I$27,2,FALSE)*W911</f>
        <v>0</v>
      </c>
      <c r="AU911" s="59">
        <f>VLOOKUP($BR911,Tables!$D$14:$I$27,3,FALSE)</f>
        <v>0</v>
      </c>
      <c r="AV911" s="59">
        <f>VLOOKUP($BR911,Tables!$D$14:$I$27,4,FALSE)*W911</f>
        <v>0</v>
      </c>
      <c r="AW911" s="59">
        <f>VLOOKUP($BR911,Tables!$D$14:$I$27,5,FALSE)*W911</f>
        <v>0</v>
      </c>
      <c r="AX911" s="52">
        <f>IF(ISERROR(VLOOKUP(V911,Tables!$A$2:$B$27,2,FALSE))=TRUE,0,VLOOKUP(V911,Tables!$A$2:$B$27,2,FALSE))*VLOOKUP(BR911,Tables!$D$14:$J$27,7,FALSE)</f>
        <v>0</v>
      </c>
      <c r="AY911" s="52">
        <f>IF(ISERROR(VLOOKUP(BS911,Tables!$A$2:$B$31,2,FALSE))=TRUE,0,VLOOKUP(BS911,Tables!$A$2:$B$31,2,FALSE))</f>
        <v>0</v>
      </c>
      <c r="AZ911" s="59">
        <f>VLOOKUP($BR911,Tables!$D$14:$K$27,8,FALSE)</f>
        <v>0</v>
      </c>
      <c r="BA911" s="59">
        <f>IF(OR(BR911="T150",BR911="HYBT150"),W911*Tables!$L$23,0)</f>
        <v>0</v>
      </c>
      <c r="BB911" s="59">
        <f>IF(OR(BR911="T200",BR911="HYBT200"),W911*Tables!$E$24,0)</f>
        <v>0</v>
      </c>
      <c r="BC911" s="61">
        <f t="shared" si="192"/>
        <v>0</v>
      </c>
      <c r="BD911" s="55" t="str">
        <f t="shared" si="202"/>
        <v/>
      </c>
      <c r="BE911" s="55" t="str">
        <f t="shared" si="202"/>
        <v/>
      </c>
      <c r="BF911" s="55" t="str">
        <f t="shared" si="202"/>
        <v/>
      </c>
      <c r="BG911" s="55" t="str">
        <f t="shared" si="202"/>
        <v/>
      </c>
      <c r="BH911" s="55" t="str">
        <f t="shared" si="202"/>
        <v/>
      </c>
      <c r="BI911" s="55" t="str">
        <f t="shared" si="202"/>
        <v/>
      </c>
      <c r="BJ911" s="55" t="str">
        <f t="shared" si="202"/>
        <v/>
      </c>
      <c r="BK911" s="55" t="str">
        <f t="shared" si="202"/>
        <v/>
      </c>
      <c r="BL911" s="55" t="str">
        <f t="shared" si="202"/>
        <v/>
      </c>
      <c r="BM911" s="55" t="str">
        <f t="shared" si="202"/>
        <v/>
      </c>
      <c r="BN911" s="55" t="str">
        <f t="shared" si="202"/>
        <v/>
      </c>
      <c r="BO911" s="55" t="str">
        <f t="shared" si="202"/>
        <v/>
      </c>
      <c r="BP911" s="55" t="str">
        <f t="shared" si="202"/>
        <v/>
      </c>
      <c r="BQ911" s="55" t="str">
        <f t="shared" si="202"/>
        <v/>
      </c>
      <c r="BR911" s="62" t="str">
        <f t="shared" si="193"/>
        <v>Base</v>
      </c>
      <c r="BS911" s="62" t="str">
        <f t="shared" si="194"/>
        <v/>
      </c>
      <c r="BT911" s="63">
        <f t="shared" si="195"/>
        <v>1</v>
      </c>
      <c r="BU911" s="64">
        <f t="shared" si="196"/>
        <v>-0.94</v>
      </c>
      <c r="BV911" s="64">
        <f t="shared" si="197"/>
        <v>-0.88</v>
      </c>
      <c r="BW911" s="64">
        <f t="shared" si="198"/>
        <v>0</v>
      </c>
      <c r="BX911" s="65">
        <f t="shared" si="199"/>
        <v>-0.94</v>
      </c>
      <c r="BY911" s="65">
        <f t="shared" si="200"/>
        <v>-0.88</v>
      </c>
      <c r="BZ911" s="65">
        <f t="shared" si="201"/>
        <v>2</v>
      </c>
    </row>
    <row r="912" spans="1:78" s="58" customFormat="1" ht="15.5" x14ac:dyDescent="0.35">
      <c r="A912"/>
      <c r="B912"/>
      <c r="C912"/>
      <c r="D912"/>
      <c r="E912"/>
      <c r="F912"/>
      <c r="G912"/>
      <c r="H912"/>
      <c r="I912" s="13"/>
      <c r="J912" s="13"/>
      <c r="K912" s="13"/>
      <c r="L912"/>
      <c r="M912"/>
      <c r="N912"/>
      <c r="O912"/>
      <c r="P912"/>
      <c r="Q912"/>
      <c r="R912"/>
      <c r="S912"/>
      <c r="T912"/>
      <c r="U912"/>
      <c r="V912"/>
      <c r="W912"/>
      <c r="X912"/>
      <c r="Y912"/>
      <c r="Z912"/>
      <c r="AA912"/>
      <c r="AB912"/>
      <c r="AC912"/>
      <c r="AD912"/>
      <c r="AE912"/>
      <c r="AF912"/>
      <c r="AG912" s="13"/>
      <c r="AH912" s="13"/>
      <c r="AI912"/>
      <c r="AJ912"/>
      <c r="AK912"/>
      <c r="AL912"/>
      <c r="AM912"/>
      <c r="AN912" s="13"/>
      <c r="AO912" s="13"/>
      <c r="AP912"/>
      <c r="AQ912"/>
      <c r="AR912"/>
      <c r="AS912"/>
      <c r="AT912" s="59">
        <f>VLOOKUP($BR912,Tables!$D$14:$I$27,2,FALSE)*W912</f>
        <v>0</v>
      </c>
      <c r="AU912" s="59">
        <f>VLOOKUP($BR912,Tables!$D$14:$I$27,3,FALSE)</f>
        <v>0</v>
      </c>
      <c r="AV912" s="59">
        <f>VLOOKUP($BR912,Tables!$D$14:$I$27,4,FALSE)*W912</f>
        <v>0</v>
      </c>
      <c r="AW912" s="59">
        <f>VLOOKUP($BR912,Tables!$D$14:$I$27,5,FALSE)*W912</f>
        <v>0</v>
      </c>
      <c r="AX912" s="52">
        <f>IF(ISERROR(VLOOKUP(V912,Tables!$A$2:$B$27,2,FALSE))=TRUE,0,VLOOKUP(V912,Tables!$A$2:$B$27,2,FALSE))*VLOOKUP(BR912,Tables!$D$14:$J$27,7,FALSE)</f>
        <v>0</v>
      </c>
      <c r="AY912" s="52">
        <f>IF(ISERROR(VLOOKUP(BS912,Tables!$A$2:$B$31,2,FALSE))=TRUE,0,VLOOKUP(BS912,Tables!$A$2:$B$31,2,FALSE))</f>
        <v>0</v>
      </c>
      <c r="AZ912" s="59">
        <f>VLOOKUP($BR912,Tables!$D$14:$K$27,8,FALSE)</f>
        <v>0</v>
      </c>
      <c r="BA912" s="59">
        <f>IF(OR(BR912="T150",BR912="HYBT150"),W912*Tables!$L$23,0)</f>
        <v>0</v>
      </c>
      <c r="BB912" s="59">
        <f>IF(OR(BR912="T200",BR912="HYBT200"),W912*Tables!$E$24,0)</f>
        <v>0</v>
      </c>
      <c r="BC912" s="61">
        <f t="shared" si="192"/>
        <v>0</v>
      </c>
      <c r="BD912" s="55" t="str">
        <f t="shared" si="202"/>
        <v/>
      </c>
      <c r="BE912" s="55" t="str">
        <f t="shared" si="202"/>
        <v/>
      </c>
      <c r="BF912" s="55" t="str">
        <f t="shared" si="202"/>
        <v/>
      </c>
      <c r="BG912" s="55" t="str">
        <f t="shared" si="202"/>
        <v/>
      </c>
      <c r="BH912" s="55" t="str">
        <f t="shared" si="202"/>
        <v/>
      </c>
      <c r="BI912" s="55" t="str">
        <f t="shared" si="202"/>
        <v/>
      </c>
      <c r="BJ912" s="55" t="str">
        <f t="shared" si="202"/>
        <v/>
      </c>
      <c r="BK912" s="55" t="str">
        <f t="shared" si="202"/>
        <v/>
      </c>
      <c r="BL912" s="55" t="str">
        <f t="shared" si="202"/>
        <v/>
      </c>
      <c r="BM912" s="55" t="str">
        <f t="shared" si="202"/>
        <v/>
      </c>
      <c r="BN912" s="55" t="str">
        <f t="shared" si="202"/>
        <v/>
      </c>
      <c r="BO912" s="55" t="str">
        <f t="shared" si="202"/>
        <v/>
      </c>
      <c r="BP912" s="55" t="str">
        <f t="shared" si="202"/>
        <v/>
      </c>
      <c r="BQ912" s="55" t="str">
        <f t="shared" si="202"/>
        <v/>
      </c>
      <c r="BR912" s="62" t="str">
        <f t="shared" si="193"/>
        <v>Base</v>
      </c>
      <c r="BS912" s="62" t="str">
        <f t="shared" si="194"/>
        <v/>
      </c>
      <c r="BT912" s="63">
        <f t="shared" si="195"/>
        <v>1</v>
      </c>
      <c r="BU912" s="64">
        <f t="shared" si="196"/>
        <v>-0.94</v>
      </c>
      <c r="BV912" s="64">
        <f t="shared" si="197"/>
        <v>-0.88</v>
      </c>
      <c r="BW912" s="64">
        <f t="shared" si="198"/>
        <v>0</v>
      </c>
      <c r="BX912" s="65">
        <f t="shared" si="199"/>
        <v>-0.94</v>
      </c>
      <c r="BY912" s="65">
        <f t="shared" si="200"/>
        <v>-0.88</v>
      </c>
      <c r="BZ912" s="65">
        <f t="shared" si="201"/>
        <v>2</v>
      </c>
    </row>
    <row r="913" spans="1:78" ht="15.5" x14ac:dyDescent="0.35">
      <c r="A913"/>
      <c r="B913"/>
      <c r="C913"/>
      <c r="D913"/>
      <c r="E913"/>
      <c r="F913"/>
      <c r="G913"/>
      <c r="H913"/>
      <c r="I913" s="13"/>
      <c r="J913" s="13"/>
      <c r="K913" s="13"/>
      <c r="L913"/>
      <c r="M913"/>
      <c r="N913"/>
      <c r="O913"/>
      <c r="P913"/>
      <c r="Q913"/>
      <c r="R913"/>
      <c r="S913"/>
      <c r="T913"/>
      <c r="U913"/>
      <c r="V913"/>
      <c r="W913"/>
      <c r="X913"/>
      <c r="Y913"/>
      <c r="Z913"/>
      <c r="AA913"/>
      <c r="AB913"/>
      <c r="AC913"/>
      <c r="AD913"/>
      <c r="AE913"/>
      <c r="AF913"/>
      <c r="AG913" s="13"/>
      <c r="AH913" s="13"/>
      <c r="AI913"/>
      <c r="AJ913"/>
      <c r="AK913"/>
      <c r="AL913"/>
      <c r="AM913"/>
      <c r="AN913" s="13"/>
      <c r="AO913" s="13"/>
      <c r="AP913"/>
      <c r="AQ913"/>
      <c r="AR913"/>
      <c r="AS913"/>
      <c r="AT913" s="12">
        <f>VLOOKUP($BR913,Tables!$D$14:$I$27,2,FALSE)*W913</f>
        <v>0</v>
      </c>
      <c r="AU913" s="12">
        <f>VLOOKUP($BR913,Tables!$D$14:$I$27,3,FALSE)</f>
        <v>0</v>
      </c>
      <c r="AV913" s="12">
        <f>VLOOKUP($BR913,Tables!$D$14:$I$27,4,FALSE)*W913</f>
        <v>0</v>
      </c>
      <c r="AW913" s="12">
        <f>VLOOKUP($BR913,Tables!$D$14:$I$27,5,FALSE)*W913</f>
        <v>0</v>
      </c>
      <c r="AX913">
        <f>IF(ISERROR(VLOOKUP(V913,Tables!$A$2:$B$27,2,FALSE))=TRUE,0,VLOOKUP(V913,Tables!$A$2:$B$27,2,FALSE))*VLOOKUP(BR913,Tables!$D$14:$J$27,7,FALSE)</f>
        <v>0</v>
      </c>
      <c r="AY913">
        <f>IF(ISERROR(VLOOKUP(BS913,Tables!$A$2:$B$31,2,FALSE))=TRUE,0,VLOOKUP(BS913,Tables!$A$2:$B$31,2,FALSE))</f>
        <v>0</v>
      </c>
      <c r="AZ913" s="12">
        <f>VLOOKUP($BR913,Tables!$D$14:$K$27,8,FALSE)</f>
        <v>0</v>
      </c>
      <c r="BA913" s="12">
        <f>IF(OR(BR913="T150",BR913="HYBT150"),W913*Tables!$L$23,0)</f>
        <v>0</v>
      </c>
      <c r="BB913" s="12">
        <f>IF(OR(BR913="T200",BR913="HYBT200"),W913*Tables!$E$24,0)</f>
        <v>0</v>
      </c>
      <c r="BC913" s="14">
        <f t="shared" si="192"/>
        <v>0</v>
      </c>
      <c r="BD913" s="55" t="str">
        <f t="shared" si="202"/>
        <v/>
      </c>
      <c r="BE913" s="55" t="str">
        <f t="shared" si="202"/>
        <v/>
      </c>
      <c r="BF913" s="55" t="str">
        <f t="shared" si="202"/>
        <v/>
      </c>
      <c r="BG913" s="55" t="str">
        <f t="shared" si="202"/>
        <v/>
      </c>
      <c r="BH913" s="55" t="str">
        <f t="shared" si="202"/>
        <v/>
      </c>
      <c r="BI913" s="55" t="str">
        <f t="shared" si="202"/>
        <v/>
      </c>
      <c r="BJ913" s="55" t="str">
        <f t="shared" si="202"/>
        <v/>
      </c>
      <c r="BK913" s="55" t="str">
        <f t="shared" si="202"/>
        <v/>
      </c>
      <c r="BL913" s="55" t="str">
        <f t="shared" si="202"/>
        <v/>
      </c>
      <c r="BM913" s="55" t="str">
        <f t="shared" si="202"/>
        <v/>
      </c>
      <c r="BN913" s="55" t="str">
        <f t="shared" si="202"/>
        <v/>
      </c>
      <c r="BO913" s="55" t="str">
        <f t="shared" si="202"/>
        <v/>
      </c>
      <c r="BP913" s="55" t="str">
        <f t="shared" si="202"/>
        <v/>
      </c>
      <c r="BQ913" s="55" t="str">
        <f t="shared" si="202"/>
        <v/>
      </c>
      <c r="BR913" s="1" t="str">
        <f t="shared" si="193"/>
        <v>Base</v>
      </c>
      <c r="BS913" s="1" t="str">
        <f t="shared" si="194"/>
        <v/>
      </c>
      <c r="BT913" s="3">
        <f t="shared" si="195"/>
        <v>1</v>
      </c>
      <c r="BU913" s="11">
        <f t="shared" si="196"/>
        <v>-0.94</v>
      </c>
      <c r="BV913" s="11">
        <f t="shared" si="197"/>
        <v>-0.88</v>
      </c>
      <c r="BW913" s="11">
        <f t="shared" si="198"/>
        <v>0</v>
      </c>
      <c r="BX913" s="9">
        <f t="shared" si="199"/>
        <v>-0.94</v>
      </c>
      <c r="BY913" s="9">
        <f t="shared" si="200"/>
        <v>-0.88</v>
      </c>
      <c r="BZ913" s="9">
        <f t="shared" si="201"/>
        <v>2</v>
      </c>
    </row>
    <row r="914" spans="1:78" ht="15.5" x14ac:dyDescent="0.35">
      <c r="A914"/>
      <c r="B914"/>
      <c r="C914"/>
      <c r="D914"/>
      <c r="E914"/>
      <c r="F914"/>
      <c r="G914"/>
      <c r="H914"/>
      <c r="I914" s="13"/>
      <c r="J914" s="13"/>
      <c r="K914" s="13"/>
      <c r="L914"/>
      <c r="M914"/>
      <c r="N914"/>
      <c r="O914"/>
      <c r="P914"/>
      <c r="Q914"/>
      <c r="R914"/>
      <c r="S914"/>
      <c r="T914"/>
      <c r="U914"/>
      <c r="V914"/>
      <c r="W914"/>
      <c r="X914"/>
      <c r="Y914"/>
      <c r="Z914"/>
      <c r="AA914"/>
      <c r="AB914"/>
      <c r="AC914"/>
      <c r="AD914"/>
      <c r="AE914"/>
      <c r="AF914"/>
      <c r="AG914" s="13"/>
      <c r="AH914" s="13"/>
      <c r="AI914"/>
      <c r="AJ914"/>
      <c r="AK914"/>
      <c r="AL914"/>
      <c r="AM914"/>
      <c r="AN914"/>
      <c r="AO914"/>
      <c r="AP914"/>
      <c r="AQ914"/>
      <c r="AR914"/>
      <c r="AS914"/>
      <c r="AT914" s="12">
        <f>VLOOKUP($BR914,Tables!$D$14:$I$27,2,FALSE)*W914</f>
        <v>0</v>
      </c>
      <c r="AU914" s="12">
        <f>VLOOKUP($BR914,Tables!$D$14:$I$27,3,FALSE)</f>
        <v>0</v>
      </c>
      <c r="AV914" s="12">
        <f>VLOOKUP($BR914,Tables!$D$14:$I$27,4,FALSE)*W914</f>
        <v>0</v>
      </c>
      <c r="AW914" s="12">
        <f>VLOOKUP($BR914,Tables!$D$14:$I$27,5,FALSE)*W914</f>
        <v>0</v>
      </c>
      <c r="AX914">
        <f>IF(ISERROR(VLOOKUP(V914,Tables!$A$2:$B$27,2,FALSE))=TRUE,0,VLOOKUP(V914,Tables!$A$2:$B$27,2,FALSE))*VLOOKUP(BR914,Tables!$D$14:$J$27,7,FALSE)</f>
        <v>0</v>
      </c>
      <c r="AY914">
        <f>IF(ISERROR(VLOOKUP(BS914,Tables!$A$2:$B$31,2,FALSE))=TRUE,0,VLOOKUP(BS914,Tables!$A$2:$B$31,2,FALSE))</f>
        <v>0</v>
      </c>
      <c r="AZ914" s="12">
        <f>VLOOKUP($BR914,Tables!$D$14:$K$27,8,FALSE)</f>
        <v>0</v>
      </c>
      <c r="BA914" s="12">
        <f>IF(OR(BR914="T150",BR914="HYBT150"),W914*Tables!$L$23,0)</f>
        <v>0</v>
      </c>
      <c r="BB914" s="12">
        <f>IF(OR(BR914="T200",BR914="HYBT200"),W914*Tables!$E$24,0)</f>
        <v>0</v>
      </c>
      <c r="BC914" s="14">
        <f t="shared" si="192"/>
        <v>0</v>
      </c>
      <c r="BD914" s="55" t="str">
        <f t="shared" si="202"/>
        <v/>
      </c>
      <c r="BE914" s="55" t="str">
        <f t="shared" si="202"/>
        <v/>
      </c>
      <c r="BF914" s="55" t="str">
        <f t="shared" si="202"/>
        <v/>
      </c>
      <c r="BG914" s="55" t="str">
        <f t="shared" si="202"/>
        <v/>
      </c>
      <c r="BH914" s="55" t="str">
        <f t="shared" si="202"/>
        <v/>
      </c>
      <c r="BI914" s="55" t="str">
        <f t="shared" si="202"/>
        <v/>
      </c>
      <c r="BJ914" s="55" t="str">
        <f t="shared" si="202"/>
        <v/>
      </c>
      <c r="BK914" s="55" t="str">
        <f t="shared" si="202"/>
        <v/>
      </c>
      <c r="BL914" s="55" t="str">
        <f t="shared" si="202"/>
        <v/>
      </c>
      <c r="BM914" s="55" t="str">
        <f t="shared" si="202"/>
        <v/>
      </c>
      <c r="BN914" s="55" t="str">
        <f t="shared" si="202"/>
        <v/>
      </c>
      <c r="BO914" s="55" t="str">
        <f t="shared" si="202"/>
        <v/>
      </c>
      <c r="BP914" s="55" t="str">
        <f t="shared" si="202"/>
        <v/>
      </c>
      <c r="BQ914" s="55" t="str">
        <f t="shared" si="202"/>
        <v/>
      </c>
      <c r="BR914" s="1" t="str">
        <f t="shared" si="193"/>
        <v>Base</v>
      </c>
      <c r="BS914" s="1" t="str">
        <f t="shared" si="194"/>
        <v/>
      </c>
      <c r="BT914" s="3">
        <f t="shared" si="195"/>
        <v>1</v>
      </c>
      <c r="BU914" s="11">
        <f t="shared" si="196"/>
        <v>-0.94</v>
      </c>
      <c r="BV914" s="11">
        <f t="shared" si="197"/>
        <v>-0.88</v>
      </c>
      <c r="BW914" s="11">
        <f t="shared" si="198"/>
        <v>0</v>
      </c>
      <c r="BX914" s="9">
        <f t="shared" si="199"/>
        <v>-0.94</v>
      </c>
      <c r="BY914" s="9">
        <f t="shared" si="200"/>
        <v>-0.88</v>
      </c>
      <c r="BZ914" s="9">
        <f t="shared" si="201"/>
        <v>2</v>
      </c>
    </row>
    <row r="915" spans="1:78" ht="15.5" x14ac:dyDescent="0.35">
      <c r="A915"/>
      <c r="B915"/>
      <c r="C915"/>
      <c r="D915"/>
      <c r="E915"/>
      <c r="F915"/>
      <c r="G915"/>
      <c r="H915"/>
      <c r="I915" s="13"/>
      <c r="J915" s="13"/>
      <c r="K915" s="13"/>
      <c r="L915"/>
      <c r="M915"/>
      <c r="N915"/>
      <c r="O915"/>
      <c r="P915"/>
      <c r="Q915"/>
      <c r="R915"/>
      <c r="S915"/>
      <c r="T915"/>
      <c r="U915"/>
      <c r="V915"/>
      <c r="W915"/>
      <c r="X915"/>
      <c r="Y915"/>
      <c r="Z915"/>
      <c r="AA915"/>
      <c r="AB915"/>
      <c r="AC915"/>
      <c r="AD915"/>
      <c r="AE915"/>
      <c r="AF915"/>
      <c r="AG915" s="13"/>
      <c r="AH915" s="13"/>
      <c r="AI915"/>
      <c r="AJ915"/>
      <c r="AK915"/>
      <c r="AL915"/>
      <c r="AM915"/>
      <c r="AN915"/>
      <c r="AO915"/>
      <c r="AP915"/>
      <c r="AQ915"/>
      <c r="AR915"/>
      <c r="AS915"/>
      <c r="AT915" s="12">
        <f>VLOOKUP($BR915,Tables!$D$14:$I$27,2,FALSE)*W915</f>
        <v>0</v>
      </c>
      <c r="AU915" s="12">
        <f>VLOOKUP($BR915,Tables!$D$14:$I$27,3,FALSE)</f>
        <v>0</v>
      </c>
      <c r="AV915" s="12">
        <f>VLOOKUP($BR915,Tables!$D$14:$I$27,4,FALSE)*W915</f>
        <v>0</v>
      </c>
      <c r="AW915" s="12">
        <f>VLOOKUP($BR915,Tables!$D$14:$I$27,5,FALSE)*W915</f>
        <v>0</v>
      </c>
      <c r="AX915">
        <f>IF(ISERROR(VLOOKUP(V915,Tables!$A$2:$B$27,2,FALSE))=TRUE,0,VLOOKUP(V915,Tables!$A$2:$B$27,2,FALSE))*VLOOKUP(BR915,Tables!$D$14:$J$27,7,FALSE)</f>
        <v>0</v>
      </c>
      <c r="AY915">
        <f>IF(ISERROR(VLOOKUP(BS915,Tables!$A$2:$B$31,2,FALSE))=TRUE,0,VLOOKUP(BS915,Tables!$A$2:$B$31,2,FALSE))</f>
        <v>0</v>
      </c>
      <c r="AZ915" s="12">
        <f>VLOOKUP($BR915,Tables!$D$14:$K$27,8,FALSE)</f>
        <v>0</v>
      </c>
      <c r="BA915" s="12">
        <f>IF(OR(BR915="T150",BR915="HYBT150"),W915*Tables!$L$23,0)</f>
        <v>0</v>
      </c>
      <c r="BB915" s="12">
        <f>IF(OR(BR915="T200",BR915="HYBT200"),W915*Tables!$E$24,0)</f>
        <v>0</v>
      </c>
      <c r="BC915" s="14">
        <f t="shared" si="192"/>
        <v>0</v>
      </c>
      <c r="BD915" s="55" t="str">
        <f t="shared" si="202"/>
        <v/>
      </c>
      <c r="BE915" s="55" t="str">
        <f t="shared" si="202"/>
        <v/>
      </c>
      <c r="BF915" s="55" t="str">
        <f t="shared" si="202"/>
        <v/>
      </c>
      <c r="BG915" s="55" t="str">
        <f t="shared" si="202"/>
        <v/>
      </c>
      <c r="BH915" s="55" t="str">
        <f t="shared" si="202"/>
        <v/>
      </c>
      <c r="BI915" s="55" t="str">
        <f t="shared" si="202"/>
        <v/>
      </c>
      <c r="BJ915" s="55" t="str">
        <f t="shared" si="202"/>
        <v/>
      </c>
      <c r="BK915" s="55" t="str">
        <f t="shared" si="202"/>
        <v/>
      </c>
      <c r="BL915" s="55" t="str">
        <f t="shared" si="202"/>
        <v/>
      </c>
      <c r="BM915" s="55" t="str">
        <f t="shared" si="202"/>
        <v/>
      </c>
      <c r="BN915" s="55" t="str">
        <f t="shared" si="202"/>
        <v/>
      </c>
      <c r="BO915" s="55" t="str">
        <f t="shared" si="202"/>
        <v/>
      </c>
      <c r="BP915" s="55" t="str">
        <f t="shared" si="202"/>
        <v/>
      </c>
      <c r="BQ915" s="55" t="str">
        <f t="shared" si="202"/>
        <v/>
      </c>
      <c r="BR915" s="1" t="str">
        <f t="shared" si="193"/>
        <v>Base</v>
      </c>
      <c r="BS915" s="1" t="str">
        <f t="shared" si="194"/>
        <v/>
      </c>
      <c r="BT915" s="3">
        <f t="shared" si="195"/>
        <v>1</v>
      </c>
      <c r="BU915" s="11">
        <f t="shared" si="196"/>
        <v>-0.94</v>
      </c>
      <c r="BV915" s="11">
        <f t="shared" si="197"/>
        <v>-0.88</v>
      </c>
      <c r="BW915" s="11">
        <f t="shared" si="198"/>
        <v>0</v>
      </c>
      <c r="BX915" s="9">
        <f t="shared" si="199"/>
        <v>-0.94</v>
      </c>
      <c r="BY915" s="9">
        <f t="shared" si="200"/>
        <v>-0.88</v>
      </c>
      <c r="BZ915" s="9">
        <f t="shared" si="201"/>
        <v>2</v>
      </c>
    </row>
    <row r="916" spans="1:78" ht="15.5" x14ac:dyDescent="0.35">
      <c r="A916"/>
      <c r="B916"/>
      <c r="C916"/>
      <c r="D916"/>
      <c r="E916"/>
      <c r="F916"/>
      <c r="G916"/>
      <c r="H916"/>
      <c r="I916" s="13"/>
      <c r="J916" s="13"/>
      <c r="K916" s="13"/>
      <c r="L916"/>
      <c r="M916"/>
      <c r="N916"/>
      <c r="O916"/>
      <c r="P916"/>
      <c r="Q916"/>
      <c r="R916"/>
      <c r="S916"/>
      <c r="T916"/>
      <c r="U916"/>
      <c r="V916"/>
      <c r="W916"/>
      <c r="X916"/>
      <c r="Y916"/>
      <c r="Z916"/>
      <c r="AA916"/>
      <c r="AB916"/>
      <c r="AC916"/>
      <c r="AD916"/>
      <c r="AE916"/>
      <c r="AF916"/>
      <c r="AG916" s="13"/>
      <c r="AH916" s="13"/>
      <c r="AI916"/>
      <c r="AJ916"/>
      <c r="AK916"/>
      <c r="AL916"/>
      <c r="AM916"/>
      <c r="AN916"/>
      <c r="AO916"/>
      <c r="AP916"/>
      <c r="AQ916"/>
      <c r="AR916"/>
      <c r="AS916"/>
      <c r="AT916" s="12">
        <f>VLOOKUP($BR916,Tables!$D$14:$I$27,2,FALSE)*W916</f>
        <v>0</v>
      </c>
      <c r="AU916" s="12">
        <f>VLOOKUP($BR916,Tables!$D$14:$I$27,3,FALSE)</f>
        <v>0</v>
      </c>
      <c r="AV916" s="12">
        <f>VLOOKUP($BR916,Tables!$D$14:$I$27,4,FALSE)*W916</f>
        <v>0</v>
      </c>
      <c r="AW916" s="12">
        <f>VLOOKUP($BR916,Tables!$D$14:$I$27,5,FALSE)*W916</f>
        <v>0</v>
      </c>
      <c r="AX916">
        <f>IF(ISERROR(VLOOKUP(V916,Tables!$A$2:$B$27,2,FALSE))=TRUE,0,VLOOKUP(V916,Tables!$A$2:$B$27,2,FALSE))*VLOOKUP(BR916,Tables!$D$14:$J$27,7,FALSE)</f>
        <v>0</v>
      </c>
      <c r="AY916">
        <f>IF(ISERROR(VLOOKUP(BS916,Tables!$A$2:$B$31,2,FALSE))=TRUE,0,VLOOKUP(BS916,Tables!$A$2:$B$31,2,FALSE))</f>
        <v>0</v>
      </c>
      <c r="AZ916" s="12">
        <f>VLOOKUP($BR916,Tables!$D$14:$K$27,8,FALSE)</f>
        <v>0</v>
      </c>
      <c r="BA916" s="12">
        <f>IF(OR(BR916="T150",BR916="HYBT150"),W916*Tables!$L$23,0)</f>
        <v>0</v>
      </c>
      <c r="BB916" s="12">
        <f>IF(OR(BR916="T200",BR916="HYBT200"),W916*Tables!$E$24,0)</f>
        <v>0</v>
      </c>
      <c r="BC916" s="14">
        <f t="shared" si="192"/>
        <v>0</v>
      </c>
      <c r="BD916" s="55" t="str">
        <f t="shared" si="202"/>
        <v/>
      </c>
      <c r="BE916" s="55" t="str">
        <f t="shared" si="202"/>
        <v/>
      </c>
      <c r="BF916" s="55" t="str">
        <f t="shared" si="202"/>
        <v/>
      </c>
      <c r="BG916" s="55" t="str">
        <f t="shared" si="202"/>
        <v/>
      </c>
      <c r="BH916" s="55" t="str">
        <f t="shared" si="202"/>
        <v/>
      </c>
      <c r="BI916" s="55" t="str">
        <f t="shared" si="202"/>
        <v/>
      </c>
      <c r="BJ916" s="55" t="str">
        <f t="shared" si="202"/>
        <v/>
      </c>
      <c r="BK916" s="55" t="str">
        <f t="shared" si="202"/>
        <v/>
      </c>
      <c r="BL916" s="55" t="str">
        <f t="shared" si="202"/>
        <v/>
      </c>
      <c r="BM916" s="55" t="str">
        <f t="shared" si="202"/>
        <v/>
      </c>
      <c r="BN916" s="55" t="str">
        <f t="shared" si="202"/>
        <v/>
      </c>
      <c r="BO916" s="55" t="str">
        <f t="shared" si="202"/>
        <v/>
      </c>
      <c r="BP916" s="55" t="str">
        <f t="shared" si="202"/>
        <v/>
      </c>
      <c r="BQ916" s="55" t="str">
        <f t="shared" si="202"/>
        <v/>
      </c>
      <c r="BR916" s="1" t="str">
        <f t="shared" si="193"/>
        <v>Base</v>
      </c>
      <c r="BS916" s="1" t="str">
        <f t="shared" si="194"/>
        <v/>
      </c>
      <c r="BT916" s="3">
        <f t="shared" si="195"/>
        <v>1</v>
      </c>
      <c r="BU916" s="11">
        <f t="shared" si="196"/>
        <v>-0.94</v>
      </c>
      <c r="BV916" s="11">
        <f t="shared" si="197"/>
        <v>-0.88</v>
      </c>
      <c r="BW916" s="11">
        <f t="shared" si="198"/>
        <v>0</v>
      </c>
      <c r="BX916" s="9">
        <f t="shared" si="199"/>
        <v>-0.94</v>
      </c>
      <c r="BY916" s="9">
        <f t="shared" si="200"/>
        <v>-0.88</v>
      </c>
      <c r="BZ916" s="9">
        <f t="shared" si="201"/>
        <v>2</v>
      </c>
    </row>
    <row r="917" spans="1:78" ht="15.5" x14ac:dyDescent="0.35">
      <c r="A917"/>
      <c r="B917"/>
      <c r="C917"/>
      <c r="D917"/>
      <c r="E917"/>
      <c r="F917"/>
      <c r="G917"/>
      <c r="H917"/>
      <c r="I917" s="13"/>
      <c r="J917" s="13"/>
      <c r="K917" s="13"/>
      <c r="L917"/>
      <c r="M917"/>
      <c r="N917"/>
      <c r="O917"/>
      <c r="P917"/>
      <c r="Q917"/>
      <c r="R917"/>
      <c r="S917"/>
      <c r="T917"/>
      <c r="U917"/>
      <c r="V917"/>
      <c r="W917"/>
      <c r="X917"/>
      <c r="Y917"/>
      <c r="Z917"/>
      <c r="AA917"/>
      <c r="AB917"/>
      <c r="AC917"/>
      <c r="AD917"/>
      <c r="AE917"/>
      <c r="AF917"/>
      <c r="AG917" s="13"/>
      <c r="AH917" s="13"/>
      <c r="AI917"/>
      <c r="AJ917"/>
      <c r="AK917"/>
      <c r="AL917"/>
      <c r="AM917"/>
      <c r="AN917" s="13"/>
      <c r="AO917" s="13"/>
      <c r="AP917"/>
      <c r="AQ917"/>
      <c r="AR917"/>
      <c r="AS917"/>
      <c r="AT917" s="12">
        <f>VLOOKUP($BR917,Tables!$D$14:$I$27,2,FALSE)*W917</f>
        <v>0</v>
      </c>
      <c r="AU917" s="12">
        <f>VLOOKUP($BR917,Tables!$D$14:$I$27,3,FALSE)</f>
        <v>0</v>
      </c>
      <c r="AV917" s="12">
        <f>VLOOKUP($BR917,Tables!$D$14:$I$27,4,FALSE)*W917</f>
        <v>0</v>
      </c>
      <c r="AW917" s="12">
        <f>VLOOKUP($BR917,Tables!$D$14:$I$27,5,FALSE)*W917</f>
        <v>0</v>
      </c>
      <c r="AX917">
        <f>IF(ISERROR(VLOOKUP(V917,Tables!$A$2:$B$27,2,FALSE))=TRUE,0,VLOOKUP(V917,Tables!$A$2:$B$27,2,FALSE))*VLOOKUP(BR917,Tables!$D$14:$J$27,7,FALSE)</f>
        <v>0</v>
      </c>
      <c r="AY917">
        <f>IF(ISERROR(VLOOKUP(BS917,Tables!$A$2:$B$31,2,FALSE))=TRUE,0,VLOOKUP(BS917,Tables!$A$2:$B$31,2,FALSE))</f>
        <v>0</v>
      </c>
      <c r="AZ917" s="12">
        <f>VLOOKUP($BR917,Tables!$D$14:$K$27,8,FALSE)</f>
        <v>0</v>
      </c>
      <c r="BA917" s="12">
        <f>IF(OR(BR917="T150",BR917="HYBT150"),W917*Tables!$L$23,0)</f>
        <v>0</v>
      </c>
      <c r="BB917" s="12">
        <f>IF(OR(BR917="T200",BR917="HYBT200"),W917*Tables!$E$24,0)</f>
        <v>0</v>
      </c>
      <c r="BC917" s="14">
        <f t="shared" si="192"/>
        <v>0</v>
      </c>
      <c r="BD917" s="55" t="str">
        <f t="shared" si="202"/>
        <v/>
      </c>
      <c r="BE917" s="55" t="str">
        <f t="shared" si="202"/>
        <v/>
      </c>
      <c r="BF917" s="55" t="str">
        <f t="shared" si="202"/>
        <v/>
      </c>
      <c r="BG917" s="55" t="str">
        <f t="shared" si="202"/>
        <v/>
      </c>
      <c r="BH917" s="55" t="str">
        <f t="shared" si="202"/>
        <v/>
      </c>
      <c r="BI917" s="55" t="str">
        <f t="shared" si="202"/>
        <v/>
      </c>
      <c r="BJ917" s="55" t="str">
        <f t="shared" si="202"/>
        <v/>
      </c>
      <c r="BK917" s="55" t="str">
        <f t="shared" si="202"/>
        <v/>
      </c>
      <c r="BL917" s="55" t="str">
        <f t="shared" si="202"/>
        <v/>
      </c>
      <c r="BM917" s="55" t="str">
        <f t="shared" si="202"/>
        <v/>
      </c>
      <c r="BN917" s="55" t="str">
        <f t="shared" si="202"/>
        <v/>
      </c>
      <c r="BO917" s="55" t="str">
        <f t="shared" si="202"/>
        <v/>
      </c>
      <c r="BP917" s="55" t="str">
        <f t="shared" si="202"/>
        <v/>
      </c>
      <c r="BQ917" s="55" t="str">
        <f t="shared" si="202"/>
        <v/>
      </c>
      <c r="BR917" s="1" t="str">
        <f t="shared" si="193"/>
        <v>Base</v>
      </c>
      <c r="BS917" s="1" t="str">
        <f t="shared" si="194"/>
        <v/>
      </c>
      <c r="BT917" s="3">
        <f t="shared" si="195"/>
        <v>1</v>
      </c>
      <c r="BU917" s="11">
        <f t="shared" si="196"/>
        <v>-0.94</v>
      </c>
      <c r="BV917" s="11">
        <f t="shared" si="197"/>
        <v>-0.88</v>
      </c>
      <c r="BW917" s="11">
        <f t="shared" si="198"/>
        <v>0</v>
      </c>
      <c r="BX917" s="9">
        <f t="shared" si="199"/>
        <v>-0.94</v>
      </c>
      <c r="BY917" s="9">
        <f t="shared" si="200"/>
        <v>-0.88</v>
      </c>
      <c r="BZ917" s="9">
        <f t="shared" si="201"/>
        <v>2</v>
      </c>
    </row>
    <row r="918" spans="1:78" ht="15.5" x14ac:dyDescent="0.35">
      <c r="A918"/>
      <c r="B918"/>
      <c r="C918"/>
      <c r="D918"/>
      <c r="E918"/>
      <c r="F918"/>
      <c r="G918"/>
      <c r="H918"/>
      <c r="I918" s="13"/>
      <c r="J918" s="13"/>
      <c r="K918" s="13"/>
      <c r="L918"/>
      <c r="M918"/>
      <c r="N918"/>
      <c r="O918"/>
      <c r="P918"/>
      <c r="Q918"/>
      <c r="R918"/>
      <c r="S918"/>
      <c r="T918"/>
      <c r="U918"/>
      <c r="V918"/>
      <c r="W918"/>
      <c r="X918"/>
      <c r="Y918"/>
      <c r="Z918"/>
      <c r="AA918"/>
      <c r="AB918"/>
      <c r="AC918"/>
      <c r="AD918"/>
      <c r="AE918"/>
      <c r="AF918"/>
      <c r="AG918" s="13"/>
      <c r="AH918" s="13"/>
      <c r="AI918"/>
      <c r="AJ918"/>
      <c r="AK918"/>
      <c r="AL918"/>
      <c r="AM918"/>
      <c r="AN918" s="13"/>
      <c r="AO918" s="13"/>
      <c r="AP918"/>
      <c r="AQ918"/>
      <c r="AR918"/>
      <c r="AS918"/>
      <c r="AT918" s="12">
        <f>VLOOKUP($BR918,Tables!$D$14:$I$27,2,FALSE)*W918</f>
        <v>0</v>
      </c>
      <c r="AU918" s="12">
        <f>VLOOKUP($BR918,Tables!$D$14:$I$27,3,FALSE)</f>
        <v>0</v>
      </c>
      <c r="AV918" s="12">
        <f>VLOOKUP($BR918,Tables!$D$14:$I$27,4,FALSE)*W918</f>
        <v>0</v>
      </c>
      <c r="AW918" s="12">
        <f>VLOOKUP($BR918,Tables!$D$14:$I$27,5,FALSE)*W918</f>
        <v>0</v>
      </c>
      <c r="AX918">
        <f>IF(ISERROR(VLOOKUP(V918,Tables!$A$2:$B$27,2,FALSE))=TRUE,0,VLOOKUP(V918,Tables!$A$2:$B$27,2,FALSE))*VLOOKUP(BR918,Tables!$D$14:$J$27,7,FALSE)</f>
        <v>0</v>
      </c>
      <c r="AY918">
        <f>IF(ISERROR(VLOOKUP(BS918,Tables!$A$2:$B$31,2,FALSE))=TRUE,0,VLOOKUP(BS918,Tables!$A$2:$B$31,2,FALSE))</f>
        <v>0</v>
      </c>
      <c r="AZ918" s="12">
        <f>VLOOKUP($BR918,Tables!$D$14:$K$27,8,FALSE)</f>
        <v>0</v>
      </c>
      <c r="BA918" s="12">
        <f>IF(OR(BR918="T150",BR918="HYBT150"),W918*Tables!$L$23,0)</f>
        <v>0</v>
      </c>
      <c r="BB918" s="12">
        <f>IF(OR(BR918="T200",BR918="HYBT200"),W918*Tables!$E$24,0)</f>
        <v>0</v>
      </c>
      <c r="BC918" s="14">
        <f t="shared" si="192"/>
        <v>0</v>
      </c>
      <c r="BD918" s="55" t="str">
        <f t="shared" si="202"/>
        <v/>
      </c>
      <c r="BE918" s="55" t="str">
        <f t="shared" si="202"/>
        <v/>
      </c>
      <c r="BF918" s="55" t="str">
        <f t="shared" si="202"/>
        <v/>
      </c>
      <c r="BG918" s="55" t="str">
        <f t="shared" si="202"/>
        <v/>
      </c>
      <c r="BH918" s="55" t="str">
        <f t="shared" si="202"/>
        <v/>
      </c>
      <c r="BI918" s="55" t="str">
        <f t="shared" si="202"/>
        <v/>
      </c>
      <c r="BJ918" s="55" t="str">
        <f t="shared" si="202"/>
        <v/>
      </c>
      <c r="BK918" s="55" t="str">
        <f t="shared" si="202"/>
        <v/>
      </c>
      <c r="BL918" s="55" t="str">
        <f t="shared" si="202"/>
        <v/>
      </c>
      <c r="BM918" s="55" t="str">
        <f t="shared" si="202"/>
        <v/>
      </c>
      <c r="BN918" s="55" t="str">
        <f t="shared" si="202"/>
        <v/>
      </c>
      <c r="BO918" s="55" t="str">
        <f t="shared" si="202"/>
        <v/>
      </c>
      <c r="BP918" s="55" t="str">
        <f t="shared" si="202"/>
        <v/>
      </c>
      <c r="BQ918" s="55" t="str">
        <f t="shared" si="202"/>
        <v/>
      </c>
      <c r="BR918" s="1" t="str">
        <f t="shared" si="193"/>
        <v>Base</v>
      </c>
      <c r="BS918" s="1" t="str">
        <f t="shared" si="194"/>
        <v/>
      </c>
      <c r="BT918" s="3">
        <f t="shared" si="195"/>
        <v>1</v>
      </c>
      <c r="BU918" s="11">
        <f t="shared" si="196"/>
        <v>-0.94</v>
      </c>
      <c r="BV918" s="11">
        <f t="shared" si="197"/>
        <v>-0.88</v>
      </c>
      <c r="BW918" s="11">
        <f t="shared" si="198"/>
        <v>0</v>
      </c>
      <c r="BX918" s="9">
        <f t="shared" si="199"/>
        <v>-0.94</v>
      </c>
      <c r="BY918" s="9">
        <f t="shared" si="200"/>
        <v>-0.88</v>
      </c>
      <c r="BZ918" s="9">
        <f t="shared" si="201"/>
        <v>2</v>
      </c>
    </row>
    <row r="919" spans="1:78" ht="15.5" x14ac:dyDescent="0.35">
      <c r="A919"/>
      <c r="B919"/>
      <c r="C919"/>
      <c r="D919"/>
      <c r="E919"/>
      <c r="F919"/>
      <c r="G919"/>
      <c r="H919"/>
      <c r="I919" s="13"/>
      <c r="J919" s="13"/>
      <c r="K919" s="13"/>
      <c r="L919"/>
      <c r="M919"/>
      <c r="N919"/>
      <c r="O919"/>
      <c r="P919"/>
      <c r="Q919"/>
      <c r="R919"/>
      <c r="S919"/>
      <c r="T919"/>
      <c r="U919"/>
      <c r="V919"/>
      <c r="W919"/>
      <c r="X919"/>
      <c r="Y919"/>
      <c r="Z919"/>
      <c r="AA919"/>
      <c r="AB919"/>
      <c r="AC919"/>
      <c r="AD919"/>
      <c r="AE919"/>
      <c r="AF919"/>
      <c r="AG919" s="13"/>
      <c r="AH919" s="13"/>
      <c r="AI919"/>
      <c r="AJ919"/>
      <c r="AK919"/>
      <c r="AL919"/>
      <c r="AM919"/>
      <c r="AN919" s="13"/>
      <c r="AO919" s="13"/>
      <c r="AP919"/>
      <c r="AQ919"/>
      <c r="AR919"/>
      <c r="AS919"/>
      <c r="AT919" s="12">
        <f>VLOOKUP($BR919,Tables!$D$14:$I$27,2,FALSE)*W919</f>
        <v>0</v>
      </c>
      <c r="AU919" s="12">
        <f>VLOOKUP($BR919,Tables!$D$14:$I$27,3,FALSE)</f>
        <v>0</v>
      </c>
      <c r="AV919" s="12">
        <f>VLOOKUP($BR919,Tables!$D$14:$I$27,4,FALSE)*W919</f>
        <v>0</v>
      </c>
      <c r="AW919" s="12">
        <f>VLOOKUP($BR919,Tables!$D$14:$I$27,5,FALSE)*W919</f>
        <v>0</v>
      </c>
      <c r="AX919">
        <f>IF(ISERROR(VLOOKUP(V919,Tables!$A$2:$B$27,2,FALSE))=TRUE,0,VLOOKUP(V919,Tables!$A$2:$B$27,2,FALSE))*VLOOKUP(BR919,Tables!$D$14:$J$27,7,FALSE)</f>
        <v>0</v>
      </c>
      <c r="AY919">
        <f>IF(ISERROR(VLOOKUP(BS919,Tables!$A$2:$B$31,2,FALSE))=TRUE,0,VLOOKUP(BS919,Tables!$A$2:$B$31,2,FALSE))</f>
        <v>0</v>
      </c>
      <c r="AZ919" s="12">
        <f>VLOOKUP($BR919,Tables!$D$14:$K$27,8,FALSE)</f>
        <v>0</v>
      </c>
      <c r="BA919" s="12">
        <f>IF(OR(BR919="T150",BR919="HYBT150"),W919*Tables!$L$23,0)</f>
        <v>0</v>
      </c>
      <c r="BB919" s="12">
        <f>IF(OR(BR919="T200",BR919="HYBT200"),W919*Tables!$E$24,0)</f>
        <v>0</v>
      </c>
      <c r="BC919" s="14">
        <f t="shared" si="192"/>
        <v>0</v>
      </c>
      <c r="BD919" s="55" t="str">
        <f t="shared" si="202"/>
        <v/>
      </c>
      <c r="BE919" s="55" t="str">
        <f t="shared" si="202"/>
        <v/>
      </c>
      <c r="BF919" s="55" t="str">
        <f t="shared" si="202"/>
        <v/>
      </c>
      <c r="BG919" s="55" t="str">
        <f t="shared" si="202"/>
        <v/>
      </c>
      <c r="BH919" s="55" t="str">
        <f t="shared" si="202"/>
        <v/>
      </c>
      <c r="BI919" s="55" t="str">
        <f t="shared" si="202"/>
        <v/>
      </c>
      <c r="BJ919" s="55" t="str">
        <f t="shared" si="202"/>
        <v/>
      </c>
      <c r="BK919" s="55" t="str">
        <f t="shared" si="202"/>
        <v/>
      </c>
      <c r="BL919" s="55" t="str">
        <f t="shared" si="202"/>
        <v/>
      </c>
      <c r="BM919" s="55" t="str">
        <f t="shared" si="202"/>
        <v/>
      </c>
      <c r="BN919" s="55" t="str">
        <f t="shared" si="202"/>
        <v/>
      </c>
      <c r="BO919" s="55" t="str">
        <f t="shared" si="202"/>
        <v/>
      </c>
      <c r="BP919" s="55" t="str">
        <f t="shared" si="202"/>
        <v/>
      </c>
      <c r="BQ919" s="55" t="str">
        <f t="shared" si="202"/>
        <v/>
      </c>
      <c r="BR919" s="1" t="str">
        <f t="shared" si="193"/>
        <v>Base</v>
      </c>
      <c r="BS919" s="1" t="str">
        <f t="shared" si="194"/>
        <v/>
      </c>
      <c r="BT919" s="3">
        <f t="shared" si="195"/>
        <v>1</v>
      </c>
      <c r="BU919" s="11">
        <f t="shared" si="196"/>
        <v>-0.94</v>
      </c>
      <c r="BV919" s="11">
        <f t="shared" si="197"/>
        <v>-0.88</v>
      </c>
      <c r="BW919" s="11">
        <f t="shared" si="198"/>
        <v>0</v>
      </c>
      <c r="BX919" s="9">
        <f t="shared" si="199"/>
        <v>-0.94</v>
      </c>
      <c r="BY919" s="9">
        <f t="shared" si="200"/>
        <v>-0.88</v>
      </c>
      <c r="BZ919" s="9">
        <f t="shared" si="201"/>
        <v>2</v>
      </c>
    </row>
    <row r="920" spans="1:78" ht="15.5" x14ac:dyDescent="0.35">
      <c r="A920"/>
      <c r="B920"/>
      <c r="C920"/>
      <c r="D920"/>
      <c r="E920"/>
      <c r="F920"/>
      <c r="G920"/>
      <c r="H920"/>
      <c r="I920" s="13"/>
      <c r="J920" s="13"/>
      <c r="K920" s="13"/>
      <c r="L920"/>
      <c r="M920"/>
      <c r="N920"/>
      <c r="O920"/>
      <c r="P920"/>
      <c r="Q920"/>
      <c r="R920"/>
      <c r="S920"/>
      <c r="T920"/>
      <c r="U920"/>
      <c r="V920"/>
      <c r="W920"/>
      <c r="X920"/>
      <c r="Y920"/>
      <c r="Z920"/>
      <c r="AA920"/>
      <c r="AB920"/>
      <c r="AC920"/>
      <c r="AD920"/>
      <c r="AE920"/>
      <c r="AF920"/>
      <c r="AG920" s="13"/>
      <c r="AH920" s="13"/>
      <c r="AI920"/>
      <c r="AJ920"/>
      <c r="AK920"/>
      <c r="AL920"/>
      <c r="AM920"/>
      <c r="AN920" s="13"/>
      <c r="AO920" s="13"/>
      <c r="AP920"/>
      <c r="AQ920"/>
      <c r="AR920"/>
      <c r="AS920"/>
      <c r="AT920" s="12">
        <f>VLOOKUP($BR920,Tables!$D$14:$I$27,2,FALSE)*W920</f>
        <v>0</v>
      </c>
      <c r="AU920" s="12">
        <f>VLOOKUP($BR920,Tables!$D$14:$I$27,3,FALSE)</f>
        <v>0</v>
      </c>
      <c r="AV920" s="12">
        <f>VLOOKUP($BR920,Tables!$D$14:$I$27,4,FALSE)*W920</f>
        <v>0</v>
      </c>
      <c r="AW920" s="12">
        <f>VLOOKUP($BR920,Tables!$D$14:$I$27,5,FALSE)*W920</f>
        <v>0</v>
      </c>
      <c r="AX920">
        <f>IF(ISERROR(VLOOKUP(V920,Tables!$A$2:$B$27,2,FALSE))=TRUE,0,VLOOKUP(V920,Tables!$A$2:$B$27,2,FALSE))*VLOOKUP(BR920,Tables!$D$14:$J$27,7,FALSE)</f>
        <v>0</v>
      </c>
      <c r="AY920">
        <f>IF(ISERROR(VLOOKUP(BS920,Tables!$A$2:$B$31,2,FALSE))=TRUE,0,VLOOKUP(BS920,Tables!$A$2:$B$31,2,FALSE))</f>
        <v>0</v>
      </c>
      <c r="AZ920" s="12">
        <f>VLOOKUP($BR920,Tables!$D$14:$K$27,8,FALSE)</f>
        <v>0</v>
      </c>
      <c r="BA920" s="12">
        <f>IF(OR(BR920="T150",BR920="HYBT150"),W920*Tables!$L$23,0)</f>
        <v>0</v>
      </c>
      <c r="BB920" s="12">
        <f>IF(OR(BR920="T200",BR920="HYBT200"),W920*Tables!$E$24,0)</f>
        <v>0</v>
      </c>
      <c r="BC920" s="14">
        <f t="shared" si="192"/>
        <v>0</v>
      </c>
      <c r="BD920" s="55" t="str">
        <f t="shared" si="202"/>
        <v/>
      </c>
      <c r="BE920" s="55" t="str">
        <f t="shared" si="202"/>
        <v/>
      </c>
      <c r="BF920" s="55" t="str">
        <f t="shared" si="202"/>
        <v/>
      </c>
      <c r="BG920" s="55" t="str">
        <f t="shared" si="202"/>
        <v/>
      </c>
      <c r="BH920" s="55" t="str">
        <f t="shared" si="202"/>
        <v/>
      </c>
      <c r="BI920" s="55" t="str">
        <f t="shared" si="202"/>
        <v/>
      </c>
      <c r="BJ920" s="55" t="str">
        <f t="shared" si="202"/>
        <v/>
      </c>
      <c r="BK920" s="55" t="str">
        <f t="shared" si="202"/>
        <v/>
      </c>
      <c r="BL920" s="55" t="str">
        <f t="shared" si="202"/>
        <v/>
      </c>
      <c r="BM920" s="55" t="str">
        <f t="shared" si="202"/>
        <v/>
      </c>
      <c r="BN920" s="55" t="str">
        <f t="shared" si="202"/>
        <v/>
      </c>
      <c r="BO920" s="55" t="str">
        <f t="shared" si="202"/>
        <v/>
      </c>
      <c r="BP920" s="55" t="str">
        <f t="shared" si="202"/>
        <v/>
      </c>
      <c r="BQ920" s="55" t="str">
        <f t="shared" si="202"/>
        <v/>
      </c>
      <c r="BR920" s="1" t="str">
        <f t="shared" si="193"/>
        <v>Base</v>
      </c>
      <c r="BS920" s="1" t="str">
        <f t="shared" si="194"/>
        <v/>
      </c>
      <c r="BT920" s="3">
        <f t="shared" si="195"/>
        <v>1</v>
      </c>
      <c r="BU920" s="11">
        <f t="shared" si="196"/>
        <v>-0.94</v>
      </c>
      <c r="BV920" s="11">
        <f t="shared" si="197"/>
        <v>-0.88</v>
      </c>
      <c r="BW920" s="11">
        <f t="shared" si="198"/>
        <v>0</v>
      </c>
      <c r="BX920" s="9">
        <f t="shared" si="199"/>
        <v>-0.94</v>
      </c>
      <c r="BY920" s="9">
        <f t="shared" si="200"/>
        <v>-0.88</v>
      </c>
      <c r="BZ920" s="9">
        <f t="shared" si="201"/>
        <v>2</v>
      </c>
    </row>
    <row r="921" spans="1:78" ht="15.5" x14ac:dyDescent="0.35">
      <c r="A921"/>
      <c r="B921"/>
      <c r="C921"/>
      <c r="D921"/>
      <c r="E921"/>
      <c r="F921"/>
      <c r="G921"/>
      <c r="H921"/>
      <c r="I921" s="13"/>
      <c r="J921" s="13"/>
      <c r="K921" s="13"/>
      <c r="L921"/>
      <c r="M921"/>
      <c r="N921"/>
      <c r="O921"/>
      <c r="P921"/>
      <c r="Q921"/>
      <c r="R921"/>
      <c r="S921"/>
      <c r="T921"/>
      <c r="U921"/>
      <c r="V921"/>
      <c r="W921"/>
      <c r="X921"/>
      <c r="Y921"/>
      <c r="Z921"/>
      <c r="AA921"/>
      <c r="AB921"/>
      <c r="AC921"/>
      <c r="AD921"/>
      <c r="AE921"/>
      <c r="AF921"/>
      <c r="AG921" s="13"/>
      <c r="AH921" s="13"/>
      <c r="AI921"/>
      <c r="AJ921"/>
      <c r="AK921"/>
      <c r="AL921"/>
      <c r="AM921"/>
      <c r="AN921"/>
      <c r="AO921"/>
      <c r="AP921"/>
      <c r="AQ921"/>
      <c r="AR921"/>
      <c r="AS921"/>
      <c r="AT921" s="12">
        <f>VLOOKUP($BR921,Tables!$D$14:$I$27,2,FALSE)*W921</f>
        <v>0</v>
      </c>
      <c r="AU921" s="12">
        <f>VLOOKUP($BR921,Tables!$D$14:$I$27,3,FALSE)</f>
        <v>0</v>
      </c>
      <c r="AV921" s="12">
        <f>VLOOKUP($BR921,Tables!$D$14:$I$27,4,FALSE)*W921</f>
        <v>0</v>
      </c>
      <c r="AW921" s="12">
        <f>VLOOKUP($BR921,Tables!$D$14:$I$27,5,FALSE)*W921</f>
        <v>0</v>
      </c>
      <c r="AX921">
        <f>IF(ISERROR(VLOOKUP(V921,Tables!$A$2:$B$27,2,FALSE))=TRUE,0,VLOOKUP(V921,Tables!$A$2:$B$27,2,FALSE))*VLOOKUP(BR921,Tables!$D$14:$J$27,7,FALSE)</f>
        <v>0</v>
      </c>
      <c r="AY921">
        <f>IF(ISERROR(VLOOKUP(BS921,Tables!$A$2:$B$31,2,FALSE))=TRUE,0,VLOOKUP(BS921,Tables!$A$2:$B$31,2,FALSE))</f>
        <v>0</v>
      </c>
      <c r="AZ921" s="12">
        <f>VLOOKUP($BR921,Tables!$D$14:$K$27,8,FALSE)</f>
        <v>0</v>
      </c>
      <c r="BA921" s="12">
        <f>IF(OR(BR921="T150",BR921="HYBT150"),W921*Tables!$L$23,0)</f>
        <v>0</v>
      </c>
      <c r="BB921" s="12">
        <f>IF(OR(BR921="T200",BR921="HYBT200"),W921*Tables!$E$24,0)</f>
        <v>0</v>
      </c>
      <c r="BC921" s="14">
        <f t="shared" si="192"/>
        <v>0</v>
      </c>
      <c r="BD921" s="55" t="str">
        <f t="shared" si="202"/>
        <v/>
      </c>
      <c r="BE921" s="55" t="str">
        <f t="shared" si="202"/>
        <v/>
      </c>
      <c r="BF921" s="55" t="str">
        <f t="shared" si="202"/>
        <v/>
      </c>
      <c r="BG921" s="55" t="str">
        <f t="shared" si="202"/>
        <v/>
      </c>
      <c r="BH921" s="55" t="str">
        <f t="shared" si="202"/>
        <v/>
      </c>
      <c r="BI921" s="55" t="str">
        <f t="shared" si="202"/>
        <v/>
      </c>
      <c r="BJ921" s="55" t="str">
        <f t="shared" si="202"/>
        <v/>
      </c>
      <c r="BK921" s="55" t="str">
        <f t="shared" si="202"/>
        <v/>
      </c>
      <c r="BL921" s="55" t="str">
        <f t="shared" si="202"/>
        <v/>
      </c>
      <c r="BM921" s="55" t="str">
        <f t="shared" si="202"/>
        <v/>
      </c>
      <c r="BN921" s="55" t="str">
        <f t="shared" si="202"/>
        <v/>
      </c>
      <c r="BO921" s="55" t="str">
        <f t="shared" si="202"/>
        <v/>
      </c>
      <c r="BP921" s="55" t="str">
        <f t="shared" si="202"/>
        <v/>
      </c>
      <c r="BQ921" s="55" t="str">
        <f t="shared" si="202"/>
        <v/>
      </c>
      <c r="BR921" s="1" t="str">
        <f t="shared" si="193"/>
        <v>Base</v>
      </c>
      <c r="BS921" s="1" t="str">
        <f t="shared" si="194"/>
        <v/>
      </c>
      <c r="BT921" s="3">
        <f t="shared" si="195"/>
        <v>1</v>
      </c>
      <c r="BU921" s="11">
        <f t="shared" si="196"/>
        <v>-0.94</v>
      </c>
      <c r="BV921" s="11">
        <f t="shared" si="197"/>
        <v>-0.88</v>
      </c>
      <c r="BW921" s="11">
        <f t="shared" si="198"/>
        <v>0</v>
      </c>
      <c r="BX921" s="9">
        <f t="shared" si="199"/>
        <v>-0.94</v>
      </c>
      <c r="BY921" s="9">
        <f t="shared" si="200"/>
        <v>-0.88</v>
      </c>
      <c r="BZ921" s="9">
        <f t="shared" si="201"/>
        <v>2</v>
      </c>
    </row>
    <row r="922" spans="1:78" ht="15.5" x14ac:dyDescent="0.35">
      <c r="A922"/>
      <c r="B922"/>
      <c r="C922"/>
      <c r="D922"/>
      <c r="E922"/>
      <c r="F922"/>
      <c r="G922"/>
      <c r="H922"/>
      <c r="I922" s="13"/>
      <c r="J922" s="13"/>
      <c r="K922" s="13"/>
      <c r="L922"/>
      <c r="M922"/>
      <c r="N922"/>
      <c r="O922"/>
      <c r="P922"/>
      <c r="Q922"/>
      <c r="R922"/>
      <c r="S922"/>
      <c r="T922"/>
      <c r="U922"/>
      <c r="V922"/>
      <c r="W922"/>
      <c r="X922"/>
      <c r="Y922"/>
      <c r="Z922"/>
      <c r="AA922"/>
      <c r="AB922"/>
      <c r="AC922"/>
      <c r="AD922"/>
      <c r="AE922"/>
      <c r="AF922"/>
      <c r="AG922" s="13"/>
      <c r="AH922" s="13"/>
      <c r="AI922"/>
      <c r="AJ922"/>
      <c r="AK922"/>
      <c r="AL922"/>
      <c r="AM922"/>
      <c r="AN922" s="13"/>
      <c r="AO922" s="13"/>
      <c r="AP922"/>
      <c r="AQ922"/>
      <c r="AR922"/>
      <c r="AS922"/>
      <c r="AT922" s="12">
        <f>VLOOKUP($BR922,Tables!$D$14:$I$27,2,FALSE)*W922</f>
        <v>0</v>
      </c>
      <c r="AU922" s="12">
        <f>VLOOKUP($BR922,Tables!$D$14:$I$27,3,FALSE)</f>
        <v>0</v>
      </c>
      <c r="AV922" s="12">
        <f>VLOOKUP($BR922,Tables!$D$14:$I$27,4,FALSE)*W922</f>
        <v>0</v>
      </c>
      <c r="AW922" s="12">
        <f>VLOOKUP($BR922,Tables!$D$14:$I$27,5,FALSE)*W922</f>
        <v>0</v>
      </c>
      <c r="AX922">
        <f>IF(ISERROR(VLOOKUP(V922,Tables!$A$2:$B$27,2,FALSE))=TRUE,0,VLOOKUP(V922,Tables!$A$2:$B$27,2,FALSE))*VLOOKUP(BR922,Tables!$D$14:$J$27,7,FALSE)</f>
        <v>0</v>
      </c>
      <c r="AY922">
        <f>IF(ISERROR(VLOOKUP(BS922,Tables!$A$2:$B$31,2,FALSE))=TRUE,0,VLOOKUP(BS922,Tables!$A$2:$B$31,2,FALSE))</f>
        <v>0</v>
      </c>
      <c r="AZ922" s="12">
        <f>VLOOKUP($BR922,Tables!$D$14:$K$27,8,FALSE)</f>
        <v>0</v>
      </c>
      <c r="BA922" s="12">
        <f>IF(OR(BR922="T150",BR922="HYBT150"),W922*Tables!$L$23,0)</f>
        <v>0</v>
      </c>
      <c r="BB922" s="12">
        <f>IF(OR(BR922="T200",BR922="HYBT200"),W922*Tables!$E$24,0)</f>
        <v>0</v>
      </c>
      <c r="BC922" s="14">
        <f t="shared" si="192"/>
        <v>0</v>
      </c>
      <c r="BD922" s="55" t="str">
        <f t="shared" si="202"/>
        <v/>
      </c>
      <c r="BE922" s="55" t="str">
        <f t="shared" si="202"/>
        <v/>
      </c>
      <c r="BF922" s="55" t="str">
        <f t="shared" si="202"/>
        <v/>
      </c>
      <c r="BG922" s="55" t="str">
        <f t="shared" si="202"/>
        <v/>
      </c>
      <c r="BH922" s="55" t="str">
        <f t="shared" si="202"/>
        <v/>
      </c>
      <c r="BI922" s="55" t="str">
        <f t="shared" si="202"/>
        <v/>
      </c>
      <c r="BJ922" s="55" t="str">
        <f t="shared" si="202"/>
        <v/>
      </c>
      <c r="BK922" s="55" t="str">
        <f t="shared" si="202"/>
        <v/>
      </c>
      <c r="BL922" s="55" t="str">
        <f t="shared" si="202"/>
        <v/>
      </c>
      <c r="BM922" s="55" t="str">
        <f t="shared" si="202"/>
        <v/>
      </c>
      <c r="BN922" s="55" t="str">
        <f t="shared" si="202"/>
        <v/>
      </c>
      <c r="BO922" s="55" t="str">
        <f t="shared" si="202"/>
        <v/>
      </c>
      <c r="BP922" s="55" t="str">
        <f t="shared" si="202"/>
        <v/>
      </c>
      <c r="BQ922" s="55" t="str">
        <f t="shared" si="202"/>
        <v/>
      </c>
      <c r="BR922" s="1" t="str">
        <f t="shared" si="193"/>
        <v>Base</v>
      </c>
      <c r="BS922" s="1" t="str">
        <f t="shared" si="194"/>
        <v/>
      </c>
      <c r="BT922" s="3">
        <f t="shared" si="195"/>
        <v>1</v>
      </c>
      <c r="BU922" s="11">
        <f t="shared" si="196"/>
        <v>-0.94</v>
      </c>
      <c r="BV922" s="11">
        <f t="shared" si="197"/>
        <v>-0.88</v>
      </c>
      <c r="BW922" s="11">
        <f t="shared" si="198"/>
        <v>0</v>
      </c>
      <c r="BX922" s="9">
        <f t="shared" si="199"/>
        <v>-0.94</v>
      </c>
      <c r="BY922" s="9">
        <f t="shared" si="200"/>
        <v>-0.88</v>
      </c>
      <c r="BZ922" s="9">
        <f t="shared" si="201"/>
        <v>2</v>
      </c>
    </row>
    <row r="923" spans="1:78" ht="15.5" x14ac:dyDescent="0.35">
      <c r="A923"/>
      <c r="B923"/>
      <c r="C923"/>
      <c r="D923"/>
      <c r="E923"/>
      <c r="F923"/>
      <c r="G923"/>
      <c r="H923"/>
      <c r="I923" s="13"/>
      <c r="J923" s="13"/>
      <c r="K923" s="13"/>
      <c r="L923"/>
      <c r="M923"/>
      <c r="N923"/>
      <c r="O923"/>
      <c r="P923"/>
      <c r="Q923"/>
      <c r="R923"/>
      <c r="S923"/>
      <c r="T923"/>
      <c r="U923"/>
      <c r="V923"/>
      <c r="W923"/>
      <c r="X923"/>
      <c r="Y923"/>
      <c r="Z923"/>
      <c r="AA923"/>
      <c r="AB923"/>
      <c r="AC923"/>
      <c r="AD923"/>
      <c r="AE923"/>
      <c r="AF923"/>
      <c r="AG923" s="13"/>
      <c r="AH923" s="13"/>
      <c r="AI923"/>
      <c r="AJ923"/>
      <c r="AK923"/>
      <c r="AL923"/>
      <c r="AM923"/>
      <c r="AN923" s="13"/>
      <c r="AO923" s="13"/>
      <c r="AP923"/>
      <c r="AQ923"/>
      <c r="AR923"/>
      <c r="AS923"/>
      <c r="AT923" s="12">
        <f>VLOOKUP($BR923,Tables!$D$14:$I$27,2,FALSE)*W923</f>
        <v>0</v>
      </c>
      <c r="AU923" s="12">
        <f>VLOOKUP($BR923,Tables!$D$14:$I$27,3,FALSE)</f>
        <v>0</v>
      </c>
      <c r="AV923" s="12">
        <f>VLOOKUP($BR923,Tables!$D$14:$I$27,4,FALSE)*W923</f>
        <v>0</v>
      </c>
      <c r="AW923" s="12">
        <f>VLOOKUP($BR923,Tables!$D$14:$I$27,5,FALSE)*W923</f>
        <v>0</v>
      </c>
      <c r="AX923">
        <f>IF(ISERROR(VLOOKUP(V923,Tables!$A$2:$B$27,2,FALSE))=TRUE,0,VLOOKUP(V923,Tables!$A$2:$B$27,2,FALSE))*VLOOKUP(BR923,Tables!$D$14:$J$27,7,FALSE)</f>
        <v>0</v>
      </c>
      <c r="AY923">
        <f>IF(ISERROR(VLOOKUP(BS923,Tables!$A$2:$B$31,2,FALSE))=TRUE,0,VLOOKUP(BS923,Tables!$A$2:$B$31,2,FALSE))</f>
        <v>0</v>
      </c>
      <c r="AZ923" s="12">
        <f>VLOOKUP($BR923,Tables!$D$14:$K$27,8,FALSE)</f>
        <v>0</v>
      </c>
      <c r="BA923" s="12">
        <f>IF(OR(BR923="T150",BR923="HYBT150"),W923*Tables!$L$23,0)</f>
        <v>0</v>
      </c>
      <c r="BB923" s="12">
        <f>IF(OR(BR923="T200",BR923="HYBT200"),W923*Tables!$E$24,0)</f>
        <v>0</v>
      </c>
      <c r="BC923" s="14">
        <f t="shared" si="192"/>
        <v>0</v>
      </c>
      <c r="BD923" s="55" t="str">
        <f t="shared" si="202"/>
        <v/>
      </c>
      <c r="BE923" s="55" t="str">
        <f t="shared" si="202"/>
        <v/>
      </c>
      <c r="BF923" s="55" t="str">
        <f t="shared" si="202"/>
        <v/>
      </c>
      <c r="BG923" s="55" t="str">
        <f t="shared" si="202"/>
        <v/>
      </c>
      <c r="BH923" s="55" t="str">
        <f t="shared" si="202"/>
        <v/>
      </c>
      <c r="BI923" s="55" t="str">
        <f t="shared" si="202"/>
        <v/>
      </c>
      <c r="BJ923" s="55" t="str">
        <f t="shared" si="202"/>
        <v/>
      </c>
      <c r="BK923" s="55" t="str">
        <f t="shared" si="202"/>
        <v/>
      </c>
      <c r="BL923" s="55" t="str">
        <f t="shared" si="202"/>
        <v/>
      </c>
      <c r="BM923" s="55" t="str">
        <f t="shared" si="202"/>
        <v/>
      </c>
      <c r="BN923" s="55" t="str">
        <f t="shared" ref="BD923:BQ941" si="203">IF(ISERROR(SEARCHB(" "&amp;BN$1&amp;" "," "&amp;$L923&amp;" "))=TRUE,"",BN$1)</f>
        <v/>
      </c>
      <c r="BO923" s="55" t="str">
        <f t="shared" si="203"/>
        <v/>
      </c>
      <c r="BP923" s="55" t="str">
        <f t="shared" si="203"/>
        <v/>
      </c>
      <c r="BQ923" s="55" t="str">
        <f t="shared" si="203"/>
        <v/>
      </c>
      <c r="BR923" s="1" t="str">
        <f t="shared" si="193"/>
        <v>Base</v>
      </c>
      <c r="BS923" s="1" t="str">
        <f t="shared" si="194"/>
        <v/>
      </c>
      <c r="BT923" s="3">
        <f t="shared" si="195"/>
        <v>1</v>
      </c>
      <c r="BU923" s="11">
        <f t="shared" si="196"/>
        <v>-0.94</v>
      </c>
      <c r="BV923" s="11">
        <f t="shared" si="197"/>
        <v>-0.88</v>
      </c>
      <c r="BW923" s="11">
        <f t="shared" si="198"/>
        <v>0</v>
      </c>
      <c r="BX923" s="9">
        <f t="shared" si="199"/>
        <v>-0.94</v>
      </c>
      <c r="BY923" s="9">
        <f t="shared" si="200"/>
        <v>-0.88</v>
      </c>
      <c r="BZ923" s="9">
        <f t="shared" si="201"/>
        <v>2</v>
      </c>
    </row>
    <row r="924" spans="1:78" ht="15.5" x14ac:dyDescent="0.35">
      <c r="A924"/>
      <c r="B924"/>
      <c r="C924"/>
      <c r="D924"/>
      <c r="E924"/>
      <c r="F924"/>
      <c r="G924"/>
      <c r="H924"/>
      <c r="I924" s="13"/>
      <c r="J924" s="13"/>
      <c r="K924" s="13"/>
      <c r="L924"/>
      <c r="M924"/>
      <c r="N924"/>
      <c r="O924"/>
      <c r="P924"/>
      <c r="Q924"/>
      <c r="R924"/>
      <c r="S924"/>
      <c r="T924"/>
      <c r="U924"/>
      <c r="V924"/>
      <c r="W924"/>
      <c r="X924"/>
      <c r="Y924"/>
      <c r="Z924"/>
      <c r="AA924"/>
      <c r="AB924"/>
      <c r="AC924"/>
      <c r="AD924"/>
      <c r="AE924"/>
      <c r="AF924"/>
      <c r="AG924" s="13"/>
      <c r="AH924" s="13"/>
      <c r="AI924"/>
      <c r="AJ924"/>
      <c r="AK924"/>
      <c r="AL924"/>
      <c r="AM924"/>
      <c r="AN924" s="13"/>
      <c r="AO924" s="13"/>
      <c r="AP924"/>
      <c r="AQ924"/>
      <c r="AR924"/>
      <c r="AS924"/>
      <c r="AT924" s="12">
        <f>VLOOKUP($BR924,Tables!$D$14:$I$27,2,FALSE)*W924</f>
        <v>0</v>
      </c>
      <c r="AU924" s="12">
        <f>VLOOKUP($BR924,Tables!$D$14:$I$27,3,FALSE)</f>
        <v>0</v>
      </c>
      <c r="AV924" s="12">
        <f>VLOOKUP($BR924,Tables!$D$14:$I$27,4,FALSE)*W924</f>
        <v>0</v>
      </c>
      <c r="AW924" s="12">
        <f>VLOOKUP($BR924,Tables!$D$14:$I$27,5,FALSE)*W924</f>
        <v>0</v>
      </c>
      <c r="AX924">
        <f>IF(ISERROR(VLOOKUP(V924,Tables!$A$2:$B$27,2,FALSE))=TRUE,0,VLOOKUP(V924,Tables!$A$2:$B$27,2,FALSE))*VLOOKUP(BR924,Tables!$D$14:$J$27,7,FALSE)</f>
        <v>0</v>
      </c>
      <c r="AY924">
        <f>IF(ISERROR(VLOOKUP(BS924,Tables!$A$2:$B$31,2,FALSE))=TRUE,0,VLOOKUP(BS924,Tables!$A$2:$B$31,2,FALSE))</f>
        <v>0</v>
      </c>
      <c r="AZ924" s="12">
        <f>VLOOKUP($BR924,Tables!$D$14:$K$27,8,FALSE)</f>
        <v>0</v>
      </c>
      <c r="BA924" s="12">
        <f>IF(OR(BR924="T150",BR924="HYBT150"),W924*Tables!$L$23,0)</f>
        <v>0</v>
      </c>
      <c r="BB924" s="12">
        <f>IF(OR(BR924="T200",BR924="HYBT200"),W924*Tables!$E$24,0)</f>
        <v>0</v>
      </c>
      <c r="BC924" s="14">
        <f t="shared" si="192"/>
        <v>0</v>
      </c>
      <c r="BD924" s="55" t="str">
        <f t="shared" si="203"/>
        <v/>
      </c>
      <c r="BE924" s="55" t="str">
        <f t="shared" si="203"/>
        <v/>
      </c>
      <c r="BF924" s="55" t="str">
        <f t="shared" si="203"/>
        <v/>
      </c>
      <c r="BG924" s="55" t="str">
        <f t="shared" si="203"/>
        <v/>
      </c>
      <c r="BH924" s="55" t="str">
        <f t="shared" si="203"/>
        <v/>
      </c>
      <c r="BI924" s="55" t="str">
        <f t="shared" si="203"/>
        <v/>
      </c>
      <c r="BJ924" s="55" t="str">
        <f t="shared" si="203"/>
        <v/>
      </c>
      <c r="BK924" s="55" t="str">
        <f t="shared" si="203"/>
        <v/>
      </c>
      <c r="BL924" s="55" t="str">
        <f t="shared" si="203"/>
        <v/>
      </c>
      <c r="BM924" s="55" t="str">
        <f t="shared" si="203"/>
        <v/>
      </c>
      <c r="BN924" s="55" t="str">
        <f t="shared" si="203"/>
        <v/>
      </c>
      <c r="BO924" s="55" t="str">
        <f t="shared" si="203"/>
        <v/>
      </c>
      <c r="BP924" s="55" t="str">
        <f t="shared" si="203"/>
        <v/>
      </c>
      <c r="BQ924" s="55" t="str">
        <f t="shared" si="203"/>
        <v/>
      </c>
      <c r="BR924" s="1" t="str">
        <f t="shared" si="193"/>
        <v>Base</v>
      </c>
      <c r="BS924" s="1" t="str">
        <f t="shared" si="194"/>
        <v/>
      </c>
      <c r="BT924" s="3">
        <f t="shared" si="195"/>
        <v>1</v>
      </c>
      <c r="BU924" s="11">
        <f t="shared" si="196"/>
        <v>-0.94</v>
      </c>
      <c r="BV924" s="11">
        <f t="shared" si="197"/>
        <v>-0.88</v>
      </c>
      <c r="BW924" s="11">
        <f t="shared" si="198"/>
        <v>0</v>
      </c>
      <c r="BX924" s="9">
        <f t="shared" si="199"/>
        <v>-0.94</v>
      </c>
      <c r="BY924" s="9">
        <f t="shared" si="200"/>
        <v>-0.88</v>
      </c>
      <c r="BZ924" s="9">
        <f t="shared" si="201"/>
        <v>2</v>
      </c>
    </row>
    <row r="925" spans="1:78" ht="15.5" x14ac:dyDescent="0.35">
      <c r="A925"/>
      <c r="B925"/>
      <c r="C925"/>
      <c r="D925"/>
      <c r="E925"/>
      <c r="F925"/>
      <c r="G925"/>
      <c r="H925"/>
      <c r="I925" s="13"/>
      <c r="J925" s="13"/>
      <c r="K925" s="13"/>
      <c r="L925"/>
      <c r="M925"/>
      <c r="N925"/>
      <c r="O925"/>
      <c r="P925"/>
      <c r="Q925"/>
      <c r="R925"/>
      <c r="S925"/>
      <c r="T925"/>
      <c r="U925"/>
      <c r="V925"/>
      <c r="W925"/>
      <c r="X925"/>
      <c r="Y925"/>
      <c r="Z925"/>
      <c r="AA925"/>
      <c r="AB925"/>
      <c r="AC925"/>
      <c r="AD925"/>
      <c r="AE925"/>
      <c r="AF925"/>
      <c r="AG925" s="13"/>
      <c r="AH925" s="13"/>
      <c r="AI925"/>
      <c r="AJ925"/>
      <c r="AK925"/>
      <c r="AL925"/>
      <c r="AM925"/>
      <c r="AN925"/>
      <c r="AO925"/>
      <c r="AP925"/>
      <c r="AQ925"/>
      <c r="AR925"/>
      <c r="AS925"/>
      <c r="AT925" s="12">
        <f>VLOOKUP($BR925,Tables!$D$14:$I$27,2,FALSE)*W925</f>
        <v>0</v>
      </c>
      <c r="AU925" s="12">
        <f>VLOOKUP($BR925,Tables!$D$14:$I$27,3,FALSE)</f>
        <v>0</v>
      </c>
      <c r="AV925" s="12">
        <f>VLOOKUP($BR925,Tables!$D$14:$I$27,4,FALSE)*W925</f>
        <v>0</v>
      </c>
      <c r="AW925" s="12">
        <f>VLOOKUP($BR925,Tables!$D$14:$I$27,5,FALSE)*W925</f>
        <v>0</v>
      </c>
      <c r="AX925">
        <f>IF(ISERROR(VLOOKUP(V925,Tables!$A$2:$B$27,2,FALSE))=TRUE,0,VLOOKUP(V925,Tables!$A$2:$B$27,2,FALSE))*VLOOKUP(BR925,Tables!$D$14:$J$27,7,FALSE)</f>
        <v>0</v>
      </c>
      <c r="AY925">
        <f>IF(ISERROR(VLOOKUP(BS925,Tables!$A$2:$B$31,2,FALSE))=TRUE,0,VLOOKUP(BS925,Tables!$A$2:$B$31,2,FALSE))</f>
        <v>0</v>
      </c>
      <c r="AZ925" s="12">
        <f>VLOOKUP($BR925,Tables!$D$14:$K$27,8,FALSE)</f>
        <v>0</v>
      </c>
      <c r="BA925" s="12">
        <f>IF(OR(BR925="T150",BR925="HYBT150"),W925*Tables!$L$23,0)</f>
        <v>0</v>
      </c>
      <c r="BB925" s="12">
        <f>IF(OR(BR925="T200",BR925="HYBT200"),W925*Tables!$E$24,0)</f>
        <v>0</v>
      </c>
      <c r="BC925" s="14">
        <f t="shared" si="192"/>
        <v>0</v>
      </c>
      <c r="BD925" s="55" t="str">
        <f t="shared" si="203"/>
        <v/>
      </c>
      <c r="BE925" s="55" t="str">
        <f t="shared" si="203"/>
        <v/>
      </c>
      <c r="BF925" s="55" t="str">
        <f t="shared" si="203"/>
        <v/>
      </c>
      <c r="BG925" s="55" t="str">
        <f t="shared" si="203"/>
        <v/>
      </c>
      <c r="BH925" s="55" t="str">
        <f t="shared" si="203"/>
        <v/>
      </c>
      <c r="BI925" s="55" t="str">
        <f t="shared" si="203"/>
        <v/>
      </c>
      <c r="BJ925" s="55" t="str">
        <f t="shared" si="203"/>
        <v/>
      </c>
      <c r="BK925" s="55" t="str">
        <f t="shared" si="203"/>
        <v/>
      </c>
      <c r="BL925" s="55" t="str">
        <f t="shared" si="203"/>
        <v/>
      </c>
      <c r="BM925" s="55" t="str">
        <f t="shared" si="203"/>
        <v/>
      </c>
      <c r="BN925" s="55" t="str">
        <f t="shared" si="203"/>
        <v/>
      </c>
      <c r="BO925" s="55" t="str">
        <f t="shared" si="203"/>
        <v/>
      </c>
      <c r="BP925" s="55" t="str">
        <f t="shared" si="203"/>
        <v/>
      </c>
      <c r="BQ925" s="55" t="str">
        <f t="shared" si="203"/>
        <v/>
      </c>
      <c r="BR925" s="1" t="str">
        <f t="shared" si="193"/>
        <v>Base</v>
      </c>
      <c r="BS925" s="1" t="str">
        <f t="shared" si="194"/>
        <v/>
      </c>
      <c r="BT925" s="3">
        <f t="shared" si="195"/>
        <v>1</v>
      </c>
      <c r="BU925" s="11">
        <f t="shared" si="196"/>
        <v>-0.94</v>
      </c>
      <c r="BV925" s="11">
        <f t="shared" si="197"/>
        <v>-0.88</v>
      </c>
      <c r="BW925" s="11">
        <f t="shared" si="198"/>
        <v>0</v>
      </c>
      <c r="BX925" s="9">
        <f t="shared" si="199"/>
        <v>-0.94</v>
      </c>
      <c r="BY925" s="9">
        <f t="shared" si="200"/>
        <v>-0.88</v>
      </c>
      <c r="BZ925" s="9">
        <f t="shared" si="201"/>
        <v>2</v>
      </c>
    </row>
    <row r="926" spans="1:78" ht="15.5" x14ac:dyDescent="0.35">
      <c r="A926"/>
      <c r="B926"/>
      <c r="C926"/>
      <c r="D926"/>
      <c r="E926"/>
      <c r="F926"/>
      <c r="G926"/>
      <c r="H926"/>
      <c r="I926" s="13"/>
      <c r="J926" s="13"/>
      <c r="K926" s="13"/>
      <c r="L926"/>
      <c r="M926"/>
      <c r="N926"/>
      <c r="O926"/>
      <c r="P926"/>
      <c r="Q926"/>
      <c r="R926"/>
      <c r="S926"/>
      <c r="T926"/>
      <c r="U926"/>
      <c r="V926"/>
      <c r="W926"/>
      <c r="X926"/>
      <c r="Y926"/>
      <c r="Z926"/>
      <c r="AA926"/>
      <c r="AB926"/>
      <c r="AC926"/>
      <c r="AD926"/>
      <c r="AE926"/>
      <c r="AF926"/>
      <c r="AG926" s="13"/>
      <c r="AH926" s="13"/>
      <c r="AI926"/>
      <c r="AJ926"/>
      <c r="AK926"/>
      <c r="AL926"/>
      <c r="AM926"/>
      <c r="AN926"/>
      <c r="AO926"/>
      <c r="AP926"/>
      <c r="AQ926"/>
      <c r="AR926"/>
      <c r="AS926"/>
      <c r="AT926" s="12">
        <f>VLOOKUP($BR926,Tables!$D$14:$I$27,2,FALSE)*W926</f>
        <v>0</v>
      </c>
      <c r="AU926" s="12">
        <f>VLOOKUP($BR926,Tables!$D$14:$I$27,3,FALSE)</f>
        <v>0</v>
      </c>
      <c r="AV926" s="12">
        <f>VLOOKUP($BR926,Tables!$D$14:$I$27,4,FALSE)*W926</f>
        <v>0</v>
      </c>
      <c r="AW926" s="12">
        <f>VLOOKUP($BR926,Tables!$D$14:$I$27,5,FALSE)*W926</f>
        <v>0</v>
      </c>
      <c r="AX926">
        <f>IF(ISERROR(VLOOKUP(V926,Tables!$A$2:$B$27,2,FALSE))=TRUE,0,VLOOKUP(V926,Tables!$A$2:$B$27,2,FALSE))*VLOOKUP(BR926,Tables!$D$14:$J$27,7,FALSE)</f>
        <v>0</v>
      </c>
      <c r="AY926">
        <f>IF(ISERROR(VLOOKUP(BS926,Tables!$A$2:$B$31,2,FALSE))=TRUE,0,VLOOKUP(BS926,Tables!$A$2:$B$31,2,FALSE))</f>
        <v>0</v>
      </c>
      <c r="AZ926" s="12">
        <f>VLOOKUP($BR926,Tables!$D$14:$K$27,8,FALSE)</f>
        <v>0</v>
      </c>
      <c r="BA926" s="12">
        <f>IF(OR(BR926="T150",BR926="HYBT150"),W926*Tables!$L$23,0)</f>
        <v>0</v>
      </c>
      <c r="BB926" s="12">
        <f>IF(OR(BR926="T200",BR926="HYBT200"),W926*Tables!$E$24,0)</f>
        <v>0</v>
      </c>
      <c r="BC926" s="14">
        <f t="shared" si="192"/>
        <v>0</v>
      </c>
      <c r="BD926" s="55" t="str">
        <f t="shared" si="203"/>
        <v/>
      </c>
      <c r="BE926" s="55" t="str">
        <f t="shared" si="203"/>
        <v/>
      </c>
      <c r="BF926" s="55" t="str">
        <f t="shared" si="203"/>
        <v/>
      </c>
      <c r="BG926" s="55" t="str">
        <f t="shared" si="203"/>
        <v/>
      </c>
      <c r="BH926" s="55" t="str">
        <f t="shared" si="203"/>
        <v/>
      </c>
      <c r="BI926" s="55" t="str">
        <f t="shared" si="203"/>
        <v/>
      </c>
      <c r="BJ926" s="55" t="str">
        <f t="shared" si="203"/>
        <v/>
      </c>
      <c r="BK926" s="55" t="str">
        <f t="shared" si="203"/>
        <v/>
      </c>
      <c r="BL926" s="55" t="str">
        <f t="shared" si="203"/>
        <v/>
      </c>
      <c r="BM926" s="55" t="str">
        <f t="shared" si="203"/>
        <v/>
      </c>
      <c r="BN926" s="55" t="str">
        <f t="shared" si="203"/>
        <v/>
      </c>
      <c r="BO926" s="55" t="str">
        <f t="shared" si="203"/>
        <v/>
      </c>
      <c r="BP926" s="55" t="str">
        <f t="shared" si="203"/>
        <v/>
      </c>
      <c r="BQ926" s="55" t="str">
        <f t="shared" si="203"/>
        <v/>
      </c>
      <c r="BR926" s="1" t="str">
        <f t="shared" si="193"/>
        <v>Base</v>
      </c>
      <c r="BS926" s="1" t="str">
        <f t="shared" si="194"/>
        <v/>
      </c>
      <c r="BT926" s="3">
        <f t="shared" si="195"/>
        <v>1</v>
      </c>
      <c r="BU926" s="11">
        <f t="shared" si="196"/>
        <v>-0.94</v>
      </c>
      <c r="BV926" s="11">
        <f t="shared" si="197"/>
        <v>-0.88</v>
      </c>
      <c r="BW926" s="11">
        <f t="shared" si="198"/>
        <v>0</v>
      </c>
      <c r="BX926" s="9">
        <f t="shared" si="199"/>
        <v>-0.94</v>
      </c>
      <c r="BY926" s="9">
        <f t="shared" si="200"/>
        <v>-0.88</v>
      </c>
      <c r="BZ926" s="9">
        <f t="shared" si="201"/>
        <v>2</v>
      </c>
    </row>
    <row r="927" spans="1:78" ht="15.5" x14ac:dyDescent="0.35">
      <c r="A927"/>
      <c r="B927"/>
      <c r="C927"/>
      <c r="D927"/>
      <c r="E927"/>
      <c r="F927"/>
      <c r="G927"/>
      <c r="H927"/>
      <c r="I927" s="13"/>
      <c r="J927" s="13"/>
      <c r="K927" s="13"/>
      <c r="L927"/>
      <c r="M927"/>
      <c r="N927"/>
      <c r="O927"/>
      <c r="P927"/>
      <c r="Q927"/>
      <c r="R927"/>
      <c r="S927"/>
      <c r="T927"/>
      <c r="U927"/>
      <c r="V927"/>
      <c r="W927"/>
      <c r="X927"/>
      <c r="Y927"/>
      <c r="Z927"/>
      <c r="AA927"/>
      <c r="AB927"/>
      <c r="AC927"/>
      <c r="AD927"/>
      <c r="AE927"/>
      <c r="AF927"/>
      <c r="AG927" s="13"/>
      <c r="AH927" s="13"/>
      <c r="AI927"/>
      <c r="AJ927"/>
      <c r="AK927"/>
      <c r="AL927"/>
      <c r="AM927"/>
      <c r="AN927"/>
      <c r="AO927"/>
      <c r="AP927"/>
      <c r="AQ927"/>
      <c r="AR927"/>
      <c r="AS927"/>
      <c r="AT927" s="12">
        <f>VLOOKUP($BR927,Tables!$D$14:$I$27,2,FALSE)*W927</f>
        <v>0</v>
      </c>
      <c r="AU927" s="12">
        <f>VLOOKUP($BR927,Tables!$D$14:$I$27,3,FALSE)</f>
        <v>0</v>
      </c>
      <c r="AV927" s="12">
        <f>VLOOKUP($BR927,Tables!$D$14:$I$27,4,FALSE)*W927</f>
        <v>0</v>
      </c>
      <c r="AW927" s="12">
        <f>VLOOKUP($BR927,Tables!$D$14:$I$27,5,FALSE)*W927</f>
        <v>0</v>
      </c>
      <c r="AX927">
        <f>IF(ISERROR(VLOOKUP(V927,Tables!$A$2:$B$27,2,FALSE))=TRUE,0,VLOOKUP(V927,Tables!$A$2:$B$27,2,FALSE))*VLOOKUP(BR927,Tables!$D$14:$J$27,7,FALSE)</f>
        <v>0</v>
      </c>
      <c r="AY927">
        <f>IF(ISERROR(VLOOKUP(BS927,Tables!$A$2:$B$31,2,FALSE))=TRUE,0,VLOOKUP(BS927,Tables!$A$2:$B$31,2,FALSE))</f>
        <v>0</v>
      </c>
      <c r="AZ927" s="12">
        <f>VLOOKUP($BR927,Tables!$D$14:$K$27,8,FALSE)</f>
        <v>0</v>
      </c>
      <c r="BA927" s="12">
        <f>IF(OR(BR927="T150",BR927="HYBT150"),W927*Tables!$L$23,0)</f>
        <v>0</v>
      </c>
      <c r="BB927" s="12">
        <f>IF(OR(BR927="T200",BR927="HYBT200"),W927*Tables!$E$24,0)</f>
        <v>0</v>
      </c>
      <c r="BC927" s="14">
        <f t="shared" si="192"/>
        <v>0</v>
      </c>
      <c r="BD927" s="55" t="str">
        <f t="shared" si="203"/>
        <v/>
      </c>
      <c r="BE927" s="55" t="str">
        <f t="shared" si="203"/>
        <v/>
      </c>
      <c r="BF927" s="55" t="str">
        <f t="shared" si="203"/>
        <v/>
      </c>
      <c r="BG927" s="55" t="str">
        <f t="shared" si="203"/>
        <v/>
      </c>
      <c r="BH927" s="55" t="str">
        <f t="shared" si="203"/>
        <v/>
      </c>
      <c r="BI927" s="55" t="str">
        <f t="shared" si="203"/>
        <v/>
      </c>
      <c r="BJ927" s="55" t="str">
        <f t="shared" si="203"/>
        <v/>
      </c>
      <c r="BK927" s="55" t="str">
        <f t="shared" si="203"/>
        <v/>
      </c>
      <c r="BL927" s="55" t="str">
        <f t="shared" si="203"/>
        <v/>
      </c>
      <c r="BM927" s="55" t="str">
        <f t="shared" si="203"/>
        <v/>
      </c>
      <c r="BN927" s="55" t="str">
        <f t="shared" si="203"/>
        <v/>
      </c>
      <c r="BO927" s="55" t="str">
        <f t="shared" si="203"/>
        <v/>
      </c>
      <c r="BP927" s="55" t="str">
        <f t="shared" si="203"/>
        <v/>
      </c>
      <c r="BQ927" s="55" t="str">
        <f t="shared" si="203"/>
        <v/>
      </c>
      <c r="BR927" s="1" t="str">
        <f t="shared" si="193"/>
        <v>Base</v>
      </c>
      <c r="BS927" s="1" t="str">
        <f t="shared" si="194"/>
        <v/>
      </c>
      <c r="BT927" s="3">
        <f t="shared" si="195"/>
        <v>1</v>
      </c>
      <c r="BU927" s="11">
        <f t="shared" si="196"/>
        <v>-0.94</v>
      </c>
      <c r="BV927" s="11">
        <f t="shared" si="197"/>
        <v>-0.88</v>
      </c>
      <c r="BW927" s="11">
        <f t="shared" si="198"/>
        <v>0</v>
      </c>
      <c r="BX927" s="9">
        <f t="shared" si="199"/>
        <v>-0.94</v>
      </c>
      <c r="BY927" s="9">
        <f t="shared" si="200"/>
        <v>-0.88</v>
      </c>
      <c r="BZ927" s="9">
        <f t="shared" si="201"/>
        <v>2</v>
      </c>
    </row>
    <row r="928" spans="1:78" ht="15.5" x14ac:dyDescent="0.35">
      <c r="A928"/>
      <c r="B928"/>
      <c r="C928"/>
      <c r="D928"/>
      <c r="E928"/>
      <c r="F928"/>
      <c r="G928"/>
      <c r="H928"/>
      <c r="I928" s="13"/>
      <c r="J928" s="13"/>
      <c r="K928" s="13"/>
      <c r="L928"/>
      <c r="M928"/>
      <c r="N928"/>
      <c r="O928"/>
      <c r="P928"/>
      <c r="Q928"/>
      <c r="R928"/>
      <c r="S928"/>
      <c r="T928"/>
      <c r="U928"/>
      <c r="V928"/>
      <c r="W928"/>
      <c r="X928"/>
      <c r="Y928"/>
      <c r="Z928"/>
      <c r="AA928"/>
      <c r="AB928"/>
      <c r="AC928"/>
      <c r="AD928"/>
      <c r="AE928"/>
      <c r="AF928"/>
      <c r="AG928" s="13"/>
      <c r="AH928" s="13"/>
      <c r="AI928"/>
      <c r="AJ928"/>
      <c r="AK928"/>
      <c r="AL928"/>
      <c r="AM928"/>
      <c r="AN928" s="13"/>
      <c r="AO928" s="13"/>
      <c r="AP928"/>
      <c r="AQ928"/>
      <c r="AR928"/>
      <c r="AS928"/>
      <c r="AT928" s="12">
        <f>VLOOKUP($BR928,Tables!$D$14:$I$27,2,FALSE)*W928</f>
        <v>0</v>
      </c>
      <c r="AU928" s="12">
        <f>VLOOKUP($BR928,Tables!$D$14:$I$27,3,FALSE)</f>
        <v>0</v>
      </c>
      <c r="AV928" s="12">
        <f>VLOOKUP($BR928,Tables!$D$14:$I$27,4,FALSE)*W928</f>
        <v>0</v>
      </c>
      <c r="AW928" s="12">
        <f>VLOOKUP($BR928,Tables!$D$14:$I$27,5,FALSE)*W928</f>
        <v>0</v>
      </c>
      <c r="AX928">
        <f>IF(ISERROR(VLOOKUP(V928,Tables!$A$2:$B$27,2,FALSE))=TRUE,0,VLOOKUP(V928,Tables!$A$2:$B$27,2,FALSE))*VLOOKUP(BR928,Tables!$D$14:$J$27,7,FALSE)</f>
        <v>0</v>
      </c>
      <c r="AY928">
        <f>IF(ISERROR(VLOOKUP(BS928,Tables!$A$2:$B$31,2,FALSE))=TRUE,0,VLOOKUP(BS928,Tables!$A$2:$B$31,2,FALSE))</f>
        <v>0</v>
      </c>
      <c r="AZ928" s="12">
        <f>VLOOKUP($BR928,Tables!$D$14:$K$27,8,FALSE)</f>
        <v>0</v>
      </c>
      <c r="BA928" s="12">
        <f>IF(OR(BR928="T150",BR928="HYBT150"),W928*Tables!$L$23,0)</f>
        <v>0</v>
      </c>
      <c r="BB928" s="12">
        <f>IF(OR(BR928="T200",BR928="HYBT200"),W928*Tables!$E$24,0)</f>
        <v>0</v>
      </c>
      <c r="BC928" s="14">
        <f t="shared" si="192"/>
        <v>0</v>
      </c>
      <c r="BD928" s="55" t="str">
        <f t="shared" si="203"/>
        <v/>
      </c>
      <c r="BE928" s="55" t="str">
        <f t="shared" si="203"/>
        <v/>
      </c>
      <c r="BF928" s="55" t="str">
        <f t="shared" si="203"/>
        <v/>
      </c>
      <c r="BG928" s="55" t="str">
        <f t="shared" si="203"/>
        <v/>
      </c>
      <c r="BH928" s="55" t="str">
        <f t="shared" si="203"/>
        <v/>
      </c>
      <c r="BI928" s="55" t="str">
        <f t="shared" si="203"/>
        <v/>
      </c>
      <c r="BJ928" s="55" t="str">
        <f t="shared" si="203"/>
        <v/>
      </c>
      <c r="BK928" s="55" t="str">
        <f t="shared" si="203"/>
        <v/>
      </c>
      <c r="BL928" s="55" t="str">
        <f t="shared" si="203"/>
        <v/>
      </c>
      <c r="BM928" s="55" t="str">
        <f t="shared" si="203"/>
        <v/>
      </c>
      <c r="BN928" s="55" t="str">
        <f t="shared" si="203"/>
        <v/>
      </c>
      <c r="BO928" s="55" t="str">
        <f t="shared" si="203"/>
        <v/>
      </c>
      <c r="BP928" s="55" t="str">
        <f t="shared" si="203"/>
        <v/>
      </c>
      <c r="BQ928" s="55" t="str">
        <f t="shared" si="203"/>
        <v/>
      </c>
      <c r="BR928" s="1" t="str">
        <f t="shared" si="193"/>
        <v>Base</v>
      </c>
      <c r="BS928" s="1" t="str">
        <f t="shared" si="194"/>
        <v/>
      </c>
      <c r="BT928" s="3">
        <f t="shared" si="195"/>
        <v>1</v>
      </c>
      <c r="BU928" s="11">
        <f t="shared" si="196"/>
        <v>-0.94</v>
      </c>
      <c r="BV928" s="11">
        <f t="shared" si="197"/>
        <v>-0.88</v>
      </c>
      <c r="BW928" s="11">
        <f t="shared" si="198"/>
        <v>0</v>
      </c>
      <c r="BX928" s="9">
        <f t="shared" si="199"/>
        <v>-0.94</v>
      </c>
      <c r="BY928" s="9">
        <f t="shared" si="200"/>
        <v>-0.88</v>
      </c>
      <c r="BZ928" s="9">
        <f t="shared" si="201"/>
        <v>2</v>
      </c>
    </row>
    <row r="929" spans="1:78" ht="15.5" x14ac:dyDescent="0.35">
      <c r="A929"/>
      <c r="B929"/>
      <c r="C929"/>
      <c r="D929"/>
      <c r="E929"/>
      <c r="F929"/>
      <c r="G929"/>
      <c r="H929"/>
      <c r="I929" s="13"/>
      <c r="J929" s="13"/>
      <c r="K929" s="13"/>
      <c r="L929"/>
      <c r="M929"/>
      <c r="N929"/>
      <c r="O929"/>
      <c r="P929"/>
      <c r="Q929"/>
      <c r="R929"/>
      <c r="S929"/>
      <c r="T929"/>
      <c r="U929"/>
      <c r="V929"/>
      <c r="W929"/>
      <c r="X929"/>
      <c r="Y929"/>
      <c r="Z929"/>
      <c r="AA929"/>
      <c r="AB929"/>
      <c r="AC929"/>
      <c r="AD929"/>
      <c r="AE929"/>
      <c r="AF929"/>
      <c r="AG929" s="13"/>
      <c r="AH929" s="13"/>
      <c r="AI929"/>
      <c r="AJ929"/>
      <c r="AK929"/>
      <c r="AL929"/>
      <c r="AM929"/>
      <c r="AN929" s="13"/>
      <c r="AO929" s="13"/>
      <c r="AP929"/>
      <c r="AQ929"/>
      <c r="AR929"/>
      <c r="AS929"/>
      <c r="AT929" s="12">
        <f>VLOOKUP($BR929,Tables!$D$14:$I$27,2,FALSE)*W929</f>
        <v>0</v>
      </c>
      <c r="AU929" s="12">
        <f>VLOOKUP($BR929,Tables!$D$14:$I$27,3,FALSE)</f>
        <v>0</v>
      </c>
      <c r="AV929" s="12">
        <f>VLOOKUP($BR929,Tables!$D$14:$I$27,4,FALSE)*W929</f>
        <v>0</v>
      </c>
      <c r="AW929" s="12">
        <f>VLOOKUP($BR929,Tables!$D$14:$I$27,5,FALSE)*W929</f>
        <v>0</v>
      </c>
      <c r="AX929">
        <f>IF(ISERROR(VLOOKUP(V929,Tables!$A$2:$B$27,2,FALSE))=TRUE,0,VLOOKUP(V929,Tables!$A$2:$B$27,2,FALSE))*VLOOKUP(BR929,Tables!$D$14:$J$27,7,FALSE)</f>
        <v>0</v>
      </c>
      <c r="AY929">
        <f>IF(ISERROR(VLOOKUP(BS929,Tables!$A$2:$B$31,2,FALSE))=TRUE,0,VLOOKUP(BS929,Tables!$A$2:$B$31,2,FALSE))</f>
        <v>0</v>
      </c>
      <c r="AZ929" s="12">
        <f>VLOOKUP($BR929,Tables!$D$14:$K$27,8,FALSE)</f>
        <v>0</v>
      </c>
      <c r="BA929" s="12">
        <f>IF(OR(BR929="T150",BR929="HYBT150"),W929*Tables!$L$23,0)</f>
        <v>0</v>
      </c>
      <c r="BB929" s="12">
        <f>IF(OR(BR929="T200",BR929="HYBT200"),W929*Tables!$E$24,0)</f>
        <v>0</v>
      </c>
      <c r="BC929" s="14">
        <f t="shared" si="192"/>
        <v>0</v>
      </c>
      <c r="BD929" s="55" t="str">
        <f t="shared" si="203"/>
        <v/>
      </c>
      <c r="BE929" s="55" t="str">
        <f t="shared" si="203"/>
        <v/>
      </c>
      <c r="BF929" s="55" t="str">
        <f t="shared" si="203"/>
        <v/>
      </c>
      <c r="BG929" s="55" t="str">
        <f t="shared" si="203"/>
        <v/>
      </c>
      <c r="BH929" s="55" t="str">
        <f t="shared" si="203"/>
        <v/>
      </c>
      <c r="BI929" s="55" t="str">
        <f t="shared" si="203"/>
        <v/>
      </c>
      <c r="BJ929" s="55" t="str">
        <f t="shared" si="203"/>
        <v/>
      </c>
      <c r="BK929" s="55" t="str">
        <f t="shared" si="203"/>
        <v/>
      </c>
      <c r="BL929" s="55" t="str">
        <f t="shared" si="203"/>
        <v/>
      </c>
      <c r="BM929" s="55" t="str">
        <f t="shared" si="203"/>
        <v/>
      </c>
      <c r="BN929" s="55" t="str">
        <f t="shared" si="203"/>
        <v/>
      </c>
      <c r="BO929" s="55" t="str">
        <f t="shared" si="203"/>
        <v/>
      </c>
      <c r="BP929" s="55" t="str">
        <f t="shared" si="203"/>
        <v/>
      </c>
      <c r="BQ929" s="55" t="str">
        <f t="shared" si="203"/>
        <v/>
      </c>
      <c r="BR929" s="1" t="str">
        <f t="shared" si="193"/>
        <v>Base</v>
      </c>
      <c r="BS929" s="1" t="str">
        <f t="shared" si="194"/>
        <v/>
      </c>
      <c r="BT929" s="3">
        <f t="shared" si="195"/>
        <v>1</v>
      </c>
      <c r="BU929" s="11">
        <f t="shared" si="196"/>
        <v>-0.94</v>
      </c>
      <c r="BV929" s="11">
        <f t="shared" si="197"/>
        <v>-0.88</v>
      </c>
      <c r="BW929" s="11">
        <f t="shared" si="198"/>
        <v>0</v>
      </c>
      <c r="BX929" s="9">
        <f t="shared" si="199"/>
        <v>-0.94</v>
      </c>
      <c r="BY929" s="9">
        <f t="shared" si="200"/>
        <v>-0.88</v>
      </c>
      <c r="BZ929" s="9">
        <f t="shared" si="201"/>
        <v>2</v>
      </c>
    </row>
    <row r="930" spans="1:78" ht="15.5" x14ac:dyDescent="0.35">
      <c r="A930"/>
      <c r="B930"/>
      <c r="C930"/>
      <c r="D930"/>
      <c r="E930"/>
      <c r="F930"/>
      <c r="G930"/>
      <c r="H930"/>
      <c r="I930" s="13"/>
      <c r="J930" s="13"/>
      <c r="K930" s="13"/>
      <c r="L930"/>
      <c r="M930"/>
      <c r="N930"/>
      <c r="O930"/>
      <c r="P930"/>
      <c r="Q930"/>
      <c r="R930"/>
      <c r="S930"/>
      <c r="T930"/>
      <c r="U930"/>
      <c r="V930"/>
      <c r="W930"/>
      <c r="X930"/>
      <c r="Y930"/>
      <c r="Z930"/>
      <c r="AA930"/>
      <c r="AB930"/>
      <c r="AC930"/>
      <c r="AD930"/>
      <c r="AE930"/>
      <c r="AF930"/>
      <c r="AG930" s="13"/>
      <c r="AH930" s="13"/>
      <c r="AI930"/>
      <c r="AJ930"/>
      <c r="AK930"/>
      <c r="AL930"/>
      <c r="AM930"/>
      <c r="AN930" s="13"/>
      <c r="AO930" s="13"/>
      <c r="AP930"/>
      <c r="AQ930"/>
      <c r="AR930"/>
      <c r="AS930"/>
      <c r="AT930" s="12">
        <f>VLOOKUP($BR930,Tables!$D$14:$I$27,2,FALSE)*W930</f>
        <v>0</v>
      </c>
      <c r="AU930" s="12">
        <f>VLOOKUP($BR930,Tables!$D$14:$I$27,3,FALSE)</f>
        <v>0</v>
      </c>
      <c r="AV930" s="12">
        <f>VLOOKUP($BR930,Tables!$D$14:$I$27,4,FALSE)*W930</f>
        <v>0</v>
      </c>
      <c r="AW930" s="12">
        <f>VLOOKUP($BR930,Tables!$D$14:$I$27,5,FALSE)*W930</f>
        <v>0</v>
      </c>
      <c r="AX930">
        <f>IF(ISERROR(VLOOKUP(V930,Tables!$A$2:$B$27,2,FALSE))=TRUE,0,VLOOKUP(V930,Tables!$A$2:$B$27,2,FALSE))*VLOOKUP(BR930,Tables!$D$14:$J$27,7,FALSE)</f>
        <v>0</v>
      </c>
      <c r="AY930">
        <f>IF(ISERROR(VLOOKUP(BS930,Tables!$A$2:$B$31,2,FALSE))=TRUE,0,VLOOKUP(BS930,Tables!$A$2:$B$31,2,FALSE))</f>
        <v>0</v>
      </c>
      <c r="AZ930" s="12">
        <f>VLOOKUP($BR930,Tables!$D$14:$K$27,8,FALSE)</f>
        <v>0</v>
      </c>
      <c r="BA930" s="12">
        <f>IF(OR(BR930="T150",BR930="HYBT150"),W930*Tables!$L$23,0)</f>
        <v>0</v>
      </c>
      <c r="BB930" s="12">
        <f>IF(OR(BR930="T200",BR930="HYBT200"),W930*Tables!$E$24,0)</f>
        <v>0</v>
      </c>
      <c r="BC930" s="14">
        <f t="shared" si="192"/>
        <v>0</v>
      </c>
      <c r="BD930" s="55" t="str">
        <f t="shared" si="203"/>
        <v/>
      </c>
      <c r="BE930" s="55" t="str">
        <f t="shared" si="203"/>
        <v/>
      </c>
      <c r="BF930" s="55" t="str">
        <f t="shared" si="203"/>
        <v/>
      </c>
      <c r="BG930" s="55" t="str">
        <f t="shared" si="203"/>
        <v/>
      </c>
      <c r="BH930" s="55" t="str">
        <f t="shared" si="203"/>
        <v/>
      </c>
      <c r="BI930" s="55" t="str">
        <f t="shared" si="203"/>
        <v/>
      </c>
      <c r="BJ930" s="55" t="str">
        <f t="shared" si="203"/>
        <v/>
      </c>
      <c r="BK930" s="55" t="str">
        <f t="shared" si="203"/>
        <v/>
      </c>
      <c r="BL930" s="55" t="str">
        <f t="shared" si="203"/>
        <v/>
      </c>
      <c r="BM930" s="55" t="str">
        <f t="shared" si="203"/>
        <v/>
      </c>
      <c r="BN930" s="55" t="str">
        <f t="shared" si="203"/>
        <v/>
      </c>
      <c r="BO930" s="55" t="str">
        <f t="shared" si="203"/>
        <v/>
      </c>
      <c r="BP930" s="55" t="str">
        <f t="shared" si="203"/>
        <v/>
      </c>
      <c r="BQ930" s="55" t="str">
        <f t="shared" si="203"/>
        <v/>
      </c>
      <c r="BR930" s="1" t="str">
        <f t="shared" si="193"/>
        <v>Base</v>
      </c>
      <c r="BS930" s="1" t="str">
        <f t="shared" si="194"/>
        <v/>
      </c>
      <c r="BT930" s="3">
        <f t="shared" si="195"/>
        <v>1</v>
      </c>
      <c r="BU930" s="11">
        <f t="shared" si="196"/>
        <v>-0.94</v>
      </c>
      <c r="BV930" s="11">
        <f t="shared" si="197"/>
        <v>-0.88</v>
      </c>
      <c r="BW930" s="11">
        <f t="shared" si="198"/>
        <v>0</v>
      </c>
      <c r="BX930" s="9">
        <f t="shared" si="199"/>
        <v>-0.94</v>
      </c>
      <c r="BY930" s="9">
        <f t="shared" si="200"/>
        <v>-0.88</v>
      </c>
      <c r="BZ930" s="9">
        <f t="shared" si="201"/>
        <v>2</v>
      </c>
    </row>
    <row r="931" spans="1:78" ht="15.5" x14ac:dyDescent="0.35">
      <c r="A931"/>
      <c r="B931"/>
      <c r="C931"/>
      <c r="D931"/>
      <c r="E931"/>
      <c r="F931"/>
      <c r="G931"/>
      <c r="H931"/>
      <c r="I931" s="13"/>
      <c r="J931" s="13"/>
      <c r="K931" s="13"/>
      <c r="L931"/>
      <c r="M931"/>
      <c r="N931"/>
      <c r="O931"/>
      <c r="P931"/>
      <c r="Q931"/>
      <c r="R931"/>
      <c r="S931"/>
      <c r="T931"/>
      <c r="U931"/>
      <c r="V931"/>
      <c r="W931"/>
      <c r="X931"/>
      <c r="Y931"/>
      <c r="Z931"/>
      <c r="AA931"/>
      <c r="AB931"/>
      <c r="AC931"/>
      <c r="AD931"/>
      <c r="AE931"/>
      <c r="AF931"/>
      <c r="AG931" s="13"/>
      <c r="AH931" s="13"/>
      <c r="AI931"/>
      <c r="AJ931"/>
      <c r="AK931"/>
      <c r="AL931"/>
      <c r="AM931"/>
      <c r="AN931"/>
      <c r="AO931"/>
      <c r="AP931"/>
      <c r="AQ931"/>
      <c r="AR931"/>
      <c r="AS931"/>
      <c r="AT931" s="12">
        <f>VLOOKUP($BR931,Tables!$D$14:$I$27,2,FALSE)*W931</f>
        <v>0</v>
      </c>
      <c r="AU931" s="12">
        <f>VLOOKUP($BR931,Tables!$D$14:$I$27,3,FALSE)</f>
        <v>0</v>
      </c>
      <c r="AV931" s="12">
        <f>VLOOKUP($BR931,Tables!$D$14:$I$27,4,FALSE)*W931</f>
        <v>0</v>
      </c>
      <c r="AW931" s="12">
        <f>VLOOKUP($BR931,Tables!$D$14:$I$27,5,FALSE)*W931</f>
        <v>0</v>
      </c>
      <c r="AX931">
        <f>IF(ISERROR(VLOOKUP(V931,Tables!$A$2:$B$27,2,FALSE))=TRUE,0,VLOOKUP(V931,Tables!$A$2:$B$27,2,FALSE))*VLOOKUP(BR931,Tables!$D$14:$J$27,7,FALSE)</f>
        <v>0</v>
      </c>
      <c r="AY931">
        <f>IF(ISERROR(VLOOKUP(BS931,Tables!$A$2:$B$31,2,FALSE))=TRUE,0,VLOOKUP(BS931,Tables!$A$2:$B$31,2,FALSE))</f>
        <v>0</v>
      </c>
      <c r="AZ931" s="12">
        <f>VLOOKUP($BR931,Tables!$D$14:$K$27,8,FALSE)</f>
        <v>0</v>
      </c>
      <c r="BA931" s="12">
        <f>IF(OR(BR931="T150",BR931="HYBT150"),W931*Tables!$L$23,0)</f>
        <v>0</v>
      </c>
      <c r="BB931" s="12">
        <f>IF(OR(BR931="T200",BR931="HYBT200"),W931*Tables!$E$24,0)</f>
        <v>0</v>
      </c>
      <c r="BC931" s="14">
        <f t="shared" si="192"/>
        <v>0</v>
      </c>
      <c r="BD931" s="55" t="str">
        <f t="shared" si="203"/>
        <v/>
      </c>
      <c r="BE931" s="55" t="str">
        <f t="shared" si="203"/>
        <v/>
      </c>
      <c r="BF931" s="55" t="str">
        <f t="shared" si="203"/>
        <v/>
      </c>
      <c r="BG931" s="55" t="str">
        <f t="shared" si="203"/>
        <v/>
      </c>
      <c r="BH931" s="55" t="str">
        <f t="shared" si="203"/>
        <v/>
      </c>
      <c r="BI931" s="55" t="str">
        <f t="shared" si="203"/>
        <v/>
      </c>
      <c r="BJ931" s="55" t="str">
        <f t="shared" si="203"/>
        <v/>
      </c>
      <c r="BK931" s="55" t="str">
        <f t="shared" si="203"/>
        <v/>
      </c>
      <c r="BL931" s="55" t="str">
        <f t="shared" si="203"/>
        <v/>
      </c>
      <c r="BM931" s="55" t="str">
        <f t="shared" si="203"/>
        <v/>
      </c>
      <c r="BN931" s="55" t="str">
        <f t="shared" si="203"/>
        <v/>
      </c>
      <c r="BO931" s="55" t="str">
        <f t="shared" si="203"/>
        <v/>
      </c>
      <c r="BP931" s="55" t="str">
        <f t="shared" si="203"/>
        <v/>
      </c>
      <c r="BQ931" s="55" t="str">
        <f t="shared" si="203"/>
        <v/>
      </c>
      <c r="BR931" s="1" t="str">
        <f t="shared" si="193"/>
        <v>Base</v>
      </c>
      <c r="BS931" s="1" t="str">
        <f t="shared" si="194"/>
        <v/>
      </c>
      <c r="BT931" s="3">
        <f t="shared" si="195"/>
        <v>1</v>
      </c>
      <c r="BU931" s="11">
        <f t="shared" si="196"/>
        <v>-0.94</v>
      </c>
      <c r="BV931" s="11">
        <f t="shared" si="197"/>
        <v>-0.88</v>
      </c>
      <c r="BW931" s="11">
        <f t="shared" si="198"/>
        <v>0</v>
      </c>
      <c r="BX931" s="9">
        <f t="shared" si="199"/>
        <v>-0.94</v>
      </c>
      <c r="BY931" s="9">
        <f t="shared" si="200"/>
        <v>-0.88</v>
      </c>
      <c r="BZ931" s="9">
        <f t="shared" si="201"/>
        <v>2</v>
      </c>
    </row>
    <row r="932" spans="1:78" ht="15.5" x14ac:dyDescent="0.35">
      <c r="A932"/>
      <c r="B932"/>
      <c r="C932"/>
      <c r="D932"/>
      <c r="E932"/>
      <c r="F932"/>
      <c r="G932"/>
      <c r="H932"/>
      <c r="I932" s="13"/>
      <c r="J932" s="13"/>
      <c r="K932" s="13"/>
      <c r="L932"/>
      <c r="M932"/>
      <c r="N932"/>
      <c r="O932"/>
      <c r="P932"/>
      <c r="Q932"/>
      <c r="R932"/>
      <c r="S932"/>
      <c r="T932"/>
      <c r="U932"/>
      <c r="V932"/>
      <c r="W932"/>
      <c r="X932"/>
      <c r="Y932"/>
      <c r="Z932"/>
      <c r="AA932"/>
      <c r="AB932"/>
      <c r="AC932"/>
      <c r="AD932"/>
      <c r="AE932"/>
      <c r="AF932"/>
      <c r="AG932" s="13"/>
      <c r="AH932" s="13"/>
      <c r="AI932"/>
      <c r="AJ932"/>
      <c r="AK932"/>
      <c r="AL932"/>
      <c r="AM932"/>
      <c r="AN932"/>
      <c r="AO932"/>
      <c r="AP932"/>
      <c r="AQ932"/>
      <c r="AR932"/>
      <c r="AS932"/>
      <c r="AT932" s="12">
        <f>VLOOKUP($BR932,Tables!$D$14:$I$27,2,FALSE)*W932</f>
        <v>0</v>
      </c>
      <c r="AU932" s="12">
        <f>VLOOKUP($BR932,Tables!$D$14:$I$27,3,FALSE)</f>
        <v>0</v>
      </c>
      <c r="AV932" s="12">
        <f>VLOOKUP($BR932,Tables!$D$14:$I$27,4,FALSE)*W932</f>
        <v>0</v>
      </c>
      <c r="AW932" s="12">
        <f>VLOOKUP($BR932,Tables!$D$14:$I$27,5,FALSE)*W932</f>
        <v>0</v>
      </c>
      <c r="AX932">
        <f>IF(ISERROR(VLOOKUP(V932,Tables!$A$2:$B$27,2,FALSE))=TRUE,0,VLOOKUP(V932,Tables!$A$2:$B$27,2,FALSE))*VLOOKUP(BR932,Tables!$D$14:$J$27,7,FALSE)</f>
        <v>0</v>
      </c>
      <c r="AY932">
        <f>IF(ISERROR(VLOOKUP(BS932,Tables!$A$2:$B$31,2,FALSE))=TRUE,0,VLOOKUP(BS932,Tables!$A$2:$B$31,2,FALSE))</f>
        <v>0</v>
      </c>
      <c r="AZ932" s="12">
        <f>VLOOKUP($BR932,Tables!$D$14:$K$27,8,FALSE)</f>
        <v>0</v>
      </c>
      <c r="BA932" s="12">
        <f>IF(OR(BR932="T150",BR932="HYBT150"),W932*Tables!$L$23,0)</f>
        <v>0</v>
      </c>
      <c r="BB932" s="12">
        <f>IF(OR(BR932="T200",BR932="HYBT200"),W932*Tables!$E$24,0)</f>
        <v>0</v>
      </c>
      <c r="BC932" s="14">
        <f t="shared" si="192"/>
        <v>0</v>
      </c>
      <c r="BD932" s="55" t="str">
        <f t="shared" si="203"/>
        <v/>
      </c>
      <c r="BE932" s="55" t="str">
        <f t="shared" si="203"/>
        <v/>
      </c>
      <c r="BF932" s="55" t="str">
        <f t="shared" si="203"/>
        <v/>
      </c>
      <c r="BG932" s="55" t="str">
        <f t="shared" si="203"/>
        <v/>
      </c>
      <c r="BH932" s="55" t="str">
        <f t="shared" si="203"/>
        <v/>
      </c>
      <c r="BI932" s="55" t="str">
        <f t="shared" si="203"/>
        <v/>
      </c>
      <c r="BJ932" s="55" t="str">
        <f t="shared" si="203"/>
        <v/>
      </c>
      <c r="BK932" s="55" t="str">
        <f t="shared" si="203"/>
        <v/>
      </c>
      <c r="BL932" s="55" t="str">
        <f t="shared" si="203"/>
        <v/>
      </c>
      <c r="BM932" s="55" t="str">
        <f t="shared" si="203"/>
        <v/>
      </c>
      <c r="BN932" s="55" t="str">
        <f t="shared" si="203"/>
        <v/>
      </c>
      <c r="BO932" s="55" t="str">
        <f t="shared" si="203"/>
        <v/>
      </c>
      <c r="BP932" s="55" t="str">
        <f t="shared" si="203"/>
        <v/>
      </c>
      <c r="BQ932" s="55" t="str">
        <f t="shared" si="203"/>
        <v/>
      </c>
      <c r="BR932" s="1" t="str">
        <f t="shared" si="193"/>
        <v>Base</v>
      </c>
      <c r="BS932" s="1" t="str">
        <f t="shared" si="194"/>
        <v/>
      </c>
      <c r="BT932" s="3">
        <f t="shared" si="195"/>
        <v>1</v>
      </c>
      <c r="BU932" s="11">
        <f t="shared" si="196"/>
        <v>-0.94</v>
      </c>
      <c r="BV932" s="11">
        <f t="shared" si="197"/>
        <v>-0.88</v>
      </c>
      <c r="BW932" s="11">
        <f t="shared" si="198"/>
        <v>0</v>
      </c>
      <c r="BX932" s="9">
        <f t="shared" si="199"/>
        <v>-0.94</v>
      </c>
      <c r="BY932" s="9">
        <f t="shared" si="200"/>
        <v>-0.88</v>
      </c>
      <c r="BZ932" s="9">
        <f t="shared" si="201"/>
        <v>2</v>
      </c>
    </row>
    <row r="933" spans="1:78" ht="15.5" x14ac:dyDescent="0.35">
      <c r="A933"/>
      <c r="B933"/>
      <c r="C933"/>
      <c r="D933"/>
      <c r="E933"/>
      <c r="F933"/>
      <c r="G933"/>
      <c r="H933"/>
      <c r="I933" s="13"/>
      <c r="J933" s="13"/>
      <c r="K933" s="13"/>
      <c r="L933"/>
      <c r="M933"/>
      <c r="N933"/>
      <c r="O933"/>
      <c r="P933"/>
      <c r="Q933"/>
      <c r="R933"/>
      <c r="S933"/>
      <c r="T933"/>
      <c r="U933"/>
      <c r="V933"/>
      <c r="W933"/>
      <c r="X933"/>
      <c r="Y933"/>
      <c r="Z933"/>
      <c r="AA933"/>
      <c r="AB933"/>
      <c r="AC933"/>
      <c r="AD933"/>
      <c r="AE933"/>
      <c r="AF933"/>
      <c r="AG933" s="13"/>
      <c r="AH933" s="13"/>
      <c r="AI933"/>
      <c r="AJ933"/>
      <c r="AK933"/>
      <c r="AL933"/>
      <c r="AM933"/>
      <c r="AN933"/>
      <c r="AO933"/>
      <c r="AP933"/>
      <c r="AQ933"/>
      <c r="AR933"/>
      <c r="AS933"/>
      <c r="AT933" s="12">
        <f>VLOOKUP($BR933,Tables!$D$14:$I$27,2,FALSE)*W933</f>
        <v>0</v>
      </c>
      <c r="AU933" s="12">
        <f>VLOOKUP($BR933,Tables!$D$14:$I$27,3,FALSE)</f>
        <v>0</v>
      </c>
      <c r="AV933" s="12">
        <f>VLOOKUP($BR933,Tables!$D$14:$I$27,4,FALSE)*W933</f>
        <v>0</v>
      </c>
      <c r="AW933" s="12">
        <f>VLOOKUP($BR933,Tables!$D$14:$I$27,5,FALSE)*W933</f>
        <v>0</v>
      </c>
      <c r="AX933">
        <f>IF(ISERROR(VLOOKUP(V933,Tables!$A$2:$B$27,2,FALSE))=TRUE,0,VLOOKUP(V933,Tables!$A$2:$B$27,2,FALSE))*VLOOKUP(BR933,Tables!$D$14:$J$27,7,FALSE)</f>
        <v>0</v>
      </c>
      <c r="AY933">
        <f>IF(ISERROR(VLOOKUP(BS933,Tables!$A$2:$B$31,2,FALSE))=TRUE,0,VLOOKUP(BS933,Tables!$A$2:$B$31,2,FALSE))</f>
        <v>0</v>
      </c>
      <c r="AZ933" s="12">
        <f>VLOOKUP($BR933,Tables!$D$14:$K$27,8,FALSE)</f>
        <v>0</v>
      </c>
      <c r="BA933" s="12">
        <f>IF(OR(BR933="T150",BR933="HYBT150"),W933*Tables!$L$23,0)</f>
        <v>0</v>
      </c>
      <c r="BB933" s="12">
        <f>IF(OR(BR933="T200",BR933="HYBT200"),W933*Tables!$E$24,0)</f>
        <v>0</v>
      </c>
      <c r="BC933" s="14">
        <f t="shared" si="192"/>
        <v>0</v>
      </c>
      <c r="BD933" s="55" t="str">
        <f t="shared" si="203"/>
        <v/>
      </c>
      <c r="BE933" s="55" t="str">
        <f t="shared" si="203"/>
        <v/>
      </c>
      <c r="BF933" s="55" t="str">
        <f t="shared" si="203"/>
        <v/>
      </c>
      <c r="BG933" s="55" t="str">
        <f t="shared" si="203"/>
        <v/>
      </c>
      <c r="BH933" s="55" t="str">
        <f t="shared" si="203"/>
        <v/>
      </c>
      <c r="BI933" s="55" t="str">
        <f t="shared" si="203"/>
        <v/>
      </c>
      <c r="BJ933" s="55" t="str">
        <f t="shared" si="203"/>
        <v/>
      </c>
      <c r="BK933" s="55" t="str">
        <f t="shared" si="203"/>
        <v/>
      </c>
      <c r="BL933" s="55" t="str">
        <f t="shared" si="203"/>
        <v/>
      </c>
      <c r="BM933" s="55" t="str">
        <f t="shared" si="203"/>
        <v/>
      </c>
      <c r="BN933" s="55" t="str">
        <f t="shared" si="203"/>
        <v/>
      </c>
      <c r="BO933" s="55" t="str">
        <f t="shared" si="203"/>
        <v/>
      </c>
      <c r="BP933" s="55" t="str">
        <f t="shared" si="203"/>
        <v/>
      </c>
      <c r="BQ933" s="55" t="str">
        <f t="shared" si="203"/>
        <v/>
      </c>
      <c r="BR933" s="1" t="str">
        <f t="shared" si="193"/>
        <v>Base</v>
      </c>
      <c r="BS933" s="1" t="str">
        <f t="shared" si="194"/>
        <v/>
      </c>
      <c r="BT933" s="3">
        <f t="shared" si="195"/>
        <v>1</v>
      </c>
      <c r="BU933" s="11">
        <f t="shared" si="196"/>
        <v>-0.94</v>
      </c>
      <c r="BV933" s="11">
        <f t="shared" si="197"/>
        <v>-0.88</v>
      </c>
      <c r="BW933" s="11">
        <f t="shared" si="198"/>
        <v>0</v>
      </c>
      <c r="BX933" s="9">
        <f t="shared" si="199"/>
        <v>-0.94</v>
      </c>
      <c r="BY933" s="9">
        <f t="shared" si="200"/>
        <v>-0.88</v>
      </c>
      <c r="BZ933" s="9">
        <f t="shared" si="201"/>
        <v>2</v>
      </c>
    </row>
    <row r="934" spans="1:78" ht="15.5" x14ac:dyDescent="0.35">
      <c r="A934"/>
      <c r="B934"/>
      <c r="C934"/>
      <c r="D934"/>
      <c r="E934"/>
      <c r="F934"/>
      <c r="G934"/>
      <c r="H934"/>
      <c r="I934" s="13"/>
      <c r="J934" s="13"/>
      <c r="K934" s="13"/>
      <c r="L934"/>
      <c r="M934"/>
      <c r="N934"/>
      <c r="O934"/>
      <c r="P934"/>
      <c r="Q934"/>
      <c r="R934"/>
      <c r="S934"/>
      <c r="T934"/>
      <c r="U934"/>
      <c r="V934"/>
      <c r="W934"/>
      <c r="X934"/>
      <c r="Y934"/>
      <c r="Z934"/>
      <c r="AA934"/>
      <c r="AB934"/>
      <c r="AC934"/>
      <c r="AD934"/>
      <c r="AE934"/>
      <c r="AF934"/>
      <c r="AG934" s="13"/>
      <c r="AH934" s="13"/>
      <c r="AI934"/>
      <c r="AJ934"/>
      <c r="AK934"/>
      <c r="AL934"/>
      <c r="AM934"/>
      <c r="AN934" s="13"/>
      <c r="AO934" s="13"/>
      <c r="AP934"/>
      <c r="AQ934"/>
      <c r="AR934"/>
      <c r="AS934"/>
      <c r="AT934" s="12">
        <f>VLOOKUP($BR934,Tables!$D$14:$I$27,2,FALSE)*W934</f>
        <v>0</v>
      </c>
      <c r="AU934" s="12">
        <f>VLOOKUP($BR934,Tables!$D$14:$I$27,3,FALSE)</f>
        <v>0</v>
      </c>
      <c r="AV934" s="12">
        <f>VLOOKUP($BR934,Tables!$D$14:$I$27,4,FALSE)*W934</f>
        <v>0</v>
      </c>
      <c r="AW934" s="12">
        <f>VLOOKUP($BR934,Tables!$D$14:$I$27,5,FALSE)*W934</f>
        <v>0</v>
      </c>
      <c r="AX934">
        <f>IF(ISERROR(VLOOKUP(V934,Tables!$A$2:$B$27,2,FALSE))=TRUE,0,VLOOKUP(V934,Tables!$A$2:$B$27,2,FALSE))*VLOOKUP(BR934,Tables!$D$14:$J$27,7,FALSE)</f>
        <v>0</v>
      </c>
      <c r="AY934">
        <f>IF(ISERROR(VLOOKUP(BS934,Tables!$A$2:$B$31,2,FALSE))=TRUE,0,VLOOKUP(BS934,Tables!$A$2:$B$31,2,FALSE))</f>
        <v>0</v>
      </c>
      <c r="AZ934" s="12">
        <f>VLOOKUP($BR934,Tables!$D$14:$K$27,8,FALSE)</f>
        <v>0</v>
      </c>
      <c r="BA934" s="12">
        <f>IF(OR(BR934="T150",BR934="HYBT150"),W934*Tables!$L$23,0)</f>
        <v>0</v>
      </c>
      <c r="BB934" s="12">
        <f>IF(OR(BR934="T200",BR934="HYBT200"),W934*Tables!$E$24,0)</f>
        <v>0</v>
      </c>
      <c r="BC934" s="14">
        <f t="shared" si="192"/>
        <v>0</v>
      </c>
      <c r="BD934" s="55" t="str">
        <f t="shared" si="203"/>
        <v/>
      </c>
      <c r="BE934" s="55" t="str">
        <f t="shared" si="203"/>
        <v/>
      </c>
      <c r="BF934" s="55" t="str">
        <f t="shared" si="203"/>
        <v/>
      </c>
      <c r="BG934" s="55" t="str">
        <f t="shared" si="203"/>
        <v/>
      </c>
      <c r="BH934" s="55" t="str">
        <f t="shared" si="203"/>
        <v/>
      </c>
      <c r="BI934" s="55" t="str">
        <f t="shared" si="203"/>
        <v/>
      </c>
      <c r="BJ934" s="55" t="str">
        <f t="shared" si="203"/>
        <v/>
      </c>
      <c r="BK934" s="55" t="str">
        <f t="shared" si="203"/>
        <v/>
      </c>
      <c r="BL934" s="55" t="str">
        <f t="shared" si="203"/>
        <v/>
      </c>
      <c r="BM934" s="55" t="str">
        <f t="shared" si="203"/>
        <v/>
      </c>
      <c r="BN934" s="55" t="str">
        <f t="shared" si="203"/>
        <v/>
      </c>
      <c r="BO934" s="55" t="str">
        <f t="shared" si="203"/>
        <v/>
      </c>
      <c r="BP934" s="55" t="str">
        <f t="shared" si="203"/>
        <v/>
      </c>
      <c r="BQ934" s="55" t="str">
        <f t="shared" si="203"/>
        <v/>
      </c>
      <c r="BR934" s="1" t="str">
        <f t="shared" si="193"/>
        <v>Base</v>
      </c>
      <c r="BS934" s="1" t="str">
        <f t="shared" si="194"/>
        <v/>
      </c>
      <c r="BT934" s="3">
        <f t="shared" si="195"/>
        <v>1</v>
      </c>
      <c r="BU934" s="11">
        <f t="shared" si="196"/>
        <v>-0.94</v>
      </c>
      <c r="BV934" s="11">
        <f t="shared" si="197"/>
        <v>-0.88</v>
      </c>
      <c r="BW934" s="11">
        <f t="shared" si="198"/>
        <v>0</v>
      </c>
      <c r="BX934" s="9">
        <f t="shared" si="199"/>
        <v>-0.94</v>
      </c>
      <c r="BY934" s="9">
        <f t="shared" si="200"/>
        <v>-0.88</v>
      </c>
      <c r="BZ934" s="9">
        <f t="shared" si="201"/>
        <v>2</v>
      </c>
    </row>
    <row r="935" spans="1:78" ht="15.5" x14ac:dyDescent="0.35">
      <c r="A935"/>
      <c r="B935"/>
      <c r="C935"/>
      <c r="D935"/>
      <c r="E935"/>
      <c r="F935"/>
      <c r="G935"/>
      <c r="H935"/>
      <c r="I935" s="13"/>
      <c r="J935" s="13"/>
      <c r="K935" s="13"/>
      <c r="L935"/>
      <c r="M935"/>
      <c r="N935"/>
      <c r="O935"/>
      <c r="P935"/>
      <c r="Q935"/>
      <c r="R935"/>
      <c r="S935"/>
      <c r="T935"/>
      <c r="U935"/>
      <c r="V935"/>
      <c r="W935"/>
      <c r="X935"/>
      <c r="Y935"/>
      <c r="Z935"/>
      <c r="AA935"/>
      <c r="AB935"/>
      <c r="AC935"/>
      <c r="AD935"/>
      <c r="AE935"/>
      <c r="AF935"/>
      <c r="AG935" s="13"/>
      <c r="AH935" s="13"/>
      <c r="AI935"/>
      <c r="AJ935"/>
      <c r="AK935"/>
      <c r="AL935"/>
      <c r="AM935"/>
      <c r="AN935"/>
      <c r="AO935"/>
      <c r="AP935"/>
      <c r="AQ935"/>
      <c r="AR935"/>
      <c r="AS935"/>
      <c r="AT935" s="12">
        <f>VLOOKUP($BR935,Tables!$D$14:$I$27,2,FALSE)*W935</f>
        <v>0</v>
      </c>
      <c r="AU935" s="12">
        <f>VLOOKUP($BR935,Tables!$D$14:$I$27,3,FALSE)</f>
        <v>0</v>
      </c>
      <c r="AV935" s="12">
        <f>VLOOKUP($BR935,Tables!$D$14:$I$27,4,FALSE)*W935</f>
        <v>0</v>
      </c>
      <c r="AW935" s="12">
        <f>VLOOKUP($BR935,Tables!$D$14:$I$27,5,FALSE)*W935</f>
        <v>0</v>
      </c>
      <c r="AX935">
        <f>IF(ISERROR(VLOOKUP(V935,Tables!$A$2:$B$27,2,FALSE))=TRUE,0,VLOOKUP(V935,Tables!$A$2:$B$27,2,FALSE))*VLOOKUP(BR935,Tables!$D$14:$J$27,7,FALSE)</f>
        <v>0</v>
      </c>
      <c r="AY935">
        <f>IF(ISERROR(VLOOKUP(BS935,Tables!$A$2:$B$31,2,FALSE))=TRUE,0,VLOOKUP(BS935,Tables!$A$2:$B$31,2,FALSE))</f>
        <v>0</v>
      </c>
      <c r="AZ935" s="12">
        <f>VLOOKUP($BR935,Tables!$D$14:$K$27,8,FALSE)</f>
        <v>0</v>
      </c>
      <c r="BA935" s="12">
        <f>IF(OR(BR935="T150",BR935="HYBT150"),W935*Tables!$L$23,0)</f>
        <v>0</v>
      </c>
      <c r="BB935" s="12">
        <f>IF(OR(BR935="T200",BR935="HYBT200"),W935*Tables!$E$24,0)</f>
        <v>0</v>
      </c>
      <c r="BC935" s="14">
        <f t="shared" si="192"/>
        <v>0</v>
      </c>
      <c r="BD935" s="55" t="str">
        <f t="shared" si="203"/>
        <v/>
      </c>
      <c r="BE935" s="55" t="str">
        <f t="shared" si="203"/>
        <v/>
      </c>
      <c r="BF935" s="55" t="str">
        <f t="shared" si="203"/>
        <v/>
      </c>
      <c r="BG935" s="55" t="str">
        <f t="shared" si="203"/>
        <v/>
      </c>
      <c r="BH935" s="55" t="str">
        <f t="shared" si="203"/>
        <v/>
      </c>
      <c r="BI935" s="55" t="str">
        <f t="shared" si="203"/>
        <v/>
      </c>
      <c r="BJ935" s="55" t="str">
        <f t="shared" si="203"/>
        <v/>
      </c>
      <c r="BK935" s="55" t="str">
        <f t="shared" si="203"/>
        <v/>
      </c>
      <c r="BL935" s="55" t="str">
        <f t="shared" si="203"/>
        <v/>
      </c>
      <c r="BM935" s="55" t="str">
        <f t="shared" si="203"/>
        <v/>
      </c>
      <c r="BN935" s="55" t="str">
        <f t="shared" si="203"/>
        <v/>
      </c>
      <c r="BO935" s="55" t="str">
        <f t="shared" si="203"/>
        <v/>
      </c>
      <c r="BP935" s="55" t="str">
        <f t="shared" si="203"/>
        <v/>
      </c>
      <c r="BQ935" s="55" t="str">
        <f t="shared" si="203"/>
        <v/>
      </c>
      <c r="BR935" s="1" t="str">
        <f t="shared" si="193"/>
        <v>Base</v>
      </c>
      <c r="BS935" s="1" t="str">
        <f t="shared" si="194"/>
        <v/>
      </c>
      <c r="BT935" s="3">
        <f t="shared" si="195"/>
        <v>1</v>
      </c>
      <c r="BU935" s="11">
        <f t="shared" si="196"/>
        <v>-0.94</v>
      </c>
      <c r="BV935" s="11">
        <f t="shared" si="197"/>
        <v>-0.88</v>
      </c>
      <c r="BW935" s="11">
        <f t="shared" si="198"/>
        <v>0</v>
      </c>
      <c r="BX935" s="9">
        <f t="shared" si="199"/>
        <v>-0.94</v>
      </c>
      <c r="BY935" s="9">
        <f t="shared" si="200"/>
        <v>-0.88</v>
      </c>
      <c r="BZ935" s="9">
        <f t="shared" si="201"/>
        <v>2</v>
      </c>
    </row>
    <row r="936" spans="1:78" ht="15.5" x14ac:dyDescent="0.35">
      <c r="A936"/>
      <c r="B936"/>
      <c r="C936"/>
      <c r="D936"/>
      <c r="E936"/>
      <c r="F936"/>
      <c r="G936"/>
      <c r="H936"/>
      <c r="I936"/>
      <c r="J936"/>
      <c r="K936"/>
      <c r="L936"/>
      <c r="M936"/>
      <c r="N936"/>
      <c r="O936"/>
      <c r="P936"/>
      <c r="Q936"/>
      <c r="R936"/>
      <c r="S936"/>
      <c r="T936"/>
      <c r="U936"/>
      <c r="V936"/>
      <c r="W936"/>
      <c r="X936"/>
      <c r="Y936"/>
      <c r="Z936"/>
      <c r="AA936"/>
      <c r="AB936"/>
      <c r="AC936"/>
      <c r="AD936"/>
      <c r="AE936"/>
      <c r="AF936"/>
      <c r="AG936"/>
      <c r="AH936"/>
      <c r="AI936"/>
      <c r="AJ936"/>
      <c r="AK936"/>
      <c r="AL936"/>
      <c r="AM936"/>
      <c r="AN936"/>
      <c r="AO936"/>
      <c r="AP936"/>
      <c r="AQ936"/>
      <c r="AR936"/>
      <c r="AS936"/>
      <c r="AT936" s="12">
        <f>VLOOKUP($BR936,Tables!$D$14:$I$27,2,FALSE)*W936</f>
        <v>0</v>
      </c>
      <c r="AU936" s="12">
        <f>VLOOKUP($BR936,Tables!$D$14:$I$27,3,FALSE)</f>
        <v>0</v>
      </c>
      <c r="AV936" s="12">
        <f>VLOOKUP($BR936,Tables!$D$14:$I$27,4,FALSE)*W936</f>
        <v>0</v>
      </c>
      <c r="AW936" s="12">
        <f>VLOOKUP($BR936,Tables!$D$14:$I$27,5,FALSE)*W936</f>
        <v>0</v>
      </c>
      <c r="AX936">
        <f>IF(ISERROR(VLOOKUP(V936,Tables!$A$2:$B$27,2,FALSE))=TRUE,0,VLOOKUP(V936,Tables!$A$2:$B$27,2,FALSE))*VLOOKUP(BR936,Tables!$D$14:$J$27,7,FALSE)</f>
        <v>0</v>
      </c>
      <c r="AY936">
        <f>IF(ISERROR(VLOOKUP(BS936,Tables!$A$2:$B$31,2,FALSE))=TRUE,0,VLOOKUP(BS936,Tables!$A$2:$B$31,2,FALSE))</f>
        <v>0</v>
      </c>
      <c r="AZ936" s="12">
        <f>VLOOKUP($BR936,Tables!$D$14:$K$27,8,FALSE)</f>
        <v>0</v>
      </c>
      <c r="BA936" s="12">
        <f>IF(OR(BR936="T150",BR936="HYBT150"),W936*Tables!$L$23,0)</f>
        <v>0</v>
      </c>
      <c r="BB936" s="12">
        <f>IF(OR(BR936="T200",BR936="HYBT200"),W936*Tables!$E$24,0)</f>
        <v>0</v>
      </c>
      <c r="BC936" s="14">
        <f t="shared" si="192"/>
        <v>0</v>
      </c>
      <c r="BD936" s="55" t="str">
        <f t="shared" si="203"/>
        <v/>
      </c>
      <c r="BE936" s="55" t="str">
        <f t="shared" si="203"/>
        <v/>
      </c>
      <c r="BF936" s="55" t="str">
        <f t="shared" si="203"/>
        <v/>
      </c>
      <c r="BG936" s="55" t="str">
        <f t="shared" si="203"/>
        <v/>
      </c>
      <c r="BH936" s="55" t="str">
        <f t="shared" si="203"/>
        <v/>
      </c>
      <c r="BI936" s="55" t="str">
        <f t="shared" si="203"/>
        <v/>
      </c>
      <c r="BJ936" s="55" t="str">
        <f t="shared" si="203"/>
        <v/>
      </c>
      <c r="BK936" s="55" t="str">
        <f t="shared" si="203"/>
        <v/>
      </c>
      <c r="BL936" s="55" t="str">
        <f t="shared" si="203"/>
        <v/>
      </c>
      <c r="BM936" s="55" t="str">
        <f t="shared" si="203"/>
        <v/>
      </c>
      <c r="BN936" s="55" t="str">
        <f t="shared" si="203"/>
        <v/>
      </c>
      <c r="BO936" s="55" t="str">
        <f t="shared" si="203"/>
        <v/>
      </c>
      <c r="BP936" s="55" t="str">
        <f t="shared" si="203"/>
        <v/>
      </c>
      <c r="BQ936" s="55" t="str">
        <f t="shared" si="203"/>
        <v/>
      </c>
      <c r="BR936" s="1" t="str">
        <f t="shared" si="193"/>
        <v>Base</v>
      </c>
      <c r="BS936" s="1" t="str">
        <f t="shared" si="194"/>
        <v/>
      </c>
      <c r="BT936" s="3">
        <f t="shared" si="195"/>
        <v>1</v>
      </c>
      <c r="BU936" s="11">
        <f t="shared" si="196"/>
        <v>-0.94</v>
      </c>
      <c r="BV936" s="11">
        <f t="shared" si="197"/>
        <v>-0.88</v>
      </c>
      <c r="BW936" s="11">
        <f t="shared" si="198"/>
        <v>0</v>
      </c>
      <c r="BX936" s="9">
        <f t="shared" si="199"/>
        <v>-0.94</v>
      </c>
      <c r="BY936" s="9">
        <f t="shared" si="200"/>
        <v>-0.88</v>
      </c>
      <c r="BZ936" s="9">
        <f t="shared" si="201"/>
        <v>2</v>
      </c>
    </row>
    <row r="937" spans="1:78" ht="15.5" x14ac:dyDescent="0.35">
      <c r="A937"/>
      <c r="B937"/>
      <c r="C937"/>
      <c r="D937"/>
      <c r="E937"/>
      <c r="F937"/>
      <c r="G937"/>
      <c r="H937"/>
      <c r="I937"/>
      <c r="J937"/>
      <c r="K937"/>
      <c r="L937"/>
      <c r="M937"/>
      <c r="N937"/>
      <c r="O937"/>
      <c r="P937"/>
      <c r="Q937"/>
      <c r="R937"/>
      <c r="S937"/>
      <c r="T937"/>
      <c r="U937"/>
      <c r="V937"/>
      <c r="W937"/>
      <c r="X937"/>
      <c r="Y937"/>
      <c r="Z937"/>
      <c r="AA937"/>
      <c r="AB937"/>
      <c r="AC937"/>
      <c r="AD937"/>
      <c r="AE937"/>
      <c r="AF937"/>
      <c r="AG937"/>
      <c r="AH937"/>
      <c r="AI937"/>
      <c r="AJ937"/>
      <c r="AK937"/>
      <c r="AL937"/>
      <c r="AM937"/>
      <c r="AN937"/>
      <c r="AO937"/>
      <c r="AP937"/>
      <c r="AQ937"/>
      <c r="AR937"/>
      <c r="AS937"/>
      <c r="AT937" s="12">
        <f>VLOOKUP($BR937,Tables!$D$14:$I$27,2,FALSE)*W937</f>
        <v>0</v>
      </c>
      <c r="AU937" s="12">
        <f>VLOOKUP($BR937,Tables!$D$14:$I$27,3,FALSE)</f>
        <v>0</v>
      </c>
      <c r="AV937" s="12">
        <f>VLOOKUP($BR937,Tables!$D$14:$I$27,4,FALSE)*W937</f>
        <v>0</v>
      </c>
      <c r="AW937" s="12">
        <f>VLOOKUP($BR937,Tables!$D$14:$I$27,5,FALSE)*W937</f>
        <v>0</v>
      </c>
      <c r="AX937">
        <f>IF(ISERROR(VLOOKUP(V937,Tables!$A$2:$B$27,2,FALSE))=TRUE,0,VLOOKUP(V937,Tables!$A$2:$B$27,2,FALSE))*VLOOKUP(BR937,Tables!$D$14:$J$27,7,FALSE)</f>
        <v>0</v>
      </c>
      <c r="AY937">
        <f>IF(ISERROR(VLOOKUP(BS937,Tables!$A$2:$B$31,2,FALSE))=TRUE,0,VLOOKUP(BS937,Tables!$A$2:$B$31,2,FALSE))</f>
        <v>0</v>
      </c>
      <c r="AZ937" s="12">
        <f>VLOOKUP($BR937,Tables!$D$14:$K$27,8,FALSE)</f>
        <v>0</v>
      </c>
      <c r="BA937" s="12">
        <f>IF(OR(BR937="T150",BR937="HYBT150"),W937*Tables!$L$23,0)</f>
        <v>0</v>
      </c>
      <c r="BB937" s="12">
        <f>IF(OR(BR937="T200",BR937="HYBT200"),W937*Tables!$E$24,0)</f>
        <v>0</v>
      </c>
      <c r="BC937" s="14">
        <f t="shared" si="192"/>
        <v>0</v>
      </c>
      <c r="BD937" s="55" t="str">
        <f t="shared" si="203"/>
        <v/>
      </c>
      <c r="BE937" s="55" t="str">
        <f t="shared" si="203"/>
        <v/>
      </c>
      <c r="BF937" s="55" t="str">
        <f t="shared" si="203"/>
        <v/>
      </c>
      <c r="BG937" s="55" t="str">
        <f t="shared" si="203"/>
        <v/>
      </c>
      <c r="BH937" s="55" t="str">
        <f t="shared" si="203"/>
        <v/>
      </c>
      <c r="BI937" s="55" t="str">
        <f t="shared" si="203"/>
        <v/>
      </c>
      <c r="BJ937" s="55" t="str">
        <f t="shared" si="203"/>
        <v/>
      </c>
      <c r="BK937" s="55" t="str">
        <f t="shared" si="203"/>
        <v/>
      </c>
      <c r="BL937" s="55" t="str">
        <f t="shared" si="203"/>
        <v/>
      </c>
      <c r="BM937" s="55" t="str">
        <f t="shared" si="203"/>
        <v/>
      </c>
      <c r="BN937" s="55" t="str">
        <f t="shared" si="203"/>
        <v/>
      </c>
      <c r="BO937" s="55" t="str">
        <f t="shared" si="203"/>
        <v/>
      </c>
      <c r="BP937" s="55" t="str">
        <f t="shared" si="203"/>
        <v/>
      </c>
      <c r="BQ937" s="55" t="str">
        <f t="shared" si="203"/>
        <v/>
      </c>
      <c r="BR937" s="1" t="str">
        <f t="shared" si="193"/>
        <v>Base</v>
      </c>
      <c r="BS937" s="1" t="str">
        <f t="shared" si="194"/>
        <v/>
      </c>
      <c r="BT937" s="3">
        <f t="shared" si="195"/>
        <v>1</v>
      </c>
      <c r="BU937" s="11">
        <f t="shared" si="196"/>
        <v>-0.94</v>
      </c>
      <c r="BV937" s="11">
        <f t="shared" si="197"/>
        <v>-0.88</v>
      </c>
      <c r="BW937" s="11">
        <f t="shared" si="198"/>
        <v>0</v>
      </c>
      <c r="BX937" s="9">
        <f t="shared" si="199"/>
        <v>-0.94</v>
      </c>
      <c r="BY937" s="9">
        <f t="shared" si="200"/>
        <v>-0.88</v>
      </c>
      <c r="BZ937" s="9">
        <f t="shared" si="201"/>
        <v>2</v>
      </c>
    </row>
    <row r="938" spans="1:78" ht="15.5" x14ac:dyDescent="0.35">
      <c r="A938"/>
      <c r="B938"/>
      <c r="C938"/>
      <c r="D938"/>
      <c r="E938"/>
      <c r="F938"/>
      <c r="G938"/>
      <c r="H938"/>
      <c r="I938"/>
      <c r="J938"/>
      <c r="K938"/>
      <c r="L938"/>
      <c r="M938"/>
      <c r="N938"/>
      <c r="O938"/>
      <c r="P938"/>
      <c r="Q938"/>
      <c r="R938"/>
      <c r="S938"/>
      <c r="T938"/>
      <c r="U938"/>
      <c r="V938"/>
      <c r="W938"/>
      <c r="X938"/>
      <c r="Y938"/>
      <c r="Z938"/>
      <c r="AA938"/>
      <c r="AB938"/>
      <c r="AC938"/>
      <c r="AD938"/>
      <c r="AE938"/>
      <c r="AF938"/>
      <c r="AG938"/>
      <c r="AH938"/>
      <c r="AI938"/>
      <c r="AJ938"/>
      <c r="AK938"/>
      <c r="AL938"/>
      <c r="AM938"/>
      <c r="AN938"/>
      <c r="AO938"/>
      <c r="AP938"/>
      <c r="AQ938"/>
      <c r="AR938"/>
      <c r="AS938"/>
      <c r="AT938" s="12">
        <f>VLOOKUP($BR938,Tables!$D$14:$I$27,2,FALSE)*W938</f>
        <v>0</v>
      </c>
      <c r="AU938" s="12">
        <f>VLOOKUP($BR938,Tables!$D$14:$I$27,3,FALSE)</f>
        <v>0</v>
      </c>
      <c r="AV938" s="12">
        <f>VLOOKUP($BR938,Tables!$D$14:$I$27,4,FALSE)*W938</f>
        <v>0</v>
      </c>
      <c r="AW938" s="12">
        <f>VLOOKUP($BR938,Tables!$D$14:$I$27,5,FALSE)*W938</f>
        <v>0</v>
      </c>
      <c r="AX938">
        <f>IF(ISERROR(VLOOKUP(V938,Tables!$A$2:$B$27,2,FALSE))=TRUE,0,VLOOKUP(V938,Tables!$A$2:$B$27,2,FALSE))*VLOOKUP(BR938,Tables!$D$14:$J$27,7,FALSE)</f>
        <v>0</v>
      </c>
      <c r="AY938">
        <f>IF(ISERROR(VLOOKUP(BS938,Tables!$A$2:$B$31,2,FALSE))=TRUE,0,VLOOKUP(BS938,Tables!$A$2:$B$31,2,FALSE))</f>
        <v>0</v>
      </c>
      <c r="AZ938" s="12">
        <f>VLOOKUP($BR938,Tables!$D$14:$K$27,8,FALSE)</f>
        <v>0</v>
      </c>
      <c r="BA938" s="12">
        <f>IF(OR(BR938="T150",BR938="HYBT150"),W938*Tables!$L$23,0)</f>
        <v>0</v>
      </c>
      <c r="BB938" s="12">
        <f>IF(OR(BR938="T200",BR938="HYBT200"),W938*Tables!$E$24,0)</f>
        <v>0</v>
      </c>
      <c r="BC938" s="14">
        <f t="shared" si="192"/>
        <v>0</v>
      </c>
      <c r="BD938" s="55" t="str">
        <f t="shared" si="203"/>
        <v/>
      </c>
      <c r="BE938" s="55" t="str">
        <f t="shared" si="203"/>
        <v/>
      </c>
      <c r="BF938" s="55" t="str">
        <f t="shared" si="203"/>
        <v/>
      </c>
      <c r="BG938" s="55" t="str">
        <f t="shared" si="203"/>
        <v/>
      </c>
      <c r="BH938" s="55" t="str">
        <f t="shared" si="203"/>
        <v/>
      </c>
      <c r="BI938" s="55" t="str">
        <f t="shared" si="203"/>
        <v/>
      </c>
      <c r="BJ938" s="55" t="str">
        <f t="shared" si="203"/>
        <v/>
      </c>
      <c r="BK938" s="55" t="str">
        <f t="shared" si="203"/>
        <v/>
      </c>
      <c r="BL938" s="55" t="str">
        <f t="shared" si="203"/>
        <v/>
      </c>
      <c r="BM938" s="55" t="str">
        <f t="shared" si="203"/>
        <v/>
      </c>
      <c r="BN938" s="55" t="str">
        <f t="shared" si="203"/>
        <v/>
      </c>
      <c r="BO938" s="55" t="str">
        <f t="shared" si="203"/>
        <v/>
      </c>
      <c r="BP938" s="55" t="str">
        <f t="shared" si="203"/>
        <v/>
      </c>
      <c r="BQ938" s="55" t="str">
        <f t="shared" si="203"/>
        <v/>
      </c>
      <c r="BR938" s="1" t="str">
        <f t="shared" si="193"/>
        <v>Base</v>
      </c>
      <c r="BS938" s="1" t="str">
        <f t="shared" si="194"/>
        <v/>
      </c>
      <c r="BT938" s="3">
        <f t="shared" si="195"/>
        <v>1</v>
      </c>
      <c r="BU938" s="11">
        <f t="shared" si="196"/>
        <v>-0.94</v>
      </c>
      <c r="BV938" s="11">
        <f t="shared" si="197"/>
        <v>-0.88</v>
      </c>
      <c r="BW938" s="11">
        <f t="shared" si="198"/>
        <v>0</v>
      </c>
      <c r="BX938" s="9">
        <f t="shared" si="199"/>
        <v>-0.94</v>
      </c>
      <c r="BY938" s="9">
        <f t="shared" si="200"/>
        <v>-0.88</v>
      </c>
      <c r="BZ938" s="9">
        <f t="shared" si="201"/>
        <v>2</v>
      </c>
    </row>
    <row r="939" spans="1:78" ht="15.5" x14ac:dyDescent="0.35">
      <c r="A939"/>
      <c r="B939"/>
      <c r="C939"/>
      <c r="D939"/>
      <c r="E939"/>
      <c r="F939"/>
      <c r="G939"/>
      <c r="H939"/>
      <c r="I939"/>
      <c r="J939"/>
      <c r="K939"/>
      <c r="L939"/>
      <c r="M939"/>
      <c r="N939"/>
      <c r="O939"/>
      <c r="P939"/>
      <c r="Q939"/>
      <c r="R939"/>
      <c r="S939"/>
      <c r="T939"/>
      <c r="U939"/>
      <c r="V939"/>
      <c r="W939"/>
      <c r="X939"/>
      <c r="Y939"/>
      <c r="Z939"/>
      <c r="AA939"/>
      <c r="AB939"/>
      <c r="AC939"/>
      <c r="AD939"/>
      <c r="AE939"/>
      <c r="AF939"/>
      <c r="AG939"/>
      <c r="AH939"/>
      <c r="AI939"/>
      <c r="AJ939"/>
      <c r="AK939"/>
      <c r="AL939"/>
      <c r="AM939"/>
      <c r="AN939"/>
      <c r="AO939"/>
      <c r="AP939"/>
      <c r="AQ939"/>
      <c r="AR939"/>
      <c r="AS939"/>
      <c r="AT939" s="12">
        <f>VLOOKUP($BR939,Tables!$D$14:$I$27,2,FALSE)*W939</f>
        <v>0</v>
      </c>
      <c r="AU939" s="12">
        <f>VLOOKUP($BR939,Tables!$D$14:$I$27,3,FALSE)</f>
        <v>0</v>
      </c>
      <c r="AV939" s="12">
        <f>VLOOKUP($BR939,Tables!$D$14:$I$27,4,FALSE)*W939</f>
        <v>0</v>
      </c>
      <c r="AW939" s="12">
        <f>VLOOKUP($BR939,Tables!$D$14:$I$27,5,FALSE)*W939</f>
        <v>0</v>
      </c>
      <c r="AX939">
        <f>IF(ISERROR(VLOOKUP(V939,Tables!$A$2:$B$27,2,FALSE))=TRUE,0,VLOOKUP(V939,Tables!$A$2:$B$27,2,FALSE))*VLOOKUP(BR939,Tables!$D$14:$J$27,7,FALSE)</f>
        <v>0</v>
      </c>
      <c r="AY939">
        <f>IF(ISERROR(VLOOKUP(BS939,Tables!$A$2:$B$31,2,FALSE))=TRUE,0,VLOOKUP(BS939,Tables!$A$2:$B$31,2,FALSE))</f>
        <v>0</v>
      </c>
      <c r="AZ939" s="12">
        <f>VLOOKUP($BR939,Tables!$D$14:$K$27,8,FALSE)</f>
        <v>0</v>
      </c>
      <c r="BA939" s="12">
        <f>IF(OR(BR939="T150",BR939="HYBT150"),W939*Tables!$L$23,0)</f>
        <v>0</v>
      </c>
      <c r="BB939" s="12">
        <f>IF(OR(BR939="T200",BR939="HYBT200"),W939*Tables!$E$24,0)</f>
        <v>0</v>
      </c>
      <c r="BC939" s="14">
        <f t="shared" si="192"/>
        <v>0</v>
      </c>
      <c r="BD939" s="55" t="str">
        <f t="shared" si="203"/>
        <v/>
      </c>
      <c r="BE939" s="55" t="str">
        <f t="shared" si="203"/>
        <v/>
      </c>
      <c r="BF939" s="55" t="str">
        <f t="shared" si="203"/>
        <v/>
      </c>
      <c r="BG939" s="55" t="str">
        <f t="shared" si="203"/>
        <v/>
      </c>
      <c r="BH939" s="55" t="str">
        <f t="shared" si="203"/>
        <v/>
      </c>
      <c r="BI939" s="55" t="str">
        <f t="shared" si="203"/>
        <v/>
      </c>
      <c r="BJ939" s="55" t="str">
        <f t="shared" si="203"/>
        <v/>
      </c>
      <c r="BK939" s="55" t="str">
        <f t="shared" si="203"/>
        <v/>
      </c>
      <c r="BL939" s="55" t="str">
        <f t="shared" si="203"/>
        <v/>
      </c>
      <c r="BM939" s="55" t="str">
        <f t="shared" si="203"/>
        <v/>
      </c>
      <c r="BN939" s="55" t="str">
        <f t="shared" si="203"/>
        <v/>
      </c>
      <c r="BO939" s="55" t="str">
        <f t="shared" si="203"/>
        <v/>
      </c>
      <c r="BP939" s="55" t="str">
        <f t="shared" si="203"/>
        <v/>
      </c>
      <c r="BQ939" s="55" t="str">
        <f t="shared" si="203"/>
        <v/>
      </c>
      <c r="BR939" s="1" t="str">
        <f t="shared" si="193"/>
        <v>Base</v>
      </c>
      <c r="BS939" s="1" t="str">
        <f t="shared" si="194"/>
        <v/>
      </c>
      <c r="BT939" s="3">
        <f t="shared" si="195"/>
        <v>1</v>
      </c>
      <c r="BU939" s="11">
        <f t="shared" si="196"/>
        <v>-0.94</v>
      </c>
      <c r="BV939" s="11">
        <f t="shared" si="197"/>
        <v>-0.88</v>
      </c>
      <c r="BW939" s="11">
        <f t="shared" si="198"/>
        <v>0</v>
      </c>
      <c r="BX939" s="9">
        <f t="shared" si="199"/>
        <v>-0.94</v>
      </c>
      <c r="BY939" s="9">
        <f t="shared" si="200"/>
        <v>-0.88</v>
      </c>
      <c r="BZ939" s="9">
        <f t="shared" si="201"/>
        <v>2</v>
      </c>
    </row>
    <row r="940" spans="1:78" ht="15.5" x14ac:dyDescent="0.35">
      <c r="A940"/>
      <c r="B940"/>
      <c r="C940"/>
      <c r="D940"/>
      <c r="E940"/>
      <c r="F940"/>
      <c r="G940"/>
      <c r="H940"/>
      <c r="I940"/>
      <c r="J940"/>
      <c r="K940"/>
      <c r="L940"/>
      <c r="M940"/>
      <c r="N940"/>
      <c r="O940"/>
      <c r="P940"/>
      <c r="Q940"/>
      <c r="R940"/>
      <c r="S940"/>
      <c r="T940"/>
      <c r="U940"/>
      <c r="V940"/>
      <c r="W940"/>
      <c r="X940"/>
      <c r="Y940"/>
      <c r="Z940"/>
      <c r="AA940"/>
      <c r="AB940"/>
      <c r="AC940"/>
      <c r="AD940"/>
      <c r="AE940"/>
      <c r="AF940"/>
      <c r="AG940"/>
      <c r="AH940"/>
      <c r="AI940"/>
      <c r="AJ940"/>
      <c r="AK940"/>
      <c r="AL940"/>
      <c r="AM940"/>
      <c r="AN940"/>
      <c r="AO940"/>
      <c r="AP940"/>
      <c r="AQ940"/>
      <c r="AR940"/>
      <c r="AS940"/>
      <c r="AT940" s="12">
        <f>VLOOKUP($BR940,Tables!$D$14:$I$27,2,FALSE)*W940</f>
        <v>0</v>
      </c>
      <c r="AU940" s="12">
        <f>VLOOKUP($BR940,Tables!$D$14:$I$27,3,FALSE)</f>
        <v>0</v>
      </c>
      <c r="AV940" s="12">
        <f>VLOOKUP($BR940,Tables!$D$14:$I$27,4,FALSE)*W940</f>
        <v>0</v>
      </c>
      <c r="AW940" s="12">
        <f>VLOOKUP($BR940,Tables!$D$14:$I$27,5,FALSE)*W940</f>
        <v>0</v>
      </c>
      <c r="AX940">
        <f>IF(ISERROR(VLOOKUP(V940,Tables!$A$2:$B$27,2,FALSE))=TRUE,0,VLOOKUP(V940,Tables!$A$2:$B$27,2,FALSE))*VLOOKUP(BR940,Tables!$D$14:$J$27,7,FALSE)</f>
        <v>0</v>
      </c>
      <c r="AY940">
        <f>IF(ISERROR(VLOOKUP(BS940,Tables!$A$2:$B$31,2,FALSE))=TRUE,0,VLOOKUP(BS940,Tables!$A$2:$B$31,2,FALSE))</f>
        <v>0</v>
      </c>
      <c r="AZ940" s="12">
        <f>VLOOKUP($BR940,Tables!$D$14:$K$27,8,FALSE)</f>
        <v>0</v>
      </c>
      <c r="BA940" s="12">
        <f>IF(OR(BR940="T150",BR940="HYBT150"),W940*Tables!$L$23,0)</f>
        <v>0</v>
      </c>
      <c r="BB940" s="12">
        <f>IF(OR(BR940="T200",BR940="HYBT200"),W940*Tables!$E$24,0)</f>
        <v>0</v>
      </c>
      <c r="BC940" s="14">
        <f t="shared" si="192"/>
        <v>0</v>
      </c>
      <c r="BD940" s="55" t="str">
        <f t="shared" si="203"/>
        <v/>
      </c>
      <c r="BE940" s="55" t="str">
        <f t="shared" si="203"/>
        <v/>
      </c>
      <c r="BF940" s="55" t="str">
        <f t="shared" si="203"/>
        <v/>
      </c>
      <c r="BG940" s="55" t="str">
        <f t="shared" si="203"/>
        <v/>
      </c>
      <c r="BH940" s="55" t="str">
        <f t="shared" si="203"/>
        <v/>
      </c>
      <c r="BI940" s="55" t="str">
        <f t="shared" si="203"/>
        <v/>
      </c>
      <c r="BJ940" s="55" t="str">
        <f t="shared" si="203"/>
        <v/>
      </c>
      <c r="BK940" s="55" t="str">
        <f t="shared" si="203"/>
        <v/>
      </c>
      <c r="BL940" s="55" t="str">
        <f t="shared" si="203"/>
        <v/>
      </c>
      <c r="BM940" s="55" t="str">
        <f t="shared" si="203"/>
        <v/>
      </c>
      <c r="BN940" s="55" t="str">
        <f t="shared" si="203"/>
        <v/>
      </c>
      <c r="BO940" s="55" t="str">
        <f t="shared" si="203"/>
        <v/>
      </c>
      <c r="BP940" s="55" t="str">
        <f t="shared" si="203"/>
        <v/>
      </c>
      <c r="BQ940" s="55" t="str">
        <f t="shared" si="203"/>
        <v/>
      </c>
      <c r="BR940" s="1" t="str">
        <f t="shared" si="193"/>
        <v>Base</v>
      </c>
      <c r="BS940" s="1" t="str">
        <f t="shared" si="194"/>
        <v/>
      </c>
      <c r="BT940" s="3">
        <f t="shared" si="195"/>
        <v>1</v>
      </c>
      <c r="BU940" s="11">
        <f t="shared" si="196"/>
        <v>-0.94</v>
      </c>
      <c r="BV940" s="11">
        <f t="shared" si="197"/>
        <v>-0.88</v>
      </c>
      <c r="BW940" s="11">
        <f t="shared" si="198"/>
        <v>0</v>
      </c>
      <c r="BX940" s="9">
        <f t="shared" si="199"/>
        <v>-0.94</v>
      </c>
      <c r="BY940" s="9">
        <f t="shared" si="200"/>
        <v>-0.88</v>
      </c>
      <c r="BZ940" s="9">
        <f t="shared" si="201"/>
        <v>2</v>
      </c>
    </row>
    <row r="941" spans="1:78" ht="15.5" x14ac:dyDescent="0.35">
      <c r="A941"/>
      <c r="B941"/>
      <c r="C941"/>
      <c r="D941"/>
      <c r="E941"/>
      <c r="F941"/>
      <c r="G941"/>
      <c r="H941"/>
      <c r="I941"/>
      <c r="J941"/>
      <c r="K941"/>
      <c r="L941"/>
      <c r="M941"/>
      <c r="N941"/>
      <c r="O941"/>
      <c r="P941"/>
      <c r="Q941"/>
      <c r="R941"/>
      <c r="S941"/>
      <c r="T941"/>
      <c r="U941"/>
      <c r="V941"/>
      <c r="W941"/>
      <c r="X941"/>
      <c r="Y941"/>
      <c r="Z941"/>
      <c r="AA941"/>
      <c r="AB941"/>
      <c r="AC941"/>
      <c r="AD941"/>
      <c r="AE941"/>
      <c r="AF941"/>
      <c r="AG941"/>
      <c r="AH941"/>
      <c r="AI941"/>
      <c r="AJ941"/>
      <c r="AK941"/>
      <c r="AL941"/>
      <c r="AM941"/>
      <c r="AN941"/>
      <c r="AO941"/>
      <c r="AP941"/>
      <c r="AQ941"/>
      <c r="AR941"/>
      <c r="AS941"/>
      <c r="AT941" s="12">
        <f>VLOOKUP($BR941,Tables!$D$14:$I$27,2,FALSE)*W941</f>
        <v>0</v>
      </c>
      <c r="AU941" s="12">
        <f>VLOOKUP($BR941,Tables!$D$14:$I$27,3,FALSE)</f>
        <v>0</v>
      </c>
      <c r="AV941" s="12">
        <f>VLOOKUP($BR941,Tables!$D$14:$I$27,4,FALSE)*W941</f>
        <v>0</v>
      </c>
      <c r="AW941" s="12">
        <f>VLOOKUP($BR941,Tables!$D$14:$I$27,5,FALSE)*W941</f>
        <v>0</v>
      </c>
      <c r="AX941">
        <f>IF(ISERROR(VLOOKUP(V941,Tables!$A$2:$B$27,2,FALSE))=TRUE,0,VLOOKUP(V941,Tables!$A$2:$B$27,2,FALSE))*VLOOKUP(BR941,Tables!$D$14:$J$27,7,FALSE)</f>
        <v>0</v>
      </c>
      <c r="AY941">
        <f>IF(ISERROR(VLOOKUP(BS941,Tables!$A$2:$B$31,2,FALSE))=TRUE,0,VLOOKUP(BS941,Tables!$A$2:$B$31,2,FALSE))</f>
        <v>0</v>
      </c>
      <c r="AZ941" s="12">
        <f>VLOOKUP($BR941,Tables!$D$14:$K$27,8,FALSE)</f>
        <v>0</v>
      </c>
      <c r="BA941" s="12">
        <f>IF(OR(BR941="T150",BR941="HYBT150"),W941*Tables!$L$23,0)</f>
        <v>0</v>
      </c>
      <c r="BB941" s="12">
        <f>IF(OR(BR941="T200",BR941="HYBT200"),W941*Tables!$E$24,0)</f>
        <v>0</v>
      </c>
      <c r="BC941" s="14">
        <f t="shared" si="192"/>
        <v>0</v>
      </c>
      <c r="BD941" s="55" t="str">
        <f t="shared" si="203"/>
        <v/>
      </c>
      <c r="BE941" s="55" t="str">
        <f t="shared" si="203"/>
        <v/>
      </c>
      <c r="BF941" s="55" t="str">
        <f t="shared" si="203"/>
        <v/>
      </c>
      <c r="BG941" s="55" t="str">
        <f t="shared" si="203"/>
        <v/>
      </c>
      <c r="BH941" s="55" t="str">
        <f t="shared" si="203"/>
        <v/>
      </c>
      <c r="BI941" s="55" t="str">
        <f t="shared" si="203"/>
        <v/>
      </c>
      <c r="BJ941" s="55" t="str">
        <f t="shared" si="203"/>
        <v/>
      </c>
      <c r="BK941" s="55" t="str">
        <f t="shared" si="203"/>
        <v/>
      </c>
      <c r="BL941" s="55" t="str">
        <f t="shared" si="203"/>
        <v/>
      </c>
      <c r="BM941" s="55" t="str">
        <f t="shared" si="203"/>
        <v/>
      </c>
      <c r="BN941" s="55" t="str">
        <f t="shared" si="203"/>
        <v/>
      </c>
      <c r="BO941" s="55" t="str">
        <f t="shared" si="203"/>
        <v/>
      </c>
      <c r="BP941" s="55" t="str">
        <f t="shared" si="203"/>
        <v/>
      </c>
      <c r="BQ941" s="55" t="str">
        <f t="shared" ref="BD941:BQ960" si="204">IF(ISERROR(SEARCHB(" "&amp;BQ$1&amp;" "," "&amp;$L941&amp;" "))=TRUE,"",BQ$1)</f>
        <v/>
      </c>
      <c r="BR941" s="1" t="str">
        <f t="shared" si="193"/>
        <v>Base</v>
      </c>
      <c r="BS941" s="1" t="str">
        <f t="shared" si="194"/>
        <v/>
      </c>
      <c r="BT941" s="3">
        <f t="shared" si="195"/>
        <v>1</v>
      </c>
      <c r="BU941" s="11">
        <f t="shared" si="196"/>
        <v>-0.94</v>
      </c>
      <c r="BV941" s="11">
        <f t="shared" si="197"/>
        <v>-0.88</v>
      </c>
      <c r="BW941" s="11">
        <f t="shared" si="198"/>
        <v>0</v>
      </c>
      <c r="BX941" s="9">
        <f t="shared" si="199"/>
        <v>-0.94</v>
      </c>
      <c r="BY941" s="9">
        <f t="shared" si="200"/>
        <v>-0.88</v>
      </c>
      <c r="BZ941" s="9">
        <f t="shared" si="201"/>
        <v>2</v>
      </c>
    </row>
    <row r="942" spans="1:78" ht="15.5" x14ac:dyDescent="0.35">
      <c r="A942"/>
      <c r="B942"/>
      <c r="C942"/>
      <c r="D942"/>
      <c r="E942"/>
      <c r="F942"/>
      <c r="G942"/>
      <c r="H942"/>
      <c r="I942"/>
      <c r="J942"/>
      <c r="K942"/>
      <c r="L942"/>
      <c r="M942"/>
      <c r="N942"/>
      <c r="O942"/>
      <c r="P942"/>
      <c r="Q942"/>
      <c r="R942"/>
      <c r="S942"/>
      <c r="T942"/>
      <c r="U942"/>
      <c r="V942"/>
      <c r="W942"/>
      <c r="X942"/>
      <c r="Y942"/>
      <c r="Z942"/>
      <c r="AA942"/>
      <c r="AB942"/>
      <c r="AC942"/>
      <c r="AD942"/>
      <c r="AE942"/>
      <c r="AF942"/>
      <c r="AG942"/>
      <c r="AH942"/>
      <c r="AI942"/>
      <c r="AJ942"/>
      <c r="AK942"/>
      <c r="AL942"/>
      <c r="AM942"/>
      <c r="AN942"/>
      <c r="AO942"/>
      <c r="AP942"/>
      <c r="AQ942"/>
      <c r="AR942"/>
      <c r="AS942"/>
      <c r="AT942" s="12">
        <f>VLOOKUP($BR942,Tables!$D$14:$I$27,2,FALSE)*W942</f>
        <v>0</v>
      </c>
      <c r="AU942" s="12">
        <f>VLOOKUP($BR942,Tables!$D$14:$I$27,3,FALSE)</f>
        <v>0</v>
      </c>
      <c r="AV942" s="12">
        <f>VLOOKUP($BR942,Tables!$D$14:$I$27,4,FALSE)*W942</f>
        <v>0</v>
      </c>
      <c r="AW942" s="12">
        <f>VLOOKUP($BR942,Tables!$D$14:$I$27,5,FALSE)*W942</f>
        <v>0</v>
      </c>
      <c r="AX942">
        <f>IF(ISERROR(VLOOKUP(V942,Tables!$A$2:$B$27,2,FALSE))=TRUE,0,VLOOKUP(V942,Tables!$A$2:$B$27,2,FALSE))*VLOOKUP(BR942,Tables!$D$14:$J$27,7,FALSE)</f>
        <v>0</v>
      </c>
      <c r="AY942">
        <f>IF(ISERROR(VLOOKUP(BS942,Tables!$A$2:$B$31,2,FALSE))=TRUE,0,VLOOKUP(BS942,Tables!$A$2:$B$31,2,FALSE))</f>
        <v>0</v>
      </c>
      <c r="AZ942" s="12">
        <f>VLOOKUP($BR942,Tables!$D$14:$K$27,8,FALSE)</f>
        <v>0</v>
      </c>
      <c r="BA942" s="12">
        <f>IF(OR(BR942="T150",BR942="HYBT150"),W942*Tables!$L$23,0)</f>
        <v>0</v>
      </c>
      <c r="BB942" s="12">
        <f>IF(OR(BR942="T200",BR942="HYBT200"),W942*Tables!$E$24,0)</f>
        <v>0</v>
      </c>
      <c r="BC942" s="14">
        <f t="shared" si="192"/>
        <v>0</v>
      </c>
      <c r="BD942" s="55" t="str">
        <f t="shared" si="204"/>
        <v/>
      </c>
      <c r="BE942" s="55" t="str">
        <f t="shared" si="204"/>
        <v/>
      </c>
      <c r="BF942" s="55" t="str">
        <f t="shared" si="204"/>
        <v/>
      </c>
      <c r="BG942" s="55" t="str">
        <f t="shared" si="204"/>
        <v/>
      </c>
      <c r="BH942" s="55" t="str">
        <f t="shared" si="204"/>
        <v/>
      </c>
      <c r="BI942" s="55" t="str">
        <f t="shared" si="204"/>
        <v/>
      </c>
      <c r="BJ942" s="55" t="str">
        <f t="shared" si="204"/>
        <v/>
      </c>
      <c r="BK942" s="55" t="str">
        <f t="shared" si="204"/>
        <v/>
      </c>
      <c r="BL942" s="55" t="str">
        <f t="shared" si="204"/>
        <v/>
      </c>
      <c r="BM942" s="55" t="str">
        <f t="shared" si="204"/>
        <v/>
      </c>
      <c r="BN942" s="55" t="str">
        <f t="shared" si="204"/>
        <v/>
      </c>
      <c r="BO942" s="55" t="str">
        <f t="shared" si="204"/>
        <v/>
      </c>
      <c r="BP942" s="55" t="str">
        <f t="shared" si="204"/>
        <v/>
      </c>
      <c r="BQ942" s="55" t="str">
        <f t="shared" si="204"/>
        <v/>
      </c>
      <c r="BR942" s="1" t="str">
        <f t="shared" si="193"/>
        <v>Base</v>
      </c>
      <c r="BS942" s="1" t="str">
        <f t="shared" si="194"/>
        <v/>
      </c>
      <c r="BT942" s="3">
        <f t="shared" si="195"/>
        <v>1</v>
      </c>
      <c r="BU942" s="11">
        <f t="shared" si="196"/>
        <v>-0.94</v>
      </c>
      <c r="BV942" s="11">
        <f t="shared" si="197"/>
        <v>-0.88</v>
      </c>
      <c r="BW942" s="11">
        <f t="shared" si="198"/>
        <v>0</v>
      </c>
      <c r="BX942" s="9">
        <f t="shared" si="199"/>
        <v>-0.94</v>
      </c>
      <c r="BY942" s="9">
        <f t="shared" si="200"/>
        <v>-0.88</v>
      </c>
      <c r="BZ942" s="9">
        <f t="shared" si="201"/>
        <v>2</v>
      </c>
    </row>
    <row r="943" spans="1:78" ht="15.5" x14ac:dyDescent="0.35">
      <c r="A943"/>
      <c r="B943"/>
      <c r="C943"/>
      <c r="D943"/>
      <c r="E943"/>
      <c r="F943"/>
      <c r="G943"/>
      <c r="H943"/>
      <c r="I943"/>
      <c r="J943"/>
      <c r="K943"/>
      <c r="L943"/>
      <c r="M943"/>
      <c r="N943"/>
      <c r="O943"/>
      <c r="P943"/>
      <c r="Q943"/>
      <c r="R943"/>
      <c r="S943"/>
      <c r="T943"/>
      <c r="U943"/>
      <c r="V943"/>
      <c r="W943"/>
      <c r="X943"/>
      <c r="Y943"/>
      <c r="Z943"/>
      <c r="AA943"/>
      <c r="AB943"/>
      <c r="AC943"/>
      <c r="AD943"/>
      <c r="AE943"/>
      <c r="AF943"/>
      <c r="AG943"/>
      <c r="AH943"/>
      <c r="AI943"/>
      <c r="AJ943"/>
      <c r="AK943"/>
      <c r="AL943"/>
      <c r="AM943"/>
      <c r="AN943"/>
      <c r="AO943"/>
      <c r="AP943"/>
      <c r="AQ943"/>
      <c r="AR943"/>
      <c r="AS943"/>
      <c r="AT943" s="12">
        <f>VLOOKUP($BR943,Tables!$D$14:$I$27,2,FALSE)*W943</f>
        <v>0</v>
      </c>
      <c r="AU943" s="12">
        <f>VLOOKUP($BR943,Tables!$D$14:$I$27,3,FALSE)</f>
        <v>0</v>
      </c>
      <c r="AV943" s="12">
        <f>VLOOKUP($BR943,Tables!$D$14:$I$27,4,FALSE)*W943</f>
        <v>0</v>
      </c>
      <c r="AW943" s="12">
        <f>VLOOKUP($BR943,Tables!$D$14:$I$27,5,FALSE)*W943</f>
        <v>0</v>
      </c>
      <c r="AX943">
        <f>IF(ISERROR(VLOOKUP(V943,Tables!$A$2:$B$27,2,FALSE))=TRUE,0,VLOOKUP(V943,Tables!$A$2:$B$27,2,FALSE))*VLOOKUP(BR943,Tables!$D$14:$J$27,7,FALSE)</f>
        <v>0</v>
      </c>
      <c r="AY943">
        <f>IF(ISERROR(VLOOKUP(BS943,Tables!$A$2:$B$31,2,FALSE))=TRUE,0,VLOOKUP(BS943,Tables!$A$2:$B$31,2,FALSE))</f>
        <v>0</v>
      </c>
      <c r="AZ943" s="12">
        <f>VLOOKUP($BR943,Tables!$D$14:$K$27,8,FALSE)</f>
        <v>0</v>
      </c>
      <c r="BA943" s="12">
        <f>IF(OR(BR943="T150",BR943="HYBT150"),W943*Tables!$L$23,0)</f>
        <v>0</v>
      </c>
      <c r="BB943" s="12">
        <f>IF(OR(BR943="T200",BR943="HYBT200"),W943*Tables!$E$24,0)</f>
        <v>0</v>
      </c>
      <c r="BC943" s="14">
        <f t="shared" si="192"/>
        <v>0</v>
      </c>
      <c r="BD943" s="55" t="str">
        <f t="shared" si="204"/>
        <v/>
      </c>
      <c r="BE943" s="55" t="str">
        <f t="shared" si="204"/>
        <v/>
      </c>
      <c r="BF943" s="55" t="str">
        <f t="shared" si="204"/>
        <v/>
      </c>
      <c r="BG943" s="55" t="str">
        <f t="shared" si="204"/>
        <v/>
      </c>
      <c r="BH943" s="55" t="str">
        <f t="shared" si="204"/>
        <v/>
      </c>
      <c r="BI943" s="55" t="str">
        <f t="shared" si="204"/>
        <v/>
      </c>
      <c r="BJ943" s="55" t="str">
        <f t="shared" si="204"/>
        <v/>
      </c>
      <c r="BK943" s="55" t="str">
        <f t="shared" si="204"/>
        <v/>
      </c>
      <c r="BL943" s="55" t="str">
        <f t="shared" si="204"/>
        <v/>
      </c>
      <c r="BM943" s="55" t="str">
        <f t="shared" si="204"/>
        <v/>
      </c>
      <c r="BN943" s="55" t="str">
        <f t="shared" si="204"/>
        <v/>
      </c>
      <c r="BO943" s="55" t="str">
        <f t="shared" si="204"/>
        <v/>
      </c>
      <c r="BP943" s="55" t="str">
        <f t="shared" si="204"/>
        <v/>
      </c>
      <c r="BQ943" s="55" t="str">
        <f t="shared" si="204"/>
        <v/>
      </c>
      <c r="BR943" s="1" t="str">
        <f t="shared" si="193"/>
        <v>Base</v>
      </c>
      <c r="BS943" s="1" t="str">
        <f t="shared" si="194"/>
        <v/>
      </c>
      <c r="BT943" s="3">
        <f t="shared" si="195"/>
        <v>1</v>
      </c>
      <c r="BU943" s="11">
        <f t="shared" si="196"/>
        <v>-0.94</v>
      </c>
      <c r="BV943" s="11">
        <f t="shared" si="197"/>
        <v>-0.88</v>
      </c>
      <c r="BW943" s="11">
        <f t="shared" si="198"/>
        <v>0</v>
      </c>
      <c r="BX943" s="9">
        <f t="shared" si="199"/>
        <v>-0.94</v>
      </c>
      <c r="BY943" s="9">
        <f t="shared" si="200"/>
        <v>-0.88</v>
      </c>
      <c r="BZ943" s="9">
        <f t="shared" si="201"/>
        <v>2</v>
      </c>
    </row>
    <row r="944" spans="1:78" ht="15.5" x14ac:dyDescent="0.35">
      <c r="A944"/>
      <c r="B944"/>
      <c r="C944"/>
      <c r="D944"/>
      <c r="E944"/>
      <c r="F944"/>
      <c r="G944"/>
      <c r="H944"/>
      <c r="I944"/>
      <c r="J944"/>
      <c r="K944"/>
      <c r="L944"/>
      <c r="M944"/>
      <c r="N944"/>
      <c r="O944"/>
      <c r="P944"/>
      <c r="Q944"/>
      <c r="R944"/>
      <c r="S944"/>
      <c r="T944"/>
      <c r="U944"/>
      <c r="V944"/>
      <c r="W944"/>
      <c r="X944"/>
      <c r="Y944"/>
      <c r="Z944"/>
      <c r="AA944"/>
      <c r="AB944"/>
      <c r="AC944"/>
      <c r="AD944"/>
      <c r="AE944"/>
      <c r="AF944"/>
      <c r="AG944"/>
      <c r="AH944"/>
      <c r="AI944"/>
      <c r="AJ944"/>
      <c r="AK944"/>
      <c r="AL944"/>
      <c r="AM944"/>
      <c r="AN944"/>
      <c r="AO944"/>
      <c r="AP944"/>
      <c r="AQ944"/>
      <c r="AR944"/>
      <c r="AS944"/>
      <c r="AT944" s="12">
        <f>VLOOKUP($BR944,Tables!$D$14:$I$27,2,FALSE)*W944</f>
        <v>0</v>
      </c>
      <c r="AU944" s="12">
        <f>VLOOKUP($BR944,Tables!$D$14:$I$27,3,FALSE)</f>
        <v>0</v>
      </c>
      <c r="AV944" s="12">
        <f>VLOOKUP($BR944,Tables!$D$14:$I$27,4,FALSE)*W944</f>
        <v>0</v>
      </c>
      <c r="AW944" s="12">
        <f>VLOOKUP($BR944,Tables!$D$14:$I$27,5,FALSE)*W944</f>
        <v>0</v>
      </c>
      <c r="AX944">
        <f>IF(ISERROR(VLOOKUP(V944,Tables!$A$2:$B$27,2,FALSE))=TRUE,0,VLOOKUP(V944,Tables!$A$2:$B$27,2,FALSE))*VLOOKUP(BR944,Tables!$D$14:$J$27,7,FALSE)</f>
        <v>0</v>
      </c>
      <c r="AY944">
        <f>IF(ISERROR(VLOOKUP(BS944,Tables!$A$2:$B$31,2,FALSE))=TRUE,0,VLOOKUP(BS944,Tables!$A$2:$B$31,2,FALSE))</f>
        <v>0</v>
      </c>
      <c r="AZ944" s="12">
        <f>VLOOKUP($BR944,Tables!$D$14:$K$27,8,FALSE)</f>
        <v>0</v>
      </c>
      <c r="BA944" s="12">
        <f>IF(OR(BR944="T150",BR944="HYBT150"),W944*Tables!$L$23,0)</f>
        <v>0</v>
      </c>
      <c r="BB944" s="12">
        <f>IF(OR(BR944="T200",BR944="HYBT200"),W944*Tables!$E$24,0)</f>
        <v>0</v>
      </c>
      <c r="BC944" s="14">
        <f t="shared" si="192"/>
        <v>0</v>
      </c>
      <c r="BD944" s="55" t="str">
        <f t="shared" si="204"/>
        <v/>
      </c>
      <c r="BE944" s="55" t="str">
        <f t="shared" si="204"/>
        <v/>
      </c>
      <c r="BF944" s="55" t="str">
        <f t="shared" si="204"/>
        <v/>
      </c>
      <c r="BG944" s="55" t="str">
        <f t="shared" si="204"/>
        <v/>
      </c>
      <c r="BH944" s="55" t="str">
        <f t="shared" si="204"/>
        <v/>
      </c>
      <c r="BI944" s="55" t="str">
        <f t="shared" si="204"/>
        <v/>
      </c>
      <c r="BJ944" s="55" t="str">
        <f t="shared" si="204"/>
        <v/>
      </c>
      <c r="BK944" s="55" t="str">
        <f t="shared" si="204"/>
        <v/>
      </c>
      <c r="BL944" s="55" t="str">
        <f t="shared" si="204"/>
        <v/>
      </c>
      <c r="BM944" s="55" t="str">
        <f t="shared" si="204"/>
        <v/>
      </c>
      <c r="BN944" s="55" t="str">
        <f t="shared" si="204"/>
        <v/>
      </c>
      <c r="BO944" s="55" t="str">
        <f t="shared" si="204"/>
        <v/>
      </c>
      <c r="BP944" s="55" t="str">
        <f t="shared" si="204"/>
        <v/>
      </c>
      <c r="BQ944" s="55" t="str">
        <f t="shared" si="204"/>
        <v/>
      </c>
      <c r="BR944" s="1" t="str">
        <f t="shared" si="193"/>
        <v>Base</v>
      </c>
      <c r="BS944" s="1" t="str">
        <f t="shared" si="194"/>
        <v/>
      </c>
      <c r="BT944" s="3">
        <f t="shared" si="195"/>
        <v>1</v>
      </c>
      <c r="BU944" s="11">
        <f t="shared" si="196"/>
        <v>-0.94</v>
      </c>
      <c r="BV944" s="11">
        <f t="shared" si="197"/>
        <v>-0.88</v>
      </c>
      <c r="BW944" s="11">
        <f t="shared" si="198"/>
        <v>0</v>
      </c>
      <c r="BX944" s="9">
        <f t="shared" si="199"/>
        <v>-0.94</v>
      </c>
      <c r="BY944" s="9">
        <f t="shared" si="200"/>
        <v>-0.88</v>
      </c>
      <c r="BZ944" s="9">
        <f t="shared" si="201"/>
        <v>2</v>
      </c>
    </row>
    <row r="945" spans="1:78" ht="15.5" x14ac:dyDescent="0.35">
      <c r="A945"/>
      <c r="B945"/>
      <c r="C945"/>
      <c r="D945"/>
      <c r="E945"/>
      <c r="F945"/>
      <c r="G945"/>
      <c r="H945"/>
      <c r="I945"/>
      <c r="J945"/>
      <c r="K945"/>
      <c r="L945"/>
      <c r="M945"/>
      <c r="N945"/>
      <c r="O945"/>
      <c r="P945"/>
      <c r="Q945"/>
      <c r="R945"/>
      <c r="S945"/>
      <c r="T945"/>
      <c r="U945"/>
      <c r="V945"/>
      <c r="W945"/>
      <c r="X945"/>
      <c r="Y945"/>
      <c r="Z945"/>
      <c r="AA945"/>
      <c r="AB945"/>
      <c r="AC945"/>
      <c r="AD945"/>
      <c r="AE945"/>
      <c r="AF945"/>
      <c r="AG945"/>
      <c r="AH945"/>
      <c r="AI945"/>
      <c r="AJ945"/>
      <c r="AK945"/>
      <c r="AL945"/>
      <c r="AM945"/>
      <c r="AN945"/>
      <c r="AO945"/>
      <c r="AP945"/>
      <c r="AQ945"/>
      <c r="AR945"/>
      <c r="AS945"/>
      <c r="AT945" s="12">
        <f>VLOOKUP($BR945,Tables!$D$14:$I$27,2,FALSE)*W945</f>
        <v>0</v>
      </c>
      <c r="AU945" s="12">
        <f>VLOOKUP($BR945,Tables!$D$14:$I$27,3,FALSE)</f>
        <v>0</v>
      </c>
      <c r="AV945" s="12">
        <f>VLOOKUP($BR945,Tables!$D$14:$I$27,4,FALSE)*W945</f>
        <v>0</v>
      </c>
      <c r="AW945" s="12">
        <f>VLOOKUP($BR945,Tables!$D$14:$I$27,5,FALSE)*W945</f>
        <v>0</v>
      </c>
      <c r="AX945">
        <f>IF(ISERROR(VLOOKUP(V945,Tables!$A$2:$B$27,2,FALSE))=TRUE,0,VLOOKUP(V945,Tables!$A$2:$B$27,2,FALSE))*VLOOKUP(BR945,Tables!$D$14:$J$27,7,FALSE)</f>
        <v>0</v>
      </c>
      <c r="AY945">
        <f>IF(ISERROR(VLOOKUP(BS945,Tables!$A$2:$B$31,2,FALSE))=TRUE,0,VLOOKUP(BS945,Tables!$A$2:$B$31,2,FALSE))</f>
        <v>0</v>
      </c>
      <c r="AZ945" s="12">
        <f>VLOOKUP($BR945,Tables!$D$14:$K$27,8,FALSE)</f>
        <v>0</v>
      </c>
      <c r="BA945" s="12">
        <f>IF(OR(BR945="T150",BR945="HYBT150"),W945*Tables!$L$23,0)</f>
        <v>0</v>
      </c>
      <c r="BB945" s="12">
        <f>IF(OR(BR945="T200",BR945="HYBT200"),W945*Tables!$E$24,0)</f>
        <v>0</v>
      </c>
      <c r="BC945" s="14">
        <f t="shared" si="192"/>
        <v>0</v>
      </c>
      <c r="BD945" s="55" t="str">
        <f t="shared" si="204"/>
        <v/>
      </c>
      <c r="BE945" s="55" t="str">
        <f t="shared" si="204"/>
        <v/>
      </c>
      <c r="BF945" s="55" t="str">
        <f t="shared" si="204"/>
        <v/>
      </c>
      <c r="BG945" s="55" t="str">
        <f t="shared" si="204"/>
        <v/>
      </c>
      <c r="BH945" s="55" t="str">
        <f t="shared" si="204"/>
        <v/>
      </c>
      <c r="BI945" s="55" t="str">
        <f t="shared" si="204"/>
        <v/>
      </c>
      <c r="BJ945" s="55" t="str">
        <f t="shared" si="204"/>
        <v/>
      </c>
      <c r="BK945" s="55" t="str">
        <f t="shared" si="204"/>
        <v/>
      </c>
      <c r="BL945" s="55" t="str">
        <f t="shared" si="204"/>
        <v/>
      </c>
      <c r="BM945" s="55" t="str">
        <f t="shared" si="204"/>
        <v/>
      </c>
      <c r="BN945" s="55" t="str">
        <f t="shared" si="204"/>
        <v/>
      </c>
      <c r="BO945" s="55" t="str">
        <f t="shared" si="204"/>
        <v/>
      </c>
      <c r="BP945" s="55" t="str">
        <f t="shared" si="204"/>
        <v/>
      </c>
      <c r="BQ945" s="55" t="str">
        <f t="shared" si="204"/>
        <v/>
      </c>
      <c r="BR945" s="1" t="str">
        <f t="shared" si="193"/>
        <v>Base</v>
      </c>
      <c r="BS945" s="1" t="str">
        <f t="shared" si="194"/>
        <v/>
      </c>
      <c r="BT945" s="3">
        <f t="shared" si="195"/>
        <v>1</v>
      </c>
      <c r="BU945" s="11">
        <f t="shared" si="196"/>
        <v>-0.94</v>
      </c>
      <c r="BV945" s="11">
        <f t="shared" si="197"/>
        <v>-0.88</v>
      </c>
      <c r="BW945" s="11">
        <f t="shared" si="198"/>
        <v>0</v>
      </c>
      <c r="BX945" s="9">
        <f t="shared" si="199"/>
        <v>-0.94</v>
      </c>
      <c r="BY945" s="9">
        <f t="shared" si="200"/>
        <v>-0.88</v>
      </c>
      <c r="BZ945" s="9">
        <f t="shared" si="201"/>
        <v>2</v>
      </c>
    </row>
    <row r="946" spans="1:78" ht="15.5" x14ac:dyDescent="0.35">
      <c r="A946"/>
      <c r="B946"/>
      <c r="C946"/>
      <c r="D946"/>
      <c r="E946"/>
      <c r="F946"/>
      <c r="G946"/>
      <c r="H946"/>
      <c r="I946"/>
      <c r="J946"/>
      <c r="K946"/>
      <c r="L946"/>
      <c r="M946"/>
      <c r="N946"/>
      <c r="O946"/>
      <c r="P946"/>
      <c r="Q946"/>
      <c r="R946"/>
      <c r="S946"/>
      <c r="T946"/>
      <c r="U946"/>
      <c r="V946"/>
      <c r="W946"/>
      <c r="X946"/>
      <c r="Y946"/>
      <c r="Z946"/>
      <c r="AA946"/>
      <c r="AB946"/>
      <c r="AC946"/>
      <c r="AD946"/>
      <c r="AE946"/>
      <c r="AF946"/>
      <c r="AG946"/>
      <c r="AH946"/>
      <c r="AI946"/>
      <c r="AJ946"/>
      <c r="AK946"/>
      <c r="AL946"/>
      <c r="AM946"/>
      <c r="AN946"/>
      <c r="AO946"/>
      <c r="AP946"/>
      <c r="AQ946"/>
      <c r="AR946"/>
      <c r="AS946"/>
      <c r="AT946" s="12">
        <f>VLOOKUP($BR946,Tables!$D$14:$I$27,2,FALSE)*W946</f>
        <v>0</v>
      </c>
      <c r="AU946" s="12">
        <f>VLOOKUP($BR946,Tables!$D$14:$I$27,3,FALSE)</f>
        <v>0</v>
      </c>
      <c r="AV946" s="12">
        <f>VLOOKUP($BR946,Tables!$D$14:$I$27,4,FALSE)*W946</f>
        <v>0</v>
      </c>
      <c r="AW946" s="12">
        <f>VLOOKUP($BR946,Tables!$D$14:$I$27,5,FALSE)*W946</f>
        <v>0</v>
      </c>
      <c r="AX946">
        <f>IF(ISERROR(VLOOKUP(V946,Tables!$A$2:$B$27,2,FALSE))=TRUE,0,VLOOKUP(V946,Tables!$A$2:$B$27,2,FALSE))*VLOOKUP(BR946,Tables!$D$14:$J$27,7,FALSE)</f>
        <v>0</v>
      </c>
      <c r="AY946">
        <f>IF(ISERROR(VLOOKUP(BS946,Tables!$A$2:$B$31,2,FALSE))=TRUE,0,VLOOKUP(BS946,Tables!$A$2:$B$31,2,FALSE))</f>
        <v>0</v>
      </c>
      <c r="AZ946" s="12">
        <f>VLOOKUP($BR946,Tables!$D$14:$K$27,8,FALSE)</f>
        <v>0</v>
      </c>
      <c r="BA946" s="12">
        <f>IF(OR(BR946="T150",BR946="HYBT150"),W946*Tables!$L$23,0)</f>
        <v>0</v>
      </c>
      <c r="BB946" s="12">
        <f>IF(OR(BR946="T200",BR946="HYBT200"),W946*Tables!$E$24,0)</f>
        <v>0</v>
      </c>
      <c r="BC946" s="14">
        <f t="shared" si="192"/>
        <v>0</v>
      </c>
      <c r="BD946" s="55" t="str">
        <f t="shared" si="204"/>
        <v/>
      </c>
      <c r="BE946" s="55" t="str">
        <f t="shared" si="204"/>
        <v/>
      </c>
      <c r="BF946" s="55" t="str">
        <f t="shared" si="204"/>
        <v/>
      </c>
      <c r="BG946" s="55" t="str">
        <f t="shared" si="204"/>
        <v/>
      </c>
      <c r="BH946" s="55" t="str">
        <f t="shared" si="204"/>
        <v/>
      </c>
      <c r="BI946" s="55" t="str">
        <f t="shared" si="204"/>
        <v/>
      </c>
      <c r="BJ946" s="55" t="str">
        <f t="shared" si="204"/>
        <v/>
      </c>
      <c r="BK946" s="55" t="str">
        <f t="shared" si="204"/>
        <v/>
      </c>
      <c r="BL946" s="55" t="str">
        <f t="shared" si="204"/>
        <v/>
      </c>
      <c r="BM946" s="55" t="str">
        <f t="shared" si="204"/>
        <v/>
      </c>
      <c r="BN946" s="55" t="str">
        <f t="shared" si="204"/>
        <v/>
      </c>
      <c r="BO946" s="55" t="str">
        <f t="shared" si="204"/>
        <v/>
      </c>
      <c r="BP946" s="55" t="str">
        <f t="shared" si="204"/>
        <v/>
      </c>
      <c r="BQ946" s="55" t="str">
        <f t="shared" si="204"/>
        <v/>
      </c>
      <c r="BR946" s="1" t="str">
        <f t="shared" si="193"/>
        <v>Base</v>
      </c>
      <c r="BS946" s="1" t="str">
        <f t="shared" si="194"/>
        <v/>
      </c>
      <c r="BT946" s="3">
        <f t="shared" si="195"/>
        <v>1</v>
      </c>
      <c r="BU946" s="11">
        <f t="shared" si="196"/>
        <v>-0.94</v>
      </c>
      <c r="BV946" s="11">
        <f t="shared" si="197"/>
        <v>-0.88</v>
      </c>
      <c r="BW946" s="11">
        <f t="shared" si="198"/>
        <v>0</v>
      </c>
      <c r="BX946" s="9">
        <f t="shared" si="199"/>
        <v>-0.94</v>
      </c>
      <c r="BY946" s="9">
        <f t="shared" si="200"/>
        <v>-0.88</v>
      </c>
      <c r="BZ946" s="9">
        <f t="shared" si="201"/>
        <v>2</v>
      </c>
    </row>
    <row r="947" spans="1:78" ht="15.5" x14ac:dyDescent="0.35">
      <c r="A947"/>
      <c r="B947"/>
      <c r="C947"/>
      <c r="D947"/>
      <c r="E947"/>
      <c r="F947"/>
      <c r="G947"/>
      <c r="H947"/>
      <c r="I947"/>
      <c r="J947"/>
      <c r="K947"/>
      <c r="L947"/>
      <c r="M947"/>
      <c r="N947"/>
      <c r="O947"/>
      <c r="P947"/>
      <c r="Q947"/>
      <c r="R947"/>
      <c r="S947"/>
      <c r="T947"/>
      <c r="U947"/>
      <c r="V947"/>
      <c r="W947"/>
      <c r="X947"/>
      <c r="Y947"/>
      <c r="Z947"/>
      <c r="AA947"/>
      <c r="AB947"/>
      <c r="AC947"/>
      <c r="AD947"/>
      <c r="AE947"/>
      <c r="AF947"/>
      <c r="AG947"/>
      <c r="AH947"/>
      <c r="AI947"/>
      <c r="AJ947"/>
      <c r="AK947"/>
      <c r="AL947"/>
      <c r="AM947"/>
      <c r="AN947"/>
      <c r="AO947"/>
      <c r="AP947"/>
      <c r="AQ947"/>
      <c r="AR947"/>
      <c r="AS947"/>
      <c r="AT947" s="12">
        <f>VLOOKUP($BR947,Tables!$D$14:$I$27,2,FALSE)*W947</f>
        <v>0</v>
      </c>
      <c r="AU947" s="12">
        <f>VLOOKUP($BR947,Tables!$D$14:$I$27,3,FALSE)</f>
        <v>0</v>
      </c>
      <c r="AV947" s="12">
        <f>VLOOKUP($BR947,Tables!$D$14:$I$27,4,FALSE)*W947</f>
        <v>0</v>
      </c>
      <c r="AW947" s="12">
        <f>VLOOKUP($BR947,Tables!$D$14:$I$27,5,FALSE)*W947</f>
        <v>0</v>
      </c>
      <c r="AX947">
        <f>IF(ISERROR(VLOOKUP(V947,Tables!$A$2:$B$27,2,FALSE))=TRUE,0,VLOOKUP(V947,Tables!$A$2:$B$27,2,FALSE))*VLOOKUP(BR947,Tables!$D$14:$J$27,7,FALSE)</f>
        <v>0</v>
      </c>
      <c r="AY947">
        <f>IF(ISERROR(VLOOKUP(BS947,Tables!$A$2:$B$31,2,FALSE))=TRUE,0,VLOOKUP(BS947,Tables!$A$2:$B$31,2,FALSE))</f>
        <v>0</v>
      </c>
      <c r="AZ947" s="12">
        <f>VLOOKUP($BR947,Tables!$D$14:$K$27,8,FALSE)</f>
        <v>0</v>
      </c>
      <c r="BA947" s="12">
        <f>IF(OR(BR947="T150",BR947="HYBT150"),W947*Tables!$L$23,0)</f>
        <v>0</v>
      </c>
      <c r="BB947" s="12">
        <f>IF(OR(BR947="T200",BR947="HYBT200"),W947*Tables!$E$24,0)</f>
        <v>0</v>
      </c>
      <c r="BC947" s="14">
        <f t="shared" si="192"/>
        <v>0</v>
      </c>
      <c r="BD947" s="55" t="str">
        <f t="shared" si="204"/>
        <v/>
      </c>
      <c r="BE947" s="55" t="str">
        <f t="shared" si="204"/>
        <v/>
      </c>
      <c r="BF947" s="55" t="str">
        <f t="shared" si="204"/>
        <v/>
      </c>
      <c r="BG947" s="55" t="str">
        <f t="shared" si="204"/>
        <v/>
      </c>
      <c r="BH947" s="55" t="str">
        <f t="shared" si="204"/>
        <v/>
      </c>
      <c r="BI947" s="55" t="str">
        <f t="shared" si="204"/>
        <v/>
      </c>
      <c r="BJ947" s="55" t="str">
        <f t="shared" si="204"/>
        <v/>
      </c>
      <c r="BK947" s="55" t="str">
        <f t="shared" si="204"/>
        <v/>
      </c>
      <c r="BL947" s="55" t="str">
        <f t="shared" si="204"/>
        <v/>
      </c>
      <c r="BM947" s="55" t="str">
        <f t="shared" si="204"/>
        <v/>
      </c>
      <c r="BN947" s="55" t="str">
        <f t="shared" si="204"/>
        <v/>
      </c>
      <c r="BO947" s="55" t="str">
        <f t="shared" si="204"/>
        <v/>
      </c>
      <c r="BP947" s="55" t="str">
        <f t="shared" si="204"/>
        <v/>
      </c>
      <c r="BQ947" s="55" t="str">
        <f t="shared" si="204"/>
        <v/>
      </c>
      <c r="BR947" s="1" t="str">
        <f t="shared" si="193"/>
        <v>Base</v>
      </c>
      <c r="BS947" s="1" t="str">
        <f t="shared" si="194"/>
        <v/>
      </c>
      <c r="BT947" s="3">
        <f t="shared" si="195"/>
        <v>1</v>
      </c>
      <c r="BU947" s="11">
        <f t="shared" si="196"/>
        <v>-0.94</v>
      </c>
      <c r="BV947" s="11">
        <f t="shared" si="197"/>
        <v>-0.88</v>
      </c>
      <c r="BW947" s="11">
        <f t="shared" si="198"/>
        <v>0</v>
      </c>
      <c r="BX947" s="9">
        <f t="shared" si="199"/>
        <v>-0.94</v>
      </c>
      <c r="BY947" s="9">
        <f t="shared" si="200"/>
        <v>-0.88</v>
      </c>
      <c r="BZ947" s="9">
        <f t="shared" si="201"/>
        <v>2</v>
      </c>
    </row>
    <row r="948" spans="1:78" ht="15.5" x14ac:dyDescent="0.35">
      <c r="A948"/>
      <c r="B948"/>
      <c r="C948"/>
      <c r="D948"/>
      <c r="E948"/>
      <c r="F948"/>
      <c r="G948"/>
      <c r="H948"/>
      <c r="I948"/>
      <c r="J948"/>
      <c r="K948"/>
      <c r="L948"/>
      <c r="M948"/>
      <c r="N948"/>
      <c r="O948"/>
      <c r="P948"/>
      <c r="Q948"/>
      <c r="R948"/>
      <c r="S948"/>
      <c r="T948"/>
      <c r="U948"/>
      <c r="V948"/>
      <c r="W948"/>
      <c r="X948"/>
      <c r="Y948"/>
      <c r="Z948"/>
      <c r="AA948"/>
      <c r="AB948"/>
      <c r="AC948"/>
      <c r="AD948"/>
      <c r="AE948"/>
      <c r="AF948"/>
      <c r="AG948"/>
      <c r="AH948"/>
      <c r="AI948"/>
      <c r="AJ948"/>
      <c r="AK948"/>
      <c r="AL948"/>
      <c r="AM948"/>
      <c r="AN948"/>
      <c r="AO948"/>
      <c r="AP948"/>
      <c r="AQ948"/>
      <c r="AR948"/>
      <c r="AS948"/>
      <c r="AT948" s="12">
        <f>VLOOKUP($BR948,Tables!$D$14:$I$27,2,FALSE)*W948</f>
        <v>0</v>
      </c>
      <c r="AU948" s="12">
        <f>VLOOKUP($BR948,Tables!$D$14:$I$27,3,FALSE)</f>
        <v>0</v>
      </c>
      <c r="AV948" s="12">
        <f>VLOOKUP($BR948,Tables!$D$14:$I$27,4,FALSE)*W948</f>
        <v>0</v>
      </c>
      <c r="AW948" s="12">
        <f>VLOOKUP($BR948,Tables!$D$14:$I$27,5,FALSE)*W948</f>
        <v>0</v>
      </c>
      <c r="AX948">
        <f>IF(ISERROR(VLOOKUP(V948,Tables!$A$2:$B$27,2,FALSE))=TRUE,0,VLOOKUP(V948,Tables!$A$2:$B$27,2,FALSE))*VLOOKUP(BR948,Tables!$D$14:$J$27,7,FALSE)</f>
        <v>0</v>
      </c>
      <c r="AY948">
        <f>IF(ISERROR(VLOOKUP(BS948,Tables!$A$2:$B$31,2,FALSE))=TRUE,0,VLOOKUP(BS948,Tables!$A$2:$B$31,2,FALSE))</f>
        <v>0</v>
      </c>
      <c r="AZ948" s="12">
        <f>VLOOKUP($BR948,Tables!$D$14:$K$27,8,FALSE)</f>
        <v>0</v>
      </c>
      <c r="BA948" s="12">
        <f>IF(OR(BR948="T150",BR948="HYBT150"),W948*Tables!$L$23,0)</f>
        <v>0</v>
      </c>
      <c r="BB948" s="12">
        <f>IF(OR(BR948="T200",BR948="HYBT200"),W948*Tables!$E$24,0)</f>
        <v>0</v>
      </c>
      <c r="BC948" s="14">
        <f t="shared" si="192"/>
        <v>0</v>
      </c>
      <c r="BD948" s="55" t="str">
        <f t="shared" si="204"/>
        <v/>
      </c>
      <c r="BE948" s="55" t="str">
        <f t="shared" si="204"/>
        <v/>
      </c>
      <c r="BF948" s="55" t="str">
        <f t="shared" si="204"/>
        <v/>
      </c>
      <c r="BG948" s="55" t="str">
        <f t="shared" si="204"/>
        <v/>
      </c>
      <c r="BH948" s="55" t="str">
        <f t="shared" si="204"/>
        <v/>
      </c>
      <c r="BI948" s="55" t="str">
        <f t="shared" si="204"/>
        <v/>
      </c>
      <c r="BJ948" s="55" t="str">
        <f t="shared" si="204"/>
        <v/>
      </c>
      <c r="BK948" s="55" t="str">
        <f t="shared" si="204"/>
        <v/>
      </c>
      <c r="BL948" s="55" t="str">
        <f t="shared" si="204"/>
        <v/>
      </c>
      <c r="BM948" s="55" t="str">
        <f t="shared" si="204"/>
        <v/>
      </c>
      <c r="BN948" s="55" t="str">
        <f t="shared" si="204"/>
        <v/>
      </c>
      <c r="BO948" s="55" t="str">
        <f t="shared" si="204"/>
        <v/>
      </c>
      <c r="BP948" s="55" t="str">
        <f t="shared" si="204"/>
        <v/>
      </c>
      <c r="BQ948" s="55" t="str">
        <f t="shared" si="204"/>
        <v/>
      </c>
      <c r="BR948" s="1" t="str">
        <f t="shared" si="193"/>
        <v>Base</v>
      </c>
      <c r="BS948" s="1" t="str">
        <f t="shared" si="194"/>
        <v/>
      </c>
      <c r="BT948" s="3">
        <f t="shared" si="195"/>
        <v>1</v>
      </c>
      <c r="BU948" s="11">
        <f t="shared" si="196"/>
        <v>-0.94</v>
      </c>
      <c r="BV948" s="11">
        <f t="shared" si="197"/>
        <v>-0.88</v>
      </c>
      <c r="BW948" s="11">
        <f t="shared" si="198"/>
        <v>0</v>
      </c>
      <c r="BX948" s="9">
        <f t="shared" si="199"/>
        <v>-0.94</v>
      </c>
      <c r="BY948" s="9">
        <f t="shared" si="200"/>
        <v>-0.88</v>
      </c>
      <c r="BZ948" s="9">
        <f t="shared" si="201"/>
        <v>2</v>
      </c>
    </row>
    <row r="949" spans="1:78" ht="15.5" x14ac:dyDescent="0.35">
      <c r="A949"/>
      <c r="B949"/>
      <c r="C949"/>
      <c r="D949"/>
      <c r="E949"/>
      <c r="F949"/>
      <c r="G949"/>
      <c r="H949"/>
      <c r="I949"/>
      <c r="J949"/>
      <c r="K949"/>
      <c r="L949"/>
      <c r="M949"/>
      <c r="N949"/>
      <c r="O949"/>
      <c r="P949"/>
      <c r="Q949"/>
      <c r="R949"/>
      <c r="S949"/>
      <c r="T949"/>
      <c r="U949"/>
      <c r="V949"/>
      <c r="W949"/>
      <c r="X949"/>
      <c r="Y949"/>
      <c r="Z949"/>
      <c r="AA949"/>
      <c r="AB949"/>
      <c r="AC949"/>
      <c r="AD949"/>
      <c r="AE949"/>
      <c r="AF949"/>
      <c r="AG949"/>
      <c r="AH949"/>
      <c r="AI949"/>
      <c r="AJ949"/>
      <c r="AK949"/>
      <c r="AL949"/>
      <c r="AM949"/>
      <c r="AN949"/>
      <c r="AO949"/>
      <c r="AP949"/>
      <c r="AQ949"/>
      <c r="AR949"/>
      <c r="AS949"/>
      <c r="AT949" s="12">
        <f>VLOOKUP($BR949,Tables!$D$14:$I$27,2,FALSE)*W949</f>
        <v>0</v>
      </c>
      <c r="AU949" s="12">
        <f>VLOOKUP($BR949,Tables!$D$14:$I$27,3,FALSE)</f>
        <v>0</v>
      </c>
      <c r="AV949" s="12">
        <f>VLOOKUP($BR949,Tables!$D$14:$I$27,4,FALSE)*W949</f>
        <v>0</v>
      </c>
      <c r="AW949" s="12">
        <f>VLOOKUP($BR949,Tables!$D$14:$I$27,5,FALSE)*W949</f>
        <v>0</v>
      </c>
      <c r="AX949">
        <f>IF(ISERROR(VLOOKUP(V949,Tables!$A$2:$B$27,2,FALSE))=TRUE,0,VLOOKUP(V949,Tables!$A$2:$B$27,2,FALSE))*VLOOKUP(BR949,Tables!$D$14:$J$27,7,FALSE)</f>
        <v>0</v>
      </c>
      <c r="AY949">
        <f>IF(ISERROR(VLOOKUP(BS949,Tables!$A$2:$B$31,2,FALSE))=TRUE,0,VLOOKUP(BS949,Tables!$A$2:$B$31,2,FALSE))</f>
        <v>0</v>
      </c>
      <c r="AZ949" s="12">
        <f>VLOOKUP($BR949,Tables!$D$14:$K$27,8,FALSE)</f>
        <v>0</v>
      </c>
      <c r="BA949" s="12">
        <f>IF(OR(BR949="T150",BR949="HYBT150"),W949*Tables!$L$23,0)</f>
        <v>0</v>
      </c>
      <c r="BB949" s="12">
        <f>IF(OR(BR949="T200",BR949="HYBT200"),W949*Tables!$E$24,0)</f>
        <v>0</v>
      </c>
      <c r="BC949" s="14">
        <f t="shared" si="192"/>
        <v>0</v>
      </c>
      <c r="BD949" s="55" t="str">
        <f t="shared" si="204"/>
        <v/>
      </c>
      <c r="BE949" s="55" t="str">
        <f t="shared" si="204"/>
        <v/>
      </c>
      <c r="BF949" s="55" t="str">
        <f t="shared" si="204"/>
        <v/>
      </c>
      <c r="BG949" s="55" t="str">
        <f t="shared" si="204"/>
        <v/>
      </c>
      <c r="BH949" s="55" t="str">
        <f t="shared" si="204"/>
        <v/>
      </c>
      <c r="BI949" s="55" t="str">
        <f t="shared" si="204"/>
        <v/>
      </c>
      <c r="BJ949" s="55" t="str">
        <f t="shared" si="204"/>
        <v/>
      </c>
      <c r="BK949" s="55" t="str">
        <f t="shared" si="204"/>
        <v/>
      </c>
      <c r="BL949" s="55" t="str">
        <f t="shared" si="204"/>
        <v/>
      </c>
      <c r="BM949" s="55" t="str">
        <f t="shared" si="204"/>
        <v/>
      </c>
      <c r="BN949" s="55" t="str">
        <f t="shared" si="204"/>
        <v/>
      </c>
      <c r="BO949" s="55" t="str">
        <f t="shared" si="204"/>
        <v/>
      </c>
      <c r="BP949" s="55" t="str">
        <f t="shared" si="204"/>
        <v/>
      </c>
      <c r="BQ949" s="55" t="str">
        <f t="shared" si="204"/>
        <v/>
      </c>
      <c r="BR949" s="1" t="str">
        <f t="shared" si="193"/>
        <v>Base</v>
      </c>
      <c r="BS949" s="1" t="str">
        <f t="shared" si="194"/>
        <v/>
      </c>
      <c r="BT949" s="3">
        <f t="shared" si="195"/>
        <v>1</v>
      </c>
      <c r="BU949" s="11">
        <f t="shared" si="196"/>
        <v>-0.94</v>
      </c>
      <c r="BV949" s="11">
        <f t="shared" si="197"/>
        <v>-0.88</v>
      </c>
      <c r="BW949" s="11">
        <f t="shared" si="198"/>
        <v>0</v>
      </c>
      <c r="BX949" s="9">
        <f t="shared" si="199"/>
        <v>-0.94</v>
      </c>
      <c r="BY949" s="9">
        <f t="shared" si="200"/>
        <v>-0.88</v>
      </c>
      <c r="BZ949" s="9">
        <f t="shared" si="201"/>
        <v>2</v>
      </c>
    </row>
    <row r="950" spans="1:78" ht="15.5" x14ac:dyDescent="0.35">
      <c r="A950"/>
      <c r="B950"/>
      <c r="C950"/>
      <c r="D950"/>
      <c r="E950"/>
      <c r="F950"/>
      <c r="G950"/>
      <c r="H950"/>
      <c r="I950"/>
      <c r="J950"/>
      <c r="K950"/>
      <c r="L950"/>
      <c r="M950"/>
      <c r="N950"/>
      <c r="O950"/>
      <c r="P950"/>
      <c r="Q950"/>
      <c r="R950"/>
      <c r="S950"/>
      <c r="T950"/>
      <c r="U950"/>
      <c r="V950"/>
      <c r="W950"/>
      <c r="X950"/>
      <c r="Y950"/>
      <c r="Z950"/>
      <c r="AA950"/>
      <c r="AB950"/>
      <c r="AC950"/>
      <c r="AD950"/>
      <c r="AE950"/>
      <c r="AF950"/>
      <c r="AG950"/>
      <c r="AH950"/>
      <c r="AI950"/>
      <c r="AJ950"/>
      <c r="AK950"/>
      <c r="AL950"/>
      <c r="AM950"/>
      <c r="AN950"/>
      <c r="AO950"/>
      <c r="AP950"/>
      <c r="AQ950"/>
      <c r="AR950"/>
      <c r="AS950"/>
      <c r="AT950" s="12">
        <f>VLOOKUP($BR950,Tables!$D$14:$I$27,2,FALSE)*W950</f>
        <v>0</v>
      </c>
      <c r="AU950" s="12">
        <f>VLOOKUP($BR950,Tables!$D$14:$I$27,3,FALSE)</f>
        <v>0</v>
      </c>
      <c r="AV950" s="12">
        <f>VLOOKUP($BR950,Tables!$D$14:$I$27,4,FALSE)*W950</f>
        <v>0</v>
      </c>
      <c r="AW950" s="12">
        <f>VLOOKUP($BR950,Tables!$D$14:$I$27,5,FALSE)*W950</f>
        <v>0</v>
      </c>
      <c r="AX950">
        <f>IF(ISERROR(VLOOKUP(V950,Tables!$A$2:$B$27,2,FALSE))=TRUE,0,VLOOKUP(V950,Tables!$A$2:$B$27,2,FALSE))*VLOOKUP(BR950,Tables!$D$14:$J$27,7,FALSE)</f>
        <v>0</v>
      </c>
      <c r="AY950">
        <f>IF(ISERROR(VLOOKUP(BS950,Tables!$A$2:$B$31,2,FALSE))=TRUE,0,VLOOKUP(BS950,Tables!$A$2:$B$31,2,FALSE))</f>
        <v>0</v>
      </c>
      <c r="AZ950" s="12">
        <f>VLOOKUP($BR950,Tables!$D$14:$K$27,8,FALSE)</f>
        <v>0</v>
      </c>
      <c r="BA950" s="12">
        <f>IF(OR(BR950="T150",BR950="HYBT150"),W950*Tables!$L$23,0)</f>
        <v>0</v>
      </c>
      <c r="BB950" s="12">
        <f>IF(OR(BR950="T200",BR950="HYBT200"),W950*Tables!$E$24,0)</f>
        <v>0</v>
      </c>
      <c r="BC950" s="14">
        <f t="shared" si="192"/>
        <v>0</v>
      </c>
      <c r="BD950" s="55" t="str">
        <f t="shared" si="204"/>
        <v/>
      </c>
      <c r="BE950" s="55" t="str">
        <f t="shared" si="204"/>
        <v/>
      </c>
      <c r="BF950" s="55" t="str">
        <f t="shared" si="204"/>
        <v/>
      </c>
      <c r="BG950" s="55" t="str">
        <f t="shared" si="204"/>
        <v/>
      </c>
      <c r="BH950" s="55" t="str">
        <f t="shared" si="204"/>
        <v/>
      </c>
      <c r="BI950" s="55" t="str">
        <f t="shared" si="204"/>
        <v/>
      </c>
      <c r="BJ950" s="55" t="str">
        <f t="shared" si="204"/>
        <v/>
      </c>
      <c r="BK950" s="55" t="str">
        <f t="shared" si="204"/>
        <v/>
      </c>
      <c r="BL950" s="55" t="str">
        <f t="shared" si="204"/>
        <v/>
      </c>
      <c r="BM950" s="55" t="str">
        <f t="shared" si="204"/>
        <v/>
      </c>
      <c r="BN950" s="55" t="str">
        <f t="shared" si="204"/>
        <v/>
      </c>
      <c r="BO950" s="55" t="str">
        <f t="shared" si="204"/>
        <v/>
      </c>
      <c r="BP950" s="55" t="str">
        <f t="shared" si="204"/>
        <v/>
      </c>
      <c r="BQ950" s="55" t="str">
        <f t="shared" si="204"/>
        <v/>
      </c>
      <c r="BR950" s="1" t="str">
        <f t="shared" si="193"/>
        <v>Base</v>
      </c>
      <c r="BS950" s="1" t="str">
        <f t="shared" si="194"/>
        <v/>
      </c>
      <c r="BT950" s="3">
        <f t="shared" si="195"/>
        <v>1</v>
      </c>
      <c r="BU950" s="11">
        <f t="shared" si="196"/>
        <v>-0.94</v>
      </c>
      <c r="BV950" s="11">
        <f t="shared" si="197"/>
        <v>-0.88</v>
      </c>
      <c r="BW950" s="11">
        <f t="shared" si="198"/>
        <v>0</v>
      </c>
      <c r="BX950" s="9">
        <f t="shared" si="199"/>
        <v>-0.94</v>
      </c>
      <c r="BY950" s="9">
        <f t="shared" si="200"/>
        <v>-0.88</v>
      </c>
      <c r="BZ950" s="9">
        <f t="shared" si="201"/>
        <v>2</v>
      </c>
    </row>
    <row r="951" spans="1:78" ht="15.5" x14ac:dyDescent="0.35">
      <c r="A951"/>
      <c r="B951"/>
      <c r="C951"/>
      <c r="D951"/>
      <c r="E951"/>
      <c r="F951"/>
      <c r="G951"/>
      <c r="H951"/>
      <c r="I951"/>
      <c r="J951"/>
      <c r="K951"/>
      <c r="L951"/>
      <c r="M951"/>
      <c r="N951"/>
      <c r="O951"/>
      <c r="P951"/>
      <c r="Q951"/>
      <c r="R951"/>
      <c r="S951"/>
      <c r="T951"/>
      <c r="U951"/>
      <c r="V951"/>
      <c r="W951"/>
      <c r="X951"/>
      <c r="Y951"/>
      <c r="Z951"/>
      <c r="AA951"/>
      <c r="AB951"/>
      <c r="AC951"/>
      <c r="AD951"/>
      <c r="AE951"/>
      <c r="AF951"/>
      <c r="AG951"/>
      <c r="AH951"/>
      <c r="AI951"/>
      <c r="AJ951"/>
      <c r="AK951"/>
      <c r="AL951"/>
      <c r="AM951"/>
      <c r="AN951"/>
      <c r="AO951"/>
      <c r="AP951"/>
      <c r="AQ951"/>
      <c r="AR951"/>
      <c r="AS951"/>
      <c r="AT951" s="12">
        <f>VLOOKUP($BR951,Tables!$D$14:$I$27,2,FALSE)*W951</f>
        <v>0</v>
      </c>
      <c r="AU951" s="12">
        <f>VLOOKUP($BR951,Tables!$D$14:$I$27,3,FALSE)</f>
        <v>0</v>
      </c>
      <c r="AV951" s="12">
        <f>VLOOKUP($BR951,Tables!$D$14:$I$27,4,FALSE)*W951</f>
        <v>0</v>
      </c>
      <c r="AW951" s="12">
        <f>VLOOKUP($BR951,Tables!$D$14:$I$27,5,FALSE)*W951</f>
        <v>0</v>
      </c>
      <c r="AX951">
        <f>IF(ISERROR(VLOOKUP(V951,Tables!$A$2:$B$27,2,FALSE))=TRUE,0,VLOOKUP(V951,Tables!$A$2:$B$27,2,FALSE))*VLOOKUP(BR951,Tables!$D$14:$J$27,7,FALSE)</f>
        <v>0</v>
      </c>
      <c r="AY951">
        <f>IF(ISERROR(VLOOKUP(BS951,Tables!$A$2:$B$31,2,FALSE))=TRUE,0,VLOOKUP(BS951,Tables!$A$2:$B$31,2,FALSE))</f>
        <v>0</v>
      </c>
      <c r="AZ951" s="12">
        <f>VLOOKUP($BR951,Tables!$D$14:$K$27,8,FALSE)</f>
        <v>0</v>
      </c>
      <c r="BA951" s="12">
        <f>IF(OR(BR951="T150",BR951="HYBT150"),W951*Tables!$L$23,0)</f>
        <v>0</v>
      </c>
      <c r="BB951" s="12">
        <f>IF(OR(BR951="T200",BR951="HYBT200"),W951*Tables!$E$24,0)</f>
        <v>0</v>
      </c>
      <c r="BC951" s="14">
        <f t="shared" si="192"/>
        <v>0</v>
      </c>
      <c r="BD951" s="55" t="str">
        <f t="shared" si="204"/>
        <v/>
      </c>
      <c r="BE951" s="55" t="str">
        <f t="shared" si="204"/>
        <v/>
      </c>
      <c r="BF951" s="55" t="str">
        <f t="shared" si="204"/>
        <v/>
      </c>
      <c r="BG951" s="55" t="str">
        <f t="shared" si="204"/>
        <v/>
      </c>
      <c r="BH951" s="55" t="str">
        <f t="shared" si="204"/>
        <v/>
      </c>
      <c r="BI951" s="55" t="str">
        <f t="shared" si="204"/>
        <v/>
      </c>
      <c r="BJ951" s="55" t="str">
        <f t="shared" si="204"/>
        <v/>
      </c>
      <c r="BK951" s="55" t="str">
        <f t="shared" si="204"/>
        <v/>
      </c>
      <c r="BL951" s="55" t="str">
        <f t="shared" si="204"/>
        <v/>
      </c>
      <c r="BM951" s="55" t="str">
        <f t="shared" si="204"/>
        <v/>
      </c>
      <c r="BN951" s="55" t="str">
        <f t="shared" si="204"/>
        <v/>
      </c>
      <c r="BO951" s="55" t="str">
        <f t="shared" si="204"/>
        <v/>
      </c>
      <c r="BP951" s="55" t="str">
        <f t="shared" si="204"/>
        <v/>
      </c>
      <c r="BQ951" s="55" t="str">
        <f t="shared" si="204"/>
        <v/>
      </c>
      <c r="BR951" s="1" t="str">
        <f t="shared" si="193"/>
        <v>Base</v>
      </c>
      <c r="BS951" s="1" t="str">
        <f t="shared" si="194"/>
        <v/>
      </c>
      <c r="BT951" s="3">
        <f t="shared" si="195"/>
        <v>1</v>
      </c>
      <c r="BU951" s="11">
        <f t="shared" si="196"/>
        <v>-0.94</v>
      </c>
      <c r="BV951" s="11">
        <f t="shared" si="197"/>
        <v>-0.88</v>
      </c>
      <c r="BW951" s="11">
        <f t="shared" si="198"/>
        <v>0</v>
      </c>
      <c r="BX951" s="9">
        <f t="shared" si="199"/>
        <v>-0.94</v>
      </c>
      <c r="BY951" s="9">
        <f t="shared" si="200"/>
        <v>-0.88</v>
      </c>
      <c r="BZ951" s="9">
        <f t="shared" si="201"/>
        <v>2</v>
      </c>
    </row>
    <row r="952" spans="1:78" ht="15.5" x14ac:dyDescent="0.35">
      <c r="A952"/>
      <c r="B952"/>
      <c r="C952"/>
      <c r="D952"/>
      <c r="E952"/>
      <c r="F952"/>
      <c r="G952"/>
      <c r="H952"/>
      <c r="I952"/>
      <c r="J952"/>
      <c r="K952"/>
      <c r="L952"/>
      <c r="M952"/>
      <c r="N952"/>
      <c r="O952"/>
      <c r="P952"/>
      <c r="Q952"/>
      <c r="R952"/>
      <c r="S952"/>
      <c r="T952"/>
      <c r="U952"/>
      <c r="V952"/>
      <c r="W952"/>
      <c r="X952"/>
      <c r="Y952"/>
      <c r="Z952"/>
      <c r="AA952"/>
      <c r="AB952"/>
      <c r="AC952"/>
      <c r="AD952"/>
      <c r="AE952"/>
      <c r="AF952"/>
      <c r="AG952"/>
      <c r="AH952"/>
      <c r="AI952"/>
      <c r="AJ952"/>
      <c r="AK952"/>
      <c r="AL952"/>
      <c r="AM952"/>
      <c r="AN952"/>
      <c r="AO952"/>
      <c r="AP952"/>
      <c r="AQ952"/>
      <c r="AR952"/>
      <c r="AS952"/>
      <c r="AT952" s="12">
        <f>VLOOKUP($BR952,Tables!$D$14:$I$27,2,FALSE)*W952</f>
        <v>0</v>
      </c>
      <c r="AU952" s="12">
        <f>VLOOKUP($BR952,Tables!$D$14:$I$27,3,FALSE)</f>
        <v>0</v>
      </c>
      <c r="AV952" s="12">
        <f>VLOOKUP($BR952,Tables!$D$14:$I$27,4,FALSE)*W952</f>
        <v>0</v>
      </c>
      <c r="AW952" s="12">
        <f>VLOOKUP($BR952,Tables!$D$14:$I$27,5,FALSE)*W952</f>
        <v>0</v>
      </c>
      <c r="AX952">
        <f>IF(ISERROR(VLOOKUP(V952,Tables!$A$2:$B$27,2,FALSE))=TRUE,0,VLOOKUP(V952,Tables!$A$2:$B$27,2,FALSE))*VLOOKUP(BR952,Tables!$D$14:$J$27,7,FALSE)</f>
        <v>0</v>
      </c>
      <c r="AY952">
        <f>IF(ISERROR(VLOOKUP(BS952,Tables!$A$2:$B$31,2,FALSE))=TRUE,0,VLOOKUP(BS952,Tables!$A$2:$B$31,2,FALSE))</f>
        <v>0</v>
      </c>
      <c r="AZ952" s="12">
        <f>VLOOKUP($BR952,Tables!$D$14:$K$27,8,FALSE)</f>
        <v>0</v>
      </c>
      <c r="BA952" s="12">
        <f>IF(OR(BR952="T150",BR952="HYBT150"),W952*Tables!$L$23,0)</f>
        <v>0</v>
      </c>
      <c r="BB952" s="12">
        <f>IF(OR(BR952="T200",BR952="HYBT200"),W952*Tables!$E$24,0)</f>
        <v>0</v>
      </c>
      <c r="BC952" s="14">
        <f t="shared" si="192"/>
        <v>0</v>
      </c>
      <c r="BD952" s="55" t="str">
        <f t="shared" si="204"/>
        <v/>
      </c>
      <c r="BE952" s="55" t="str">
        <f t="shared" si="204"/>
        <v/>
      </c>
      <c r="BF952" s="55" t="str">
        <f t="shared" si="204"/>
        <v/>
      </c>
      <c r="BG952" s="55" t="str">
        <f t="shared" si="204"/>
        <v/>
      </c>
      <c r="BH952" s="55" t="str">
        <f t="shared" si="204"/>
        <v/>
      </c>
      <c r="BI952" s="55" t="str">
        <f t="shared" si="204"/>
        <v/>
      </c>
      <c r="BJ952" s="55" t="str">
        <f t="shared" si="204"/>
        <v/>
      </c>
      <c r="BK952" s="55" t="str">
        <f t="shared" si="204"/>
        <v/>
      </c>
      <c r="BL952" s="55" t="str">
        <f t="shared" si="204"/>
        <v/>
      </c>
      <c r="BM952" s="55" t="str">
        <f t="shared" si="204"/>
        <v/>
      </c>
      <c r="BN952" s="55" t="str">
        <f t="shared" si="204"/>
        <v/>
      </c>
      <c r="BO952" s="55" t="str">
        <f t="shared" si="204"/>
        <v/>
      </c>
      <c r="BP952" s="55" t="str">
        <f t="shared" si="204"/>
        <v/>
      </c>
      <c r="BQ952" s="55" t="str">
        <f t="shared" si="204"/>
        <v/>
      </c>
      <c r="BR952" s="1" t="str">
        <f t="shared" si="193"/>
        <v>Base</v>
      </c>
      <c r="BS952" s="1" t="str">
        <f t="shared" si="194"/>
        <v/>
      </c>
      <c r="BT952" s="3">
        <f t="shared" si="195"/>
        <v>1</v>
      </c>
      <c r="BU952" s="11">
        <f t="shared" si="196"/>
        <v>-0.94</v>
      </c>
      <c r="BV952" s="11">
        <f t="shared" si="197"/>
        <v>-0.88</v>
      </c>
      <c r="BW952" s="11">
        <f t="shared" si="198"/>
        <v>0</v>
      </c>
      <c r="BX952" s="9">
        <f t="shared" si="199"/>
        <v>-0.94</v>
      </c>
      <c r="BY952" s="9">
        <f t="shared" si="200"/>
        <v>-0.88</v>
      </c>
      <c r="BZ952" s="9">
        <f t="shared" si="201"/>
        <v>2</v>
      </c>
    </row>
    <row r="953" spans="1:78" ht="15.5" x14ac:dyDescent="0.35">
      <c r="A953"/>
      <c r="B953"/>
      <c r="C953"/>
      <c r="D953"/>
      <c r="E953"/>
      <c r="F953"/>
      <c r="G953"/>
      <c r="H953"/>
      <c r="I953"/>
      <c r="J953"/>
      <c r="K953"/>
      <c r="L953"/>
      <c r="M953"/>
      <c r="N953"/>
      <c r="O953"/>
      <c r="P953"/>
      <c r="Q953"/>
      <c r="R953"/>
      <c r="S953"/>
      <c r="T953"/>
      <c r="U953"/>
      <c r="V953"/>
      <c r="W953"/>
      <c r="X953"/>
      <c r="Y953"/>
      <c r="Z953"/>
      <c r="AA953"/>
      <c r="AB953"/>
      <c r="AC953"/>
      <c r="AD953"/>
      <c r="AE953"/>
      <c r="AF953"/>
      <c r="AG953"/>
      <c r="AH953"/>
      <c r="AI953"/>
      <c r="AJ953"/>
      <c r="AK953"/>
      <c r="AL953"/>
      <c r="AM953"/>
      <c r="AN953"/>
      <c r="AO953"/>
      <c r="AP953"/>
      <c r="AQ953"/>
      <c r="AR953"/>
      <c r="AS953"/>
      <c r="AT953" s="12">
        <f>VLOOKUP($BR953,Tables!$D$14:$I$27,2,FALSE)*W953</f>
        <v>0</v>
      </c>
      <c r="AU953" s="12">
        <f>VLOOKUP($BR953,Tables!$D$14:$I$27,3,FALSE)</f>
        <v>0</v>
      </c>
      <c r="AV953" s="12">
        <f>VLOOKUP($BR953,Tables!$D$14:$I$27,4,FALSE)*W953</f>
        <v>0</v>
      </c>
      <c r="AW953" s="12">
        <f>VLOOKUP($BR953,Tables!$D$14:$I$27,5,FALSE)*W953</f>
        <v>0</v>
      </c>
      <c r="AX953">
        <f>IF(ISERROR(VLOOKUP(V953,Tables!$A$2:$B$27,2,FALSE))=TRUE,0,VLOOKUP(V953,Tables!$A$2:$B$27,2,FALSE))*VLOOKUP(BR953,Tables!$D$14:$J$27,7,FALSE)</f>
        <v>0</v>
      </c>
      <c r="AY953">
        <f>IF(ISERROR(VLOOKUP(BS953,Tables!$A$2:$B$31,2,FALSE))=TRUE,0,VLOOKUP(BS953,Tables!$A$2:$B$31,2,FALSE))</f>
        <v>0</v>
      </c>
      <c r="AZ953" s="12">
        <f>VLOOKUP($BR953,Tables!$D$14:$K$27,8,FALSE)</f>
        <v>0</v>
      </c>
      <c r="BA953" s="12">
        <f>IF(OR(BR953="T150",BR953="HYBT150"),W953*Tables!$L$23,0)</f>
        <v>0</v>
      </c>
      <c r="BB953" s="12">
        <f>IF(OR(BR953="T200",BR953="HYBT200"),W953*Tables!$E$24,0)</f>
        <v>0</v>
      </c>
      <c r="BC953" s="14">
        <f t="shared" ref="BC953:BC1016" si="205">SUM(AT953:BB953)</f>
        <v>0</v>
      </c>
      <c r="BD953" s="55" t="str">
        <f t="shared" si="204"/>
        <v/>
      </c>
      <c r="BE953" s="55" t="str">
        <f t="shared" si="204"/>
        <v/>
      </c>
      <c r="BF953" s="55" t="str">
        <f t="shared" si="204"/>
        <v/>
      </c>
      <c r="BG953" s="55" t="str">
        <f t="shared" si="204"/>
        <v/>
      </c>
      <c r="BH953" s="55" t="str">
        <f t="shared" si="204"/>
        <v/>
      </c>
      <c r="BI953" s="55" t="str">
        <f t="shared" si="204"/>
        <v/>
      </c>
      <c r="BJ953" s="55" t="str">
        <f t="shared" si="204"/>
        <v/>
      </c>
      <c r="BK953" s="55" t="str">
        <f t="shared" si="204"/>
        <v/>
      </c>
      <c r="BL953" s="55" t="str">
        <f t="shared" si="204"/>
        <v/>
      </c>
      <c r="BM953" s="55" t="str">
        <f t="shared" si="204"/>
        <v/>
      </c>
      <c r="BN953" s="55" t="str">
        <f t="shared" si="204"/>
        <v/>
      </c>
      <c r="BO953" s="55" t="str">
        <f t="shared" si="204"/>
        <v/>
      </c>
      <c r="BP953" s="55" t="str">
        <f t="shared" si="204"/>
        <v/>
      </c>
      <c r="BQ953" s="55" t="str">
        <f t="shared" si="204"/>
        <v/>
      </c>
      <c r="BR953" s="1" t="str">
        <f t="shared" ref="BR953:BR1016" si="206">IF(BD953&amp;BE953&amp;BF953&amp;BG953&amp;BH953&amp;BI953&amp;BJ953&amp;BK953&amp;BP953&amp;BQ953="","Base",BD953&amp;BE953&amp;BF953&amp;BG953&amp;BH953&amp;BI953&amp;BJ953&amp;BK953&amp;BP953&amp;BQ953)</f>
        <v>Base</v>
      </c>
      <c r="BS953" s="1" t="str">
        <f t="shared" ref="BS953:BS1016" si="207">IF(BL953&amp;BM953&amp;BN953&amp;BO953="","",BL953&amp;BM953&amp;BN953&amp;BO953)</f>
        <v/>
      </c>
      <c r="BT953" s="3">
        <f t="shared" ref="BT953:BT1016" si="208">J953-I953+1</f>
        <v>1</v>
      </c>
      <c r="BU953" s="11">
        <f t="shared" ref="BU953:BU1016" si="209">BT953*0.06-1</f>
        <v>-0.94</v>
      </c>
      <c r="BV953" s="11">
        <f t="shared" ref="BV953:BV1016" si="210">BT953*0.12-1</f>
        <v>-0.88</v>
      </c>
      <c r="BW953" s="11">
        <f t="shared" ref="BW953:BW1016" si="211">(BT953-1)*0.84</f>
        <v>0</v>
      </c>
      <c r="BX953" s="9">
        <f t="shared" ref="BX953:BX1016" si="212">BU953+I953</f>
        <v>-0.94</v>
      </c>
      <c r="BY953" s="9">
        <f t="shared" ref="BY953:BY1016" si="213">BV953+I953</f>
        <v>-0.88</v>
      </c>
      <c r="BZ953" s="9">
        <f t="shared" ref="BZ953:BZ1016" si="214">IF(WEEKDAY(BW953+I953)=1,BW953+I953+1,IF(WEEKDAY(BW953+I953)=7,BW953+I953+2,BW953+I953))</f>
        <v>2</v>
      </c>
    </row>
    <row r="954" spans="1:78" ht="15.5" x14ac:dyDescent="0.35">
      <c r="A954"/>
      <c r="B954"/>
      <c r="C954"/>
      <c r="D954"/>
      <c r="E954"/>
      <c r="F954"/>
      <c r="G954"/>
      <c r="H954"/>
      <c r="I954"/>
      <c r="J954"/>
      <c r="K954"/>
      <c r="L954"/>
      <c r="M954"/>
      <c r="N954"/>
      <c r="O954"/>
      <c r="P954"/>
      <c r="Q954"/>
      <c r="R954"/>
      <c r="S954"/>
      <c r="T954"/>
      <c r="U954"/>
      <c r="V954"/>
      <c r="W954"/>
      <c r="X954"/>
      <c r="Y954"/>
      <c r="Z954"/>
      <c r="AA954"/>
      <c r="AB954"/>
      <c r="AC954"/>
      <c r="AD954"/>
      <c r="AE954"/>
      <c r="AF954"/>
      <c r="AG954"/>
      <c r="AH954"/>
      <c r="AI954"/>
      <c r="AJ954"/>
      <c r="AK954"/>
      <c r="AL954"/>
      <c r="AM954"/>
      <c r="AN954"/>
      <c r="AO954"/>
      <c r="AP954"/>
      <c r="AQ954"/>
      <c r="AR954"/>
      <c r="AS954"/>
      <c r="AT954" s="12">
        <f>VLOOKUP($BR954,Tables!$D$14:$I$27,2,FALSE)*W954</f>
        <v>0</v>
      </c>
      <c r="AU954" s="12">
        <f>VLOOKUP($BR954,Tables!$D$14:$I$27,3,FALSE)</f>
        <v>0</v>
      </c>
      <c r="AV954" s="12">
        <f>VLOOKUP($BR954,Tables!$D$14:$I$27,4,FALSE)*W954</f>
        <v>0</v>
      </c>
      <c r="AW954" s="12">
        <f>VLOOKUP($BR954,Tables!$D$14:$I$27,5,FALSE)*W954</f>
        <v>0</v>
      </c>
      <c r="AX954">
        <f>IF(ISERROR(VLOOKUP(V954,Tables!$A$2:$B$27,2,FALSE))=TRUE,0,VLOOKUP(V954,Tables!$A$2:$B$27,2,FALSE))*VLOOKUP(BR954,Tables!$D$14:$J$27,7,FALSE)</f>
        <v>0</v>
      </c>
      <c r="AY954">
        <f>IF(ISERROR(VLOOKUP(BS954,Tables!$A$2:$B$31,2,FALSE))=TRUE,0,VLOOKUP(BS954,Tables!$A$2:$B$31,2,FALSE))</f>
        <v>0</v>
      </c>
      <c r="AZ954" s="12">
        <f>VLOOKUP($BR954,Tables!$D$14:$K$27,8,FALSE)</f>
        <v>0</v>
      </c>
      <c r="BA954" s="12">
        <f>IF(OR(BR954="T150",BR954="HYBT150"),W954*Tables!$L$23,0)</f>
        <v>0</v>
      </c>
      <c r="BB954" s="12">
        <f>IF(OR(BR954="T200",BR954="HYBT200"),W954*Tables!$E$24,0)</f>
        <v>0</v>
      </c>
      <c r="BC954" s="14">
        <f t="shared" si="205"/>
        <v>0</v>
      </c>
      <c r="BD954" s="55" t="str">
        <f t="shared" si="204"/>
        <v/>
      </c>
      <c r="BE954" s="55" t="str">
        <f t="shared" si="204"/>
        <v/>
      </c>
      <c r="BF954" s="55" t="str">
        <f t="shared" si="204"/>
        <v/>
      </c>
      <c r="BG954" s="55" t="str">
        <f t="shared" si="204"/>
        <v/>
      </c>
      <c r="BH954" s="55" t="str">
        <f t="shared" si="204"/>
        <v/>
      </c>
      <c r="BI954" s="55" t="str">
        <f t="shared" si="204"/>
        <v/>
      </c>
      <c r="BJ954" s="55" t="str">
        <f t="shared" si="204"/>
        <v/>
      </c>
      <c r="BK954" s="55" t="str">
        <f t="shared" si="204"/>
        <v/>
      </c>
      <c r="BL954" s="55" t="str">
        <f t="shared" si="204"/>
        <v/>
      </c>
      <c r="BM954" s="55" t="str">
        <f t="shared" si="204"/>
        <v/>
      </c>
      <c r="BN954" s="55" t="str">
        <f t="shared" si="204"/>
        <v/>
      </c>
      <c r="BO954" s="55" t="str">
        <f t="shared" si="204"/>
        <v/>
      </c>
      <c r="BP954" s="55" t="str">
        <f t="shared" si="204"/>
        <v/>
      </c>
      <c r="BQ954" s="55" t="str">
        <f t="shared" si="204"/>
        <v/>
      </c>
      <c r="BR954" s="1" t="str">
        <f t="shared" si="206"/>
        <v>Base</v>
      </c>
      <c r="BS954" s="1" t="str">
        <f t="shared" si="207"/>
        <v/>
      </c>
      <c r="BT954" s="3">
        <f t="shared" si="208"/>
        <v>1</v>
      </c>
      <c r="BU954" s="11">
        <f t="shared" si="209"/>
        <v>-0.94</v>
      </c>
      <c r="BV954" s="11">
        <f t="shared" si="210"/>
        <v>-0.88</v>
      </c>
      <c r="BW954" s="11">
        <f t="shared" si="211"/>
        <v>0</v>
      </c>
      <c r="BX954" s="9">
        <f t="shared" si="212"/>
        <v>-0.94</v>
      </c>
      <c r="BY954" s="9">
        <f t="shared" si="213"/>
        <v>-0.88</v>
      </c>
      <c r="BZ954" s="9">
        <f t="shared" si="214"/>
        <v>2</v>
      </c>
    </row>
    <row r="955" spans="1:78" ht="15.5" x14ac:dyDescent="0.35">
      <c r="A955"/>
      <c r="B955"/>
      <c r="C955"/>
      <c r="D955"/>
      <c r="E955"/>
      <c r="F955"/>
      <c r="G955"/>
      <c r="H955"/>
      <c r="I955"/>
      <c r="J955"/>
      <c r="K955"/>
      <c r="L955"/>
      <c r="M955"/>
      <c r="N955"/>
      <c r="O955"/>
      <c r="P955"/>
      <c r="Q955"/>
      <c r="R955"/>
      <c r="S955"/>
      <c r="T955"/>
      <c r="U955"/>
      <c r="V955"/>
      <c r="W955"/>
      <c r="X955"/>
      <c r="Y955"/>
      <c r="Z955"/>
      <c r="AA955"/>
      <c r="AB955"/>
      <c r="AC955"/>
      <c r="AD955"/>
      <c r="AE955"/>
      <c r="AF955"/>
      <c r="AG955"/>
      <c r="AH955"/>
      <c r="AI955"/>
      <c r="AJ955"/>
      <c r="AK955"/>
      <c r="AL955"/>
      <c r="AM955"/>
      <c r="AN955"/>
      <c r="AO955"/>
      <c r="AP955"/>
      <c r="AQ955"/>
      <c r="AR955"/>
      <c r="AS955"/>
      <c r="AT955" s="12">
        <f>VLOOKUP($BR955,Tables!$D$14:$I$27,2,FALSE)*W955</f>
        <v>0</v>
      </c>
      <c r="AU955" s="12">
        <f>VLOOKUP($BR955,Tables!$D$14:$I$27,3,FALSE)</f>
        <v>0</v>
      </c>
      <c r="AV955" s="12">
        <f>VLOOKUP($BR955,Tables!$D$14:$I$27,4,FALSE)*W955</f>
        <v>0</v>
      </c>
      <c r="AW955" s="12">
        <f>VLOOKUP($BR955,Tables!$D$14:$I$27,5,FALSE)*W955</f>
        <v>0</v>
      </c>
      <c r="AX955">
        <f>IF(ISERROR(VLOOKUP(V955,Tables!$A$2:$B$27,2,FALSE))=TRUE,0,VLOOKUP(V955,Tables!$A$2:$B$27,2,FALSE))*VLOOKUP(BR955,Tables!$D$14:$J$27,7,FALSE)</f>
        <v>0</v>
      </c>
      <c r="AY955">
        <f>IF(ISERROR(VLOOKUP(BS955,Tables!$A$2:$B$31,2,FALSE))=TRUE,0,VLOOKUP(BS955,Tables!$A$2:$B$31,2,FALSE))</f>
        <v>0</v>
      </c>
      <c r="AZ955" s="12">
        <f>VLOOKUP($BR955,Tables!$D$14:$K$27,8,FALSE)</f>
        <v>0</v>
      </c>
      <c r="BA955" s="12">
        <f>IF(OR(BR955="T150",BR955="HYBT150"),W955*Tables!$L$23,0)</f>
        <v>0</v>
      </c>
      <c r="BB955" s="12">
        <f>IF(OR(BR955="T200",BR955="HYBT200"),W955*Tables!$E$24,0)</f>
        <v>0</v>
      </c>
      <c r="BC955" s="14">
        <f t="shared" si="205"/>
        <v>0</v>
      </c>
      <c r="BD955" s="55" t="str">
        <f t="shared" si="204"/>
        <v/>
      </c>
      <c r="BE955" s="55" t="str">
        <f t="shared" si="204"/>
        <v/>
      </c>
      <c r="BF955" s="55" t="str">
        <f t="shared" si="204"/>
        <v/>
      </c>
      <c r="BG955" s="55" t="str">
        <f t="shared" si="204"/>
        <v/>
      </c>
      <c r="BH955" s="55" t="str">
        <f t="shared" si="204"/>
        <v/>
      </c>
      <c r="BI955" s="55" t="str">
        <f t="shared" si="204"/>
        <v/>
      </c>
      <c r="BJ955" s="55" t="str">
        <f t="shared" si="204"/>
        <v/>
      </c>
      <c r="BK955" s="55" t="str">
        <f t="shared" si="204"/>
        <v/>
      </c>
      <c r="BL955" s="55" t="str">
        <f t="shared" si="204"/>
        <v/>
      </c>
      <c r="BM955" s="55" t="str">
        <f t="shared" si="204"/>
        <v/>
      </c>
      <c r="BN955" s="55" t="str">
        <f t="shared" si="204"/>
        <v/>
      </c>
      <c r="BO955" s="55" t="str">
        <f t="shared" si="204"/>
        <v/>
      </c>
      <c r="BP955" s="55" t="str">
        <f t="shared" si="204"/>
        <v/>
      </c>
      <c r="BQ955" s="55" t="str">
        <f t="shared" si="204"/>
        <v/>
      </c>
      <c r="BR955" s="1" t="str">
        <f t="shared" si="206"/>
        <v>Base</v>
      </c>
      <c r="BS955" s="1" t="str">
        <f t="shared" si="207"/>
        <v/>
      </c>
      <c r="BT955" s="3">
        <f t="shared" si="208"/>
        <v>1</v>
      </c>
      <c r="BU955" s="11">
        <f t="shared" si="209"/>
        <v>-0.94</v>
      </c>
      <c r="BV955" s="11">
        <f t="shared" si="210"/>
        <v>-0.88</v>
      </c>
      <c r="BW955" s="11">
        <f t="shared" si="211"/>
        <v>0</v>
      </c>
      <c r="BX955" s="9">
        <f t="shared" si="212"/>
        <v>-0.94</v>
      </c>
      <c r="BY955" s="9">
        <f t="shared" si="213"/>
        <v>-0.88</v>
      </c>
      <c r="BZ955" s="9">
        <f t="shared" si="214"/>
        <v>2</v>
      </c>
    </row>
    <row r="956" spans="1:78" ht="15.5" x14ac:dyDescent="0.35">
      <c r="A956"/>
      <c r="B956"/>
      <c r="C956"/>
      <c r="D956"/>
      <c r="E956"/>
      <c r="F956"/>
      <c r="G956"/>
      <c r="H956"/>
      <c r="I956"/>
      <c r="J956"/>
      <c r="K956"/>
      <c r="L956"/>
      <c r="M956"/>
      <c r="N956"/>
      <c r="O956"/>
      <c r="P956"/>
      <c r="Q956"/>
      <c r="R956"/>
      <c r="S956"/>
      <c r="T956"/>
      <c r="U956"/>
      <c r="V956"/>
      <c r="W956"/>
      <c r="X956"/>
      <c r="Y956"/>
      <c r="Z956"/>
      <c r="AA956"/>
      <c r="AB956"/>
      <c r="AC956"/>
      <c r="AD956"/>
      <c r="AE956"/>
      <c r="AF956"/>
      <c r="AG956"/>
      <c r="AH956"/>
      <c r="AI956"/>
      <c r="AJ956"/>
      <c r="AK956"/>
      <c r="AL956"/>
      <c r="AM956"/>
      <c r="AN956"/>
      <c r="AO956"/>
      <c r="AP956"/>
      <c r="AQ956"/>
      <c r="AR956"/>
      <c r="AS956"/>
      <c r="AT956" s="12">
        <f>VLOOKUP($BR956,Tables!$D$14:$I$27,2,FALSE)*W956</f>
        <v>0</v>
      </c>
      <c r="AU956" s="12">
        <f>VLOOKUP($BR956,Tables!$D$14:$I$27,3,FALSE)</f>
        <v>0</v>
      </c>
      <c r="AV956" s="12">
        <f>VLOOKUP($BR956,Tables!$D$14:$I$27,4,FALSE)*W956</f>
        <v>0</v>
      </c>
      <c r="AW956" s="12">
        <f>VLOOKUP($BR956,Tables!$D$14:$I$27,5,FALSE)*W956</f>
        <v>0</v>
      </c>
      <c r="AX956">
        <f>IF(ISERROR(VLOOKUP(V956,Tables!$A$2:$B$27,2,FALSE))=TRUE,0,VLOOKUP(V956,Tables!$A$2:$B$27,2,FALSE))*VLOOKUP(BR956,Tables!$D$14:$J$27,7,FALSE)</f>
        <v>0</v>
      </c>
      <c r="AY956">
        <f>IF(ISERROR(VLOOKUP(BS956,Tables!$A$2:$B$31,2,FALSE))=TRUE,0,VLOOKUP(BS956,Tables!$A$2:$B$31,2,FALSE))</f>
        <v>0</v>
      </c>
      <c r="AZ956" s="12">
        <f>VLOOKUP($BR956,Tables!$D$14:$K$27,8,FALSE)</f>
        <v>0</v>
      </c>
      <c r="BA956" s="12">
        <f>IF(OR(BR956="T150",BR956="HYBT150"),W956*Tables!$L$23,0)</f>
        <v>0</v>
      </c>
      <c r="BB956" s="12">
        <f>IF(OR(BR956="T200",BR956="HYBT200"),W956*Tables!$E$24,0)</f>
        <v>0</v>
      </c>
      <c r="BC956" s="14">
        <f t="shared" si="205"/>
        <v>0</v>
      </c>
      <c r="BD956" s="55" t="str">
        <f t="shared" si="204"/>
        <v/>
      </c>
      <c r="BE956" s="55" t="str">
        <f t="shared" si="204"/>
        <v/>
      </c>
      <c r="BF956" s="55" t="str">
        <f t="shared" si="204"/>
        <v/>
      </c>
      <c r="BG956" s="55" t="str">
        <f t="shared" si="204"/>
        <v/>
      </c>
      <c r="BH956" s="55" t="str">
        <f t="shared" si="204"/>
        <v/>
      </c>
      <c r="BI956" s="55" t="str">
        <f t="shared" si="204"/>
        <v/>
      </c>
      <c r="BJ956" s="55" t="str">
        <f t="shared" si="204"/>
        <v/>
      </c>
      <c r="BK956" s="55" t="str">
        <f t="shared" si="204"/>
        <v/>
      </c>
      <c r="BL956" s="55" t="str">
        <f t="shared" si="204"/>
        <v/>
      </c>
      <c r="BM956" s="55" t="str">
        <f t="shared" si="204"/>
        <v/>
      </c>
      <c r="BN956" s="55" t="str">
        <f t="shared" si="204"/>
        <v/>
      </c>
      <c r="BO956" s="55" t="str">
        <f t="shared" si="204"/>
        <v/>
      </c>
      <c r="BP956" s="55" t="str">
        <f t="shared" si="204"/>
        <v/>
      </c>
      <c r="BQ956" s="55" t="str">
        <f t="shared" si="204"/>
        <v/>
      </c>
      <c r="BR956" s="1" t="str">
        <f t="shared" si="206"/>
        <v>Base</v>
      </c>
      <c r="BS956" s="1" t="str">
        <f t="shared" si="207"/>
        <v/>
      </c>
      <c r="BT956" s="3">
        <f t="shared" si="208"/>
        <v>1</v>
      </c>
      <c r="BU956" s="11">
        <f t="shared" si="209"/>
        <v>-0.94</v>
      </c>
      <c r="BV956" s="11">
        <f t="shared" si="210"/>
        <v>-0.88</v>
      </c>
      <c r="BW956" s="11">
        <f t="shared" si="211"/>
        <v>0</v>
      </c>
      <c r="BX956" s="9">
        <f t="shared" si="212"/>
        <v>-0.94</v>
      </c>
      <c r="BY956" s="9">
        <f t="shared" si="213"/>
        <v>-0.88</v>
      </c>
      <c r="BZ956" s="9">
        <f t="shared" si="214"/>
        <v>2</v>
      </c>
    </row>
    <row r="957" spans="1:78" ht="15.5" x14ac:dyDescent="0.35">
      <c r="A957"/>
      <c r="B957"/>
      <c r="C957"/>
      <c r="D957"/>
      <c r="E957"/>
      <c r="F957"/>
      <c r="G957"/>
      <c r="H957"/>
      <c r="I957"/>
      <c r="J957"/>
      <c r="K957"/>
      <c r="L957"/>
      <c r="M957"/>
      <c r="N957"/>
      <c r="O957"/>
      <c r="P957"/>
      <c r="Q957"/>
      <c r="R957"/>
      <c r="S957"/>
      <c r="T957"/>
      <c r="U957"/>
      <c r="V957"/>
      <c r="W957"/>
      <c r="X957"/>
      <c r="Y957"/>
      <c r="Z957"/>
      <c r="AA957"/>
      <c r="AB957"/>
      <c r="AC957"/>
      <c r="AD957"/>
      <c r="AE957"/>
      <c r="AF957"/>
      <c r="AG957"/>
      <c r="AH957"/>
      <c r="AI957"/>
      <c r="AJ957"/>
      <c r="AK957"/>
      <c r="AL957"/>
      <c r="AM957"/>
      <c r="AN957"/>
      <c r="AO957"/>
      <c r="AP957"/>
      <c r="AQ957"/>
      <c r="AR957"/>
      <c r="AS957"/>
      <c r="AT957" s="12">
        <f>VLOOKUP($BR957,Tables!$D$14:$I$27,2,FALSE)*W957</f>
        <v>0</v>
      </c>
      <c r="AU957" s="12">
        <f>VLOOKUP($BR957,Tables!$D$14:$I$27,3,FALSE)</f>
        <v>0</v>
      </c>
      <c r="AV957" s="12">
        <f>VLOOKUP($BR957,Tables!$D$14:$I$27,4,FALSE)*W957</f>
        <v>0</v>
      </c>
      <c r="AW957" s="12">
        <f>VLOOKUP($BR957,Tables!$D$14:$I$27,5,FALSE)*W957</f>
        <v>0</v>
      </c>
      <c r="AX957">
        <f>IF(ISERROR(VLOOKUP(V957,Tables!$A$2:$B$27,2,FALSE))=TRUE,0,VLOOKUP(V957,Tables!$A$2:$B$27,2,FALSE))*VLOOKUP(BR957,Tables!$D$14:$J$27,7,FALSE)</f>
        <v>0</v>
      </c>
      <c r="AY957">
        <f>IF(ISERROR(VLOOKUP(BS957,Tables!$A$2:$B$31,2,FALSE))=TRUE,0,VLOOKUP(BS957,Tables!$A$2:$B$31,2,FALSE))</f>
        <v>0</v>
      </c>
      <c r="AZ957" s="12">
        <f>VLOOKUP($BR957,Tables!$D$14:$K$27,8,FALSE)</f>
        <v>0</v>
      </c>
      <c r="BA957" s="12">
        <f>IF(OR(BR957="T150",BR957="HYBT150"),W957*Tables!$L$23,0)</f>
        <v>0</v>
      </c>
      <c r="BB957" s="12">
        <f>IF(OR(BR957="T200",BR957="HYBT200"),W957*Tables!$E$24,0)</f>
        <v>0</v>
      </c>
      <c r="BC957" s="14">
        <f t="shared" si="205"/>
        <v>0</v>
      </c>
      <c r="BD957" s="55" t="str">
        <f t="shared" si="204"/>
        <v/>
      </c>
      <c r="BE957" s="55" t="str">
        <f t="shared" si="204"/>
        <v/>
      </c>
      <c r="BF957" s="55" t="str">
        <f t="shared" si="204"/>
        <v/>
      </c>
      <c r="BG957" s="55" t="str">
        <f t="shared" si="204"/>
        <v/>
      </c>
      <c r="BH957" s="55" t="str">
        <f t="shared" si="204"/>
        <v/>
      </c>
      <c r="BI957" s="55" t="str">
        <f t="shared" si="204"/>
        <v/>
      </c>
      <c r="BJ957" s="55" t="str">
        <f t="shared" si="204"/>
        <v/>
      </c>
      <c r="BK957" s="55" t="str">
        <f t="shared" si="204"/>
        <v/>
      </c>
      <c r="BL957" s="55" t="str">
        <f t="shared" si="204"/>
        <v/>
      </c>
      <c r="BM957" s="55" t="str">
        <f t="shared" si="204"/>
        <v/>
      </c>
      <c r="BN957" s="55" t="str">
        <f t="shared" si="204"/>
        <v/>
      </c>
      <c r="BO957" s="55" t="str">
        <f t="shared" si="204"/>
        <v/>
      </c>
      <c r="BP957" s="55" t="str">
        <f t="shared" si="204"/>
        <v/>
      </c>
      <c r="BQ957" s="55" t="str">
        <f t="shared" si="204"/>
        <v/>
      </c>
      <c r="BR957" s="1" t="str">
        <f t="shared" si="206"/>
        <v>Base</v>
      </c>
      <c r="BS957" s="1" t="str">
        <f t="shared" si="207"/>
        <v/>
      </c>
      <c r="BT957" s="3">
        <f t="shared" si="208"/>
        <v>1</v>
      </c>
      <c r="BU957" s="11">
        <f t="shared" si="209"/>
        <v>-0.94</v>
      </c>
      <c r="BV957" s="11">
        <f t="shared" si="210"/>
        <v>-0.88</v>
      </c>
      <c r="BW957" s="11">
        <f t="shared" si="211"/>
        <v>0</v>
      </c>
      <c r="BX957" s="9">
        <f t="shared" si="212"/>
        <v>-0.94</v>
      </c>
      <c r="BY957" s="9">
        <f t="shared" si="213"/>
        <v>-0.88</v>
      </c>
      <c r="BZ957" s="9">
        <f t="shared" si="214"/>
        <v>2</v>
      </c>
    </row>
    <row r="958" spans="1:78" ht="15.5" x14ac:dyDescent="0.35">
      <c r="A958"/>
      <c r="B958"/>
      <c r="C958"/>
      <c r="D958"/>
      <c r="E958"/>
      <c r="F958"/>
      <c r="G958"/>
      <c r="H958"/>
      <c r="I958"/>
      <c r="J958"/>
      <c r="K958"/>
      <c r="L958"/>
      <c r="M958"/>
      <c r="N958"/>
      <c r="O958"/>
      <c r="P958"/>
      <c r="Q958"/>
      <c r="R958"/>
      <c r="S958"/>
      <c r="T958"/>
      <c r="U958"/>
      <c r="V958"/>
      <c r="W958"/>
      <c r="X958"/>
      <c r="Y958"/>
      <c r="Z958"/>
      <c r="AA958"/>
      <c r="AB958"/>
      <c r="AC958"/>
      <c r="AD958"/>
      <c r="AE958"/>
      <c r="AF958"/>
      <c r="AG958"/>
      <c r="AH958"/>
      <c r="AI958"/>
      <c r="AJ958"/>
      <c r="AK958"/>
      <c r="AL958"/>
      <c r="AM958"/>
      <c r="AN958"/>
      <c r="AO958"/>
      <c r="AP958"/>
      <c r="AQ958"/>
      <c r="AR958"/>
      <c r="AS958"/>
      <c r="AT958" s="12">
        <f>VLOOKUP($BR958,Tables!$D$14:$I$27,2,FALSE)*W958</f>
        <v>0</v>
      </c>
      <c r="AU958" s="12">
        <f>VLOOKUP($BR958,Tables!$D$14:$I$27,3,FALSE)</f>
        <v>0</v>
      </c>
      <c r="AV958" s="12">
        <f>VLOOKUP($BR958,Tables!$D$14:$I$27,4,FALSE)*W958</f>
        <v>0</v>
      </c>
      <c r="AW958" s="12">
        <f>VLOOKUP($BR958,Tables!$D$14:$I$27,5,FALSE)*W958</f>
        <v>0</v>
      </c>
      <c r="AX958">
        <f>IF(ISERROR(VLOOKUP(V958,Tables!$A$2:$B$27,2,FALSE))=TRUE,0,VLOOKUP(V958,Tables!$A$2:$B$27,2,FALSE))*VLOOKUP(BR958,Tables!$D$14:$J$27,7,FALSE)</f>
        <v>0</v>
      </c>
      <c r="AY958">
        <f>IF(ISERROR(VLOOKUP(BS958,Tables!$A$2:$B$31,2,FALSE))=TRUE,0,VLOOKUP(BS958,Tables!$A$2:$B$31,2,FALSE))</f>
        <v>0</v>
      </c>
      <c r="AZ958" s="12">
        <f>VLOOKUP($BR958,Tables!$D$14:$K$27,8,FALSE)</f>
        <v>0</v>
      </c>
      <c r="BA958" s="12">
        <f>IF(OR(BR958="T150",BR958="HYBT150"),W958*Tables!$L$23,0)</f>
        <v>0</v>
      </c>
      <c r="BB958" s="12">
        <f>IF(OR(BR958="T200",BR958="HYBT200"),W958*Tables!$E$24,0)</f>
        <v>0</v>
      </c>
      <c r="BC958" s="14">
        <f t="shared" si="205"/>
        <v>0</v>
      </c>
      <c r="BD958" s="55" t="str">
        <f t="shared" si="204"/>
        <v/>
      </c>
      <c r="BE958" s="55" t="str">
        <f t="shared" si="204"/>
        <v/>
      </c>
      <c r="BF958" s="55" t="str">
        <f t="shared" si="204"/>
        <v/>
      </c>
      <c r="BG958" s="55" t="str">
        <f t="shared" si="204"/>
        <v/>
      </c>
      <c r="BH958" s="55" t="str">
        <f t="shared" si="204"/>
        <v/>
      </c>
      <c r="BI958" s="55" t="str">
        <f t="shared" si="204"/>
        <v/>
      </c>
      <c r="BJ958" s="55" t="str">
        <f t="shared" si="204"/>
        <v/>
      </c>
      <c r="BK958" s="55" t="str">
        <f t="shared" si="204"/>
        <v/>
      </c>
      <c r="BL958" s="55" t="str">
        <f t="shared" si="204"/>
        <v/>
      </c>
      <c r="BM958" s="55" t="str">
        <f t="shared" si="204"/>
        <v/>
      </c>
      <c r="BN958" s="55" t="str">
        <f t="shared" si="204"/>
        <v/>
      </c>
      <c r="BO958" s="55" t="str">
        <f t="shared" si="204"/>
        <v/>
      </c>
      <c r="BP958" s="55" t="str">
        <f t="shared" si="204"/>
        <v/>
      </c>
      <c r="BQ958" s="55" t="str">
        <f t="shared" si="204"/>
        <v/>
      </c>
      <c r="BR958" s="1" t="str">
        <f t="shared" si="206"/>
        <v>Base</v>
      </c>
      <c r="BS958" s="1" t="str">
        <f t="shared" si="207"/>
        <v/>
      </c>
      <c r="BT958" s="3">
        <f t="shared" si="208"/>
        <v>1</v>
      </c>
      <c r="BU958" s="11">
        <f t="shared" si="209"/>
        <v>-0.94</v>
      </c>
      <c r="BV958" s="11">
        <f t="shared" si="210"/>
        <v>-0.88</v>
      </c>
      <c r="BW958" s="11">
        <f t="shared" si="211"/>
        <v>0</v>
      </c>
      <c r="BX958" s="9">
        <f t="shared" si="212"/>
        <v>-0.94</v>
      </c>
      <c r="BY958" s="9">
        <f t="shared" si="213"/>
        <v>-0.88</v>
      </c>
      <c r="BZ958" s="9">
        <f t="shared" si="214"/>
        <v>2</v>
      </c>
    </row>
    <row r="959" spans="1:78" ht="15.5" x14ac:dyDescent="0.35">
      <c r="A959"/>
      <c r="B959"/>
      <c r="C959"/>
      <c r="D959"/>
      <c r="E959"/>
      <c r="F959"/>
      <c r="G959"/>
      <c r="H959"/>
      <c r="I959"/>
      <c r="J959"/>
      <c r="K959"/>
      <c r="L959"/>
      <c r="M959"/>
      <c r="N959"/>
      <c r="O959"/>
      <c r="P959"/>
      <c r="Q959"/>
      <c r="R959"/>
      <c r="S959"/>
      <c r="T959"/>
      <c r="U959"/>
      <c r="V959"/>
      <c r="W959"/>
      <c r="X959"/>
      <c r="Y959"/>
      <c r="Z959"/>
      <c r="AA959"/>
      <c r="AB959"/>
      <c r="AC959"/>
      <c r="AD959"/>
      <c r="AE959"/>
      <c r="AF959"/>
      <c r="AG959"/>
      <c r="AH959"/>
      <c r="AI959"/>
      <c r="AJ959"/>
      <c r="AK959"/>
      <c r="AL959"/>
      <c r="AM959"/>
      <c r="AN959"/>
      <c r="AO959"/>
      <c r="AP959"/>
      <c r="AQ959"/>
      <c r="AR959"/>
      <c r="AS959"/>
      <c r="AT959" s="12">
        <f>VLOOKUP($BR959,Tables!$D$14:$I$27,2,FALSE)*W959</f>
        <v>0</v>
      </c>
      <c r="AU959" s="12">
        <f>VLOOKUP($BR959,Tables!$D$14:$I$27,3,FALSE)</f>
        <v>0</v>
      </c>
      <c r="AV959" s="12">
        <f>VLOOKUP($BR959,Tables!$D$14:$I$27,4,FALSE)*W959</f>
        <v>0</v>
      </c>
      <c r="AW959" s="12">
        <f>VLOOKUP($BR959,Tables!$D$14:$I$27,5,FALSE)*W959</f>
        <v>0</v>
      </c>
      <c r="AX959">
        <f>IF(ISERROR(VLOOKUP(V959,Tables!$A$2:$B$27,2,FALSE))=TRUE,0,VLOOKUP(V959,Tables!$A$2:$B$27,2,FALSE))*VLOOKUP(BR959,Tables!$D$14:$J$27,7,FALSE)</f>
        <v>0</v>
      </c>
      <c r="AY959">
        <f>IF(ISERROR(VLOOKUP(BS959,Tables!$A$2:$B$31,2,FALSE))=TRUE,0,VLOOKUP(BS959,Tables!$A$2:$B$31,2,FALSE))</f>
        <v>0</v>
      </c>
      <c r="AZ959" s="12">
        <f>VLOOKUP($BR959,Tables!$D$14:$K$27,8,FALSE)</f>
        <v>0</v>
      </c>
      <c r="BA959" s="12">
        <f>IF(OR(BR959="T150",BR959="HYBT150"),W959*Tables!$L$23,0)</f>
        <v>0</v>
      </c>
      <c r="BB959" s="12">
        <f>IF(OR(BR959="T200",BR959="HYBT200"),W959*Tables!$E$24,0)</f>
        <v>0</v>
      </c>
      <c r="BC959" s="14">
        <f t="shared" si="205"/>
        <v>0</v>
      </c>
      <c r="BD959" s="55" t="str">
        <f t="shared" si="204"/>
        <v/>
      </c>
      <c r="BE959" s="55" t="str">
        <f t="shared" si="204"/>
        <v/>
      </c>
      <c r="BF959" s="55" t="str">
        <f t="shared" si="204"/>
        <v/>
      </c>
      <c r="BG959" s="55" t="str">
        <f t="shared" si="204"/>
        <v/>
      </c>
      <c r="BH959" s="55" t="str">
        <f t="shared" si="204"/>
        <v/>
      </c>
      <c r="BI959" s="55" t="str">
        <f t="shared" si="204"/>
        <v/>
      </c>
      <c r="BJ959" s="55" t="str">
        <f t="shared" si="204"/>
        <v/>
      </c>
      <c r="BK959" s="55" t="str">
        <f t="shared" si="204"/>
        <v/>
      </c>
      <c r="BL959" s="55" t="str">
        <f t="shared" si="204"/>
        <v/>
      </c>
      <c r="BM959" s="55" t="str">
        <f t="shared" si="204"/>
        <v/>
      </c>
      <c r="BN959" s="55" t="str">
        <f t="shared" si="204"/>
        <v/>
      </c>
      <c r="BO959" s="55" t="str">
        <f t="shared" si="204"/>
        <v/>
      </c>
      <c r="BP959" s="55" t="str">
        <f t="shared" si="204"/>
        <v/>
      </c>
      <c r="BQ959" s="55" t="str">
        <f t="shared" si="204"/>
        <v/>
      </c>
      <c r="BR959" s="1" t="str">
        <f t="shared" si="206"/>
        <v>Base</v>
      </c>
      <c r="BS959" s="1" t="str">
        <f t="shared" si="207"/>
        <v/>
      </c>
      <c r="BT959" s="3">
        <f t="shared" si="208"/>
        <v>1</v>
      </c>
      <c r="BU959" s="11">
        <f t="shared" si="209"/>
        <v>-0.94</v>
      </c>
      <c r="BV959" s="11">
        <f t="shared" si="210"/>
        <v>-0.88</v>
      </c>
      <c r="BW959" s="11">
        <f t="shared" si="211"/>
        <v>0</v>
      </c>
      <c r="BX959" s="9">
        <f t="shared" si="212"/>
        <v>-0.94</v>
      </c>
      <c r="BY959" s="9">
        <f t="shared" si="213"/>
        <v>-0.88</v>
      </c>
      <c r="BZ959" s="9">
        <f t="shared" si="214"/>
        <v>2</v>
      </c>
    </row>
    <row r="960" spans="1:78" ht="15.5" x14ac:dyDescent="0.35">
      <c r="A960"/>
      <c r="B960"/>
      <c r="C960"/>
      <c r="D960"/>
      <c r="E960"/>
      <c r="F960"/>
      <c r="G960"/>
      <c r="H960"/>
      <c r="I960"/>
      <c r="J960"/>
      <c r="K960"/>
      <c r="L960"/>
      <c r="M960"/>
      <c r="N960"/>
      <c r="O960"/>
      <c r="P960"/>
      <c r="Q960"/>
      <c r="R960"/>
      <c r="S960"/>
      <c r="T960"/>
      <c r="U960"/>
      <c r="V960"/>
      <c r="W960"/>
      <c r="X960"/>
      <c r="Y960"/>
      <c r="Z960"/>
      <c r="AA960"/>
      <c r="AB960"/>
      <c r="AC960"/>
      <c r="AD960"/>
      <c r="AE960"/>
      <c r="AF960"/>
      <c r="AG960"/>
      <c r="AH960"/>
      <c r="AI960"/>
      <c r="AJ960"/>
      <c r="AK960"/>
      <c r="AL960"/>
      <c r="AM960"/>
      <c r="AN960"/>
      <c r="AO960"/>
      <c r="AP960"/>
      <c r="AQ960"/>
      <c r="AR960"/>
      <c r="AS960"/>
      <c r="AT960" s="12">
        <f>VLOOKUP($BR960,Tables!$D$14:$I$27,2,FALSE)*W960</f>
        <v>0</v>
      </c>
      <c r="AU960" s="12">
        <f>VLOOKUP($BR960,Tables!$D$14:$I$27,3,FALSE)</f>
        <v>0</v>
      </c>
      <c r="AV960" s="12">
        <f>VLOOKUP($BR960,Tables!$D$14:$I$27,4,FALSE)*W960</f>
        <v>0</v>
      </c>
      <c r="AW960" s="12">
        <f>VLOOKUP($BR960,Tables!$D$14:$I$27,5,FALSE)*W960</f>
        <v>0</v>
      </c>
      <c r="AX960">
        <f>IF(ISERROR(VLOOKUP(V960,Tables!$A$2:$B$27,2,FALSE))=TRUE,0,VLOOKUP(V960,Tables!$A$2:$B$27,2,FALSE))*VLOOKUP(BR960,Tables!$D$14:$J$27,7,FALSE)</f>
        <v>0</v>
      </c>
      <c r="AY960">
        <f>IF(ISERROR(VLOOKUP(BS960,Tables!$A$2:$B$31,2,FALSE))=TRUE,0,VLOOKUP(BS960,Tables!$A$2:$B$31,2,FALSE))</f>
        <v>0</v>
      </c>
      <c r="AZ960" s="12">
        <f>VLOOKUP($BR960,Tables!$D$14:$K$27,8,FALSE)</f>
        <v>0</v>
      </c>
      <c r="BA960" s="12">
        <f>IF(OR(BR960="T150",BR960="HYBT150"),W960*Tables!$L$23,0)</f>
        <v>0</v>
      </c>
      <c r="BB960" s="12">
        <f>IF(OR(BR960="T200",BR960="HYBT200"),W960*Tables!$E$24,0)</f>
        <v>0</v>
      </c>
      <c r="BC960" s="14">
        <f t="shared" si="205"/>
        <v>0</v>
      </c>
      <c r="BD960" s="55" t="str">
        <f t="shared" si="204"/>
        <v/>
      </c>
      <c r="BE960" s="55" t="str">
        <f t="shared" si="204"/>
        <v/>
      </c>
      <c r="BF960" s="55" t="str">
        <f t="shared" ref="BD960:BQ978" si="215">IF(ISERROR(SEARCHB(" "&amp;BF$1&amp;" "," "&amp;$L960&amp;" "))=TRUE,"",BF$1)</f>
        <v/>
      </c>
      <c r="BG960" s="55" t="str">
        <f t="shared" si="215"/>
        <v/>
      </c>
      <c r="BH960" s="55" t="str">
        <f t="shared" si="215"/>
        <v/>
      </c>
      <c r="BI960" s="55" t="str">
        <f t="shared" si="215"/>
        <v/>
      </c>
      <c r="BJ960" s="55" t="str">
        <f t="shared" si="215"/>
        <v/>
      </c>
      <c r="BK960" s="55" t="str">
        <f t="shared" si="215"/>
        <v/>
      </c>
      <c r="BL960" s="55" t="str">
        <f t="shared" si="215"/>
        <v/>
      </c>
      <c r="BM960" s="55" t="str">
        <f t="shared" si="215"/>
        <v/>
      </c>
      <c r="BN960" s="55" t="str">
        <f t="shared" si="215"/>
        <v/>
      </c>
      <c r="BO960" s="55" t="str">
        <f t="shared" si="215"/>
        <v/>
      </c>
      <c r="BP960" s="55" t="str">
        <f t="shared" si="215"/>
        <v/>
      </c>
      <c r="BQ960" s="55" t="str">
        <f t="shared" si="215"/>
        <v/>
      </c>
      <c r="BR960" s="1" t="str">
        <f t="shared" si="206"/>
        <v>Base</v>
      </c>
      <c r="BS960" s="1" t="str">
        <f t="shared" si="207"/>
        <v/>
      </c>
      <c r="BT960" s="3">
        <f t="shared" si="208"/>
        <v>1</v>
      </c>
      <c r="BU960" s="11">
        <f t="shared" si="209"/>
        <v>-0.94</v>
      </c>
      <c r="BV960" s="11">
        <f t="shared" si="210"/>
        <v>-0.88</v>
      </c>
      <c r="BW960" s="11">
        <f t="shared" si="211"/>
        <v>0</v>
      </c>
      <c r="BX960" s="9">
        <f t="shared" si="212"/>
        <v>-0.94</v>
      </c>
      <c r="BY960" s="9">
        <f t="shared" si="213"/>
        <v>-0.88</v>
      </c>
      <c r="BZ960" s="9">
        <f t="shared" si="214"/>
        <v>2</v>
      </c>
    </row>
    <row r="961" spans="1:78" ht="15.5" x14ac:dyDescent="0.35">
      <c r="A961"/>
      <c r="B961"/>
      <c r="C961"/>
      <c r="D961"/>
      <c r="E961"/>
      <c r="F961"/>
      <c r="G961"/>
      <c r="H961"/>
      <c r="I961"/>
      <c r="J961"/>
      <c r="K961"/>
      <c r="L961"/>
      <c r="M961"/>
      <c r="N961"/>
      <c r="O961"/>
      <c r="P961"/>
      <c r="Q961"/>
      <c r="R961"/>
      <c r="S961"/>
      <c r="T961"/>
      <c r="U961"/>
      <c r="V961"/>
      <c r="W961"/>
      <c r="X961"/>
      <c r="Y961"/>
      <c r="Z961"/>
      <c r="AA961"/>
      <c r="AB961"/>
      <c r="AC961"/>
      <c r="AD961"/>
      <c r="AE961"/>
      <c r="AF961"/>
      <c r="AG961"/>
      <c r="AH961"/>
      <c r="AI961"/>
      <c r="AJ961"/>
      <c r="AK961"/>
      <c r="AL961"/>
      <c r="AM961"/>
      <c r="AN961"/>
      <c r="AO961"/>
      <c r="AP961"/>
      <c r="AQ961"/>
      <c r="AR961"/>
      <c r="AS961"/>
      <c r="AT961" s="12">
        <f>VLOOKUP($BR961,Tables!$D$14:$I$27,2,FALSE)*W961</f>
        <v>0</v>
      </c>
      <c r="AU961" s="12">
        <f>VLOOKUP($BR961,Tables!$D$14:$I$27,3,FALSE)</f>
        <v>0</v>
      </c>
      <c r="AV961" s="12">
        <f>VLOOKUP($BR961,Tables!$D$14:$I$27,4,FALSE)*W961</f>
        <v>0</v>
      </c>
      <c r="AW961" s="12">
        <f>VLOOKUP($BR961,Tables!$D$14:$I$27,5,FALSE)*W961</f>
        <v>0</v>
      </c>
      <c r="AX961">
        <f>IF(ISERROR(VLOOKUP(V961,Tables!$A$2:$B$27,2,FALSE))=TRUE,0,VLOOKUP(V961,Tables!$A$2:$B$27,2,FALSE))*VLOOKUP(BR961,Tables!$D$14:$J$27,7,FALSE)</f>
        <v>0</v>
      </c>
      <c r="AY961">
        <f>IF(ISERROR(VLOOKUP(BS961,Tables!$A$2:$B$31,2,FALSE))=TRUE,0,VLOOKUP(BS961,Tables!$A$2:$B$31,2,FALSE))</f>
        <v>0</v>
      </c>
      <c r="AZ961" s="12">
        <f>VLOOKUP($BR961,Tables!$D$14:$K$27,8,FALSE)</f>
        <v>0</v>
      </c>
      <c r="BA961" s="12">
        <f>IF(OR(BR961="T150",BR961="HYBT150"),W961*Tables!$L$23,0)</f>
        <v>0</v>
      </c>
      <c r="BB961" s="12">
        <f>IF(OR(BR961="T200",BR961="HYBT200"),W961*Tables!$E$24,0)</f>
        <v>0</v>
      </c>
      <c r="BC961" s="14">
        <f t="shared" si="205"/>
        <v>0</v>
      </c>
      <c r="BD961" s="55" t="str">
        <f t="shared" si="215"/>
        <v/>
      </c>
      <c r="BE961" s="55" t="str">
        <f t="shared" si="215"/>
        <v/>
      </c>
      <c r="BF961" s="55" t="str">
        <f t="shared" si="215"/>
        <v/>
      </c>
      <c r="BG961" s="55" t="str">
        <f t="shared" si="215"/>
        <v/>
      </c>
      <c r="BH961" s="55" t="str">
        <f t="shared" si="215"/>
        <v/>
      </c>
      <c r="BI961" s="55" t="str">
        <f t="shared" si="215"/>
        <v/>
      </c>
      <c r="BJ961" s="55" t="str">
        <f t="shared" si="215"/>
        <v/>
      </c>
      <c r="BK961" s="55" t="str">
        <f t="shared" si="215"/>
        <v/>
      </c>
      <c r="BL961" s="55" t="str">
        <f t="shared" si="215"/>
        <v/>
      </c>
      <c r="BM961" s="55" t="str">
        <f t="shared" si="215"/>
        <v/>
      </c>
      <c r="BN961" s="55" t="str">
        <f t="shared" si="215"/>
        <v/>
      </c>
      <c r="BO961" s="55" t="str">
        <f t="shared" si="215"/>
        <v/>
      </c>
      <c r="BP961" s="55" t="str">
        <f t="shared" si="215"/>
        <v/>
      </c>
      <c r="BQ961" s="55" t="str">
        <f t="shared" si="215"/>
        <v/>
      </c>
      <c r="BR961" s="1" t="str">
        <f t="shared" si="206"/>
        <v>Base</v>
      </c>
      <c r="BS961" s="1" t="str">
        <f t="shared" si="207"/>
        <v/>
      </c>
      <c r="BT961" s="3">
        <f t="shared" si="208"/>
        <v>1</v>
      </c>
      <c r="BU961" s="11">
        <f t="shared" si="209"/>
        <v>-0.94</v>
      </c>
      <c r="BV961" s="11">
        <f t="shared" si="210"/>
        <v>-0.88</v>
      </c>
      <c r="BW961" s="11">
        <f t="shared" si="211"/>
        <v>0</v>
      </c>
      <c r="BX961" s="9">
        <f t="shared" si="212"/>
        <v>-0.94</v>
      </c>
      <c r="BY961" s="9">
        <f t="shared" si="213"/>
        <v>-0.88</v>
      </c>
      <c r="BZ961" s="9">
        <f t="shared" si="214"/>
        <v>2</v>
      </c>
    </row>
    <row r="962" spans="1:78" ht="15.5" x14ac:dyDescent="0.35">
      <c r="A962"/>
      <c r="B962"/>
      <c r="C962"/>
      <c r="D962"/>
      <c r="E962"/>
      <c r="F962"/>
      <c r="G962"/>
      <c r="H962"/>
      <c r="I962"/>
      <c r="J962"/>
      <c r="K962"/>
      <c r="L962"/>
      <c r="M962"/>
      <c r="N962"/>
      <c r="O962"/>
      <c r="P962"/>
      <c r="Q962"/>
      <c r="R962"/>
      <c r="S962"/>
      <c r="T962"/>
      <c r="U962"/>
      <c r="V962"/>
      <c r="W962"/>
      <c r="X962"/>
      <c r="Y962"/>
      <c r="Z962"/>
      <c r="AA962"/>
      <c r="AB962"/>
      <c r="AC962"/>
      <c r="AD962"/>
      <c r="AE962"/>
      <c r="AF962"/>
      <c r="AG962"/>
      <c r="AH962"/>
      <c r="AI962"/>
      <c r="AJ962"/>
      <c r="AK962"/>
      <c r="AL962"/>
      <c r="AM962"/>
      <c r="AN962"/>
      <c r="AO962"/>
      <c r="AP962"/>
      <c r="AQ962"/>
      <c r="AR962"/>
      <c r="AS962"/>
      <c r="AT962" s="12">
        <f>VLOOKUP($BR962,Tables!$D$14:$I$27,2,FALSE)*W962</f>
        <v>0</v>
      </c>
      <c r="AU962" s="12">
        <f>VLOOKUP($BR962,Tables!$D$14:$I$27,3,FALSE)</f>
        <v>0</v>
      </c>
      <c r="AV962" s="12">
        <f>VLOOKUP($BR962,Tables!$D$14:$I$27,4,FALSE)*W962</f>
        <v>0</v>
      </c>
      <c r="AW962" s="12">
        <f>VLOOKUP($BR962,Tables!$D$14:$I$27,5,FALSE)*W962</f>
        <v>0</v>
      </c>
      <c r="AX962">
        <f>IF(ISERROR(VLOOKUP(V962,Tables!$A$2:$B$27,2,FALSE))=TRUE,0,VLOOKUP(V962,Tables!$A$2:$B$27,2,FALSE))*VLOOKUP(BR962,Tables!$D$14:$J$27,7,FALSE)</f>
        <v>0</v>
      </c>
      <c r="AY962">
        <f>IF(ISERROR(VLOOKUP(BS962,Tables!$A$2:$B$31,2,FALSE))=TRUE,0,VLOOKUP(BS962,Tables!$A$2:$B$31,2,FALSE))</f>
        <v>0</v>
      </c>
      <c r="AZ962" s="12">
        <f>VLOOKUP($BR962,Tables!$D$14:$K$27,8,FALSE)</f>
        <v>0</v>
      </c>
      <c r="BA962" s="12">
        <f>IF(OR(BR962="T150",BR962="HYBT150"),W962*Tables!$L$23,0)</f>
        <v>0</v>
      </c>
      <c r="BB962" s="12">
        <f>IF(OR(BR962="T200",BR962="HYBT200"),W962*Tables!$E$24,0)</f>
        <v>0</v>
      </c>
      <c r="BC962" s="14">
        <f t="shared" si="205"/>
        <v>0</v>
      </c>
      <c r="BD962" s="55" t="str">
        <f t="shared" si="215"/>
        <v/>
      </c>
      <c r="BE962" s="55" t="str">
        <f t="shared" si="215"/>
        <v/>
      </c>
      <c r="BF962" s="55" t="str">
        <f t="shared" si="215"/>
        <v/>
      </c>
      <c r="BG962" s="55" t="str">
        <f t="shared" si="215"/>
        <v/>
      </c>
      <c r="BH962" s="55" t="str">
        <f t="shared" si="215"/>
        <v/>
      </c>
      <c r="BI962" s="55" t="str">
        <f t="shared" si="215"/>
        <v/>
      </c>
      <c r="BJ962" s="55" t="str">
        <f t="shared" si="215"/>
        <v/>
      </c>
      <c r="BK962" s="55" t="str">
        <f t="shared" si="215"/>
        <v/>
      </c>
      <c r="BL962" s="55" t="str">
        <f t="shared" si="215"/>
        <v/>
      </c>
      <c r="BM962" s="55" t="str">
        <f t="shared" si="215"/>
        <v/>
      </c>
      <c r="BN962" s="55" t="str">
        <f t="shared" si="215"/>
        <v/>
      </c>
      <c r="BO962" s="55" t="str">
        <f t="shared" si="215"/>
        <v/>
      </c>
      <c r="BP962" s="55" t="str">
        <f t="shared" si="215"/>
        <v/>
      </c>
      <c r="BQ962" s="55" t="str">
        <f t="shared" si="215"/>
        <v/>
      </c>
      <c r="BR962" s="1" t="str">
        <f t="shared" si="206"/>
        <v>Base</v>
      </c>
      <c r="BS962" s="1" t="str">
        <f t="shared" si="207"/>
        <v/>
      </c>
      <c r="BT962" s="3">
        <f t="shared" si="208"/>
        <v>1</v>
      </c>
      <c r="BU962" s="11">
        <f t="shared" si="209"/>
        <v>-0.94</v>
      </c>
      <c r="BV962" s="11">
        <f t="shared" si="210"/>
        <v>-0.88</v>
      </c>
      <c r="BW962" s="11">
        <f t="shared" si="211"/>
        <v>0</v>
      </c>
      <c r="BX962" s="9">
        <f t="shared" si="212"/>
        <v>-0.94</v>
      </c>
      <c r="BY962" s="9">
        <f t="shared" si="213"/>
        <v>-0.88</v>
      </c>
      <c r="BZ962" s="9">
        <f t="shared" si="214"/>
        <v>2</v>
      </c>
    </row>
    <row r="963" spans="1:78" ht="15.5" x14ac:dyDescent="0.35">
      <c r="A963"/>
      <c r="B963"/>
      <c r="C963"/>
      <c r="D963"/>
      <c r="E963"/>
      <c r="F963"/>
      <c r="G963"/>
      <c r="H963"/>
      <c r="I963"/>
      <c r="J963"/>
      <c r="K963"/>
      <c r="L963"/>
      <c r="M963"/>
      <c r="N963"/>
      <c r="O963"/>
      <c r="P963"/>
      <c r="Q963"/>
      <c r="R963"/>
      <c r="S963"/>
      <c r="T963"/>
      <c r="U963"/>
      <c r="V963"/>
      <c r="W963"/>
      <c r="X963"/>
      <c r="Y963"/>
      <c r="Z963"/>
      <c r="AA963"/>
      <c r="AB963"/>
      <c r="AC963"/>
      <c r="AD963"/>
      <c r="AE963"/>
      <c r="AF963"/>
      <c r="AG963"/>
      <c r="AH963"/>
      <c r="AI963"/>
      <c r="AJ963"/>
      <c r="AK963"/>
      <c r="AL963"/>
      <c r="AM963"/>
      <c r="AN963"/>
      <c r="AO963"/>
      <c r="AP963"/>
      <c r="AQ963"/>
      <c r="AR963"/>
      <c r="AS963"/>
      <c r="AT963" s="12">
        <f>VLOOKUP($BR963,Tables!$D$14:$I$27,2,FALSE)*W963</f>
        <v>0</v>
      </c>
      <c r="AU963" s="12">
        <f>VLOOKUP($BR963,Tables!$D$14:$I$27,3,FALSE)</f>
        <v>0</v>
      </c>
      <c r="AV963" s="12">
        <f>VLOOKUP($BR963,Tables!$D$14:$I$27,4,FALSE)*W963</f>
        <v>0</v>
      </c>
      <c r="AW963" s="12">
        <f>VLOOKUP($BR963,Tables!$D$14:$I$27,5,FALSE)*W963</f>
        <v>0</v>
      </c>
      <c r="AX963">
        <f>IF(ISERROR(VLOOKUP(V963,Tables!$A$2:$B$27,2,FALSE))=TRUE,0,VLOOKUP(V963,Tables!$A$2:$B$27,2,FALSE))*VLOOKUP(BR963,Tables!$D$14:$J$27,7,FALSE)</f>
        <v>0</v>
      </c>
      <c r="AY963">
        <f>IF(ISERROR(VLOOKUP(BS963,Tables!$A$2:$B$31,2,FALSE))=TRUE,0,VLOOKUP(BS963,Tables!$A$2:$B$31,2,FALSE))</f>
        <v>0</v>
      </c>
      <c r="AZ963" s="12">
        <f>VLOOKUP($BR963,Tables!$D$14:$K$27,8,FALSE)</f>
        <v>0</v>
      </c>
      <c r="BA963" s="12">
        <f>IF(OR(BR963="T150",BR963="HYBT150"),W963*Tables!$L$23,0)</f>
        <v>0</v>
      </c>
      <c r="BB963" s="12">
        <f>IF(OR(BR963="T200",BR963="HYBT200"),W963*Tables!$E$24,0)</f>
        <v>0</v>
      </c>
      <c r="BC963" s="14">
        <f t="shared" si="205"/>
        <v>0</v>
      </c>
      <c r="BD963" s="55" t="str">
        <f t="shared" si="215"/>
        <v/>
      </c>
      <c r="BE963" s="55" t="str">
        <f t="shared" si="215"/>
        <v/>
      </c>
      <c r="BF963" s="55" t="str">
        <f t="shared" si="215"/>
        <v/>
      </c>
      <c r="BG963" s="55" t="str">
        <f t="shared" si="215"/>
        <v/>
      </c>
      <c r="BH963" s="55" t="str">
        <f t="shared" si="215"/>
        <v/>
      </c>
      <c r="BI963" s="55" t="str">
        <f t="shared" si="215"/>
        <v/>
      </c>
      <c r="BJ963" s="55" t="str">
        <f t="shared" si="215"/>
        <v/>
      </c>
      <c r="BK963" s="55" t="str">
        <f t="shared" si="215"/>
        <v/>
      </c>
      <c r="BL963" s="55" t="str">
        <f t="shared" si="215"/>
        <v/>
      </c>
      <c r="BM963" s="55" t="str">
        <f t="shared" si="215"/>
        <v/>
      </c>
      <c r="BN963" s="55" t="str">
        <f t="shared" si="215"/>
        <v/>
      </c>
      <c r="BO963" s="55" t="str">
        <f t="shared" si="215"/>
        <v/>
      </c>
      <c r="BP963" s="55" t="str">
        <f t="shared" si="215"/>
        <v/>
      </c>
      <c r="BQ963" s="55" t="str">
        <f t="shared" si="215"/>
        <v/>
      </c>
      <c r="BR963" s="1" t="str">
        <f t="shared" si="206"/>
        <v>Base</v>
      </c>
      <c r="BS963" s="1" t="str">
        <f t="shared" si="207"/>
        <v/>
      </c>
      <c r="BT963" s="3">
        <f t="shared" si="208"/>
        <v>1</v>
      </c>
      <c r="BU963" s="11">
        <f t="shared" si="209"/>
        <v>-0.94</v>
      </c>
      <c r="BV963" s="11">
        <f t="shared" si="210"/>
        <v>-0.88</v>
      </c>
      <c r="BW963" s="11">
        <f t="shared" si="211"/>
        <v>0</v>
      </c>
      <c r="BX963" s="9">
        <f t="shared" si="212"/>
        <v>-0.94</v>
      </c>
      <c r="BY963" s="9">
        <f t="shared" si="213"/>
        <v>-0.88</v>
      </c>
      <c r="BZ963" s="9">
        <f t="shared" si="214"/>
        <v>2</v>
      </c>
    </row>
    <row r="964" spans="1:78" ht="15.5" x14ac:dyDescent="0.35">
      <c r="A964"/>
      <c r="B964"/>
      <c r="C964"/>
      <c r="D964"/>
      <c r="E964"/>
      <c r="F964"/>
      <c r="G964"/>
      <c r="H964"/>
      <c r="I964"/>
      <c r="J964"/>
      <c r="K964"/>
      <c r="L964"/>
      <c r="M964"/>
      <c r="N964"/>
      <c r="O964"/>
      <c r="P964"/>
      <c r="Q964"/>
      <c r="R964"/>
      <c r="S964"/>
      <c r="T964"/>
      <c r="U964"/>
      <c r="V964"/>
      <c r="W964"/>
      <c r="X964"/>
      <c r="Y964"/>
      <c r="Z964"/>
      <c r="AA964"/>
      <c r="AB964"/>
      <c r="AC964"/>
      <c r="AD964"/>
      <c r="AE964"/>
      <c r="AF964"/>
      <c r="AG964"/>
      <c r="AH964"/>
      <c r="AI964"/>
      <c r="AJ964"/>
      <c r="AK964"/>
      <c r="AL964"/>
      <c r="AM964"/>
      <c r="AN964"/>
      <c r="AO964"/>
      <c r="AP964"/>
      <c r="AQ964"/>
      <c r="AR964"/>
      <c r="AS964"/>
      <c r="AT964" s="12">
        <f>VLOOKUP($BR964,Tables!$D$14:$I$27,2,FALSE)*W964</f>
        <v>0</v>
      </c>
      <c r="AU964" s="12">
        <f>VLOOKUP($BR964,Tables!$D$14:$I$27,3,FALSE)</f>
        <v>0</v>
      </c>
      <c r="AV964" s="12">
        <f>VLOOKUP($BR964,Tables!$D$14:$I$27,4,FALSE)*W964</f>
        <v>0</v>
      </c>
      <c r="AW964" s="12">
        <f>VLOOKUP($BR964,Tables!$D$14:$I$27,5,FALSE)*W964</f>
        <v>0</v>
      </c>
      <c r="AX964">
        <f>IF(ISERROR(VLOOKUP(V964,Tables!$A$2:$B$27,2,FALSE))=TRUE,0,VLOOKUP(V964,Tables!$A$2:$B$27,2,FALSE))*VLOOKUP(BR964,Tables!$D$14:$J$27,7,FALSE)</f>
        <v>0</v>
      </c>
      <c r="AY964">
        <f>IF(ISERROR(VLOOKUP(BS964,Tables!$A$2:$B$31,2,FALSE))=TRUE,0,VLOOKUP(BS964,Tables!$A$2:$B$31,2,FALSE))</f>
        <v>0</v>
      </c>
      <c r="AZ964" s="12">
        <f>VLOOKUP($BR964,Tables!$D$14:$K$27,8,FALSE)</f>
        <v>0</v>
      </c>
      <c r="BA964" s="12">
        <f>IF(OR(BR964="T150",BR964="HYBT150"),W964*Tables!$L$23,0)</f>
        <v>0</v>
      </c>
      <c r="BB964" s="12">
        <f>IF(OR(BR964="T200",BR964="HYBT200"),W964*Tables!$E$24,0)</f>
        <v>0</v>
      </c>
      <c r="BC964" s="14">
        <f t="shared" si="205"/>
        <v>0</v>
      </c>
      <c r="BD964" s="55" t="str">
        <f t="shared" si="215"/>
        <v/>
      </c>
      <c r="BE964" s="55" t="str">
        <f t="shared" si="215"/>
        <v/>
      </c>
      <c r="BF964" s="55" t="str">
        <f t="shared" si="215"/>
        <v/>
      </c>
      <c r="BG964" s="55" t="str">
        <f t="shared" si="215"/>
        <v/>
      </c>
      <c r="BH964" s="55" t="str">
        <f t="shared" si="215"/>
        <v/>
      </c>
      <c r="BI964" s="55" t="str">
        <f t="shared" si="215"/>
        <v/>
      </c>
      <c r="BJ964" s="55" t="str">
        <f t="shared" si="215"/>
        <v/>
      </c>
      <c r="BK964" s="55" t="str">
        <f t="shared" si="215"/>
        <v/>
      </c>
      <c r="BL964" s="55" t="str">
        <f t="shared" si="215"/>
        <v/>
      </c>
      <c r="BM964" s="55" t="str">
        <f t="shared" si="215"/>
        <v/>
      </c>
      <c r="BN964" s="55" t="str">
        <f t="shared" si="215"/>
        <v/>
      </c>
      <c r="BO964" s="55" t="str">
        <f t="shared" si="215"/>
        <v/>
      </c>
      <c r="BP964" s="55" t="str">
        <f t="shared" si="215"/>
        <v/>
      </c>
      <c r="BQ964" s="55" t="str">
        <f t="shared" si="215"/>
        <v/>
      </c>
      <c r="BR964" s="1" t="str">
        <f t="shared" si="206"/>
        <v>Base</v>
      </c>
      <c r="BS964" s="1" t="str">
        <f t="shared" si="207"/>
        <v/>
      </c>
      <c r="BT964" s="3">
        <f t="shared" si="208"/>
        <v>1</v>
      </c>
      <c r="BU964" s="11">
        <f t="shared" si="209"/>
        <v>-0.94</v>
      </c>
      <c r="BV964" s="11">
        <f t="shared" si="210"/>
        <v>-0.88</v>
      </c>
      <c r="BW964" s="11">
        <f t="shared" si="211"/>
        <v>0</v>
      </c>
      <c r="BX964" s="9">
        <f t="shared" si="212"/>
        <v>-0.94</v>
      </c>
      <c r="BY964" s="9">
        <f t="shared" si="213"/>
        <v>-0.88</v>
      </c>
      <c r="BZ964" s="9">
        <f t="shared" si="214"/>
        <v>2</v>
      </c>
    </row>
    <row r="965" spans="1:78" ht="15.5" x14ac:dyDescent="0.35">
      <c r="A965"/>
      <c r="B965"/>
      <c r="C965"/>
      <c r="D965"/>
      <c r="E965"/>
      <c r="F965"/>
      <c r="G965"/>
      <c r="H965"/>
      <c r="I965"/>
      <c r="J965"/>
      <c r="K965"/>
      <c r="L965"/>
      <c r="M965"/>
      <c r="N965"/>
      <c r="O965"/>
      <c r="P965"/>
      <c r="Q965"/>
      <c r="R965"/>
      <c r="S965"/>
      <c r="T965"/>
      <c r="U965"/>
      <c r="V965"/>
      <c r="W965"/>
      <c r="X965"/>
      <c r="Y965"/>
      <c r="Z965"/>
      <c r="AA965"/>
      <c r="AB965"/>
      <c r="AC965"/>
      <c r="AD965"/>
      <c r="AE965"/>
      <c r="AF965"/>
      <c r="AG965"/>
      <c r="AH965"/>
      <c r="AI965"/>
      <c r="AJ965"/>
      <c r="AK965"/>
      <c r="AL965"/>
      <c r="AM965"/>
      <c r="AN965"/>
      <c r="AO965"/>
      <c r="AP965"/>
      <c r="AQ965"/>
      <c r="AR965"/>
      <c r="AS965"/>
      <c r="AT965" s="12">
        <f>VLOOKUP($BR965,Tables!$D$14:$I$27,2,FALSE)*W965</f>
        <v>0</v>
      </c>
      <c r="AU965" s="12">
        <f>VLOOKUP($BR965,Tables!$D$14:$I$27,3,FALSE)</f>
        <v>0</v>
      </c>
      <c r="AV965" s="12">
        <f>VLOOKUP($BR965,Tables!$D$14:$I$27,4,FALSE)*W965</f>
        <v>0</v>
      </c>
      <c r="AW965" s="12">
        <f>VLOOKUP($BR965,Tables!$D$14:$I$27,5,FALSE)*W965</f>
        <v>0</v>
      </c>
      <c r="AX965">
        <f>IF(ISERROR(VLOOKUP(V965,Tables!$A$2:$B$27,2,FALSE))=TRUE,0,VLOOKUP(V965,Tables!$A$2:$B$27,2,FALSE))*VLOOKUP(BR965,Tables!$D$14:$J$27,7,FALSE)</f>
        <v>0</v>
      </c>
      <c r="AY965">
        <f>IF(ISERROR(VLOOKUP(BS965,Tables!$A$2:$B$31,2,FALSE))=TRUE,0,VLOOKUP(BS965,Tables!$A$2:$B$31,2,FALSE))</f>
        <v>0</v>
      </c>
      <c r="AZ965" s="12">
        <f>VLOOKUP($BR965,Tables!$D$14:$K$27,8,FALSE)</f>
        <v>0</v>
      </c>
      <c r="BA965" s="12">
        <f>IF(OR(BR965="T150",BR965="HYBT150"),W965*Tables!$L$23,0)</f>
        <v>0</v>
      </c>
      <c r="BB965" s="12">
        <f>IF(OR(BR965="T200",BR965="HYBT200"),W965*Tables!$E$24,0)</f>
        <v>0</v>
      </c>
      <c r="BC965" s="14">
        <f t="shared" si="205"/>
        <v>0</v>
      </c>
      <c r="BD965" s="55" t="str">
        <f t="shared" si="215"/>
        <v/>
      </c>
      <c r="BE965" s="55" t="str">
        <f t="shared" si="215"/>
        <v/>
      </c>
      <c r="BF965" s="55" t="str">
        <f t="shared" si="215"/>
        <v/>
      </c>
      <c r="BG965" s="55" t="str">
        <f t="shared" si="215"/>
        <v/>
      </c>
      <c r="BH965" s="55" t="str">
        <f t="shared" si="215"/>
        <v/>
      </c>
      <c r="BI965" s="55" t="str">
        <f t="shared" si="215"/>
        <v/>
      </c>
      <c r="BJ965" s="55" t="str">
        <f t="shared" si="215"/>
        <v/>
      </c>
      <c r="BK965" s="55" t="str">
        <f t="shared" si="215"/>
        <v/>
      </c>
      <c r="BL965" s="55" t="str">
        <f t="shared" si="215"/>
        <v/>
      </c>
      <c r="BM965" s="55" t="str">
        <f t="shared" si="215"/>
        <v/>
      </c>
      <c r="BN965" s="55" t="str">
        <f t="shared" si="215"/>
        <v/>
      </c>
      <c r="BO965" s="55" t="str">
        <f t="shared" si="215"/>
        <v/>
      </c>
      <c r="BP965" s="55" t="str">
        <f t="shared" si="215"/>
        <v/>
      </c>
      <c r="BQ965" s="55" t="str">
        <f t="shared" si="215"/>
        <v/>
      </c>
      <c r="BR965" s="1" t="str">
        <f t="shared" si="206"/>
        <v>Base</v>
      </c>
      <c r="BS965" s="1" t="str">
        <f t="shared" si="207"/>
        <v/>
      </c>
      <c r="BT965" s="3">
        <f t="shared" si="208"/>
        <v>1</v>
      </c>
      <c r="BU965" s="11">
        <f t="shared" si="209"/>
        <v>-0.94</v>
      </c>
      <c r="BV965" s="11">
        <f t="shared" si="210"/>
        <v>-0.88</v>
      </c>
      <c r="BW965" s="11">
        <f t="shared" si="211"/>
        <v>0</v>
      </c>
      <c r="BX965" s="9">
        <f t="shared" si="212"/>
        <v>-0.94</v>
      </c>
      <c r="BY965" s="9">
        <f t="shared" si="213"/>
        <v>-0.88</v>
      </c>
      <c r="BZ965" s="9">
        <f t="shared" si="214"/>
        <v>2</v>
      </c>
    </row>
    <row r="966" spans="1:78" ht="15.5" x14ac:dyDescent="0.35">
      <c r="A966"/>
      <c r="B966"/>
      <c r="C966"/>
      <c r="D966"/>
      <c r="E966"/>
      <c r="F966"/>
      <c r="G966"/>
      <c r="H966"/>
      <c r="I966"/>
      <c r="J966"/>
      <c r="K966"/>
      <c r="L966"/>
      <c r="M966"/>
      <c r="N966"/>
      <c r="O966"/>
      <c r="P966"/>
      <c r="Q966"/>
      <c r="R966"/>
      <c r="S966"/>
      <c r="T966"/>
      <c r="U966"/>
      <c r="V966"/>
      <c r="W966"/>
      <c r="X966"/>
      <c r="Y966"/>
      <c r="Z966"/>
      <c r="AA966"/>
      <c r="AB966"/>
      <c r="AC966"/>
      <c r="AD966"/>
      <c r="AE966"/>
      <c r="AF966"/>
      <c r="AG966"/>
      <c r="AH966"/>
      <c r="AI966"/>
      <c r="AJ966"/>
      <c r="AK966"/>
      <c r="AL966"/>
      <c r="AM966"/>
      <c r="AN966"/>
      <c r="AO966"/>
      <c r="AP966"/>
      <c r="AQ966"/>
      <c r="AR966"/>
      <c r="AS966"/>
      <c r="AT966" s="12">
        <f>VLOOKUP($BR966,Tables!$D$14:$I$27,2,FALSE)*W966</f>
        <v>0</v>
      </c>
      <c r="AU966" s="12">
        <f>VLOOKUP($BR966,Tables!$D$14:$I$27,3,FALSE)</f>
        <v>0</v>
      </c>
      <c r="AV966" s="12">
        <f>VLOOKUP($BR966,Tables!$D$14:$I$27,4,FALSE)*W966</f>
        <v>0</v>
      </c>
      <c r="AW966" s="12">
        <f>VLOOKUP($BR966,Tables!$D$14:$I$27,5,FALSE)*W966</f>
        <v>0</v>
      </c>
      <c r="AX966">
        <f>IF(ISERROR(VLOOKUP(V966,Tables!$A$2:$B$27,2,FALSE))=TRUE,0,VLOOKUP(V966,Tables!$A$2:$B$27,2,FALSE))*VLOOKUP(BR966,Tables!$D$14:$J$27,7,FALSE)</f>
        <v>0</v>
      </c>
      <c r="AY966">
        <f>IF(ISERROR(VLOOKUP(BS966,Tables!$A$2:$B$31,2,FALSE))=TRUE,0,VLOOKUP(BS966,Tables!$A$2:$B$31,2,FALSE))</f>
        <v>0</v>
      </c>
      <c r="AZ966" s="12">
        <f>VLOOKUP($BR966,Tables!$D$14:$K$27,8,FALSE)</f>
        <v>0</v>
      </c>
      <c r="BA966" s="12">
        <f>IF(OR(BR966="T150",BR966="HYBT150"),W966*Tables!$L$23,0)</f>
        <v>0</v>
      </c>
      <c r="BB966" s="12">
        <f>IF(OR(BR966="T200",BR966="HYBT200"),W966*Tables!$E$24,0)</f>
        <v>0</v>
      </c>
      <c r="BC966" s="14">
        <f t="shared" si="205"/>
        <v>0</v>
      </c>
      <c r="BD966" s="55" t="str">
        <f t="shared" si="215"/>
        <v/>
      </c>
      <c r="BE966" s="55" t="str">
        <f t="shared" si="215"/>
        <v/>
      </c>
      <c r="BF966" s="55" t="str">
        <f t="shared" si="215"/>
        <v/>
      </c>
      <c r="BG966" s="55" t="str">
        <f t="shared" si="215"/>
        <v/>
      </c>
      <c r="BH966" s="55" t="str">
        <f t="shared" si="215"/>
        <v/>
      </c>
      <c r="BI966" s="55" t="str">
        <f t="shared" si="215"/>
        <v/>
      </c>
      <c r="BJ966" s="55" t="str">
        <f t="shared" si="215"/>
        <v/>
      </c>
      <c r="BK966" s="55" t="str">
        <f t="shared" si="215"/>
        <v/>
      </c>
      <c r="BL966" s="55" t="str">
        <f t="shared" si="215"/>
        <v/>
      </c>
      <c r="BM966" s="55" t="str">
        <f t="shared" si="215"/>
        <v/>
      </c>
      <c r="BN966" s="55" t="str">
        <f t="shared" si="215"/>
        <v/>
      </c>
      <c r="BO966" s="55" t="str">
        <f t="shared" si="215"/>
        <v/>
      </c>
      <c r="BP966" s="55" t="str">
        <f t="shared" si="215"/>
        <v/>
      </c>
      <c r="BQ966" s="55" t="str">
        <f t="shared" si="215"/>
        <v/>
      </c>
      <c r="BR966" s="1" t="str">
        <f t="shared" si="206"/>
        <v>Base</v>
      </c>
      <c r="BS966" s="1" t="str">
        <f t="shared" si="207"/>
        <v/>
      </c>
      <c r="BT966" s="3">
        <f t="shared" si="208"/>
        <v>1</v>
      </c>
      <c r="BU966" s="11">
        <f t="shared" si="209"/>
        <v>-0.94</v>
      </c>
      <c r="BV966" s="11">
        <f t="shared" si="210"/>
        <v>-0.88</v>
      </c>
      <c r="BW966" s="11">
        <f t="shared" si="211"/>
        <v>0</v>
      </c>
      <c r="BX966" s="9">
        <f t="shared" si="212"/>
        <v>-0.94</v>
      </c>
      <c r="BY966" s="9">
        <f t="shared" si="213"/>
        <v>-0.88</v>
      </c>
      <c r="BZ966" s="9">
        <f t="shared" si="214"/>
        <v>2</v>
      </c>
    </row>
    <row r="967" spans="1:78" ht="15.5" x14ac:dyDescent="0.35">
      <c r="A967"/>
      <c r="B967"/>
      <c r="C967"/>
      <c r="D967"/>
      <c r="E967"/>
      <c r="F967"/>
      <c r="G967"/>
      <c r="H967"/>
      <c r="I967"/>
      <c r="J967"/>
      <c r="K967"/>
      <c r="L967"/>
      <c r="M967"/>
      <c r="N967"/>
      <c r="O967"/>
      <c r="P967"/>
      <c r="Q967"/>
      <c r="R967"/>
      <c r="S967"/>
      <c r="T967"/>
      <c r="U967"/>
      <c r="V967"/>
      <c r="W967"/>
      <c r="X967"/>
      <c r="Y967"/>
      <c r="Z967"/>
      <c r="AA967"/>
      <c r="AB967"/>
      <c r="AC967"/>
      <c r="AD967"/>
      <c r="AE967"/>
      <c r="AF967"/>
      <c r="AG967"/>
      <c r="AH967"/>
      <c r="AI967"/>
      <c r="AJ967"/>
      <c r="AK967"/>
      <c r="AL967"/>
      <c r="AM967"/>
      <c r="AN967"/>
      <c r="AO967"/>
      <c r="AP967"/>
      <c r="AQ967"/>
      <c r="AR967"/>
      <c r="AS967"/>
      <c r="AT967" s="12">
        <f>VLOOKUP($BR967,Tables!$D$14:$I$27,2,FALSE)*W967</f>
        <v>0</v>
      </c>
      <c r="AU967" s="12">
        <f>VLOOKUP($BR967,Tables!$D$14:$I$27,3,FALSE)</f>
        <v>0</v>
      </c>
      <c r="AV967" s="12">
        <f>VLOOKUP($BR967,Tables!$D$14:$I$27,4,FALSE)*W967</f>
        <v>0</v>
      </c>
      <c r="AW967" s="12">
        <f>VLOOKUP($BR967,Tables!$D$14:$I$27,5,FALSE)*W967</f>
        <v>0</v>
      </c>
      <c r="AX967">
        <f>IF(ISERROR(VLOOKUP(V967,Tables!$A$2:$B$27,2,FALSE))=TRUE,0,VLOOKUP(V967,Tables!$A$2:$B$27,2,FALSE))*VLOOKUP(BR967,Tables!$D$14:$J$27,7,FALSE)</f>
        <v>0</v>
      </c>
      <c r="AY967">
        <f>IF(ISERROR(VLOOKUP(BS967,Tables!$A$2:$B$31,2,FALSE))=TRUE,0,VLOOKUP(BS967,Tables!$A$2:$B$31,2,FALSE))</f>
        <v>0</v>
      </c>
      <c r="AZ967" s="12">
        <f>VLOOKUP($BR967,Tables!$D$14:$K$27,8,FALSE)</f>
        <v>0</v>
      </c>
      <c r="BA967" s="12">
        <f>IF(OR(BR967="T150",BR967="HYBT150"),W967*Tables!$L$23,0)</f>
        <v>0</v>
      </c>
      <c r="BB967" s="12">
        <f>IF(OR(BR967="T200",BR967="HYBT200"),W967*Tables!$E$24,0)</f>
        <v>0</v>
      </c>
      <c r="BC967" s="14">
        <f t="shared" si="205"/>
        <v>0</v>
      </c>
      <c r="BD967" s="55" t="str">
        <f t="shared" si="215"/>
        <v/>
      </c>
      <c r="BE967" s="55" t="str">
        <f t="shared" si="215"/>
        <v/>
      </c>
      <c r="BF967" s="55" t="str">
        <f t="shared" si="215"/>
        <v/>
      </c>
      <c r="BG967" s="55" t="str">
        <f t="shared" si="215"/>
        <v/>
      </c>
      <c r="BH967" s="55" t="str">
        <f t="shared" si="215"/>
        <v/>
      </c>
      <c r="BI967" s="55" t="str">
        <f t="shared" si="215"/>
        <v/>
      </c>
      <c r="BJ967" s="55" t="str">
        <f t="shared" si="215"/>
        <v/>
      </c>
      <c r="BK967" s="55" t="str">
        <f t="shared" si="215"/>
        <v/>
      </c>
      <c r="BL967" s="55" t="str">
        <f t="shared" si="215"/>
        <v/>
      </c>
      <c r="BM967" s="55" t="str">
        <f t="shared" si="215"/>
        <v/>
      </c>
      <c r="BN967" s="55" t="str">
        <f t="shared" si="215"/>
        <v/>
      </c>
      <c r="BO967" s="55" t="str">
        <f t="shared" si="215"/>
        <v/>
      </c>
      <c r="BP967" s="55" t="str">
        <f t="shared" si="215"/>
        <v/>
      </c>
      <c r="BQ967" s="55" t="str">
        <f t="shared" si="215"/>
        <v/>
      </c>
      <c r="BR967" s="1" t="str">
        <f t="shared" si="206"/>
        <v>Base</v>
      </c>
      <c r="BS967" s="1" t="str">
        <f t="shared" si="207"/>
        <v/>
      </c>
      <c r="BT967" s="3">
        <f t="shared" si="208"/>
        <v>1</v>
      </c>
      <c r="BU967" s="11">
        <f t="shared" si="209"/>
        <v>-0.94</v>
      </c>
      <c r="BV967" s="11">
        <f t="shared" si="210"/>
        <v>-0.88</v>
      </c>
      <c r="BW967" s="11">
        <f t="shared" si="211"/>
        <v>0</v>
      </c>
      <c r="BX967" s="9">
        <f t="shared" si="212"/>
        <v>-0.94</v>
      </c>
      <c r="BY967" s="9">
        <f t="shared" si="213"/>
        <v>-0.88</v>
      </c>
      <c r="BZ967" s="9">
        <f t="shared" si="214"/>
        <v>2</v>
      </c>
    </row>
    <row r="968" spans="1:78" ht="15.5" x14ac:dyDescent="0.35">
      <c r="A968"/>
      <c r="B968"/>
      <c r="C968"/>
      <c r="D968"/>
      <c r="E968"/>
      <c r="F968"/>
      <c r="G968"/>
      <c r="H968"/>
      <c r="I968"/>
      <c r="J968"/>
      <c r="K968"/>
      <c r="L968"/>
      <c r="M968"/>
      <c r="N968"/>
      <c r="O968"/>
      <c r="P968"/>
      <c r="Q968"/>
      <c r="R968"/>
      <c r="S968"/>
      <c r="T968"/>
      <c r="U968"/>
      <c r="V968"/>
      <c r="W968"/>
      <c r="X968"/>
      <c r="Y968"/>
      <c r="Z968"/>
      <c r="AA968"/>
      <c r="AB968"/>
      <c r="AC968"/>
      <c r="AD968"/>
      <c r="AE968"/>
      <c r="AF968"/>
      <c r="AG968"/>
      <c r="AH968"/>
      <c r="AI968"/>
      <c r="AJ968"/>
      <c r="AK968"/>
      <c r="AL968"/>
      <c r="AM968"/>
      <c r="AN968"/>
      <c r="AO968"/>
      <c r="AP968"/>
      <c r="AQ968"/>
      <c r="AR968"/>
      <c r="AS968"/>
      <c r="AT968" s="12">
        <f>VLOOKUP($BR968,Tables!$D$14:$I$27,2,FALSE)*W968</f>
        <v>0</v>
      </c>
      <c r="AU968" s="12">
        <f>VLOOKUP($BR968,Tables!$D$14:$I$27,3,FALSE)</f>
        <v>0</v>
      </c>
      <c r="AV968" s="12">
        <f>VLOOKUP($BR968,Tables!$D$14:$I$27,4,FALSE)*W968</f>
        <v>0</v>
      </c>
      <c r="AW968" s="12">
        <f>VLOOKUP($BR968,Tables!$D$14:$I$27,5,FALSE)*W968</f>
        <v>0</v>
      </c>
      <c r="AX968">
        <f>IF(ISERROR(VLOOKUP(V968,Tables!$A$2:$B$27,2,FALSE))=TRUE,0,VLOOKUP(V968,Tables!$A$2:$B$27,2,FALSE))*VLOOKUP(BR968,Tables!$D$14:$J$27,7,FALSE)</f>
        <v>0</v>
      </c>
      <c r="AY968">
        <f>IF(ISERROR(VLOOKUP(BS968,Tables!$A$2:$B$31,2,FALSE))=TRUE,0,VLOOKUP(BS968,Tables!$A$2:$B$31,2,FALSE))</f>
        <v>0</v>
      </c>
      <c r="AZ968" s="12">
        <f>VLOOKUP($BR968,Tables!$D$14:$K$27,8,FALSE)</f>
        <v>0</v>
      </c>
      <c r="BA968" s="12">
        <f>IF(OR(BR968="T150",BR968="HYBT150"),W968*Tables!$L$23,0)</f>
        <v>0</v>
      </c>
      <c r="BB968" s="12">
        <f>IF(OR(BR968="T200",BR968="HYBT200"),W968*Tables!$E$24,0)</f>
        <v>0</v>
      </c>
      <c r="BC968" s="14">
        <f t="shared" si="205"/>
        <v>0</v>
      </c>
      <c r="BD968" s="55" t="str">
        <f t="shared" si="215"/>
        <v/>
      </c>
      <c r="BE968" s="55" t="str">
        <f t="shared" si="215"/>
        <v/>
      </c>
      <c r="BF968" s="55" t="str">
        <f t="shared" si="215"/>
        <v/>
      </c>
      <c r="BG968" s="55" t="str">
        <f t="shared" si="215"/>
        <v/>
      </c>
      <c r="BH968" s="55" t="str">
        <f t="shared" si="215"/>
        <v/>
      </c>
      <c r="BI968" s="55" t="str">
        <f t="shared" si="215"/>
        <v/>
      </c>
      <c r="BJ968" s="55" t="str">
        <f t="shared" si="215"/>
        <v/>
      </c>
      <c r="BK968" s="55" t="str">
        <f t="shared" si="215"/>
        <v/>
      </c>
      <c r="BL968" s="55" t="str">
        <f t="shared" si="215"/>
        <v/>
      </c>
      <c r="BM968" s="55" t="str">
        <f t="shared" si="215"/>
        <v/>
      </c>
      <c r="BN968" s="55" t="str">
        <f t="shared" si="215"/>
        <v/>
      </c>
      <c r="BO968" s="55" t="str">
        <f t="shared" si="215"/>
        <v/>
      </c>
      <c r="BP968" s="55" t="str">
        <f t="shared" si="215"/>
        <v/>
      </c>
      <c r="BQ968" s="55" t="str">
        <f t="shared" si="215"/>
        <v/>
      </c>
      <c r="BR968" s="1" t="str">
        <f t="shared" si="206"/>
        <v>Base</v>
      </c>
      <c r="BS968" s="1" t="str">
        <f t="shared" si="207"/>
        <v/>
      </c>
      <c r="BT968" s="3">
        <f t="shared" si="208"/>
        <v>1</v>
      </c>
      <c r="BU968" s="11">
        <f t="shared" si="209"/>
        <v>-0.94</v>
      </c>
      <c r="BV968" s="11">
        <f t="shared" si="210"/>
        <v>-0.88</v>
      </c>
      <c r="BW968" s="11">
        <f t="shared" si="211"/>
        <v>0</v>
      </c>
      <c r="BX968" s="9">
        <f t="shared" si="212"/>
        <v>-0.94</v>
      </c>
      <c r="BY968" s="9">
        <f t="shared" si="213"/>
        <v>-0.88</v>
      </c>
      <c r="BZ968" s="9">
        <f t="shared" si="214"/>
        <v>2</v>
      </c>
    </row>
    <row r="969" spans="1:78" ht="15.5" x14ac:dyDescent="0.35">
      <c r="A969"/>
      <c r="B969"/>
      <c r="C969"/>
      <c r="D969"/>
      <c r="E969"/>
      <c r="F969"/>
      <c r="G969"/>
      <c r="H969"/>
      <c r="I969"/>
      <c r="J969"/>
      <c r="K969"/>
      <c r="L969"/>
      <c r="M969"/>
      <c r="N969"/>
      <c r="O969"/>
      <c r="P969"/>
      <c r="Q969"/>
      <c r="R969"/>
      <c r="S969"/>
      <c r="T969"/>
      <c r="U969"/>
      <c r="V969"/>
      <c r="W969"/>
      <c r="X969"/>
      <c r="Y969"/>
      <c r="Z969"/>
      <c r="AA969"/>
      <c r="AB969"/>
      <c r="AC969"/>
      <c r="AD969"/>
      <c r="AE969"/>
      <c r="AF969"/>
      <c r="AG969"/>
      <c r="AH969"/>
      <c r="AI969"/>
      <c r="AJ969"/>
      <c r="AK969"/>
      <c r="AL969"/>
      <c r="AM969"/>
      <c r="AN969"/>
      <c r="AO969"/>
      <c r="AP969"/>
      <c r="AQ969"/>
      <c r="AR969"/>
      <c r="AS969"/>
      <c r="AT969" s="12">
        <f>VLOOKUP($BR969,Tables!$D$14:$I$27,2,FALSE)*W969</f>
        <v>0</v>
      </c>
      <c r="AU969" s="12">
        <f>VLOOKUP($BR969,Tables!$D$14:$I$27,3,FALSE)</f>
        <v>0</v>
      </c>
      <c r="AV969" s="12">
        <f>VLOOKUP($BR969,Tables!$D$14:$I$27,4,FALSE)*W969</f>
        <v>0</v>
      </c>
      <c r="AW969" s="12">
        <f>VLOOKUP($BR969,Tables!$D$14:$I$27,5,FALSE)*W969</f>
        <v>0</v>
      </c>
      <c r="AX969">
        <f>IF(ISERROR(VLOOKUP(V969,Tables!$A$2:$B$27,2,FALSE))=TRUE,0,VLOOKUP(V969,Tables!$A$2:$B$27,2,FALSE))*VLOOKUP(BR969,Tables!$D$14:$J$27,7,FALSE)</f>
        <v>0</v>
      </c>
      <c r="AY969">
        <f>IF(ISERROR(VLOOKUP(BS969,Tables!$A$2:$B$31,2,FALSE))=TRUE,0,VLOOKUP(BS969,Tables!$A$2:$B$31,2,FALSE))</f>
        <v>0</v>
      </c>
      <c r="AZ969" s="12">
        <f>VLOOKUP($BR969,Tables!$D$14:$K$27,8,FALSE)</f>
        <v>0</v>
      </c>
      <c r="BA969" s="12">
        <f>IF(OR(BR969="T150",BR969="HYBT150"),W969*Tables!$L$23,0)</f>
        <v>0</v>
      </c>
      <c r="BB969" s="12">
        <f>IF(OR(BR969="T200",BR969="HYBT200"),W969*Tables!$E$24,0)</f>
        <v>0</v>
      </c>
      <c r="BC969" s="14">
        <f t="shared" si="205"/>
        <v>0</v>
      </c>
      <c r="BD969" s="55" t="str">
        <f t="shared" si="215"/>
        <v/>
      </c>
      <c r="BE969" s="55" t="str">
        <f t="shared" si="215"/>
        <v/>
      </c>
      <c r="BF969" s="55" t="str">
        <f t="shared" si="215"/>
        <v/>
      </c>
      <c r="BG969" s="55" t="str">
        <f t="shared" si="215"/>
        <v/>
      </c>
      <c r="BH969" s="55" t="str">
        <f t="shared" si="215"/>
        <v/>
      </c>
      <c r="BI969" s="55" t="str">
        <f t="shared" si="215"/>
        <v/>
      </c>
      <c r="BJ969" s="55" t="str">
        <f t="shared" si="215"/>
        <v/>
      </c>
      <c r="BK969" s="55" t="str">
        <f t="shared" si="215"/>
        <v/>
      </c>
      <c r="BL969" s="55" t="str">
        <f t="shared" si="215"/>
        <v/>
      </c>
      <c r="BM969" s="55" t="str">
        <f t="shared" si="215"/>
        <v/>
      </c>
      <c r="BN969" s="55" t="str">
        <f t="shared" si="215"/>
        <v/>
      </c>
      <c r="BO969" s="55" t="str">
        <f t="shared" si="215"/>
        <v/>
      </c>
      <c r="BP969" s="55" t="str">
        <f t="shared" si="215"/>
        <v/>
      </c>
      <c r="BQ969" s="55" t="str">
        <f t="shared" si="215"/>
        <v/>
      </c>
      <c r="BR969" s="1" t="str">
        <f t="shared" si="206"/>
        <v>Base</v>
      </c>
      <c r="BS969" s="1" t="str">
        <f t="shared" si="207"/>
        <v/>
      </c>
      <c r="BT969" s="3">
        <f t="shared" si="208"/>
        <v>1</v>
      </c>
      <c r="BU969" s="11">
        <f t="shared" si="209"/>
        <v>-0.94</v>
      </c>
      <c r="BV969" s="11">
        <f t="shared" si="210"/>
        <v>-0.88</v>
      </c>
      <c r="BW969" s="11">
        <f t="shared" si="211"/>
        <v>0</v>
      </c>
      <c r="BX969" s="9">
        <f t="shared" si="212"/>
        <v>-0.94</v>
      </c>
      <c r="BY969" s="9">
        <f t="shared" si="213"/>
        <v>-0.88</v>
      </c>
      <c r="BZ969" s="9">
        <f t="shared" si="214"/>
        <v>2</v>
      </c>
    </row>
    <row r="970" spans="1:78" ht="15.5" x14ac:dyDescent="0.35">
      <c r="A970"/>
      <c r="B970"/>
      <c r="C970"/>
      <c r="D970"/>
      <c r="E970"/>
      <c r="F970"/>
      <c r="G970"/>
      <c r="H970"/>
      <c r="I970"/>
      <c r="J970"/>
      <c r="K970"/>
      <c r="L970"/>
      <c r="M970"/>
      <c r="N970"/>
      <c r="O970"/>
      <c r="P970"/>
      <c r="Q970"/>
      <c r="R970"/>
      <c r="S970"/>
      <c r="T970"/>
      <c r="U970"/>
      <c r="V970"/>
      <c r="W970"/>
      <c r="X970"/>
      <c r="Y970"/>
      <c r="Z970"/>
      <c r="AA970"/>
      <c r="AB970"/>
      <c r="AC970"/>
      <c r="AD970"/>
      <c r="AE970"/>
      <c r="AF970"/>
      <c r="AG970"/>
      <c r="AH970"/>
      <c r="AI970"/>
      <c r="AJ970"/>
      <c r="AK970"/>
      <c r="AL970"/>
      <c r="AM970"/>
      <c r="AN970"/>
      <c r="AO970"/>
      <c r="AP970"/>
      <c r="AQ970"/>
      <c r="AR970"/>
      <c r="AS970"/>
      <c r="AT970" s="12">
        <f>VLOOKUP($BR970,Tables!$D$14:$I$27,2,FALSE)*W970</f>
        <v>0</v>
      </c>
      <c r="AU970" s="12">
        <f>VLOOKUP($BR970,Tables!$D$14:$I$27,3,FALSE)</f>
        <v>0</v>
      </c>
      <c r="AV970" s="12">
        <f>VLOOKUP($BR970,Tables!$D$14:$I$27,4,FALSE)*W970</f>
        <v>0</v>
      </c>
      <c r="AW970" s="12">
        <f>VLOOKUP($BR970,Tables!$D$14:$I$27,5,FALSE)*W970</f>
        <v>0</v>
      </c>
      <c r="AX970">
        <f>IF(ISERROR(VLOOKUP(V970,Tables!$A$2:$B$27,2,FALSE))=TRUE,0,VLOOKUP(V970,Tables!$A$2:$B$27,2,FALSE))*VLOOKUP(BR970,Tables!$D$14:$J$27,7,FALSE)</f>
        <v>0</v>
      </c>
      <c r="AY970">
        <f>IF(ISERROR(VLOOKUP(BS970,Tables!$A$2:$B$31,2,FALSE))=TRUE,0,VLOOKUP(BS970,Tables!$A$2:$B$31,2,FALSE))</f>
        <v>0</v>
      </c>
      <c r="AZ970" s="12">
        <f>VLOOKUP($BR970,Tables!$D$14:$K$27,8,FALSE)</f>
        <v>0</v>
      </c>
      <c r="BA970" s="12">
        <f>IF(OR(BR970="T150",BR970="HYBT150"),W970*Tables!$L$23,0)</f>
        <v>0</v>
      </c>
      <c r="BB970" s="12">
        <f>IF(OR(BR970="T200",BR970="HYBT200"),W970*Tables!$E$24,0)</f>
        <v>0</v>
      </c>
      <c r="BC970" s="14">
        <f t="shared" si="205"/>
        <v>0</v>
      </c>
      <c r="BD970" s="55" t="str">
        <f t="shared" si="215"/>
        <v/>
      </c>
      <c r="BE970" s="55" t="str">
        <f t="shared" si="215"/>
        <v/>
      </c>
      <c r="BF970" s="55" t="str">
        <f t="shared" si="215"/>
        <v/>
      </c>
      <c r="BG970" s="55" t="str">
        <f t="shared" si="215"/>
        <v/>
      </c>
      <c r="BH970" s="55" t="str">
        <f t="shared" si="215"/>
        <v/>
      </c>
      <c r="BI970" s="55" t="str">
        <f t="shared" si="215"/>
        <v/>
      </c>
      <c r="BJ970" s="55" t="str">
        <f t="shared" si="215"/>
        <v/>
      </c>
      <c r="BK970" s="55" t="str">
        <f t="shared" si="215"/>
        <v/>
      </c>
      <c r="BL970" s="55" t="str">
        <f t="shared" si="215"/>
        <v/>
      </c>
      <c r="BM970" s="55" t="str">
        <f t="shared" si="215"/>
        <v/>
      </c>
      <c r="BN970" s="55" t="str">
        <f t="shared" si="215"/>
        <v/>
      </c>
      <c r="BO970" s="55" t="str">
        <f t="shared" si="215"/>
        <v/>
      </c>
      <c r="BP970" s="55" t="str">
        <f t="shared" si="215"/>
        <v/>
      </c>
      <c r="BQ970" s="55" t="str">
        <f t="shared" si="215"/>
        <v/>
      </c>
      <c r="BR970" s="1" t="str">
        <f t="shared" si="206"/>
        <v>Base</v>
      </c>
      <c r="BS970" s="1" t="str">
        <f t="shared" si="207"/>
        <v/>
      </c>
      <c r="BT970" s="3">
        <f t="shared" si="208"/>
        <v>1</v>
      </c>
      <c r="BU970" s="11">
        <f t="shared" si="209"/>
        <v>-0.94</v>
      </c>
      <c r="BV970" s="11">
        <f t="shared" si="210"/>
        <v>-0.88</v>
      </c>
      <c r="BW970" s="11">
        <f t="shared" si="211"/>
        <v>0</v>
      </c>
      <c r="BX970" s="9">
        <f t="shared" si="212"/>
        <v>-0.94</v>
      </c>
      <c r="BY970" s="9">
        <f t="shared" si="213"/>
        <v>-0.88</v>
      </c>
      <c r="BZ970" s="9">
        <f t="shared" si="214"/>
        <v>2</v>
      </c>
    </row>
    <row r="971" spans="1:78" ht="15.5" x14ac:dyDescent="0.35">
      <c r="A971"/>
      <c r="B971"/>
      <c r="C971"/>
      <c r="D971"/>
      <c r="E971"/>
      <c r="F971"/>
      <c r="G971"/>
      <c r="H971"/>
      <c r="I971"/>
      <c r="J971"/>
      <c r="K971"/>
      <c r="L971"/>
      <c r="M971"/>
      <c r="N971"/>
      <c r="O971"/>
      <c r="P971"/>
      <c r="Q971"/>
      <c r="R971"/>
      <c r="S971"/>
      <c r="T971"/>
      <c r="U971"/>
      <c r="V971"/>
      <c r="W971"/>
      <c r="X971"/>
      <c r="Y971"/>
      <c r="Z971"/>
      <c r="AA971"/>
      <c r="AB971"/>
      <c r="AC971"/>
      <c r="AD971"/>
      <c r="AE971"/>
      <c r="AF971"/>
      <c r="AG971"/>
      <c r="AH971"/>
      <c r="AI971"/>
      <c r="AJ971"/>
      <c r="AK971"/>
      <c r="AL971"/>
      <c r="AM971"/>
      <c r="AN971"/>
      <c r="AO971"/>
      <c r="AP971"/>
      <c r="AQ971"/>
      <c r="AR971"/>
      <c r="AS971"/>
      <c r="AT971" s="12">
        <f>VLOOKUP($BR971,Tables!$D$14:$I$27,2,FALSE)*W971</f>
        <v>0</v>
      </c>
      <c r="AU971" s="12">
        <f>VLOOKUP($BR971,Tables!$D$14:$I$27,3,FALSE)</f>
        <v>0</v>
      </c>
      <c r="AV971" s="12">
        <f>VLOOKUP($BR971,Tables!$D$14:$I$27,4,FALSE)*W971</f>
        <v>0</v>
      </c>
      <c r="AW971" s="12">
        <f>VLOOKUP($BR971,Tables!$D$14:$I$27,5,FALSE)*W971</f>
        <v>0</v>
      </c>
      <c r="AX971">
        <f>IF(ISERROR(VLOOKUP(V971,Tables!$A$2:$B$27,2,FALSE))=TRUE,0,VLOOKUP(V971,Tables!$A$2:$B$27,2,FALSE))*VLOOKUP(BR971,Tables!$D$14:$J$27,7,FALSE)</f>
        <v>0</v>
      </c>
      <c r="AY971">
        <f>IF(ISERROR(VLOOKUP(BS971,Tables!$A$2:$B$31,2,FALSE))=TRUE,0,VLOOKUP(BS971,Tables!$A$2:$B$31,2,FALSE))</f>
        <v>0</v>
      </c>
      <c r="AZ971" s="12">
        <f>VLOOKUP($BR971,Tables!$D$14:$K$27,8,FALSE)</f>
        <v>0</v>
      </c>
      <c r="BA971" s="12">
        <f>IF(OR(BR971="T150",BR971="HYBT150"),W971*Tables!$L$23,0)</f>
        <v>0</v>
      </c>
      <c r="BB971" s="12">
        <f>IF(OR(BR971="T200",BR971="HYBT200"),W971*Tables!$E$24,0)</f>
        <v>0</v>
      </c>
      <c r="BC971" s="14">
        <f t="shared" si="205"/>
        <v>0</v>
      </c>
      <c r="BD971" s="55" t="str">
        <f t="shared" si="215"/>
        <v/>
      </c>
      <c r="BE971" s="55" t="str">
        <f t="shared" si="215"/>
        <v/>
      </c>
      <c r="BF971" s="55" t="str">
        <f t="shared" si="215"/>
        <v/>
      </c>
      <c r="BG971" s="55" t="str">
        <f t="shared" si="215"/>
        <v/>
      </c>
      <c r="BH971" s="55" t="str">
        <f t="shared" si="215"/>
        <v/>
      </c>
      <c r="BI971" s="55" t="str">
        <f t="shared" si="215"/>
        <v/>
      </c>
      <c r="BJ971" s="55" t="str">
        <f t="shared" si="215"/>
        <v/>
      </c>
      <c r="BK971" s="55" t="str">
        <f t="shared" si="215"/>
        <v/>
      </c>
      <c r="BL971" s="55" t="str">
        <f t="shared" si="215"/>
        <v/>
      </c>
      <c r="BM971" s="55" t="str">
        <f t="shared" si="215"/>
        <v/>
      </c>
      <c r="BN971" s="55" t="str">
        <f t="shared" si="215"/>
        <v/>
      </c>
      <c r="BO971" s="55" t="str">
        <f t="shared" si="215"/>
        <v/>
      </c>
      <c r="BP971" s="55" t="str">
        <f t="shared" si="215"/>
        <v/>
      </c>
      <c r="BQ971" s="55" t="str">
        <f t="shared" si="215"/>
        <v/>
      </c>
      <c r="BR971" s="1" t="str">
        <f t="shared" si="206"/>
        <v>Base</v>
      </c>
      <c r="BS971" s="1" t="str">
        <f t="shared" si="207"/>
        <v/>
      </c>
      <c r="BT971" s="3">
        <f t="shared" si="208"/>
        <v>1</v>
      </c>
      <c r="BU971" s="11">
        <f t="shared" si="209"/>
        <v>-0.94</v>
      </c>
      <c r="BV971" s="11">
        <f t="shared" si="210"/>
        <v>-0.88</v>
      </c>
      <c r="BW971" s="11">
        <f t="shared" si="211"/>
        <v>0</v>
      </c>
      <c r="BX971" s="9">
        <f t="shared" si="212"/>
        <v>-0.94</v>
      </c>
      <c r="BY971" s="9">
        <f t="shared" si="213"/>
        <v>-0.88</v>
      </c>
      <c r="BZ971" s="9">
        <f t="shared" si="214"/>
        <v>2</v>
      </c>
    </row>
    <row r="972" spans="1:78" ht="15.5" x14ac:dyDescent="0.35">
      <c r="A972"/>
      <c r="B972"/>
      <c r="C972"/>
      <c r="D972"/>
      <c r="E972"/>
      <c r="F972"/>
      <c r="G972"/>
      <c r="H972"/>
      <c r="I972"/>
      <c r="J972"/>
      <c r="K972"/>
      <c r="L972"/>
      <c r="M972"/>
      <c r="N972"/>
      <c r="O972"/>
      <c r="P972"/>
      <c r="Q972"/>
      <c r="R972"/>
      <c r="S972"/>
      <c r="T972"/>
      <c r="U972"/>
      <c r="V972"/>
      <c r="W972"/>
      <c r="X972"/>
      <c r="Y972"/>
      <c r="Z972"/>
      <c r="AA972"/>
      <c r="AB972"/>
      <c r="AC972"/>
      <c r="AD972"/>
      <c r="AE972"/>
      <c r="AF972"/>
      <c r="AG972"/>
      <c r="AH972"/>
      <c r="AI972"/>
      <c r="AJ972"/>
      <c r="AK972"/>
      <c r="AL972"/>
      <c r="AM972"/>
      <c r="AN972"/>
      <c r="AO972"/>
      <c r="AP972"/>
      <c r="AQ972"/>
      <c r="AR972"/>
      <c r="AS972"/>
      <c r="AT972" s="12">
        <f>VLOOKUP($BR972,Tables!$D$14:$I$27,2,FALSE)*W972</f>
        <v>0</v>
      </c>
      <c r="AU972" s="12">
        <f>VLOOKUP($BR972,Tables!$D$14:$I$27,3,FALSE)</f>
        <v>0</v>
      </c>
      <c r="AV972" s="12">
        <f>VLOOKUP($BR972,Tables!$D$14:$I$27,4,FALSE)*W972</f>
        <v>0</v>
      </c>
      <c r="AW972" s="12">
        <f>VLOOKUP($BR972,Tables!$D$14:$I$27,5,FALSE)*W972</f>
        <v>0</v>
      </c>
      <c r="AX972">
        <f>IF(ISERROR(VLOOKUP(V972,Tables!$A$2:$B$27,2,FALSE))=TRUE,0,VLOOKUP(V972,Tables!$A$2:$B$27,2,FALSE))*VLOOKUP(BR972,Tables!$D$14:$J$27,7,FALSE)</f>
        <v>0</v>
      </c>
      <c r="AY972">
        <f>IF(ISERROR(VLOOKUP(BS972,Tables!$A$2:$B$31,2,FALSE))=TRUE,0,VLOOKUP(BS972,Tables!$A$2:$B$31,2,FALSE))</f>
        <v>0</v>
      </c>
      <c r="AZ972" s="12">
        <f>VLOOKUP($BR972,Tables!$D$14:$K$27,8,FALSE)</f>
        <v>0</v>
      </c>
      <c r="BA972" s="12">
        <f>IF(OR(BR972="T150",BR972="HYBT150"),W972*Tables!$L$23,0)</f>
        <v>0</v>
      </c>
      <c r="BB972" s="12">
        <f>IF(OR(BR972="T200",BR972="HYBT200"),W972*Tables!$E$24,0)</f>
        <v>0</v>
      </c>
      <c r="BC972" s="14">
        <f t="shared" si="205"/>
        <v>0</v>
      </c>
      <c r="BD972" s="55" t="str">
        <f t="shared" si="215"/>
        <v/>
      </c>
      <c r="BE972" s="55" t="str">
        <f t="shared" si="215"/>
        <v/>
      </c>
      <c r="BF972" s="55" t="str">
        <f t="shared" si="215"/>
        <v/>
      </c>
      <c r="BG972" s="55" t="str">
        <f t="shared" si="215"/>
        <v/>
      </c>
      <c r="BH972" s="55" t="str">
        <f t="shared" si="215"/>
        <v/>
      </c>
      <c r="BI972" s="55" t="str">
        <f t="shared" si="215"/>
        <v/>
      </c>
      <c r="BJ972" s="55" t="str">
        <f t="shared" si="215"/>
        <v/>
      </c>
      <c r="BK972" s="55" t="str">
        <f t="shared" si="215"/>
        <v/>
      </c>
      <c r="BL972" s="55" t="str">
        <f t="shared" si="215"/>
        <v/>
      </c>
      <c r="BM972" s="55" t="str">
        <f t="shared" si="215"/>
        <v/>
      </c>
      <c r="BN972" s="55" t="str">
        <f t="shared" si="215"/>
        <v/>
      </c>
      <c r="BO972" s="55" t="str">
        <f t="shared" si="215"/>
        <v/>
      </c>
      <c r="BP972" s="55" t="str">
        <f t="shared" si="215"/>
        <v/>
      </c>
      <c r="BQ972" s="55" t="str">
        <f t="shared" si="215"/>
        <v/>
      </c>
      <c r="BR972" s="1" t="str">
        <f t="shared" si="206"/>
        <v>Base</v>
      </c>
      <c r="BS972" s="1" t="str">
        <f t="shared" si="207"/>
        <v/>
      </c>
      <c r="BT972" s="3">
        <f t="shared" si="208"/>
        <v>1</v>
      </c>
      <c r="BU972" s="11">
        <f t="shared" si="209"/>
        <v>-0.94</v>
      </c>
      <c r="BV972" s="11">
        <f t="shared" si="210"/>
        <v>-0.88</v>
      </c>
      <c r="BW972" s="11">
        <f t="shared" si="211"/>
        <v>0</v>
      </c>
      <c r="BX972" s="9">
        <f t="shared" si="212"/>
        <v>-0.94</v>
      </c>
      <c r="BY972" s="9">
        <f t="shared" si="213"/>
        <v>-0.88</v>
      </c>
      <c r="BZ972" s="9">
        <f t="shared" si="214"/>
        <v>2</v>
      </c>
    </row>
    <row r="973" spans="1:78" ht="15.5" x14ac:dyDescent="0.35">
      <c r="A973"/>
      <c r="B973"/>
      <c r="C973"/>
      <c r="D973"/>
      <c r="E973"/>
      <c r="F973"/>
      <c r="G973"/>
      <c r="H973"/>
      <c r="I973"/>
      <c r="J973"/>
      <c r="K973"/>
      <c r="L973"/>
      <c r="M973"/>
      <c r="N973"/>
      <c r="O973"/>
      <c r="P973"/>
      <c r="Q973"/>
      <c r="R973"/>
      <c r="S973"/>
      <c r="T973"/>
      <c r="U973"/>
      <c r="V973"/>
      <c r="W973"/>
      <c r="X973"/>
      <c r="Y973"/>
      <c r="Z973"/>
      <c r="AA973"/>
      <c r="AB973"/>
      <c r="AC973"/>
      <c r="AD973"/>
      <c r="AE973"/>
      <c r="AF973"/>
      <c r="AG973"/>
      <c r="AH973"/>
      <c r="AI973"/>
      <c r="AJ973"/>
      <c r="AK973"/>
      <c r="AL973"/>
      <c r="AM973"/>
      <c r="AN973"/>
      <c r="AO973"/>
      <c r="AP973"/>
      <c r="AQ973"/>
      <c r="AR973"/>
      <c r="AS973"/>
      <c r="AT973" s="12">
        <f>VLOOKUP($BR973,Tables!$D$14:$I$27,2,FALSE)*W973</f>
        <v>0</v>
      </c>
      <c r="AU973" s="12">
        <f>VLOOKUP($BR973,Tables!$D$14:$I$27,3,FALSE)</f>
        <v>0</v>
      </c>
      <c r="AV973" s="12">
        <f>VLOOKUP($BR973,Tables!$D$14:$I$27,4,FALSE)*W973</f>
        <v>0</v>
      </c>
      <c r="AW973" s="12">
        <f>VLOOKUP($BR973,Tables!$D$14:$I$27,5,FALSE)*W973</f>
        <v>0</v>
      </c>
      <c r="AX973">
        <f>IF(ISERROR(VLOOKUP(V973,Tables!$A$2:$B$27,2,FALSE))=TRUE,0,VLOOKUP(V973,Tables!$A$2:$B$27,2,FALSE))*VLOOKUP(BR973,Tables!$D$14:$J$27,7,FALSE)</f>
        <v>0</v>
      </c>
      <c r="AY973">
        <f>IF(ISERROR(VLOOKUP(BS973,Tables!$A$2:$B$31,2,FALSE))=TRUE,0,VLOOKUP(BS973,Tables!$A$2:$B$31,2,FALSE))</f>
        <v>0</v>
      </c>
      <c r="AZ973" s="12">
        <f>VLOOKUP($BR973,Tables!$D$14:$K$27,8,FALSE)</f>
        <v>0</v>
      </c>
      <c r="BA973" s="12">
        <f>IF(OR(BR973="T150",BR973="HYBT150"),W973*Tables!$L$23,0)</f>
        <v>0</v>
      </c>
      <c r="BB973" s="12">
        <f>IF(OR(BR973="T200",BR973="HYBT200"),W973*Tables!$E$24,0)</f>
        <v>0</v>
      </c>
      <c r="BC973" s="14">
        <f t="shared" si="205"/>
        <v>0</v>
      </c>
      <c r="BD973" s="55" t="str">
        <f t="shared" si="215"/>
        <v/>
      </c>
      <c r="BE973" s="55" t="str">
        <f t="shared" si="215"/>
        <v/>
      </c>
      <c r="BF973" s="55" t="str">
        <f t="shared" si="215"/>
        <v/>
      </c>
      <c r="BG973" s="55" t="str">
        <f t="shared" si="215"/>
        <v/>
      </c>
      <c r="BH973" s="55" t="str">
        <f t="shared" si="215"/>
        <v/>
      </c>
      <c r="BI973" s="55" t="str">
        <f t="shared" si="215"/>
        <v/>
      </c>
      <c r="BJ973" s="55" t="str">
        <f t="shared" si="215"/>
        <v/>
      </c>
      <c r="BK973" s="55" t="str">
        <f t="shared" si="215"/>
        <v/>
      </c>
      <c r="BL973" s="55" t="str">
        <f t="shared" si="215"/>
        <v/>
      </c>
      <c r="BM973" s="55" t="str">
        <f t="shared" si="215"/>
        <v/>
      </c>
      <c r="BN973" s="55" t="str">
        <f t="shared" si="215"/>
        <v/>
      </c>
      <c r="BO973" s="55" t="str">
        <f t="shared" si="215"/>
        <v/>
      </c>
      <c r="BP973" s="55" t="str">
        <f t="shared" si="215"/>
        <v/>
      </c>
      <c r="BQ973" s="55" t="str">
        <f t="shared" si="215"/>
        <v/>
      </c>
      <c r="BR973" s="1" t="str">
        <f t="shared" si="206"/>
        <v>Base</v>
      </c>
      <c r="BS973" s="1" t="str">
        <f t="shared" si="207"/>
        <v/>
      </c>
      <c r="BT973" s="3">
        <f t="shared" si="208"/>
        <v>1</v>
      </c>
      <c r="BU973" s="11">
        <f t="shared" si="209"/>
        <v>-0.94</v>
      </c>
      <c r="BV973" s="11">
        <f t="shared" si="210"/>
        <v>-0.88</v>
      </c>
      <c r="BW973" s="11">
        <f t="shared" si="211"/>
        <v>0</v>
      </c>
      <c r="BX973" s="9">
        <f t="shared" si="212"/>
        <v>-0.94</v>
      </c>
      <c r="BY973" s="9">
        <f t="shared" si="213"/>
        <v>-0.88</v>
      </c>
      <c r="BZ973" s="9">
        <f t="shared" si="214"/>
        <v>2</v>
      </c>
    </row>
    <row r="974" spans="1:78" ht="15.5" x14ac:dyDescent="0.35">
      <c r="A974"/>
      <c r="B974"/>
      <c r="C974"/>
      <c r="D974"/>
      <c r="E974"/>
      <c r="F974"/>
      <c r="G974"/>
      <c r="H974"/>
      <c r="I974"/>
      <c r="J974"/>
      <c r="K974"/>
      <c r="L974"/>
      <c r="M974"/>
      <c r="N974"/>
      <c r="O974"/>
      <c r="P974"/>
      <c r="Q974"/>
      <c r="R974"/>
      <c r="S974"/>
      <c r="T974"/>
      <c r="U974"/>
      <c r="V974"/>
      <c r="W974"/>
      <c r="X974"/>
      <c r="Y974"/>
      <c r="Z974"/>
      <c r="AA974"/>
      <c r="AB974"/>
      <c r="AC974"/>
      <c r="AD974"/>
      <c r="AE974"/>
      <c r="AF974"/>
      <c r="AG974"/>
      <c r="AH974"/>
      <c r="AI974"/>
      <c r="AJ974"/>
      <c r="AK974"/>
      <c r="AL974"/>
      <c r="AM974"/>
      <c r="AN974"/>
      <c r="AO974"/>
      <c r="AP974"/>
      <c r="AQ974"/>
      <c r="AR974"/>
      <c r="AS974"/>
      <c r="AT974" s="12">
        <f>VLOOKUP($BR974,Tables!$D$14:$I$27,2,FALSE)*W974</f>
        <v>0</v>
      </c>
      <c r="AU974" s="12">
        <f>VLOOKUP($BR974,Tables!$D$14:$I$27,3,FALSE)</f>
        <v>0</v>
      </c>
      <c r="AV974" s="12">
        <f>VLOOKUP($BR974,Tables!$D$14:$I$27,4,FALSE)*W974</f>
        <v>0</v>
      </c>
      <c r="AW974" s="12">
        <f>VLOOKUP($BR974,Tables!$D$14:$I$27,5,FALSE)*W974</f>
        <v>0</v>
      </c>
      <c r="AX974">
        <f>IF(ISERROR(VLOOKUP(V974,Tables!$A$2:$B$27,2,FALSE))=TRUE,0,VLOOKUP(V974,Tables!$A$2:$B$27,2,FALSE))*VLOOKUP(BR974,Tables!$D$14:$J$27,7,FALSE)</f>
        <v>0</v>
      </c>
      <c r="AY974">
        <f>IF(ISERROR(VLOOKUP(BS974,Tables!$A$2:$B$31,2,FALSE))=TRUE,0,VLOOKUP(BS974,Tables!$A$2:$B$31,2,FALSE))</f>
        <v>0</v>
      </c>
      <c r="AZ974" s="12">
        <f>VLOOKUP($BR974,Tables!$D$14:$K$27,8,FALSE)</f>
        <v>0</v>
      </c>
      <c r="BA974" s="12">
        <f>IF(OR(BR974="T150",BR974="HYBT150"),W974*Tables!$L$23,0)</f>
        <v>0</v>
      </c>
      <c r="BB974" s="12">
        <f>IF(OR(BR974="T200",BR974="HYBT200"),W974*Tables!$E$24,0)</f>
        <v>0</v>
      </c>
      <c r="BC974" s="14">
        <f t="shared" si="205"/>
        <v>0</v>
      </c>
      <c r="BD974" s="55" t="str">
        <f t="shared" si="215"/>
        <v/>
      </c>
      <c r="BE974" s="55" t="str">
        <f t="shared" si="215"/>
        <v/>
      </c>
      <c r="BF974" s="55" t="str">
        <f t="shared" si="215"/>
        <v/>
      </c>
      <c r="BG974" s="55" t="str">
        <f t="shared" si="215"/>
        <v/>
      </c>
      <c r="BH974" s="55" t="str">
        <f t="shared" si="215"/>
        <v/>
      </c>
      <c r="BI974" s="55" t="str">
        <f t="shared" si="215"/>
        <v/>
      </c>
      <c r="BJ974" s="55" t="str">
        <f t="shared" si="215"/>
        <v/>
      </c>
      <c r="BK974" s="55" t="str">
        <f t="shared" si="215"/>
        <v/>
      </c>
      <c r="BL974" s="55" t="str">
        <f t="shared" si="215"/>
        <v/>
      </c>
      <c r="BM974" s="55" t="str">
        <f t="shared" si="215"/>
        <v/>
      </c>
      <c r="BN974" s="55" t="str">
        <f t="shared" si="215"/>
        <v/>
      </c>
      <c r="BO974" s="55" t="str">
        <f t="shared" si="215"/>
        <v/>
      </c>
      <c r="BP974" s="55" t="str">
        <f t="shared" si="215"/>
        <v/>
      </c>
      <c r="BQ974" s="55" t="str">
        <f t="shared" si="215"/>
        <v/>
      </c>
      <c r="BR974" s="1" t="str">
        <f t="shared" si="206"/>
        <v>Base</v>
      </c>
      <c r="BS974" s="1" t="str">
        <f t="shared" si="207"/>
        <v/>
      </c>
      <c r="BT974" s="3">
        <f t="shared" si="208"/>
        <v>1</v>
      </c>
      <c r="BU974" s="11">
        <f t="shared" si="209"/>
        <v>-0.94</v>
      </c>
      <c r="BV974" s="11">
        <f t="shared" si="210"/>
        <v>-0.88</v>
      </c>
      <c r="BW974" s="11">
        <f t="shared" si="211"/>
        <v>0</v>
      </c>
      <c r="BX974" s="9">
        <f t="shared" si="212"/>
        <v>-0.94</v>
      </c>
      <c r="BY974" s="9">
        <f t="shared" si="213"/>
        <v>-0.88</v>
      </c>
      <c r="BZ974" s="9">
        <f t="shared" si="214"/>
        <v>2</v>
      </c>
    </row>
    <row r="975" spans="1:78" ht="15.5" x14ac:dyDescent="0.35">
      <c r="A975"/>
      <c r="B975"/>
      <c r="C975"/>
      <c r="D975"/>
      <c r="E975"/>
      <c r="F975"/>
      <c r="G975"/>
      <c r="H975"/>
      <c r="I975"/>
      <c r="J975"/>
      <c r="K975"/>
      <c r="L975"/>
      <c r="M975"/>
      <c r="N975"/>
      <c r="O975"/>
      <c r="P975"/>
      <c r="Q975"/>
      <c r="R975"/>
      <c r="S975"/>
      <c r="T975"/>
      <c r="U975"/>
      <c r="V975"/>
      <c r="W975"/>
      <c r="X975"/>
      <c r="Y975"/>
      <c r="Z975"/>
      <c r="AA975"/>
      <c r="AB975"/>
      <c r="AC975"/>
      <c r="AD975"/>
      <c r="AE975"/>
      <c r="AF975"/>
      <c r="AG975"/>
      <c r="AH975"/>
      <c r="AI975"/>
      <c r="AJ975"/>
      <c r="AK975"/>
      <c r="AL975"/>
      <c r="AM975"/>
      <c r="AN975"/>
      <c r="AO975"/>
      <c r="AP975"/>
      <c r="AQ975"/>
      <c r="AR975"/>
      <c r="AS975"/>
      <c r="AT975" s="12">
        <f>VLOOKUP($BR975,Tables!$D$14:$I$27,2,FALSE)*W975</f>
        <v>0</v>
      </c>
      <c r="AU975" s="12">
        <f>VLOOKUP($BR975,Tables!$D$14:$I$27,3,FALSE)</f>
        <v>0</v>
      </c>
      <c r="AV975" s="12">
        <f>VLOOKUP($BR975,Tables!$D$14:$I$27,4,FALSE)*W975</f>
        <v>0</v>
      </c>
      <c r="AW975" s="12">
        <f>VLOOKUP($BR975,Tables!$D$14:$I$27,5,FALSE)*W975</f>
        <v>0</v>
      </c>
      <c r="AX975">
        <f>IF(ISERROR(VLOOKUP(V975,Tables!$A$2:$B$27,2,FALSE))=TRUE,0,VLOOKUP(V975,Tables!$A$2:$B$27,2,FALSE))*VLOOKUP(BR975,Tables!$D$14:$J$27,7,FALSE)</f>
        <v>0</v>
      </c>
      <c r="AY975">
        <f>IF(ISERROR(VLOOKUP(BS975,Tables!$A$2:$B$31,2,FALSE))=TRUE,0,VLOOKUP(BS975,Tables!$A$2:$B$31,2,FALSE))</f>
        <v>0</v>
      </c>
      <c r="AZ975" s="12">
        <f>VLOOKUP($BR975,Tables!$D$14:$K$27,8,FALSE)</f>
        <v>0</v>
      </c>
      <c r="BA975" s="12">
        <f>IF(OR(BR975="T150",BR975="HYBT150"),W975*Tables!$L$23,0)</f>
        <v>0</v>
      </c>
      <c r="BB975" s="12">
        <f>IF(OR(BR975="T200",BR975="HYBT200"),W975*Tables!$E$24,0)</f>
        <v>0</v>
      </c>
      <c r="BC975" s="14">
        <f t="shared" si="205"/>
        <v>0</v>
      </c>
      <c r="BD975" s="55" t="str">
        <f t="shared" si="215"/>
        <v/>
      </c>
      <c r="BE975" s="55" t="str">
        <f t="shared" si="215"/>
        <v/>
      </c>
      <c r="BF975" s="55" t="str">
        <f t="shared" si="215"/>
        <v/>
      </c>
      <c r="BG975" s="55" t="str">
        <f t="shared" si="215"/>
        <v/>
      </c>
      <c r="BH975" s="55" t="str">
        <f t="shared" si="215"/>
        <v/>
      </c>
      <c r="BI975" s="55" t="str">
        <f t="shared" si="215"/>
        <v/>
      </c>
      <c r="BJ975" s="55" t="str">
        <f t="shared" si="215"/>
        <v/>
      </c>
      <c r="BK975" s="55" t="str">
        <f t="shared" si="215"/>
        <v/>
      </c>
      <c r="BL975" s="55" t="str">
        <f t="shared" si="215"/>
        <v/>
      </c>
      <c r="BM975" s="55" t="str">
        <f t="shared" si="215"/>
        <v/>
      </c>
      <c r="BN975" s="55" t="str">
        <f t="shared" si="215"/>
        <v/>
      </c>
      <c r="BO975" s="55" t="str">
        <f t="shared" si="215"/>
        <v/>
      </c>
      <c r="BP975" s="55" t="str">
        <f t="shared" si="215"/>
        <v/>
      </c>
      <c r="BQ975" s="55" t="str">
        <f t="shared" si="215"/>
        <v/>
      </c>
      <c r="BR975" s="1" t="str">
        <f t="shared" si="206"/>
        <v>Base</v>
      </c>
      <c r="BS975" s="1" t="str">
        <f t="shared" si="207"/>
        <v/>
      </c>
      <c r="BT975" s="3">
        <f t="shared" si="208"/>
        <v>1</v>
      </c>
      <c r="BU975" s="11">
        <f t="shared" si="209"/>
        <v>-0.94</v>
      </c>
      <c r="BV975" s="11">
        <f t="shared" si="210"/>
        <v>-0.88</v>
      </c>
      <c r="BW975" s="11">
        <f t="shared" si="211"/>
        <v>0</v>
      </c>
      <c r="BX975" s="9">
        <f t="shared" si="212"/>
        <v>-0.94</v>
      </c>
      <c r="BY975" s="9">
        <f t="shared" si="213"/>
        <v>-0.88</v>
      </c>
      <c r="BZ975" s="9">
        <f t="shared" si="214"/>
        <v>2</v>
      </c>
    </row>
    <row r="976" spans="1:78" ht="15.5" x14ac:dyDescent="0.35">
      <c r="A976"/>
      <c r="B976"/>
      <c r="C976"/>
      <c r="D976"/>
      <c r="E976"/>
      <c r="F976"/>
      <c r="G976"/>
      <c r="H976"/>
      <c r="I976"/>
      <c r="J976"/>
      <c r="K976"/>
      <c r="L976"/>
      <c r="M976"/>
      <c r="N976"/>
      <c r="O976"/>
      <c r="P976"/>
      <c r="Q976"/>
      <c r="R976"/>
      <c r="S976"/>
      <c r="T976"/>
      <c r="U976"/>
      <c r="V976"/>
      <c r="W976"/>
      <c r="X976"/>
      <c r="Y976"/>
      <c r="Z976"/>
      <c r="AA976"/>
      <c r="AB976"/>
      <c r="AC976"/>
      <c r="AD976"/>
      <c r="AE976"/>
      <c r="AF976"/>
      <c r="AG976"/>
      <c r="AH976"/>
      <c r="AI976"/>
      <c r="AJ976"/>
      <c r="AK976"/>
      <c r="AL976"/>
      <c r="AM976"/>
      <c r="AN976"/>
      <c r="AO976"/>
      <c r="AP976"/>
      <c r="AQ976"/>
      <c r="AR976"/>
      <c r="AS976"/>
      <c r="AT976" s="12">
        <f>VLOOKUP($BR976,Tables!$D$14:$I$27,2,FALSE)*W976</f>
        <v>0</v>
      </c>
      <c r="AU976" s="12">
        <f>VLOOKUP($BR976,Tables!$D$14:$I$27,3,FALSE)</f>
        <v>0</v>
      </c>
      <c r="AV976" s="12">
        <f>VLOOKUP($BR976,Tables!$D$14:$I$27,4,FALSE)*W976</f>
        <v>0</v>
      </c>
      <c r="AW976" s="12">
        <f>VLOOKUP($BR976,Tables!$D$14:$I$27,5,FALSE)*W976</f>
        <v>0</v>
      </c>
      <c r="AX976">
        <f>IF(ISERROR(VLOOKUP(V976,Tables!$A$2:$B$27,2,FALSE))=TRUE,0,VLOOKUP(V976,Tables!$A$2:$B$27,2,FALSE))*VLOOKUP(BR976,Tables!$D$14:$J$27,7,FALSE)</f>
        <v>0</v>
      </c>
      <c r="AY976">
        <f>IF(ISERROR(VLOOKUP(BS976,Tables!$A$2:$B$31,2,FALSE))=TRUE,0,VLOOKUP(BS976,Tables!$A$2:$B$31,2,FALSE))</f>
        <v>0</v>
      </c>
      <c r="AZ976" s="12">
        <f>VLOOKUP($BR976,Tables!$D$14:$K$27,8,FALSE)</f>
        <v>0</v>
      </c>
      <c r="BA976" s="12">
        <f>IF(OR(BR976="T150",BR976="HYBT150"),W976*Tables!$L$23,0)</f>
        <v>0</v>
      </c>
      <c r="BB976" s="12">
        <f>IF(OR(BR976="T200",BR976="HYBT200"),W976*Tables!$E$24,0)</f>
        <v>0</v>
      </c>
      <c r="BC976" s="14">
        <f t="shared" si="205"/>
        <v>0</v>
      </c>
      <c r="BD976" s="55" t="str">
        <f t="shared" si="215"/>
        <v/>
      </c>
      <c r="BE976" s="55" t="str">
        <f t="shared" si="215"/>
        <v/>
      </c>
      <c r="BF976" s="55" t="str">
        <f t="shared" si="215"/>
        <v/>
      </c>
      <c r="BG976" s="55" t="str">
        <f t="shared" si="215"/>
        <v/>
      </c>
      <c r="BH976" s="55" t="str">
        <f t="shared" si="215"/>
        <v/>
      </c>
      <c r="BI976" s="55" t="str">
        <f t="shared" si="215"/>
        <v/>
      </c>
      <c r="BJ976" s="55" t="str">
        <f t="shared" si="215"/>
        <v/>
      </c>
      <c r="BK976" s="55" t="str">
        <f t="shared" si="215"/>
        <v/>
      </c>
      <c r="BL976" s="55" t="str">
        <f t="shared" si="215"/>
        <v/>
      </c>
      <c r="BM976" s="55" t="str">
        <f t="shared" si="215"/>
        <v/>
      </c>
      <c r="BN976" s="55" t="str">
        <f t="shared" si="215"/>
        <v/>
      </c>
      <c r="BO976" s="55" t="str">
        <f t="shared" si="215"/>
        <v/>
      </c>
      <c r="BP976" s="55" t="str">
        <f t="shared" si="215"/>
        <v/>
      </c>
      <c r="BQ976" s="55" t="str">
        <f t="shared" si="215"/>
        <v/>
      </c>
      <c r="BR976" s="1" t="str">
        <f t="shared" si="206"/>
        <v>Base</v>
      </c>
      <c r="BS976" s="1" t="str">
        <f t="shared" si="207"/>
        <v/>
      </c>
      <c r="BT976" s="3">
        <f t="shared" si="208"/>
        <v>1</v>
      </c>
      <c r="BU976" s="11">
        <f t="shared" si="209"/>
        <v>-0.94</v>
      </c>
      <c r="BV976" s="11">
        <f t="shared" si="210"/>
        <v>-0.88</v>
      </c>
      <c r="BW976" s="11">
        <f t="shared" si="211"/>
        <v>0</v>
      </c>
      <c r="BX976" s="9">
        <f t="shared" si="212"/>
        <v>-0.94</v>
      </c>
      <c r="BY976" s="9">
        <f t="shared" si="213"/>
        <v>-0.88</v>
      </c>
      <c r="BZ976" s="9">
        <f t="shared" si="214"/>
        <v>2</v>
      </c>
    </row>
    <row r="977" spans="1:78" ht="15.5" x14ac:dyDescent="0.35">
      <c r="A977"/>
      <c r="B977"/>
      <c r="C977"/>
      <c r="D977"/>
      <c r="E977"/>
      <c r="F977"/>
      <c r="G977"/>
      <c r="H977"/>
      <c r="I977"/>
      <c r="J977"/>
      <c r="K977"/>
      <c r="L977"/>
      <c r="M977"/>
      <c r="N977"/>
      <c r="O977"/>
      <c r="P977"/>
      <c r="Q977"/>
      <c r="R977"/>
      <c r="S977"/>
      <c r="T977"/>
      <c r="U977"/>
      <c r="V977"/>
      <c r="W977"/>
      <c r="X977"/>
      <c r="Y977"/>
      <c r="Z977"/>
      <c r="AA977"/>
      <c r="AB977"/>
      <c r="AC977"/>
      <c r="AD977"/>
      <c r="AE977"/>
      <c r="AF977"/>
      <c r="AG977"/>
      <c r="AH977"/>
      <c r="AI977"/>
      <c r="AJ977"/>
      <c r="AK977"/>
      <c r="AL977"/>
      <c r="AM977"/>
      <c r="AN977"/>
      <c r="AO977"/>
      <c r="AP977"/>
      <c r="AQ977"/>
      <c r="AR977"/>
      <c r="AS977"/>
      <c r="AT977" s="12">
        <f>VLOOKUP($BR977,Tables!$D$14:$I$27,2,FALSE)*W977</f>
        <v>0</v>
      </c>
      <c r="AU977" s="12">
        <f>VLOOKUP($BR977,Tables!$D$14:$I$27,3,FALSE)</f>
        <v>0</v>
      </c>
      <c r="AV977" s="12">
        <f>VLOOKUP($BR977,Tables!$D$14:$I$27,4,FALSE)*W977</f>
        <v>0</v>
      </c>
      <c r="AW977" s="12">
        <f>VLOOKUP($BR977,Tables!$D$14:$I$27,5,FALSE)*W977</f>
        <v>0</v>
      </c>
      <c r="AX977">
        <f>IF(ISERROR(VLOOKUP(V977,Tables!$A$2:$B$27,2,FALSE))=TRUE,0,VLOOKUP(V977,Tables!$A$2:$B$27,2,FALSE))*VLOOKUP(BR977,Tables!$D$14:$J$27,7,FALSE)</f>
        <v>0</v>
      </c>
      <c r="AY977">
        <f>IF(ISERROR(VLOOKUP(BS977,Tables!$A$2:$B$31,2,FALSE))=TRUE,0,VLOOKUP(BS977,Tables!$A$2:$B$31,2,FALSE))</f>
        <v>0</v>
      </c>
      <c r="AZ977" s="12">
        <f>VLOOKUP($BR977,Tables!$D$14:$K$27,8,FALSE)</f>
        <v>0</v>
      </c>
      <c r="BA977" s="12">
        <f>IF(OR(BR977="T150",BR977="HYBT150"),W977*Tables!$L$23,0)</f>
        <v>0</v>
      </c>
      <c r="BB977" s="12">
        <f>IF(OR(BR977="T200",BR977="HYBT200"),W977*Tables!$E$24,0)</f>
        <v>0</v>
      </c>
      <c r="BC977" s="14">
        <f t="shared" si="205"/>
        <v>0</v>
      </c>
      <c r="BD977" s="55" t="str">
        <f t="shared" si="215"/>
        <v/>
      </c>
      <c r="BE977" s="55" t="str">
        <f t="shared" si="215"/>
        <v/>
      </c>
      <c r="BF977" s="55" t="str">
        <f t="shared" si="215"/>
        <v/>
      </c>
      <c r="BG977" s="55" t="str">
        <f t="shared" si="215"/>
        <v/>
      </c>
      <c r="BH977" s="55" t="str">
        <f t="shared" si="215"/>
        <v/>
      </c>
      <c r="BI977" s="55" t="str">
        <f t="shared" si="215"/>
        <v/>
      </c>
      <c r="BJ977" s="55" t="str">
        <f t="shared" si="215"/>
        <v/>
      </c>
      <c r="BK977" s="55" t="str">
        <f t="shared" si="215"/>
        <v/>
      </c>
      <c r="BL977" s="55" t="str">
        <f t="shared" si="215"/>
        <v/>
      </c>
      <c r="BM977" s="55" t="str">
        <f t="shared" si="215"/>
        <v/>
      </c>
      <c r="BN977" s="55" t="str">
        <f t="shared" si="215"/>
        <v/>
      </c>
      <c r="BO977" s="55" t="str">
        <f t="shared" si="215"/>
        <v/>
      </c>
      <c r="BP977" s="55" t="str">
        <f t="shared" si="215"/>
        <v/>
      </c>
      <c r="BQ977" s="55" t="str">
        <f t="shared" si="215"/>
        <v/>
      </c>
      <c r="BR977" s="1" t="str">
        <f t="shared" si="206"/>
        <v>Base</v>
      </c>
      <c r="BS977" s="1" t="str">
        <f t="shared" si="207"/>
        <v/>
      </c>
      <c r="BT977" s="3">
        <f t="shared" si="208"/>
        <v>1</v>
      </c>
      <c r="BU977" s="11">
        <f t="shared" si="209"/>
        <v>-0.94</v>
      </c>
      <c r="BV977" s="11">
        <f t="shared" si="210"/>
        <v>-0.88</v>
      </c>
      <c r="BW977" s="11">
        <f t="shared" si="211"/>
        <v>0</v>
      </c>
      <c r="BX977" s="9">
        <f t="shared" si="212"/>
        <v>-0.94</v>
      </c>
      <c r="BY977" s="9">
        <f t="shared" si="213"/>
        <v>-0.88</v>
      </c>
      <c r="BZ977" s="9">
        <f t="shared" si="214"/>
        <v>2</v>
      </c>
    </row>
    <row r="978" spans="1:78" ht="15.5" x14ac:dyDescent="0.35">
      <c r="A978"/>
      <c r="B978"/>
      <c r="C978"/>
      <c r="D978"/>
      <c r="E978"/>
      <c r="F978"/>
      <c r="G978"/>
      <c r="H978"/>
      <c r="I978"/>
      <c r="J978"/>
      <c r="K978"/>
      <c r="L978"/>
      <c r="M978"/>
      <c r="N978"/>
      <c r="O978"/>
      <c r="P978"/>
      <c r="Q978"/>
      <c r="R978"/>
      <c r="S978"/>
      <c r="T978"/>
      <c r="U978"/>
      <c r="V978"/>
      <c r="W978"/>
      <c r="X978"/>
      <c r="Y978"/>
      <c r="Z978"/>
      <c r="AA978"/>
      <c r="AB978"/>
      <c r="AC978"/>
      <c r="AD978"/>
      <c r="AE978"/>
      <c r="AF978"/>
      <c r="AG978"/>
      <c r="AH978"/>
      <c r="AI978"/>
      <c r="AJ978"/>
      <c r="AK978"/>
      <c r="AL978"/>
      <c r="AM978"/>
      <c r="AN978"/>
      <c r="AO978"/>
      <c r="AP978"/>
      <c r="AQ978"/>
      <c r="AR978"/>
      <c r="AS978"/>
      <c r="AT978" s="12">
        <f>VLOOKUP($BR978,Tables!$D$14:$I$27,2,FALSE)*W978</f>
        <v>0</v>
      </c>
      <c r="AU978" s="12">
        <f>VLOOKUP($BR978,Tables!$D$14:$I$27,3,FALSE)</f>
        <v>0</v>
      </c>
      <c r="AV978" s="12">
        <f>VLOOKUP($BR978,Tables!$D$14:$I$27,4,FALSE)*W978</f>
        <v>0</v>
      </c>
      <c r="AW978" s="12">
        <f>VLOOKUP($BR978,Tables!$D$14:$I$27,5,FALSE)*W978</f>
        <v>0</v>
      </c>
      <c r="AX978">
        <f>IF(ISERROR(VLOOKUP(V978,Tables!$A$2:$B$27,2,FALSE))=TRUE,0,VLOOKUP(V978,Tables!$A$2:$B$27,2,FALSE))*VLOOKUP(BR978,Tables!$D$14:$J$27,7,FALSE)</f>
        <v>0</v>
      </c>
      <c r="AY978">
        <f>IF(ISERROR(VLOOKUP(BS978,Tables!$A$2:$B$31,2,FALSE))=TRUE,0,VLOOKUP(BS978,Tables!$A$2:$B$31,2,FALSE))</f>
        <v>0</v>
      </c>
      <c r="AZ978" s="12">
        <f>VLOOKUP($BR978,Tables!$D$14:$K$27,8,FALSE)</f>
        <v>0</v>
      </c>
      <c r="BA978" s="12">
        <f>IF(OR(BR978="T150",BR978="HYBT150"),W978*Tables!$L$23,0)</f>
        <v>0</v>
      </c>
      <c r="BB978" s="12">
        <f>IF(OR(BR978="T200",BR978="HYBT200"),W978*Tables!$E$24,0)</f>
        <v>0</v>
      </c>
      <c r="BC978" s="14">
        <f t="shared" si="205"/>
        <v>0</v>
      </c>
      <c r="BD978" s="55" t="str">
        <f t="shared" si="215"/>
        <v/>
      </c>
      <c r="BE978" s="55" t="str">
        <f t="shared" si="215"/>
        <v/>
      </c>
      <c r="BF978" s="55" t="str">
        <f t="shared" si="215"/>
        <v/>
      </c>
      <c r="BG978" s="55" t="str">
        <f t="shared" si="215"/>
        <v/>
      </c>
      <c r="BH978" s="55" t="str">
        <f t="shared" si="215"/>
        <v/>
      </c>
      <c r="BI978" s="55" t="str">
        <f t="shared" ref="BD978:BQ996" si="216">IF(ISERROR(SEARCHB(" "&amp;BI$1&amp;" "," "&amp;$L978&amp;" "))=TRUE,"",BI$1)</f>
        <v/>
      </c>
      <c r="BJ978" s="55" t="str">
        <f t="shared" si="216"/>
        <v/>
      </c>
      <c r="BK978" s="55" t="str">
        <f t="shared" si="216"/>
        <v/>
      </c>
      <c r="BL978" s="55" t="str">
        <f t="shared" si="216"/>
        <v/>
      </c>
      <c r="BM978" s="55" t="str">
        <f t="shared" si="216"/>
        <v/>
      </c>
      <c r="BN978" s="55" t="str">
        <f t="shared" si="216"/>
        <v/>
      </c>
      <c r="BO978" s="55" t="str">
        <f t="shared" si="216"/>
        <v/>
      </c>
      <c r="BP978" s="55" t="str">
        <f t="shared" si="216"/>
        <v/>
      </c>
      <c r="BQ978" s="55" t="str">
        <f t="shared" si="216"/>
        <v/>
      </c>
      <c r="BR978" s="1" t="str">
        <f t="shared" si="206"/>
        <v>Base</v>
      </c>
      <c r="BS978" s="1" t="str">
        <f t="shared" si="207"/>
        <v/>
      </c>
      <c r="BT978" s="3">
        <f t="shared" si="208"/>
        <v>1</v>
      </c>
      <c r="BU978" s="11">
        <f t="shared" si="209"/>
        <v>-0.94</v>
      </c>
      <c r="BV978" s="11">
        <f t="shared" si="210"/>
        <v>-0.88</v>
      </c>
      <c r="BW978" s="11">
        <f t="shared" si="211"/>
        <v>0</v>
      </c>
      <c r="BX978" s="9">
        <f t="shared" si="212"/>
        <v>-0.94</v>
      </c>
      <c r="BY978" s="9">
        <f t="shared" si="213"/>
        <v>-0.88</v>
      </c>
      <c r="BZ978" s="9">
        <f t="shared" si="214"/>
        <v>2</v>
      </c>
    </row>
    <row r="979" spans="1:78" ht="15.5" x14ac:dyDescent="0.35">
      <c r="A979"/>
      <c r="B979"/>
      <c r="C979"/>
      <c r="D979"/>
      <c r="E979"/>
      <c r="F979"/>
      <c r="G979"/>
      <c r="H979"/>
      <c r="I979"/>
      <c r="J979"/>
      <c r="K979"/>
      <c r="L979"/>
      <c r="M979"/>
      <c r="N979"/>
      <c r="O979"/>
      <c r="P979"/>
      <c r="Q979"/>
      <c r="R979"/>
      <c r="S979"/>
      <c r="T979"/>
      <c r="U979"/>
      <c r="V979"/>
      <c r="W979"/>
      <c r="X979"/>
      <c r="Y979"/>
      <c r="Z979"/>
      <c r="AA979"/>
      <c r="AB979"/>
      <c r="AC979"/>
      <c r="AD979"/>
      <c r="AE979"/>
      <c r="AF979"/>
      <c r="AG979"/>
      <c r="AH979"/>
      <c r="AI979"/>
      <c r="AJ979"/>
      <c r="AK979"/>
      <c r="AL979"/>
      <c r="AM979"/>
      <c r="AN979"/>
      <c r="AO979"/>
      <c r="AP979"/>
      <c r="AQ979"/>
      <c r="AR979"/>
      <c r="AS979"/>
      <c r="AT979" s="12">
        <f>VLOOKUP($BR979,Tables!$D$14:$I$27,2,FALSE)*W979</f>
        <v>0</v>
      </c>
      <c r="AU979" s="12">
        <f>VLOOKUP($BR979,Tables!$D$14:$I$27,3,FALSE)</f>
        <v>0</v>
      </c>
      <c r="AV979" s="12">
        <f>VLOOKUP($BR979,Tables!$D$14:$I$27,4,FALSE)*W979</f>
        <v>0</v>
      </c>
      <c r="AW979" s="12">
        <f>VLOOKUP($BR979,Tables!$D$14:$I$27,5,FALSE)*W979</f>
        <v>0</v>
      </c>
      <c r="AX979">
        <f>IF(ISERROR(VLOOKUP(V979,Tables!$A$2:$B$27,2,FALSE))=TRUE,0,VLOOKUP(V979,Tables!$A$2:$B$27,2,FALSE))*VLOOKUP(BR979,Tables!$D$14:$J$27,7,FALSE)</f>
        <v>0</v>
      </c>
      <c r="AY979">
        <f>IF(ISERROR(VLOOKUP(BS979,Tables!$A$2:$B$31,2,FALSE))=TRUE,0,VLOOKUP(BS979,Tables!$A$2:$B$31,2,FALSE))</f>
        <v>0</v>
      </c>
      <c r="AZ979" s="12">
        <f>VLOOKUP($BR979,Tables!$D$14:$K$27,8,FALSE)</f>
        <v>0</v>
      </c>
      <c r="BA979" s="12">
        <f>IF(OR(BR979="T150",BR979="HYBT150"),W979*Tables!$L$23,0)</f>
        <v>0</v>
      </c>
      <c r="BB979" s="12">
        <f>IF(OR(BR979="T200",BR979="HYBT200"),W979*Tables!$E$24,0)</f>
        <v>0</v>
      </c>
      <c r="BC979" s="14">
        <f t="shared" si="205"/>
        <v>0</v>
      </c>
      <c r="BD979" s="55" t="str">
        <f t="shared" si="216"/>
        <v/>
      </c>
      <c r="BE979" s="55" t="str">
        <f t="shared" si="216"/>
        <v/>
      </c>
      <c r="BF979" s="55" t="str">
        <f t="shared" si="216"/>
        <v/>
      </c>
      <c r="BG979" s="55" t="str">
        <f t="shared" si="216"/>
        <v/>
      </c>
      <c r="BH979" s="55" t="str">
        <f t="shared" si="216"/>
        <v/>
      </c>
      <c r="BI979" s="55" t="str">
        <f t="shared" si="216"/>
        <v/>
      </c>
      <c r="BJ979" s="55" t="str">
        <f t="shared" si="216"/>
        <v/>
      </c>
      <c r="BK979" s="55" t="str">
        <f t="shared" si="216"/>
        <v/>
      </c>
      <c r="BL979" s="55" t="str">
        <f t="shared" si="216"/>
        <v/>
      </c>
      <c r="BM979" s="55" t="str">
        <f t="shared" si="216"/>
        <v/>
      </c>
      <c r="BN979" s="55" t="str">
        <f t="shared" si="216"/>
        <v/>
      </c>
      <c r="BO979" s="55" t="str">
        <f t="shared" si="216"/>
        <v/>
      </c>
      <c r="BP979" s="55" t="str">
        <f t="shared" si="216"/>
        <v/>
      </c>
      <c r="BQ979" s="55" t="str">
        <f t="shared" si="216"/>
        <v/>
      </c>
      <c r="BR979" s="1" t="str">
        <f t="shared" si="206"/>
        <v>Base</v>
      </c>
      <c r="BS979" s="1" t="str">
        <f t="shared" si="207"/>
        <v/>
      </c>
      <c r="BT979" s="3">
        <f t="shared" si="208"/>
        <v>1</v>
      </c>
      <c r="BU979" s="11">
        <f t="shared" si="209"/>
        <v>-0.94</v>
      </c>
      <c r="BV979" s="11">
        <f t="shared" si="210"/>
        <v>-0.88</v>
      </c>
      <c r="BW979" s="11">
        <f t="shared" si="211"/>
        <v>0</v>
      </c>
      <c r="BX979" s="9">
        <f t="shared" si="212"/>
        <v>-0.94</v>
      </c>
      <c r="BY979" s="9">
        <f t="shared" si="213"/>
        <v>-0.88</v>
      </c>
      <c r="BZ979" s="9">
        <f t="shared" si="214"/>
        <v>2</v>
      </c>
    </row>
    <row r="980" spans="1:78" ht="15.5" x14ac:dyDescent="0.35">
      <c r="A980"/>
      <c r="B980"/>
      <c r="C980"/>
      <c r="D980"/>
      <c r="E980"/>
      <c r="F980"/>
      <c r="G980"/>
      <c r="H980"/>
      <c r="I980"/>
      <c r="J980"/>
      <c r="K980"/>
      <c r="L980"/>
      <c r="M980"/>
      <c r="N980"/>
      <c r="O980"/>
      <c r="P980"/>
      <c r="Q980"/>
      <c r="R980"/>
      <c r="S980"/>
      <c r="T980"/>
      <c r="U980"/>
      <c r="V980"/>
      <c r="W980"/>
      <c r="X980"/>
      <c r="Y980"/>
      <c r="Z980"/>
      <c r="AA980"/>
      <c r="AB980"/>
      <c r="AC980"/>
      <c r="AD980"/>
      <c r="AE980"/>
      <c r="AF980"/>
      <c r="AG980"/>
      <c r="AH980"/>
      <c r="AI980"/>
      <c r="AJ980"/>
      <c r="AK980"/>
      <c r="AL980"/>
      <c r="AM980"/>
      <c r="AN980"/>
      <c r="AO980"/>
      <c r="AP980"/>
      <c r="AQ980"/>
      <c r="AR980"/>
      <c r="AS980"/>
      <c r="AT980" s="12">
        <f>VLOOKUP($BR980,Tables!$D$14:$I$27,2,FALSE)*W980</f>
        <v>0</v>
      </c>
      <c r="AU980" s="12">
        <f>VLOOKUP($BR980,Tables!$D$14:$I$27,3,FALSE)</f>
        <v>0</v>
      </c>
      <c r="AV980" s="12">
        <f>VLOOKUP($BR980,Tables!$D$14:$I$27,4,FALSE)*W980</f>
        <v>0</v>
      </c>
      <c r="AW980" s="12">
        <f>VLOOKUP($BR980,Tables!$D$14:$I$27,5,FALSE)*W980</f>
        <v>0</v>
      </c>
      <c r="AX980">
        <f>IF(ISERROR(VLOOKUP(V980,Tables!$A$2:$B$27,2,FALSE))=TRUE,0,VLOOKUP(V980,Tables!$A$2:$B$27,2,FALSE))*VLOOKUP(BR980,Tables!$D$14:$J$27,7,FALSE)</f>
        <v>0</v>
      </c>
      <c r="AY980">
        <f>IF(ISERROR(VLOOKUP(BS980,Tables!$A$2:$B$31,2,FALSE))=TRUE,0,VLOOKUP(BS980,Tables!$A$2:$B$31,2,FALSE))</f>
        <v>0</v>
      </c>
      <c r="AZ980" s="12">
        <f>VLOOKUP($BR980,Tables!$D$14:$K$27,8,FALSE)</f>
        <v>0</v>
      </c>
      <c r="BA980" s="12">
        <f>IF(OR(BR980="T150",BR980="HYBT150"),W980*Tables!$L$23,0)</f>
        <v>0</v>
      </c>
      <c r="BB980" s="12">
        <f>IF(OR(BR980="T200",BR980="HYBT200"),W980*Tables!$E$24,0)</f>
        <v>0</v>
      </c>
      <c r="BC980" s="14">
        <f t="shared" si="205"/>
        <v>0</v>
      </c>
      <c r="BD980" s="55" t="str">
        <f t="shared" si="216"/>
        <v/>
      </c>
      <c r="BE980" s="55" t="str">
        <f t="shared" si="216"/>
        <v/>
      </c>
      <c r="BF980" s="55" t="str">
        <f t="shared" si="216"/>
        <v/>
      </c>
      <c r="BG980" s="55" t="str">
        <f t="shared" si="216"/>
        <v/>
      </c>
      <c r="BH980" s="55" t="str">
        <f t="shared" si="216"/>
        <v/>
      </c>
      <c r="BI980" s="55" t="str">
        <f t="shared" si="216"/>
        <v/>
      </c>
      <c r="BJ980" s="55" t="str">
        <f t="shared" si="216"/>
        <v/>
      </c>
      <c r="BK980" s="55" t="str">
        <f t="shared" si="216"/>
        <v/>
      </c>
      <c r="BL980" s="55" t="str">
        <f t="shared" si="216"/>
        <v/>
      </c>
      <c r="BM980" s="55" t="str">
        <f t="shared" si="216"/>
        <v/>
      </c>
      <c r="BN980" s="55" t="str">
        <f t="shared" si="216"/>
        <v/>
      </c>
      <c r="BO980" s="55" t="str">
        <f t="shared" si="216"/>
        <v/>
      </c>
      <c r="BP980" s="55" t="str">
        <f t="shared" si="216"/>
        <v/>
      </c>
      <c r="BQ980" s="55" t="str">
        <f t="shared" si="216"/>
        <v/>
      </c>
      <c r="BR980" s="1" t="str">
        <f t="shared" si="206"/>
        <v>Base</v>
      </c>
      <c r="BS980" s="1" t="str">
        <f t="shared" si="207"/>
        <v/>
      </c>
      <c r="BT980" s="3">
        <f t="shared" si="208"/>
        <v>1</v>
      </c>
      <c r="BU980" s="11">
        <f t="shared" si="209"/>
        <v>-0.94</v>
      </c>
      <c r="BV980" s="11">
        <f t="shared" si="210"/>
        <v>-0.88</v>
      </c>
      <c r="BW980" s="11">
        <f t="shared" si="211"/>
        <v>0</v>
      </c>
      <c r="BX980" s="9">
        <f t="shared" si="212"/>
        <v>-0.94</v>
      </c>
      <c r="BY980" s="9">
        <f t="shared" si="213"/>
        <v>-0.88</v>
      </c>
      <c r="BZ980" s="9">
        <f t="shared" si="214"/>
        <v>2</v>
      </c>
    </row>
    <row r="981" spans="1:78" ht="15.5" x14ac:dyDescent="0.35">
      <c r="A981"/>
      <c r="B981"/>
      <c r="C981"/>
      <c r="D981"/>
      <c r="E981"/>
      <c r="F981"/>
      <c r="G981"/>
      <c r="H981"/>
      <c r="I981"/>
      <c r="J981"/>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c r="AT981" s="12">
        <f>VLOOKUP($BR981,Tables!$D$14:$I$27,2,FALSE)*W981</f>
        <v>0</v>
      </c>
      <c r="AU981" s="12">
        <f>VLOOKUP($BR981,Tables!$D$14:$I$27,3,FALSE)</f>
        <v>0</v>
      </c>
      <c r="AV981" s="12">
        <f>VLOOKUP($BR981,Tables!$D$14:$I$27,4,FALSE)*W981</f>
        <v>0</v>
      </c>
      <c r="AW981" s="12">
        <f>VLOOKUP($BR981,Tables!$D$14:$I$27,5,FALSE)*W981</f>
        <v>0</v>
      </c>
      <c r="AX981">
        <f>IF(ISERROR(VLOOKUP(V981,Tables!$A$2:$B$27,2,FALSE))=TRUE,0,VLOOKUP(V981,Tables!$A$2:$B$27,2,FALSE))*VLOOKUP(BR981,Tables!$D$14:$J$27,7,FALSE)</f>
        <v>0</v>
      </c>
      <c r="AY981">
        <f>IF(ISERROR(VLOOKUP(BS981,Tables!$A$2:$B$31,2,FALSE))=TRUE,0,VLOOKUP(BS981,Tables!$A$2:$B$31,2,FALSE))</f>
        <v>0</v>
      </c>
      <c r="AZ981" s="12">
        <f>VLOOKUP($BR981,Tables!$D$14:$K$27,8,FALSE)</f>
        <v>0</v>
      </c>
      <c r="BA981" s="12">
        <f>IF(OR(BR981="T150",BR981="HYBT150"),W981*Tables!$L$23,0)</f>
        <v>0</v>
      </c>
      <c r="BB981" s="12">
        <f>IF(OR(BR981="T200",BR981="HYBT200"),W981*Tables!$E$24,0)</f>
        <v>0</v>
      </c>
      <c r="BC981" s="14">
        <f t="shared" si="205"/>
        <v>0</v>
      </c>
      <c r="BD981" s="55" t="str">
        <f t="shared" si="216"/>
        <v/>
      </c>
      <c r="BE981" s="55" t="str">
        <f t="shared" si="216"/>
        <v/>
      </c>
      <c r="BF981" s="55" t="str">
        <f t="shared" si="216"/>
        <v/>
      </c>
      <c r="BG981" s="55" t="str">
        <f t="shared" si="216"/>
        <v/>
      </c>
      <c r="BH981" s="55" t="str">
        <f t="shared" si="216"/>
        <v/>
      </c>
      <c r="BI981" s="55" t="str">
        <f t="shared" si="216"/>
        <v/>
      </c>
      <c r="BJ981" s="55" t="str">
        <f t="shared" si="216"/>
        <v/>
      </c>
      <c r="BK981" s="55" t="str">
        <f t="shared" si="216"/>
        <v/>
      </c>
      <c r="BL981" s="55" t="str">
        <f t="shared" si="216"/>
        <v/>
      </c>
      <c r="BM981" s="55" t="str">
        <f t="shared" si="216"/>
        <v/>
      </c>
      <c r="BN981" s="55" t="str">
        <f t="shared" si="216"/>
        <v/>
      </c>
      <c r="BO981" s="55" t="str">
        <f t="shared" si="216"/>
        <v/>
      </c>
      <c r="BP981" s="55" t="str">
        <f t="shared" si="216"/>
        <v/>
      </c>
      <c r="BQ981" s="55" t="str">
        <f t="shared" si="216"/>
        <v/>
      </c>
      <c r="BR981" s="1" t="str">
        <f t="shared" si="206"/>
        <v>Base</v>
      </c>
      <c r="BS981" s="1" t="str">
        <f t="shared" si="207"/>
        <v/>
      </c>
      <c r="BT981" s="3">
        <f t="shared" si="208"/>
        <v>1</v>
      </c>
      <c r="BU981" s="11">
        <f t="shared" si="209"/>
        <v>-0.94</v>
      </c>
      <c r="BV981" s="11">
        <f t="shared" si="210"/>
        <v>-0.88</v>
      </c>
      <c r="BW981" s="11">
        <f t="shared" si="211"/>
        <v>0</v>
      </c>
      <c r="BX981" s="9">
        <f t="shared" si="212"/>
        <v>-0.94</v>
      </c>
      <c r="BY981" s="9">
        <f t="shared" si="213"/>
        <v>-0.88</v>
      </c>
      <c r="BZ981" s="9">
        <f t="shared" si="214"/>
        <v>2</v>
      </c>
    </row>
    <row r="982" spans="1:78" ht="15.5" x14ac:dyDescent="0.35">
      <c r="A982"/>
      <c r="B982"/>
      <c r="C982"/>
      <c r="D982"/>
      <c r="E982"/>
      <c r="F982"/>
      <c r="G982"/>
      <c r="H982"/>
      <c r="I982"/>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s="12">
        <f>VLOOKUP($BR982,Tables!$D$14:$I$27,2,FALSE)*W982</f>
        <v>0</v>
      </c>
      <c r="AU982" s="12">
        <f>VLOOKUP($BR982,Tables!$D$14:$I$27,3,FALSE)</f>
        <v>0</v>
      </c>
      <c r="AV982" s="12">
        <f>VLOOKUP($BR982,Tables!$D$14:$I$27,4,FALSE)*W982</f>
        <v>0</v>
      </c>
      <c r="AW982" s="12">
        <f>VLOOKUP($BR982,Tables!$D$14:$I$27,5,FALSE)*W982</f>
        <v>0</v>
      </c>
      <c r="AX982">
        <f>IF(ISERROR(VLOOKUP(V982,Tables!$A$2:$B$27,2,FALSE))=TRUE,0,VLOOKUP(V982,Tables!$A$2:$B$27,2,FALSE))*VLOOKUP(BR982,Tables!$D$14:$J$27,7,FALSE)</f>
        <v>0</v>
      </c>
      <c r="AY982">
        <f>IF(ISERROR(VLOOKUP(BS982,Tables!$A$2:$B$31,2,FALSE))=TRUE,0,VLOOKUP(BS982,Tables!$A$2:$B$31,2,FALSE))</f>
        <v>0</v>
      </c>
      <c r="AZ982" s="12">
        <f>VLOOKUP($BR982,Tables!$D$14:$K$27,8,FALSE)</f>
        <v>0</v>
      </c>
      <c r="BA982" s="12">
        <f>IF(OR(BR982="T150",BR982="HYBT150"),W982*Tables!$L$23,0)</f>
        <v>0</v>
      </c>
      <c r="BB982" s="12">
        <f>IF(OR(BR982="T200",BR982="HYBT200"),W982*Tables!$E$24,0)</f>
        <v>0</v>
      </c>
      <c r="BC982" s="14">
        <f t="shared" si="205"/>
        <v>0</v>
      </c>
      <c r="BD982" s="55" t="str">
        <f t="shared" si="216"/>
        <v/>
      </c>
      <c r="BE982" s="55" t="str">
        <f t="shared" si="216"/>
        <v/>
      </c>
      <c r="BF982" s="55" t="str">
        <f t="shared" si="216"/>
        <v/>
      </c>
      <c r="BG982" s="55" t="str">
        <f t="shared" si="216"/>
        <v/>
      </c>
      <c r="BH982" s="55" t="str">
        <f t="shared" si="216"/>
        <v/>
      </c>
      <c r="BI982" s="55" t="str">
        <f t="shared" si="216"/>
        <v/>
      </c>
      <c r="BJ982" s="55" t="str">
        <f t="shared" si="216"/>
        <v/>
      </c>
      <c r="BK982" s="55" t="str">
        <f t="shared" si="216"/>
        <v/>
      </c>
      <c r="BL982" s="55" t="str">
        <f t="shared" si="216"/>
        <v/>
      </c>
      <c r="BM982" s="55" t="str">
        <f t="shared" si="216"/>
        <v/>
      </c>
      <c r="BN982" s="55" t="str">
        <f t="shared" si="216"/>
        <v/>
      </c>
      <c r="BO982" s="55" t="str">
        <f t="shared" si="216"/>
        <v/>
      </c>
      <c r="BP982" s="55" t="str">
        <f t="shared" si="216"/>
        <v/>
      </c>
      <c r="BQ982" s="55" t="str">
        <f t="shared" si="216"/>
        <v/>
      </c>
      <c r="BR982" s="1" t="str">
        <f t="shared" si="206"/>
        <v>Base</v>
      </c>
      <c r="BS982" s="1" t="str">
        <f t="shared" si="207"/>
        <v/>
      </c>
      <c r="BT982" s="3">
        <f t="shared" si="208"/>
        <v>1</v>
      </c>
      <c r="BU982" s="11">
        <f t="shared" si="209"/>
        <v>-0.94</v>
      </c>
      <c r="BV982" s="11">
        <f t="shared" si="210"/>
        <v>-0.88</v>
      </c>
      <c r="BW982" s="11">
        <f t="shared" si="211"/>
        <v>0</v>
      </c>
      <c r="BX982" s="9">
        <f t="shared" si="212"/>
        <v>-0.94</v>
      </c>
      <c r="BY982" s="9">
        <f t="shared" si="213"/>
        <v>-0.88</v>
      </c>
      <c r="BZ982" s="9">
        <f t="shared" si="214"/>
        <v>2</v>
      </c>
    </row>
    <row r="983" spans="1:78" ht="15.5" x14ac:dyDescent="0.35">
      <c r="A983"/>
      <c r="B983"/>
      <c r="C983"/>
      <c r="D983"/>
      <c r="E983"/>
      <c r="F983"/>
      <c r="G983"/>
      <c r="H983"/>
      <c r="I983"/>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s="12">
        <f>VLOOKUP($BR983,Tables!$D$14:$I$27,2,FALSE)*W983</f>
        <v>0</v>
      </c>
      <c r="AU983" s="12">
        <f>VLOOKUP($BR983,Tables!$D$14:$I$27,3,FALSE)</f>
        <v>0</v>
      </c>
      <c r="AV983" s="12">
        <f>VLOOKUP($BR983,Tables!$D$14:$I$27,4,FALSE)*W983</f>
        <v>0</v>
      </c>
      <c r="AW983" s="12">
        <f>VLOOKUP($BR983,Tables!$D$14:$I$27,5,FALSE)*W983</f>
        <v>0</v>
      </c>
      <c r="AX983">
        <f>IF(ISERROR(VLOOKUP(V983,Tables!$A$2:$B$27,2,FALSE))=TRUE,0,VLOOKUP(V983,Tables!$A$2:$B$27,2,FALSE))*VLOOKUP(BR983,Tables!$D$14:$J$27,7,FALSE)</f>
        <v>0</v>
      </c>
      <c r="AY983">
        <f>IF(ISERROR(VLOOKUP(BS983,Tables!$A$2:$B$31,2,FALSE))=TRUE,0,VLOOKUP(BS983,Tables!$A$2:$B$31,2,FALSE))</f>
        <v>0</v>
      </c>
      <c r="AZ983" s="12">
        <f>VLOOKUP($BR983,Tables!$D$14:$K$27,8,FALSE)</f>
        <v>0</v>
      </c>
      <c r="BA983" s="12">
        <f>IF(OR(BR983="T150",BR983="HYBT150"),W983*Tables!$L$23,0)</f>
        <v>0</v>
      </c>
      <c r="BB983" s="12">
        <f>IF(OR(BR983="T200",BR983="HYBT200"),W983*Tables!$E$24,0)</f>
        <v>0</v>
      </c>
      <c r="BC983" s="14">
        <f t="shared" si="205"/>
        <v>0</v>
      </c>
      <c r="BD983" s="55" t="str">
        <f t="shared" si="216"/>
        <v/>
      </c>
      <c r="BE983" s="55" t="str">
        <f t="shared" si="216"/>
        <v/>
      </c>
      <c r="BF983" s="55" t="str">
        <f t="shared" si="216"/>
        <v/>
      </c>
      <c r="BG983" s="55" t="str">
        <f t="shared" si="216"/>
        <v/>
      </c>
      <c r="BH983" s="55" t="str">
        <f t="shared" si="216"/>
        <v/>
      </c>
      <c r="BI983" s="55" t="str">
        <f t="shared" si="216"/>
        <v/>
      </c>
      <c r="BJ983" s="55" t="str">
        <f t="shared" si="216"/>
        <v/>
      </c>
      <c r="BK983" s="55" t="str">
        <f t="shared" si="216"/>
        <v/>
      </c>
      <c r="BL983" s="55" t="str">
        <f t="shared" si="216"/>
        <v/>
      </c>
      <c r="BM983" s="55" t="str">
        <f t="shared" si="216"/>
        <v/>
      </c>
      <c r="BN983" s="55" t="str">
        <f t="shared" si="216"/>
        <v/>
      </c>
      <c r="BO983" s="55" t="str">
        <f t="shared" si="216"/>
        <v/>
      </c>
      <c r="BP983" s="55" t="str">
        <f t="shared" si="216"/>
        <v/>
      </c>
      <c r="BQ983" s="55" t="str">
        <f t="shared" si="216"/>
        <v/>
      </c>
      <c r="BR983" s="1" t="str">
        <f t="shared" si="206"/>
        <v>Base</v>
      </c>
      <c r="BS983" s="1" t="str">
        <f t="shared" si="207"/>
        <v/>
      </c>
      <c r="BT983" s="3">
        <f t="shared" si="208"/>
        <v>1</v>
      </c>
      <c r="BU983" s="11">
        <f t="shared" si="209"/>
        <v>-0.94</v>
      </c>
      <c r="BV983" s="11">
        <f t="shared" si="210"/>
        <v>-0.88</v>
      </c>
      <c r="BW983" s="11">
        <f t="shared" si="211"/>
        <v>0</v>
      </c>
      <c r="BX983" s="9">
        <f t="shared" si="212"/>
        <v>-0.94</v>
      </c>
      <c r="BY983" s="9">
        <f t="shared" si="213"/>
        <v>-0.88</v>
      </c>
      <c r="BZ983" s="9">
        <f t="shared" si="214"/>
        <v>2</v>
      </c>
    </row>
    <row r="984" spans="1:78" ht="15.5" x14ac:dyDescent="0.35">
      <c r="A984"/>
      <c r="B984"/>
      <c r="C984"/>
      <c r="D984"/>
      <c r="E984"/>
      <c r="F984"/>
      <c r="G984"/>
      <c r="H984"/>
      <c r="I984"/>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s="12">
        <f>VLOOKUP($BR984,Tables!$D$14:$I$27,2,FALSE)*W984</f>
        <v>0</v>
      </c>
      <c r="AU984" s="12">
        <f>VLOOKUP($BR984,Tables!$D$14:$I$27,3,FALSE)</f>
        <v>0</v>
      </c>
      <c r="AV984" s="12">
        <f>VLOOKUP($BR984,Tables!$D$14:$I$27,4,FALSE)*W984</f>
        <v>0</v>
      </c>
      <c r="AW984" s="12">
        <f>VLOOKUP($BR984,Tables!$D$14:$I$27,5,FALSE)*W984</f>
        <v>0</v>
      </c>
      <c r="AX984">
        <f>IF(ISERROR(VLOOKUP(V984,Tables!$A$2:$B$27,2,FALSE))=TRUE,0,VLOOKUP(V984,Tables!$A$2:$B$27,2,FALSE))*VLOOKUP(BR984,Tables!$D$14:$J$27,7,FALSE)</f>
        <v>0</v>
      </c>
      <c r="AY984">
        <f>IF(ISERROR(VLOOKUP(BS984,Tables!$A$2:$B$31,2,FALSE))=TRUE,0,VLOOKUP(BS984,Tables!$A$2:$B$31,2,FALSE))</f>
        <v>0</v>
      </c>
      <c r="AZ984" s="12">
        <f>VLOOKUP($BR984,Tables!$D$14:$K$27,8,FALSE)</f>
        <v>0</v>
      </c>
      <c r="BA984" s="12">
        <f>IF(OR(BR984="T150",BR984="HYBT150"),W984*Tables!$L$23,0)</f>
        <v>0</v>
      </c>
      <c r="BB984" s="12">
        <f>IF(OR(BR984="T200",BR984="HYBT200"),W984*Tables!$E$24,0)</f>
        <v>0</v>
      </c>
      <c r="BC984" s="14">
        <f t="shared" si="205"/>
        <v>0</v>
      </c>
      <c r="BD984" s="55" t="str">
        <f t="shared" si="216"/>
        <v/>
      </c>
      <c r="BE984" s="55" t="str">
        <f t="shared" si="216"/>
        <v/>
      </c>
      <c r="BF984" s="55" t="str">
        <f t="shared" si="216"/>
        <v/>
      </c>
      <c r="BG984" s="55" t="str">
        <f t="shared" si="216"/>
        <v/>
      </c>
      <c r="BH984" s="55" t="str">
        <f t="shared" si="216"/>
        <v/>
      </c>
      <c r="BI984" s="55" t="str">
        <f t="shared" si="216"/>
        <v/>
      </c>
      <c r="BJ984" s="55" t="str">
        <f t="shared" si="216"/>
        <v/>
      </c>
      <c r="BK984" s="55" t="str">
        <f t="shared" si="216"/>
        <v/>
      </c>
      <c r="BL984" s="55" t="str">
        <f t="shared" si="216"/>
        <v/>
      </c>
      <c r="BM984" s="55" t="str">
        <f t="shared" si="216"/>
        <v/>
      </c>
      <c r="BN984" s="55" t="str">
        <f t="shared" si="216"/>
        <v/>
      </c>
      <c r="BO984" s="55" t="str">
        <f t="shared" si="216"/>
        <v/>
      </c>
      <c r="BP984" s="55" t="str">
        <f t="shared" si="216"/>
        <v/>
      </c>
      <c r="BQ984" s="55" t="str">
        <f t="shared" si="216"/>
        <v/>
      </c>
      <c r="BR984" s="1" t="str">
        <f t="shared" si="206"/>
        <v>Base</v>
      </c>
      <c r="BS984" s="1" t="str">
        <f t="shared" si="207"/>
        <v/>
      </c>
      <c r="BT984" s="3">
        <f t="shared" si="208"/>
        <v>1</v>
      </c>
      <c r="BU984" s="11">
        <f t="shared" si="209"/>
        <v>-0.94</v>
      </c>
      <c r="BV984" s="11">
        <f t="shared" si="210"/>
        <v>-0.88</v>
      </c>
      <c r="BW984" s="11">
        <f t="shared" si="211"/>
        <v>0</v>
      </c>
      <c r="BX984" s="9">
        <f t="shared" si="212"/>
        <v>-0.94</v>
      </c>
      <c r="BY984" s="9">
        <f t="shared" si="213"/>
        <v>-0.88</v>
      </c>
      <c r="BZ984" s="9">
        <f t="shared" si="214"/>
        <v>2</v>
      </c>
    </row>
    <row r="985" spans="1:78" ht="15.5" x14ac:dyDescent="0.35">
      <c r="A985"/>
      <c r="B985"/>
      <c r="C985"/>
      <c r="D985"/>
      <c r="E985"/>
      <c r="F985"/>
      <c r="G985"/>
      <c r="H985"/>
      <c r="I985"/>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s="12">
        <f>VLOOKUP($BR985,Tables!$D$14:$I$27,2,FALSE)*W985</f>
        <v>0</v>
      </c>
      <c r="AU985" s="12">
        <f>VLOOKUP($BR985,Tables!$D$14:$I$27,3,FALSE)</f>
        <v>0</v>
      </c>
      <c r="AV985" s="12">
        <f>VLOOKUP($BR985,Tables!$D$14:$I$27,4,FALSE)*W985</f>
        <v>0</v>
      </c>
      <c r="AW985" s="12">
        <f>VLOOKUP($BR985,Tables!$D$14:$I$27,5,FALSE)*W985</f>
        <v>0</v>
      </c>
      <c r="AX985">
        <f>IF(ISERROR(VLOOKUP(V985,Tables!$A$2:$B$27,2,FALSE))=TRUE,0,VLOOKUP(V985,Tables!$A$2:$B$27,2,FALSE))*VLOOKUP(BR985,Tables!$D$14:$J$27,7,FALSE)</f>
        <v>0</v>
      </c>
      <c r="AY985">
        <f>IF(ISERROR(VLOOKUP(BS985,Tables!$A$2:$B$31,2,FALSE))=TRUE,0,VLOOKUP(BS985,Tables!$A$2:$B$31,2,FALSE))</f>
        <v>0</v>
      </c>
      <c r="AZ985" s="12">
        <f>VLOOKUP($BR985,Tables!$D$14:$K$27,8,FALSE)</f>
        <v>0</v>
      </c>
      <c r="BA985" s="12">
        <f>IF(OR(BR985="T150",BR985="HYBT150"),W985*Tables!$L$23,0)</f>
        <v>0</v>
      </c>
      <c r="BB985" s="12">
        <f>IF(OR(BR985="T200",BR985="HYBT200"),W985*Tables!$E$24,0)</f>
        <v>0</v>
      </c>
      <c r="BC985" s="14">
        <f t="shared" si="205"/>
        <v>0</v>
      </c>
      <c r="BD985" s="55" t="str">
        <f t="shared" si="216"/>
        <v/>
      </c>
      <c r="BE985" s="55" t="str">
        <f t="shared" si="216"/>
        <v/>
      </c>
      <c r="BF985" s="55" t="str">
        <f t="shared" si="216"/>
        <v/>
      </c>
      <c r="BG985" s="55" t="str">
        <f t="shared" si="216"/>
        <v/>
      </c>
      <c r="BH985" s="55" t="str">
        <f t="shared" si="216"/>
        <v/>
      </c>
      <c r="BI985" s="55" t="str">
        <f t="shared" si="216"/>
        <v/>
      </c>
      <c r="BJ985" s="55" t="str">
        <f t="shared" si="216"/>
        <v/>
      </c>
      <c r="BK985" s="55" t="str">
        <f t="shared" si="216"/>
        <v/>
      </c>
      <c r="BL985" s="55" t="str">
        <f t="shared" si="216"/>
        <v/>
      </c>
      <c r="BM985" s="55" t="str">
        <f t="shared" si="216"/>
        <v/>
      </c>
      <c r="BN985" s="55" t="str">
        <f t="shared" si="216"/>
        <v/>
      </c>
      <c r="BO985" s="55" t="str">
        <f t="shared" si="216"/>
        <v/>
      </c>
      <c r="BP985" s="55" t="str">
        <f t="shared" si="216"/>
        <v/>
      </c>
      <c r="BQ985" s="55" t="str">
        <f t="shared" si="216"/>
        <v/>
      </c>
      <c r="BR985" s="1" t="str">
        <f t="shared" si="206"/>
        <v>Base</v>
      </c>
      <c r="BS985" s="1" t="str">
        <f t="shared" si="207"/>
        <v/>
      </c>
      <c r="BT985" s="3">
        <f t="shared" si="208"/>
        <v>1</v>
      </c>
      <c r="BU985" s="11">
        <f t="shared" si="209"/>
        <v>-0.94</v>
      </c>
      <c r="BV985" s="11">
        <f t="shared" si="210"/>
        <v>-0.88</v>
      </c>
      <c r="BW985" s="11">
        <f t="shared" si="211"/>
        <v>0</v>
      </c>
      <c r="BX985" s="9">
        <f t="shared" si="212"/>
        <v>-0.94</v>
      </c>
      <c r="BY985" s="9">
        <f t="shared" si="213"/>
        <v>-0.88</v>
      </c>
      <c r="BZ985" s="9">
        <f t="shared" si="214"/>
        <v>2</v>
      </c>
    </row>
    <row r="986" spans="1:78" ht="15.5" x14ac:dyDescent="0.35">
      <c r="A986"/>
      <c r="B986"/>
      <c r="C986"/>
      <c r="D986"/>
      <c r="E986"/>
      <c r="F986"/>
      <c r="G986"/>
      <c r="H986"/>
      <c r="I986"/>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s="12">
        <f>VLOOKUP($BR986,Tables!$D$14:$I$27,2,FALSE)*W986</f>
        <v>0</v>
      </c>
      <c r="AU986" s="12">
        <f>VLOOKUP($BR986,Tables!$D$14:$I$27,3,FALSE)</f>
        <v>0</v>
      </c>
      <c r="AV986" s="12">
        <f>VLOOKUP($BR986,Tables!$D$14:$I$27,4,FALSE)*W986</f>
        <v>0</v>
      </c>
      <c r="AW986" s="12">
        <f>VLOOKUP($BR986,Tables!$D$14:$I$27,5,FALSE)*W986</f>
        <v>0</v>
      </c>
      <c r="AX986">
        <f>IF(ISERROR(VLOOKUP(V986,Tables!$A$2:$B$27,2,FALSE))=TRUE,0,VLOOKUP(V986,Tables!$A$2:$B$27,2,FALSE))*VLOOKUP(BR986,Tables!$D$14:$J$27,7,FALSE)</f>
        <v>0</v>
      </c>
      <c r="AY986">
        <f>IF(ISERROR(VLOOKUP(BS986,Tables!$A$2:$B$31,2,FALSE))=TRUE,0,VLOOKUP(BS986,Tables!$A$2:$B$31,2,FALSE))</f>
        <v>0</v>
      </c>
      <c r="AZ986" s="12">
        <f>VLOOKUP($BR986,Tables!$D$14:$K$27,8,FALSE)</f>
        <v>0</v>
      </c>
      <c r="BA986" s="12">
        <f>IF(OR(BR986="T150",BR986="HYBT150"),W986*Tables!$L$23,0)</f>
        <v>0</v>
      </c>
      <c r="BB986" s="12">
        <f>IF(OR(BR986="T200",BR986="HYBT200"),W986*Tables!$E$24,0)</f>
        <v>0</v>
      </c>
      <c r="BC986" s="14">
        <f t="shared" si="205"/>
        <v>0</v>
      </c>
      <c r="BD986" s="55" t="str">
        <f t="shared" si="216"/>
        <v/>
      </c>
      <c r="BE986" s="55" t="str">
        <f t="shared" si="216"/>
        <v/>
      </c>
      <c r="BF986" s="55" t="str">
        <f t="shared" si="216"/>
        <v/>
      </c>
      <c r="BG986" s="55" t="str">
        <f t="shared" si="216"/>
        <v/>
      </c>
      <c r="BH986" s="55" t="str">
        <f t="shared" si="216"/>
        <v/>
      </c>
      <c r="BI986" s="55" t="str">
        <f t="shared" si="216"/>
        <v/>
      </c>
      <c r="BJ986" s="55" t="str">
        <f t="shared" si="216"/>
        <v/>
      </c>
      <c r="BK986" s="55" t="str">
        <f t="shared" si="216"/>
        <v/>
      </c>
      <c r="BL986" s="55" t="str">
        <f t="shared" si="216"/>
        <v/>
      </c>
      <c r="BM986" s="55" t="str">
        <f t="shared" si="216"/>
        <v/>
      </c>
      <c r="BN986" s="55" t="str">
        <f t="shared" si="216"/>
        <v/>
      </c>
      <c r="BO986" s="55" t="str">
        <f t="shared" si="216"/>
        <v/>
      </c>
      <c r="BP986" s="55" t="str">
        <f t="shared" si="216"/>
        <v/>
      </c>
      <c r="BQ986" s="55" t="str">
        <f t="shared" si="216"/>
        <v/>
      </c>
      <c r="BR986" s="1" t="str">
        <f t="shared" si="206"/>
        <v>Base</v>
      </c>
      <c r="BS986" s="1" t="str">
        <f t="shared" si="207"/>
        <v/>
      </c>
      <c r="BT986" s="3">
        <f t="shared" si="208"/>
        <v>1</v>
      </c>
      <c r="BU986" s="11">
        <f t="shared" si="209"/>
        <v>-0.94</v>
      </c>
      <c r="BV986" s="11">
        <f t="shared" si="210"/>
        <v>-0.88</v>
      </c>
      <c r="BW986" s="11">
        <f t="shared" si="211"/>
        <v>0</v>
      </c>
      <c r="BX986" s="9">
        <f t="shared" si="212"/>
        <v>-0.94</v>
      </c>
      <c r="BY986" s="9">
        <f t="shared" si="213"/>
        <v>-0.88</v>
      </c>
      <c r="BZ986" s="9">
        <f t="shared" si="214"/>
        <v>2</v>
      </c>
    </row>
    <row r="987" spans="1:78" ht="15.5" x14ac:dyDescent="0.35">
      <c r="A987"/>
      <c r="B987"/>
      <c r="C987"/>
      <c r="D987"/>
      <c r="E987"/>
      <c r="F987"/>
      <c r="G987"/>
      <c r="H987"/>
      <c r="I987"/>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s="12">
        <f>VLOOKUP($BR987,Tables!$D$14:$I$27,2,FALSE)*W987</f>
        <v>0</v>
      </c>
      <c r="AU987" s="12">
        <f>VLOOKUP($BR987,Tables!$D$14:$I$27,3,FALSE)</f>
        <v>0</v>
      </c>
      <c r="AV987" s="12">
        <f>VLOOKUP($BR987,Tables!$D$14:$I$27,4,FALSE)*W987</f>
        <v>0</v>
      </c>
      <c r="AW987" s="12">
        <f>VLOOKUP($BR987,Tables!$D$14:$I$27,5,FALSE)*W987</f>
        <v>0</v>
      </c>
      <c r="AX987">
        <f>IF(ISERROR(VLOOKUP(V987,Tables!$A$2:$B$27,2,FALSE))=TRUE,0,VLOOKUP(V987,Tables!$A$2:$B$27,2,FALSE))*VLOOKUP(BR987,Tables!$D$14:$J$27,7,FALSE)</f>
        <v>0</v>
      </c>
      <c r="AY987">
        <f>IF(ISERROR(VLOOKUP(BS987,Tables!$A$2:$B$31,2,FALSE))=TRUE,0,VLOOKUP(BS987,Tables!$A$2:$B$31,2,FALSE))</f>
        <v>0</v>
      </c>
      <c r="AZ987" s="12">
        <f>VLOOKUP($BR987,Tables!$D$14:$K$27,8,FALSE)</f>
        <v>0</v>
      </c>
      <c r="BA987" s="12">
        <f>IF(OR(BR987="T150",BR987="HYBT150"),W987*Tables!$L$23,0)</f>
        <v>0</v>
      </c>
      <c r="BB987" s="12">
        <f>IF(OR(BR987="T200",BR987="HYBT200"),W987*Tables!$E$24,0)</f>
        <v>0</v>
      </c>
      <c r="BC987" s="14">
        <f t="shared" si="205"/>
        <v>0</v>
      </c>
      <c r="BD987" s="55" t="str">
        <f t="shared" si="216"/>
        <v/>
      </c>
      <c r="BE987" s="55" t="str">
        <f t="shared" si="216"/>
        <v/>
      </c>
      <c r="BF987" s="55" t="str">
        <f t="shared" si="216"/>
        <v/>
      </c>
      <c r="BG987" s="55" t="str">
        <f t="shared" si="216"/>
        <v/>
      </c>
      <c r="BH987" s="55" t="str">
        <f t="shared" si="216"/>
        <v/>
      </c>
      <c r="BI987" s="55" t="str">
        <f t="shared" si="216"/>
        <v/>
      </c>
      <c r="BJ987" s="55" t="str">
        <f t="shared" si="216"/>
        <v/>
      </c>
      <c r="BK987" s="55" t="str">
        <f t="shared" si="216"/>
        <v/>
      </c>
      <c r="BL987" s="55" t="str">
        <f t="shared" si="216"/>
        <v/>
      </c>
      <c r="BM987" s="55" t="str">
        <f t="shared" si="216"/>
        <v/>
      </c>
      <c r="BN987" s="55" t="str">
        <f t="shared" si="216"/>
        <v/>
      </c>
      <c r="BO987" s="55" t="str">
        <f t="shared" si="216"/>
        <v/>
      </c>
      <c r="BP987" s="55" t="str">
        <f t="shared" si="216"/>
        <v/>
      </c>
      <c r="BQ987" s="55" t="str">
        <f t="shared" si="216"/>
        <v/>
      </c>
      <c r="BR987" s="1" t="str">
        <f t="shared" si="206"/>
        <v>Base</v>
      </c>
      <c r="BS987" s="1" t="str">
        <f t="shared" si="207"/>
        <v/>
      </c>
      <c r="BT987" s="3">
        <f t="shared" si="208"/>
        <v>1</v>
      </c>
      <c r="BU987" s="11">
        <f t="shared" si="209"/>
        <v>-0.94</v>
      </c>
      <c r="BV987" s="11">
        <f t="shared" si="210"/>
        <v>-0.88</v>
      </c>
      <c r="BW987" s="11">
        <f t="shared" si="211"/>
        <v>0</v>
      </c>
      <c r="BX987" s="9">
        <f t="shared" si="212"/>
        <v>-0.94</v>
      </c>
      <c r="BY987" s="9">
        <f t="shared" si="213"/>
        <v>-0.88</v>
      </c>
      <c r="BZ987" s="9">
        <f t="shared" si="214"/>
        <v>2</v>
      </c>
    </row>
    <row r="988" spans="1:78" ht="15.5" x14ac:dyDescent="0.35">
      <c r="A988"/>
      <c r="B988"/>
      <c r="C988"/>
      <c r="D988"/>
      <c r="E988"/>
      <c r="F988"/>
      <c r="G988"/>
      <c r="H988"/>
      <c r="I98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s="12">
        <f>VLOOKUP($BR988,Tables!$D$14:$I$27,2,FALSE)*W988</f>
        <v>0</v>
      </c>
      <c r="AU988" s="12">
        <f>VLOOKUP($BR988,Tables!$D$14:$I$27,3,FALSE)</f>
        <v>0</v>
      </c>
      <c r="AV988" s="12">
        <f>VLOOKUP($BR988,Tables!$D$14:$I$27,4,FALSE)*W988</f>
        <v>0</v>
      </c>
      <c r="AW988" s="12">
        <f>VLOOKUP($BR988,Tables!$D$14:$I$27,5,FALSE)*W988</f>
        <v>0</v>
      </c>
      <c r="AX988">
        <f>IF(ISERROR(VLOOKUP(V988,Tables!$A$2:$B$27,2,FALSE))=TRUE,0,VLOOKUP(V988,Tables!$A$2:$B$27,2,FALSE))*VLOOKUP(BR988,Tables!$D$14:$J$27,7,FALSE)</f>
        <v>0</v>
      </c>
      <c r="AY988">
        <f>IF(ISERROR(VLOOKUP(BS988,Tables!$A$2:$B$31,2,FALSE))=TRUE,0,VLOOKUP(BS988,Tables!$A$2:$B$31,2,FALSE))</f>
        <v>0</v>
      </c>
      <c r="AZ988" s="12">
        <f>VLOOKUP($BR988,Tables!$D$14:$K$27,8,FALSE)</f>
        <v>0</v>
      </c>
      <c r="BA988" s="12">
        <f>IF(OR(BR988="T150",BR988="HYBT150"),W988*Tables!$L$23,0)</f>
        <v>0</v>
      </c>
      <c r="BB988" s="12">
        <f>IF(OR(BR988="T200",BR988="HYBT200"),W988*Tables!$E$24,0)</f>
        <v>0</v>
      </c>
      <c r="BC988" s="14">
        <f t="shared" si="205"/>
        <v>0</v>
      </c>
      <c r="BD988" s="55" t="str">
        <f t="shared" si="216"/>
        <v/>
      </c>
      <c r="BE988" s="55" t="str">
        <f t="shared" si="216"/>
        <v/>
      </c>
      <c r="BF988" s="55" t="str">
        <f t="shared" si="216"/>
        <v/>
      </c>
      <c r="BG988" s="55" t="str">
        <f t="shared" si="216"/>
        <v/>
      </c>
      <c r="BH988" s="55" t="str">
        <f t="shared" si="216"/>
        <v/>
      </c>
      <c r="BI988" s="55" t="str">
        <f t="shared" si="216"/>
        <v/>
      </c>
      <c r="BJ988" s="55" t="str">
        <f t="shared" si="216"/>
        <v/>
      </c>
      <c r="BK988" s="55" t="str">
        <f t="shared" si="216"/>
        <v/>
      </c>
      <c r="BL988" s="55" t="str">
        <f t="shared" si="216"/>
        <v/>
      </c>
      <c r="BM988" s="55" t="str">
        <f t="shared" si="216"/>
        <v/>
      </c>
      <c r="BN988" s="55" t="str">
        <f t="shared" si="216"/>
        <v/>
      </c>
      <c r="BO988" s="55" t="str">
        <f t="shared" si="216"/>
        <v/>
      </c>
      <c r="BP988" s="55" t="str">
        <f t="shared" si="216"/>
        <v/>
      </c>
      <c r="BQ988" s="55" t="str">
        <f t="shared" si="216"/>
        <v/>
      </c>
      <c r="BR988" s="1" t="str">
        <f t="shared" si="206"/>
        <v>Base</v>
      </c>
      <c r="BS988" s="1" t="str">
        <f t="shared" si="207"/>
        <v/>
      </c>
      <c r="BT988" s="3">
        <f t="shared" si="208"/>
        <v>1</v>
      </c>
      <c r="BU988" s="11">
        <f t="shared" si="209"/>
        <v>-0.94</v>
      </c>
      <c r="BV988" s="11">
        <f t="shared" si="210"/>
        <v>-0.88</v>
      </c>
      <c r="BW988" s="11">
        <f t="shared" si="211"/>
        <v>0</v>
      </c>
      <c r="BX988" s="9">
        <f t="shared" si="212"/>
        <v>-0.94</v>
      </c>
      <c r="BY988" s="9">
        <f t="shared" si="213"/>
        <v>-0.88</v>
      </c>
      <c r="BZ988" s="9">
        <f t="shared" si="214"/>
        <v>2</v>
      </c>
    </row>
    <row r="989" spans="1:78" ht="15.5" x14ac:dyDescent="0.35">
      <c r="A989"/>
      <c r="B989"/>
      <c r="C989"/>
      <c r="D989"/>
      <c r="E989"/>
      <c r="F989"/>
      <c r="G989"/>
      <c r="H989"/>
      <c r="I989"/>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s="12">
        <f>VLOOKUP($BR989,Tables!$D$14:$I$27,2,FALSE)*W989</f>
        <v>0</v>
      </c>
      <c r="AU989" s="12">
        <f>VLOOKUP($BR989,Tables!$D$14:$I$27,3,FALSE)</f>
        <v>0</v>
      </c>
      <c r="AV989" s="12">
        <f>VLOOKUP($BR989,Tables!$D$14:$I$27,4,FALSE)*W989</f>
        <v>0</v>
      </c>
      <c r="AW989" s="12">
        <f>VLOOKUP($BR989,Tables!$D$14:$I$27,5,FALSE)*W989</f>
        <v>0</v>
      </c>
      <c r="AX989">
        <f>IF(ISERROR(VLOOKUP(V989,Tables!$A$2:$B$27,2,FALSE))=TRUE,0,VLOOKUP(V989,Tables!$A$2:$B$27,2,FALSE))*VLOOKUP(BR989,Tables!$D$14:$J$27,7,FALSE)</f>
        <v>0</v>
      </c>
      <c r="AY989">
        <f>IF(ISERROR(VLOOKUP(BS989,Tables!$A$2:$B$31,2,FALSE))=TRUE,0,VLOOKUP(BS989,Tables!$A$2:$B$31,2,FALSE))</f>
        <v>0</v>
      </c>
      <c r="AZ989" s="12">
        <f>VLOOKUP($BR989,Tables!$D$14:$K$27,8,FALSE)</f>
        <v>0</v>
      </c>
      <c r="BA989" s="12">
        <f>IF(OR(BR989="T150",BR989="HYBT150"),W989*Tables!$L$23,0)</f>
        <v>0</v>
      </c>
      <c r="BB989" s="12">
        <f>IF(OR(BR989="T200",BR989="HYBT200"),W989*Tables!$E$24,0)</f>
        <v>0</v>
      </c>
      <c r="BC989" s="14">
        <f t="shared" si="205"/>
        <v>0</v>
      </c>
      <c r="BD989" s="55" t="str">
        <f t="shared" si="216"/>
        <v/>
      </c>
      <c r="BE989" s="55" t="str">
        <f t="shared" si="216"/>
        <v/>
      </c>
      <c r="BF989" s="55" t="str">
        <f t="shared" si="216"/>
        <v/>
      </c>
      <c r="BG989" s="55" t="str">
        <f t="shared" si="216"/>
        <v/>
      </c>
      <c r="BH989" s="55" t="str">
        <f t="shared" si="216"/>
        <v/>
      </c>
      <c r="BI989" s="55" t="str">
        <f t="shared" si="216"/>
        <v/>
      </c>
      <c r="BJ989" s="55" t="str">
        <f t="shared" si="216"/>
        <v/>
      </c>
      <c r="BK989" s="55" t="str">
        <f t="shared" si="216"/>
        <v/>
      </c>
      <c r="BL989" s="55" t="str">
        <f t="shared" si="216"/>
        <v/>
      </c>
      <c r="BM989" s="55" t="str">
        <f t="shared" si="216"/>
        <v/>
      </c>
      <c r="BN989" s="55" t="str">
        <f t="shared" si="216"/>
        <v/>
      </c>
      <c r="BO989" s="55" t="str">
        <f t="shared" si="216"/>
        <v/>
      </c>
      <c r="BP989" s="55" t="str">
        <f t="shared" si="216"/>
        <v/>
      </c>
      <c r="BQ989" s="55" t="str">
        <f t="shared" si="216"/>
        <v/>
      </c>
      <c r="BR989" s="1" t="str">
        <f t="shared" si="206"/>
        <v>Base</v>
      </c>
      <c r="BS989" s="1" t="str">
        <f t="shared" si="207"/>
        <v/>
      </c>
      <c r="BT989" s="3">
        <f t="shared" si="208"/>
        <v>1</v>
      </c>
      <c r="BU989" s="11">
        <f t="shared" si="209"/>
        <v>-0.94</v>
      </c>
      <c r="BV989" s="11">
        <f t="shared" si="210"/>
        <v>-0.88</v>
      </c>
      <c r="BW989" s="11">
        <f t="shared" si="211"/>
        <v>0</v>
      </c>
      <c r="BX989" s="9">
        <f t="shared" si="212"/>
        <v>-0.94</v>
      </c>
      <c r="BY989" s="9">
        <f t="shared" si="213"/>
        <v>-0.88</v>
      </c>
      <c r="BZ989" s="9">
        <f t="shared" si="214"/>
        <v>2</v>
      </c>
    </row>
    <row r="990" spans="1:78" ht="15.5" x14ac:dyDescent="0.35">
      <c r="A990"/>
      <c r="B990"/>
      <c r="C990"/>
      <c r="D990"/>
      <c r="E990"/>
      <c r="F990"/>
      <c r="G990"/>
      <c r="H990"/>
      <c r="I990"/>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s="12">
        <f>VLOOKUP($BR990,Tables!$D$14:$I$27,2,FALSE)*W990</f>
        <v>0</v>
      </c>
      <c r="AU990" s="12">
        <f>VLOOKUP($BR990,Tables!$D$14:$I$27,3,FALSE)</f>
        <v>0</v>
      </c>
      <c r="AV990" s="12">
        <f>VLOOKUP($BR990,Tables!$D$14:$I$27,4,FALSE)*W990</f>
        <v>0</v>
      </c>
      <c r="AW990" s="12">
        <f>VLOOKUP($BR990,Tables!$D$14:$I$27,5,FALSE)*W990</f>
        <v>0</v>
      </c>
      <c r="AX990">
        <f>IF(ISERROR(VLOOKUP(V990,Tables!$A$2:$B$27,2,FALSE))=TRUE,0,VLOOKUP(V990,Tables!$A$2:$B$27,2,FALSE))*VLOOKUP(BR990,Tables!$D$14:$J$27,7,FALSE)</f>
        <v>0</v>
      </c>
      <c r="AY990">
        <f>IF(ISERROR(VLOOKUP(BS990,Tables!$A$2:$B$31,2,FALSE))=TRUE,0,VLOOKUP(BS990,Tables!$A$2:$B$31,2,FALSE))</f>
        <v>0</v>
      </c>
      <c r="AZ990" s="12">
        <f>VLOOKUP($BR990,Tables!$D$14:$K$27,8,FALSE)</f>
        <v>0</v>
      </c>
      <c r="BA990" s="12">
        <f>IF(OR(BR990="T150",BR990="HYBT150"),W990*Tables!$L$23,0)</f>
        <v>0</v>
      </c>
      <c r="BB990" s="12">
        <f>IF(OR(BR990="T200",BR990="HYBT200"),W990*Tables!$E$24,0)</f>
        <v>0</v>
      </c>
      <c r="BC990" s="14">
        <f t="shared" si="205"/>
        <v>0</v>
      </c>
      <c r="BD990" s="55" t="str">
        <f t="shared" si="216"/>
        <v/>
      </c>
      <c r="BE990" s="55" t="str">
        <f t="shared" si="216"/>
        <v/>
      </c>
      <c r="BF990" s="55" t="str">
        <f t="shared" si="216"/>
        <v/>
      </c>
      <c r="BG990" s="55" t="str">
        <f t="shared" si="216"/>
        <v/>
      </c>
      <c r="BH990" s="55" t="str">
        <f t="shared" si="216"/>
        <v/>
      </c>
      <c r="BI990" s="55" t="str">
        <f t="shared" si="216"/>
        <v/>
      </c>
      <c r="BJ990" s="55" t="str">
        <f t="shared" si="216"/>
        <v/>
      </c>
      <c r="BK990" s="55" t="str">
        <f t="shared" si="216"/>
        <v/>
      </c>
      <c r="BL990" s="55" t="str">
        <f t="shared" si="216"/>
        <v/>
      </c>
      <c r="BM990" s="55" t="str">
        <f t="shared" si="216"/>
        <v/>
      </c>
      <c r="BN990" s="55" t="str">
        <f t="shared" si="216"/>
        <v/>
      </c>
      <c r="BO990" s="55" t="str">
        <f t="shared" si="216"/>
        <v/>
      </c>
      <c r="BP990" s="55" t="str">
        <f t="shared" si="216"/>
        <v/>
      </c>
      <c r="BQ990" s="55" t="str">
        <f t="shared" si="216"/>
        <v/>
      </c>
      <c r="BR990" s="1" t="str">
        <f t="shared" si="206"/>
        <v>Base</v>
      </c>
      <c r="BS990" s="1" t="str">
        <f t="shared" si="207"/>
        <v/>
      </c>
      <c r="BT990" s="3">
        <f t="shared" si="208"/>
        <v>1</v>
      </c>
      <c r="BU990" s="11">
        <f t="shared" si="209"/>
        <v>-0.94</v>
      </c>
      <c r="BV990" s="11">
        <f t="shared" si="210"/>
        <v>-0.88</v>
      </c>
      <c r="BW990" s="11">
        <f t="shared" si="211"/>
        <v>0</v>
      </c>
      <c r="BX990" s="9">
        <f t="shared" si="212"/>
        <v>-0.94</v>
      </c>
      <c r="BY990" s="9">
        <f t="shared" si="213"/>
        <v>-0.88</v>
      </c>
      <c r="BZ990" s="9">
        <f t="shared" si="214"/>
        <v>2</v>
      </c>
    </row>
    <row r="991" spans="1:78" ht="15.5" x14ac:dyDescent="0.35">
      <c r="A991"/>
      <c r="B991"/>
      <c r="C991"/>
      <c r="D991"/>
      <c r="E991"/>
      <c r="F991"/>
      <c r="G991"/>
      <c r="H991"/>
      <c r="I991" s="13"/>
      <c r="J991" s="13"/>
      <c r="K991" s="13"/>
      <c r="L991"/>
      <c r="M991"/>
      <c r="N991"/>
      <c r="O991"/>
      <c r="P991"/>
      <c r="Q991"/>
      <c r="R991"/>
      <c r="S991"/>
      <c r="T991"/>
      <c r="U991"/>
      <c r="V991"/>
      <c r="W991"/>
      <c r="X991"/>
      <c r="Y991"/>
      <c r="Z991"/>
      <c r="AA991"/>
      <c r="AB991"/>
      <c r="AC991"/>
      <c r="AD991"/>
      <c r="AE991"/>
      <c r="AF991" s="13"/>
      <c r="AG991" s="13"/>
      <c r="AH991"/>
      <c r="AI991"/>
      <c r="AJ991"/>
      <c r="AK991"/>
      <c r="AL991"/>
      <c r="AM991"/>
      <c r="AN991"/>
      <c r="AO991"/>
      <c r="AP991"/>
      <c r="AQ991"/>
      <c r="AR991"/>
      <c r="AS991"/>
      <c r="AT991" s="12">
        <f>VLOOKUP($BR991,Tables!$D$14:$I$27,2,FALSE)*W991</f>
        <v>0</v>
      </c>
      <c r="AU991" s="12">
        <f>VLOOKUP($BR991,Tables!$D$14:$I$27,3,FALSE)</f>
        <v>0</v>
      </c>
      <c r="AV991" s="12">
        <f>VLOOKUP($BR991,Tables!$D$14:$I$27,4,FALSE)*W991</f>
        <v>0</v>
      </c>
      <c r="AW991" s="12">
        <f>VLOOKUP($BR991,Tables!$D$14:$I$27,5,FALSE)*W991</f>
        <v>0</v>
      </c>
      <c r="AX991">
        <f>IF(ISERROR(VLOOKUP(V991,Tables!$A$2:$B$27,2,FALSE))=TRUE,0,VLOOKUP(V991,Tables!$A$2:$B$27,2,FALSE))*VLOOKUP(BR991,Tables!$D$14:$J$27,7,FALSE)</f>
        <v>0</v>
      </c>
      <c r="AY991">
        <f>IF(ISERROR(VLOOKUP(BS991,Tables!$A$2:$B$31,2,FALSE))=TRUE,0,VLOOKUP(BS991,Tables!$A$2:$B$31,2,FALSE))</f>
        <v>0</v>
      </c>
      <c r="AZ991" s="12">
        <f>VLOOKUP($BR991,Tables!$D$14:$K$27,8,FALSE)</f>
        <v>0</v>
      </c>
      <c r="BA991" s="12">
        <f>IF(OR(BR991="T150",BR991="HYBT150"),W991*Tables!$L$23,0)</f>
        <v>0</v>
      </c>
      <c r="BB991" s="12">
        <f>IF(OR(BR991="T200",BR991="HYBT200"),W991*Tables!$E$24,0)</f>
        <v>0</v>
      </c>
      <c r="BC991" s="14">
        <f t="shared" si="205"/>
        <v>0</v>
      </c>
      <c r="BD991" s="55" t="str">
        <f t="shared" si="216"/>
        <v/>
      </c>
      <c r="BE991" s="55" t="str">
        <f t="shared" si="216"/>
        <v/>
      </c>
      <c r="BF991" s="55" t="str">
        <f t="shared" si="216"/>
        <v/>
      </c>
      <c r="BG991" s="55" t="str">
        <f t="shared" si="216"/>
        <v/>
      </c>
      <c r="BH991" s="55" t="str">
        <f t="shared" si="216"/>
        <v/>
      </c>
      <c r="BI991" s="55" t="str">
        <f t="shared" si="216"/>
        <v/>
      </c>
      <c r="BJ991" s="55" t="str">
        <f t="shared" si="216"/>
        <v/>
      </c>
      <c r="BK991" s="55" t="str">
        <f t="shared" si="216"/>
        <v/>
      </c>
      <c r="BL991" s="55" t="str">
        <f t="shared" si="216"/>
        <v/>
      </c>
      <c r="BM991" s="55" t="str">
        <f t="shared" si="216"/>
        <v/>
      </c>
      <c r="BN991" s="55" t="str">
        <f t="shared" si="216"/>
        <v/>
      </c>
      <c r="BO991" s="55" t="str">
        <f t="shared" si="216"/>
        <v/>
      </c>
      <c r="BP991" s="55" t="str">
        <f t="shared" si="216"/>
        <v/>
      </c>
      <c r="BQ991" s="55" t="str">
        <f t="shared" si="216"/>
        <v/>
      </c>
      <c r="BR991" s="1" t="str">
        <f t="shared" si="206"/>
        <v>Base</v>
      </c>
      <c r="BS991" s="1" t="str">
        <f t="shared" si="207"/>
        <v/>
      </c>
      <c r="BT991" s="3">
        <f t="shared" si="208"/>
        <v>1</v>
      </c>
      <c r="BU991" s="11">
        <f t="shared" si="209"/>
        <v>-0.94</v>
      </c>
      <c r="BV991" s="11">
        <f t="shared" si="210"/>
        <v>-0.88</v>
      </c>
      <c r="BW991" s="11">
        <f t="shared" si="211"/>
        <v>0</v>
      </c>
      <c r="BX991" s="9">
        <f t="shared" si="212"/>
        <v>-0.94</v>
      </c>
      <c r="BY991" s="9">
        <f t="shared" si="213"/>
        <v>-0.88</v>
      </c>
      <c r="BZ991" s="9">
        <f t="shared" si="214"/>
        <v>2</v>
      </c>
    </row>
    <row r="992" spans="1:78" ht="15.5" x14ac:dyDescent="0.35">
      <c r="A992"/>
      <c r="B992"/>
      <c r="C992"/>
      <c r="D992"/>
      <c r="E992"/>
      <c r="F992"/>
      <c r="G992"/>
      <c r="H992"/>
      <c r="I992" s="13"/>
      <c r="J992" s="13"/>
      <c r="K992" s="13"/>
      <c r="L992"/>
      <c r="M992"/>
      <c r="N992"/>
      <c r="O992"/>
      <c r="P992"/>
      <c r="Q992"/>
      <c r="R992"/>
      <c r="S992"/>
      <c r="T992"/>
      <c r="U992"/>
      <c r="V992"/>
      <c r="W992"/>
      <c r="X992"/>
      <c r="Y992"/>
      <c r="Z992"/>
      <c r="AA992"/>
      <c r="AB992"/>
      <c r="AC992"/>
      <c r="AD992"/>
      <c r="AE992"/>
      <c r="AF992" s="13"/>
      <c r="AG992" s="13"/>
      <c r="AH992"/>
      <c r="AI992"/>
      <c r="AJ992"/>
      <c r="AK992"/>
      <c r="AL992"/>
      <c r="AM992"/>
      <c r="AN992"/>
      <c r="AO992"/>
      <c r="AP992"/>
      <c r="AQ992"/>
      <c r="AR992"/>
      <c r="AS992"/>
      <c r="AT992" s="12">
        <f>VLOOKUP($BR992,Tables!$D$14:$I$27,2,FALSE)*W992</f>
        <v>0</v>
      </c>
      <c r="AU992" s="12">
        <f>VLOOKUP($BR992,Tables!$D$14:$I$27,3,FALSE)</f>
        <v>0</v>
      </c>
      <c r="AV992" s="12">
        <f>VLOOKUP($BR992,Tables!$D$14:$I$27,4,FALSE)*W992</f>
        <v>0</v>
      </c>
      <c r="AW992" s="12">
        <f>VLOOKUP($BR992,Tables!$D$14:$I$27,5,FALSE)*W992</f>
        <v>0</v>
      </c>
      <c r="AX992">
        <f>IF(ISERROR(VLOOKUP(V992,Tables!$A$2:$B$27,2,FALSE))=TRUE,0,VLOOKUP(V992,Tables!$A$2:$B$27,2,FALSE))*VLOOKUP(BR992,Tables!$D$14:$J$27,7,FALSE)</f>
        <v>0</v>
      </c>
      <c r="AY992">
        <f>IF(ISERROR(VLOOKUP(BS992,Tables!$A$2:$B$31,2,FALSE))=TRUE,0,VLOOKUP(BS992,Tables!$A$2:$B$31,2,FALSE))</f>
        <v>0</v>
      </c>
      <c r="AZ992" s="12">
        <f>VLOOKUP($BR992,Tables!$D$14:$K$27,8,FALSE)</f>
        <v>0</v>
      </c>
      <c r="BA992" s="12">
        <f>IF(OR(BR992="T150",BR992="HYBT150"),W992*Tables!$L$23,0)</f>
        <v>0</v>
      </c>
      <c r="BB992" s="12">
        <f>IF(OR(BR992="T200",BR992="HYBT200"),W992*Tables!$E$24,0)</f>
        <v>0</v>
      </c>
      <c r="BC992" s="14">
        <f t="shared" si="205"/>
        <v>0</v>
      </c>
      <c r="BD992" s="55" t="str">
        <f t="shared" si="216"/>
        <v/>
      </c>
      <c r="BE992" s="55" t="str">
        <f t="shared" si="216"/>
        <v/>
      </c>
      <c r="BF992" s="55" t="str">
        <f t="shared" si="216"/>
        <v/>
      </c>
      <c r="BG992" s="55" t="str">
        <f t="shared" si="216"/>
        <v/>
      </c>
      <c r="BH992" s="55" t="str">
        <f t="shared" si="216"/>
        <v/>
      </c>
      <c r="BI992" s="55" t="str">
        <f t="shared" si="216"/>
        <v/>
      </c>
      <c r="BJ992" s="55" t="str">
        <f t="shared" si="216"/>
        <v/>
      </c>
      <c r="BK992" s="55" t="str">
        <f t="shared" si="216"/>
        <v/>
      </c>
      <c r="BL992" s="55" t="str">
        <f t="shared" si="216"/>
        <v/>
      </c>
      <c r="BM992" s="55" t="str">
        <f t="shared" si="216"/>
        <v/>
      </c>
      <c r="BN992" s="55" t="str">
        <f t="shared" si="216"/>
        <v/>
      </c>
      <c r="BO992" s="55" t="str">
        <f t="shared" si="216"/>
        <v/>
      </c>
      <c r="BP992" s="55" t="str">
        <f t="shared" si="216"/>
        <v/>
      </c>
      <c r="BQ992" s="55" t="str">
        <f t="shared" si="216"/>
        <v/>
      </c>
      <c r="BR992" s="1" t="str">
        <f t="shared" si="206"/>
        <v>Base</v>
      </c>
      <c r="BS992" s="1" t="str">
        <f t="shared" si="207"/>
        <v/>
      </c>
      <c r="BT992" s="3">
        <f t="shared" si="208"/>
        <v>1</v>
      </c>
      <c r="BU992" s="11">
        <f t="shared" si="209"/>
        <v>-0.94</v>
      </c>
      <c r="BV992" s="11">
        <f t="shared" si="210"/>
        <v>-0.88</v>
      </c>
      <c r="BW992" s="11">
        <f t="shared" si="211"/>
        <v>0</v>
      </c>
      <c r="BX992" s="9">
        <f t="shared" si="212"/>
        <v>-0.94</v>
      </c>
      <c r="BY992" s="9">
        <f t="shared" si="213"/>
        <v>-0.88</v>
      </c>
      <c r="BZ992" s="9">
        <f t="shared" si="214"/>
        <v>2</v>
      </c>
    </row>
    <row r="993" spans="1:78" ht="15.5" x14ac:dyDescent="0.35">
      <c r="A993"/>
      <c r="B993"/>
      <c r="C993"/>
      <c r="D993"/>
      <c r="E993"/>
      <c r="F993"/>
      <c r="G993"/>
      <c r="H993"/>
      <c r="I993" s="13"/>
      <c r="J993" s="13"/>
      <c r="K993" s="13"/>
      <c r="L993"/>
      <c r="M993"/>
      <c r="N993"/>
      <c r="O993"/>
      <c r="P993"/>
      <c r="Q993"/>
      <c r="R993"/>
      <c r="S993"/>
      <c r="T993"/>
      <c r="U993"/>
      <c r="V993"/>
      <c r="W993"/>
      <c r="X993"/>
      <c r="Y993"/>
      <c r="Z993"/>
      <c r="AA993"/>
      <c r="AB993"/>
      <c r="AC993"/>
      <c r="AD993"/>
      <c r="AE993"/>
      <c r="AF993" s="13"/>
      <c r="AG993" s="13"/>
      <c r="AH993"/>
      <c r="AI993"/>
      <c r="AJ993"/>
      <c r="AK993"/>
      <c r="AL993"/>
      <c r="AM993"/>
      <c r="AN993"/>
      <c r="AO993"/>
      <c r="AP993"/>
      <c r="AQ993"/>
      <c r="AR993"/>
      <c r="AS993"/>
      <c r="AT993" s="12">
        <f>VLOOKUP($BR993,Tables!$D$14:$I$27,2,FALSE)*W993</f>
        <v>0</v>
      </c>
      <c r="AU993" s="12">
        <f>VLOOKUP($BR993,Tables!$D$14:$I$27,3,FALSE)</f>
        <v>0</v>
      </c>
      <c r="AV993" s="12">
        <f>VLOOKUP($BR993,Tables!$D$14:$I$27,4,FALSE)*W993</f>
        <v>0</v>
      </c>
      <c r="AW993" s="12">
        <f>VLOOKUP($BR993,Tables!$D$14:$I$27,5,FALSE)*W993</f>
        <v>0</v>
      </c>
      <c r="AX993">
        <f>IF(ISERROR(VLOOKUP(V993,Tables!$A$2:$B$27,2,FALSE))=TRUE,0,VLOOKUP(V993,Tables!$A$2:$B$27,2,FALSE))*VLOOKUP(BR993,Tables!$D$14:$J$27,7,FALSE)</f>
        <v>0</v>
      </c>
      <c r="AY993">
        <f>IF(ISERROR(VLOOKUP(BS993,Tables!$A$2:$B$31,2,FALSE))=TRUE,0,VLOOKUP(BS993,Tables!$A$2:$B$31,2,FALSE))</f>
        <v>0</v>
      </c>
      <c r="AZ993" s="12">
        <f>VLOOKUP($BR993,Tables!$D$14:$K$27,8,FALSE)</f>
        <v>0</v>
      </c>
      <c r="BA993" s="12">
        <f>IF(OR(BR993="T150",BR993="HYBT150"),W993*Tables!$L$23,0)</f>
        <v>0</v>
      </c>
      <c r="BB993" s="12">
        <f>IF(OR(BR993="T200",BR993="HYBT200"),W993*Tables!$E$24,0)</f>
        <v>0</v>
      </c>
      <c r="BC993" s="14">
        <f t="shared" si="205"/>
        <v>0</v>
      </c>
      <c r="BD993" s="55" t="str">
        <f t="shared" si="216"/>
        <v/>
      </c>
      <c r="BE993" s="55" t="str">
        <f t="shared" si="216"/>
        <v/>
      </c>
      <c r="BF993" s="55" t="str">
        <f t="shared" si="216"/>
        <v/>
      </c>
      <c r="BG993" s="55" t="str">
        <f t="shared" si="216"/>
        <v/>
      </c>
      <c r="BH993" s="55" t="str">
        <f t="shared" si="216"/>
        <v/>
      </c>
      <c r="BI993" s="55" t="str">
        <f t="shared" si="216"/>
        <v/>
      </c>
      <c r="BJ993" s="55" t="str">
        <f t="shared" si="216"/>
        <v/>
      </c>
      <c r="BK993" s="55" t="str">
        <f t="shared" si="216"/>
        <v/>
      </c>
      <c r="BL993" s="55" t="str">
        <f t="shared" si="216"/>
        <v/>
      </c>
      <c r="BM993" s="55" t="str">
        <f t="shared" si="216"/>
        <v/>
      </c>
      <c r="BN993" s="55" t="str">
        <f t="shared" si="216"/>
        <v/>
      </c>
      <c r="BO993" s="55" t="str">
        <f t="shared" si="216"/>
        <v/>
      </c>
      <c r="BP993" s="55" t="str">
        <f t="shared" si="216"/>
        <v/>
      </c>
      <c r="BQ993" s="55" t="str">
        <f t="shared" si="216"/>
        <v/>
      </c>
      <c r="BR993" s="1" t="str">
        <f t="shared" si="206"/>
        <v>Base</v>
      </c>
      <c r="BS993" s="1" t="str">
        <f t="shared" si="207"/>
        <v/>
      </c>
      <c r="BT993" s="3">
        <f t="shared" si="208"/>
        <v>1</v>
      </c>
      <c r="BU993" s="11">
        <f t="shared" si="209"/>
        <v>-0.94</v>
      </c>
      <c r="BV993" s="11">
        <f t="shared" si="210"/>
        <v>-0.88</v>
      </c>
      <c r="BW993" s="11">
        <f t="shared" si="211"/>
        <v>0</v>
      </c>
      <c r="BX993" s="9">
        <f t="shared" si="212"/>
        <v>-0.94</v>
      </c>
      <c r="BY993" s="9">
        <f t="shared" si="213"/>
        <v>-0.88</v>
      </c>
      <c r="BZ993" s="9">
        <f t="shared" si="214"/>
        <v>2</v>
      </c>
    </row>
    <row r="994" spans="1:78" ht="15.5" x14ac:dyDescent="0.35">
      <c r="A994"/>
      <c r="B994"/>
      <c r="C994"/>
      <c r="D994"/>
      <c r="E994"/>
      <c r="F994"/>
      <c r="G994"/>
      <c r="H994"/>
      <c r="I994" s="13"/>
      <c r="J994" s="13"/>
      <c r="K994" s="13"/>
      <c r="L994"/>
      <c r="M994"/>
      <c r="N994"/>
      <c r="O994"/>
      <c r="P994"/>
      <c r="Q994"/>
      <c r="R994"/>
      <c r="S994"/>
      <c r="T994"/>
      <c r="U994"/>
      <c r="V994"/>
      <c r="W994"/>
      <c r="X994"/>
      <c r="Y994"/>
      <c r="Z994"/>
      <c r="AA994"/>
      <c r="AB994"/>
      <c r="AC994"/>
      <c r="AD994"/>
      <c r="AE994"/>
      <c r="AF994" s="13"/>
      <c r="AG994" s="13"/>
      <c r="AH994"/>
      <c r="AI994"/>
      <c r="AJ994"/>
      <c r="AK994"/>
      <c r="AL994"/>
      <c r="AM994"/>
      <c r="AN994"/>
      <c r="AO994"/>
      <c r="AP994"/>
      <c r="AQ994"/>
      <c r="AR994"/>
      <c r="AS994"/>
      <c r="AT994" s="12">
        <f>VLOOKUP($BR994,Tables!$D$14:$I$27,2,FALSE)*W994</f>
        <v>0</v>
      </c>
      <c r="AU994" s="12">
        <f>VLOOKUP($BR994,Tables!$D$14:$I$27,3,FALSE)</f>
        <v>0</v>
      </c>
      <c r="AV994" s="12">
        <f>VLOOKUP($BR994,Tables!$D$14:$I$27,4,FALSE)*W994</f>
        <v>0</v>
      </c>
      <c r="AW994" s="12">
        <f>VLOOKUP($BR994,Tables!$D$14:$I$27,5,FALSE)*W994</f>
        <v>0</v>
      </c>
      <c r="AX994">
        <f>IF(ISERROR(VLOOKUP(V994,Tables!$A$2:$B$27,2,FALSE))=TRUE,0,VLOOKUP(V994,Tables!$A$2:$B$27,2,FALSE))*VLOOKUP(BR994,Tables!$D$14:$J$27,7,FALSE)</f>
        <v>0</v>
      </c>
      <c r="AY994">
        <f>IF(ISERROR(VLOOKUP(BS994,Tables!$A$2:$B$31,2,FALSE))=TRUE,0,VLOOKUP(BS994,Tables!$A$2:$B$31,2,FALSE))</f>
        <v>0</v>
      </c>
      <c r="AZ994" s="12">
        <f>VLOOKUP($BR994,Tables!$D$14:$K$27,8,FALSE)</f>
        <v>0</v>
      </c>
      <c r="BA994" s="12">
        <f>IF(OR(BR994="T150",BR994="HYBT150"),W994*Tables!$L$23,0)</f>
        <v>0</v>
      </c>
      <c r="BB994" s="12">
        <f>IF(OR(BR994="T200",BR994="HYBT200"),W994*Tables!$E$24,0)</f>
        <v>0</v>
      </c>
      <c r="BC994" s="14">
        <f t="shared" si="205"/>
        <v>0</v>
      </c>
      <c r="BD994" s="55" t="str">
        <f t="shared" si="216"/>
        <v/>
      </c>
      <c r="BE994" s="55" t="str">
        <f t="shared" si="216"/>
        <v/>
      </c>
      <c r="BF994" s="55" t="str">
        <f t="shared" si="216"/>
        <v/>
      </c>
      <c r="BG994" s="55" t="str">
        <f t="shared" si="216"/>
        <v/>
      </c>
      <c r="BH994" s="55" t="str">
        <f t="shared" si="216"/>
        <v/>
      </c>
      <c r="BI994" s="55" t="str">
        <f t="shared" si="216"/>
        <v/>
      </c>
      <c r="BJ994" s="55" t="str">
        <f t="shared" si="216"/>
        <v/>
      </c>
      <c r="BK994" s="55" t="str">
        <f t="shared" si="216"/>
        <v/>
      </c>
      <c r="BL994" s="55" t="str">
        <f t="shared" si="216"/>
        <v/>
      </c>
      <c r="BM994" s="55" t="str">
        <f t="shared" si="216"/>
        <v/>
      </c>
      <c r="BN994" s="55" t="str">
        <f t="shared" si="216"/>
        <v/>
      </c>
      <c r="BO994" s="55" t="str">
        <f t="shared" si="216"/>
        <v/>
      </c>
      <c r="BP994" s="55" t="str">
        <f t="shared" si="216"/>
        <v/>
      </c>
      <c r="BQ994" s="55" t="str">
        <f t="shared" si="216"/>
        <v/>
      </c>
      <c r="BR994" s="1" t="str">
        <f t="shared" si="206"/>
        <v>Base</v>
      </c>
      <c r="BS994" s="1" t="str">
        <f t="shared" si="207"/>
        <v/>
      </c>
      <c r="BT994" s="3">
        <f t="shared" si="208"/>
        <v>1</v>
      </c>
      <c r="BU994" s="11">
        <f t="shared" si="209"/>
        <v>-0.94</v>
      </c>
      <c r="BV994" s="11">
        <f t="shared" si="210"/>
        <v>-0.88</v>
      </c>
      <c r="BW994" s="11">
        <f t="shared" si="211"/>
        <v>0</v>
      </c>
      <c r="BX994" s="9">
        <f t="shared" si="212"/>
        <v>-0.94</v>
      </c>
      <c r="BY994" s="9">
        <f t="shared" si="213"/>
        <v>-0.88</v>
      </c>
      <c r="BZ994" s="9">
        <f t="shared" si="214"/>
        <v>2</v>
      </c>
    </row>
    <row r="995" spans="1:78" ht="15.5" x14ac:dyDescent="0.35">
      <c r="A995"/>
      <c r="B995"/>
      <c r="C995"/>
      <c r="D995"/>
      <c r="E995"/>
      <c r="F995"/>
      <c r="G995"/>
      <c r="H995"/>
      <c r="I995" s="13"/>
      <c r="J995" s="13"/>
      <c r="K995" s="13"/>
      <c r="L995"/>
      <c r="M995"/>
      <c r="N995"/>
      <c r="O995"/>
      <c r="P995"/>
      <c r="Q995"/>
      <c r="R995"/>
      <c r="S995"/>
      <c r="T995"/>
      <c r="U995"/>
      <c r="V995"/>
      <c r="W995"/>
      <c r="X995"/>
      <c r="Y995"/>
      <c r="Z995"/>
      <c r="AA995"/>
      <c r="AB995"/>
      <c r="AC995"/>
      <c r="AD995"/>
      <c r="AE995"/>
      <c r="AF995" s="13"/>
      <c r="AG995" s="13"/>
      <c r="AH995"/>
      <c r="AI995"/>
      <c r="AJ995"/>
      <c r="AK995"/>
      <c r="AL995"/>
      <c r="AM995"/>
      <c r="AN995"/>
      <c r="AO995"/>
      <c r="AP995"/>
      <c r="AQ995"/>
      <c r="AR995"/>
      <c r="AS995"/>
      <c r="AT995" s="12">
        <f>VLOOKUP($BR995,Tables!$D$14:$I$27,2,FALSE)*W995</f>
        <v>0</v>
      </c>
      <c r="AU995" s="12">
        <f>VLOOKUP($BR995,Tables!$D$14:$I$27,3,FALSE)</f>
        <v>0</v>
      </c>
      <c r="AV995" s="12">
        <f>VLOOKUP($BR995,Tables!$D$14:$I$27,4,FALSE)*W995</f>
        <v>0</v>
      </c>
      <c r="AW995" s="12">
        <f>VLOOKUP($BR995,Tables!$D$14:$I$27,5,FALSE)*W995</f>
        <v>0</v>
      </c>
      <c r="AX995">
        <f>IF(ISERROR(VLOOKUP(V995,Tables!$A$2:$B$27,2,FALSE))=TRUE,0,VLOOKUP(V995,Tables!$A$2:$B$27,2,FALSE))*VLOOKUP(BR995,Tables!$D$14:$J$27,7,FALSE)</f>
        <v>0</v>
      </c>
      <c r="AY995">
        <f>IF(ISERROR(VLOOKUP(BS995,Tables!$A$2:$B$31,2,FALSE))=TRUE,0,VLOOKUP(BS995,Tables!$A$2:$B$31,2,FALSE))</f>
        <v>0</v>
      </c>
      <c r="AZ995" s="12">
        <f>VLOOKUP($BR995,Tables!$D$14:$K$27,8,FALSE)</f>
        <v>0</v>
      </c>
      <c r="BA995" s="12">
        <f>IF(OR(BR995="T150",BR995="HYBT150"),W995*Tables!$L$23,0)</f>
        <v>0</v>
      </c>
      <c r="BB995" s="12">
        <f>IF(OR(BR995="T200",BR995="HYBT200"),W995*Tables!$E$24,0)</f>
        <v>0</v>
      </c>
      <c r="BC995" s="14">
        <f t="shared" si="205"/>
        <v>0</v>
      </c>
      <c r="BD995" s="55" t="str">
        <f t="shared" si="216"/>
        <v/>
      </c>
      <c r="BE995" s="55" t="str">
        <f t="shared" si="216"/>
        <v/>
      </c>
      <c r="BF995" s="55" t="str">
        <f t="shared" si="216"/>
        <v/>
      </c>
      <c r="BG995" s="55" t="str">
        <f t="shared" si="216"/>
        <v/>
      </c>
      <c r="BH995" s="55" t="str">
        <f t="shared" si="216"/>
        <v/>
      </c>
      <c r="BI995" s="55" t="str">
        <f t="shared" si="216"/>
        <v/>
      </c>
      <c r="BJ995" s="55" t="str">
        <f t="shared" si="216"/>
        <v/>
      </c>
      <c r="BK995" s="55" t="str">
        <f t="shared" si="216"/>
        <v/>
      </c>
      <c r="BL995" s="55" t="str">
        <f t="shared" si="216"/>
        <v/>
      </c>
      <c r="BM995" s="55" t="str">
        <f t="shared" si="216"/>
        <v/>
      </c>
      <c r="BN995" s="55" t="str">
        <f t="shared" si="216"/>
        <v/>
      </c>
      <c r="BO995" s="55" t="str">
        <f t="shared" si="216"/>
        <v/>
      </c>
      <c r="BP995" s="55" t="str">
        <f t="shared" si="216"/>
        <v/>
      </c>
      <c r="BQ995" s="55" t="str">
        <f t="shared" si="216"/>
        <v/>
      </c>
      <c r="BR995" s="1" t="str">
        <f t="shared" si="206"/>
        <v>Base</v>
      </c>
      <c r="BS995" s="1" t="str">
        <f t="shared" si="207"/>
        <v/>
      </c>
      <c r="BT995" s="3">
        <f t="shared" si="208"/>
        <v>1</v>
      </c>
      <c r="BU995" s="11">
        <f t="shared" si="209"/>
        <v>-0.94</v>
      </c>
      <c r="BV995" s="11">
        <f t="shared" si="210"/>
        <v>-0.88</v>
      </c>
      <c r="BW995" s="11">
        <f t="shared" si="211"/>
        <v>0</v>
      </c>
      <c r="BX995" s="9">
        <f t="shared" si="212"/>
        <v>-0.94</v>
      </c>
      <c r="BY995" s="9">
        <f t="shared" si="213"/>
        <v>-0.88</v>
      </c>
      <c r="BZ995" s="9">
        <f t="shared" si="214"/>
        <v>2</v>
      </c>
    </row>
    <row r="996" spans="1:78" ht="15.5" x14ac:dyDescent="0.35">
      <c r="A996"/>
      <c r="B996"/>
      <c r="C996"/>
      <c r="D996"/>
      <c r="E996"/>
      <c r="F996"/>
      <c r="G996"/>
      <c r="H996"/>
      <c r="I996" s="13"/>
      <c r="J996" s="13"/>
      <c r="K996" s="13"/>
      <c r="L996"/>
      <c r="M996"/>
      <c r="N996"/>
      <c r="O996"/>
      <c r="P996"/>
      <c r="Q996"/>
      <c r="R996"/>
      <c r="S996"/>
      <c r="T996"/>
      <c r="U996"/>
      <c r="V996"/>
      <c r="W996"/>
      <c r="X996"/>
      <c r="Y996"/>
      <c r="Z996"/>
      <c r="AA996"/>
      <c r="AB996"/>
      <c r="AC996"/>
      <c r="AD996"/>
      <c r="AE996"/>
      <c r="AF996" s="13"/>
      <c r="AG996" s="13"/>
      <c r="AH996"/>
      <c r="AI996"/>
      <c r="AJ996"/>
      <c r="AK996"/>
      <c r="AL996"/>
      <c r="AM996"/>
      <c r="AN996"/>
      <c r="AO996"/>
      <c r="AP996"/>
      <c r="AQ996"/>
      <c r="AR996"/>
      <c r="AS996"/>
      <c r="AT996" s="12">
        <f>VLOOKUP($BR996,Tables!$D$14:$I$27,2,FALSE)*W996</f>
        <v>0</v>
      </c>
      <c r="AU996" s="12">
        <f>VLOOKUP($BR996,Tables!$D$14:$I$27,3,FALSE)</f>
        <v>0</v>
      </c>
      <c r="AV996" s="12">
        <f>VLOOKUP($BR996,Tables!$D$14:$I$27,4,FALSE)*W996</f>
        <v>0</v>
      </c>
      <c r="AW996" s="12">
        <f>VLOOKUP($BR996,Tables!$D$14:$I$27,5,FALSE)*W996</f>
        <v>0</v>
      </c>
      <c r="AX996">
        <f>IF(ISERROR(VLOOKUP(V996,Tables!$A$2:$B$27,2,FALSE))=TRUE,0,VLOOKUP(V996,Tables!$A$2:$B$27,2,FALSE))*VLOOKUP(BR996,Tables!$D$14:$J$27,7,FALSE)</f>
        <v>0</v>
      </c>
      <c r="AY996">
        <f>IF(ISERROR(VLOOKUP(BS996,Tables!$A$2:$B$31,2,FALSE))=TRUE,0,VLOOKUP(BS996,Tables!$A$2:$B$31,2,FALSE))</f>
        <v>0</v>
      </c>
      <c r="AZ996" s="12">
        <f>VLOOKUP($BR996,Tables!$D$14:$K$27,8,FALSE)</f>
        <v>0</v>
      </c>
      <c r="BA996" s="12">
        <f>IF(OR(BR996="T150",BR996="HYBT150"),W996*Tables!$L$23,0)</f>
        <v>0</v>
      </c>
      <c r="BB996" s="12">
        <f>IF(OR(BR996="T200",BR996="HYBT200"),W996*Tables!$E$24,0)</f>
        <v>0</v>
      </c>
      <c r="BC996" s="14">
        <f t="shared" si="205"/>
        <v>0</v>
      </c>
      <c r="BD996" s="55" t="str">
        <f t="shared" si="216"/>
        <v/>
      </c>
      <c r="BE996" s="55" t="str">
        <f t="shared" si="216"/>
        <v/>
      </c>
      <c r="BF996" s="55" t="str">
        <f t="shared" si="216"/>
        <v/>
      </c>
      <c r="BG996" s="55" t="str">
        <f t="shared" si="216"/>
        <v/>
      </c>
      <c r="BH996" s="55" t="str">
        <f t="shared" si="216"/>
        <v/>
      </c>
      <c r="BI996" s="55" t="str">
        <f t="shared" si="216"/>
        <v/>
      </c>
      <c r="BJ996" s="55" t="str">
        <f t="shared" si="216"/>
        <v/>
      </c>
      <c r="BK996" s="55" t="str">
        <f t="shared" si="216"/>
        <v/>
      </c>
      <c r="BL996" s="55" t="str">
        <f t="shared" ref="BD996:BQ1014" si="217">IF(ISERROR(SEARCHB(" "&amp;BL$1&amp;" "," "&amp;$L996&amp;" "))=TRUE,"",BL$1)</f>
        <v/>
      </c>
      <c r="BM996" s="55" t="str">
        <f t="shared" si="217"/>
        <v/>
      </c>
      <c r="BN996" s="55" t="str">
        <f t="shared" si="217"/>
        <v/>
      </c>
      <c r="BO996" s="55" t="str">
        <f t="shared" si="217"/>
        <v/>
      </c>
      <c r="BP996" s="55" t="str">
        <f t="shared" si="217"/>
        <v/>
      </c>
      <c r="BQ996" s="55" t="str">
        <f t="shared" si="217"/>
        <v/>
      </c>
      <c r="BR996" s="1" t="str">
        <f t="shared" si="206"/>
        <v>Base</v>
      </c>
      <c r="BS996" s="1" t="str">
        <f t="shared" si="207"/>
        <v/>
      </c>
      <c r="BT996" s="3">
        <f t="shared" si="208"/>
        <v>1</v>
      </c>
      <c r="BU996" s="11">
        <f t="shared" si="209"/>
        <v>-0.94</v>
      </c>
      <c r="BV996" s="11">
        <f t="shared" si="210"/>
        <v>-0.88</v>
      </c>
      <c r="BW996" s="11">
        <f t="shared" si="211"/>
        <v>0</v>
      </c>
      <c r="BX996" s="9">
        <f t="shared" si="212"/>
        <v>-0.94</v>
      </c>
      <c r="BY996" s="9">
        <f t="shared" si="213"/>
        <v>-0.88</v>
      </c>
      <c r="BZ996" s="9">
        <f t="shared" si="214"/>
        <v>2</v>
      </c>
    </row>
    <row r="997" spans="1:78" ht="15.5" x14ac:dyDescent="0.35">
      <c r="A997"/>
      <c r="B997"/>
      <c r="C997"/>
      <c r="D997"/>
      <c r="E997"/>
      <c r="F997"/>
      <c r="G997"/>
      <c r="H997"/>
      <c r="I997" s="13"/>
      <c r="J997" s="13"/>
      <c r="K997" s="13"/>
      <c r="L997"/>
      <c r="M997"/>
      <c r="N997"/>
      <c r="O997"/>
      <c r="P997"/>
      <c r="Q997"/>
      <c r="R997"/>
      <c r="S997"/>
      <c r="T997"/>
      <c r="U997"/>
      <c r="V997"/>
      <c r="W997"/>
      <c r="X997"/>
      <c r="Y997"/>
      <c r="Z997"/>
      <c r="AA997"/>
      <c r="AB997"/>
      <c r="AC997"/>
      <c r="AD997"/>
      <c r="AE997"/>
      <c r="AF997" s="13"/>
      <c r="AG997" s="13"/>
      <c r="AH997"/>
      <c r="AI997"/>
      <c r="AJ997"/>
      <c r="AK997"/>
      <c r="AL997"/>
      <c r="AM997"/>
      <c r="AN997"/>
      <c r="AO997"/>
      <c r="AP997"/>
      <c r="AQ997"/>
      <c r="AR997"/>
      <c r="AS997"/>
      <c r="AT997" s="12">
        <f>VLOOKUP($BR997,Tables!$D$14:$I$27,2,FALSE)*W997</f>
        <v>0</v>
      </c>
      <c r="AU997" s="12">
        <f>VLOOKUP($BR997,Tables!$D$14:$I$27,3,FALSE)</f>
        <v>0</v>
      </c>
      <c r="AV997" s="12">
        <f>VLOOKUP($BR997,Tables!$D$14:$I$27,4,FALSE)*W997</f>
        <v>0</v>
      </c>
      <c r="AW997" s="12">
        <f>VLOOKUP($BR997,Tables!$D$14:$I$27,5,FALSE)*W997</f>
        <v>0</v>
      </c>
      <c r="AX997">
        <f>IF(ISERROR(VLOOKUP(V997,Tables!$A$2:$B$27,2,FALSE))=TRUE,0,VLOOKUP(V997,Tables!$A$2:$B$27,2,FALSE))*VLOOKUP(BR997,Tables!$D$14:$J$27,7,FALSE)</f>
        <v>0</v>
      </c>
      <c r="AY997">
        <f>IF(ISERROR(VLOOKUP(BS997,Tables!$A$2:$B$31,2,FALSE))=TRUE,0,VLOOKUP(BS997,Tables!$A$2:$B$31,2,FALSE))</f>
        <v>0</v>
      </c>
      <c r="AZ997" s="12">
        <f>VLOOKUP($BR997,Tables!$D$14:$K$27,8,FALSE)</f>
        <v>0</v>
      </c>
      <c r="BA997" s="12">
        <f>IF(OR(BR997="T150",BR997="HYBT150"),W997*Tables!$L$23,0)</f>
        <v>0</v>
      </c>
      <c r="BB997" s="12">
        <f>IF(OR(BR997="T200",BR997="HYBT200"),W997*Tables!$E$24,0)</f>
        <v>0</v>
      </c>
      <c r="BC997" s="14">
        <f t="shared" si="205"/>
        <v>0</v>
      </c>
      <c r="BD997" s="55" t="str">
        <f t="shared" si="217"/>
        <v/>
      </c>
      <c r="BE997" s="55" t="str">
        <f t="shared" si="217"/>
        <v/>
      </c>
      <c r="BF997" s="55" t="str">
        <f t="shared" si="217"/>
        <v/>
      </c>
      <c r="BG997" s="55" t="str">
        <f t="shared" si="217"/>
        <v/>
      </c>
      <c r="BH997" s="55" t="str">
        <f t="shared" si="217"/>
        <v/>
      </c>
      <c r="BI997" s="55" t="str">
        <f t="shared" si="217"/>
        <v/>
      </c>
      <c r="BJ997" s="55" t="str">
        <f t="shared" si="217"/>
        <v/>
      </c>
      <c r="BK997" s="55" t="str">
        <f t="shared" si="217"/>
        <v/>
      </c>
      <c r="BL997" s="55" t="str">
        <f t="shared" si="217"/>
        <v/>
      </c>
      <c r="BM997" s="55" t="str">
        <f t="shared" si="217"/>
        <v/>
      </c>
      <c r="BN997" s="55" t="str">
        <f t="shared" si="217"/>
        <v/>
      </c>
      <c r="BO997" s="55" t="str">
        <f t="shared" si="217"/>
        <v/>
      </c>
      <c r="BP997" s="55" t="str">
        <f t="shared" si="217"/>
        <v/>
      </c>
      <c r="BQ997" s="55" t="str">
        <f t="shared" si="217"/>
        <v/>
      </c>
      <c r="BR997" s="1" t="str">
        <f t="shared" si="206"/>
        <v>Base</v>
      </c>
      <c r="BS997" s="1" t="str">
        <f t="shared" si="207"/>
        <v/>
      </c>
      <c r="BT997" s="3">
        <f t="shared" si="208"/>
        <v>1</v>
      </c>
      <c r="BU997" s="11">
        <f t="shared" si="209"/>
        <v>-0.94</v>
      </c>
      <c r="BV997" s="11">
        <f t="shared" si="210"/>
        <v>-0.88</v>
      </c>
      <c r="BW997" s="11">
        <f t="shared" si="211"/>
        <v>0</v>
      </c>
      <c r="BX997" s="9">
        <f t="shared" si="212"/>
        <v>-0.94</v>
      </c>
      <c r="BY997" s="9">
        <f t="shared" si="213"/>
        <v>-0.88</v>
      </c>
      <c r="BZ997" s="9">
        <f t="shared" si="214"/>
        <v>2</v>
      </c>
    </row>
    <row r="998" spans="1:78" ht="15.5" x14ac:dyDescent="0.35">
      <c r="A998"/>
      <c r="B998"/>
      <c r="C998"/>
      <c r="D998"/>
      <c r="E998"/>
      <c r="F998"/>
      <c r="G998"/>
      <c r="H998"/>
      <c r="I998" s="13"/>
      <c r="J998" s="13"/>
      <c r="K998" s="13"/>
      <c r="L998"/>
      <c r="M998"/>
      <c r="N998"/>
      <c r="O998"/>
      <c r="P998"/>
      <c r="Q998"/>
      <c r="R998"/>
      <c r="S998"/>
      <c r="T998"/>
      <c r="U998"/>
      <c r="V998"/>
      <c r="W998"/>
      <c r="X998"/>
      <c r="Y998"/>
      <c r="Z998"/>
      <c r="AA998"/>
      <c r="AB998"/>
      <c r="AC998"/>
      <c r="AD998"/>
      <c r="AE998"/>
      <c r="AF998" s="13"/>
      <c r="AG998" s="13"/>
      <c r="AH998"/>
      <c r="AI998"/>
      <c r="AJ998"/>
      <c r="AK998"/>
      <c r="AL998"/>
      <c r="AM998"/>
      <c r="AN998"/>
      <c r="AO998"/>
      <c r="AP998"/>
      <c r="AQ998"/>
      <c r="AR998"/>
      <c r="AS998"/>
      <c r="AT998" s="12">
        <f>VLOOKUP($BR998,Tables!$D$14:$I$27,2,FALSE)*W998</f>
        <v>0</v>
      </c>
      <c r="AU998" s="12">
        <f>VLOOKUP($BR998,Tables!$D$14:$I$27,3,FALSE)</f>
        <v>0</v>
      </c>
      <c r="AV998" s="12">
        <f>VLOOKUP($BR998,Tables!$D$14:$I$27,4,FALSE)*W998</f>
        <v>0</v>
      </c>
      <c r="AW998" s="12">
        <f>VLOOKUP($BR998,Tables!$D$14:$I$27,5,FALSE)*W998</f>
        <v>0</v>
      </c>
      <c r="AX998">
        <f>IF(ISERROR(VLOOKUP(V998,Tables!$A$2:$B$27,2,FALSE))=TRUE,0,VLOOKUP(V998,Tables!$A$2:$B$27,2,FALSE))*VLOOKUP(BR998,Tables!$D$14:$J$27,7,FALSE)</f>
        <v>0</v>
      </c>
      <c r="AY998">
        <f>IF(ISERROR(VLOOKUP(BS998,Tables!$A$2:$B$31,2,FALSE))=TRUE,0,VLOOKUP(BS998,Tables!$A$2:$B$31,2,FALSE))</f>
        <v>0</v>
      </c>
      <c r="AZ998" s="12">
        <f>VLOOKUP($BR998,Tables!$D$14:$K$27,8,FALSE)</f>
        <v>0</v>
      </c>
      <c r="BA998" s="12">
        <f>IF(OR(BR998="T150",BR998="HYBT150"),W998*Tables!$L$23,0)</f>
        <v>0</v>
      </c>
      <c r="BB998" s="12">
        <f>IF(OR(BR998="T200",BR998="HYBT200"),W998*Tables!$E$24,0)</f>
        <v>0</v>
      </c>
      <c r="BC998" s="14">
        <f t="shared" si="205"/>
        <v>0</v>
      </c>
      <c r="BD998" s="55" t="str">
        <f t="shared" si="217"/>
        <v/>
      </c>
      <c r="BE998" s="55" t="str">
        <f t="shared" si="217"/>
        <v/>
      </c>
      <c r="BF998" s="55" t="str">
        <f t="shared" si="217"/>
        <v/>
      </c>
      <c r="BG998" s="55" t="str">
        <f t="shared" si="217"/>
        <v/>
      </c>
      <c r="BH998" s="55" t="str">
        <f t="shared" si="217"/>
        <v/>
      </c>
      <c r="BI998" s="55" t="str">
        <f t="shared" si="217"/>
        <v/>
      </c>
      <c r="BJ998" s="55" t="str">
        <f t="shared" si="217"/>
        <v/>
      </c>
      <c r="BK998" s="55" t="str">
        <f t="shared" si="217"/>
        <v/>
      </c>
      <c r="BL998" s="55" t="str">
        <f t="shared" si="217"/>
        <v/>
      </c>
      <c r="BM998" s="55" t="str">
        <f t="shared" si="217"/>
        <v/>
      </c>
      <c r="BN998" s="55" t="str">
        <f t="shared" si="217"/>
        <v/>
      </c>
      <c r="BO998" s="55" t="str">
        <f t="shared" si="217"/>
        <v/>
      </c>
      <c r="BP998" s="55" t="str">
        <f t="shared" si="217"/>
        <v/>
      </c>
      <c r="BQ998" s="55" t="str">
        <f t="shared" si="217"/>
        <v/>
      </c>
      <c r="BR998" s="1" t="str">
        <f t="shared" si="206"/>
        <v>Base</v>
      </c>
      <c r="BS998" s="1" t="str">
        <f t="shared" si="207"/>
        <v/>
      </c>
      <c r="BT998" s="3">
        <f t="shared" si="208"/>
        <v>1</v>
      </c>
      <c r="BU998" s="11">
        <f t="shared" si="209"/>
        <v>-0.94</v>
      </c>
      <c r="BV998" s="11">
        <f t="shared" si="210"/>
        <v>-0.88</v>
      </c>
      <c r="BW998" s="11">
        <f t="shared" si="211"/>
        <v>0</v>
      </c>
      <c r="BX998" s="9">
        <f t="shared" si="212"/>
        <v>-0.94</v>
      </c>
      <c r="BY998" s="9">
        <f t="shared" si="213"/>
        <v>-0.88</v>
      </c>
      <c r="BZ998" s="9">
        <f t="shared" si="214"/>
        <v>2</v>
      </c>
    </row>
    <row r="999" spans="1:78" ht="15.5" x14ac:dyDescent="0.35">
      <c r="A999"/>
      <c r="B999"/>
      <c r="C999"/>
      <c r="D999"/>
      <c r="E999"/>
      <c r="F999"/>
      <c r="G999"/>
      <c r="H999"/>
      <c r="I999" s="13"/>
      <c r="J999" s="13"/>
      <c r="K999" s="13"/>
      <c r="L999"/>
      <c r="M999"/>
      <c r="N999"/>
      <c r="O999"/>
      <c r="P999"/>
      <c r="Q999"/>
      <c r="R999"/>
      <c r="S999"/>
      <c r="T999"/>
      <c r="U999"/>
      <c r="V999"/>
      <c r="W999"/>
      <c r="X999"/>
      <c r="Y999"/>
      <c r="Z999"/>
      <c r="AA999"/>
      <c r="AB999"/>
      <c r="AC999"/>
      <c r="AD999"/>
      <c r="AE999"/>
      <c r="AF999" s="13"/>
      <c r="AG999" s="13"/>
      <c r="AH999"/>
      <c r="AI999"/>
      <c r="AJ999"/>
      <c r="AK999"/>
      <c r="AL999"/>
      <c r="AM999"/>
      <c r="AN999"/>
      <c r="AO999"/>
      <c r="AP999"/>
      <c r="AQ999"/>
      <c r="AR999"/>
      <c r="AS999"/>
      <c r="AT999" s="12">
        <f>VLOOKUP($BR999,Tables!$D$14:$I$27,2,FALSE)*W999</f>
        <v>0</v>
      </c>
      <c r="AU999" s="12">
        <f>VLOOKUP($BR999,Tables!$D$14:$I$27,3,FALSE)</f>
        <v>0</v>
      </c>
      <c r="AV999" s="12">
        <f>VLOOKUP($BR999,Tables!$D$14:$I$27,4,FALSE)*W999</f>
        <v>0</v>
      </c>
      <c r="AW999" s="12">
        <f>VLOOKUP($BR999,Tables!$D$14:$I$27,5,FALSE)*W999</f>
        <v>0</v>
      </c>
      <c r="AX999">
        <f>IF(ISERROR(VLOOKUP(V999,Tables!$A$2:$B$27,2,FALSE))=TRUE,0,VLOOKUP(V999,Tables!$A$2:$B$27,2,FALSE))*VLOOKUP(BR999,Tables!$D$14:$J$27,7,FALSE)</f>
        <v>0</v>
      </c>
      <c r="AY999">
        <f>IF(ISERROR(VLOOKUP(BS999,Tables!$A$2:$B$31,2,FALSE))=TRUE,0,VLOOKUP(BS999,Tables!$A$2:$B$31,2,FALSE))</f>
        <v>0</v>
      </c>
      <c r="AZ999" s="12">
        <f>VLOOKUP($BR999,Tables!$D$14:$K$27,8,FALSE)</f>
        <v>0</v>
      </c>
      <c r="BA999" s="12">
        <f>IF(OR(BR999="T150",BR999="HYBT150"),W999*Tables!$L$23,0)</f>
        <v>0</v>
      </c>
      <c r="BB999" s="12">
        <f>IF(OR(BR999="T200",BR999="HYBT200"),W999*Tables!$E$24,0)</f>
        <v>0</v>
      </c>
      <c r="BC999" s="14">
        <f t="shared" si="205"/>
        <v>0</v>
      </c>
      <c r="BD999" s="55" t="str">
        <f t="shared" si="217"/>
        <v/>
      </c>
      <c r="BE999" s="55" t="str">
        <f t="shared" si="217"/>
        <v/>
      </c>
      <c r="BF999" s="55" t="str">
        <f t="shared" si="217"/>
        <v/>
      </c>
      <c r="BG999" s="55" t="str">
        <f t="shared" si="217"/>
        <v/>
      </c>
      <c r="BH999" s="55" t="str">
        <f t="shared" si="217"/>
        <v/>
      </c>
      <c r="BI999" s="55" t="str">
        <f t="shared" si="217"/>
        <v/>
      </c>
      <c r="BJ999" s="55" t="str">
        <f t="shared" si="217"/>
        <v/>
      </c>
      <c r="BK999" s="55" t="str">
        <f t="shared" si="217"/>
        <v/>
      </c>
      <c r="BL999" s="55" t="str">
        <f t="shared" si="217"/>
        <v/>
      </c>
      <c r="BM999" s="55" t="str">
        <f t="shared" si="217"/>
        <v/>
      </c>
      <c r="BN999" s="55" t="str">
        <f t="shared" si="217"/>
        <v/>
      </c>
      <c r="BO999" s="55" t="str">
        <f t="shared" si="217"/>
        <v/>
      </c>
      <c r="BP999" s="55" t="str">
        <f t="shared" si="217"/>
        <v/>
      </c>
      <c r="BQ999" s="55" t="str">
        <f t="shared" si="217"/>
        <v/>
      </c>
      <c r="BR999" s="1" t="str">
        <f t="shared" si="206"/>
        <v>Base</v>
      </c>
      <c r="BS999" s="1" t="str">
        <f t="shared" si="207"/>
        <v/>
      </c>
      <c r="BT999" s="3">
        <f t="shared" si="208"/>
        <v>1</v>
      </c>
      <c r="BU999" s="11">
        <f t="shared" si="209"/>
        <v>-0.94</v>
      </c>
      <c r="BV999" s="11">
        <f t="shared" si="210"/>
        <v>-0.88</v>
      </c>
      <c r="BW999" s="11">
        <f t="shared" si="211"/>
        <v>0</v>
      </c>
      <c r="BX999" s="9">
        <f t="shared" si="212"/>
        <v>-0.94</v>
      </c>
      <c r="BY999" s="9">
        <f t="shared" si="213"/>
        <v>-0.88</v>
      </c>
      <c r="BZ999" s="9">
        <f t="shared" si="214"/>
        <v>2</v>
      </c>
    </row>
    <row r="1000" spans="1:78" ht="15.5" x14ac:dyDescent="0.35">
      <c r="A1000"/>
      <c r="B1000"/>
      <c r="C1000"/>
      <c r="D1000"/>
      <c r="E1000"/>
      <c r="F1000"/>
      <c r="G1000"/>
      <c r="H1000"/>
      <c r="I1000" s="13"/>
      <c r="J1000" s="13"/>
      <c r="K1000" s="13"/>
      <c r="L1000"/>
      <c r="M1000"/>
      <c r="N1000"/>
      <c r="O1000"/>
      <c r="P1000"/>
      <c r="Q1000"/>
      <c r="R1000"/>
      <c r="S1000"/>
      <c r="T1000"/>
      <c r="U1000"/>
      <c r="V1000"/>
      <c r="W1000"/>
      <c r="X1000"/>
      <c r="Y1000"/>
      <c r="Z1000"/>
      <c r="AA1000"/>
      <c r="AB1000"/>
      <c r="AC1000"/>
      <c r="AD1000"/>
      <c r="AE1000"/>
      <c r="AF1000" s="13"/>
      <c r="AG1000" s="13"/>
      <c r="AH1000"/>
      <c r="AI1000"/>
      <c r="AJ1000"/>
      <c r="AK1000"/>
      <c r="AL1000"/>
      <c r="AM1000"/>
      <c r="AN1000"/>
      <c r="AO1000"/>
      <c r="AP1000"/>
      <c r="AQ1000"/>
      <c r="AR1000"/>
      <c r="AS1000"/>
      <c r="AT1000" s="12">
        <f>VLOOKUP($BR1000,Tables!$D$14:$I$27,2,FALSE)*W1000</f>
        <v>0</v>
      </c>
      <c r="AU1000" s="12">
        <f>VLOOKUP($BR1000,Tables!$D$14:$I$27,3,FALSE)</f>
        <v>0</v>
      </c>
      <c r="AV1000" s="12">
        <f>VLOOKUP($BR1000,Tables!$D$14:$I$27,4,FALSE)*W1000</f>
        <v>0</v>
      </c>
      <c r="AW1000" s="12">
        <f>VLOOKUP($BR1000,Tables!$D$14:$I$27,5,FALSE)*W1000</f>
        <v>0</v>
      </c>
      <c r="AX1000">
        <f>IF(ISERROR(VLOOKUP(V1000,Tables!$A$2:$B$27,2,FALSE))=TRUE,0,VLOOKUP(V1000,Tables!$A$2:$B$27,2,FALSE))*VLOOKUP(BR1000,Tables!$D$14:$J$27,7,FALSE)</f>
        <v>0</v>
      </c>
      <c r="AY1000">
        <f>IF(ISERROR(VLOOKUP(BS1000,Tables!$A$2:$B$31,2,FALSE))=TRUE,0,VLOOKUP(BS1000,Tables!$A$2:$B$31,2,FALSE))</f>
        <v>0</v>
      </c>
      <c r="AZ1000" s="12">
        <f>VLOOKUP($BR1000,Tables!$D$14:$K$27,8,FALSE)</f>
        <v>0</v>
      </c>
      <c r="BA1000" s="12">
        <f>IF(OR(BR1000="T150",BR1000="HYBT150"),W1000*Tables!$L$23,0)</f>
        <v>0</v>
      </c>
      <c r="BB1000" s="12">
        <f>IF(OR(BR1000="T200",BR1000="HYBT200"),W1000*Tables!$E$24,0)</f>
        <v>0</v>
      </c>
      <c r="BC1000" s="14">
        <f t="shared" si="205"/>
        <v>0</v>
      </c>
      <c r="BD1000" s="55" t="str">
        <f t="shared" si="217"/>
        <v/>
      </c>
      <c r="BE1000" s="55" t="str">
        <f t="shared" si="217"/>
        <v/>
      </c>
      <c r="BF1000" s="55" t="str">
        <f t="shared" si="217"/>
        <v/>
      </c>
      <c r="BG1000" s="55" t="str">
        <f t="shared" si="217"/>
        <v/>
      </c>
      <c r="BH1000" s="55" t="str">
        <f t="shared" si="217"/>
        <v/>
      </c>
      <c r="BI1000" s="55" t="str">
        <f t="shared" si="217"/>
        <v/>
      </c>
      <c r="BJ1000" s="55" t="str">
        <f t="shared" si="217"/>
        <v/>
      </c>
      <c r="BK1000" s="55" t="str">
        <f t="shared" si="217"/>
        <v/>
      </c>
      <c r="BL1000" s="55" t="str">
        <f t="shared" si="217"/>
        <v/>
      </c>
      <c r="BM1000" s="55" t="str">
        <f t="shared" si="217"/>
        <v/>
      </c>
      <c r="BN1000" s="55" t="str">
        <f t="shared" si="217"/>
        <v/>
      </c>
      <c r="BO1000" s="55" t="str">
        <f t="shared" si="217"/>
        <v/>
      </c>
      <c r="BP1000" s="55" t="str">
        <f t="shared" si="217"/>
        <v/>
      </c>
      <c r="BQ1000" s="55" t="str">
        <f t="shared" si="217"/>
        <v/>
      </c>
      <c r="BR1000" s="1" t="str">
        <f t="shared" si="206"/>
        <v>Base</v>
      </c>
      <c r="BS1000" s="1" t="str">
        <f t="shared" si="207"/>
        <v/>
      </c>
      <c r="BT1000" s="3">
        <f t="shared" si="208"/>
        <v>1</v>
      </c>
      <c r="BU1000" s="11">
        <f t="shared" si="209"/>
        <v>-0.94</v>
      </c>
      <c r="BV1000" s="11">
        <f t="shared" si="210"/>
        <v>-0.88</v>
      </c>
      <c r="BW1000" s="11">
        <f t="shared" si="211"/>
        <v>0</v>
      </c>
      <c r="BX1000" s="9">
        <f t="shared" si="212"/>
        <v>-0.94</v>
      </c>
      <c r="BY1000" s="9">
        <f t="shared" si="213"/>
        <v>-0.88</v>
      </c>
      <c r="BZ1000" s="9">
        <f t="shared" si="214"/>
        <v>2</v>
      </c>
    </row>
    <row r="1001" spans="1:78" ht="15.5" x14ac:dyDescent="0.35">
      <c r="A1001"/>
      <c r="B1001"/>
      <c r="C1001"/>
      <c r="D1001"/>
      <c r="E1001"/>
      <c r="F1001"/>
      <c r="G1001"/>
      <c r="H1001"/>
      <c r="I1001" s="13"/>
      <c r="J1001" s="13"/>
      <c r="K1001" s="13"/>
      <c r="L1001"/>
      <c r="M1001"/>
      <c r="N1001"/>
      <c r="O1001"/>
      <c r="P1001"/>
      <c r="Q1001"/>
      <c r="R1001"/>
      <c r="S1001"/>
      <c r="T1001"/>
      <c r="U1001"/>
      <c r="V1001"/>
      <c r="W1001"/>
      <c r="X1001"/>
      <c r="Y1001"/>
      <c r="Z1001"/>
      <c r="AA1001"/>
      <c r="AB1001"/>
      <c r="AC1001"/>
      <c r="AD1001"/>
      <c r="AE1001"/>
      <c r="AF1001" s="13"/>
      <c r="AG1001" s="13"/>
      <c r="AH1001"/>
      <c r="AI1001"/>
      <c r="AJ1001"/>
      <c r="AK1001"/>
      <c r="AL1001"/>
      <c r="AM1001"/>
      <c r="AN1001"/>
      <c r="AO1001"/>
      <c r="AP1001"/>
      <c r="AQ1001"/>
      <c r="AR1001"/>
      <c r="AS1001"/>
      <c r="AT1001" s="12">
        <f>VLOOKUP($BR1001,Tables!$D$14:$I$27,2,FALSE)*W1001</f>
        <v>0</v>
      </c>
      <c r="AU1001" s="12">
        <f>VLOOKUP($BR1001,Tables!$D$14:$I$27,3,FALSE)</f>
        <v>0</v>
      </c>
      <c r="AV1001" s="12">
        <f>VLOOKUP($BR1001,Tables!$D$14:$I$27,4,FALSE)*W1001</f>
        <v>0</v>
      </c>
      <c r="AW1001" s="12">
        <f>VLOOKUP($BR1001,Tables!$D$14:$I$27,5,FALSE)*W1001</f>
        <v>0</v>
      </c>
      <c r="AX1001">
        <f>IF(ISERROR(VLOOKUP(V1001,Tables!$A$2:$B$27,2,FALSE))=TRUE,0,VLOOKUP(V1001,Tables!$A$2:$B$27,2,FALSE))*VLOOKUP(BR1001,Tables!$D$14:$J$27,7,FALSE)</f>
        <v>0</v>
      </c>
      <c r="AY1001">
        <f>IF(ISERROR(VLOOKUP(BS1001,Tables!$A$2:$B$31,2,FALSE))=TRUE,0,VLOOKUP(BS1001,Tables!$A$2:$B$31,2,FALSE))</f>
        <v>0</v>
      </c>
      <c r="AZ1001" s="12">
        <f>VLOOKUP($BR1001,Tables!$D$14:$K$27,8,FALSE)</f>
        <v>0</v>
      </c>
      <c r="BA1001" s="12">
        <f>IF(OR(BR1001="T150",BR1001="HYBT150"),W1001*Tables!$L$23,0)</f>
        <v>0</v>
      </c>
      <c r="BB1001" s="12">
        <f>IF(OR(BR1001="T200",BR1001="HYBT200"),W1001*Tables!$E$24,0)</f>
        <v>0</v>
      </c>
      <c r="BC1001" s="14">
        <f t="shared" si="205"/>
        <v>0</v>
      </c>
      <c r="BD1001" s="55" t="str">
        <f t="shared" si="217"/>
        <v/>
      </c>
      <c r="BE1001" s="55" t="str">
        <f t="shared" si="217"/>
        <v/>
      </c>
      <c r="BF1001" s="55" t="str">
        <f t="shared" si="217"/>
        <v/>
      </c>
      <c r="BG1001" s="55" t="str">
        <f t="shared" si="217"/>
        <v/>
      </c>
      <c r="BH1001" s="55" t="str">
        <f t="shared" si="217"/>
        <v/>
      </c>
      <c r="BI1001" s="55" t="str">
        <f t="shared" si="217"/>
        <v/>
      </c>
      <c r="BJ1001" s="55" t="str">
        <f t="shared" si="217"/>
        <v/>
      </c>
      <c r="BK1001" s="55" t="str">
        <f t="shared" si="217"/>
        <v/>
      </c>
      <c r="BL1001" s="55" t="str">
        <f t="shared" si="217"/>
        <v/>
      </c>
      <c r="BM1001" s="55" t="str">
        <f t="shared" si="217"/>
        <v/>
      </c>
      <c r="BN1001" s="55" t="str">
        <f t="shared" si="217"/>
        <v/>
      </c>
      <c r="BO1001" s="55" t="str">
        <f t="shared" si="217"/>
        <v/>
      </c>
      <c r="BP1001" s="55" t="str">
        <f t="shared" si="217"/>
        <v/>
      </c>
      <c r="BQ1001" s="55" t="str">
        <f t="shared" si="217"/>
        <v/>
      </c>
      <c r="BR1001" s="1" t="str">
        <f t="shared" si="206"/>
        <v>Base</v>
      </c>
      <c r="BS1001" s="1" t="str">
        <f t="shared" si="207"/>
        <v/>
      </c>
      <c r="BT1001" s="3">
        <f t="shared" si="208"/>
        <v>1</v>
      </c>
      <c r="BU1001" s="11">
        <f t="shared" si="209"/>
        <v>-0.94</v>
      </c>
      <c r="BV1001" s="11">
        <f t="shared" si="210"/>
        <v>-0.88</v>
      </c>
      <c r="BW1001" s="11">
        <f t="shared" si="211"/>
        <v>0</v>
      </c>
      <c r="BX1001" s="9">
        <f t="shared" si="212"/>
        <v>-0.94</v>
      </c>
      <c r="BY1001" s="9">
        <f t="shared" si="213"/>
        <v>-0.88</v>
      </c>
      <c r="BZ1001" s="9">
        <f t="shared" si="214"/>
        <v>2</v>
      </c>
    </row>
    <row r="1002" spans="1:78" ht="15.5" x14ac:dyDescent="0.35">
      <c r="A1002"/>
      <c r="B1002"/>
      <c r="C1002"/>
      <c r="D1002"/>
      <c r="E1002"/>
      <c r="F1002"/>
      <c r="G1002"/>
      <c r="H1002"/>
      <c r="I1002" s="13"/>
      <c r="J1002" s="13"/>
      <c r="K1002" s="13"/>
      <c r="L1002"/>
      <c r="M1002"/>
      <c r="N1002"/>
      <c r="O1002"/>
      <c r="P1002"/>
      <c r="Q1002"/>
      <c r="R1002"/>
      <c r="S1002"/>
      <c r="T1002"/>
      <c r="U1002"/>
      <c r="V1002"/>
      <c r="W1002"/>
      <c r="X1002"/>
      <c r="Y1002"/>
      <c r="Z1002"/>
      <c r="AA1002"/>
      <c r="AB1002"/>
      <c r="AC1002"/>
      <c r="AD1002"/>
      <c r="AE1002"/>
      <c r="AF1002" s="13"/>
      <c r="AG1002" s="13"/>
      <c r="AH1002"/>
      <c r="AI1002"/>
      <c r="AJ1002"/>
      <c r="AK1002"/>
      <c r="AL1002"/>
      <c r="AM1002" s="13"/>
      <c r="AN1002" s="13"/>
      <c r="AO1002"/>
      <c r="AP1002"/>
      <c r="AQ1002"/>
      <c r="AR1002"/>
      <c r="AS1002"/>
      <c r="AT1002" s="12">
        <f>VLOOKUP($BR1002,Tables!$D$14:$I$27,2,FALSE)*W1002</f>
        <v>0</v>
      </c>
      <c r="AU1002" s="12">
        <f>VLOOKUP($BR1002,Tables!$D$14:$I$27,3,FALSE)</f>
        <v>0</v>
      </c>
      <c r="AV1002" s="12">
        <f>VLOOKUP($BR1002,Tables!$D$14:$I$27,4,FALSE)*W1002</f>
        <v>0</v>
      </c>
      <c r="AW1002" s="12">
        <f>VLOOKUP($BR1002,Tables!$D$14:$I$27,5,FALSE)*W1002</f>
        <v>0</v>
      </c>
      <c r="AX1002">
        <f>IF(ISERROR(VLOOKUP(V1002,Tables!$A$2:$B$27,2,FALSE))=TRUE,0,VLOOKUP(V1002,Tables!$A$2:$B$27,2,FALSE))*VLOOKUP(BR1002,Tables!$D$14:$J$27,7,FALSE)</f>
        <v>0</v>
      </c>
      <c r="AY1002">
        <f>IF(ISERROR(VLOOKUP(BS1002,Tables!$A$2:$B$31,2,FALSE))=TRUE,0,VLOOKUP(BS1002,Tables!$A$2:$B$31,2,FALSE))</f>
        <v>0</v>
      </c>
      <c r="AZ1002" s="12">
        <f>VLOOKUP($BR1002,Tables!$D$14:$K$27,8,FALSE)</f>
        <v>0</v>
      </c>
      <c r="BA1002" s="12">
        <f>IF(OR(BR1002="T150",BR1002="HYBT150"),W1002*Tables!$L$23,0)</f>
        <v>0</v>
      </c>
      <c r="BB1002" s="12">
        <f>IF(OR(BR1002="T200",BR1002="HYBT200"),W1002*Tables!$E$24,0)</f>
        <v>0</v>
      </c>
      <c r="BC1002" s="14">
        <f t="shared" si="205"/>
        <v>0</v>
      </c>
      <c r="BD1002" s="55" t="str">
        <f t="shared" si="217"/>
        <v/>
      </c>
      <c r="BE1002" s="55" t="str">
        <f t="shared" si="217"/>
        <v/>
      </c>
      <c r="BF1002" s="55" t="str">
        <f t="shared" si="217"/>
        <v/>
      </c>
      <c r="BG1002" s="55" t="str">
        <f t="shared" si="217"/>
        <v/>
      </c>
      <c r="BH1002" s="55" t="str">
        <f t="shared" si="217"/>
        <v/>
      </c>
      <c r="BI1002" s="55" t="str">
        <f t="shared" si="217"/>
        <v/>
      </c>
      <c r="BJ1002" s="55" t="str">
        <f t="shared" si="217"/>
        <v/>
      </c>
      <c r="BK1002" s="55" t="str">
        <f t="shared" si="217"/>
        <v/>
      </c>
      <c r="BL1002" s="55" t="str">
        <f t="shared" si="217"/>
        <v/>
      </c>
      <c r="BM1002" s="55" t="str">
        <f t="shared" si="217"/>
        <v/>
      </c>
      <c r="BN1002" s="55" t="str">
        <f t="shared" si="217"/>
        <v/>
      </c>
      <c r="BO1002" s="55" t="str">
        <f t="shared" si="217"/>
        <v/>
      </c>
      <c r="BP1002" s="55" t="str">
        <f t="shared" si="217"/>
        <v/>
      </c>
      <c r="BQ1002" s="55" t="str">
        <f t="shared" si="217"/>
        <v/>
      </c>
      <c r="BR1002" s="1" t="str">
        <f t="shared" si="206"/>
        <v>Base</v>
      </c>
      <c r="BS1002" s="1" t="str">
        <f t="shared" si="207"/>
        <v/>
      </c>
      <c r="BT1002" s="3">
        <f t="shared" si="208"/>
        <v>1</v>
      </c>
      <c r="BU1002" s="11">
        <f t="shared" si="209"/>
        <v>-0.94</v>
      </c>
      <c r="BV1002" s="11">
        <f t="shared" si="210"/>
        <v>-0.88</v>
      </c>
      <c r="BW1002" s="11">
        <f t="shared" si="211"/>
        <v>0</v>
      </c>
      <c r="BX1002" s="9">
        <f t="shared" si="212"/>
        <v>-0.94</v>
      </c>
      <c r="BY1002" s="9">
        <f t="shared" si="213"/>
        <v>-0.88</v>
      </c>
      <c r="BZ1002" s="9">
        <f t="shared" si="214"/>
        <v>2</v>
      </c>
    </row>
    <row r="1003" spans="1:78" ht="15.5" x14ac:dyDescent="0.35">
      <c r="A1003"/>
      <c r="B1003"/>
      <c r="C1003"/>
      <c r="D1003"/>
      <c r="E1003"/>
      <c r="F1003"/>
      <c r="G1003"/>
      <c r="H1003"/>
      <c r="I1003" s="13"/>
      <c r="J1003" s="13"/>
      <c r="K1003" s="13"/>
      <c r="L1003"/>
      <c r="M1003"/>
      <c r="N1003"/>
      <c r="O1003"/>
      <c r="P1003"/>
      <c r="Q1003"/>
      <c r="R1003"/>
      <c r="S1003"/>
      <c r="T1003"/>
      <c r="U1003"/>
      <c r="V1003"/>
      <c r="W1003"/>
      <c r="X1003"/>
      <c r="Y1003"/>
      <c r="Z1003"/>
      <c r="AA1003"/>
      <c r="AB1003"/>
      <c r="AC1003"/>
      <c r="AD1003"/>
      <c r="AE1003"/>
      <c r="AF1003" s="13"/>
      <c r="AG1003" s="13"/>
      <c r="AH1003"/>
      <c r="AI1003"/>
      <c r="AJ1003"/>
      <c r="AK1003"/>
      <c r="AL1003"/>
      <c r="AM1003"/>
      <c r="AN1003"/>
      <c r="AO1003"/>
      <c r="AP1003"/>
      <c r="AQ1003"/>
      <c r="AR1003"/>
      <c r="AS1003"/>
      <c r="AT1003" s="12">
        <f>VLOOKUP($BR1003,Tables!$D$14:$I$27,2,FALSE)*W1003</f>
        <v>0</v>
      </c>
      <c r="AU1003" s="12">
        <f>VLOOKUP($BR1003,Tables!$D$14:$I$27,3,FALSE)</f>
        <v>0</v>
      </c>
      <c r="AV1003" s="12">
        <f>VLOOKUP($BR1003,Tables!$D$14:$I$27,4,FALSE)*W1003</f>
        <v>0</v>
      </c>
      <c r="AW1003" s="12">
        <f>VLOOKUP($BR1003,Tables!$D$14:$I$27,5,FALSE)*W1003</f>
        <v>0</v>
      </c>
      <c r="AX1003">
        <f>IF(ISERROR(VLOOKUP(V1003,Tables!$A$2:$B$27,2,FALSE))=TRUE,0,VLOOKUP(V1003,Tables!$A$2:$B$27,2,FALSE))*VLOOKUP(BR1003,Tables!$D$14:$J$27,7,FALSE)</f>
        <v>0</v>
      </c>
      <c r="AY1003">
        <f>IF(ISERROR(VLOOKUP(BS1003,Tables!$A$2:$B$31,2,FALSE))=TRUE,0,VLOOKUP(BS1003,Tables!$A$2:$B$31,2,FALSE))</f>
        <v>0</v>
      </c>
      <c r="AZ1003" s="12">
        <f>VLOOKUP($BR1003,Tables!$D$14:$K$27,8,FALSE)</f>
        <v>0</v>
      </c>
      <c r="BA1003" s="12">
        <f>IF(OR(BR1003="T150",BR1003="HYBT150"),W1003*Tables!$L$23,0)</f>
        <v>0</v>
      </c>
      <c r="BB1003" s="12">
        <f>IF(OR(BR1003="T200",BR1003="HYBT200"),W1003*Tables!$E$24,0)</f>
        <v>0</v>
      </c>
      <c r="BC1003" s="14">
        <f t="shared" si="205"/>
        <v>0</v>
      </c>
      <c r="BD1003" s="55" t="str">
        <f t="shared" si="217"/>
        <v/>
      </c>
      <c r="BE1003" s="55" t="str">
        <f t="shared" si="217"/>
        <v/>
      </c>
      <c r="BF1003" s="55" t="str">
        <f t="shared" si="217"/>
        <v/>
      </c>
      <c r="BG1003" s="55" t="str">
        <f t="shared" si="217"/>
        <v/>
      </c>
      <c r="BH1003" s="55" t="str">
        <f t="shared" si="217"/>
        <v/>
      </c>
      <c r="BI1003" s="55" t="str">
        <f t="shared" si="217"/>
        <v/>
      </c>
      <c r="BJ1003" s="55" t="str">
        <f t="shared" si="217"/>
        <v/>
      </c>
      <c r="BK1003" s="55" t="str">
        <f t="shared" si="217"/>
        <v/>
      </c>
      <c r="BL1003" s="55" t="str">
        <f t="shared" si="217"/>
        <v/>
      </c>
      <c r="BM1003" s="55" t="str">
        <f t="shared" si="217"/>
        <v/>
      </c>
      <c r="BN1003" s="55" t="str">
        <f t="shared" si="217"/>
        <v/>
      </c>
      <c r="BO1003" s="55" t="str">
        <f t="shared" si="217"/>
        <v/>
      </c>
      <c r="BP1003" s="55" t="str">
        <f t="shared" si="217"/>
        <v/>
      </c>
      <c r="BQ1003" s="55" t="str">
        <f t="shared" si="217"/>
        <v/>
      </c>
      <c r="BR1003" s="1" t="str">
        <f t="shared" si="206"/>
        <v>Base</v>
      </c>
      <c r="BS1003" s="1" t="str">
        <f t="shared" si="207"/>
        <v/>
      </c>
      <c r="BT1003" s="3">
        <f t="shared" si="208"/>
        <v>1</v>
      </c>
      <c r="BU1003" s="11">
        <f t="shared" si="209"/>
        <v>-0.94</v>
      </c>
      <c r="BV1003" s="11">
        <f t="shared" si="210"/>
        <v>-0.88</v>
      </c>
      <c r="BW1003" s="11">
        <f t="shared" si="211"/>
        <v>0</v>
      </c>
      <c r="BX1003" s="9">
        <f t="shared" si="212"/>
        <v>-0.94</v>
      </c>
      <c r="BY1003" s="9">
        <f t="shared" si="213"/>
        <v>-0.88</v>
      </c>
      <c r="BZ1003" s="9">
        <f t="shared" si="214"/>
        <v>2</v>
      </c>
    </row>
    <row r="1004" spans="1:78" ht="15.5" x14ac:dyDescent="0.35">
      <c r="A1004"/>
      <c r="B1004"/>
      <c r="C1004"/>
      <c r="D1004"/>
      <c r="E1004"/>
      <c r="F1004"/>
      <c r="G1004"/>
      <c r="H1004"/>
      <c r="I1004" s="13"/>
      <c r="J1004" s="13"/>
      <c r="K1004" s="13"/>
      <c r="L1004"/>
      <c r="M1004"/>
      <c r="N1004"/>
      <c r="O1004"/>
      <c r="P1004"/>
      <c r="Q1004"/>
      <c r="R1004"/>
      <c r="S1004"/>
      <c r="T1004"/>
      <c r="U1004"/>
      <c r="V1004"/>
      <c r="W1004"/>
      <c r="X1004"/>
      <c r="Y1004"/>
      <c r="Z1004"/>
      <c r="AA1004"/>
      <c r="AB1004"/>
      <c r="AC1004"/>
      <c r="AD1004"/>
      <c r="AE1004"/>
      <c r="AF1004" s="13"/>
      <c r="AG1004" s="13"/>
      <c r="AH1004"/>
      <c r="AI1004"/>
      <c r="AJ1004"/>
      <c r="AK1004"/>
      <c r="AL1004"/>
      <c r="AM1004"/>
      <c r="AN1004"/>
      <c r="AO1004"/>
      <c r="AP1004"/>
      <c r="AQ1004"/>
      <c r="AR1004"/>
      <c r="AS1004"/>
      <c r="AT1004" s="12">
        <f>VLOOKUP($BR1004,Tables!$D$14:$I$27,2,FALSE)*W1004</f>
        <v>0</v>
      </c>
      <c r="AU1004" s="12">
        <f>VLOOKUP($BR1004,Tables!$D$14:$I$27,3,FALSE)</f>
        <v>0</v>
      </c>
      <c r="AV1004" s="12">
        <f>VLOOKUP($BR1004,Tables!$D$14:$I$27,4,FALSE)*W1004</f>
        <v>0</v>
      </c>
      <c r="AW1004" s="12">
        <f>VLOOKUP($BR1004,Tables!$D$14:$I$27,5,FALSE)*W1004</f>
        <v>0</v>
      </c>
      <c r="AX1004">
        <f>IF(ISERROR(VLOOKUP(V1004,Tables!$A$2:$B$27,2,FALSE))=TRUE,0,VLOOKUP(V1004,Tables!$A$2:$B$27,2,FALSE))*VLOOKUP(BR1004,Tables!$D$14:$J$27,7,FALSE)</f>
        <v>0</v>
      </c>
      <c r="AY1004">
        <f>IF(ISERROR(VLOOKUP(BS1004,Tables!$A$2:$B$31,2,FALSE))=TRUE,0,VLOOKUP(BS1004,Tables!$A$2:$B$31,2,FALSE))</f>
        <v>0</v>
      </c>
      <c r="AZ1004" s="12">
        <f>VLOOKUP($BR1004,Tables!$D$14:$K$27,8,FALSE)</f>
        <v>0</v>
      </c>
      <c r="BA1004" s="12">
        <f>IF(OR(BR1004="T150",BR1004="HYBT150"),W1004*Tables!$L$23,0)</f>
        <v>0</v>
      </c>
      <c r="BB1004" s="12">
        <f>IF(OR(BR1004="T200",BR1004="HYBT200"),W1004*Tables!$E$24,0)</f>
        <v>0</v>
      </c>
      <c r="BC1004" s="14">
        <f t="shared" si="205"/>
        <v>0</v>
      </c>
      <c r="BD1004" s="55" t="str">
        <f t="shared" si="217"/>
        <v/>
      </c>
      <c r="BE1004" s="55" t="str">
        <f t="shared" si="217"/>
        <v/>
      </c>
      <c r="BF1004" s="55" t="str">
        <f t="shared" si="217"/>
        <v/>
      </c>
      <c r="BG1004" s="55" t="str">
        <f t="shared" si="217"/>
        <v/>
      </c>
      <c r="BH1004" s="55" t="str">
        <f t="shared" si="217"/>
        <v/>
      </c>
      <c r="BI1004" s="55" t="str">
        <f t="shared" si="217"/>
        <v/>
      </c>
      <c r="BJ1004" s="55" t="str">
        <f t="shared" si="217"/>
        <v/>
      </c>
      <c r="BK1004" s="55" t="str">
        <f t="shared" si="217"/>
        <v/>
      </c>
      <c r="BL1004" s="55" t="str">
        <f t="shared" si="217"/>
        <v/>
      </c>
      <c r="BM1004" s="55" t="str">
        <f t="shared" si="217"/>
        <v/>
      </c>
      <c r="BN1004" s="55" t="str">
        <f t="shared" si="217"/>
        <v/>
      </c>
      <c r="BO1004" s="55" t="str">
        <f t="shared" si="217"/>
        <v/>
      </c>
      <c r="BP1004" s="55" t="str">
        <f t="shared" si="217"/>
        <v/>
      </c>
      <c r="BQ1004" s="55" t="str">
        <f t="shared" si="217"/>
        <v/>
      </c>
      <c r="BR1004" s="1" t="str">
        <f t="shared" si="206"/>
        <v>Base</v>
      </c>
      <c r="BS1004" s="1" t="str">
        <f t="shared" si="207"/>
        <v/>
      </c>
      <c r="BT1004" s="3">
        <f t="shared" si="208"/>
        <v>1</v>
      </c>
      <c r="BU1004" s="11">
        <f t="shared" si="209"/>
        <v>-0.94</v>
      </c>
      <c r="BV1004" s="11">
        <f t="shared" si="210"/>
        <v>-0.88</v>
      </c>
      <c r="BW1004" s="11">
        <f t="shared" si="211"/>
        <v>0</v>
      </c>
      <c r="BX1004" s="9">
        <f t="shared" si="212"/>
        <v>-0.94</v>
      </c>
      <c r="BY1004" s="9">
        <f t="shared" si="213"/>
        <v>-0.88</v>
      </c>
      <c r="BZ1004" s="9">
        <f t="shared" si="214"/>
        <v>2</v>
      </c>
    </row>
    <row r="1005" spans="1:78" ht="15.5" x14ac:dyDescent="0.35">
      <c r="A1005"/>
      <c r="B1005"/>
      <c r="C1005"/>
      <c r="D1005"/>
      <c r="E1005"/>
      <c r="F1005"/>
      <c r="G1005"/>
      <c r="H1005"/>
      <c r="I1005" s="13"/>
      <c r="J1005" s="13"/>
      <c r="K1005" s="13"/>
      <c r="L1005"/>
      <c r="M1005"/>
      <c r="N1005"/>
      <c r="O1005"/>
      <c r="P1005"/>
      <c r="Q1005"/>
      <c r="R1005"/>
      <c r="S1005"/>
      <c r="T1005"/>
      <c r="U1005"/>
      <c r="V1005"/>
      <c r="W1005"/>
      <c r="X1005"/>
      <c r="Y1005"/>
      <c r="Z1005"/>
      <c r="AA1005"/>
      <c r="AB1005"/>
      <c r="AC1005"/>
      <c r="AD1005"/>
      <c r="AE1005"/>
      <c r="AF1005" s="13"/>
      <c r="AG1005" s="13"/>
      <c r="AH1005"/>
      <c r="AI1005"/>
      <c r="AJ1005"/>
      <c r="AK1005"/>
      <c r="AL1005"/>
      <c r="AM1005"/>
      <c r="AN1005"/>
      <c r="AO1005"/>
      <c r="AP1005"/>
      <c r="AQ1005"/>
      <c r="AR1005"/>
      <c r="AS1005"/>
      <c r="AT1005" s="12">
        <f>VLOOKUP($BR1005,Tables!$D$14:$I$27,2,FALSE)*W1005</f>
        <v>0</v>
      </c>
      <c r="AU1005" s="12">
        <f>VLOOKUP($BR1005,Tables!$D$14:$I$27,3,FALSE)</f>
        <v>0</v>
      </c>
      <c r="AV1005" s="12">
        <f>VLOOKUP($BR1005,Tables!$D$14:$I$27,4,FALSE)*W1005</f>
        <v>0</v>
      </c>
      <c r="AW1005" s="12">
        <f>VLOOKUP($BR1005,Tables!$D$14:$I$27,5,FALSE)*W1005</f>
        <v>0</v>
      </c>
      <c r="AX1005">
        <f>IF(ISERROR(VLOOKUP(V1005,Tables!$A$2:$B$27,2,FALSE))=TRUE,0,VLOOKUP(V1005,Tables!$A$2:$B$27,2,FALSE))*VLOOKUP(BR1005,Tables!$D$14:$J$27,7,FALSE)</f>
        <v>0</v>
      </c>
      <c r="AY1005">
        <f>IF(ISERROR(VLOOKUP(BS1005,Tables!$A$2:$B$31,2,FALSE))=TRUE,0,VLOOKUP(BS1005,Tables!$A$2:$B$31,2,FALSE))</f>
        <v>0</v>
      </c>
      <c r="AZ1005" s="12">
        <f>VLOOKUP($BR1005,Tables!$D$14:$K$27,8,FALSE)</f>
        <v>0</v>
      </c>
      <c r="BA1005" s="12">
        <f>IF(OR(BR1005="T150",BR1005="HYBT150"),W1005*Tables!$L$23,0)</f>
        <v>0</v>
      </c>
      <c r="BB1005" s="12">
        <f>IF(OR(BR1005="T200",BR1005="HYBT200"),W1005*Tables!$E$24,0)</f>
        <v>0</v>
      </c>
      <c r="BC1005" s="14">
        <f t="shared" si="205"/>
        <v>0</v>
      </c>
      <c r="BD1005" s="55" t="str">
        <f t="shared" si="217"/>
        <v/>
      </c>
      <c r="BE1005" s="55" t="str">
        <f t="shared" si="217"/>
        <v/>
      </c>
      <c r="BF1005" s="55" t="str">
        <f t="shared" si="217"/>
        <v/>
      </c>
      <c r="BG1005" s="55" t="str">
        <f t="shared" si="217"/>
        <v/>
      </c>
      <c r="BH1005" s="55" t="str">
        <f t="shared" si="217"/>
        <v/>
      </c>
      <c r="BI1005" s="55" t="str">
        <f t="shared" si="217"/>
        <v/>
      </c>
      <c r="BJ1005" s="55" t="str">
        <f t="shared" si="217"/>
        <v/>
      </c>
      <c r="BK1005" s="55" t="str">
        <f t="shared" si="217"/>
        <v/>
      </c>
      <c r="BL1005" s="55" t="str">
        <f t="shared" si="217"/>
        <v/>
      </c>
      <c r="BM1005" s="55" t="str">
        <f t="shared" si="217"/>
        <v/>
      </c>
      <c r="BN1005" s="55" t="str">
        <f t="shared" si="217"/>
        <v/>
      </c>
      <c r="BO1005" s="55" t="str">
        <f t="shared" si="217"/>
        <v/>
      </c>
      <c r="BP1005" s="55" t="str">
        <f t="shared" si="217"/>
        <v/>
      </c>
      <c r="BQ1005" s="55" t="str">
        <f t="shared" si="217"/>
        <v/>
      </c>
      <c r="BR1005" s="1" t="str">
        <f t="shared" si="206"/>
        <v>Base</v>
      </c>
      <c r="BS1005" s="1" t="str">
        <f t="shared" si="207"/>
        <v/>
      </c>
      <c r="BT1005" s="3">
        <f t="shared" si="208"/>
        <v>1</v>
      </c>
      <c r="BU1005" s="11">
        <f t="shared" si="209"/>
        <v>-0.94</v>
      </c>
      <c r="BV1005" s="11">
        <f t="shared" si="210"/>
        <v>-0.88</v>
      </c>
      <c r="BW1005" s="11">
        <f t="shared" si="211"/>
        <v>0</v>
      </c>
      <c r="BX1005" s="9">
        <f t="shared" si="212"/>
        <v>-0.94</v>
      </c>
      <c r="BY1005" s="9">
        <f t="shared" si="213"/>
        <v>-0.88</v>
      </c>
      <c r="BZ1005" s="9">
        <f t="shared" si="214"/>
        <v>2</v>
      </c>
    </row>
    <row r="1006" spans="1:78" ht="15.5" x14ac:dyDescent="0.35">
      <c r="A1006"/>
      <c r="B1006"/>
      <c r="C1006"/>
      <c r="D1006"/>
      <c r="E1006"/>
      <c r="F1006"/>
      <c r="G1006"/>
      <c r="H1006"/>
      <c r="I1006" s="13"/>
      <c r="J1006" s="13"/>
      <c r="K1006" s="13"/>
      <c r="L1006"/>
      <c r="M1006"/>
      <c r="N1006"/>
      <c r="O1006"/>
      <c r="P1006"/>
      <c r="Q1006"/>
      <c r="R1006"/>
      <c r="S1006"/>
      <c r="T1006"/>
      <c r="U1006"/>
      <c r="V1006"/>
      <c r="W1006"/>
      <c r="X1006"/>
      <c r="Y1006"/>
      <c r="Z1006"/>
      <c r="AA1006"/>
      <c r="AB1006"/>
      <c r="AC1006"/>
      <c r="AD1006"/>
      <c r="AE1006"/>
      <c r="AF1006" s="13"/>
      <c r="AG1006" s="13"/>
      <c r="AH1006"/>
      <c r="AI1006"/>
      <c r="AJ1006"/>
      <c r="AK1006"/>
      <c r="AL1006"/>
      <c r="AM1006"/>
      <c r="AN1006"/>
      <c r="AO1006"/>
      <c r="AP1006"/>
      <c r="AQ1006"/>
      <c r="AR1006"/>
      <c r="AS1006"/>
      <c r="AT1006" s="12">
        <f>VLOOKUP($BR1006,Tables!$D$14:$I$27,2,FALSE)*W1006</f>
        <v>0</v>
      </c>
      <c r="AU1006" s="12">
        <f>VLOOKUP($BR1006,Tables!$D$14:$I$27,3,FALSE)</f>
        <v>0</v>
      </c>
      <c r="AV1006" s="12">
        <f>VLOOKUP($BR1006,Tables!$D$14:$I$27,4,FALSE)*W1006</f>
        <v>0</v>
      </c>
      <c r="AW1006" s="12">
        <f>VLOOKUP($BR1006,Tables!$D$14:$I$27,5,FALSE)*W1006</f>
        <v>0</v>
      </c>
      <c r="AX1006">
        <f>IF(ISERROR(VLOOKUP(V1006,Tables!$A$2:$B$27,2,FALSE))=TRUE,0,VLOOKUP(V1006,Tables!$A$2:$B$27,2,FALSE))*VLOOKUP(BR1006,Tables!$D$14:$J$27,7,FALSE)</f>
        <v>0</v>
      </c>
      <c r="AY1006">
        <f>IF(ISERROR(VLOOKUP(BS1006,Tables!$A$2:$B$31,2,FALSE))=TRUE,0,VLOOKUP(BS1006,Tables!$A$2:$B$31,2,FALSE))</f>
        <v>0</v>
      </c>
      <c r="AZ1006" s="12">
        <f>VLOOKUP($BR1006,Tables!$D$14:$K$27,8,FALSE)</f>
        <v>0</v>
      </c>
      <c r="BA1006" s="12">
        <f>IF(OR(BR1006="T150",BR1006="HYBT150"),W1006*Tables!$L$23,0)</f>
        <v>0</v>
      </c>
      <c r="BB1006" s="12">
        <f>IF(OR(BR1006="T200",BR1006="HYBT200"),W1006*Tables!$E$24,0)</f>
        <v>0</v>
      </c>
      <c r="BC1006" s="14">
        <f t="shared" si="205"/>
        <v>0</v>
      </c>
      <c r="BD1006" s="55" t="str">
        <f t="shared" si="217"/>
        <v/>
      </c>
      <c r="BE1006" s="55" t="str">
        <f t="shared" si="217"/>
        <v/>
      </c>
      <c r="BF1006" s="55" t="str">
        <f t="shared" si="217"/>
        <v/>
      </c>
      <c r="BG1006" s="55" t="str">
        <f t="shared" si="217"/>
        <v/>
      </c>
      <c r="BH1006" s="55" t="str">
        <f t="shared" si="217"/>
        <v/>
      </c>
      <c r="BI1006" s="55" t="str">
        <f t="shared" si="217"/>
        <v/>
      </c>
      <c r="BJ1006" s="55" t="str">
        <f t="shared" si="217"/>
        <v/>
      </c>
      <c r="BK1006" s="55" t="str">
        <f t="shared" si="217"/>
        <v/>
      </c>
      <c r="BL1006" s="55" t="str">
        <f t="shared" si="217"/>
        <v/>
      </c>
      <c r="BM1006" s="55" t="str">
        <f t="shared" si="217"/>
        <v/>
      </c>
      <c r="BN1006" s="55" t="str">
        <f t="shared" si="217"/>
        <v/>
      </c>
      <c r="BO1006" s="55" t="str">
        <f t="shared" si="217"/>
        <v/>
      </c>
      <c r="BP1006" s="55" t="str">
        <f t="shared" si="217"/>
        <v/>
      </c>
      <c r="BQ1006" s="55" t="str">
        <f t="shared" si="217"/>
        <v/>
      </c>
      <c r="BR1006" s="1" t="str">
        <f t="shared" si="206"/>
        <v>Base</v>
      </c>
      <c r="BS1006" s="1" t="str">
        <f t="shared" si="207"/>
        <v/>
      </c>
      <c r="BT1006" s="3">
        <f t="shared" si="208"/>
        <v>1</v>
      </c>
      <c r="BU1006" s="11">
        <f t="shared" si="209"/>
        <v>-0.94</v>
      </c>
      <c r="BV1006" s="11">
        <f t="shared" si="210"/>
        <v>-0.88</v>
      </c>
      <c r="BW1006" s="11">
        <f t="shared" si="211"/>
        <v>0</v>
      </c>
      <c r="BX1006" s="9">
        <f t="shared" si="212"/>
        <v>-0.94</v>
      </c>
      <c r="BY1006" s="9">
        <f t="shared" si="213"/>
        <v>-0.88</v>
      </c>
      <c r="BZ1006" s="9">
        <f t="shared" si="214"/>
        <v>2</v>
      </c>
    </row>
    <row r="1007" spans="1:78" ht="15.5" x14ac:dyDescent="0.35">
      <c r="A1007"/>
      <c r="B1007"/>
      <c r="C1007"/>
      <c r="D1007"/>
      <c r="E1007"/>
      <c r="F1007"/>
      <c r="G1007"/>
      <c r="H1007"/>
      <c r="I1007" s="13"/>
      <c r="J1007" s="13"/>
      <c r="K1007" s="13"/>
      <c r="L1007"/>
      <c r="M1007"/>
      <c r="N1007"/>
      <c r="O1007"/>
      <c r="P1007"/>
      <c r="Q1007"/>
      <c r="R1007"/>
      <c r="S1007"/>
      <c r="T1007"/>
      <c r="U1007"/>
      <c r="V1007"/>
      <c r="W1007"/>
      <c r="X1007"/>
      <c r="Y1007"/>
      <c r="Z1007"/>
      <c r="AA1007"/>
      <c r="AB1007"/>
      <c r="AC1007"/>
      <c r="AD1007"/>
      <c r="AE1007"/>
      <c r="AF1007" s="13"/>
      <c r="AG1007" s="13"/>
      <c r="AH1007"/>
      <c r="AI1007"/>
      <c r="AJ1007"/>
      <c r="AK1007"/>
      <c r="AL1007"/>
      <c r="AM1007"/>
      <c r="AN1007"/>
      <c r="AO1007"/>
      <c r="AP1007"/>
      <c r="AQ1007"/>
      <c r="AR1007"/>
      <c r="AS1007"/>
      <c r="AT1007" s="12">
        <f>VLOOKUP($BR1007,Tables!$D$14:$I$27,2,FALSE)*W1007</f>
        <v>0</v>
      </c>
      <c r="AU1007" s="12">
        <f>VLOOKUP($BR1007,Tables!$D$14:$I$27,3,FALSE)</f>
        <v>0</v>
      </c>
      <c r="AV1007" s="12">
        <f>VLOOKUP($BR1007,Tables!$D$14:$I$27,4,FALSE)*W1007</f>
        <v>0</v>
      </c>
      <c r="AW1007" s="12">
        <f>VLOOKUP($BR1007,Tables!$D$14:$I$27,5,FALSE)*W1007</f>
        <v>0</v>
      </c>
      <c r="AX1007">
        <f>IF(ISERROR(VLOOKUP(V1007,Tables!$A$2:$B$27,2,FALSE))=TRUE,0,VLOOKUP(V1007,Tables!$A$2:$B$27,2,FALSE))*VLOOKUP(BR1007,Tables!$D$14:$J$27,7,FALSE)</f>
        <v>0</v>
      </c>
      <c r="AY1007">
        <f>IF(ISERROR(VLOOKUP(BS1007,Tables!$A$2:$B$31,2,FALSE))=TRUE,0,VLOOKUP(BS1007,Tables!$A$2:$B$31,2,FALSE))</f>
        <v>0</v>
      </c>
      <c r="AZ1007" s="12">
        <f>VLOOKUP($BR1007,Tables!$D$14:$K$27,8,FALSE)</f>
        <v>0</v>
      </c>
      <c r="BA1007" s="12">
        <f>IF(OR(BR1007="T150",BR1007="HYBT150"),W1007*Tables!$L$23,0)</f>
        <v>0</v>
      </c>
      <c r="BB1007" s="12">
        <f>IF(OR(BR1007="T200",BR1007="HYBT200"),W1007*Tables!$E$24,0)</f>
        <v>0</v>
      </c>
      <c r="BC1007" s="14">
        <f t="shared" si="205"/>
        <v>0</v>
      </c>
      <c r="BD1007" s="55" t="str">
        <f t="shared" si="217"/>
        <v/>
      </c>
      <c r="BE1007" s="55" t="str">
        <f t="shared" si="217"/>
        <v/>
      </c>
      <c r="BF1007" s="55" t="str">
        <f t="shared" si="217"/>
        <v/>
      </c>
      <c r="BG1007" s="55" t="str">
        <f t="shared" si="217"/>
        <v/>
      </c>
      <c r="BH1007" s="55" t="str">
        <f t="shared" si="217"/>
        <v/>
      </c>
      <c r="BI1007" s="55" t="str">
        <f t="shared" si="217"/>
        <v/>
      </c>
      <c r="BJ1007" s="55" t="str">
        <f t="shared" si="217"/>
        <v/>
      </c>
      <c r="BK1007" s="55" t="str">
        <f t="shared" si="217"/>
        <v/>
      </c>
      <c r="BL1007" s="55" t="str">
        <f t="shared" si="217"/>
        <v/>
      </c>
      <c r="BM1007" s="55" t="str">
        <f t="shared" si="217"/>
        <v/>
      </c>
      <c r="BN1007" s="55" t="str">
        <f t="shared" si="217"/>
        <v/>
      </c>
      <c r="BO1007" s="55" t="str">
        <f t="shared" si="217"/>
        <v/>
      </c>
      <c r="BP1007" s="55" t="str">
        <f t="shared" si="217"/>
        <v/>
      </c>
      <c r="BQ1007" s="55" t="str">
        <f t="shared" si="217"/>
        <v/>
      </c>
      <c r="BR1007" s="1" t="str">
        <f t="shared" si="206"/>
        <v>Base</v>
      </c>
      <c r="BS1007" s="1" t="str">
        <f t="shared" si="207"/>
        <v/>
      </c>
      <c r="BT1007" s="3">
        <f t="shared" si="208"/>
        <v>1</v>
      </c>
      <c r="BU1007" s="11">
        <f t="shared" si="209"/>
        <v>-0.94</v>
      </c>
      <c r="BV1007" s="11">
        <f t="shared" si="210"/>
        <v>-0.88</v>
      </c>
      <c r="BW1007" s="11">
        <f t="shared" si="211"/>
        <v>0</v>
      </c>
      <c r="BX1007" s="9">
        <f t="shared" si="212"/>
        <v>-0.94</v>
      </c>
      <c r="BY1007" s="9">
        <f t="shared" si="213"/>
        <v>-0.88</v>
      </c>
      <c r="BZ1007" s="9">
        <f t="shared" si="214"/>
        <v>2</v>
      </c>
    </row>
    <row r="1008" spans="1:78" ht="15.5" x14ac:dyDescent="0.35">
      <c r="A1008"/>
      <c r="B1008"/>
      <c r="C1008"/>
      <c r="D1008"/>
      <c r="E1008"/>
      <c r="F1008"/>
      <c r="G1008"/>
      <c r="H1008"/>
      <c r="I1008" s="13"/>
      <c r="J1008" s="13"/>
      <c r="K1008" s="13"/>
      <c r="L1008"/>
      <c r="M1008"/>
      <c r="N1008"/>
      <c r="O1008"/>
      <c r="P1008"/>
      <c r="Q1008"/>
      <c r="R1008"/>
      <c r="S1008"/>
      <c r="T1008"/>
      <c r="U1008"/>
      <c r="V1008"/>
      <c r="W1008"/>
      <c r="X1008"/>
      <c r="Y1008"/>
      <c r="Z1008"/>
      <c r="AA1008"/>
      <c r="AB1008"/>
      <c r="AC1008"/>
      <c r="AD1008"/>
      <c r="AE1008"/>
      <c r="AF1008" s="13"/>
      <c r="AG1008" s="13"/>
      <c r="AH1008"/>
      <c r="AI1008"/>
      <c r="AJ1008"/>
      <c r="AK1008"/>
      <c r="AL1008"/>
      <c r="AM1008"/>
      <c r="AN1008"/>
      <c r="AO1008"/>
      <c r="AP1008"/>
      <c r="AQ1008"/>
      <c r="AR1008"/>
      <c r="AS1008"/>
      <c r="AT1008" s="12">
        <f>VLOOKUP($BR1008,Tables!$D$14:$I$27,2,FALSE)*W1008</f>
        <v>0</v>
      </c>
      <c r="AU1008" s="12">
        <f>VLOOKUP($BR1008,Tables!$D$14:$I$27,3,FALSE)</f>
        <v>0</v>
      </c>
      <c r="AV1008" s="12">
        <f>VLOOKUP($BR1008,Tables!$D$14:$I$27,4,FALSE)*W1008</f>
        <v>0</v>
      </c>
      <c r="AW1008" s="12">
        <f>VLOOKUP($BR1008,Tables!$D$14:$I$27,5,FALSE)*W1008</f>
        <v>0</v>
      </c>
      <c r="AX1008">
        <f>IF(ISERROR(VLOOKUP(V1008,Tables!$A$2:$B$27,2,FALSE))=TRUE,0,VLOOKUP(V1008,Tables!$A$2:$B$27,2,FALSE))*VLOOKUP(BR1008,Tables!$D$14:$J$27,7,FALSE)</f>
        <v>0</v>
      </c>
      <c r="AY1008">
        <f>IF(ISERROR(VLOOKUP(BS1008,Tables!$A$2:$B$31,2,FALSE))=TRUE,0,VLOOKUP(BS1008,Tables!$A$2:$B$31,2,FALSE))</f>
        <v>0</v>
      </c>
      <c r="AZ1008" s="12">
        <f>VLOOKUP($BR1008,Tables!$D$14:$K$27,8,FALSE)</f>
        <v>0</v>
      </c>
      <c r="BA1008" s="12">
        <f>IF(OR(BR1008="T150",BR1008="HYBT150"),W1008*Tables!$L$23,0)</f>
        <v>0</v>
      </c>
      <c r="BB1008" s="12">
        <f>IF(OR(BR1008="T200",BR1008="HYBT200"),W1008*Tables!$E$24,0)</f>
        <v>0</v>
      </c>
      <c r="BC1008" s="14">
        <f t="shared" si="205"/>
        <v>0</v>
      </c>
      <c r="BD1008" s="55" t="str">
        <f t="shared" si="217"/>
        <v/>
      </c>
      <c r="BE1008" s="55" t="str">
        <f t="shared" si="217"/>
        <v/>
      </c>
      <c r="BF1008" s="55" t="str">
        <f t="shared" si="217"/>
        <v/>
      </c>
      <c r="BG1008" s="55" t="str">
        <f t="shared" si="217"/>
        <v/>
      </c>
      <c r="BH1008" s="55" t="str">
        <f t="shared" si="217"/>
        <v/>
      </c>
      <c r="BI1008" s="55" t="str">
        <f t="shared" si="217"/>
        <v/>
      </c>
      <c r="BJ1008" s="55" t="str">
        <f t="shared" si="217"/>
        <v/>
      </c>
      <c r="BK1008" s="55" t="str">
        <f t="shared" si="217"/>
        <v/>
      </c>
      <c r="BL1008" s="55" t="str">
        <f t="shared" si="217"/>
        <v/>
      </c>
      <c r="BM1008" s="55" t="str">
        <f t="shared" si="217"/>
        <v/>
      </c>
      <c r="BN1008" s="55" t="str">
        <f t="shared" si="217"/>
        <v/>
      </c>
      <c r="BO1008" s="55" t="str">
        <f t="shared" si="217"/>
        <v/>
      </c>
      <c r="BP1008" s="55" t="str">
        <f t="shared" si="217"/>
        <v/>
      </c>
      <c r="BQ1008" s="55" t="str">
        <f t="shared" si="217"/>
        <v/>
      </c>
      <c r="BR1008" s="1" t="str">
        <f t="shared" si="206"/>
        <v>Base</v>
      </c>
      <c r="BS1008" s="1" t="str">
        <f t="shared" si="207"/>
        <v/>
      </c>
      <c r="BT1008" s="3">
        <f t="shared" si="208"/>
        <v>1</v>
      </c>
      <c r="BU1008" s="11">
        <f t="shared" si="209"/>
        <v>-0.94</v>
      </c>
      <c r="BV1008" s="11">
        <f t="shared" si="210"/>
        <v>-0.88</v>
      </c>
      <c r="BW1008" s="11">
        <f t="shared" si="211"/>
        <v>0</v>
      </c>
      <c r="BX1008" s="9">
        <f t="shared" si="212"/>
        <v>-0.94</v>
      </c>
      <c r="BY1008" s="9">
        <f t="shared" si="213"/>
        <v>-0.88</v>
      </c>
      <c r="BZ1008" s="9">
        <f t="shared" si="214"/>
        <v>2</v>
      </c>
    </row>
    <row r="1009" spans="1:78" ht="15.5" x14ac:dyDescent="0.35">
      <c r="A1009"/>
      <c r="B1009"/>
      <c r="C1009"/>
      <c r="D1009"/>
      <c r="E1009"/>
      <c r="F1009"/>
      <c r="G1009"/>
      <c r="H1009"/>
      <c r="I1009" s="13"/>
      <c r="J1009" s="13"/>
      <c r="K1009" s="13"/>
      <c r="L1009"/>
      <c r="M1009"/>
      <c r="N1009"/>
      <c r="O1009"/>
      <c r="P1009"/>
      <c r="Q1009"/>
      <c r="R1009"/>
      <c r="S1009"/>
      <c r="T1009"/>
      <c r="U1009"/>
      <c r="V1009"/>
      <c r="W1009"/>
      <c r="X1009"/>
      <c r="Y1009"/>
      <c r="Z1009"/>
      <c r="AA1009"/>
      <c r="AB1009"/>
      <c r="AC1009"/>
      <c r="AD1009"/>
      <c r="AE1009"/>
      <c r="AF1009" s="13"/>
      <c r="AG1009" s="13"/>
      <c r="AH1009"/>
      <c r="AI1009"/>
      <c r="AJ1009"/>
      <c r="AK1009"/>
      <c r="AL1009"/>
      <c r="AM1009" s="13"/>
      <c r="AN1009" s="13"/>
      <c r="AO1009"/>
      <c r="AP1009"/>
      <c r="AQ1009"/>
      <c r="AR1009"/>
      <c r="AS1009"/>
      <c r="AT1009" s="12">
        <f>VLOOKUP($BR1009,Tables!$D$14:$I$27,2,FALSE)*W1009</f>
        <v>0</v>
      </c>
      <c r="AU1009" s="12">
        <f>VLOOKUP($BR1009,Tables!$D$14:$I$27,3,FALSE)</f>
        <v>0</v>
      </c>
      <c r="AV1009" s="12">
        <f>VLOOKUP($BR1009,Tables!$D$14:$I$27,4,FALSE)*W1009</f>
        <v>0</v>
      </c>
      <c r="AW1009" s="12">
        <f>VLOOKUP($BR1009,Tables!$D$14:$I$27,5,FALSE)*W1009</f>
        <v>0</v>
      </c>
      <c r="AX1009">
        <f>IF(ISERROR(VLOOKUP(V1009,Tables!$A$2:$B$27,2,FALSE))=TRUE,0,VLOOKUP(V1009,Tables!$A$2:$B$27,2,FALSE))*VLOOKUP(BR1009,Tables!$D$14:$J$27,7,FALSE)</f>
        <v>0</v>
      </c>
      <c r="AY1009">
        <f>IF(ISERROR(VLOOKUP(BS1009,Tables!$A$2:$B$31,2,FALSE))=TRUE,0,VLOOKUP(BS1009,Tables!$A$2:$B$31,2,FALSE))</f>
        <v>0</v>
      </c>
      <c r="AZ1009" s="12">
        <f>VLOOKUP($BR1009,Tables!$D$14:$K$27,8,FALSE)</f>
        <v>0</v>
      </c>
      <c r="BA1009" s="12">
        <f>IF(OR(BR1009="T150",BR1009="HYBT150"),W1009*Tables!$L$23,0)</f>
        <v>0</v>
      </c>
      <c r="BB1009" s="12">
        <f>IF(OR(BR1009="T200",BR1009="HYBT200"),W1009*Tables!$E$24,0)</f>
        <v>0</v>
      </c>
      <c r="BC1009" s="14">
        <f t="shared" si="205"/>
        <v>0</v>
      </c>
      <c r="BD1009" s="55" t="str">
        <f t="shared" si="217"/>
        <v/>
      </c>
      <c r="BE1009" s="55" t="str">
        <f t="shared" si="217"/>
        <v/>
      </c>
      <c r="BF1009" s="55" t="str">
        <f t="shared" si="217"/>
        <v/>
      </c>
      <c r="BG1009" s="55" t="str">
        <f t="shared" si="217"/>
        <v/>
      </c>
      <c r="BH1009" s="55" t="str">
        <f t="shared" si="217"/>
        <v/>
      </c>
      <c r="BI1009" s="55" t="str">
        <f t="shared" si="217"/>
        <v/>
      </c>
      <c r="BJ1009" s="55" t="str">
        <f t="shared" si="217"/>
        <v/>
      </c>
      <c r="BK1009" s="55" t="str">
        <f t="shared" si="217"/>
        <v/>
      </c>
      <c r="BL1009" s="55" t="str">
        <f t="shared" si="217"/>
        <v/>
      </c>
      <c r="BM1009" s="55" t="str">
        <f t="shared" si="217"/>
        <v/>
      </c>
      <c r="BN1009" s="55" t="str">
        <f t="shared" si="217"/>
        <v/>
      </c>
      <c r="BO1009" s="55" t="str">
        <f t="shared" si="217"/>
        <v/>
      </c>
      <c r="BP1009" s="55" t="str">
        <f t="shared" si="217"/>
        <v/>
      </c>
      <c r="BQ1009" s="55" t="str">
        <f t="shared" si="217"/>
        <v/>
      </c>
      <c r="BR1009" s="1" t="str">
        <f t="shared" si="206"/>
        <v>Base</v>
      </c>
      <c r="BS1009" s="1" t="str">
        <f t="shared" si="207"/>
        <v/>
      </c>
      <c r="BT1009" s="3">
        <f t="shared" si="208"/>
        <v>1</v>
      </c>
      <c r="BU1009" s="11">
        <f t="shared" si="209"/>
        <v>-0.94</v>
      </c>
      <c r="BV1009" s="11">
        <f t="shared" si="210"/>
        <v>-0.88</v>
      </c>
      <c r="BW1009" s="11">
        <f t="shared" si="211"/>
        <v>0</v>
      </c>
      <c r="BX1009" s="9">
        <f t="shared" si="212"/>
        <v>-0.94</v>
      </c>
      <c r="BY1009" s="9">
        <f t="shared" si="213"/>
        <v>-0.88</v>
      </c>
      <c r="BZ1009" s="9">
        <f t="shared" si="214"/>
        <v>2</v>
      </c>
    </row>
    <row r="1010" spans="1:78" ht="15.5" x14ac:dyDescent="0.35">
      <c r="A1010"/>
      <c r="B1010"/>
      <c r="C1010"/>
      <c r="D1010"/>
      <c r="E1010"/>
      <c r="F1010"/>
      <c r="G1010"/>
      <c r="H1010"/>
      <c r="I1010" s="13"/>
      <c r="J1010" s="13"/>
      <c r="K1010" s="13"/>
      <c r="L1010"/>
      <c r="M1010"/>
      <c r="N1010"/>
      <c r="O1010"/>
      <c r="P1010"/>
      <c r="Q1010"/>
      <c r="R1010"/>
      <c r="S1010"/>
      <c r="T1010"/>
      <c r="U1010"/>
      <c r="V1010"/>
      <c r="W1010"/>
      <c r="X1010"/>
      <c r="Y1010"/>
      <c r="Z1010"/>
      <c r="AA1010"/>
      <c r="AB1010"/>
      <c r="AC1010"/>
      <c r="AD1010"/>
      <c r="AE1010"/>
      <c r="AF1010" s="13"/>
      <c r="AG1010" s="13"/>
      <c r="AH1010"/>
      <c r="AI1010"/>
      <c r="AJ1010"/>
      <c r="AK1010"/>
      <c r="AL1010"/>
      <c r="AM1010"/>
      <c r="AN1010"/>
      <c r="AO1010"/>
      <c r="AP1010"/>
      <c r="AQ1010"/>
      <c r="AR1010"/>
      <c r="AS1010"/>
      <c r="AT1010" s="12">
        <f>VLOOKUP($BR1010,Tables!$D$14:$I$27,2,FALSE)*W1010</f>
        <v>0</v>
      </c>
      <c r="AU1010" s="12">
        <f>VLOOKUP($BR1010,Tables!$D$14:$I$27,3,FALSE)</f>
        <v>0</v>
      </c>
      <c r="AV1010" s="12">
        <f>VLOOKUP($BR1010,Tables!$D$14:$I$27,4,FALSE)*W1010</f>
        <v>0</v>
      </c>
      <c r="AW1010" s="12">
        <f>VLOOKUP($BR1010,Tables!$D$14:$I$27,5,FALSE)*W1010</f>
        <v>0</v>
      </c>
      <c r="AX1010">
        <f>IF(ISERROR(VLOOKUP(V1010,Tables!$A$2:$B$27,2,FALSE))=TRUE,0,VLOOKUP(V1010,Tables!$A$2:$B$27,2,FALSE))*VLOOKUP(BR1010,Tables!$D$14:$J$27,7,FALSE)</f>
        <v>0</v>
      </c>
      <c r="AY1010">
        <f>IF(ISERROR(VLOOKUP(BS1010,Tables!$A$2:$B$31,2,FALSE))=TRUE,0,VLOOKUP(BS1010,Tables!$A$2:$B$31,2,FALSE))</f>
        <v>0</v>
      </c>
      <c r="AZ1010" s="12">
        <f>VLOOKUP($BR1010,Tables!$D$14:$K$27,8,FALSE)</f>
        <v>0</v>
      </c>
      <c r="BA1010" s="12">
        <f>IF(OR(BR1010="T150",BR1010="HYBT150"),W1010*Tables!$L$23,0)</f>
        <v>0</v>
      </c>
      <c r="BB1010" s="12">
        <f>IF(OR(BR1010="T200",BR1010="HYBT200"),W1010*Tables!$E$24,0)</f>
        <v>0</v>
      </c>
      <c r="BC1010" s="14">
        <f t="shared" si="205"/>
        <v>0</v>
      </c>
      <c r="BD1010" s="55" t="str">
        <f t="shared" si="217"/>
        <v/>
      </c>
      <c r="BE1010" s="55" t="str">
        <f t="shared" si="217"/>
        <v/>
      </c>
      <c r="BF1010" s="55" t="str">
        <f t="shared" si="217"/>
        <v/>
      </c>
      <c r="BG1010" s="55" t="str">
        <f t="shared" si="217"/>
        <v/>
      </c>
      <c r="BH1010" s="55" t="str">
        <f t="shared" si="217"/>
        <v/>
      </c>
      <c r="BI1010" s="55" t="str">
        <f t="shared" si="217"/>
        <v/>
      </c>
      <c r="BJ1010" s="55" t="str">
        <f t="shared" si="217"/>
        <v/>
      </c>
      <c r="BK1010" s="55" t="str">
        <f t="shared" si="217"/>
        <v/>
      </c>
      <c r="BL1010" s="55" t="str">
        <f t="shared" si="217"/>
        <v/>
      </c>
      <c r="BM1010" s="55" t="str">
        <f t="shared" si="217"/>
        <v/>
      </c>
      <c r="BN1010" s="55" t="str">
        <f t="shared" si="217"/>
        <v/>
      </c>
      <c r="BO1010" s="55" t="str">
        <f t="shared" si="217"/>
        <v/>
      </c>
      <c r="BP1010" s="55" t="str">
        <f t="shared" si="217"/>
        <v/>
      </c>
      <c r="BQ1010" s="55" t="str">
        <f t="shared" si="217"/>
        <v/>
      </c>
      <c r="BR1010" s="1" t="str">
        <f t="shared" si="206"/>
        <v>Base</v>
      </c>
      <c r="BS1010" s="1" t="str">
        <f t="shared" si="207"/>
        <v/>
      </c>
      <c r="BT1010" s="3">
        <f t="shared" si="208"/>
        <v>1</v>
      </c>
      <c r="BU1010" s="11">
        <f t="shared" si="209"/>
        <v>-0.94</v>
      </c>
      <c r="BV1010" s="11">
        <f t="shared" si="210"/>
        <v>-0.88</v>
      </c>
      <c r="BW1010" s="11">
        <f t="shared" si="211"/>
        <v>0</v>
      </c>
      <c r="BX1010" s="9">
        <f t="shared" si="212"/>
        <v>-0.94</v>
      </c>
      <c r="BY1010" s="9">
        <f t="shared" si="213"/>
        <v>-0.88</v>
      </c>
      <c r="BZ1010" s="9">
        <f t="shared" si="214"/>
        <v>2</v>
      </c>
    </row>
    <row r="1011" spans="1:78" ht="15.5" x14ac:dyDescent="0.35">
      <c r="A1011"/>
      <c r="B1011"/>
      <c r="C1011"/>
      <c r="D1011"/>
      <c r="E1011"/>
      <c r="F1011"/>
      <c r="G1011"/>
      <c r="H1011"/>
      <c r="I1011" s="13"/>
      <c r="J1011" s="13"/>
      <c r="K1011" s="13"/>
      <c r="L1011"/>
      <c r="M1011"/>
      <c r="N1011"/>
      <c r="O1011"/>
      <c r="P1011"/>
      <c r="Q1011"/>
      <c r="R1011"/>
      <c r="S1011"/>
      <c r="T1011"/>
      <c r="U1011"/>
      <c r="V1011"/>
      <c r="W1011"/>
      <c r="X1011"/>
      <c r="Y1011"/>
      <c r="Z1011"/>
      <c r="AA1011"/>
      <c r="AB1011"/>
      <c r="AC1011"/>
      <c r="AD1011"/>
      <c r="AE1011"/>
      <c r="AF1011" s="13"/>
      <c r="AG1011" s="13"/>
      <c r="AH1011"/>
      <c r="AI1011"/>
      <c r="AJ1011"/>
      <c r="AK1011"/>
      <c r="AL1011"/>
      <c r="AM1011"/>
      <c r="AN1011"/>
      <c r="AO1011"/>
      <c r="AP1011"/>
      <c r="AQ1011"/>
      <c r="AR1011"/>
      <c r="AS1011"/>
      <c r="AT1011" s="12">
        <f>VLOOKUP($BR1011,Tables!$D$14:$I$27,2,FALSE)*W1011</f>
        <v>0</v>
      </c>
      <c r="AU1011" s="12">
        <f>VLOOKUP($BR1011,Tables!$D$14:$I$27,3,FALSE)</f>
        <v>0</v>
      </c>
      <c r="AV1011" s="12">
        <f>VLOOKUP($BR1011,Tables!$D$14:$I$27,4,FALSE)*W1011</f>
        <v>0</v>
      </c>
      <c r="AW1011" s="12">
        <f>VLOOKUP($BR1011,Tables!$D$14:$I$27,5,FALSE)*W1011</f>
        <v>0</v>
      </c>
      <c r="AX1011">
        <f>IF(ISERROR(VLOOKUP(V1011,Tables!$A$2:$B$27,2,FALSE))=TRUE,0,VLOOKUP(V1011,Tables!$A$2:$B$27,2,FALSE))*VLOOKUP(BR1011,Tables!$D$14:$J$27,7,FALSE)</f>
        <v>0</v>
      </c>
      <c r="AY1011">
        <f>IF(ISERROR(VLOOKUP(BS1011,Tables!$A$2:$B$31,2,FALSE))=TRUE,0,VLOOKUP(BS1011,Tables!$A$2:$B$31,2,FALSE))</f>
        <v>0</v>
      </c>
      <c r="AZ1011" s="12">
        <f>VLOOKUP($BR1011,Tables!$D$14:$K$27,8,FALSE)</f>
        <v>0</v>
      </c>
      <c r="BA1011" s="12">
        <f>IF(OR(BR1011="T150",BR1011="HYBT150"),W1011*Tables!$L$23,0)</f>
        <v>0</v>
      </c>
      <c r="BB1011" s="12">
        <f>IF(OR(BR1011="T200",BR1011="HYBT200"),W1011*Tables!$E$24,0)</f>
        <v>0</v>
      </c>
      <c r="BC1011" s="14">
        <f t="shared" si="205"/>
        <v>0</v>
      </c>
      <c r="BD1011" s="55" t="str">
        <f t="shared" si="217"/>
        <v/>
      </c>
      <c r="BE1011" s="55" t="str">
        <f t="shared" si="217"/>
        <v/>
      </c>
      <c r="BF1011" s="55" t="str">
        <f t="shared" si="217"/>
        <v/>
      </c>
      <c r="BG1011" s="55" t="str">
        <f t="shared" si="217"/>
        <v/>
      </c>
      <c r="BH1011" s="55" t="str">
        <f t="shared" si="217"/>
        <v/>
      </c>
      <c r="BI1011" s="55" t="str">
        <f t="shared" si="217"/>
        <v/>
      </c>
      <c r="BJ1011" s="55" t="str">
        <f t="shared" si="217"/>
        <v/>
      </c>
      <c r="BK1011" s="55" t="str">
        <f t="shared" si="217"/>
        <v/>
      </c>
      <c r="BL1011" s="55" t="str">
        <f t="shared" si="217"/>
        <v/>
      </c>
      <c r="BM1011" s="55" t="str">
        <f t="shared" si="217"/>
        <v/>
      </c>
      <c r="BN1011" s="55" t="str">
        <f t="shared" si="217"/>
        <v/>
      </c>
      <c r="BO1011" s="55" t="str">
        <f t="shared" si="217"/>
        <v/>
      </c>
      <c r="BP1011" s="55" t="str">
        <f t="shared" si="217"/>
        <v/>
      </c>
      <c r="BQ1011" s="55" t="str">
        <f t="shared" si="217"/>
        <v/>
      </c>
      <c r="BR1011" s="1" t="str">
        <f t="shared" si="206"/>
        <v>Base</v>
      </c>
      <c r="BS1011" s="1" t="str">
        <f t="shared" si="207"/>
        <v/>
      </c>
      <c r="BT1011" s="3">
        <f t="shared" si="208"/>
        <v>1</v>
      </c>
      <c r="BU1011" s="11">
        <f t="shared" si="209"/>
        <v>-0.94</v>
      </c>
      <c r="BV1011" s="11">
        <f t="shared" si="210"/>
        <v>-0.88</v>
      </c>
      <c r="BW1011" s="11">
        <f t="shared" si="211"/>
        <v>0</v>
      </c>
      <c r="BX1011" s="9">
        <f t="shared" si="212"/>
        <v>-0.94</v>
      </c>
      <c r="BY1011" s="9">
        <f t="shared" si="213"/>
        <v>-0.88</v>
      </c>
      <c r="BZ1011" s="9">
        <f t="shared" si="214"/>
        <v>2</v>
      </c>
    </row>
    <row r="1012" spans="1:78" ht="15.5" x14ac:dyDescent="0.35">
      <c r="A1012"/>
      <c r="B1012"/>
      <c r="C1012"/>
      <c r="D1012"/>
      <c r="E1012"/>
      <c r="F1012"/>
      <c r="G1012"/>
      <c r="H1012"/>
      <c r="I1012" s="13"/>
      <c r="J1012" s="13"/>
      <c r="K1012" s="13"/>
      <c r="L1012"/>
      <c r="M1012"/>
      <c r="N1012"/>
      <c r="O1012"/>
      <c r="P1012"/>
      <c r="Q1012"/>
      <c r="R1012"/>
      <c r="S1012"/>
      <c r="T1012"/>
      <c r="U1012"/>
      <c r="V1012"/>
      <c r="W1012"/>
      <c r="X1012"/>
      <c r="Y1012"/>
      <c r="Z1012"/>
      <c r="AA1012"/>
      <c r="AB1012"/>
      <c r="AC1012"/>
      <c r="AD1012"/>
      <c r="AE1012"/>
      <c r="AF1012" s="13"/>
      <c r="AG1012" s="13"/>
      <c r="AH1012"/>
      <c r="AI1012"/>
      <c r="AJ1012"/>
      <c r="AK1012"/>
      <c r="AL1012"/>
      <c r="AM1012"/>
      <c r="AN1012"/>
      <c r="AO1012"/>
      <c r="AP1012"/>
      <c r="AQ1012"/>
      <c r="AR1012"/>
      <c r="AS1012"/>
      <c r="AT1012" s="12">
        <f>VLOOKUP($BR1012,Tables!$D$14:$I$27,2,FALSE)*W1012</f>
        <v>0</v>
      </c>
      <c r="AU1012" s="12">
        <f>VLOOKUP($BR1012,Tables!$D$14:$I$27,3,FALSE)</f>
        <v>0</v>
      </c>
      <c r="AV1012" s="12">
        <f>VLOOKUP($BR1012,Tables!$D$14:$I$27,4,FALSE)*W1012</f>
        <v>0</v>
      </c>
      <c r="AW1012" s="12">
        <f>VLOOKUP($BR1012,Tables!$D$14:$I$27,5,FALSE)*W1012</f>
        <v>0</v>
      </c>
      <c r="AX1012">
        <f>IF(ISERROR(VLOOKUP(V1012,Tables!$A$2:$B$27,2,FALSE))=TRUE,0,VLOOKUP(V1012,Tables!$A$2:$B$27,2,FALSE))*VLOOKUP(BR1012,Tables!$D$14:$J$27,7,FALSE)</f>
        <v>0</v>
      </c>
      <c r="AY1012">
        <f>IF(ISERROR(VLOOKUP(BS1012,Tables!$A$2:$B$31,2,FALSE))=TRUE,0,VLOOKUP(BS1012,Tables!$A$2:$B$31,2,FALSE))</f>
        <v>0</v>
      </c>
      <c r="AZ1012" s="12">
        <f>VLOOKUP($BR1012,Tables!$D$14:$K$27,8,FALSE)</f>
        <v>0</v>
      </c>
      <c r="BA1012" s="12">
        <f>IF(OR(BR1012="T150",BR1012="HYBT150"),W1012*Tables!$L$23,0)</f>
        <v>0</v>
      </c>
      <c r="BB1012" s="12">
        <f>IF(OR(BR1012="T200",BR1012="HYBT200"),W1012*Tables!$E$24,0)</f>
        <v>0</v>
      </c>
      <c r="BC1012" s="14">
        <f t="shared" si="205"/>
        <v>0</v>
      </c>
      <c r="BD1012" s="55" t="str">
        <f t="shared" si="217"/>
        <v/>
      </c>
      <c r="BE1012" s="55" t="str">
        <f t="shared" si="217"/>
        <v/>
      </c>
      <c r="BF1012" s="55" t="str">
        <f t="shared" si="217"/>
        <v/>
      </c>
      <c r="BG1012" s="55" t="str">
        <f t="shared" si="217"/>
        <v/>
      </c>
      <c r="BH1012" s="55" t="str">
        <f t="shared" si="217"/>
        <v/>
      </c>
      <c r="BI1012" s="55" t="str">
        <f t="shared" si="217"/>
        <v/>
      </c>
      <c r="BJ1012" s="55" t="str">
        <f t="shared" si="217"/>
        <v/>
      </c>
      <c r="BK1012" s="55" t="str">
        <f t="shared" si="217"/>
        <v/>
      </c>
      <c r="BL1012" s="55" t="str">
        <f t="shared" si="217"/>
        <v/>
      </c>
      <c r="BM1012" s="55" t="str">
        <f t="shared" si="217"/>
        <v/>
      </c>
      <c r="BN1012" s="55" t="str">
        <f t="shared" si="217"/>
        <v/>
      </c>
      <c r="BO1012" s="55" t="str">
        <f t="shared" si="217"/>
        <v/>
      </c>
      <c r="BP1012" s="55" t="str">
        <f t="shared" si="217"/>
        <v/>
      </c>
      <c r="BQ1012" s="55" t="str">
        <f t="shared" si="217"/>
        <v/>
      </c>
      <c r="BR1012" s="1" t="str">
        <f t="shared" si="206"/>
        <v>Base</v>
      </c>
      <c r="BS1012" s="1" t="str">
        <f t="shared" si="207"/>
        <v/>
      </c>
      <c r="BT1012" s="3">
        <f t="shared" si="208"/>
        <v>1</v>
      </c>
      <c r="BU1012" s="11">
        <f t="shared" si="209"/>
        <v>-0.94</v>
      </c>
      <c r="BV1012" s="11">
        <f t="shared" si="210"/>
        <v>-0.88</v>
      </c>
      <c r="BW1012" s="11">
        <f t="shared" si="211"/>
        <v>0</v>
      </c>
      <c r="BX1012" s="9">
        <f t="shared" si="212"/>
        <v>-0.94</v>
      </c>
      <c r="BY1012" s="9">
        <f t="shared" si="213"/>
        <v>-0.88</v>
      </c>
      <c r="BZ1012" s="9">
        <f t="shared" si="214"/>
        <v>2</v>
      </c>
    </row>
    <row r="1013" spans="1:78" ht="15.5" x14ac:dyDescent="0.35">
      <c r="A1013"/>
      <c r="B1013"/>
      <c r="C1013"/>
      <c r="D1013"/>
      <c r="E1013"/>
      <c r="F1013"/>
      <c r="G1013"/>
      <c r="H1013"/>
      <c r="I1013" s="13"/>
      <c r="J1013" s="13"/>
      <c r="K1013" s="13"/>
      <c r="L1013"/>
      <c r="M1013"/>
      <c r="N1013"/>
      <c r="O1013"/>
      <c r="P1013"/>
      <c r="Q1013"/>
      <c r="R1013"/>
      <c r="S1013"/>
      <c r="T1013"/>
      <c r="U1013"/>
      <c r="V1013"/>
      <c r="W1013"/>
      <c r="X1013"/>
      <c r="Y1013"/>
      <c r="Z1013"/>
      <c r="AA1013"/>
      <c r="AB1013"/>
      <c r="AC1013"/>
      <c r="AD1013"/>
      <c r="AE1013"/>
      <c r="AF1013" s="13"/>
      <c r="AG1013" s="13"/>
      <c r="AH1013"/>
      <c r="AI1013"/>
      <c r="AJ1013"/>
      <c r="AK1013"/>
      <c r="AL1013"/>
      <c r="AM1013"/>
      <c r="AN1013"/>
      <c r="AO1013"/>
      <c r="AP1013"/>
      <c r="AQ1013"/>
      <c r="AR1013"/>
      <c r="AS1013"/>
      <c r="AT1013" s="12">
        <f>VLOOKUP($BR1013,Tables!$D$14:$I$27,2,FALSE)*W1013</f>
        <v>0</v>
      </c>
      <c r="AU1013" s="12">
        <f>VLOOKUP($BR1013,Tables!$D$14:$I$27,3,FALSE)</f>
        <v>0</v>
      </c>
      <c r="AV1013" s="12">
        <f>VLOOKUP($BR1013,Tables!$D$14:$I$27,4,FALSE)*W1013</f>
        <v>0</v>
      </c>
      <c r="AW1013" s="12">
        <f>VLOOKUP($BR1013,Tables!$D$14:$I$27,5,FALSE)*W1013</f>
        <v>0</v>
      </c>
      <c r="AX1013">
        <f>IF(ISERROR(VLOOKUP(V1013,Tables!$A$2:$B$27,2,FALSE))=TRUE,0,VLOOKUP(V1013,Tables!$A$2:$B$27,2,FALSE))*VLOOKUP(BR1013,Tables!$D$14:$J$27,7,FALSE)</f>
        <v>0</v>
      </c>
      <c r="AY1013">
        <f>IF(ISERROR(VLOOKUP(BS1013,Tables!$A$2:$B$31,2,FALSE))=TRUE,0,VLOOKUP(BS1013,Tables!$A$2:$B$31,2,FALSE))</f>
        <v>0</v>
      </c>
      <c r="AZ1013" s="12">
        <f>VLOOKUP($BR1013,Tables!$D$14:$K$27,8,FALSE)</f>
        <v>0</v>
      </c>
      <c r="BA1013" s="12">
        <f>IF(OR(BR1013="T150",BR1013="HYBT150"),W1013*Tables!$L$23,0)</f>
        <v>0</v>
      </c>
      <c r="BB1013" s="12">
        <f>IF(OR(BR1013="T200",BR1013="HYBT200"),W1013*Tables!$E$24,0)</f>
        <v>0</v>
      </c>
      <c r="BC1013" s="14">
        <f t="shared" si="205"/>
        <v>0</v>
      </c>
      <c r="BD1013" s="55" t="str">
        <f t="shared" si="217"/>
        <v/>
      </c>
      <c r="BE1013" s="55" t="str">
        <f t="shared" si="217"/>
        <v/>
      </c>
      <c r="BF1013" s="55" t="str">
        <f t="shared" si="217"/>
        <v/>
      </c>
      <c r="BG1013" s="55" t="str">
        <f t="shared" si="217"/>
        <v/>
      </c>
      <c r="BH1013" s="55" t="str">
        <f t="shared" si="217"/>
        <v/>
      </c>
      <c r="BI1013" s="55" t="str">
        <f t="shared" si="217"/>
        <v/>
      </c>
      <c r="BJ1013" s="55" t="str">
        <f t="shared" si="217"/>
        <v/>
      </c>
      <c r="BK1013" s="55" t="str">
        <f t="shared" si="217"/>
        <v/>
      </c>
      <c r="BL1013" s="55" t="str">
        <f t="shared" si="217"/>
        <v/>
      </c>
      <c r="BM1013" s="55" t="str">
        <f t="shared" si="217"/>
        <v/>
      </c>
      <c r="BN1013" s="55" t="str">
        <f t="shared" si="217"/>
        <v/>
      </c>
      <c r="BO1013" s="55" t="str">
        <f t="shared" si="217"/>
        <v/>
      </c>
      <c r="BP1013" s="55" t="str">
        <f t="shared" si="217"/>
        <v/>
      </c>
      <c r="BQ1013" s="55" t="str">
        <f t="shared" si="217"/>
        <v/>
      </c>
      <c r="BR1013" s="1" t="str">
        <f t="shared" si="206"/>
        <v>Base</v>
      </c>
      <c r="BS1013" s="1" t="str">
        <f t="shared" si="207"/>
        <v/>
      </c>
      <c r="BT1013" s="3">
        <f t="shared" si="208"/>
        <v>1</v>
      </c>
      <c r="BU1013" s="11">
        <f t="shared" si="209"/>
        <v>-0.94</v>
      </c>
      <c r="BV1013" s="11">
        <f t="shared" si="210"/>
        <v>-0.88</v>
      </c>
      <c r="BW1013" s="11">
        <f t="shared" si="211"/>
        <v>0</v>
      </c>
      <c r="BX1013" s="9">
        <f t="shared" si="212"/>
        <v>-0.94</v>
      </c>
      <c r="BY1013" s="9">
        <f t="shared" si="213"/>
        <v>-0.88</v>
      </c>
      <c r="BZ1013" s="9">
        <f t="shared" si="214"/>
        <v>2</v>
      </c>
    </row>
    <row r="1014" spans="1:78" ht="15.5" x14ac:dyDescent="0.35">
      <c r="A1014"/>
      <c r="B1014"/>
      <c r="C1014"/>
      <c r="D1014"/>
      <c r="E1014"/>
      <c r="F1014"/>
      <c r="G1014"/>
      <c r="H1014"/>
      <c r="I1014" s="13"/>
      <c r="J1014" s="13"/>
      <c r="K1014" s="13"/>
      <c r="L1014"/>
      <c r="M1014"/>
      <c r="N1014"/>
      <c r="O1014"/>
      <c r="P1014"/>
      <c r="Q1014"/>
      <c r="R1014"/>
      <c r="S1014"/>
      <c r="T1014"/>
      <c r="U1014"/>
      <c r="V1014"/>
      <c r="W1014"/>
      <c r="X1014"/>
      <c r="Y1014"/>
      <c r="Z1014"/>
      <c r="AA1014"/>
      <c r="AB1014"/>
      <c r="AC1014"/>
      <c r="AD1014"/>
      <c r="AE1014"/>
      <c r="AF1014" s="13"/>
      <c r="AG1014" s="13"/>
      <c r="AH1014"/>
      <c r="AI1014"/>
      <c r="AJ1014"/>
      <c r="AK1014"/>
      <c r="AL1014"/>
      <c r="AM1014" s="13"/>
      <c r="AN1014" s="13"/>
      <c r="AO1014"/>
      <c r="AP1014"/>
      <c r="AQ1014"/>
      <c r="AR1014"/>
      <c r="AS1014"/>
      <c r="AT1014" s="12">
        <f>VLOOKUP($BR1014,Tables!$D$14:$I$27,2,FALSE)*W1014</f>
        <v>0</v>
      </c>
      <c r="AU1014" s="12">
        <f>VLOOKUP($BR1014,Tables!$D$14:$I$27,3,FALSE)</f>
        <v>0</v>
      </c>
      <c r="AV1014" s="12">
        <f>VLOOKUP($BR1014,Tables!$D$14:$I$27,4,FALSE)*W1014</f>
        <v>0</v>
      </c>
      <c r="AW1014" s="12">
        <f>VLOOKUP($BR1014,Tables!$D$14:$I$27,5,FALSE)*W1014</f>
        <v>0</v>
      </c>
      <c r="AX1014">
        <f>IF(ISERROR(VLOOKUP(V1014,Tables!$A$2:$B$27,2,FALSE))=TRUE,0,VLOOKUP(V1014,Tables!$A$2:$B$27,2,FALSE))*VLOOKUP(BR1014,Tables!$D$14:$J$27,7,FALSE)</f>
        <v>0</v>
      </c>
      <c r="AY1014">
        <f>IF(ISERROR(VLOOKUP(BS1014,Tables!$A$2:$B$31,2,FALSE))=TRUE,0,VLOOKUP(BS1014,Tables!$A$2:$B$31,2,FALSE))</f>
        <v>0</v>
      </c>
      <c r="AZ1014" s="12">
        <f>VLOOKUP($BR1014,Tables!$D$14:$K$27,8,FALSE)</f>
        <v>0</v>
      </c>
      <c r="BA1014" s="12">
        <f>IF(OR(BR1014="T150",BR1014="HYBT150"),W1014*Tables!$L$23,0)</f>
        <v>0</v>
      </c>
      <c r="BB1014" s="12">
        <f>IF(OR(BR1014="T200",BR1014="HYBT200"),W1014*Tables!$E$24,0)</f>
        <v>0</v>
      </c>
      <c r="BC1014" s="14">
        <f t="shared" si="205"/>
        <v>0</v>
      </c>
      <c r="BD1014" s="55" t="str">
        <f t="shared" si="217"/>
        <v/>
      </c>
      <c r="BE1014" s="55" t="str">
        <f t="shared" si="217"/>
        <v/>
      </c>
      <c r="BF1014" s="55" t="str">
        <f t="shared" si="217"/>
        <v/>
      </c>
      <c r="BG1014" s="55" t="str">
        <f t="shared" si="217"/>
        <v/>
      </c>
      <c r="BH1014" s="55" t="str">
        <f t="shared" si="217"/>
        <v/>
      </c>
      <c r="BI1014" s="55" t="str">
        <f t="shared" si="217"/>
        <v/>
      </c>
      <c r="BJ1014" s="55" t="str">
        <f t="shared" si="217"/>
        <v/>
      </c>
      <c r="BK1014" s="55" t="str">
        <f t="shared" si="217"/>
        <v/>
      </c>
      <c r="BL1014" s="55" t="str">
        <f t="shared" si="217"/>
        <v/>
      </c>
      <c r="BM1014" s="55" t="str">
        <f t="shared" si="217"/>
        <v/>
      </c>
      <c r="BN1014" s="55" t="str">
        <f t="shared" si="217"/>
        <v/>
      </c>
      <c r="BO1014" s="55" t="str">
        <f t="shared" ref="BD1014:BQ1032" si="218">IF(ISERROR(SEARCHB(" "&amp;BO$1&amp;" "," "&amp;$L1014&amp;" "))=TRUE,"",BO$1)</f>
        <v/>
      </c>
      <c r="BP1014" s="55" t="str">
        <f t="shared" si="218"/>
        <v/>
      </c>
      <c r="BQ1014" s="55" t="str">
        <f t="shared" si="218"/>
        <v/>
      </c>
      <c r="BR1014" s="1" t="str">
        <f t="shared" si="206"/>
        <v>Base</v>
      </c>
      <c r="BS1014" s="1" t="str">
        <f t="shared" si="207"/>
        <v/>
      </c>
      <c r="BT1014" s="3">
        <f t="shared" si="208"/>
        <v>1</v>
      </c>
      <c r="BU1014" s="11">
        <f t="shared" si="209"/>
        <v>-0.94</v>
      </c>
      <c r="BV1014" s="11">
        <f t="shared" si="210"/>
        <v>-0.88</v>
      </c>
      <c r="BW1014" s="11">
        <f t="shared" si="211"/>
        <v>0</v>
      </c>
      <c r="BX1014" s="9">
        <f t="shared" si="212"/>
        <v>-0.94</v>
      </c>
      <c r="BY1014" s="9">
        <f t="shared" si="213"/>
        <v>-0.88</v>
      </c>
      <c r="BZ1014" s="9">
        <f t="shared" si="214"/>
        <v>2</v>
      </c>
    </row>
    <row r="1015" spans="1:78" ht="15.5" x14ac:dyDescent="0.35">
      <c r="A1015"/>
      <c r="B1015"/>
      <c r="C1015"/>
      <c r="D1015"/>
      <c r="E1015"/>
      <c r="F1015"/>
      <c r="G1015"/>
      <c r="H1015"/>
      <c r="I1015" s="13"/>
      <c r="J1015" s="13"/>
      <c r="K1015" s="13"/>
      <c r="L1015"/>
      <c r="M1015"/>
      <c r="N1015"/>
      <c r="O1015"/>
      <c r="P1015"/>
      <c r="Q1015"/>
      <c r="R1015"/>
      <c r="S1015"/>
      <c r="T1015"/>
      <c r="U1015"/>
      <c r="V1015"/>
      <c r="W1015"/>
      <c r="X1015"/>
      <c r="Y1015"/>
      <c r="Z1015"/>
      <c r="AA1015"/>
      <c r="AB1015"/>
      <c r="AC1015"/>
      <c r="AD1015"/>
      <c r="AE1015"/>
      <c r="AF1015" s="13"/>
      <c r="AG1015" s="13"/>
      <c r="AH1015"/>
      <c r="AI1015"/>
      <c r="AJ1015"/>
      <c r="AK1015"/>
      <c r="AL1015"/>
      <c r="AM1015" s="13"/>
      <c r="AN1015" s="13"/>
      <c r="AO1015"/>
      <c r="AP1015"/>
      <c r="AQ1015"/>
      <c r="AR1015"/>
      <c r="AS1015"/>
      <c r="AT1015" s="12">
        <f>VLOOKUP($BR1015,Tables!$D$14:$I$27,2,FALSE)*W1015</f>
        <v>0</v>
      </c>
      <c r="AU1015" s="12">
        <f>VLOOKUP($BR1015,Tables!$D$14:$I$27,3,FALSE)</f>
        <v>0</v>
      </c>
      <c r="AV1015" s="12">
        <f>VLOOKUP($BR1015,Tables!$D$14:$I$27,4,FALSE)*W1015</f>
        <v>0</v>
      </c>
      <c r="AW1015" s="12">
        <f>VLOOKUP($BR1015,Tables!$D$14:$I$27,5,FALSE)*W1015</f>
        <v>0</v>
      </c>
      <c r="AX1015">
        <f>IF(ISERROR(VLOOKUP(V1015,Tables!$A$2:$B$27,2,FALSE))=TRUE,0,VLOOKUP(V1015,Tables!$A$2:$B$27,2,FALSE))*VLOOKUP(BR1015,Tables!$D$14:$J$27,7,FALSE)</f>
        <v>0</v>
      </c>
      <c r="AY1015">
        <f>IF(ISERROR(VLOOKUP(BS1015,Tables!$A$2:$B$31,2,FALSE))=TRUE,0,VLOOKUP(BS1015,Tables!$A$2:$B$31,2,FALSE))</f>
        <v>0</v>
      </c>
      <c r="AZ1015" s="12">
        <f>VLOOKUP($BR1015,Tables!$D$14:$K$27,8,FALSE)</f>
        <v>0</v>
      </c>
      <c r="BA1015" s="12">
        <f>IF(OR(BR1015="T150",BR1015="HYBT150"),W1015*Tables!$L$23,0)</f>
        <v>0</v>
      </c>
      <c r="BB1015" s="12">
        <f>IF(OR(BR1015="T200",BR1015="HYBT200"),W1015*Tables!$E$24,0)</f>
        <v>0</v>
      </c>
      <c r="BC1015" s="14">
        <f t="shared" si="205"/>
        <v>0</v>
      </c>
      <c r="BD1015" s="55" t="str">
        <f t="shared" si="218"/>
        <v/>
      </c>
      <c r="BE1015" s="55" t="str">
        <f t="shared" si="218"/>
        <v/>
      </c>
      <c r="BF1015" s="55" t="str">
        <f t="shared" si="218"/>
        <v/>
      </c>
      <c r="BG1015" s="55" t="str">
        <f t="shared" si="218"/>
        <v/>
      </c>
      <c r="BH1015" s="55" t="str">
        <f t="shared" si="218"/>
        <v/>
      </c>
      <c r="BI1015" s="55" t="str">
        <f t="shared" si="218"/>
        <v/>
      </c>
      <c r="BJ1015" s="55" t="str">
        <f t="shared" si="218"/>
        <v/>
      </c>
      <c r="BK1015" s="55" t="str">
        <f t="shared" si="218"/>
        <v/>
      </c>
      <c r="BL1015" s="55" t="str">
        <f t="shared" si="218"/>
        <v/>
      </c>
      <c r="BM1015" s="55" t="str">
        <f t="shared" si="218"/>
        <v/>
      </c>
      <c r="BN1015" s="55" t="str">
        <f t="shared" si="218"/>
        <v/>
      </c>
      <c r="BO1015" s="55" t="str">
        <f t="shared" si="218"/>
        <v/>
      </c>
      <c r="BP1015" s="55" t="str">
        <f t="shared" si="218"/>
        <v/>
      </c>
      <c r="BQ1015" s="55" t="str">
        <f t="shared" si="218"/>
        <v/>
      </c>
      <c r="BR1015" s="1" t="str">
        <f t="shared" si="206"/>
        <v>Base</v>
      </c>
      <c r="BS1015" s="1" t="str">
        <f t="shared" si="207"/>
        <v/>
      </c>
      <c r="BT1015" s="3">
        <f t="shared" si="208"/>
        <v>1</v>
      </c>
      <c r="BU1015" s="11">
        <f t="shared" si="209"/>
        <v>-0.94</v>
      </c>
      <c r="BV1015" s="11">
        <f t="shared" si="210"/>
        <v>-0.88</v>
      </c>
      <c r="BW1015" s="11">
        <f t="shared" si="211"/>
        <v>0</v>
      </c>
      <c r="BX1015" s="9">
        <f t="shared" si="212"/>
        <v>-0.94</v>
      </c>
      <c r="BY1015" s="9">
        <f t="shared" si="213"/>
        <v>-0.88</v>
      </c>
      <c r="BZ1015" s="9">
        <f t="shared" si="214"/>
        <v>2</v>
      </c>
    </row>
    <row r="1016" spans="1:78" ht="15.5" x14ac:dyDescent="0.35">
      <c r="A1016"/>
      <c r="B1016"/>
      <c r="C1016"/>
      <c r="D1016"/>
      <c r="E1016"/>
      <c r="F1016"/>
      <c r="G1016"/>
      <c r="H1016"/>
      <c r="I1016" s="13"/>
      <c r="J1016" s="13"/>
      <c r="K1016" s="13"/>
      <c r="L1016"/>
      <c r="M1016"/>
      <c r="N1016"/>
      <c r="O1016"/>
      <c r="P1016"/>
      <c r="Q1016"/>
      <c r="R1016"/>
      <c r="S1016"/>
      <c r="T1016"/>
      <c r="U1016"/>
      <c r="V1016"/>
      <c r="W1016"/>
      <c r="X1016"/>
      <c r="Y1016"/>
      <c r="Z1016"/>
      <c r="AA1016"/>
      <c r="AB1016"/>
      <c r="AC1016"/>
      <c r="AD1016"/>
      <c r="AE1016"/>
      <c r="AF1016" s="13"/>
      <c r="AG1016" s="13"/>
      <c r="AH1016"/>
      <c r="AI1016"/>
      <c r="AJ1016"/>
      <c r="AK1016"/>
      <c r="AL1016"/>
      <c r="AM1016"/>
      <c r="AN1016"/>
      <c r="AO1016"/>
      <c r="AP1016"/>
      <c r="AQ1016"/>
      <c r="AR1016"/>
      <c r="AS1016"/>
      <c r="AT1016" s="12">
        <f>VLOOKUP($BR1016,Tables!$D$14:$I$27,2,FALSE)*W1016</f>
        <v>0</v>
      </c>
      <c r="AU1016" s="12">
        <f>VLOOKUP($BR1016,Tables!$D$14:$I$27,3,FALSE)</f>
        <v>0</v>
      </c>
      <c r="AV1016" s="12">
        <f>VLOOKUP($BR1016,Tables!$D$14:$I$27,4,FALSE)*W1016</f>
        <v>0</v>
      </c>
      <c r="AW1016" s="12">
        <f>VLOOKUP($BR1016,Tables!$D$14:$I$27,5,FALSE)*W1016</f>
        <v>0</v>
      </c>
      <c r="AX1016">
        <f>IF(ISERROR(VLOOKUP(V1016,Tables!$A$2:$B$27,2,FALSE))=TRUE,0,VLOOKUP(V1016,Tables!$A$2:$B$27,2,FALSE))*VLOOKUP(BR1016,Tables!$D$14:$J$27,7,FALSE)</f>
        <v>0</v>
      </c>
      <c r="AY1016">
        <f>IF(ISERROR(VLOOKUP(BS1016,Tables!$A$2:$B$31,2,FALSE))=TRUE,0,VLOOKUP(BS1016,Tables!$A$2:$B$31,2,FALSE))</f>
        <v>0</v>
      </c>
      <c r="AZ1016" s="12">
        <f>VLOOKUP($BR1016,Tables!$D$14:$K$27,8,FALSE)</f>
        <v>0</v>
      </c>
      <c r="BA1016" s="12">
        <f>IF(OR(BR1016="T150",BR1016="HYBT150"),W1016*Tables!$L$23,0)</f>
        <v>0</v>
      </c>
      <c r="BB1016" s="12">
        <f>IF(OR(BR1016="T200",BR1016="HYBT200"),W1016*Tables!$E$24,0)</f>
        <v>0</v>
      </c>
      <c r="BC1016" s="14">
        <f t="shared" si="205"/>
        <v>0</v>
      </c>
      <c r="BD1016" s="55" t="str">
        <f t="shared" si="218"/>
        <v/>
      </c>
      <c r="BE1016" s="55" t="str">
        <f t="shared" si="218"/>
        <v/>
      </c>
      <c r="BF1016" s="55" t="str">
        <f t="shared" si="218"/>
        <v/>
      </c>
      <c r="BG1016" s="55" t="str">
        <f t="shared" si="218"/>
        <v/>
      </c>
      <c r="BH1016" s="55" t="str">
        <f t="shared" si="218"/>
        <v/>
      </c>
      <c r="BI1016" s="55" t="str">
        <f t="shared" si="218"/>
        <v/>
      </c>
      <c r="BJ1016" s="55" t="str">
        <f t="shared" si="218"/>
        <v/>
      </c>
      <c r="BK1016" s="55" t="str">
        <f t="shared" si="218"/>
        <v/>
      </c>
      <c r="BL1016" s="55" t="str">
        <f t="shared" si="218"/>
        <v/>
      </c>
      <c r="BM1016" s="55" t="str">
        <f t="shared" si="218"/>
        <v/>
      </c>
      <c r="BN1016" s="55" t="str">
        <f t="shared" si="218"/>
        <v/>
      </c>
      <c r="BO1016" s="55" t="str">
        <f t="shared" si="218"/>
        <v/>
      </c>
      <c r="BP1016" s="55" t="str">
        <f t="shared" si="218"/>
        <v/>
      </c>
      <c r="BQ1016" s="55" t="str">
        <f t="shared" si="218"/>
        <v/>
      </c>
      <c r="BR1016" s="1" t="str">
        <f t="shared" si="206"/>
        <v>Base</v>
      </c>
      <c r="BS1016" s="1" t="str">
        <f t="shared" si="207"/>
        <v/>
      </c>
      <c r="BT1016" s="3">
        <f t="shared" si="208"/>
        <v>1</v>
      </c>
      <c r="BU1016" s="11">
        <f t="shared" si="209"/>
        <v>-0.94</v>
      </c>
      <c r="BV1016" s="11">
        <f t="shared" si="210"/>
        <v>-0.88</v>
      </c>
      <c r="BW1016" s="11">
        <f t="shared" si="211"/>
        <v>0</v>
      </c>
      <c r="BX1016" s="9">
        <f t="shared" si="212"/>
        <v>-0.94</v>
      </c>
      <c r="BY1016" s="9">
        <f t="shared" si="213"/>
        <v>-0.88</v>
      </c>
      <c r="BZ1016" s="9">
        <f t="shared" si="214"/>
        <v>2</v>
      </c>
    </row>
    <row r="1017" spans="1:78" ht="15.5" x14ac:dyDescent="0.35">
      <c r="A1017"/>
      <c r="B1017"/>
      <c r="C1017"/>
      <c r="D1017"/>
      <c r="E1017"/>
      <c r="F1017"/>
      <c r="G1017"/>
      <c r="H1017"/>
      <c r="I1017" s="13"/>
      <c r="J1017" s="13"/>
      <c r="K1017" s="13"/>
      <c r="L1017"/>
      <c r="M1017"/>
      <c r="N1017"/>
      <c r="O1017"/>
      <c r="P1017"/>
      <c r="Q1017"/>
      <c r="R1017"/>
      <c r="S1017"/>
      <c r="T1017"/>
      <c r="U1017"/>
      <c r="V1017"/>
      <c r="W1017"/>
      <c r="X1017"/>
      <c r="Y1017"/>
      <c r="Z1017"/>
      <c r="AA1017"/>
      <c r="AB1017"/>
      <c r="AC1017"/>
      <c r="AD1017"/>
      <c r="AE1017"/>
      <c r="AF1017" s="13"/>
      <c r="AG1017" s="13"/>
      <c r="AH1017"/>
      <c r="AI1017"/>
      <c r="AJ1017"/>
      <c r="AK1017"/>
      <c r="AL1017"/>
      <c r="AM1017" s="13"/>
      <c r="AN1017" s="13"/>
      <c r="AO1017"/>
      <c r="AP1017"/>
      <c r="AQ1017"/>
      <c r="AR1017"/>
      <c r="AS1017"/>
      <c r="AT1017" s="12">
        <f>VLOOKUP($BR1017,Tables!$D$14:$I$27,2,FALSE)*W1017</f>
        <v>0</v>
      </c>
      <c r="AU1017" s="12">
        <f>VLOOKUP($BR1017,Tables!$D$14:$I$27,3,FALSE)</f>
        <v>0</v>
      </c>
      <c r="AV1017" s="12">
        <f>VLOOKUP($BR1017,Tables!$D$14:$I$27,4,FALSE)*W1017</f>
        <v>0</v>
      </c>
      <c r="AW1017" s="12">
        <f>VLOOKUP($BR1017,Tables!$D$14:$I$27,5,FALSE)*W1017</f>
        <v>0</v>
      </c>
      <c r="AX1017">
        <f>IF(ISERROR(VLOOKUP(V1017,Tables!$A$2:$B$27,2,FALSE))=TRUE,0,VLOOKUP(V1017,Tables!$A$2:$B$27,2,FALSE))*VLOOKUP(BR1017,Tables!$D$14:$J$27,7,FALSE)</f>
        <v>0</v>
      </c>
      <c r="AY1017">
        <f>IF(ISERROR(VLOOKUP(BS1017,Tables!$A$2:$B$31,2,FALSE))=TRUE,0,VLOOKUP(BS1017,Tables!$A$2:$B$31,2,FALSE))</f>
        <v>0</v>
      </c>
      <c r="AZ1017" s="12">
        <f>VLOOKUP($BR1017,Tables!$D$14:$K$27,8,FALSE)</f>
        <v>0</v>
      </c>
      <c r="BA1017" s="12">
        <f>IF(OR(BR1017="T150",BR1017="HYBT150"),W1017*Tables!$L$23,0)</f>
        <v>0</v>
      </c>
      <c r="BB1017" s="12">
        <f>IF(OR(BR1017="T200",BR1017="HYBT200"),W1017*Tables!$E$24,0)</f>
        <v>0</v>
      </c>
      <c r="BC1017" s="14">
        <f t="shared" ref="BC1017:BC1080" si="219">SUM(AT1017:BB1017)</f>
        <v>0</v>
      </c>
      <c r="BD1017" s="55" t="str">
        <f t="shared" si="218"/>
        <v/>
      </c>
      <c r="BE1017" s="55" t="str">
        <f t="shared" si="218"/>
        <v/>
      </c>
      <c r="BF1017" s="55" t="str">
        <f t="shared" si="218"/>
        <v/>
      </c>
      <c r="BG1017" s="55" t="str">
        <f t="shared" si="218"/>
        <v/>
      </c>
      <c r="BH1017" s="55" t="str">
        <f t="shared" si="218"/>
        <v/>
      </c>
      <c r="BI1017" s="55" t="str">
        <f t="shared" si="218"/>
        <v/>
      </c>
      <c r="BJ1017" s="55" t="str">
        <f t="shared" si="218"/>
        <v/>
      </c>
      <c r="BK1017" s="55" t="str">
        <f t="shared" si="218"/>
        <v/>
      </c>
      <c r="BL1017" s="55" t="str">
        <f t="shared" si="218"/>
        <v/>
      </c>
      <c r="BM1017" s="55" t="str">
        <f t="shared" si="218"/>
        <v/>
      </c>
      <c r="BN1017" s="55" t="str">
        <f t="shared" si="218"/>
        <v/>
      </c>
      <c r="BO1017" s="55" t="str">
        <f t="shared" si="218"/>
        <v/>
      </c>
      <c r="BP1017" s="55" t="str">
        <f t="shared" si="218"/>
        <v/>
      </c>
      <c r="BQ1017" s="55" t="str">
        <f t="shared" si="218"/>
        <v/>
      </c>
      <c r="BR1017" s="1" t="str">
        <f t="shared" ref="BR1017:BR1080" si="220">IF(BD1017&amp;BE1017&amp;BF1017&amp;BG1017&amp;BH1017&amp;BI1017&amp;BJ1017&amp;BK1017&amp;BP1017&amp;BQ1017="","Base",BD1017&amp;BE1017&amp;BF1017&amp;BG1017&amp;BH1017&amp;BI1017&amp;BJ1017&amp;BK1017&amp;BP1017&amp;BQ1017)</f>
        <v>Base</v>
      </c>
      <c r="BS1017" s="1" t="str">
        <f t="shared" ref="BS1017:BS1080" si="221">IF(BL1017&amp;BM1017&amp;BN1017&amp;BO1017="","",BL1017&amp;BM1017&amp;BN1017&amp;BO1017)</f>
        <v/>
      </c>
      <c r="BT1017" s="3">
        <f t="shared" ref="BT1017:BT1080" si="222">J1017-I1017+1</f>
        <v>1</v>
      </c>
      <c r="BU1017" s="11">
        <f t="shared" ref="BU1017:BU1080" si="223">BT1017*0.06-1</f>
        <v>-0.94</v>
      </c>
      <c r="BV1017" s="11">
        <f t="shared" ref="BV1017:BV1080" si="224">BT1017*0.12-1</f>
        <v>-0.88</v>
      </c>
      <c r="BW1017" s="11">
        <f t="shared" ref="BW1017:BW1080" si="225">(BT1017-1)*0.84</f>
        <v>0</v>
      </c>
      <c r="BX1017" s="9">
        <f t="shared" ref="BX1017:BX1080" si="226">BU1017+I1017</f>
        <v>-0.94</v>
      </c>
      <c r="BY1017" s="9">
        <f t="shared" ref="BY1017:BY1080" si="227">BV1017+I1017</f>
        <v>-0.88</v>
      </c>
      <c r="BZ1017" s="9">
        <f t="shared" ref="BZ1017:BZ1080" si="228">IF(WEEKDAY(BW1017+I1017)=1,BW1017+I1017+1,IF(WEEKDAY(BW1017+I1017)=7,BW1017+I1017+2,BW1017+I1017))</f>
        <v>2</v>
      </c>
    </row>
    <row r="1018" spans="1:78" ht="15.5" x14ac:dyDescent="0.35">
      <c r="A1018"/>
      <c r="B1018"/>
      <c r="C1018"/>
      <c r="D1018"/>
      <c r="E1018"/>
      <c r="F1018"/>
      <c r="G1018"/>
      <c r="H1018"/>
      <c r="I1018" s="13"/>
      <c r="J1018" s="13"/>
      <c r="K1018" s="13"/>
      <c r="L1018"/>
      <c r="M1018"/>
      <c r="N1018"/>
      <c r="O1018"/>
      <c r="P1018"/>
      <c r="Q1018"/>
      <c r="R1018"/>
      <c r="S1018"/>
      <c r="T1018"/>
      <c r="U1018"/>
      <c r="V1018"/>
      <c r="W1018"/>
      <c r="X1018"/>
      <c r="Y1018"/>
      <c r="Z1018"/>
      <c r="AA1018"/>
      <c r="AB1018"/>
      <c r="AC1018"/>
      <c r="AD1018"/>
      <c r="AE1018"/>
      <c r="AF1018" s="13"/>
      <c r="AG1018" s="13"/>
      <c r="AH1018"/>
      <c r="AI1018"/>
      <c r="AJ1018"/>
      <c r="AK1018"/>
      <c r="AL1018"/>
      <c r="AM1018" s="13"/>
      <c r="AN1018" s="13"/>
      <c r="AO1018"/>
      <c r="AP1018"/>
      <c r="AQ1018"/>
      <c r="AR1018"/>
      <c r="AS1018"/>
      <c r="AT1018" s="12">
        <f>VLOOKUP($BR1018,Tables!$D$14:$I$27,2,FALSE)*W1018</f>
        <v>0</v>
      </c>
      <c r="AU1018" s="12">
        <f>VLOOKUP($BR1018,Tables!$D$14:$I$27,3,FALSE)</f>
        <v>0</v>
      </c>
      <c r="AV1018" s="12">
        <f>VLOOKUP($BR1018,Tables!$D$14:$I$27,4,FALSE)*W1018</f>
        <v>0</v>
      </c>
      <c r="AW1018" s="12">
        <f>VLOOKUP($BR1018,Tables!$D$14:$I$27,5,FALSE)*W1018</f>
        <v>0</v>
      </c>
      <c r="AX1018">
        <f>IF(ISERROR(VLOOKUP(V1018,Tables!$A$2:$B$27,2,FALSE))=TRUE,0,VLOOKUP(V1018,Tables!$A$2:$B$27,2,FALSE))*VLOOKUP(BR1018,Tables!$D$14:$J$27,7,FALSE)</f>
        <v>0</v>
      </c>
      <c r="AY1018">
        <f>IF(ISERROR(VLOOKUP(BS1018,Tables!$A$2:$B$31,2,FALSE))=TRUE,0,VLOOKUP(BS1018,Tables!$A$2:$B$31,2,FALSE))</f>
        <v>0</v>
      </c>
      <c r="AZ1018" s="12">
        <f>VLOOKUP($BR1018,Tables!$D$14:$K$27,8,FALSE)</f>
        <v>0</v>
      </c>
      <c r="BA1018" s="12">
        <f>IF(OR(BR1018="T150",BR1018="HYBT150"),W1018*Tables!$L$23,0)</f>
        <v>0</v>
      </c>
      <c r="BB1018" s="12">
        <f>IF(OR(BR1018="T200",BR1018="HYBT200"),W1018*Tables!$E$24,0)</f>
        <v>0</v>
      </c>
      <c r="BC1018" s="14">
        <f t="shared" si="219"/>
        <v>0</v>
      </c>
      <c r="BD1018" s="55" t="str">
        <f t="shared" si="218"/>
        <v/>
      </c>
      <c r="BE1018" s="55" t="str">
        <f t="shared" si="218"/>
        <v/>
      </c>
      <c r="BF1018" s="55" t="str">
        <f t="shared" si="218"/>
        <v/>
      </c>
      <c r="BG1018" s="55" t="str">
        <f t="shared" si="218"/>
        <v/>
      </c>
      <c r="BH1018" s="55" t="str">
        <f t="shared" si="218"/>
        <v/>
      </c>
      <c r="BI1018" s="55" t="str">
        <f t="shared" si="218"/>
        <v/>
      </c>
      <c r="BJ1018" s="55" t="str">
        <f t="shared" si="218"/>
        <v/>
      </c>
      <c r="BK1018" s="55" t="str">
        <f t="shared" si="218"/>
        <v/>
      </c>
      <c r="BL1018" s="55" t="str">
        <f t="shared" si="218"/>
        <v/>
      </c>
      <c r="BM1018" s="55" t="str">
        <f t="shared" si="218"/>
        <v/>
      </c>
      <c r="BN1018" s="55" t="str">
        <f t="shared" si="218"/>
        <v/>
      </c>
      <c r="BO1018" s="55" t="str">
        <f t="shared" si="218"/>
        <v/>
      </c>
      <c r="BP1018" s="55" t="str">
        <f t="shared" si="218"/>
        <v/>
      </c>
      <c r="BQ1018" s="55" t="str">
        <f t="shared" si="218"/>
        <v/>
      </c>
      <c r="BR1018" s="1" t="str">
        <f t="shared" si="220"/>
        <v>Base</v>
      </c>
      <c r="BS1018" s="1" t="str">
        <f t="shared" si="221"/>
        <v/>
      </c>
      <c r="BT1018" s="3">
        <f t="shared" si="222"/>
        <v>1</v>
      </c>
      <c r="BU1018" s="11">
        <f t="shared" si="223"/>
        <v>-0.94</v>
      </c>
      <c r="BV1018" s="11">
        <f t="shared" si="224"/>
        <v>-0.88</v>
      </c>
      <c r="BW1018" s="11">
        <f t="shared" si="225"/>
        <v>0</v>
      </c>
      <c r="BX1018" s="9">
        <f t="shared" si="226"/>
        <v>-0.94</v>
      </c>
      <c r="BY1018" s="9">
        <f t="shared" si="227"/>
        <v>-0.88</v>
      </c>
      <c r="BZ1018" s="9">
        <f t="shared" si="228"/>
        <v>2</v>
      </c>
    </row>
    <row r="1019" spans="1:78" ht="15.5" x14ac:dyDescent="0.35">
      <c r="A1019"/>
      <c r="B1019"/>
      <c r="C1019"/>
      <c r="D1019"/>
      <c r="E1019"/>
      <c r="F1019"/>
      <c r="G1019"/>
      <c r="H1019"/>
      <c r="I1019" s="13"/>
      <c r="J1019" s="13"/>
      <c r="K1019" s="13"/>
      <c r="L1019"/>
      <c r="M1019"/>
      <c r="N1019"/>
      <c r="O1019"/>
      <c r="P1019"/>
      <c r="Q1019"/>
      <c r="R1019"/>
      <c r="S1019"/>
      <c r="T1019"/>
      <c r="U1019"/>
      <c r="V1019"/>
      <c r="W1019"/>
      <c r="X1019"/>
      <c r="Y1019"/>
      <c r="Z1019"/>
      <c r="AA1019"/>
      <c r="AB1019"/>
      <c r="AC1019"/>
      <c r="AD1019"/>
      <c r="AE1019"/>
      <c r="AF1019" s="13"/>
      <c r="AG1019" s="13"/>
      <c r="AH1019"/>
      <c r="AI1019"/>
      <c r="AJ1019"/>
      <c r="AK1019"/>
      <c r="AL1019"/>
      <c r="AM1019" s="13"/>
      <c r="AN1019" s="13"/>
      <c r="AO1019"/>
      <c r="AP1019"/>
      <c r="AQ1019"/>
      <c r="AR1019"/>
      <c r="AS1019"/>
      <c r="AT1019" s="12">
        <f>VLOOKUP($BR1019,Tables!$D$14:$I$27,2,FALSE)*W1019</f>
        <v>0</v>
      </c>
      <c r="AU1019" s="12">
        <f>VLOOKUP($BR1019,Tables!$D$14:$I$27,3,FALSE)</f>
        <v>0</v>
      </c>
      <c r="AV1019" s="12">
        <f>VLOOKUP($BR1019,Tables!$D$14:$I$27,4,FALSE)*W1019</f>
        <v>0</v>
      </c>
      <c r="AW1019" s="12">
        <f>VLOOKUP($BR1019,Tables!$D$14:$I$27,5,FALSE)*W1019</f>
        <v>0</v>
      </c>
      <c r="AX1019">
        <f>IF(ISERROR(VLOOKUP(V1019,Tables!$A$2:$B$27,2,FALSE))=TRUE,0,VLOOKUP(V1019,Tables!$A$2:$B$27,2,FALSE))*VLOOKUP(BR1019,Tables!$D$14:$J$27,7,FALSE)</f>
        <v>0</v>
      </c>
      <c r="AY1019">
        <f>IF(ISERROR(VLOOKUP(BS1019,Tables!$A$2:$B$31,2,FALSE))=TRUE,0,VLOOKUP(BS1019,Tables!$A$2:$B$31,2,FALSE))</f>
        <v>0</v>
      </c>
      <c r="AZ1019" s="12">
        <f>VLOOKUP($BR1019,Tables!$D$14:$K$27,8,FALSE)</f>
        <v>0</v>
      </c>
      <c r="BA1019" s="12">
        <f>IF(OR(BR1019="T150",BR1019="HYBT150"),W1019*Tables!$L$23,0)</f>
        <v>0</v>
      </c>
      <c r="BB1019" s="12">
        <f>IF(OR(BR1019="T200",BR1019="HYBT200"),W1019*Tables!$E$24,0)</f>
        <v>0</v>
      </c>
      <c r="BC1019" s="14">
        <f t="shared" si="219"/>
        <v>0</v>
      </c>
      <c r="BD1019" s="55" t="str">
        <f t="shared" si="218"/>
        <v/>
      </c>
      <c r="BE1019" s="55" t="str">
        <f t="shared" si="218"/>
        <v/>
      </c>
      <c r="BF1019" s="55" t="str">
        <f t="shared" si="218"/>
        <v/>
      </c>
      <c r="BG1019" s="55" t="str">
        <f t="shared" si="218"/>
        <v/>
      </c>
      <c r="BH1019" s="55" t="str">
        <f t="shared" si="218"/>
        <v/>
      </c>
      <c r="BI1019" s="55" t="str">
        <f t="shared" si="218"/>
        <v/>
      </c>
      <c r="BJ1019" s="55" t="str">
        <f t="shared" si="218"/>
        <v/>
      </c>
      <c r="BK1019" s="55" t="str">
        <f t="shared" si="218"/>
        <v/>
      </c>
      <c r="BL1019" s="55" t="str">
        <f t="shared" si="218"/>
        <v/>
      </c>
      <c r="BM1019" s="55" t="str">
        <f t="shared" si="218"/>
        <v/>
      </c>
      <c r="BN1019" s="55" t="str">
        <f t="shared" si="218"/>
        <v/>
      </c>
      <c r="BO1019" s="55" t="str">
        <f t="shared" si="218"/>
        <v/>
      </c>
      <c r="BP1019" s="55" t="str">
        <f t="shared" si="218"/>
        <v/>
      </c>
      <c r="BQ1019" s="55" t="str">
        <f t="shared" si="218"/>
        <v/>
      </c>
      <c r="BR1019" s="1" t="str">
        <f t="shared" si="220"/>
        <v>Base</v>
      </c>
      <c r="BS1019" s="1" t="str">
        <f t="shared" si="221"/>
        <v/>
      </c>
      <c r="BT1019" s="3">
        <f t="shared" si="222"/>
        <v>1</v>
      </c>
      <c r="BU1019" s="11">
        <f t="shared" si="223"/>
        <v>-0.94</v>
      </c>
      <c r="BV1019" s="11">
        <f t="shared" si="224"/>
        <v>-0.88</v>
      </c>
      <c r="BW1019" s="11">
        <f t="shared" si="225"/>
        <v>0</v>
      </c>
      <c r="BX1019" s="9">
        <f t="shared" si="226"/>
        <v>-0.94</v>
      </c>
      <c r="BY1019" s="9">
        <f t="shared" si="227"/>
        <v>-0.88</v>
      </c>
      <c r="BZ1019" s="9">
        <f t="shared" si="228"/>
        <v>2</v>
      </c>
    </row>
    <row r="1020" spans="1:78" ht="15.5" x14ac:dyDescent="0.35">
      <c r="A1020"/>
      <c r="B1020"/>
      <c r="C1020"/>
      <c r="D1020"/>
      <c r="E1020"/>
      <c r="F1020"/>
      <c r="G1020"/>
      <c r="H1020"/>
      <c r="I1020" s="13"/>
      <c r="J1020" s="13"/>
      <c r="K1020" s="13"/>
      <c r="L1020"/>
      <c r="M1020"/>
      <c r="N1020"/>
      <c r="O1020"/>
      <c r="P1020"/>
      <c r="Q1020"/>
      <c r="R1020"/>
      <c r="S1020"/>
      <c r="T1020"/>
      <c r="U1020"/>
      <c r="V1020"/>
      <c r="W1020"/>
      <c r="X1020"/>
      <c r="Y1020"/>
      <c r="Z1020"/>
      <c r="AA1020"/>
      <c r="AB1020"/>
      <c r="AC1020"/>
      <c r="AD1020"/>
      <c r="AE1020"/>
      <c r="AF1020" s="13"/>
      <c r="AG1020" s="13"/>
      <c r="AH1020"/>
      <c r="AI1020"/>
      <c r="AJ1020"/>
      <c r="AK1020"/>
      <c r="AL1020"/>
      <c r="AM1020" s="13"/>
      <c r="AN1020" s="13"/>
      <c r="AO1020"/>
      <c r="AP1020"/>
      <c r="AQ1020"/>
      <c r="AR1020"/>
      <c r="AS1020"/>
      <c r="AT1020" s="12">
        <f>VLOOKUP($BR1020,Tables!$D$14:$I$27,2,FALSE)*W1020</f>
        <v>0</v>
      </c>
      <c r="AU1020" s="12">
        <f>VLOOKUP($BR1020,Tables!$D$14:$I$27,3,FALSE)</f>
        <v>0</v>
      </c>
      <c r="AV1020" s="12">
        <f>VLOOKUP($BR1020,Tables!$D$14:$I$27,4,FALSE)*W1020</f>
        <v>0</v>
      </c>
      <c r="AW1020" s="12">
        <f>VLOOKUP($BR1020,Tables!$D$14:$I$27,5,FALSE)*W1020</f>
        <v>0</v>
      </c>
      <c r="AX1020">
        <f>IF(ISERROR(VLOOKUP(V1020,Tables!$A$2:$B$27,2,FALSE))=TRUE,0,VLOOKUP(V1020,Tables!$A$2:$B$27,2,FALSE))*VLOOKUP(BR1020,Tables!$D$14:$J$27,7,FALSE)</f>
        <v>0</v>
      </c>
      <c r="AY1020">
        <f>IF(ISERROR(VLOOKUP(BS1020,Tables!$A$2:$B$31,2,FALSE))=TRUE,0,VLOOKUP(BS1020,Tables!$A$2:$B$31,2,FALSE))</f>
        <v>0</v>
      </c>
      <c r="AZ1020" s="12">
        <f>VLOOKUP($BR1020,Tables!$D$14:$K$27,8,FALSE)</f>
        <v>0</v>
      </c>
      <c r="BA1020" s="12">
        <f>IF(OR(BR1020="T150",BR1020="HYBT150"),W1020*Tables!$L$23,0)</f>
        <v>0</v>
      </c>
      <c r="BB1020" s="12">
        <f>IF(OR(BR1020="T200",BR1020="HYBT200"),W1020*Tables!$E$24,0)</f>
        <v>0</v>
      </c>
      <c r="BC1020" s="14">
        <f t="shared" si="219"/>
        <v>0</v>
      </c>
      <c r="BD1020" s="55" t="str">
        <f t="shared" si="218"/>
        <v/>
      </c>
      <c r="BE1020" s="55" t="str">
        <f t="shared" si="218"/>
        <v/>
      </c>
      <c r="BF1020" s="55" t="str">
        <f t="shared" si="218"/>
        <v/>
      </c>
      <c r="BG1020" s="55" t="str">
        <f t="shared" si="218"/>
        <v/>
      </c>
      <c r="BH1020" s="55" t="str">
        <f t="shared" si="218"/>
        <v/>
      </c>
      <c r="BI1020" s="55" t="str">
        <f t="shared" si="218"/>
        <v/>
      </c>
      <c r="BJ1020" s="55" t="str">
        <f t="shared" si="218"/>
        <v/>
      </c>
      <c r="BK1020" s="55" t="str">
        <f t="shared" si="218"/>
        <v/>
      </c>
      <c r="BL1020" s="55" t="str">
        <f t="shared" si="218"/>
        <v/>
      </c>
      <c r="BM1020" s="55" t="str">
        <f t="shared" si="218"/>
        <v/>
      </c>
      <c r="BN1020" s="55" t="str">
        <f t="shared" si="218"/>
        <v/>
      </c>
      <c r="BO1020" s="55" t="str">
        <f t="shared" si="218"/>
        <v/>
      </c>
      <c r="BP1020" s="55" t="str">
        <f t="shared" si="218"/>
        <v/>
      </c>
      <c r="BQ1020" s="55" t="str">
        <f t="shared" si="218"/>
        <v/>
      </c>
      <c r="BR1020" s="1" t="str">
        <f t="shared" si="220"/>
        <v>Base</v>
      </c>
      <c r="BS1020" s="1" t="str">
        <f t="shared" si="221"/>
        <v/>
      </c>
      <c r="BT1020" s="3">
        <f t="shared" si="222"/>
        <v>1</v>
      </c>
      <c r="BU1020" s="11">
        <f t="shared" si="223"/>
        <v>-0.94</v>
      </c>
      <c r="BV1020" s="11">
        <f t="shared" si="224"/>
        <v>-0.88</v>
      </c>
      <c r="BW1020" s="11">
        <f t="shared" si="225"/>
        <v>0</v>
      </c>
      <c r="BX1020" s="9">
        <f t="shared" si="226"/>
        <v>-0.94</v>
      </c>
      <c r="BY1020" s="9">
        <f t="shared" si="227"/>
        <v>-0.88</v>
      </c>
      <c r="BZ1020" s="9">
        <f t="shared" si="228"/>
        <v>2</v>
      </c>
    </row>
    <row r="1021" spans="1:78" ht="15.5" x14ac:dyDescent="0.35">
      <c r="A1021"/>
      <c r="B1021"/>
      <c r="C1021"/>
      <c r="D1021"/>
      <c r="E1021"/>
      <c r="F1021"/>
      <c r="G1021"/>
      <c r="H1021"/>
      <c r="I1021" s="13"/>
      <c r="J1021" s="13"/>
      <c r="K1021" s="13"/>
      <c r="L1021"/>
      <c r="M1021"/>
      <c r="N1021"/>
      <c r="O1021"/>
      <c r="P1021"/>
      <c r="Q1021"/>
      <c r="R1021"/>
      <c r="S1021"/>
      <c r="T1021"/>
      <c r="U1021"/>
      <c r="V1021"/>
      <c r="W1021"/>
      <c r="X1021"/>
      <c r="Y1021"/>
      <c r="Z1021"/>
      <c r="AA1021"/>
      <c r="AB1021"/>
      <c r="AC1021"/>
      <c r="AD1021"/>
      <c r="AE1021"/>
      <c r="AF1021" s="13"/>
      <c r="AG1021" s="13"/>
      <c r="AH1021"/>
      <c r="AI1021"/>
      <c r="AJ1021"/>
      <c r="AK1021"/>
      <c r="AL1021"/>
      <c r="AM1021" s="13"/>
      <c r="AN1021" s="13"/>
      <c r="AO1021"/>
      <c r="AP1021"/>
      <c r="AQ1021"/>
      <c r="AR1021"/>
      <c r="AS1021"/>
      <c r="AT1021" s="12">
        <f>VLOOKUP($BR1021,Tables!$D$14:$I$27,2,FALSE)*W1021</f>
        <v>0</v>
      </c>
      <c r="AU1021" s="12">
        <f>VLOOKUP($BR1021,Tables!$D$14:$I$27,3,FALSE)</f>
        <v>0</v>
      </c>
      <c r="AV1021" s="12">
        <f>VLOOKUP($BR1021,Tables!$D$14:$I$27,4,FALSE)*W1021</f>
        <v>0</v>
      </c>
      <c r="AW1021" s="12">
        <f>VLOOKUP($BR1021,Tables!$D$14:$I$27,5,FALSE)*W1021</f>
        <v>0</v>
      </c>
      <c r="AX1021">
        <f>IF(ISERROR(VLOOKUP(V1021,Tables!$A$2:$B$27,2,FALSE))=TRUE,0,VLOOKUP(V1021,Tables!$A$2:$B$27,2,FALSE))*VLOOKUP(BR1021,Tables!$D$14:$J$27,7,FALSE)</f>
        <v>0</v>
      </c>
      <c r="AY1021">
        <f>IF(ISERROR(VLOOKUP(BS1021,Tables!$A$2:$B$31,2,FALSE))=TRUE,0,VLOOKUP(BS1021,Tables!$A$2:$B$31,2,FALSE))</f>
        <v>0</v>
      </c>
      <c r="AZ1021" s="12">
        <f>VLOOKUP($BR1021,Tables!$D$14:$K$27,8,FALSE)</f>
        <v>0</v>
      </c>
      <c r="BA1021" s="12">
        <f>IF(OR(BR1021="T150",BR1021="HYBT150"),W1021*Tables!$L$23,0)</f>
        <v>0</v>
      </c>
      <c r="BB1021" s="12">
        <f>IF(OR(BR1021="T200",BR1021="HYBT200"),W1021*Tables!$E$24,0)</f>
        <v>0</v>
      </c>
      <c r="BC1021" s="14">
        <f t="shared" si="219"/>
        <v>0</v>
      </c>
      <c r="BD1021" s="55" t="str">
        <f t="shared" si="218"/>
        <v/>
      </c>
      <c r="BE1021" s="55" t="str">
        <f t="shared" si="218"/>
        <v/>
      </c>
      <c r="BF1021" s="55" t="str">
        <f t="shared" si="218"/>
        <v/>
      </c>
      <c r="BG1021" s="55" t="str">
        <f t="shared" si="218"/>
        <v/>
      </c>
      <c r="BH1021" s="55" t="str">
        <f t="shared" si="218"/>
        <v/>
      </c>
      <c r="BI1021" s="55" t="str">
        <f t="shared" si="218"/>
        <v/>
      </c>
      <c r="BJ1021" s="55" t="str">
        <f t="shared" si="218"/>
        <v/>
      </c>
      <c r="BK1021" s="55" t="str">
        <f t="shared" si="218"/>
        <v/>
      </c>
      <c r="BL1021" s="55" t="str">
        <f t="shared" si="218"/>
        <v/>
      </c>
      <c r="BM1021" s="55" t="str">
        <f t="shared" si="218"/>
        <v/>
      </c>
      <c r="BN1021" s="55" t="str">
        <f t="shared" si="218"/>
        <v/>
      </c>
      <c r="BO1021" s="55" t="str">
        <f t="shared" si="218"/>
        <v/>
      </c>
      <c r="BP1021" s="55" t="str">
        <f t="shared" si="218"/>
        <v/>
      </c>
      <c r="BQ1021" s="55" t="str">
        <f t="shared" si="218"/>
        <v/>
      </c>
      <c r="BR1021" s="1" t="str">
        <f t="shared" si="220"/>
        <v>Base</v>
      </c>
      <c r="BS1021" s="1" t="str">
        <f t="shared" si="221"/>
        <v/>
      </c>
      <c r="BT1021" s="3">
        <f t="shared" si="222"/>
        <v>1</v>
      </c>
      <c r="BU1021" s="11">
        <f t="shared" si="223"/>
        <v>-0.94</v>
      </c>
      <c r="BV1021" s="11">
        <f t="shared" si="224"/>
        <v>-0.88</v>
      </c>
      <c r="BW1021" s="11">
        <f t="shared" si="225"/>
        <v>0</v>
      </c>
      <c r="BX1021" s="9">
        <f t="shared" si="226"/>
        <v>-0.94</v>
      </c>
      <c r="BY1021" s="9">
        <f t="shared" si="227"/>
        <v>-0.88</v>
      </c>
      <c r="BZ1021" s="9">
        <f t="shared" si="228"/>
        <v>2</v>
      </c>
    </row>
    <row r="1022" spans="1:78" ht="15.5" x14ac:dyDescent="0.35">
      <c r="A1022"/>
      <c r="B1022"/>
      <c r="C1022"/>
      <c r="D1022"/>
      <c r="E1022"/>
      <c r="F1022"/>
      <c r="G1022"/>
      <c r="H1022"/>
      <c r="I1022" s="13"/>
      <c r="J1022" s="13"/>
      <c r="K1022" s="13"/>
      <c r="L1022"/>
      <c r="M1022"/>
      <c r="N1022"/>
      <c r="O1022"/>
      <c r="P1022"/>
      <c r="Q1022"/>
      <c r="R1022"/>
      <c r="S1022"/>
      <c r="T1022"/>
      <c r="U1022"/>
      <c r="V1022"/>
      <c r="W1022"/>
      <c r="X1022"/>
      <c r="Y1022"/>
      <c r="Z1022"/>
      <c r="AA1022"/>
      <c r="AB1022"/>
      <c r="AC1022"/>
      <c r="AD1022"/>
      <c r="AE1022"/>
      <c r="AF1022" s="13"/>
      <c r="AG1022" s="13"/>
      <c r="AH1022"/>
      <c r="AI1022"/>
      <c r="AJ1022"/>
      <c r="AK1022"/>
      <c r="AL1022"/>
      <c r="AM1022" s="13"/>
      <c r="AN1022" s="13"/>
      <c r="AO1022"/>
      <c r="AP1022"/>
      <c r="AQ1022"/>
      <c r="AR1022"/>
      <c r="AS1022"/>
      <c r="AT1022" s="12">
        <f>VLOOKUP($BR1022,Tables!$D$14:$I$27,2,FALSE)*W1022</f>
        <v>0</v>
      </c>
      <c r="AU1022" s="12">
        <f>VLOOKUP($BR1022,Tables!$D$14:$I$27,3,FALSE)</f>
        <v>0</v>
      </c>
      <c r="AV1022" s="12">
        <f>VLOOKUP($BR1022,Tables!$D$14:$I$27,4,FALSE)*W1022</f>
        <v>0</v>
      </c>
      <c r="AW1022" s="12">
        <f>VLOOKUP($BR1022,Tables!$D$14:$I$27,5,FALSE)*W1022</f>
        <v>0</v>
      </c>
      <c r="AX1022">
        <f>IF(ISERROR(VLOOKUP(V1022,Tables!$A$2:$B$27,2,FALSE))=TRUE,0,VLOOKUP(V1022,Tables!$A$2:$B$27,2,FALSE))*VLOOKUP(BR1022,Tables!$D$14:$J$27,7,FALSE)</f>
        <v>0</v>
      </c>
      <c r="AY1022">
        <f>IF(ISERROR(VLOOKUP(BS1022,Tables!$A$2:$B$31,2,FALSE))=TRUE,0,VLOOKUP(BS1022,Tables!$A$2:$B$31,2,FALSE))</f>
        <v>0</v>
      </c>
      <c r="AZ1022" s="12">
        <f>VLOOKUP($BR1022,Tables!$D$14:$K$27,8,FALSE)</f>
        <v>0</v>
      </c>
      <c r="BA1022" s="12">
        <f>IF(OR(BR1022="T150",BR1022="HYBT150"),W1022*Tables!$L$23,0)</f>
        <v>0</v>
      </c>
      <c r="BB1022" s="12">
        <f>IF(OR(BR1022="T200",BR1022="HYBT200"),W1022*Tables!$E$24,0)</f>
        <v>0</v>
      </c>
      <c r="BC1022" s="14">
        <f t="shared" si="219"/>
        <v>0</v>
      </c>
      <c r="BD1022" s="55" t="str">
        <f t="shared" si="218"/>
        <v/>
      </c>
      <c r="BE1022" s="55" t="str">
        <f t="shared" si="218"/>
        <v/>
      </c>
      <c r="BF1022" s="55" t="str">
        <f t="shared" si="218"/>
        <v/>
      </c>
      <c r="BG1022" s="55" t="str">
        <f t="shared" si="218"/>
        <v/>
      </c>
      <c r="BH1022" s="55" t="str">
        <f t="shared" si="218"/>
        <v/>
      </c>
      <c r="BI1022" s="55" t="str">
        <f t="shared" si="218"/>
        <v/>
      </c>
      <c r="BJ1022" s="55" t="str">
        <f t="shared" si="218"/>
        <v/>
      </c>
      <c r="BK1022" s="55" t="str">
        <f t="shared" si="218"/>
        <v/>
      </c>
      <c r="BL1022" s="55" t="str">
        <f t="shared" si="218"/>
        <v/>
      </c>
      <c r="BM1022" s="55" t="str">
        <f t="shared" si="218"/>
        <v/>
      </c>
      <c r="BN1022" s="55" t="str">
        <f t="shared" si="218"/>
        <v/>
      </c>
      <c r="BO1022" s="55" t="str">
        <f t="shared" si="218"/>
        <v/>
      </c>
      <c r="BP1022" s="55" t="str">
        <f t="shared" si="218"/>
        <v/>
      </c>
      <c r="BQ1022" s="55" t="str">
        <f t="shared" si="218"/>
        <v/>
      </c>
      <c r="BR1022" s="1" t="str">
        <f t="shared" si="220"/>
        <v>Base</v>
      </c>
      <c r="BS1022" s="1" t="str">
        <f t="shared" si="221"/>
        <v/>
      </c>
      <c r="BT1022" s="3">
        <f t="shared" si="222"/>
        <v>1</v>
      </c>
      <c r="BU1022" s="11">
        <f t="shared" si="223"/>
        <v>-0.94</v>
      </c>
      <c r="BV1022" s="11">
        <f t="shared" si="224"/>
        <v>-0.88</v>
      </c>
      <c r="BW1022" s="11">
        <f t="shared" si="225"/>
        <v>0</v>
      </c>
      <c r="BX1022" s="9">
        <f t="shared" si="226"/>
        <v>-0.94</v>
      </c>
      <c r="BY1022" s="9">
        <f t="shared" si="227"/>
        <v>-0.88</v>
      </c>
      <c r="BZ1022" s="9">
        <f t="shared" si="228"/>
        <v>2</v>
      </c>
    </row>
    <row r="1023" spans="1:78" ht="15.5" x14ac:dyDescent="0.35">
      <c r="A1023"/>
      <c r="B1023"/>
      <c r="C1023"/>
      <c r="D1023"/>
      <c r="E1023"/>
      <c r="F1023"/>
      <c r="G1023"/>
      <c r="H1023"/>
      <c r="I1023" s="13"/>
      <c r="J1023" s="13"/>
      <c r="K1023" s="13"/>
      <c r="L1023"/>
      <c r="M1023"/>
      <c r="N1023"/>
      <c r="O1023"/>
      <c r="P1023"/>
      <c r="Q1023"/>
      <c r="R1023"/>
      <c r="S1023"/>
      <c r="T1023"/>
      <c r="U1023"/>
      <c r="V1023"/>
      <c r="W1023"/>
      <c r="X1023"/>
      <c r="Y1023"/>
      <c r="Z1023"/>
      <c r="AA1023"/>
      <c r="AB1023"/>
      <c r="AC1023"/>
      <c r="AD1023"/>
      <c r="AE1023"/>
      <c r="AF1023" s="13"/>
      <c r="AG1023" s="13"/>
      <c r="AH1023"/>
      <c r="AI1023"/>
      <c r="AJ1023"/>
      <c r="AK1023"/>
      <c r="AL1023"/>
      <c r="AM1023" s="13"/>
      <c r="AN1023" s="13"/>
      <c r="AO1023"/>
      <c r="AP1023"/>
      <c r="AQ1023"/>
      <c r="AR1023"/>
      <c r="AS1023"/>
      <c r="AT1023" s="12">
        <f>VLOOKUP($BR1023,Tables!$D$14:$I$27,2,FALSE)*W1023</f>
        <v>0</v>
      </c>
      <c r="AU1023" s="12">
        <f>VLOOKUP($BR1023,Tables!$D$14:$I$27,3,FALSE)</f>
        <v>0</v>
      </c>
      <c r="AV1023" s="12">
        <f>VLOOKUP($BR1023,Tables!$D$14:$I$27,4,FALSE)*W1023</f>
        <v>0</v>
      </c>
      <c r="AW1023" s="12">
        <f>VLOOKUP($BR1023,Tables!$D$14:$I$27,5,FALSE)*W1023</f>
        <v>0</v>
      </c>
      <c r="AX1023">
        <f>IF(ISERROR(VLOOKUP(V1023,Tables!$A$2:$B$27,2,FALSE))=TRUE,0,VLOOKUP(V1023,Tables!$A$2:$B$27,2,FALSE))*VLOOKUP(BR1023,Tables!$D$14:$J$27,7,FALSE)</f>
        <v>0</v>
      </c>
      <c r="AY1023">
        <f>IF(ISERROR(VLOOKUP(BS1023,Tables!$A$2:$B$31,2,FALSE))=TRUE,0,VLOOKUP(BS1023,Tables!$A$2:$B$31,2,FALSE))</f>
        <v>0</v>
      </c>
      <c r="AZ1023" s="12">
        <f>VLOOKUP($BR1023,Tables!$D$14:$K$27,8,FALSE)</f>
        <v>0</v>
      </c>
      <c r="BA1023" s="12">
        <f>IF(OR(BR1023="T150",BR1023="HYBT150"),W1023*Tables!$L$23,0)</f>
        <v>0</v>
      </c>
      <c r="BB1023" s="12">
        <f>IF(OR(BR1023="T200",BR1023="HYBT200"),W1023*Tables!$E$24,0)</f>
        <v>0</v>
      </c>
      <c r="BC1023" s="14">
        <f t="shared" si="219"/>
        <v>0</v>
      </c>
      <c r="BD1023" s="55" t="str">
        <f t="shared" si="218"/>
        <v/>
      </c>
      <c r="BE1023" s="55" t="str">
        <f t="shared" si="218"/>
        <v/>
      </c>
      <c r="BF1023" s="55" t="str">
        <f t="shared" si="218"/>
        <v/>
      </c>
      <c r="BG1023" s="55" t="str">
        <f t="shared" si="218"/>
        <v/>
      </c>
      <c r="BH1023" s="55" t="str">
        <f t="shared" si="218"/>
        <v/>
      </c>
      <c r="BI1023" s="55" t="str">
        <f t="shared" si="218"/>
        <v/>
      </c>
      <c r="BJ1023" s="55" t="str">
        <f t="shared" si="218"/>
        <v/>
      </c>
      <c r="BK1023" s="55" t="str">
        <f t="shared" si="218"/>
        <v/>
      </c>
      <c r="BL1023" s="55" t="str">
        <f t="shared" si="218"/>
        <v/>
      </c>
      <c r="BM1023" s="55" t="str">
        <f t="shared" si="218"/>
        <v/>
      </c>
      <c r="BN1023" s="55" t="str">
        <f t="shared" si="218"/>
        <v/>
      </c>
      <c r="BO1023" s="55" t="str">
        <f t="shared" si="218"/>
        <v/>
      </c>
      <c r="BP1023" s="55" t="str">
        <f t="shared" si="218"/>
        <v/>
      </c>
      <c r="BQ1023" s="55" t="str">
        <f t="shared" si="218"/>
        <v/>
      </c>
      <c r="BR1023" s="1" t="str">
        <f t="shared" si="220"/>
        <v>Base</v>
      </c>
      <c r="BS1023" s="1" t="str">
        <f t="shared" si="221"/>
        <v/>
      </c>
      <c r="BT1023" s="3">
        <f t="shared" si="222"/>
        <v>1</v>
      </c>
      <c r="BU1023" s="11">
        <f t="shared" si="223"/>
        <v>-0.94</v>
      </c>
      <c r="BV1023" s="11">
        <f t="shared" si="224"/>
        <v>-0.88</v>
      </c>
      <c r="BW1023" s="11">
        <f t="shared" si="225"/>
        <v>0</v>
      </c>
      <c r="BX1023" s="9">
        <f t="shared" si="226"/>
        <v>-0.94</v>
      </c>
      <c r="BY1023" s="9">
        <f t="shared" si="227"/>
        <v>-0.88</v>
      </c>
      <c r="BZ1023" s="9">
        <f t="shared" si="228"/>
        <v>2</v>
      </c>
    </row>
    <row r="1024" spans="1:78" ht="15.5" x14ac:dyDescent="0.35">
      <c r="A1024"/>
      <c r="B1024"/>
      <c r="C1024"/>
      <c r="D1024"/>
      <c r="E1024"/>
      <c r="F1024"/>
      <c r="G1024"/>
      <c r="H1024"/>
      <c r="I1024" s="13"/>
      <c r="J1024" s="13"/>
      <c r="K1024" s="13"/>
      <c r="L1024"/>
      <c r="M1024"/>
      <c r="N1024"/>
      <c r="O1024"/>
      <c r="P1024"/>
      <c r="Q1024"/>
      <c r="R1024"/>
      <c r="S1024"/>
      <c r="T1024"/>
      <c r="U1024"/>
      <c r="V1024"/>
      <c r="W1024"/>
      <c r="X1024"/>
      <c r="Y1024"/>
      <c r="Z1024"/>
      <c r="AA1024"/>
      <c r="AB1024"/>
      <c r="AC1024"/>
      <c r="AD1024"/>
      <c r="AE1024"/>
      <c r="AF1024" s="13"/>
      <c r="AG1024" s="13"/>
      <c r="AH1024"/>
      <c r="AI1024"/>
      <c r="AJ1024"/>
      <c r="AK1024"/>
      <c r="AL1024"/>
      <c r="AM1024" s="13"/>
      <c r="AN1024" s="13"/>
      <c r="AO1024"/>
      <c r="AP1024"/>
      <c r="AQ1024"/>
      <c r="AR1024"/>
      <c r="AS1024"/>
      <c r="AT1024" s="12">
        <f>VLOOKUP($BR1024,Tables!$D$14:$I$27,2,FALSE)*W1024</f>
        <v>0</v>
      </c>
      <c r="AU1024" s="12">
        <f>VLOOKUP($BR1024,Tables!$D$14:$I$27,3,FALSE)</f>
        <v>0</v>
      </c>
      <c r="AV1024" s="12">
        <f>VLOOKUP($BR1024,Tables!$D$14:$I$27,4,FALSE)*W1024</f>
        <v>0</v>
      </c>
      <c r="AW1024" s="12">
        <f>VLOOKUP($BR1024,Tables!$D$14:$I$27,5,FALSE)*W1024</f>
        <v>0</v>
      </c>
      <c r="AX1024">
        <f>IF(ISERROR(VLOOKUP(V1024,Tables!$A$2:$B$27,2,FALSE))=TRUE,0,VLOOKUP(V1024,Tables!$A$2:$B$27,2,FALSE))*VLOOKUP(BR1024,Tables!$D$14:$J$27,7,FALSE)</f>
        <v>0</v>
      </c>
      <c r="AY1024">
        <f>IF(ISERROR(VLOOKUP(BS1024,Tables!$A$2:$B$31,2,FALSE))=TRUE,0,VLOOKUP(BS1024,Tables!$A$2:$B$31,2,FALSE))</f>
        <v>0</v>
      </c>
      <c r="AZ1024" s="12">
        <f>VLOOKUP($BR1024,Tables!$D$14:$K$27,8,FALSE)</f>
        <v>0</v>
      </c>
      <c r="BA1024" s="12">
        <f>IF(OR(BR1024="T150",BR1024="HYBT150"),W1024*Tables!$L$23,0)</f>
        <v>0</v>
      </c>
      <c r="BB1024" s="12">
        <f>IF(OR(BR1024="T200",BR1024="HYBT200"),W1024*Tables!$E$24,0)</f>
        <v>0</v>
      </c>
      <c r="BC1024" s="14">
        <f t="shared" si="219"/>
        <v>0</v>
      </c>
      <c r="BD1024" s="55" t="str">
        <f t="shared" si="218"/>
        <v/>
      </c>
      <c r="BE1024" s="55" t="str">
        <f t="shared" si="218"/>
        <v/>
      </c>
      <c r="BF1024" s="55" t="str">
        <f t="shared" si="218"/>
        <v/>
      </c>
      <c r="BG1024" s="55" t="str">
        <f t="shared" si="218"/>
        <v/>
      </c>
      <c r="BH1024" s="55" t="str">
        <f t="shared" si="218"/>
        <v/>
      </c>
      <c r="BI1024" s="55" t="str">
        <f t="shared" si="218"/>
        <v/>
      </c>
      <c r="BJ1024" s="55" t="str">
        <f t="shared" si="218"/>
        <v/>
      </c>
      <c r="BK1024" s="55" t="str">
        <f t="shared" si="218"/>
        <v/>
      </c>
      <c r="BL1024" s="55" t="str">
        <f t="shared" si="218"/>
        <v/>
      </c>
      <c r="BM1024" s="55" t="str">
        <f t="shared" si="218"/>
        <v/>
      </c>
      <c r="BN1024" s="55" t="str">
        <f t="shared" si="218"/>
        <v/>
      </c>
      <c r="BO1024" s="55" t="str">
        <f t="shared" si="218"/>
        <v/>
      </c>
      <c r="BP1024" s="55" t="str">
        <f t="shared" si="218"/>
        <v/>
      </c>
      <c r="BQ1024" s="55" t="str">
        <f t="shared" si="218"/>
        <v/>
      </c>
      <c r="BR1024" s="1" t="str">
        <f t="shared" si="220"/>
        <v>Base</v>
      </c>
      <c r="BS1024" s="1" t="str">
        <f t="shared" si="221"/>
        <v/>
      </c>
      <c r="BT1024" s="3">
        <f t="shared" si="222"/>
        <v>1</v>
      </c>
      <c r="BU1024" s="11">
        <f t="shared" si="223"/>
        <v>-0.94</v>
      </c>
      <c r="BV1024" s="11">
        <f t="shared" si="224"/>
        <v>-0.88</v>
      </c>
      <c r="BW1024" s="11">
        <f t="shared" si="225"/>
        <v>0</v>
      </c>
      <c r="BX1024" s="9">
        <f t="shared" si="226"/>
        <v>-0.94</v>
      </c>
      <c r="BY1024" s="9">
        <f t="shared" si="227"/>
        <v>-0.88</v>
      </c>
      <c r="BZ1024" s="9">
        <f t="shared" si="228"/>
        <v>2</v>
      </c>
    </row>
    <row r="1025" spans="1:78" ht="15.5" x14ac:dyDescent="0.35">
      <c r="A1025"/>
      <c r="B1025"/>
      <c r="C1025"/>
      <c r="D1025"/>
      <c r="E1025"/>
      <c r="F1025"/>
      <c r="G1025"/>
      <c r="H1025"/>
      <c r="I1025" s="13"/>
      <c r="J1025" s="13"/>
      <c r="K1025" s="13"/>
      <c r="L1025"/>
      <c r="M1025"/>
      <c r="N1025"/>
      <c r="O1025"/>
      <c r="P1025"/>
      <c r="Q1025"/>
      <c r="R1025"/>
      <c r="S1025"/>
      <c r="T1025"/>
      <c r="U1025"/>
      <c r="V1025"/>
      <c r="W1025"/>
      <c r="X1025"/>
      <c r="Y1025"/>
      <c r="Z1025"/>
      <c r="AA1025"/>
      <c r="AB1025"/>
      <c r="AC1025"/>
      <c r="AD1025"/>
      <c r="AE1025"/>
      <c r="AF1025" s="13"/>
      <c r="AG1025" s="13"/>
      <c r="AH1025"/>
      <c r="AI1025"/>
      <c r="AJ1025"/>
      <c r="AK1025"/>
      <c r="AL1025"/>
      <c r="AM1025" s="13"/>
      <c r="AN1025" s="13"/>
      <c r="AO1025"/>
      <c r="AP1025"/>
      <c r="AQ1025"/>
      <c r="AR1025"/>
      <c r="AS1025"/>
      <c r="AT1025" s="12">
        <f>VLOOKUP($BR1025,Tables!$D$14:$I$27,2,FALSE)*W1025</f>
        <v>0</v>
      </c>
      <c r="AU1025" s="12">
        <f>VLOOKUP($BR1025,Tables!$D$14:$I$27,3,FALSE)</f>
        <v>0</v>
      </c>
      <c r="AV1025" s="12">
        <f>VLOOKUP($BR1025,Tables!$D$14:$I$27,4,FALSE)*W1025</f>
        <v>0</v>
      </c>
      <c r="AW1025" s="12">
        <f>VLOOKUP($BR1025,Tables!$D$14:$I$27,5,FALSE)*W1025</f>
        <v>0</v>
      </c>
      <c r="AX1025">
        <f>IF(ISERROR(VLOOKUP(V1025,Tables!$A$2:$B$27,2,FALSE))=TRUE,0,VLOOKUP(V1025,Tables!$A$2:$B$27,2,FALSE))*VLOOKUP(BR1025,Tables!$D$14:$J$27,7,FALSE)</f>
        <v>0</v>
      </c>
      <c r="AY1025">
        <f>IF(ISERROR(VLOOKUP(BS1025,Tables!$A$2:$B$31,2,FALSE))=TRUE,0,VLOOKUP(BS1025,Tables!$A$2:$B$31,2,FALSE))</f>
        <v>0</v>
      </c>
      <c r="AZ1025" s="12">
        <f>VLOOKUP($BR1025,Tables!$D$14:$K$27,8,FALSE)</f>
        <v>0</v>
      </c>
      <c r="BA1025" s="12">
        <f>IF(OR(BR1025="T150",BR1025="HYBT150"),W1025*Tables!$L$23,0)</f>
        <v>0</v>
      </c>
      <c r="BB1025" s="12">
        <f>IF(OR(BR1025="T200",BR1025="HYBT200"),W1025*Tables!$E$24,0)</f>
        <v>0</v>
      </c>
      <c r="BC1025" s="14">
        <f t="shared" si="219"/>
        <v>0</v>
      </c>
      <c r="BD1025" s="55" t="str">
        <f t="shared" si="218"/>
        <v/>
      </c>
      <c r="BE1025" s="55" t="str">
        <f t="shared" si="218"/>
        <v/>
      </c>
      <c r="BF1025" s="55" t="str">
        <f t="shared" si="218"/>
        <v/>
      </c>
      <c r="BG1025" s="55" t="str">
        <f t="shared" si="218"/>
        <v/>
      </c>
      <c r="BH1025" s="55" t="str">
        <f t="shared" si="218"/>
        <v/>
      </c>
      <c r="BI1025" s="55" t="str">
        <f t="shared" si="218"/>
        <v/>
      </c>
      <c r="BJ1025" s="55" t="str">
        <f t="shared" si="218"/>
        <v/>
      </c>
      <c r="BK1025" s="55" t="str">
        <f t="shared" si="218"/>
        <v/>
      </c>
      <c r="BL1025" s="55" t="str">
        <f t="shared" si="218"/>
        <v/>
      </c>
      <c r="BM1025" s="55" t="str">
        <f t="shared" si="218"/>
        <v/>
      </c>
      <c r="BN1025" s="55" t="str">
        <f t="shared" si="218"/>
        <v/>
      </c>
      <c r="BO1025" s="55" t="str">
        <f t="shared" si="218"/>
        <v/>
      </c>
      <c r="BP1025" s="55" t="str">
        <f t="shared" si="218"/>
        <v/>
      </c>
      <c r="BQ1025" s="55" t="str">
        <f t="shared" si="218"/>
        <v/>
      </c>
      <c r="BR1025" s="1" t="str">
        <f t="shared" si="220"/>
        <v>Base</v>
      </c>
      <c r="BS1025" s="1" t="str">
        <f t="shared" si="221"/>
        <v/>
      </c>
      <c r="BT1025" s="3">
        <f t="shared" si="222"/>
        <v>1</v>
      </c>
      <c r="BU1025" s="11">
        <f t="shared" si="223"/>
        <v>-0.94</v>
      </c>
      <c r="BV1025" s="11">
        <f t="shared" si="224"/>
        <v>-0.88</v>
      </c>
      <c r="BW1025" s="11">
        <f t="shared" si="225"/>
        <v>0</v>
      </c>
      <c r="BX1025" s="9">
        <f t="shared" si="226"/>
        <v>-0.94</v>
      </c>
      <c r="BY1025" s="9">
        <f t="shared" si="227"/>
        <v>-0.88</v>
      </c>
      <c r="BZ1025" s="9">
        <f t="shared" si="228"/>
        <v>2</v>
      </c>
    </row>
    <row r="1026" spans="1:78" ht="15.5" x14ac:dyDescent="0.35">
      <c r="A1026"/>
      <c r="B1026"/>
      <c r="C1026"/>
      <c r="D1026"/>
      <c r="E1026"/>
      <c r="F1026"/>
      <c r="G1026"/>
      <c r="H1026"/>
      <c r="I1026" s="13"/>
      <c r="J1026" s="13"/>
      <c r="K1026" s="13"/>
      <c r="L1026"/>
      <c r="M1026"/>
      <c r="N1026"/>
      <c r="O1026"/>
      <c r="P1026"/>
      <c r="Q1026"/>
      <c r="R1026"/>
      <c r="S1026"/>
      <c r="T1026"/>
      <c r="U1026"/>
      <c r="V1026"/>
      <c r="W1026"/>
      <c r="X1026"/>
      <c r="Y1026"/>
      <c r="Z1026"/>
      <c r="AA1026"/>
      <c r="AB1026"/>
      <c r="AC1026"/>
      <c r="AD1026"/>
      <c r="AE1026"/>
      <c r="AF1026" s="13"/>
      <c r="AG1026" s="13"/>
      <c r="AH1026"/>
      <c r="AI1026"/>
      <c r="AJ1026"/>
      <c r="AK1026"/>
      <c r="AL1026"/>
      <c r="AM1026" s="13"/>
      <c r="AN1026" s="13"/>
      <c r="AO1026"/>
      <c r="AP1026"/>
      <c r="AQ1026"/>
      <c r="AR1026"/>
      <c r="AS1026"/>
      <c r="AT1026" s="12">
        <f>VLOOKUP($BR1026,Tables!$D$14:$I$27,2,FALSE)*W1026</f>
        <v>0</v>
      </c>
      <c r="AU1026" s="12">
        <f>VLOOKUP($BR1026,Tables!$D$14:$I$27,3,FALSE)</f>
        <v>0</v>
      </c>
      <c r="AV1026" s="12">
        <f>VLOOKUP($BR1026,Tables!$D$14:$I$27,4,FALSE)*W1026</f>
        <v>0</v>
      </c>
      <c r="AW1026" s="12">
        <f>VLOOKUP($BR1026,Tables!$D$14:$I$27,5,FALSE)*W1026</f>
        <v>0</v>
      </c>
      <c r="AX1026">
        <f>IF(ISERROR(VLOOKUP(V1026,Tables!$A$2:$B$27,2,FALSE))=TRUE,0,VLOOKUP(V1026,Tables!$A$2:$B$27,2,FALSE))*VLOOKUP(BR1026,Tables!$D$14:$J$27,7,FALSE)</f>
        <v>0</v>
      </c>
      <c r="AY1026">
        <f>IF(ISERROR(VLOOKUP(BS1026,Tables!$A$2:$B$31,2,FALSE))=TRUE,0,VLOOKUP(BS1026,Tables!$A$2:$B$31,2,FALSE))</f>
        <v>0</v>
      </c>
      <c r="AZ1026" s="12">
        <f>VLOOKUP($BR1026,Tables!$D$14:$K$27,8,FALSE)</f>
        <v>0</v>
      </c>
      <c r="BA1026" s="12">
        <f>IF(OR(BR1026="T150",BR1026="HYBT150"),W1026*Tables!$L$23,0)</f>
        <v>0</v>
      </c>
      <c r="BB1026" s="12">
        <f>IF(OR(BR1026="T200",BR1026="HYBT200"),W1026*Tables!$E$24,0)</f>
        <v>0</v>
      </c>
      <c r="BC1026" s="14">
        <f t="shared" si="219"/>
        <v>0</v>
      </c>
      <c r="BD1026" s="55" t="str">
        <f t="shared" si="218"/>
        <v/>
      </c>
      <c r="BE1026" s="55" t="str">
        <f t="shared" si="218"/>
        <v/>
      </c>
      <c r="BF1026" s="55" t="str">
        <f t="shared" si="218"/>
        <v/>
      </c>
      <c r="BG1026" s="55" t="str">
        <f t="shared" si="218"/>
        <v/>
      </c>
      <c r="BH1026" s="55" t="str">
        <f t="shared" si="218"/>
        <v/>
      </c>
      <c r="BI1026" s="55" t="str">
        <f t="shared" si="218"/>
        <v/>
      </c>
      <c r="BJ1026" s="55" t="str">
        <f t="shared" si="218"/>
        <v/>
      </c>
      <c r="BK1026" s="55" t="str">
        <f t="shared" si="218"/>
        <v/>
      </c>
      <c r="BL1026" s="55" t="str">
        <f t="shared" si="218"/>
        <v/>
      </c>
      <c r="BM1026" s="55" t="str">
        <f t="shared" si="218"/>
        <v/>
      </c>
      <c r="BN1026" s="55" t="str">
        <f t="shared" si="218"/>
        <v/>
      </c>
      <c r="BO1026" s="55" t="str">
        <f t="shared" si="218"/>
        <v/>
      </c>
      <c r="BP1026" s="55" t="str">
        <f t="shared" si="218"/>
        <v/>
      </c>
      <c r="BQ1026" s="55" t="str">
        <f t="shared" si="218"/>
        <v/>
      </c>
      <c r="BR1026" s="1" t="str">
        <f t="shared" si="220"/>
        <v>Base</v>
      </c>
      <c r="BS1026" s="1" t="str">
        <f t="shared" si="221"/>
        <v/>
      </c>
      <c r="BT1026" s="3">
        <f t="shared" si="222"/>
        <v>1</v>
      </c>
      <c r="BU1026" s="11">
        <f t="shared" si="223"/>
        <v>-0.94</v>
      </c>
      <c r="BV1026" s="11">
        <f t="shared" si="224"/>
        <v>-0.88</v>
      </c>
      <c r="BW1026" s="11">
        <f t="shared" si="225"/>
        <v>0</v>
      </c>
      <c r="BX1026" s="9">
        <f t="shared" si="226"/>
        <v>-0.94</v>
      </c>
      <c r="BY1026" s="9">
        <f t="shared" si="227"/>
        <v>-0.88</v>
      </c>
      <c r="BZ1026" s="9">
        <f t="shared" si="228"/>
        <v>2</v>
      </c>
    </row>
    <row r="1027" spans="1:78" ht="15.5" x14ac:dyDescent="0.35">
      <c r="A1027"/>
      <c r="B1027"/>
      <c r="C1027"/>
      <c r="D1027"/>
      <c r="E1027"/>
      <c r="F1027"/>
      <c r="G1027"/>
      <c r="H1027"/>
      <c r="I1027" s="13"/>
      <c r="J1027" s="13"/>
      <c r="K1027" s="13"/>
      <c r="L1027"/>
      <c r="M1027"/>
      <c r="N1027"/>
      <c r="O1027"/>
      <c r="P1027"/>
      <c r="Q1027"/>
      <c r="R1027"/>
      <c r="S1027"/>
      <c r="T1027"/>
      <c r="U1027"/>
      <c r="V1027"/>
      <c r="W1027"/>
      <c r="X1027"/>
      <c r="Y1027"/>
      <c r="Z1027"/>
      <c r="AA1027"/>
      <c r="AB1027"/>
      <c r="AC1027"/>
      <c r="AD1027"/>
      <c r="AE1027"/>
      <c r="AF1027" s="13"/>
      <c r="AG1027" s="13"/>
      <c r="AH1027"/>
      <c r="AI1027"/>
      <c r="AJ1027"/>
      <c r="AK1027"/>
      <c r="AL1027"/>
      <c r="AM1027" s="13"/>
      <c r="AN1027" s="13"/>
      <c r="AO1027"/>
      <c r="AP1027"/>
      <c r="AQ1027"/>
      <c r="AR1027"/>
      <c r="AS1027"/>
      <c r="AT1027" s="12">
        <f>VLOOKUP($BR1027,Tables!$D$14:$I$27,2,FALSE)*W1027</f>
        <v>0</v>
      </c>
      <c r="AU1027" s="12">
        <f>VLOOKUP($BR1027,Tables!$D$14:$I$27,3,FALSE)</f>
        <v>0</v>
      </c>
      <c r="AV1027" s="12">
        <f>VLOOKUP($BR1027,Tables!$D$14:$I$27,4,FALSE)*W1027</f>
        <v>0</v>
      </c>
      <c r="AW1027" s="12">
        <f>VLOOKUP($BR1027,Tables!$D$14:$I$27,5,FALSE)*W1027</f>
        <v>0</v>
      </c>
      <c r="AX1027">
        <f>IF(ISERROR(VLOOKUP(V1027,Tables!$A$2:$B$27,2,FALSE))=TRUE,0,VLOOKUP(V1027,Tables!$A$2:$B$27,2,FALSE))*VLOOKUP(BR1027,Tables!$D$14:$J$27,7,FALSE)</f>
        <v>0</v>
      </c>
      <c r="AY1027">
        <f>IF(ISERROR(VLOOKUP(BS1027,Tables!$A$2:$B$31,2,FALSE))=TRUE,0,VLOOKUP(BS1027,Tables!$A$2:$B$31,2,FALSE))</f>
        <v>0</v>
      </c>
      <c r="AZ1027" s="12">
        <f>VLOOKUP($BR1027,Tables!$D$14:$K$27,8,FALSE)</f>
        <v>0</v>
      </c>
      <c r="BA1027" s="12">
        <f>IF(OR(BR1027="T150",BR1027="HYBT150"),W1027*Tables!$L$23,0)</f>
        <v>0</v>
      </c>
      <c r="BB1027" s="12">
        <f>IF(OR(BR1027="T200",BR1027="HYBT200"),W1027*Tables!$E$24,0)</f>
        <v>0</v>
      </c>
      <c r="BC1027" s="14">
        <f t="shared" si="219"/>
        <v>0</v>
      </c>
      <c r="BD1027" s="55" t="str">
        <f t="shared" si="218"/>
        <v/>
      </c>
      <c r="BE1027" s="55" t="str">
        <f t="shared" si="218"/>
        <v/>
      </c>
      <c r="BF1027" s="55" t="str">
        <f t="shared" si="218"/>
        <v/>
      </c>
      <c r="BG1027" s="55" t="str">
        <f t="shared" si="218"/>
        <v/>
      </c>
      <c r="BH1027" s="55" t="str">
        <f t="shared" si="218"/>
        <v/>
      </c>
      <c r="BI1027" s="55" t="str">
        <f t="shared" si="218"/>
        <v/>
      </c>
      <c r="BJ1027" s="55" t="str">
        <f t="shared" si="218"/>
        <v/>
      </c>
      <c r="BK1027" s="55" t="str">
        <f t="shared" si="218"/>
        <v/>
      </c>
      <c r="BL1027" s="55" t="str">
        <f t="shared" si="218"/>
        <v/>
      </c>
      <c r="BM1027" s="55" t="str">
        <f t="shared" si="218"/>
        <v/>
      </c>
      <c r="BN1027" s="55" t="str">
        <f t="shared" si="218"/>
        <v/>
      </c>
      <c r="BO1027" s="55" t="str">
        <f t="shared" si="218"/>
        <v/>
      </c>
      <c r="BP1027" s="55" t="str">
        <f t="shared" si="218"/>
        <v/>
      </c>
      <c r="BQ1027" s="55" t="str">
        <f t="shared" si="218"/>
        <v/>
      </c>
      <c r="BR1027" s="1" t="str">
        <f t="shared" si="220"/>
        <v>Base</v>
      </c>
      <c r="BS1027" s="1" t="str">
        <f t="shared" si="221"/>
        <v/>
      </c>
      <c r="BT1027" s="3">
        <f t="shared" si="222"/>
        <v>1</v>
      </c>
      <c r="BU1027" s="11">
        <f t="shared" si="223"/>
        <v>-0.94</v>
      </c>
      <c r="BV1027" s="11">
        <f t="shared" si="224"/>
        <v>-0.88</v>
      </c>
      <c r="BW1027" s="11">
        <f t="shared" si="225"/>
        <v>0</v>
      </c>
      <c r="BX1027" s="9">
        <f t="shared" si="226"/>
        <v>-0.94</v>
      </c>
      <c r="BY1027" s="9">
        <f t="shared" si="227"/>
        <v>-0.88</v>
      </c>
      <c r="BZ1027" s="9">
        <f t="shared" si="228"/>
        <v>2</v>
      </c>
    </row>
    <row r="1028" spans="1:78" ht="15.5" x14ac:dyDescent="0.35">
      <c r="A1028"/>
      <c r="B1028"/>
      <c r="C1028"/>
      <c r="D1028"/>
      <c r="E1028"/>
      <c r="F1028"/>
      <c r="G1028"/>
      <c r="H1028"/>
      <c r="I1028" s="13"/>
      <c r="J1028" s="13"/>
      <c r="K1028" s="13"/>
      <c r="L1028"/>
      <c r="M1028"/>
      <c r="N1028"/>
      <c r="O1028"/>
      <c r="P1028"/>
      <c r="Q1028"/>
      <c r="R1028"/>
      <c r="S1028"/>
      <c r="T1028"/>
      <c r="U1028"/>
      <c r="V1028"/>
      <c r="W1028"/>
      <c r="X1028"/>
      <c r="Y1028"/>
      <c r="Z1028"/>
      <c r="AA1028"/>
      <c r="AB1028"/>
      <c r="AC1028"/>
      <c r="AD1028"/>
      <c r="AE1028"/>
      <c r="AF1028" s="13"/>
      <c r="AG1028" s="13"/>
      <c r="AH1028"/>
      <c r="AI1028"/>
      <c r="AJ1028"/>
      <c r="AK1028"/>
      <c r="AL1028"/>
      <c r="AM1028" s="13"/>
      <c r="AN1028" s="13"/>
      <c r="AO1028"/>
      <c r="AP1028"/>
      <c r="AQ1028"/>
      <c r="AR1028"/>
      <c r="AS1028"/>
      <c r="AT1028" s="12">
        <f>VLOOKUP($BR1028,Tables!$D$14:$I$27,2,FALSE)*W1028</f>
        <v>0</v>
      </c>
      <c r="AU1028" s="12">
        <f>VLOOKUP($BR1028,Tables!$D$14:$I$27,3,FALSE)</f>
        <v>0</v>
      </c>
      <c r="AV1028" s="12">
        <f>VLOOKUP($BR1028,Tables!$D$14:$I$27,4,FALSE)*W1028</f>
        <v>0</v>
      </c>
      <c r="AW1028" s="12">
        <f>VLOOKUP($BR1028,Tables!$D$14:$I$27,5,FALSE)*W1028</f>
        <v>0</v>
      </c>
      <c r="AX1028">
        <f>IF(ISERROR(VLOOKUP(V1028,Tables!$A$2:$B$27,2,FALSE))=TRUE,0,VLOOKUP(V1028,Tables!$A$2:$B$27,2,FALSE))*VLOOKUP(BR1028,Tables!$D$14:$J$27,7,FALSE)</f>
        <v>0</v>
      </c>
      <c r="AY1028">
        <f>IF(ISERROR(VLOOKUP(BS1028,Tables!$A$2:$B$31,2,FALSE))=TRUE,0,VLOOKUP(BS1028,Tables!$A$2:$B$31,2,FALSE))</f>
        <v>0</v>
      </c>
      <c r="AZ1028" s="12">
        <f>VLOOKUP($BR1028,Tables!$D$14:$K$27,8,FALSE)</f>
        <v>0</v>
      </c>
      <c r="BA1028" s="12">
        <f>IF(OR(BR1028="T150",BR1028="HYBT150"),W1028*Tables!$L$23,0)</f>
        <v>0</v>
      </c>
      <c r="BB1028" s="12">
        <f>IF(OR(BR1028="T200",BR1028="HYBT200"),W1028*Tables!$E$24,0)</f>
        <v>0</v>
      </c>
      <c r="BC1028" s="14">
        <f t="shared" si="219"/>
        <v>0</v>
      </c>
      <c r="BD1028" s="55" t="str">
        <f t="shared" si="218"/>
        <v/>
      </c>
      <c r="BE1028" s="55" t="str">
        <f t="shared" si="218"/>
        <v/>
      </c>
      <c r="BF1028" s="55" t="str">
        <f t="shared" si="218"/>
        <v/>
      </c>
      <c r="BG1028" s="55" t="str">
        <f t="shared" si="218"/>
        <v/>
      </c>
      <c r="BH1028" s="55" t="str">
        <f t="shared" si="218"/>
        <v/>
      </c>
      <c r="BI1028" s="55" t="str">
        <f t="shared" si="218"/>
        <v/>
      </c>
      <c r="BJ1028" s="55" t="str">
        <f t="shared" si="218"/>
        <v/>
      </c>
      <c r="BK1028" s="55" t="str">
        <f t="shared" si="218"/>
        <v/>
      </c>
      <c r="BL1028" s="55" t="str">
        <f t="shared" si="218"/>
        <v/>
      </c>
      <c r="BM1028" s="55" t="str">
        <f t="shared" si="218"/>
        <v/>
      </c>
      <c r="BN1028" s="55" t="str">
        <f t="shared" si="218"/>
        <v/>
      </c>
      <c r="BO1028" s="55" t="str">
        <f t="shared" si="218"/>
        <v/>
      </c>
      <c r="BP1028" s="55" t="str">
        <f t="shared" si="218"/>
        <v/>
      </c>
      <c r="BQ1028" s="55" t="str">
        <f t="shared" si="218"/>
        <v/>
      </c>
      <c r="BR1028" s="1" t="str">
        <f t="shared" si="220"/>
        <v>Base</v>
      </c>
      <c r="BS1028" s="1" t="str">
        <f t="shared" si="221"/>
        <v/>
      </c>
      <c r="BT1028" s="3">
        <f t="shared" si="222"/>
        <v>1</v>
      </c>
      <c r="BU1028" s="11">
        <f t="shared" si="223"/>
        <v>-0.94</v>
      </c>
      <c r="BV1028" s="11">
        <f t="shared" si="224"/>
        <v>-0.88</v>
      </c>
      <c r="BW1028" s="11">
        <f t="shared" si="225"/>
        <v>0</v>
      </c>
      <c r="BX1028" s="9">
        <f t="shared" si="226"/>
        <v>-0.94</v>
      </c>
      <c r="BY1028" s="9">
        <f t="shared" si="227"/>
        <v>-0.88</v>
      </c>
      <c r="BZ1028" s="9">
        <f t="shared" si="228"/>
        <v>2</v>
      </c>
    </row>
    <row r="1029" spans="1:78" ht="15.5" x14ac:dyDescent="0.35">
      <c r="A1029"/>
      <c r="B1029"/>
      <c r="C1029"/>
      <c r="D1029"/>
      <c r="E1029"/>
      <c r="F1029"/>
      <c r="G1029"/>
      <c r="H1029"/>
      <c r="I1029" s="13"/>
      <c r="J1029" s="13"/>
      <c r="K1029" s="13"/>
      <c r="L1029"/>
      <c r="M1029"/>
      <c r="N1029"/>
      <c r="O1029"/>
      <c r="P1029"/>
      <c r="Q1029"/>
      <c r="R1029"/>
      <c r="S1029"/>
      <c r="T1029"/>
      <c r="U1029"/>
      <c r="V1029"/>
      <c r="W1029"/>
      <c r="X1029"/>
      <c r="Y1029"/>
      <c r="Z1029"/>
      <c r="AA1029"/>
      <c r="AB1029"/>
      <c r="AC1029"/>
      <c r="AD1029"/>
      <c r="AE1029"/>
      <c r="AF1029" s="13"/>
      <c r="AG1029" s="13"/>
      <c r="AH1029"/>
      <c r="AI1029"/>
      <c r="AJ1029"/>
      <c r="AK1029"/>
      <c r="AL1029"/>
      <c r="AM1029" s="13"/>
      <c r="AN1029" s="13"/>
      <c r="AO1029"/>
      <c r="AP1029"/>
      <c r="AQ1029"/>
      <c r="AR1029"/>
      <c r="AS1029"/>
      <c r="AT1029" s="12">
        <f>VLOOKUP($BR1029,Tables!$D$14:$I$27,2,FALSE)*W1029</f>
        <v>0</v>
      </c>
      <c r="AU1029" s="12">
        <f>VLOOKUP($BR1029,Tables!$D$14:$I$27,3,FALSE)</f>
        <v>0</v>
      </c>
      <c r="AV1029" s="12">
        <f>VLOOKUP($BR1029,Tables!$D$14:$I$27,4,FALSE)*W1029</f>
        <v>0</v>
      </c>
      <c r="AW1029" s="12">
        <f>VLOOKUP($BR1029,Tables!$D$14:$I$27,5,FALSE)*W1029</f>
        <v>0</v>
      </c>
      <c r="AX1029">
        <f>IF(ISERROR(VLOOKUP(V1029,Tables!$A$2:$B$27,2,FALSE))=TRUE,0,VLOOKUP(V1029,Tables!$A$2:$B$27,2,FALSE))*VLOOKUP(BR1029,Tables!$D$14:$J$27,7,FALSE)</f>
        <v>0</v>
      </c>
      <c r="AY1029">
        <f>IF(ISERROR(VLOOKUP(BS1029,Tables!$A$2:$B$31,2,FALSE))=TRUE,0,VLOOKUP(BS1029,Tables!$A$2:$B$31,2,FALSE))</f>
        <v>0</v>
      </c>
      <c r="AZ1029" s="12">
        <f>VLOOKUP($BR1029,Tables!$D$14:$K$27,8,FALSE)</f>
        <v>0</v>
      </c>
      <c r="BA1029" s="12">
        <f>IF(OR(BR1029="T150",BR1029="HYBT150"),W1029*Tables!$L$23,0)</f>
        <v>0</v>
      </c>
      <c r="BB1029" s="12">
        <f>IF(OR(BR1029="T200",BR1029="HYBT200"),W1029*Tables!$E$24,0)</f>
        <v>0</v>
      </c>
      <c r="BC1029" s="14">
        <f t="shared" si="219"/>
        <v>0</v>
      </c>
      <c r="BD1029" s="55" t="str">
        <f t="shared" si="218"/>
        <v/>
      </c>
      <c r="BE1029" s="55" t="str">
        <f t="shared" si="218"/>
        <v/>
      </c>
      <c r="BF1029" s="55" t="str">
        <f t="shared" si="218"/>
        <v/>
      </c>
      <c r="BG1029" s="55" t="str">
        <f t="shared" si="218"/>
        <v/>
      </c>
      <c r="BH1029" s="55" t="str">
        <f t="shared" si="218"/>
        <v/>
      </c>
      <c r="BI1029" s="55" t="str">
        <f t="shared" si="218"/>
        <v/>
      </c>
      <c r="BJ1029" s="55" t="str">
        <f t="shared" si="218"/>
        <v/>
      </c>
      <c r="BK1029" s="55" t="str">
        <f t="shared" si="218"/>
        <v/>
      </c>
      <c r="BL1029" s="55" t="str">
        <f t="shared" si="218"/>
        <v/>
      </c>
      <c r="BM1029" s="55" t="str">
        <f t="shared" si="218"/>
        <v/>
      </c>
      <c r="BN1029" s="55" t="str">
        <f t="shared" si="218"/>
        <v/>
      </c>
      <c r="BO1029" s="55" t="str">
        <f t="shared" si="218"/>
        <v/>
      </c>
      <c r="BP1029" s="55" t="str">
        <f t="shared" si="218"/>
        <v/>
      </c>
      <c r="BQ1029" s="55" t="str">
        <f t="shared" si="218"/>
        <v/>
      </c>
      <c r="BR1029" s="1" t="str">
        <f t="shared" si="220"/>
        <v>Base</v>
      </c>
      <c r="BS1029" s="1" t="str">
        <f t="shared" si="221"/>
        <v/>
      </c>
      <c r="BT1029" s="3">
        <f t="shared" si="222"/>
        <v>1</v>
      </c>
      <c r="BU1029" s="11">
        <f t="shared" si="223"/>
        <v>-0.94</v>
      </c>
      <c r="BV1029" s="11">
        <f t="shared" si="224"/>
        <v>-0.88</v>
      </c>
      <c r="BW1029" s="11">
        <f t="shared" si="225"/>
        <v>0</v>
      </c>
      <c r="BX1029" s="9">
        <f t="shared" si="226"/>
        <v>-0.94</v>
      </c>
      <c r="BY1029" s="9">
        <f t="shared" si="227"/>
        <v>-0.88</v>
      </c>
      <c r="BZ1029" s="9">
        <f t="shared" si="228"/>
        <v>2</v>
      </c>
    </row>
    <row r="1030" spans="1:78" ht="15.5" x14ac:dyDescent="0.35">
      <c r="A1030"/>
      <c r="B1030"/>
      <c r="C1030"/>
      <c r="D1030"/>
      <c r="E1030"/>
      <c r="F1030"/>
      <c r="G1030"/>
      <c r="H1030"/>
      <c r="I1030" s="13"/>
      <c r="J1030" s="13"/>
      <c r="K1030" s="13"/>
      <c r="L1030"/>
      <c r="M1030"/>
      <c r="N1030"/>
      <c r="O1030"/>
      <c r="P1030"/>
      <c r="Q1030"/>
      <c r="R1030"/>
      <c r="S1030"/>
      <c r="T1030"/>
      <c r="U1030"/>
      <c r="V1030"/>
      <c r="W1030"/>
      <c r="X1030"/>
      <c r="Y1030"/>
      <c r="Z1030"/>
      <c r="AA1030"/>
      <c r="AB1030"/>
      <c r="AC1030"/>
      <c r="AD1030"/>
      <c r="AE1030"/>
      <c r="AF1030" s="13"/>
      <c r="AG1030" s="13"/>
      <c r="AH1030"/>
      <c r="AI1030"/>
      <c r="AJ1030"/>
      <c r="AK1030"/>
      <c r="AL1030"/>
      <c r="AM1030" s="13"/>
      <c r="AN1030" s="13"/>
      <c r="AO1030"/>
      <c r="AP1030"/>
      <c r="AQ1030"/>
      <c r="AR1030"/>
      <c r="AS1030"/>
      <c r="AT1030" s="12">
        <f>VLOOKUP($BR1030,Tables!$D$14:$I$27,2,FALSE)*W1030</f>
        <v>0</v>
      </c>
      <c r="AU1030" s="12">
        <f>VLOOKUP($BR1030,Tables!$D$14:$I$27,3,FALSE)</f>
        <v>0</v>
      </c>
      <c r="AV1030" s="12">
        <f>VLOOKUP($BR1030,Tables!$D$14:$I$27,4,FALSE)*W1030</f>
        <v>0</v>
      </c>
      <c r="AW1030" s="12">
        <f>VLOOKUP($BR1030,Tables!$D$14:$I$27,5,FALSE)*W1030</f>
        <v>0</v>
      </c>
      <c r="AX1030">
        <f>IF(ISERROR(VLOOKUP(V1030,Tables!$A$2:$B$27,2,FALSE))=TRUE,0,VLOOKUP(V1030,Tables!$A$2:$B$27,2,FALSE))*VLOOKUP(BR1030,Tables!$D$14:$J$27,7,FALSE)</f>
        <v>0</v>
      </c>
      <c r="AY1030">
        <f>IF(ISERROR(VLOOKUP(BS1030,Tables!$A$2:$B$31,2,FALSE))=TRUE,0,VLOOKUP(BS1030,Tables!$A$2:$B$31,2,FALSE))</f>
        <v>0</v>
      </c>
      <c r="AZ1030" s="12">
        <f>VLOOKUP($BR1030,Tables!$D$14:$K$27,8,FALSE)</f>
        <v>0</v>
      </c>
      <c r="BA1030" s="12">
        <f>IF(OR(BR1030="T150",BR1030="HYBT150"),W1030*Tables!$L$23,0)</f>
        <v>0</v>
      </c>
      <c r="BB1030" s="12">
        <f>IF(OR(BR1030="T200",BR1030="HYBT200"),W1030*Tables!$E$24,0)</f>
        <v>0</v>
      </c>
      <c r="BC1030" s="14">
        <f t="shared" si="219"/>
        <v>0</v>
      </c>
      <c r="BD1030" s="55" t="str">
        <f t="shared" si="218"/>
        <v/>
      </c>
      <c r="BE1030" s="55" t="str">
        <f t="shared" si="218"/>
        <v/>
      </c>
      <c r="BF1030" s="55" t="str">
        <f t="shared" si="218"/>
        <v/>
      </c>
      <c r="BG1030" s="55" t="str">
        <f t="shared" si="218"/>
        <v/>
      </c>
      <c r="BH1030" s="55" t="str">
        <f t="shared" si="218"/>
        <v/>
      </c>
      <c r="BI1030" s="55" t="str">
        <f t="shared" si="218"/>
        <v/>
      </c>
      <c r="BJ1030" s="55" t="str">
        <f t="shared" si="218"/>
        <v/>
      </c>
      <c r="BK1030" s="55" t="str">
        <f t="shared" si="218"/>
        <v/>
      </c>
      <c r="BL1030" s="55" t="str">
        <f t="shared" si="218"/>
        <v/>
      </c>
      <c r="BM1030" s="55" t="str">
        <f t="shared" si="218"/>
        <v/>
      </c>
      <c r="BN1030" s="55" t="str">
        <f t="shared" si="218"/>
        <v/>
      </c>
      <c r="BO1030" s="55" t="str">
        <f t="shared" si="218"/>
        <v/>
      </c>
      <c r="BP1030" s="55" t="str">
        <f t="shared" si="218"/>
        <v/>
      </c>
      <c r="BQ1030" s="55" t="str">
        <f t="shared" si="218"/>
        <v/>
      </c>
      <c r="BR1030" s="1" t="str">
        <f t="shared" si="220"/>
        <v>Base</v>
      </c>
      <c r="BS1030" s="1" t="str">
        <f t="shared" si="221"/>
        <v/>
      </c>
      <c r="BT1030" s="3">
        <f t="shared" si="222"/>
        <v>1</v>
      </c>
      <c r="BU1030" s="11">
        <f t="shared" si="223"/>
        <v>-0.94</v>
      </c>
      <c r="BV1030" s="11">
        <f t="shared" si="224"/>
        <v>-0.88</v>
      </c>
      <c r="BW1030" s="11">
        <f t="shared" si="225"/>
        <v>0</v>
      </c>
      <c r="BX1030" s="9">
        <f t="shared" si="226"/>
        <v>-0.94</v>
      </c>
      <c r="BY1030" s="9">
        <f t="shared" si="227"/>
        <v>-0.88</v>
      </c>
      <c r="BZ1030" s="9">
        <f t="shared" si="228"/>
        <v>2</v>
      </c>
    </row>
    <row r="1031" spans="1:78" ht="15.5" x14ac:dyDescent="0.35">
      <c r="A1031"/>
      <c r="B1031"/>
      <c r="C1031"/>
      <c r="D1031"/>
      <c r="E1031"/>
      <c r="F1031"/>
      <c r="G1031"/>
      <c r="H1031"/>
      <c r="I1031"/>
      <c r="J1031"/>
      <c r="K1031"/>
      <c r="L1031"/>
      <c r="M1031"/>
      <c r="N1031"/>
      <c r="O1031"/>
      <c r="P1031"/>
      <c r="Q1031"/>
      <c r="R1031"/>
      <c r="S1031"/>
      <c r="T1031"/>
      <c r="U1031"/>
      <c r="V1031"/>
      <c r="W1031"/>
      <c r="X1031"/>
      <c r="Y1031"/>
      <c r="Z1031"/>
      <c r="AA1031"/>
      <c r="AB1031"/>
      <c r="AC1031"/>
      <c r="AD1031"/>
      <c r="AE1031"/>
      <c r="AF1031"/>
      <c r="AG1031"/>
      <c r="AH1031"/>
      <c r="AI1031"/>
      <c r="AJ1031"/>
      <c r="AK1031"/>
      <c r="AL1031"/>
      <c r="AM1031"/>
      <c r="AN1031"/>
      <c r="AO1031"/>
      <c r="AP1031"/>
      <c r="AQ1031"/>
      <c r="AR1031"/>
      <c r="AS1031"/>
      <c r="AT1031" s="12">
        <f>VLOOKUP($BR1031,Tables!$D$14:$I$27,2,FALSE)*W1031</f>
        <v>0</v>
      </c>
      <c r="AU1031" s="12">
        <f>VLOOKUP($BR1031,Tables!$D$14:$I$27,3,FALSE)</f>
        <v>0</v>
      </c>
      <c r="AV1031" s="12">
        <f>VLOOKUP($BR1031,Tables!$D$14:$I$27,4,FALSE)*W1031</f>
        <v>0</v>
      </c>
      <c r="AW1031" s="12">
        <f>VLOOKUP($BR1031,Tables!$D$14:$I$27,5,FALSE)*W1031</f>
        <v>0</v>
      </c>
      <c r="AX1031">
        <f>IF(ISERROR(VLOOKUP(V1031,Tables!$A$2:$B$27,2,FALSE))=TRUE,0,VLOOKUP(V1031,Tables!$A$2:$B$27,2,FALSE))*VLOOKUP(BR1031,Tables!$D$14:$J$27,7,FALSE)</f>
        <v>0</v>
      </c>
      <c r="AY1031">
        <f>IF(ISERROR(VLOOKUP(BS1031,Tables!$A$2:$B$31,2,FALSE))=TRUE,0,VLOOKUP(BS1031,Tables!$A$2:$B$31,2,FALSE))</f>
        <v>0</v>
      </c>
      <c r="AZ1031" s="12">
        <f>VLOOKUP($BR1031,Tables!$D$14:$K$27,8,FALSE)</f>
        <v>0</v>
      </c>
      <c r="BA1031" s="12">
        <f>IF(OR(BR1031="T150",BR1031="HYBT150"),W1031*Tables!$L$23,0)</f>
        <v>0</v>
      </c>
      <c r="BB1031" s="12">
        <f>IF(OR(BR1031="T200",BR1031="HYBT200"),W1031*Tables!$E$24,0)</f>
        <v>0</v>
      </c>
      <c r="BC1031" s="14">
        <f t="shared" si="219"/>
        <v>0</v>
      </c>
      <c r="BD1031" s="55" t="str">
        <f t="shared" si="218"/>
        <v/>
      </c>
      <c r="BE1031" s="55" t="str">
        <f t="shared" si="218"/>
        <v/>
      </c>
      <c r="BF1031" s="55" t="str">
        <f t="shared" si="218"/>
        <v/>
      </c>
      <c r="BG1031" s="55" t="str">
        <f t="shared" si="218"/>
        <v/>
      </c>
      <c r="BH1031" s="55" t="str">
        <f t="shared" si="218"/>
        <v/>
      </c>
      <c r="BI1031" s="55" t="str">
        <f t="shared" si="218"/>
        <v/>
      </c>
      <c r="BJ1031" s="55" t="str">
        <f t="shared" si="218"/>
        <v/>
      </c>
      <c r="BK1031" s="55" t="str">
        <f t="shared" si="218"/>
        <v/>
      </c>
      <c r="BL1031" s="55" t="str">
        <f t="shared" si="218"/>
        <v/>
      </c>
      <c r="BM1031" s="55" t="str">
        <f t="shared" si="218"/>
        <v/>
      </c>
      <c r="BN1031" s="55" t="str">
        <f t="shared" si="218"/>
        <v/>
      </c>
      <c r="BO1031" s="55" t="str">
        <f t="shared" si="218"/>
        <v/>
      </c>
      <c r="BP1031" s="55" t="str">
        <f t="shared" si="218"/>
        <v/>
      </c>
      <c r="BQ1031" s="55" t="str">
        <f t="shared" si="218"/>
        <v/>
      </c>
      <c r="BR1031" s="1" t="str">
        <f t="shared" si="220"/>
        <v>Base</v>
      </c>
      <c r="BS1031" s="1" t="str">
        <f t="shared" si="221"/>
        <v/>
      </c>
      <c r="BT1031" s="3">
        <f t="shared" si="222"/>
        <v>1</v>
      </c>
      <c r="BU1031" s="11">
        <f t="shared" si="223"/>
        <v>-0.94</v>
      </c>
      <c r="BV1031" s="11">
        <f t="shared" si="224"/>
        <v>-0.88</v>
      </c>
      <c r="BW1031" s="11">
        <f t="shared" si="225"/>
        <v>0</v>
      </c>
      <c r="BX1031" s="9">
        <f t="shared" si="226"/>
        <v>-0.94</v>
      </c>
      <c r="BY1031" s="9">
        <f t="shared" si="227"/>
        <v>-0.88</v>
      </c>
      <c r="BZ1031" s="9">
        <f t="shared" si="228"/>
        <v>2</v>
      </c>
    </row>
    <row r="1032" spans="1:78" ht="15.5" x14ac:dyDescent="0.35">
      <c r="A1032"/>
      <c r="B1032"/>
      <c r="C1032"/>
      <c r="D1032"/>
      <c r="E1032"/>
      <c r="F1032"/>
      <c r="G1032"/>
      <c r="H1032"/>
      <c r="I1032"/>
      <c r="J1032"/>
      <c r="K1032"/>
      <c r="L1032"/>
      <c r="M1032"/>
      <c r="N1032"/>
      <c r="O1032"/>
      <c r="P1032"/>
      <c r="Q1032"/>
      <c r="R1032"/>
      <c r="S1032"/>
      <c r="T1032"/>
      <c r="U1032"/>
      <c r="V1032"/>
      <c r="W1032"/>
      <c r="X1032"/>
      <c r="Y1032"/>
      <c r="Z1032"/>
      <c r="AA1032"/>
      <c r="AB1032"/>
      <c r="AC1032"/>
      <c r="AD1032"/>
      <c r="AE1032"/>
      <c r="AF1032"/>
      <c r="AG1032"/>
      <c r="AH1032"/>
      <c r="AI1032"/>
      <c r="AJ1032"/>
      <c r="AK1032"/>
      <c r="AL1032"/>
      <c r="AM1032"/>
      <c r="AN1032"/>
      <c r="AO1032"/>
      <c r="AP1032"/>
      <c r="AQ1032"/>
      <c r="AR1032"/>
      <c r="AS1032"/>
      <c r="AT1032" s="12">
        <f>VLOOKUP($BR1032,Tables!$D$14:$I$27,2,FALSE)*W1032</f>
        <v>0</v>
      </c>
      <c r="AU1032" s="12">
        <f>VLOOKUP($BR1032,Tables!$D$14:$I$27,3,FALSE)</f>
        <v>0</v>
      </c>
      <c r="AV1032" s="12">
        <f>VLOOKUP($BR1032,Tables!$D$14:$I$27,4,FALSE)*W1032</f>
        <v>0</v>
      </c>
      <c r="AW1032" s="12">
        <f>VLOOKUP($BR1032,Tables!$D$14:$I$27,5,FALSE)*W1032</f>
        <v>0</v>
      </c>
      <c r="AX1032">
        <f>IF(ISERROR(VLOOKUP(V1032,Tables!$A$2:$B$27,2,FALSE))=TRUE,0,VLOOKUP(V1032,Tables!$A$2:$B$27,2,FALSE))*VLOOKUP(BR1032,Tables!$D$14:$J$27,7,FALSE)</f>
        <v>0</v>
      </c>
      <c r="AY1032">
        <f>IF(ISERROR(VLOOKUP(BS1032,Tables!$A$2:$B$31,2,FALSE))=TRUE,0,VLOOKUP(BS1032,Tables!$A$2:$B$31,2,FALSE))</f>
        <v>0</v>
      </c>
      <c r="AZ1032" s="12">
        <f>VLOOKUP($BR1032,Tables!$D$14:$K$27,8,FALSE)</f>
        <v>0</v>
      </c>
      <c r="BA1032" s="12">
        <f>IF(OR(BR1032="T150",BR1032="HYBT150"),W1032*Tables!$L$23,0)</f>
        <v>0</v>
      </c>
      <c r="BB1032" s="12">
        <f>IF(OR(BR1032="T200",BR1032="HYBT200"),W1032*Tables!$E$24,0)</f>
        <v>0</v>
      </c>
      <c r="BC1032" s="14">
        <f t="shared" si="219"/>
        <v>0</v>
      </c>
      <c r="BD1032" s="55" t="str">
        <f t="shared" si="218"/>
        <v/>
      </c>
      <c r="BE1032" s="55" t="str">
        <f t="shared" si="218"/>
        <v/>
      </c>
      <c r="BF1032" s="55" t="str">
        <f t="shared" si="218"/>
        <v/>
      </c>
      <c r="BG1032" s="55" t="str">
        <f t="shared" si="218"/>
        <v/>
      </c>
      <c r="BH1032" s="55" t="str">
        <f t="shared" si="218"/>
        <v/>
      </c>
      <c r="BI1032" s="55" t="str">
        <f t="shared" si="218"/>
        <v/>
      </c>
      <c r="BJ1032" s="55" t="str">
        <f t="shared" si="218"/>
        <v/>
      </c>
      <c r="BK1032" s="55" t="str">
        <f t="shared" si="218"/>
        <v/>
      </c>
      <c r="BL1032" s="55" t="str">
        <f t="shared" si="218"/>
        <v/>
      </c>
      <c r="BM1032" s="55" t="str">
        <f t="shared" si="218"/>
        <v/>
      </c>
      <c r="BN1032" s="55" t="str">
        <f t="shared" si="218"/>
        <v/>
      </c>
      <c r="BO1032" s="55" t="str">
        <f t="shared" si="218"/>
        <v/>
      </c>
      <c r="BP1032" s="55" t="str">
        <f t="shared" si="218"/>
        <v/>
      </c>
      <c r="BQ1032" s="55" t="str">
        <f t="shared" si="218"/>
        <v/>
      </c>
      <c r="BR1032" s="1" t="str">
        <f t="shared" si="220"/>
        <v>Base</v>
      </c>
      <c r="BS1032" s="1" t="str">
        <f t="shared" si="221"/>
        <v/>
      </c>
      <c r="BT1032" s="3">
        <f t="shared" si="222"/>
        <v>1</v>
      </c>
      <c r="BU1032" s="11">
        <f t="shared" si="223"/>
        <v>-0.94</v>
      </c>
      <c r="BV1032" s="11">
        <f t="shared" si="224"/>
        <v>-0.88</v>
      </c>
      <c r="BW1032" s="11">
        <f t="shared" si="225"/>
        <v>0</v>
      </c>
      <c r="BX1032" s="9">
        <f t="shared" si="226"/>
        <v>-0.94</v>
      </c>
      <c r="BY1032" s="9">
        <f t="shared" si="227"/>
        <v>-0.88</v>
      </c>
      <c r="BZ1032" s="9">
        <f t="shared" si="228"/>
        <v>2</v>
      </c>
    </row>
    <row r="1033" spans="1:78" ht="15.5" x14ac:dyDescent="0.35">
      <c r="A1033"/>
      <c r="B1033"/>
      <c r="C1033"/>
      <c r="D1033"/>
      <c r="E1033"/>
      <c r="F1033"/>
      <c r="G1033"/>
      <c r="H1033"/>
      <c r="I1033"/>
      <c r="J1033"/>
      <c r="K1033"/>
      <c r="L1033"/>
      <c r="M1033"/>
      <c r="N1033"/>
      <c r="O1033"/>
      <c r="P1033"/>
      <c r="Q1033"/>
      <c r="R1033"/>
      <c r="S1033"/>
      <c r="T1033"/>
      <c r="U1033"/>
      <c r="V1033"/>
      <c r="W1033"/>
      <c r="X1033"/>
      <c r="Y1033"/>
      <c r="Z1033"/>
      <c r="AA1033"/>
      <c r="AB1033"/>
      <c r="AC1033"/>
      <c r="AD1033"/>
      <c r="AE1033"/>
      <c r="AF1033"/>
      <c r="AG1033"/>
      <c r="AH1033"/>
      <c r="AI1033"/>
      <c r="AJ1033"/>
      <c r="AK1033"/>
      <c r="AL1033"/>
      <c r="AM1033"/>
      <c r="AN1033"/>
      <c r="AO1033"/>
      <c r="AP1033"/>
      <c r="AQ1033"/>
      <c r="AR1033"/>
      <c r="AS1033"/>
      <c r="AT1033" s="12">
        <f>VLOOKUP($BR1033,Tables!$D$14:$I$27,2,FALSE)*W1033</f>
        <v>0</v>
      </c>
      <c r="AU1033" s="12">
        <f>VLOOKUP($BR1033,Tables!$D$14:$I$27,3,FALSE)</f>
        <v>0</v>
      </c>
      <c r="AV1033" s="12">
        <f>VLOOKUP($BR1033,Tables!$D$14:$I$27,4,FALSE)*W1033</f>
        <v>0</v>
      </c>
      <c r="AW1033" s="12">
        <f>VLOOKUP($BR1033,Tables!$D$14:$I$27,5,FALSE)*W1033</f>
        <v>0</v>
      </c>
      <c r="AX1033">
        <f>IF(ISERROR(VLOOKUP(V1033,Tables!$A$2:$B$27,2,FALSE))=TRUE,0,VLOOKUP(V1033,Tables!$A$2:$B$27,2,FALSE))*VLOOKUP(BR1033,Tables!$D$14:$J$27,7,FALSE)</f>
        <v>0</v>
      </c>
      <c r="AY1033">
        <f>IF(ISERROR(VLOOKUP(BS1033,Tables!$A$2:$B$31,2,FALSE))=TRUE,0,VLOOKUP(BS1033,Tables!$A$2:$B$31,2,FALSE))</f>
        <v>0</v>
      </c>
      <c r="AZ1033" s="12">
        <f>VLOOKUP($BR1033,Tables!$D$14:$K$27,8,FALSE)</f>
        <v>0</v>
      </c>
      <c r="BA1033" s="12">
        <f>IF(OR(BR1033="T150",BR1033="HYBT150"),W1033*Tables!$L$23,0)</f>
        <v>0</v>
      </c>
      <c r="BB1033" s="12">
        <f>IF(OR(BR1033="T200",BR1033="HYBT200"),W1033*Tables!$E$24,0)</f>
        <v>0</v>
      </c>
      <c r="BC1033" s="14">
        <f t="shared" si="219"/>
        <v>0</v>
      </c>
      <c r="BD1033" s="55" t="str">
        <f t="shared" ref="BD1033:BQ1051" si="229">IF(ISERROR(SEARCHB(" "&amp;BD$1&amp;" "," "&amp;$L1033&amp;" "))=TRUE,"",BD$1)</f>
        <v/>
      </c>
      <c r="BE1033" s="55" t="str">
        <f t="shared" si="229"/>
        <v/>
      </c>
      <c r="BF1033" s="55" t="str">
        <f t="shared" si="229"/>
        <v/>
      </c>
      <c r="BG1033" s="55" t="str">
        <f t="shared" si="229"/>
        <v/>
      </c>
      <c r="BH1033" s="55" t="str">
        <f t="shared" si="229"/>
        <v/>
      </c>
      <c r="BI1033" s="55" t="str">
        <f t="shared" si="229"/>
        <v/>
      </c>
      <c r="BJ1033" s="55" t="str">
        <f t="shared" si="229"/>
        <v/>
      </c>
      <c r="BK1033" s="55" t="str">
        <f t="shared" si="229"/>
        <v/>
      </c>
      <c r="BL1033" s="55" t="str">
        <f t="shared" si="229"/>
        <v/>
      </c>
      <c r="BM1033" s="55" t="str">
        <f t="shared" si="229"/>
        <v/>
      </c>
      <c r="BN1033" s="55" t="str">
        <f t="shared" si="229"/>
        <v/>
      </c>
      <c r="BO1033" s="55" t="str">
        <f t="shared" si="229"/>
        <v/>
      </c>
      <c r="BP1033" s="55" t="str">
        <f t="shared" si="229"/>
        <v/>
      </c>
      <c r="BQ1033" s="55" t="str">
        <f t="shared" si="229"/>
        <v/>
      </c>
      <c r="BR1033" s="1" t="str">
        <f t="shared" si="220"/>
        <v>Base</v>
      </c>
      <c r="BS1033" s="1" t="str">
        <f t="shared" si="221"/>
        <v/>
      </c>
      <c r="BT1033" s="3">
        <f t="shared" si="222"/>
        <v>1</v>
      </c>
      <c r="BU1033" s="11">
        <f t="shared" si="223"/>
        <v>-0.94</v>
      </c>
      <c r="BV1033" s="11">
        <f t="shared" si="224"/>
        <v>-0.88</v>
      </c>
      <c r="BW1033" s="11">
        <f t="shared" si="225"/>
        <v>0</v>
      </c>
      <c r="BX1033" s="9">
        <f t="shared" si="226"/>
        <v>-0.94</v>
      </c>
      <c r="BY1033" s="9">
        <f t="shared" si="227"/>
        <v>-0.88</v>
      </c>
      <c r="BZ1033" s="9">
        <f t="shared" si="228"/>
        <v>2</v>
      </c>
    </row>
    <row r="1034" spans="1:78" ht="15.5" x14ac:dyDescent="0.35">
      <c r="A1034"/>
      <c r="B1034"/>
      <c r="C1034"/>
      <c r="D1034"/>
      <c r="E1034"/>
      <c r="F1034"/>
      <c r="G1034"/>
      <c r="H1034"/>
      <c r="I1034"/>
      <c r="J1034"/>
      <c r="K1034"/>
      <c r="L1034"/>
      <c r="M1034"/>
      <c r="N1034"/>
      <c r="O1034"/>
      <c r="P1034"/>
      <c r="Q1034"/>
      <c r="R1034"/>
      <c r="S1034"/>
      <c r="T1034"/>
      <c r="U1034"/>
      <c r="V1034"/>
      <c r="W1034"/>
      <c r="X1034"/>
      <c r="Y1034"/>
      <c r="Z1034"/>
      <c r="AA1034"/>
      <c r="AB1034"/>
      <c r="AC1034"/>
      <c r="AD1034"/>
      <c r="AE1034"/>
      <c r="AF1034"/>
      <c r="AG1034"/>
      <c r="AH1034"/>
      <c r="AI1034"/>
      <c r="AJ1034"/>
      <c r="AK1034"/>
      <c r="AL1034"/>
      <c r="AM1034"/>
      <c r="AN1034"/>
      <c r="AO1034"/>
      <c r="AP1034"/>
      <c r="AQ1034"/>
      <c r="AR1034"/>
      <c r="AS1034"/>
      <c r="AT1034" s="12">
        <f>VLOOKUP($BR1034,Tables!$D$14:$I$27,2,FALSE)*W1034</f>
        <v>0</v>
      </c>
      <c r="AU1034" s="12">
        <f>VLOOKUP($BR1034,Tables!$D$14:$I$27,3,FALSE)</f>
        <v>0</v>
      </c>
      <c r="AV1034" s="12">
        <f>VLOOKUP($BR1034,Tables!$D$14:$I$27,4,FALSE)*W1034</f>
        <v>0</v>
      </c>
      <c r="AW1034" s="12">
        <f>VLOOKUP($BR1034,Tables!$D$14:$I$27,5,FALSE)*W1034</f>
        <v>0</v>
      </c>
      <c r="AX1034">
        <f>IF(ISERROR(VLOOKUP(V1034,Tables!$A$2:$B$27,2,FALSE))=TRUE,0,VLOOKUP(V1034,Tables!$A$2:$B$27,2,FALSE))*VLOOKUP(BR1034,Tables!$D$14:$J$27,7,FALSE)</f>
        <v>0</v>
      </c>
      <c r="AY1034">
        <f>IF(ISERROR(VLOOKUP(BS1034,Tables!$A$2:$B$31,2,FALSE))=TRUE,0,VLOOKUP(BS1034,Tables!$A$2:$B$31,2,FALSE))</f>
        <v>0</v>
      </c>
      <c r="AZ1034" s="12">
        <f>VLOOKUP($BR1034,Tables!$D$14:$K$27,8,FALSE)</f>
        <v>0</v>
      </c>
      <c r="BA1034" s="12">
        <f>IF(OR(BR1034="T150",BR1034="HYBT150"),W1034*Tables!$L$23,0)</f>
        <v>0</v>
      </c>
      <c r="BB1034" s="12">
        <f>IF(OR(BR1034="T200",BR1034="HYBT200"),W1034*Tables!$E$24,0)</f>
        <v>0</v>
      </c>
      <c r="BC1034" s="14">
        <f t="shared" si="219"/>
        <v>0</v>
      </c>
      <c r="BD1034" s="55" t="str">
        <f t="shared" si="229"/>
        <v/>
      </c>
      <c r="BE1034" s="55" t="str">
        <f t="shared" si="229"/>
        <v/>
      </c>
      <c r="BF1034" s="55" t="str">
        <f t="shared" si="229"/>
        <v/>
      </c>
      <c r="BG1034" s="55" t="str">
        <f t="shared" si="229"/>
        <v/>
      </c>
      <c r="BH1034" s="55" t="str">
        <f t="shared" si="229"/>
        <v/>
      </c>
      <c r="BI1034" s="55" t="str">
        <f t="shared" si="229"/>
        <v/>
      </c>
      <c r="BJ1034" s="55" t="str">
        <f t="shared" si="229"/>
        <v/>
      </c>
      <c r="BK1034" s="55" t="str">
        <f t="shared" si="229"/>
        <v/>
      </c>
      <c r="BL1034" s="55" t="str">
        <f t="shared" si="229"/>
        <v/>
      </c>
      <c r="BM1034" s="55" t="str">
        <f t="shared" si="229"/>
        <v/>
      </c>
      <c r="BN1034" s="55" t="str">
        <f t="shared" si="229"/>
        <v/>
      </c>
      <c r="BO1034" s="55" t="str">
        <f t="shared" si="229"/>
        <v/>
      </c>
      <c r="BP1034" s="55" t="str">
        <f t="shared" si="229"/>
        <v/>
      </c>
      <c r="BQ1034" s="55" t="str">
        <f t="shared" si="229"/>
        <v/>
      </c>
      <c r="BR1034" s="1" t="str">
        <f t="shared" si="220"/>
        <v>Base</v>
      </c>
      <c r="BS1034" s="1" t="str">
        <f t="shared" si="221"/>
        <v/>
      </c>
      <c r="BT1034" s="3">
        <f t="shared" si="222"/>
        <v>1</v>
      </c>
      <c r="BU1034" s="11">
        <f t="shared" si="223"/>
        <v>-0.94</v>
      </c>
      <c r="BV1034" s="11">
        <f t="shared" si="224"/>
        <v>-0.88</v>
      </c>
      <c r="BW1034" s="11">
        <f t="shared" si="225"/>
        <v>0</v>
      </c>
      <c r="BX1034" s="9">
        <f t="shared" si="226"/>
        <v>-0.94</v>
      </c>
      <c r="BY1034" s="9">
        <f t="shared" si="227"/>
        <v>-0.88</v>
      </c>
      <c r="BZ1034" s="9">
        <f t="shared" si="228"/>
        <v>2</v>
      </c>
    </row>
    <row r="1035" spans="1:78" ht="15.5" x14ac:dyDescent="0.35">
      <c r="A1035"/>
      <c r="B1035"/>
      <c r="C1035"/>
      <c r="D1035"/>
      <c r="E1035"/>
      <c r="F1035"/>
      <c r="G1035"/>
      <c r="H1035"/>
      <c r="I1035"/>
      <c r="J1035"/>
      <c r="K1035"/>
      <c r="L1035"/>
      <c r="M1035"/>
      <c r="N1035"/>
      <c r="O1035"/>
      <c r="P1035"/>
      <c r="Q1035"/>
      <c r="R1035"/>
      <c r="S1035"/>
      <c r="T1035"/>
      <c r="U1035"/>
      <c r="V1035"/>
      <c r="W1035"/>
      <c r="X1035"/>
      <c r="Y1035"/>
      <c r="Z1035"/>
      <c r="AA1035"/>
      <c r="AB1035"/>
      <c r="AC1035"/>
      <c r="AD1035"/>
      <c r="AE1035"/>
      <c r="AF1035"/>
      <c r="AG1035"/>
      <c r="AH1035"/>
      <c r="AI1035"/>
      <c r="AJ1035"/>
      <c r="AK1035"/>
      <c r="AL1035"/>
      <c r="AM1035"/>
      <c r="AN1035"/>
      <c r="AO1035"/>
      <c r="AP1035"/>
      <c r="AQ1035"/>
      <c r="AR1035"/>
      <c r="AS1035"/>
      <c r="AT1035" s="12">
        <f>VLOOKUP($BR1035,Tables!$D$14:$I$27,2,FALSE)*W1035</f>
        <v>0</v>
      </c>
      <c r="AU1035" s="12">
        <f>VLOOKUP($BR1035,Tables!$D$14:$I$27,3,FALSE)</f>
        <v>0</v>
      </c>
      <c r="AV1035" s="12">
        <f>VLOOKUP($BR1035,Tables!$D$14:$I$27,4,FALSE)*W1035</f>
        <v>0</v>
      </c>
      <c r="AW1035" s="12">
        <f>VLOOKUP($BR1035,Tables!$D$14:$I$27,5,FALSE)*W1035</f>
        <v>0</v>
      </c>
      <c r="AX1035">
        <f>IF(ISERROR(VLOOKUP(V1035,Tables!$A$2:$B$27,2,FALSE))=TRUE,0,VLOOKUP(V1035,Tables!$A$2:$B$27,2,FALSE))*VLOOKUP(BR1035,Tables!$D$14:$J$27,7,FALSE)</f>
        <v>0</v>
      </c>
      <c r="AY1035">
        <f>IF(ISERROR(VLOOKUP(BS1035,Tables!$A$2:$B$31,2,FALSE))=TRUE,0,VLOOKUP(BS1035,Tables!$A$2:$B$31,2,FALSE))</f>
        <v>0</v>
      </c>
      <c r="AZ1035" s="12">
        <f>VLOOKUP($BR1035,Tables!$D$14:$K$27,8,FALSE)</f>
        <v>0</v>
      </c>
      <c r="BA1035" s="12">
        <f>IF(OR(BR1035="T150",BR1035="HYBT150"),W1035*Tables!$L$23,0)</f>
        <v>0</v>
      </c>
      <c r="BB1035" s="12">
        <f>IF(OR(BR1035="T200",BR1035="HYBT200"),W1035*Tables!$E$24,0)</f>
        <v>0</v>
      </c>
      <c r="BC1035" s="14">
        <f t="shared" si="219"/>
        <v>0</v>
      </c>
      <c r="BD1035" s="55" t="str">
        <f t="shared" si="229"/>
        <v/>
      </c>
      <c r="BE1035" s="55" t="str">
        <f t="shared" si="229"/>
        <v/>
      </c>
      <c r="BF1035" s="55" t="str">
        <f t="shared" si="229"/>
        <v/>
      </c>
      <c r="BG1035" s="55" t="str">
        <f t="shared" si="229"/>
        <v/>
      </c>
      <c r="BH1035" s="55" t="str">
        <f t="shared" si="229"/>
        <v/>
      </c>
      <c r="BI1035" s="55" t="str">
        <f t="shared" si="229"/>
        <v/>
      </c>
      <c r="BJ1035" s="55" t="str">
        <f t="shared" si="229"/>
        <v/>
      </c>
      <c r="BK1035" s="55" t="str">
        <f t="shared" si="229"/>
        <v/>
      </c>
      <c r="BL1035" s="55" t="str">
        <f t="shared" si="229"/>
        <v/>
      </c>
      <c r="BM1035" s="55" t="str">
        <f t="shared" si="229"/>
        <v/>
      </c>
      <c r="BN1035" s="55" t="str">
        <f t="shared" si="229"/>
        <v/>
      </c>
      <c r="BO1035" s="55" t="str">
        <f t="shared" si="229"/>
        <v/>
      </c>
      <c r="BP1035" s="55" t="str">
        <f t="shared" si="229"/>
        <v/>
      </c>
      <c r="BQ1035" s="55" t="str">
        <f t="shared" si="229"/>
        <v/>
      </c>
      <c r="BR1035" s="1" t="str">
        <f t="shared" si="220"/>
        <v>Base</v>
      </c>
      <c r="BS1035" s="1" t="str">
        <f t="shared" si="221"/>
        <v/>
      </c>
      <c r="BT1035" s="3">
        <f t="shared" si="222"/>
        <v>1</v>
      </c>
      <c r="BU1035" s="11">
        <f t="shared" si="223"/>
        <v>-0.94</v>
      </c>
      <c r="BV1035" s="11">
        <f t="shared" si="224"/>
        <v>-0.88</v>
      </c>
      <c r="BW1035" s="11">
        <f t="shared" si="225"/>
        <v>0</v>
      </c>
      <c r="BX1035" s="9">
        <f t="shared" si="226"/>
        <v>-0.94</v>
      </c>
      <c r="BY1035" s="9">
        <f t="shared" si="227"/>
        <v>-0.88</v>
      </c>
      <c r="BZ1035" s="9">
        <f t="shared" si="228"/>
        <v>2</v>
      </c>
    </row>
    <row r="1036" spans="1:78" ht="15.5" x14ac:dyDescent="0.35">
      <c r="A1036"/>
      <c r="B1036"/>
      <c r="C1036"/>
      <c r="D1036"/>
      <c r="E1036"/>
      <c r="F1036"/>
      <c r="G1036"/>
      <c r="H1036"/>
      <c r="I1036"/>
      <c r="J1036"/>
      <c r="K1036"/>
      <c r="L1036"/>
      <c r="M1036"/>
      <c r="N1036"/>
      <c r="O1036"/>
      <c r="P1036"/>
      <c r="Q1036"/>
      <c r="R1036"/>
      <c r="S1036"/>
      <c r="T1036"/>
      <c r="U1036"/>
      <c r="V1036"/>
      <c r="W1036"/>
      <c r="X1036"/>
      <c r="Y1036"/>
      <c r="Z1036"/>
      <c r="AA1036"/>
      <c r="AB1036"/>
      <c r="AC1036"/>
      <c r="AD1036"/>
      <c r="AE1036"/>
      <c r="AF1036"/>
      <c r="AG1036"/>
      <c r="AH1036"/>
      <c r="AI1036"/>
      <c r="AJ1036"/>
      <c r="AK1036"/>
      <c r="AL1036"/>
      <c r="AM1036"/>
      <c r="AN1036"/>
      <c r="AO1036"/>
      <c r="AP1036"/>
      <c r="AQ1036"/>
      <c r="AR1036"/>
      <c r="AS1036"/>
      <c r="AT1036" s="12">
        <f>VLOOKUP($BR1036,Tables!$D$14:$I$27,2,FALSE)*W1036</f>
        <v>0</v>
      </c>
      <c r="AU1036" s="12">
        <f>VLOOKUP($BR1036,Tables!$D$14:$I$27,3,FALSE)</f>
        <v>0</v>
      </c>
      <c r="AV1036" s="12">
        <f>VLOOKUP($BR1036,Tables!$D$14:$I$27,4,FALSE)*W1036</f>
        <v>0</v>
      </c>
      <c r="AW1036" s="12">
        <f>VLOOKUP($BR1036,Tables!$D$14:$I$27,5,FALSE)*W1036</f>
        <v>0</v>
      </c>
      <c r="AX1036">
        <f>IF(ISERROR(VLOOKUP(V1036,Tables!$A$2:$B$27,2,FALSE))=TRUE,0,VLOOKUP(V1036,Tables!$A$2:$B$27,2,FALSE))*VLOOKUP(BR1036,Tables!$D$14:$J$27,7,FALSE)</f>
        <v>0</v>
      </c>
      <c r="AY1036">
        <f>IF(ISERROR(VLOOKUP(BS1036,Tables!$A$2:$B$31,2,FALSE))=TRUE,0,VLOOKUP(BS1036,Tables!$A$2:$B$31,2,FALSE))</f>
        <v>0</v>
      </c>
      <c r="AZ1036" s="12">
        <f>VLOOKUP($BR1036,Tables!$D$14:$K$27,8,FALSE)</f>
        <v>0</v>
      </c>
      <c r="BA1036" s="12">
        <f>IF(OR(BR1036="T150",BR1036="HYBT150"),W1036*Tables!$L$23,0)</f>
        <v>0</v>
      </c>
      <c r="BB1036" s="12">
        <f>IF(OR(BR1036="T200",BR1036="HYBT200"),W1036*Tables!$E$24,0)</f>
        <v>0</v>
      </c>
      <c r="BC1036" s="14">
        <f t="shared" si="219"/>
        <v>0</v>
      </c>
      <c r="BD1036" s="55" t="str">
        <f t="shared" si="229"/>
        <v/>
      </c>
      <c r="BE1036" s="55" t="str">
        <f t="shared" si="229"/>
        <v/>
      </c>
      <c r="BF1036" s="55" t="str">
        <f t="shared" si="229"/>
        <v/>
      </c>
      <c r="BG1036" s="55" t="str">
        <f t="shared" si="229"/>
        <v/>
      </c>
      <c r="BH1036" s="55" t="str">
        <f t="shared" si="229"/>
        <v/>
      </c>
      <c r="BI1036" s="55" t="str">
        <f t="shared" si="229"/>
        <v/>
      </c>
      <c r="BJ1036" s="55" t="str">
        <f t="shared" si="229"/>
        <v/>
      </c>
      <c r="BK1036" s="55" t="str">
        <f t="shared" si="229"/>
        <v/>
      </c>
      <c r="BL1036" s="55" t="str">
        <f t="shared" si="229"/>
        <v/>
      </c>
      <c r="BM1036" s="55" t="str">
        <f t="shared" si="229"/>
        <v/>
      </c>
      <c r="BN1036" s="55" t="str">
        <f t="shared" si="229"/>
        <v/>
      </c>
      <c r="BO1036" s="55" t="str">
        <f t="shared" si="229"/>
        <v/>
      </c>
      <c r="BP1036" s="55" t="str">
        <f t="shared" si="229"/>
        <v/>
      </c>
      <c r="BQ1036" s="55" t="str">
        <f t="shared" si="229"/>
        <v/>
      </c>
      <c r="BR1036" s="1" t="str">
        <f t="shared" si="220"/>
        <v>Base</v>
      </c>
      <c r="BS1036" s="1" t="str">
        <f t="shared" si="221"/>
        <v/>
      </c>
      <c r="BT1036" s="3">
        <f t="shared" si="222"/>
        <v>1</v>
      </c>
      <c r="BU1036" s="11">
        <f t="shared" si="223"/>
        <v>-0.94</v>
      </c>
      <c r="BV1036" s="11">
        <f t="shared" si="224"/>
        <v>-0.88</v>
      </c>
      <c r="BW1036" s="11">
        <f t="shared" si="225"/>
        <v>0</v>
      </c>
      <c r="BX1036" s="9">
        <f t="shared" si="226"/>
        <v>-0.94</v>
      </c>
      <c r="BY1036" s="9">
        <f t="shared" si="227"/>
        <v>-0.88</v>
      </c>
      <c r="BZ1036" s="9">
        <f t="shared" si="228"/>
        <v>2</v>
      </c>
    </row>
    <row r="1037" spans="1:78" ht="15.5" x14ac:dyDescent="0.35">
      <c r="A1037"/>
      <c r="B1037"/>
      <c r="C1037"/>
      <c r="D1037"/>
      <c r="E1037"/>
      <c r="F1037"/>
      <c r="G1037"/>
      <c r="H1037"/>
      <c r="I1037"/>
      <c r="J1037"/>
      <c r="K1037"/>
      <c r="L1037"/>
      <c r="M1037"/>
      <c r="N1037"/>
      <c r="O1037"/>
      <c r="P1037"/>
      <c r="Q1037"/>
      <c r="R1037"/>
      <c r="S1037"/>
      <c r="T1037"/>
      <c r="U1037"/>
      <c r="V1037"/>
      <c r="W1037"/>
      <c r="X1037"/>
      <c r="Y1037"/>
      <c r="Z1037"/>
      <c r="AA1037"/>
      <c r="AB1037"/>
      <c r="AC1037"/>
      <c r="AD1037"/>
      <c r="AE1037"/>
      <c r="AF1037"/>
      <c r="AG1037"/>
      <c r="AH1037"/>
      <c r="AI1037"/>
      <c r="AJ1037"/>
      <c r="AK1037"/>
      <c r="AL1037"/>
      <c r="AM1037"/>
      <c r="AN1037"/>
      <c r="AO1037"/>
      <c r="AP1037"/>
      <c r="AQ1037"/>
      <c r="AR1037"/>
      <c r="AS1037"/>
      <c r="AT1037" s="12">
        <f>VLOOKUP($BR1037,Tables!$D$14:$I$27,2,FALSE)*W1037</f>
        <v>0</v>
      </c>
      <c r="AU1037" s="12">
        <f>VLOOKUP($BR1037,Tables!$D$14:$I$27,3,FALSE)</f>
        <v>0</v>
      </c>
      <c r="AV1037" s="12">
        <f>VLOOKUP($BR1037,Tables!$D$14:$I$27,4,FALSE)*W1037</f>
        <v>0</v>
      </c>
      <c r="AW1037" s="12">
        <f>VLOOKUP($BR1037,Tables!$D$14:$I$27,5,FALSE)*W1037</f>
        <v>0</v>
      </c>
      <c r="AX1037">
        <f>IF(ISERROR(VLOOKUP(V1037,Tables!$A$2:$B$27,2,FALSE))=TRUE,0,VLOOKUP(V1037,Tables!$A$2:$B$27,2,FALSE))*VLOOKUP(BR1037,Tables!$D$14:$J$27,7,FALSE)</f>
        <v>0</v>
      </c>
      <c r="AY1037">
        <f>IF(ISERROR(VLOOKUP(BS1037,Tables!$A$2:$B$31,2,FALSE))=TRUE,0,VLOOKUP(BS1037,Tables!$A$2:$B$31,2,FALSE))</f>
        <v>0</v>
      </c>
      <c r="AZ1037" s="12">
        <f>VLOOKUP($BR1037,Tables!$D$14:$K$27,8,FALSE)</f>
        <v>0</v>
      </c>
      <c r="BA1037" s="12">
        <f>IF(OR(BR1037="T150",BR1037="HYBT150"),W1037*Tables!$L$23,0)</f>
        <v>0</v>
      </c>
      <c r="BB1037" s="12">
        <f>IF(OR(BR1037="T200",BR1037="HYBT200"),W1037*Tables!$E$24,0)</f>
        <v>0</v>
      </c>
      <c r="BC1037" s="14">
        <f t="shared" si="219"/>
        <v>0</v>
      </c>
      <c r="BD1037" s="55" t="str">
        <f t="shared" si="229"/>
        <v/>
      </c>
      <c r="BE1037" s="55" t="str">
        <f t="shared" si="229"/>
        <v/>
      </c>
      <c r="BF1037" s="55" t="str">
        <f t="shared" si="229"/>
        <v/>
      </c>
      <c r="BG1037" s="55" t="str">
        <f t="shared" si="229"/>
        <v/>
      </c>
      <c r="BH1037" s="55" t="str">
        <f t="shared" si="229"/>
        <v/>
      </c>
      <c r="BI1037" s="55" t="str">
        <f t="shared" si="229"/>
        <v/>
      </c>
      <c r="BJ1037" s="55" t="str">
        <f t="shared" si="229"/>
        <v/>
      </c>
      <c r="BK1037" s="55" t="str">
        <f t="shared" si="229"/>
        <v/>
      </c>
      <c r="BL1037" s="55" t="str">
        <f t="shared" si="229"/>
        <v/>
      </c>
      <c r="BM1037" s="55" t="str">
        <f t="shared" si="229"/>
        <v/>
      </c>
      <c r="BN1037" s="55" t="str">
        <f t="shared" si="229"/>
        <v/>
      </c>
      <c r="BO1037" s="55" t="str">
        <f t="shared" si="229"/>
        <v/>
      </c>
      <c r="BP1037" s="55" t="str">
        <f t="shared" si="229"/>
        <v/>
      </c>
      <c r="BQ1037" s="55" t="str">
        <f t="shared" si="229"/>
        <v/>
      </c>
      <c r="BR1037" s="1" t="str">
        <f t="shared" si="220"/>
        <v>Base</v>
      </c>
      <c r="BS1037" s="1" t="str">
        <f t="shared" si="221"/>
        <v/>
      </c>
      <c r="BT1037" s="3">
        <f t="shared" si="222"/>
        <v>1</v>
      </c>
      <c r="BU1037" s="11">
        <f t="shared" si="223"/>
        <v>-0.94</v>
      </c>
      <c r="BV1037" s="11">
        <f t="shared" si="224"/>
        <v>-0.88</v>
      </c>
      <c r="BW1037" s="11">
        <f t="shared" si="225"/>
        <v>0</v>
      </c>
      <c r="BX1037" s="9">
        <f t="shared" si="226"/>
        <v>-0.94</v>
      </c>
      <c r="BY1037" s="9">
        <f t="shared" si="227"/>
        <v>-0.88</v>
      </c>
      <c r="BZ1037" s="9">
        <f t="shared" si="228"/>
        <v>2</v>
      </c>
    </row>
    <row r="1038" spans="1:78" ht="15.5" x14ac:dyDescent="0.35">
      <c r="A1038"/>
      <c r="B1038"/>
      <c r="C1038"/>
      <c r="D1038"/>
      <c r="E1038"/>
      <c r="F1038"/>
      <c r="G1038"/>
      <c r="H1038"/>
      <c r="I1038"/>
      <c r="J1038"/>
      <c r="K1038"/>
      <c r="L1038"/>
      <c r="M1038"/>
      <c r="N1038"/>
      <c r="O1038"/>
      <c r="P1038"/>
      <c r="Q1038"/>
      <c r="R1038"/>
      <c r="S1038"/>
      <c r="T1038"/>
      <c r="U1038"/>
      <c r="V1038"/>
      <c r="W1038"/>
      <c r="X1038"/>
      <c r="Y1038"/>
      <c r="Z1038"/>
      <c r="AA1038"/>
      <c r="AB1038"/>
      <c r="AC1038"/>
      <c r="AD1038"/>
      <c r="AE1038"/>
      <c r="AF1038"/>
      <c r="AG1038"/>
      <c r="AH1038"/>
      <c r="AI1038"/>
      <c r="AJ1038"/>
      <c r="AK1038"/>
      <c r="AL1038"/>
      <c r="AM1038"/>
      <c r="AN1038"/>
      <c r="AO1038"/>
      <c r="AP1038"/>
      <c r="AQ1038"/>
      <c r="AR1038"/>
      <c r="AS1038"/>
      <c r="AT1038" s="12">
        <f>VLOOKUP($BR1038,Tables!$D$14:$I$27,2,FALSE)*W1038</f>
        <v>0</v>
      </c>
      <c r="AU1038" s="12">
        <f>VLOOKUP($BR1038,Tables!$D$14:$I$27,3,FALSE)</f>
        <v>0</v>
      </c>
      <c r="AV1038" s="12">
        <f>VLOOKUP($BR1038,Tables!$D$14:$I$27,4,FALSE)*W1038</f>
        <v>0</v>
      </c>
      <c r="AW1038" s="12">
        <f>VLOOKUP($BR1038,Tables!$D$14:$I$27,5,FALSE)*W1038</f>
        <v>0</v>
      </c>
      <c r="AX1038">
        <f>IF(ISERROR(VLOOKUP(V1038,Tables!$A$2:$B$27,2,FALSE))=TRUE,0,VLOOKUP(V1038,Tables!$A$2:$B$27,2,FALSE))*VLOOKUP(BR1038,Tables!$D$14:$J$27,7,FALSE)</f>
        <v>0</v>
      </c>
      <c r="AY1038">
        <f>IF(ISERROR(VLOOKUP(BS1038,Tables!$A$2:$B$31,2,FALSE))=TRUE,0,VLOOKUP(BS1038,Tables!$A$2:$B$31,2,FALSE))</f>
        <v>0</v>
      </c>
      <c r="AZ1038" s="12">
        <f>VLOOKUP($BR1038,Tables!$D$14:$K$27,8,FALSE)</f>
        <v>0</v>
      </c>
      <c r="BA1038" s="12">
        <f>IF(OR(BR1038="T150",BR1038="HYBT150"),W1038*Tables!$L$23,0)</f>
        <v>0</v>
      </c>
      <c r="BB1038" s="12">
        <f>IF(OR(BR1038="T200",BR1038="HYBT200"),W1038*Tables!$E$24,0)</f>
        <v>0</v>
      </c>
      <c r="BC1038" s="14">
        <f t="shared" si="219"/>
        <v>0</v>
      </c>
      <c r="BD1038" s="55" t="str">
        <f t="shared" si="229"/>
        <v/>
      </c>
      <c r="BE1038" s="55" t="str">
        <f t="shared" si="229"/>
        <v/>
      </c>
      <c r="BF1038" s="55" t="str">
        <f t="shared" si="229"/>
        <v/>
      </c>
      <c r="BG1038" s="55" t="str">
        <f t="shared" si="229"/>
        <v/>
      </c>
      <c r="BH1038" s="55" t="str">
        <f t="shared" si="229"/>
        <v/>
      </c>
      <c r="BI1038" s="55" t="str">
        <f t="shared" si="229"/>
        <v/>
      </c>
      <c r="BJ1038" s="55" t="str">
        <f t="shared" si="229"/>
        <v/>
      </c>
      <c r="BK1038" s="55" t="str">
        <f t="shared" si="229"/>
        <v/>
      </c>
      <c r="BL1038" s="55" t="str">
        <f t="shared" si="229"/>
        <v/>
      </c>
      <c r="BM1038" s="55" t="str">
        <f t="shared" si="229"/>
        <v/>
      </c>
      <c r="BN1038" s="55" t="str">
        <f t="shared" si="229"/>
        <v/>
      </c>
      <c r="BO1038" s="55" t="str">
        <f t="shared" si="229"/>
        <v/>
      </c>
      <c r="BP1038" s="55" t="str">
        <f t="shared" si="229"/>
        <v/>
      </c>
      <c r="BQ1038" s="55" t="str">
        <f t="shared" si="229"/>
        <v/>
      </c>
      <c r="BR1038" s="1" t="str">
        <f t="shared" si="220"/>
        <v>Base</v>
      </c>
      <c r="BS1038" s="1" t="str">
        <f t="shared" si="221"/>
        <v/>
      </c>
      <c r="BT1038" s="3">
        <f t="shared" si="222"/>
        <v>1</v>
      </c>
      <c r="BU1038" s="11">
        <f t="shared" si="223"/>
        <v>-0.94</v>
      </c>
      <c r="BV1038" s="11">
        <f t="shared" si="224"/>
        <v>-0.88</v>
      </c>
      <c r="BW1038" s="11">
        <f t="shared" si="225"/>
        <v>0</v>
      </c>
      <c r="BX1038" s="9">
        <f t="shared" si="226"/>
        <v>-0.94</v>
      </c>
      <c r="BY1038" s="9">
        <f t="shared" si="227"/>
        <v>-0.88</v>
      </c>
      <c r="BZ1038" s="9">
        <f t="shared" si="228"/>
        <v>2</v>
      </c>
    </row>
    <row r="1039" spans="1:78" ht="15.5" x14ac:dyDescent="0.35">
      <c r="A1039"/>
      <c r="B1039"/>
      <c r="C1039"/>
      <c r="D1039"/>
      <c r="E1039"/>
      <c r="F1039"/>
      <c r="G1039"/>
      <c r="H1039"/>
      <c r="I1039"/>
      <c r="J1039"/>
      <c r="K1039"/>
      <c r="L1039"/>
      <c r="M1039"/>
      <c r="N1039"/>
      <c r="O1039"/>
      <c r="P1039"/>
      <c r="Q1039"/>
      <c r="R1039"/>
      <c r="S1039"/>
      <c r="T1039"/>
      <c r="U1039"/>
      <c r="V1039"/>
      <c r="W1039"/>
      <c r="X1039"/>
      <c r="Y1039"/>
      <c r="Z1039"/>
      <c r="AA1039"/>
      <c r="AB1039"/>
      <c r="AC1039"/>
      <c r="AD1039"/>
      <c r="AE1039"/>
      <c r="AF1039"/>
      <c r="AG1039"/>
      <c r="AH1039"/>
      <c r="AI1039"/>
      <c r="AJ1039"/>
      <c r="AK1039"/>
      <c r="AL1039"/>
      <c r="AM1039"/>
      <c r="AN1039"/>
      <c r="AO1039"/>
      <c r="AP1039"/>
      <c r="AQ1039"/>
      <c r="AR1039"/>
      <c r="AS1039"/>
      <c r="AT1039" s="12">
        <f>VLOOKUP($BR1039,Tables!$D$14:$I$27,2,FALSE)*W1039</f>
        <v>0</v>
      </c>
      <c r="AU1039" s="12">
        <f>VLOOKUP($BR1039,Tables!$D$14:$I$27,3,FALSE)</f>
        <v>0</v>
      </c>
      <c r="AV1039" s="12">
        <f>VLOOKUP($BR1039,Tables!$D$14:$I$27,4,FALSE)*W1039</f>
        <v>0</v>
      </c>
      <c r="AW1039" s="12">
        <f>VLOOKUP($BR1039,Tables!$D$14:$I$27,5,FALSE)*W1039</f>
        <v>0</v>
      </c>
      <c r="AX1039">
        <f>IF(ISERROR(VLOOKUP(V1039,Tables!$A$2:$B$27,2,FALSE))=TRUE,0,VLOOKUP(V1039,Tables!$A$2:$B$27,2,FALSE))*VLOOKUP(BR1039,Tables!$D$14:$J$27,7,FALSE)</f>
        <v>0</v>
      </c>
      <c r="AY1039">
        <f>IF(ISERROR(VLOOKUP(BS1039,Tables!$A$2:$B$31,2,FALSE))=TRUE,0,VLOOKUP(BS1039,Tables!$A$2:$B$31,2,FALSE))</f>
        <v>0</v>
      </c>
      <c r="AZ1039" s="12">
        <f>VLOOKUP($BR1039,Tables!$D$14:$K$27,8,FALSE)</f>
        <v>0</v>
      </c>
      <c r="BA1039" s="12">
        <f>IF(OR(BR1039="T150",BR1039="HYBT150"),W1039*Tables!$L$23,0)</f>
        <v>0</v>
      </c>
      <c r="BB1039" s="12">
        <f>IF(OR(BR1039="T200",BR1039="HYBT200"),W1039*Tables!$E$24,0)</f>
        <v>0</v>
      </c>
      <c r="BC1039" s="14">
        <f t="shared" si="219"/>
        <v>0</v>
      </c>
      <c r="BD1039" s="55" t="str">
        <f t="shared" si="229"/>
        <v/>
      </c>
      <c r="BE1039" s="55" t="str">
        <f t="shared" si="229"/>
        <v/>
      </c>
      <c r="BF1039" s="55" t="str">
        <f t="shared" si="229"/>
        <v/>
      </c>
      <c r="BG1039" s="55" t="str">
        <f t="shared" si="229"/>
        <v/>
      </c>
      <c r="BH1039" s="55" t="str">
        <f t="shared" si="229"/>
        <v/>
      </c>
      <c r="BI1039" s="55" t="str">
        <f t="shared" si="229"/>
        <v/>
      </c>
      <c r="BJ1039" s="55" t="str">
        <f t="shared" si="229"/>
        <v/>
      </c>
      <c r="BK1039" s="55" t="str">
        <f t="shared" si="229"/>
        <v/>
      </c>
      <c r="BL1039" s="55" t="str">
        <f t="shared" si="229"/>
        <v/>
      </c>
      <c r="BM1039" s="55" t="str">
        <f t="shared" si="229"/>
        <v/>
      </c>
      <c r="BN1039" s="55" t="str">
        <f t="shared" si="229"/>
        <v/>
      </c>
      <c r="BO1039" s="55" t="str">
        <f t="shared" si="229"/>
        <v/>
      </c>
      <c r="BP1039" s="55" t="str">
        <f t="shared" si="229"/>
        <v/>
      </c>
      <c r="BQ1039" s="55" t="str">
        <f t="shared" si="229"/>
        <v/>
      </c>
      <c r="BR1039" s="1" t="str">
        <f t="shared" si="220"/>
        <v>Base</v>
      </c>
      <c r="BS1039" s="1" t="str">
        <f t="shared" si="221"/>
        <v/>
      </c>
      <c r="BT1039" s="3">
        <f t="shared" si="222"/>
        <v>1</v>
      </c>
      <c r="BU1039" s="11">
        <f t="shared" si="223"/>
        <v>-0.94</v>
      </c>
      <c r="BV1039" s="11">
        <f t="shared" si="224"/>
        <v>-0.88</v>
      </c>
      <c r="BW1039" s="11">
        <f t="shared" si="225"/>
        <v>0</v>
      </c>
      <c r="BX1039" s="9">
        <f t="shared" si="226"/>
        <v>-0.94</v>
      </c>
      <c r="BY1039" s="9">
        <f t="shared" si="227"/>
        <v>-0.88</v>
      </c>
      <c r="BZ1039" s="9">
        <f t="shared" si="228"/>
        <v>2</v>
      </c>
    </row>
    <row r="1040" spans="1:78" ht="15.5" x14ac:dyDescent="0.35">
      <c r="A1040"/>
      <c r="B1040"/>
      <c r="C1040"/>
      <c r="D1040"/>
      <c r="E1040"/>
      <c r="F1040"/>
      <c r="G1040"/>
      <c r="H1040"/>
      <c r="I1040"/>
      <c r="J1040"/>
      <c r="K1040"/>
      <c r="L1040"/>
      <c r="M1040"/>
      <c r="N1040"/>
      <c r="O1040"/>
      <c r="P1040"/>
      <c r="Q1040"/>
      <c r="R1040"/>
      <c r="S1040"/>
      <c r="T1040"/>
      <c r="U1040"/>
      <c r="V1040"/>
      <c r="W1040"/>
      <c r="X1040"/>
      <c r="Y1040"/>
      <c r="Z1040"/>
      <c r="AA1040"/>
      <c r="AB1040"/>
      <c r="AC1040"/>
      <c r="AD1040"/>
      <c r="AE1040"/>
      <c r="AF1040"/>
      <c r="AG1040"/>
      <c r="AH1040"/>
      <c r="AI1040"/>
      <c r="AJ1040"/>
      <c r="AK1040"/>
      <c r="AL1040"/>
      <c r="AM1040"/>
      <c r="AN1040"/>
      <c r="AO1040"/>
      <c r="AP1040"/>
      <c r="AQ1040"/>
      <c r="AR1040"/>
      <c r="AS1040"/>
      <c r="AT1040" s="12">
        <f>VLOOKUP($BR1040,Tables!$D$14:$I$27,2,FALSE)*W1040</f>
        <v>0</v>
      </c>
      <c r="AU1040" s="12">
        <f>VLOOKUP($BR1040,Tables!$D$14:$I$27,3,FALSE)</f>
        <v>0</v>
      </c>
      <c r="AV1040" s="12">
        <f>VLOOKUP($BR1040,Tables!$D$14:$I$27,4,FALSE)*W1040</f>
        <v>0</v>
      </c>
      <c r="AW1040" s="12">
        <f>VLOOKUP($BR1040,Tables!$D$14:$I$27,5,FALSE)*W1040</f>
        <v>0</v>
      </c>
      <c r="AX1040">
        <f>IF(ISERROR(VLOOKUP(V1040,Tables!$A$2:$B$27,2,FALSE))=TRUE,0,VLOOKUP(V1040,Tables!$A$2:$B$27,2,FALSE))*VLOOKUP(BR1040,Tables!$D$14:$J$27,7,FALSE)</f>
        <v>0</v>
      </c>
      <c r="AY1040">
        <f>IF(ISERROR(VLOOKUP(BS1040,Tables!$A$2:$B$31,2,FALSE))=TRUE,0,VLOOKUP(BS1040,Tables!$A$2:$B$31,2,FALSE))</f>
        <v>0</v>
      </c>
      <c r="AZ1040" s="12">
        <f>VLOOKUP($BR1040,Tables!$D$14:$K$27,8,FALSE)</f>
        <v>0</v>
      </c>
      <c r="BA1040" s="12">
        <f>IF(OR(BR1040="T150",BR1040="HYBT150"),W1040*Tables!$L$23,0)</f>
        <v>0</v>
      </c>
      <c r="BB1040" s="12">
        <f>IF(OR(BR1040="T200",BR1040="HYBT200"),W1040*Tables!$E$24,0)</f>
        <v>0</v>
      </c>
      <c r="BC1040" s="14">
        <f t="shared" si="219"/>
        <v>0</v>
      </c>
      <c r="BD1040" s="55" t="str">
        <f t="shared" si="229"/>
        <v/>
      </c>
      <c r="BE1040" s="55" t="str">
        <f t="shared" si="229"/>
        <v/>
      </c>
      <c r="BF1040" s="55" t="str">
        <f t="shared" si="229"/>
        <v/>
      </c>
      <c r="BG1040" s="55" t="str">
        <f t="shared" si="229"/>
        <v/>
      </c>
      <c r="BH1040" s="55" t="str">
        <f t="shared" si="229"/>
        <v/>
      </c>
      <c r="BI1040" s="55" t="str">
        <f t="shared" si="229"/>
        <v/>
      </c>
      <c r="BJ1040" s="55" t="str">
        <f t="shared" si="229"/>
        <v/>
      </c>
      <c r="BK1040" s="55" t="str">
        <f t="shared" si="229"/>
        <v/>
      </c>
      <c r="BL1040" s="55" t="str">
        <f t="shared" si="229"/>
        <v/>
      </c>
      <c r="BM1040" s="55" t="str">
        <f t="shared" si="229"/>
        <v/>
      </c>
      <c r="BN1040" s="55" t="str">
        <f t="shared" si="229"/>
        <v/>
      </c>
      <c r="BO1040" s="55" t="str">
        <f t="shared" si="229"/>
        <v/>
      </c>
      <c r="BP1040" s="55" t="str">
        <f t="shared" si="229"/>
        <v/>
      </c>
      <c r="BQ1040" s="55" t="str">
        <f t="shared" si="229"/>
        <v/>
      </c>
      <c r="BR1040" s="1" t="str">
        <f t="shared" si="220"/>
        <v>Base</v>
      </c>
      <c r="BS1040" s="1" t="str">
        <f t="shared" si="221"/>
        <v/>
      </c>
      <c r="BT1040" s="3">
        <f t="shared" si="222"/>
        <v>1</v>
      </c>
      <c r="BU1040" s="11">
        <f t="shared" si="223"/>
        <v>-0.94</v>
      </c>
      <c r="BV1040" s="11">
        <f t="shared" si="224"/>
        <v>-0.88</v>
      </c>
      <c r="BW1040" s="11">
        <f t="shared" si="225"/>
        <v>0</v>
      </c>
      <c r="BX1040" s="9">
        <f t="shared" si="226"/>
        <v>-0.94</v>
      </c>
      <c r="BY1040" s="9">
        <f t="shared" si="227"/>
        <v>-0.88</v>
      </c>
      <c r="BZ1040" s="9">
        <f t="shared" si="228"/>
        <v>2</v>
      </c>
    </row>
    <row r="1041" spans="1:78" ht="15.5" x14ac:dyDescent="0.35">
      <c r="A1041"/>
      <c r="B1041"/>
      <c r="C1041"/>
      <c r="D1041"/>
      <c r="E1041"/>
      <c r="F1041"/>
      <c r="G1041"/>
      <c r="H1041"/>
      <c r="I1041"/>
      <c r="J1041"/>
      <c r="K1041"/>
      <c r="L1041"/>
      <c r="M1041"/>
      <c r="N1041"/>
      <c r="O1041"/>
      <c r="P1041"/>
      <c r="Q1041"/>
      <c r="R1041"/>
      <c r="S1041"/>
      <c r="T1041"/>
      <c r="U1041"/>
      <c r="V1041"/>
      <c r="W1041"/>
      <c r="X1041"/>
      <c r="Y1041"/>
      <c r="Z1041"/>
      <c r="AA1041"/>
      <c r="AB1041"/>
      <c r="AC1041"/>
      <c r="AD1041"/>
      <c r="AE1041"/>
      <c r="AF1041"/>
      <c r="AG1041"/>
      <c r="AH1041"/>
      <c r="AI1041"/>
      <c r="AJ1041"/>
      <c r="AK1041"/>
      <c r="AL1041"/>
      <c r="AM1041"/>
      <c r="AN1041"/>
      <c r="AO1041"/>
      <c r="AP1041"/>
      <c r="AQ1041"/>
      <c r="AR1041"/>
      <c r="AS1041"/>
      <c r="AT1041" s="12">
        <f>VLOOKUP($BR1041,Tables!$D$14:$I$27,2,FALSE)*W1041</f>
        <v>0</v>
      </c>
      <c r="AU1041" s="12">
        <f>VLOOKUP($BR1041,Tables!$D$14:$I$27,3,FALSE)</f>
        <v>0</v>
      </c>
      <c r="AV1041" s="12">
        <f>VLOOKUP($BR1041,Tables!$D$14:$I$27,4,FALSE)*W1041</f>
        <v>0</v>
      </c>
      <c r="AW1041" s="12">
        <f>VLOOKUP($BR1041,Tables!$D$14:$I$27,5,FALSE)*W1041</f>
        <v>0</v>
      </c>
      <c r="AX1041">
        <f>IF(ISERROR(VLOOKUP(V1041,Tables!$A$2:$B$27,2,FALSE))=TRUE,0,VLOOKUP(V1041,Tables!$A$2:$B$27,2,FALSE))*VLOOKUP(BR1041,Tables!$D$14:$J$27,7,FALSE)</f>
        <v>0</v>
      </c>
      <c r="AY1041">
        <f>IF(ISERROR(VLOOKUP(BS1041,Tables!$A$2:$B$31,2,FALSE))=TRUE,0,VLOOKUP(BS1041,Tables!$A$2:$B$31,2,FALSE))</f>
        <v>0</v>
      </c>
      <c r="AZ1041" s="12">
        <f>VLOOKUP($BR1041,Tables!$D$14:$K$27,8,FALSE)</f>
        <v>0</v>
      </c>
      <c r="BA1041" s="12">
        <f>IF(OR(BR1041="T150",BR1041="HYBT150"),W1041*Tables!$L$23,0)</f>
        <v>0</v>
      </c>
      <c r="BB1041" s="12">
        <f>IF(OR(BR1041="T200",BR1041="HYBT200"),W1041*Tables!$E$24,0)</f>
        <v>0</v>
      </c>
      <c r="BC1041" s="14">
        <f t="shared" si="219"/>
        <v>0</v>
      </c>
      <c r="BD1041" s="55" t="str">
        <f t="shared" si="229"/>
        <v/>
      </c>
      <c r="BE1041" s="55" t="str">
        <f t="shared" si="229"/>
        <v/>
      </c>
      <c r="BF1041" s="55" t="str">
        <f t="shared" si="229"/>
        <v/>
      </c>
      <c r="BG1041" s="55" t="str">
        <f t="shared" si="229"/>
        <v/>
      </c>
      <c r="BH1041" s="55" t="str">
        <f t="shared" si="229"/>
        <v/>
      </c>
      <c r="BI1041" s="55" t="str">
        <f t="shared" si="229"/>
        <v/>
      </c>
      <c r="BJ1041" s="55" t="str">
        <f t="shared" si="229"/>
        <v/>
      </c>
      <c r="BK1041" s="55" t="str">
        <f t="shared" si="229"/>
        <v/>
      </c>
      <c r="BL1041" s="55" t="str">
        <f t="shared" si="229"/>
        <v/>
      </c>
      <c r="BM1041" s="55" t="str">
        <f t="shared" si="229"/>
        <v/>
      </c>
      <c r="BN1041" s="55" t="str">
        <f t="shared" si="229"/>
        <v/>
      </c>
      <c r="BO1041" s="55" t="str">
        <f t="shared" si="229"/>
        <v/>
      </c>
      <c r="BP1041" s="55" t="str">
        <f t="shared" si="229"/>
        <v/>
      </c>
      <c r="BQ1041" s="55" t="str">
        <f t="shared" si="229"/>
        <v/>
      </c>
      <c r="BR1041" s="1" t="str">
        <f t="shared" si="220"/>
        <v>Base</v>
      </c>
      <c r="BS1041" s="1" t="str">
        <f t="shared" si="221"/>
        <v/>
      </c>
      <c r="BT1041" s="3">
        <f t="shared" si="222"/>
        <v>1</v>
      </c>
      <c r="BU1041" s="11">
        <f t="shared" si="223"/>
        <v>-0.94</v>
      </c>
      <c r="BV1041" s="11">
        <f t="shared" si="224"/>
        <v>-0.88</v>
      </c>
      <c r="BW1041" s="11">
        <f t="shared" si="225"/>
        <v>0</v>
      </c>
      <c r="BX1041" s="9">
        <f t="shared" si="226"/>
        <v>-0.94</v>
      </c>
      <c r="BY1041" s="9">
        <f t="shared" si="227"/>
        <v>-0.88</v>
      </c>
      <c r="BZ1041" s="9">
        <f t="shared" si="228"/>
        <v>2</v>
      </c>
    </row>
    <row r="1042" spans="1:78" ht="15.5" x14ac:dyDescent="0.35">
      <c r="A1042"/>
      <c r="B1042"/>
      <c r="C1042"/>
      <c r="D1042"/>
      <c r="E1042"/>
      <c r="F1042"/>
      <c r="G1042"/>
      <c r="H1042"/>
      <c r="I1042"/>
      <c r="J1042"/>
      <c r="K1042"/>
      <c r="L1042"/>
      <c r="M1042"/>
      <c r="N1042"/>
      <c r="O1042"/>
      <c r="P1042"/>
      <c r="Q1042"/>
      <c r="R1042"/>
      <c r="S1042"/>
      <c r="T1042"/>
      <c r="U1042"/>
      <c r="V1042"/>
      <c r="W1042"/>
      <c r="X1042"/>
      <c r="Y1042"/>
      <c r="Z1042"/>
      <c r="AA1042"/>
      <c r="AB1042"/>
      <c r="AC1042"/>
      <c r="AD1042"/>
      <c r="AE1042"/>
      <c r="AF1042"/>
      <c r="AG1042"/>
      <c r="AH1042"/>
      <c r="AI1042"/>
      <c r="AJ1042"/>
      <c r="AK1042"/>
      <c r="AL1042"/>
      <c r="AM1042"/>
      <c r="AN1042"/>
      <c r="AO1042"/>
      <c r="AP1042"/>
      <c r="AQ1042"/>
      <c r="AR1042"/>
      <c r="AS1042"/>
      <c r="AT1042" s="12">
        <f>VLOOKUP($BR1042,Tables!$D$14:$I$27,2,FALSE)*W1042</f>
        <v>0</v>
      </c>
      <c r="AU1042" s="12">
        <f>VLOOKUP($BR1042,Tables!$D$14:$I$27,3,FALSE)</f>
        <v>0</v>
      </c>
      <c r="AV1042" s="12">
        <f>VLOOKUP($BR1042,Tables!$D$14:$I$27,4,FALSE)*W1042</f>
        <v>0</v>
      </c>
      <c r="AW1042" s="12">
        <f>VLOOKUP($BR1042,Tables!$D$14:$I$27,5,FALSE)*W1042</f>
        <v>0</v>
      </c>
      <c r="AX1042">
        <f>IF(ISERROR(VLOOKUP(V1042,Tables!$A$2:$B$27,2,FALSE))=TRUE,0,VLOOKUP(V1042,Tables!$A$2:$B$27,2,FALSE))*VLOOKUP(BR1042,Tables!$D$14:$J$27,7,FALSE)</f>
        <v>0</v>
      </c>
      <c r="AY1042">
        <f>IF(ISERROR(VLOOKUP(BS1042,Tables!$A$2:$B$31,2,FALSE))=TRUE,0,VLOOKUP(BS1042,Tables!$A$2:$B$31,2,FALSE))</f>
        <v>0</v>
      </c>
      <c r="AZ1042" s="12">
        <f>VLOOKUP($BR1042,Tables!$D$14:$K$27,8,FALSE)</f>
        <v>0</v>
      </c>
      <c r="BA1042" s="12">
        <f>IF(OR(BR1042="T150",BR1042="HYBT150"),W1042*Tables!$L$23,0)</f>
        <v>0</v>
      </c>
      <c r="BB1042" s="12">
        <f>IF(OR(BR1042="T200",BR1042="HYBT200"),W1042*Tables!$E$24,0)</f>
        <v>0</v>
      </c>
      <c r="BC1042" s="14">
        <f t="shared" si="219"/>
        <v>0</v>
      </c>
      <c r="BD1042" s="55" t="str">
        <f t="shared" si="229"/>
        <v/>
      </c>
      <c r="BE1042" s="55" t="str">
        <f t="shared" si="229"/>
        <v/>
      </c>
      <c r="BF1042" s="55" t="str">
        <f t="shared" si="229"/>
        <v/>
      </c>
      <c r="BG1042" s="55" t="str">
        <f t="shared" si="229"/>
        <v/>
      </c>
      <c r="BH1042" s="55" t="str">
        <f t="shared" si="229"/>
        <v/>
      </c>
      <c r="BI1042" s="55" t="str">
        <f t="shared" si="229"/>
        <v/>
      </c>
      <c r="BJ1042" s="55" t="str">
        <f t="shared" si="229"/>
        <v/>
      </c>
      <c r="BK1042" s="55" t="str">
        <f t="shared" si="229"/>
        <v/>
      </c>
      <c r="BL1042" s="55" t="str">
        <f t="shared" si="229"/>
        <v/>
      </c>
      <c r="BM1042" s="55" t="str">
        <f t="shared" si="229"/>
        <v/>
      </c>
      <c r="BN1042" s="55" t="str">
        <f t="shared" si="229"/>
        <v/>
      </c>
      <c r="BO1042" s="55" t="str">
        <f t="shared" si="229"/>
        <v/>
      </c>
      <c r="BP1042" s="55" t="str">
        <f t="shared" si="229"/>
        <v/>
      </c>
      <c r="BQ1042" s="55" t="str">
        <f t="shared" si="229"/>
        <v/>
      </c>
      <c r="BR1042" s="1" t="str">
        <f t="shared" si="220"/>
        <v>Base</v>
      </c>
      <c r="BS1042" s="1" t="str">
        <f t="shared" si="221"/>
        <v/>
      </c>
      <c r="BT1042" s="3">
        <f t="shared" si="222"/>
        <v>1</v>
      </c>
      <c r="BU1042" s="11">
        <f t="shared" si="223"/>
        <v>-0.94</v>
      </c>
      <c r="BV1042" s="11">
        <f t="shared" si="224"/>
        <v>-0.88</v>
      </c>
      <c r="BW1042" s="11">
        <f t="shared" si="225"/>
        <v>0</v>
      </c>
      <c r="BX1042" s="9">
        <f t="shared" si="226"/>
        <v>-0.94</v>
      </c>
      <c r="BY1042" s="9">
        <f t="shared" si="227"/>
        <v>-0.88</v>
      </c>
      <c r="BZ1042" s="9">
        <f t="shared" si="228"/>
        <v>2</v>
      </c>
    </row>
    <row r="1043" spans="1:78" ht="15.5" x14ac:dyDescent="0.35">
      <c r="A1043"/>
      <c r="B1043"/>
      <c r="C1043"/>
      <c r="D1043"/>
      <c r="E1043"/>
      <c r="F1043"/>
      <c r="G1043"/>
      <c r="H1043"/>
      <c r="I1043"/>
      <c r="J1043"/>
      <c r="K1043"/>
      <c r="L1043"/>
      <c r="M1043"/>
      <c r="N1043"/>
      <c r="O1043"/>
      <c r="P1043"/>
      <c r="Q1043"/>
      <c r="R1043"/>
      <c r="S1043"/>
      <c r="T1043"/>
      <c r="U1043"/>
      <c r="V1043"/>
      <c r="W1043"/>
      <c r="X1043"/>
      <c r="Y1043"/>
      <c r="Z1043"/>
      <c r="AA1043"/>
      <c r="AB1043"/>
      <c r="AC1043"/>
      <c r="AD1043"/>
      <c r="AE1043"/>
      <c r="AF1043"/>
      <c r="AG1043"/>
      <c r="AH1043"/>
      <c r="AI1043"/>
      <c r="AJ1043"/>
      <c r="AK1043"/>
      <c r="AL1043"/>
      <c r="AM1043"/>
      <c r="AN1043"/>
      <c r="AO1043"/>
      <c r="AP1043"/>
      <c r="AQ1043"/>
      <c r="AR1043"/>
      <c r="AS1043"/>
      <c r="AT1043" s="12">
        <f>VLOOKUP($BR1043,Tables!$D$14:$I$27,2,FALSE)*W1043</f>
        <v>0</v>
      </c>
      <c r="AU1043" s="12">
        <f>VLOOKUP($BR1043,Tables!$D$14:$I$27,3,FALSE)</f>
        <v>0</v>
      </c>
      <c r="AV1043" s="12">
        <f>VLOOKUP($BR1043,Tables!$D$14:$I$27,4,FALSE)*W1043</f>
        <v>0</v>
      </c>
      <c r="AW1043" s="12">
        <f>VLOOKUP($BR1043,Tables!$D$14:$I$27,5,FALSE)*W1043</f>
        <v>0</v>
      </c>
      <c r="AX1043">
        <f>IF(ISERROR(VLOOKUP(V1043,Tables!$A$2:$B$27,2,FALSE))=TRUE,0,VLOOKUP(V1043,Tables!$A$2:$B$27,2,FALSE))*VLOOKUP(BR1043,Tables!$D$14:$J$27,7,FALSE)</f>
        <v>0</v>
      </c>
      <c r="AY1043">
        <f>IF(ISERROR(VLOOKUP(BS1043,Tables!$A$2:$B$31,2,FALSE))=TRUE,0,VLOOKUP(BS1043,Tables!$A$2:$B$31,2,FALSE))</f>
        <v>0</v>
      </c>
      <c r="AZ1043" s="12">
        <f>VLOOKUP($BR1043,Tables!$D$14:$K$27,8,FALSE)</f>
        <v>0</v>
      </c>
      <c r="BA1043" s="12">
        <f>IF(OR(BR1043="T150",BR1043="HYBT150"),W1043*Tables!$L$23,0)</f>
        <v>0</v>
      </c>
      <c r="BB1043" s="12">
        <f>IF(OR(BR1043="T200",BR1043="HYBT200"),W1043*Tables!$E$24,0)</f>
        <v>0</v>
      </c>
      <c r="BC1043" s="14">
        <f t="shared" si="219"/>
        <v>0</v>
      </c>
      <c r="BD1043" s="55" t="str">
        <f t="shared" si="229"/>
        <v/>
      </c>
      <c r="BE1043" s="55" t="str">
        <f t="shared" si="229"/>
        <v/>
      </c>
      <c r="BF1043" s="55" t="str">
        <f t="shared" si="229"/>
        <v/>
      </c>
      <c r="BG1043" s="55" t="str">
        <f t="shared" si="229"/>
        <v/>
      </c>
      <c r="BH1043" s="55" t="str">
        <f t="shared" si="229"/>
        <v/>
      </c>
      <c r="BI1043" s="55" t="str">
        <f t="shared" si="229"/>
        <v/>
      </c>
      <c r="BJ1043" s="55" t="str">
        <f t="shared" si="229"/>
        <v/>
      </c>
      <c r="BK1043" s="55" t="str">
        <f t="shared" si="229"/>
        <v/>
      </c>
      <c r="BL1043" s="55" t="str">
        <f t="shared" si="229"/>
        <v/>
      </c>
      <c r="BM1043" s="55" t="str">
        <f t="shared" si="229"/>
        <v/>
      </c>
      <c r="BN1043" s="55" t="str">
        <f t="shared" si="229"/>
        <v/>
      </c>
      <c r="BO1043" s="55" t="str">
        <f t="shared" si="229"/>
        <v/>
      </c>
      <c r="BP1043" s="55" t="str">
        <f t="shared" si="229"/>
        <v/>
      </c>
      <c r="BQ1043" s="55" t="str">
        <f t="shared" si="229"/>
        <v/>
      </c>
      <c r="BR1043" s="1" t="str">
        <f t="shared" si="220"/>
        <v>Base</v>
      </c>
      <c r="BS1043" s="1" t="str">
        <f t="shared" si="221"/>
        <v/>
      </c>
      <c r="BT1043" s="3">
        <f t="shared" si="222"/>
        <v>1</v>
      </c>
      <c r="BU1043" s="11">
        <f t="shared" si="223"/>
        <v>-0.94</v>
      </c>
      <c r="BV1043" s="11">
        <f t="shared" si="224"/>
        <v>-0.88</v>
      </c>
      <c r="BW1043" s="11">
        <f t="shared" si="225"/>
        <v>0</v>
      </c>
      <c r="BX1043" s="9">
        <f t="shared" si="226"/>
        <v>-0.94</v>
      </c>
      <c r="BY1043" s="9">
        <f t="shared" si="227"/>
        <v>-0.88</v>
      </c>
      <c r="BZ1043" s="9">
        <f t="shared" si="228"/>
        <v>2</v>
      </c>
    </row>
    <row r="1044" spans="1:78" ht="15.5" x14ac:dyDescent="0.35">
      <c r="A1044"/>
      <c r="B1044"/>
      <c r="C1044"/>
      <c r="D1044"/>
      <c r="E1044"/>
      <c r="F1044"/>
      <c r="G1044"/>
      <c r="H1044"/>
      <c r="I1044"/>
      <c r="J1044"/>
      <c r="K1044"/>
      <c r="L1044"/>
      <c r="M1044"/>
      <c r="N1044"/>
      <c r="O1044"/>
      <c r="P1044"/>
      <c r="Q1044"/>
      <c r="R1044"/>
      <c r="S1044"/>
      <c r="T1044"/>
      <c r="U1044"/>
      <c r="V1044"/>
      <c r="W1044"/>
      <c r="X1044"/>
      <c r="Y1044"/>
      <c r="Z1044"/>
      <c r="AA1044"/>
      <c r="AB1044"/>
      <c r="AC1044"/>
      <c r="AD1044"/>
      <c r="AE1044"/>
      <c r="AF1044"/>
      <c r="AG1044"/>
      <c r="AH1044"/>
      <c r="AI1044"/>
      <c r="AJ1044"/>
      <c r="AK1044"/>
      <c r="AL1044"/>
      <c r="AM1044"/>
      <c r="AN1044"/>
      <c r="AO1044"/>
      <c r="AP1044"/>
      <c r="AQ1044"/>
      <c r="AR1044"/>
      <c r="AS1044"/>
      <c r="AT1044" s="12">
        <f>VLOOKUP($BR1044,Tables!$D$14:$I$27,2,FALSE)*W1044</f>
        <v>0</v>
      </c>
      <c r="AU1044" s="12">
        <f>VLOOKUP($BR1044,Tables!$D$14:$I$27,3,FALSE)</f>
        <v>0</v>
      </c>
      <c r="AV1044" s="12">
        <f>VLOOKUP($BR1044,Tables!$D$14:$I$27,4,FALSE)*W1044</f>
        <v>0</v>
      </c>
      <c r="AW1044" s="12">
        <f>VLOOKUP($BR1044,Tables!$D$14:$I$27,5,FALSE)*W1044</f>
        <v>0</v>
      </c>
      <c r="AX1044">
        <f>IF(ISERROR(VLOOKUP(V1044,Tables!$A$2:$B$27,2,FALSE))=TRUE,0,VLOOKUP(V1044,Tables!$A$2:$B$27,2,FALSE))*VLOOKUP(BR1044,Tables!$D$14:$J$27,7,FALSE)</f>
        <v>0</v>
      </c>
      <c r="AY1044">
        <f>IF(ISERROR(VLOOKUP(BS1044,Tables!$A$2:$B$31,2,FALSE))=TRUE,0,VLOOKUP(BS1044,Tables!$A$2:$B$31,2,FALSE))</f>
        <v>0</v>
      </c>
      <c r="AZ1044" s="12">
        <f>VLOOKUP($BR1044,Tables!$D$14:$K$27,8,FALSE)</f>
        <v>0</v>
      </c>
      <c r="BA1044" s="12">
        <f>IF(OR(BR1044="T150",BR1044="HYBT150"),W1044*Tables!$L$23,0)</f>
        <v>0</v>
      </c>
      <c r="BB1044" s="12">
        <f>IF(OR(BR1044="T200",BR1044="HYBT200"),W1044*Tables!$E$24,0)</f>
        <v>0</v>
      </c>
      <c r="BC1044" s="14">
        <f t="shared" si="219"/>
        <v>0</v>
      </c>
      <c r="BD1044" s="55" t="str">
        <f t="shared" si="229"/>
        <v/>
      </c>
      <c r="BE1044" s="55" t="str">
        <f t="shared" si="229"/>
        <v/>
      </c>
      <c r="BF1044" s="55" t="str">
        <f t="shared" si="229"/>
        <v/>
      </c>
      <c r="BG1044" s="55" t="str">
        <f t="shared" si="229"/>
        <v/>
      </c>
      <c r="BH1044" s="55" t="str">
        <f t="shared" si="229"/>
        <v/>
      </c>
      <c r="BI1044" s="55" t="str">
        <f t="shared" si="229"/>
        <v/>
      </c>
      <c r="BJ1044" s="55" t="str">
        <f t="shared" si="229"/>
        <v/>
      </c>
      <c r="BK1044" s="55" t="str">
        <f t="shared" si="229"/>
        <v/>
      </c>
      <c r="BL1044" s="55" t="str">
        <f t="shared" si="229"/>
        <v/>
      </c>
      <c r="BM1044" s="55" t="str">
        <f t="shared" si="229"/>
        <v/>
      </c>
      <c r="BN1044" s="55" t="str">
        <f t="shared" si="229"/>
        <v/>
      </c>
      <c r="BO1044" s="55" t="str">
        <f t="shared" si="229"/>
        <v/>
      </c>
      <c r="BP1044" s="55" t="str">
        <f t="shared" si="229"/>
        <v/>
      </c>
      <c r="BQ1044" s="55" t="str">
        <f t="shared" si="229"/>
        <v/>
      </c>
      <c r="BR1044" s="1" t="str">
        <f t="shared" si="220"/>
        <v>Base</v>
      </c>
      <c r="BS1044" s="1" t="str">
        <f t="shared" si="221"/>
        <v/>
      </c>
      <c r="BT1044" s="3">
        <f t="shared" si="222"/>
        <v>1</v>
      </c>
      <c r="BU1044" s="11">
        <f t="shared" si="223"/>
        <v>-0.94</v>
      </c>
      <c r="BV1044" s="11">
        <f t="shared" si="224"/>
        <v>-0.88</v>
      </c>
      <c r="BW1044" s="11">
        <f t="shared" si="225"/>
        <v>0</v>
      </c>
      <c r="BX1044" s="9">
        <f t="shared" si="226"/>
        <v>-0.94</v>
      </c>
      <c r="BY1044" s="9">
        <f t="shared" si="227"/>
        <v>-0.88</v>
      </c>
      <c r="BZ1044" s="9">
        <f t="shared" si="228"/>
        <v>2</v>
      </c>
    </row>
    <row r="1045" spans="1:78" ht="15.5" x14ac:dyDescent="0.35">
      <c r="A1045"/>
      <c r="B1045"/>
      <c r="C1045"/>
      <c r="D1045"/>
      <c r="E1045"/>
      <c r="F1045"/>
      <c r="G1045"/>
      <c r="H1045"/>
      <c r="I1045"/>
      <c r="J1045"/>
      <c r="K1045"/>
      <c r="L1045"/>
      <c r="M1045"/>
      <c r="N1045"/>
      <c r="O1045"/>
      <c r="P1045"/>
      <c r="Q1045"/>
      <c r="R1045"/>
      <c r="S1045"/>
      <c r="T1045"/>
      <c r="U1045"/>
      <c r="V1045"/>
      <c r="W1045"/>
      <c r="X1045"/>
      <c r="Y1045"/>
      <c r="Z1045"/>
      <c r="AA1045"/>
      <c r="AB1045"/>
      <c r="AC1045"/>
      <c r="AD1045"/>
      <c r="AE1045"/>
      <c r="AF1045"/>
      <c r="AG1045"/>
      <c r="AH1045"/>
      <c r="AI1045"/>
      <c r="AJ1045"/>
      <c r="AK1045"/>
      <c r="AL1045"/>
      <c r="AM1045"/>
      <c r="AN1045"/>
      <c r="AO1045"/>
      <c r="AP1045"/>
      <c r="AQ1045"/>
      <c r="AR1045"/>
      <c r="AS1045"/>
      <c r="AT1045" s="12">
        <f>VLOOKUP($BR1045,Tables!$D$14:$I$27,2,FALSE)*W1045</f>
        <v>0</v>
      </c>
      <c r="AU1045" s="12">
        <f>VLOOKUP($BR1045,Tables!$D$14:$I$27,3,FALSE)</f>
        <v>0</v>
      </c>
      <c r="AV1045" s="12">
        <f>VLOOKUP($BR1045,Tables!$D$14:$I$27,4,FALSE)*W1045</f>
        <v>0</v>
      </c>
      <c r="AW1045" s="12">
        <f>VLOOKUP($BR1045,Tables!$D$14:$I$27,5,FALSE)*W1045</f>
        <v>0</v>
      </c>
      <c r="AX1045">
        <f>IF(ISERROR(VLOOKUP(V1045,Tables!$A$2:$B$27,2,FALSE))=TRUE,0,VLOOKUP(V1045,Tables!$A$2:$B$27,2,FALSE))*VLOOKUP(BR1045,Tables!$D$14:$J$27,7,FALSE)</f>
        <v>0</v>
      </c>
      <c r="AY1045">
        <f>IF(ISERROR(VLOOKUP(BS1045,Tables!$A$2:$B$31,2,FALSE))=TRUE,0,VLOOKUP(BS1045,Tables!$A$2:$B$31,2,FALSE))</f>
        <v>0</v>
      </c>
      <c r="AZ1045" s="12">
        <f>VLOOKUP($BR1045,Tables!$D$14:$K$27,8,FALSE)</f>
        <v>0</v>
      </c>
      <c r="BA1045" s="12">
        <f>IF(OR(BR1045="T150",BR1045="HYBT150"),W1045*Tables!$L$23,0)</f>
        <v>0</v>
      </c>
      <c r="BB1045" s="12">
        <f>IF(OR(BR1045="T200",BR1045="HYBT200"),W1045*Tables!$E$24,0)</f>
        <v>0</v>
      </c>
      <c r="BC1045" s="14">
        <f t="shared" si="219"/>
        <v>0</v>
      </c>
      <c r="BD1045" s="55" t="str">
        <f t="shared" si="229"/>
        <v/>
      </c>
      <c r="BE1045" s="55" t="str">
        <f t="shared" si="229"/>
        <v/>
      </c>
      <c r="BF1045" s="55" t="str">
        <f t="shared" si="229"/>
        <v/>
      </c>
      <c r="BG1045" s="55" t="str">
        <f t="shared" si="229"/>
        <v/>
      </c>
      <c r="BH1045" s="55" t="str">
        <f t="shared" si="229"/>
        <v/>
      </c>
      <c r="BI1045" s="55" t="str">
        <f t="shared" si="229"/>
        <v/>
      </c>
      <c r="BJ1045" s="55" t="str">
        <f t="shared" si="229"/>
        <v/>
      </c>
      <c r="BK1045" s="55" t="str">
        <f t="shared" si="229"/>
        <v/>
      </c>
      <c r="BL1045" s="55" t="str">
        <f t="shared" si="229"/>
        <v/>
      </c>
      <c r="BM1045" s="55" t="str">
        <f t="shared" si="229"/>
        <v/>
      </c>
      <c r="BN1045" s="55" t="str">
        <f t="shared" si="229"/>
        <v/>
      </c>
      <c r="BO1045" s="55" t="str">
        <f t="shared" si="229"/>
        <v/>
      </c>
      <c r="BP1045" s="55" t="str">
        <f t="shared" si="229"/>
        <v/>
      </c>
      <c r="BQ1045" s="55" t="str">
        <f t="shared" si="229"/>
        <v/>
      </c>
      <c r="BR1045" s="1" t="str">
        <f t="shared" si="220"/>
        <v>Base</v>
      </c>
      <c r="BS1045" s="1" t="str">
        <f t="shared" si="221"/>
        <v/>
      </c>
      <c r="BT1045" s="3">
        <f t="shared" si="222"/>
        <v>1</v>
      </c>
      <c r="BU1045" s="11">
        <f t="shared" si="223"/>
        <v>-0.94</v>
      </c>
      <c r="BV1045" s="11">
        <f t="shared" si="224"/>
        <v>-0.88</v>
      </c>
      <c r="BW1045" s="11">
        <f t="shared" si="225"/>
        <v>0</v>
      </c>
      <c r="BX1045" s="9">
        <f t="shared" si="226"/>
        <v>-0.94</v>
      </c>
      <c r="BY1045" s="9">
        <f t="shared" si="227"/>
        <v>-0.88</v>
      </c>
      <c r="BZ1045" s="9">
        <f t="shared" si="228"/>
        <v>2</v>
      </c>
    </row>
    <row r="1046" spans="1:78" ht="15.5" x14ac:dyDescent="0.35">
      <c r="A1046"/>
      <c r="B1046"/>
      <c r="C1046"/>
      <c r="D1046"/>
      <c r="E1046"/>
      <c r="F1046"/>
      <c r="G1046"/>
      <c r="H1046"/>
      <c r="I1046"/>
      <c r="J1046"/>
      <c r="K1046"/>
      <c r="L1046"/>
      <c r="M1046"/>
      <c r="N1046"/>
      <c r="O1046"/>
      <c r="P1046"/>
      <c r="Q1046"/>
      <c r="R1046"/>
      <c r="S1046"/>
      <c r="T1046"/>
      <c r="U1046"/>
      <c r="V1046"/>
      <c r="W1046"/>
      <c r="X1046"/>
      <c r="Y1046"/>
      <c r="Z1046"/>
      <c r="AA1046"/>
      <c r="AB1046"/>
      <c r="AC1046"/>
      <c r="AD1046"/>
      <c r="AE1046"/>
      <c r="AF1046"/>
      <c r="AG1046"/>
      <c r="AH1046"/>
      <c r="AI1046"/>
      <c r="AJ1046"/>
      <c r="AK1046"/>
      <c r="AL1046"/>
      <c r="AM1046"/>
      <c r="AN1046"/>
      <c r="AO1046"/>
      <c r="AP1046"/>
      <c r="AQ1046"/>
      <c r="AR1046"/>
      <c r="AS1046"/>
      <c r="AT1046" s="12">
        <f>VLOOKUP($BR1046,Tables!$D$14:$I$27,2,FALSE)*W1046</f>
        <v>0</v>
      </c>
      <c r="AU1046" s="12">
        <f>VLOOKUP($BR1046,Tables!$D$14:$I$27,3,FALSE)</f>
        <v>0</v>
      </c>
      <c r="AV1046" s="12">
        <f>VLOOKUP($BR1046,Tables!$D$14:$I$27,4,FALSE)*W1046</f>
        <v>0</v>
      </c>
      <c r="AW1046" s="12">
        <f>VLOOKUP($BR1046,Tables!$D$14:$I$27,5,FALSE)*W1046</f>
        <v>0</v>
      </c>
      <c r="AX1046">
        <f>IF(ISERROR(VLOOKUP(V1046,Tables!$A$2:$B$27,2,FALSE))=TRUE,0,VLOOKUP(V1046,Tables!$A$2:$B$27,2,FALSE))*VLOOKUP(BR1046,Tables!$D$14:$J$27,7,FALSE)</f>
        <v>0</v>
      </c>
      <c r="AY1046">
        <f>IF(ISERROR(VLOOKUP(BS1046,Tables!$A$2:$B$31,2,FALSE))=TRUE,0,VLOOKUP(BS1046,Tables!$A$2:$B$31,2,FALSE))</f>
        <v>0</v>
      </c>
      <c r="AZ1046" s="12">
        <f>VLOOKUP($BR1046,Tables!$D$14:$K$27,8,FALSE)</f>
        <v>0</v>
      </c>
      <c r="BA1046" s="12">
        <f>IF(OR(BR1046="T150",BR1046="HYBT150"),W1046*Tables!$L$23,0)</f>
        <v>0</v>
      </c>
      <c r="BB1046" s="12">
        <f>IF(OR(BR1046="T200",BR1046="HYBT200"),W1046*Tables!$E$24,0)</f>
        <v>0</v>
      </c>
      <c r="BC1046" s="14">
        <f t="shared" si="219"/>
        <v>0</v>
      </c>
      <c r="BD1046" s="55" t="str">
        <f t="shared" si="229"/>
        <v/>
      </c>
      <c r="BE1046" s="55" t="str">
        <f t="shared" si="229"/>
        <v/>
      </c>
      <c r="BF1046" s="55" t="str">
        <f t="shared" si="229"/>
        <v/>
      </c>
      <c r="BG1046" s="55" t="str">
        <f t="shared" si="229"/>
        <v/>
      </c>
      <c r="BH1046" s="55" t="str">
        <f t="shared" si="229"/>
        <v/>
      </c>
      <c r="BI1046" s="55" t="str">
        <f t="shared" si="229"/>
        <v/>
      </c>
      <c r="BJ1046" s="55" t="str">
        <f t="shared" si="229"/>
        <v/>
      </c>
      <c r="BK1046" s="55" t="str">
        <f t="shared" si="229"/>
        <v/>
      </c>
      <c r="BL1046" s="55" t="str">
        <f t="shared" si="229"/>
        <v/>
      </c>
      <c r="BM1046" s="55" t="str">
        <f t="shared" si="229"/>
        <v/>
      </c>
      <c r="BN1046" s="55" t="str">
        <f t="shared" si="229"/>
        <v/>
      </c>
      <c r="BO1046" s="55" t="str">
        <f t="shared" si="229"/>
        <v/>
      </c>
      <c r="BP1046" s="55" t="str">
        <f t="shared" si="229"/>
        <v/>
      </c>
      <c r="BQ1046" s="55" t="str">
        <f t="shared" si="229"/>
        <v/>
      </c>
      <c r="BR1046" s="1" t="str">
        <f t="shared" si="220"/>
        <v>Base</v>
      </c>
      <c r="BS1046" s="1" t="str">
        <f t="shared" si="221"/>
        <v/>
      </c>
      <c r="BT1046" s="3">
        <f t="shared" si="222"/>
        <v>1</v>
      </c>
      <c r="BU1046" s="11">
        <f t="shared" si="223"/>
        <v>-0.94</v>
      </c>
      <c r="BV1046" s="11">
        <f t="shared" si="224"/>
        <v>-0.88</v>
      </c>
      <c r="BW1046" s="11">
        <f t="shared" si="225"/>
        <v>0</v>
      </c>
      <c r="BX1046" s="9">
        <f t="shared" si="226"/>
        <v>-0.94</v>
      </c>
      <c r="BY1046" s="9">
        <f t="shared" si="227"/>
        <v>-0.88</v>
      </c>
      <c r="BZ1046" s="9">
        <f t="shared" si="228"/>
        <v>2</v>
      </c>
    </row>
    <row r="1047" spans="1:78" ht="15.5" x14ac:dyDescent="0.35">
      <c r="A1047"/>
      <c r="B1047"/>
      <c r="C1047"/>
      <c r="D1047"/>
      <c r="E1047"/>
      <c r="F1047"/>
      <c r="G1047"/>
      <c r="H1047"/>
      <c r="I1047"/>
      <c r="J1047"/>
      <c r="K1047"/>
      <c r="L1047"/>
      <c r="M1047"/>
      <c r="N1047"/>
      <c r="O1047"/>
      <c r="P1047"/>
      <c r="Q1047"/>
      <c r="R1047"/>
      <c r="S1047"/>
      <c r="T1047"/>
      <c r="U1047"/>
      <c r="V1047"/>
      <c r="W1047"/>
      <c r="X1047"/>
      <c r="Y1047"/>
      <c r="Z1047"/>
      <c r="AA1047"/>
      <c r="AB1047"/>
      <c r="AC1047"/>
      <c r="AD1047"/>
      <c r="AE1047"/>
      <c r="AF1047"/>
      <c r="AG1047"/>
      <c r="AH1047"/>
      <c r="AI1047"/>
      <c r="AJ1047"/>
      <c r="AK1047"/>
      <c r="AL1047"/>
      <c r="AM1047"/>
      <c r="AN1047"/>
      <c r="AO1047"/>
      <c r="AP1047"/>
      <c r="AQ1047"/>
      <c r="AR1047"/>
      <c r="AS1047"/>
      <c r="AT1047" s="12">
        <f>VLOOKUP($BR1047,Tables!$D$14:$I$27,2,FALSE)*W1047</f>
        <v>0</v>
      </c>
      <c r="AU1047" s="12">
        <f>VLOOKUP($BR1047,Tables!$D$14:$I$27,3,FALSE)</f>
        <v>0</v>
      </c>
      <c r="AV1047" s="12">
        <f>VLOOKUP($BR1047,Tables!$D$14:$I$27,4,FALSE)*W1047</f>
        <v>0</v>
      </c>
      <c r="AW1047" s="12">
        <f>VLOOKUP($BR1047,Tables!$D$14:$I$27,5,FALSE)*W1047</f>
        <v>0</v>
      </c>
      <c r="AX1047">
        <f>IF(ISERROR(VLOOKUP(V1047,Tables!$A$2:$B$27,2,FALSE))=TRUE,0,VLOOKUP(V1047,Tables!$A$2:$B$27,2,FALSE))*VLOOKUP(BR1047,Tables!$D$14:$J$27,7,FALSE)</f>
        <v>0</v>
      </c>
      <c r="AY1047">
        <f>IF(ISERROR(VLOOKUP(BS1047,Tables!$A$2:$B$31,2,FALSE))=TRUE,0,VLOOKUP(BS1047,Tables!$A$2:$B$31,2,FALSE))</f>
        <v>0</v>
      </c>
      <c r="AZ1047" s="12">
        <f>VLOOKUP($BR1047,Tables!$D$14:$K$27,8,FALSE)</f>
        <v>0</v>
      </c>
      <c r="BA1047" s="12">
        <f>IF(OR(BR1047="T150",BR1047="HYBT150"),W1047*Tables!$L$23,0)</f>
        <v>0</v>
      </c>
      <c r="BB1047" s="12">
        <f>IF(OR(BR1047="T200",BR1047="HYBT200"),W1047*Tables!$E$24,0)</f>
        <v>0</v>
      </c>
      <c r="BC1047" s="14">
        <f t="shared" si="219"/>
        <v>0</v>
      </c>
      <c r="BD1047" s="55" t="str">
        <f t="shared" si="229"/>
        <v/>
      </c>
      <c r="BE1047" s="55" t="str">
        <f t="shared" si="229"/>
        <v/>
      </c>
      <c r="BF1047" s="55" t="str">
        <f t="shared" si="229"/>
        <v/>
      </c>
      <c r="BG1047" s="55" t="str">
        <f t="shared" si="229"/>
        <v/>
      </c>
      <c r="BH1047" s="55" t="str">
        <f t="shared" si="229"/>
        <v/>
      </c>
      <c r="BI1047" s="55" t="str">
        <f t="shared" si="229"/>
        <v/>
      </c>
      <c r="BJ1047" s="55" t="str">
        <f t="shared" si="229"/>
        <v/>
      </c>
      <c r="BK1047" s="55" t="str">
        <f t="shared" si="229"/>
        <v/>
      </c>
      <c r="BL1047" s="55" t="str">
        <f t="shared" si="229"/>
        <v/>
      </c>
      <c r="BM1047" s="55" t="str">
        <f t="shared" si="229"/>
        <v/>
      </c>
      <c r="BN1047" s="55" t="str">
        <f t="shared" si="229"/>
        <v/>
      </c>
      <c r="BO1047" s="55" t="str">
        <f t="shared" si="229"/>
        <v/>
      </c>
      <c r="BP1047" s="55" t="str">
        <f t="shared" si="229"/>
        <v/>
      </c>
      <c r="BQ1047" s="55" t="str">
        <f t="shared" si="229"/>
        <v/>
      </c>
      <c r="BR1047" s="1" t="str">
        <f t="shared" si="220"/>
        <v>Base</v>
      </c>
      <c r="BS1047" s="1" t="str">
        <f t="shared" si="221"/>
        <v/>
      </c>
      <c r="BT1047" s="3">
        <f t="shared" si="222"/>
        <v>1</v>
      </c>
      <c r="BU1047" s="11">
        <f t="shared" si="223"/>
        <v>-0.94</v>
      </c>
      <c r="BV1047" s="11">
        <f t="shared" si="224"/>
        <v>-0.88</v>
      </c>
      <c r="BW1047" s="11">
        <f t="shared" si="225"/>
        <v>0</v>
      </c>
      <c r="BX1047" s="9">
        <f t="shared" si="226"/>
        <v>-0.94</v>
      </c>
      <c r="BY1047" s="9">
        <f t="shared" si="227"/>
        <v>-0.88</v>
      </c>
      <c r="BZ1047" s="9">
        <f t="shared" si="228"/>
        <v>2</v>
      </c>
    </row>
    <row r="1048" spans="1:78" ht="15.5" x14ac:dyDescent="0.35">
      <c r="A1048"/>
      <c r="B1048"/>
      <c r="C1048"/>
      <c r="D1048"/>
      <c r="E1048"/>
      <c r="F1048"/>
      <c r="G1048"/>
      <c r="H1048"/>
      <c r="I1048"/>
      <c r="J1048"/>
      <c r="K1048"/>
      <c r="L1048"/>
      <c r="M1048"/>
      <c r="N1048"/>
      <c r="O1048"/>
      <c r="P1048"/>
      <c r="Q1048"/>
      <c r="R1048"/>
      <c r="S1048"/>
      <c r="T1048"/>
      <c r="U1048"/>
      <c r="V1048"/>
      <c r="W1048"/>
      <c r="X1048"/>
      <c r="Y1048"/>
      <c r="Z1048"/>
      <c r="AA1048"/>
      <c r="AB1048"/>
      <c r="AC1048"/>
      <c r="AD1048"/>
      <c r="AE1048"/>
      <c r="AF1048"/>
      <c r="AG1048"/>
      <c r="AH1048"/>
      <c r="AI1048"/>
      <c r="AJ1048"/>
      <c r="AK1048"/>
      <c r="AL1048"/>
      <c r="AM1048"/>
      <c r="AN1048"/>
      <c r="AO1048"/>
      <c r="AP1048"/>
      <c r="AQ1048"/>
      <c r="AR1048"/>
      <c r="AS1048"/>
      <c r="AT1048" s="12">
        <f>VLOOKUP($BR1048,Tables!$D$14:$I$27,2,FALSE)*W1048</f>
        <v>0</v>
      </c>
      <c r="AU1048" s="12">
        <f>VLOOKUP($BR1048,Tables!$D$14:$I$27,3,FALSE)</f>
        <v>0</v>
      </c>
      <c r="AV1048" s="12">
        <f>VLOOKUP($BR1048,Tables!$D$14:$I$27,4,FALSE)*W1048</f>
        <v>0</v>
      </c>
      <c r="AW1048" s="12">
        <f>VLOOKUP($BR1048,Tables!$D$14:$I$27,5,FALSE)*W1048</f>
        <v>0</v>
      </c>
      <c r="AX1048">
        <f>IF(ISERROR(VLOOKUP(V1048,Tables!$A$2:$B$27,2,FALSE))=TRUE,0,VLOOKUP(V1048,Tables!$A$2:$B$27,2,FALSE))*VLOOKUP(BR1048,Tables!$D$14:$J$27,7,FALSE)</f>
        <v>0</v>
      </c>
      <c r="AY1048">
        <f>IF(ISERROR(VLOOKUP(BS1048,Tables!$A$2:$B$31,2,FALSE))=TRUE,0,VLOOKUP(BS1048,Tables!$A$2:$B$31,2,FALSE))</f>
        <v>0</v>
      </c>
      <c r="AZ1048" s="12">
        <f>VLOOKUP($BR1048,Tables!$D$14:$K$27,8,FALSE)</f>
        <v>0</v>
      </c>
      <c r="BA1048" s="12">
        <f>IF(OR(BR1048="T150",BR1048="HYBT150"),W1048*Tables!$L$23,0)</f>
        <v>0</v>
      </c>
      <c r="BB1048" s="12">
        <f>IF(OR(BR1048="T200",BR1048="HYBT200"),W1048*Tables!$E$24,0)</f>
        <v>0</v>
      </c>
      <c r="BC1048" s="14">
        <f t="shared" si="219"/>
        <v>0</v>
      </c>
      <c r="BD1048" s="55" t="str">
        <f t="shared" si="229"/>
        <v/>
      </c>
      <c r="BE1048" s="55" t="str">
        <f t="shared" si="229"/>
        <v/>
      </c>
      <c r="BF1048" s="55" t="str">
        <f t="shared" si="229"/>
        <v/>
      </c>
      <c r="BG1048" s="55" t="str">
        <f t="shared" si="229"/>
        <v/>
      </c>
      <c r="BH1048" s="55" t="str">
        <f t="shared" si="229"/>
        <v/>
      </c>
      <c r="BI1048" s="55" t="str">
        <f t="shared" si="229"/>
        <v/>
      </c>
      <c r="BJ1048" s="55" t="str">
        <f t="shared" si="229"/>
        <v/>
      </c>
      <c r="BK1048" s="55" t="str">
        <f t="shared" si="229"/>
        <v/>
      </c>
      <c r="BL1048" s="55" t="str">
        <f t="shared" si="229"/>
        <v/>
      </c>
      <c r="BM1048" s="55" t="str">
        <f t="shared" si="229"/>
        <v/>
      </c>
      <c r="BN1048" s="55" t="str">
        <f t="shared" si="229"/>
        <v/>
      </c>
      <c r="BO1048" s="55" t="str">
        <f t="shared" si="229"/>
        <v/>
      </c>
      <c r="BP1048" s="55" t="str">
        <f t="shared" si="229"/>
        <v/>
      </c>
      <c r="BQ1048" s="55" t="str">
        <f t="shared" si="229"/>
        <v/>
      </c>
      <c r="BR1048" s="1" t="str">
        <f t="shared" si="220"/>
        <v>Base</v>
      </c>
      <c r="BS1048" s="1" t="str">
        <f t="shared" si="221"/>
        <v/>
      </c>
      <c r="BT1048" s="3">
        <f t="shared" si="222"/>
        <v>1</v>
      </c>
      <c r="BU1048" s="11">
        <f t="shared" si="223"/>
        <v>-0.94</v>
      </c>
      <c r="BV1048" s="11">
        <f t="shared" si="224"/>
        <v>-0.88</v>
      </c>
      <c r="BW1048" s="11">
        <f t="shared" si="225"/>
        <v>0</v>
      </c>
      <c r="BX1048" s="9">
        <f t="shared" si="226"/>
        <v>-0.94</v>
      </c>
      <c r="BY1048" s="9">
        <f t="shared" si="227"/>
        <v>-0.88</v>
      </c>
      <c r="BZ1048" s="9">
        <f t="shared" si="228"/>
        <v>2</v>
      </c>
    </row>
    <row r="1049" spans="1:78" ht="15.5" x14ac:dyDescent="0.35">
      <c r="A1049"/>
      <c r="B1049"/>
      <c r="C1049"/>
      <c r="D1049"/>
      <c r="E1049"/>
      <c r="F1049"/>
      <c r="G1049"/>
      <c r="H1049"/>
      <c r="I1049"/>
      <c r="J1049"/>
      <c r="K1049"/>
      <c r="L1049"/>
      <c r="M1049"/>
      <c r="N1049"/>
      <c r="O1049"/>
      <c r="P1049"/>
      <c r="Q1049"/>
      <c r="R1049"/>
      <c r="S1049"/>
      <c r="T1049"/>
      <c r="U1049"/>
      <c r="V1049"/>
      <c r="W1049"/>
      <c r="X1049"/>
      <c r="Y1049"/>
      <c r="Z1049"/>
      <c r="AA1049"/>
      <c r="AB1049"/>
      <c r="AC1049"/>
      <c r="AD1049"/>
      <c r="AE1049"/>
      <c r="AF1049"/>
      <c r="AG1049"/>
      <c r="AH1049"/>
      <c r="AI1049"/>
      <c r="AJ1049"/>
      <c r="AK1049"/>
      <c r="AL1049"/>
      <c r="AM1049"/>
      <c r="AN1049"/>
      <c r="AO1049"/>
      <c r="AP1049"/>
      <c r="AQ1049"/>
      <c r="AR1049"/>
      <c r="AS1049"/>
      <c r="AT1049" s="12">
        <f>VLOOKUP($BR1049,Tables!$D$14:$I$27,2,FALSE)*W1049</f>
        <v>0</v>
      </c>
      <c r="AU1049" s="12">
        <f>VLOOKUP($BR1049,Tables!$D$14:$I$27,3,FALSE)</f>
        <v>0</v>
      </c>
      <c r="AV1049" s="12">
        <f>VLOOKUP($BR1049,Tables!$D$14:$I$27,4,FALSE)*W1049</f>
        <v>0</v>
      </c>
      <c r="AW1049" s="12">
        <f>VLOOKUP($BR1049,Tables!$D$14:$I$27,5,FALSE)*W1049</f>
        <v>0</v>
      </c>
      <c r="AX1049">
        <f>IF(ISERROR(VLOOKUP(V1049,Tables!$A$2:$B$27,2,FALSE))=TRUE,0,VLOOKUP(V1049,Tables!$A$2:$B$27,2,FALSE))*VLOOKUP(BR1049,Tables!$D$14:$J$27,7,FALSE)</f>
        <v>0</v>
      </c>
      <c r="AY1049">
        <f>IF(ISERROR(VLOOKUP(BS1049,Tables!$A$2:$B$31,2,FALSE))=TRUE,0,VLOOKUP(BS1049,Tables!$A$2:$B$31,2,FALSE))</f>
        <v>0</v>
      </c>
      <c r="AZ1049" s="12">
        <f>VLOOKUP($BR1049,Tables!$D$14:$K$27,8,FALSE)</f>
        <v>0</v>
      </c>
      <c r="BA1049" s="12">
        <f>IF(OR(BR1049="T150",BR1049="HYBT150"),W1049*Tables!$L$23,0)</f>
        <v>0</v>
      </c>
      <c r="BB1049" s="12">
        <f>IF(OR(BR1049="T200",BR1049="HYBT200"),W1049*Tables!$E$24,0)</f>
        <v>0</v>
      </c>
      <c r="BC1049" s="14">
        <f t="shared" si="219"/>
        <v>0</v>
      </c>
      <c r="BD1049" s="55" t="str">
        <f t="shared" si="229"/>
        <v/>
      </c>
      <c r="BE1049" s="55" t="str">
        <f t="shared" si="229"/>
        <v/>
      </c>
      <c r="BF1049" s="55" t="str">
        <f t="shared" si="229"/>
        <v/>
      </c>
      <c r="BG1049" s="55" t="str">
        <f t="shared" si="229"/>
        <v/>
      </c>
      <c r="BH1049" s="55" t="str">
        <f t="shared" si="229"/>
        <v/>
      </c>
      <c r="BI1049" s="55" t="str">
        <f t="shared" si="229"/>
        <v/>
      </c>
      <c r="BJ1049" s="55" t="str">
        <f t="shared" si="229"/>
        <v/>
      </c>
      <c r="BK1049" s="55" t="str">
        <f t="shared" si="229"/>
        <v/>
      </c>
      <c r="BL1049" s="55" t="str">
        <f t="shared" si="229"/>
        <v/>
      </c>
      <c r="BM1049" s="55" t="str">
        <f t="shared" si="229"/>
        <v/>
      </c>
      <c r="BN1049" s="55" t="str">
        <f t="shared" si="229"/>
        <v/>
      </c>
      <c r="BO1049" s="55" t="str">
        <f t="shared" si="229"/>
        <v/>
      </c>
      <c r="BP1049" s="55" t="str">
        <f t="shared" si="229"/>
        <v/>
      </c>
      <c r="BQ1049" s="55" t="str">
        <f t="shared" si="229"/>
        <v/>
      </c>
      <c r="BR1049" s="1" t="str">
        <f t="shared" si="220"/>
        <v>Base</v>
      </c>
      <c r="BS1049" s="1" t="str">
        <f t="shared" si="221"/>
        <v/>
      </c>
      <c r="BT1049" s="3">
        <f t="shared" si="222"/>
        <v>1</v>
      </c>
      <c r="BU1049" s="11">
        <f t="shared" si="223"/>
        <v>-0.94</v>
      </c>
      <c r="BV1049" s="11">
        <f t="shared" si="224"/>
        <v>-0.88</v>
      </c>
      <c r="BW1049" s="11">
        <f t="shared" si="225"/>
        <v>0</v>
      </c>
      <c r="BX1049" s="9">
        <f t="shared" si="226"/>
        <v>-0.94</v>
      </c>
      <c r="BY1049" s="9">
        <f t="shared" si="227"/>
        <v>-0.88</v>
      </c>
      <c r="BZ1049" s="9">
        <f t="shared" si="228"/>
        <v>2</v>
      </c>
    </row>
    <row r="1050" spans="1:78" ht="15.5" x14ac:dyDescent="0.35">
      <c r="A1050"/>
      <c r="B1050"/>
      <c r="C1050"/>
      <c r="D1050"/>
      <c r="E1050"/>
      <c r="F1050"/>
      <c r="G1050"/>
      <c r="H1050"/>
      <c r="I1050"/>
      <c r="J1050"/>
      <c r="K1050"/>
      <c r="L1050"/>
      <c r="M1050"/>
      <c r="N1050"/>
      <c r="O1050"/>
      <c r="P1050"/>
      <c r="Q1050"/>
      <c r="R1050"/>
      <c r="S1050"/>
      <c r="T1050"/>
      <c r="U1050"/>
      <c r="V1050"/>
      <c r="W1050"/>
      <c r="X1050"/>
      <c r="Y1050"/>
      <c r="Z1050"/>
      <c r="AA1050"/>
      <c r="AB1050"/>
      <c r="AC1050"/>
      <c r="AD1050"/>
      <c r="AE1050"/>
      <c r="AF1050"/>
      <c r="AG1050"/>
      <c r="AH1050"/>
      <c r="AI1050"/>
      <c r="AJ1050"/>
      <c r="AK1050"/>
      <c r="AL1050"/>
      <c r="AM1050"/>
      <c r="AN1050"/>
      <c r="AO1050"/>
      <c r="AP1050"/>
      <c r="AQ1050"/>
      <c r="AR1050"/>
      <c r="AS1050"/>
      <c r="AT1050" s="12">
        <f>VLOOKUP($BR1050,Tables!$D$14:$I$27,2,FALSE)*W1050</f>
        <v>0</v>
      </c>
      <c r="AU1050" s="12">
        <f>VLOOKUP($BR1050,Tables!$D$14:$I$27,3,FALSE)</f>
        <v>0</v>
      </c>
      <c r="AV1050" s="12">
        <f>VLOOKUP($BR1050,Tables!$D$14:$I$27,4,FALSE)*W1050</f>
        <v>0</v>
      </c>
      <c r="AW1050" s="12">
        <f>VLOOKUP($BR1050,Tables!$D$14:$I$27,5,FALSE)*W1050</f>
        <v>0</v>
      </c>
      <c r="AX1050">
        <f>IF(ISERROR(VLOOKUP(V1050,Tables!$A$2:$B$27,2,FALSE))=TRUE,0,VLOOKUP(V1050,Tables!$A$2:$B$27,2,FALSE))*VLOOKUP(BR1050,Tables!$D$14:$J$27,7,FALSE)</f>
        <v>0</v>
      </c>
      <c r="AY1050">
        <f>IF(ISERROR(VLOOKUP(BS1050,Tables!$A$2:$B$31,2,FALSE))=TRUE,0,VLOOKUP(BS1050,Tables!$A$2:$B$31,2,FALSE))</f>
        <v>0</v>
      </c>
      <c r="AZ1050" s="12">
        <f>VLOOKUP($BR1050,Tables!$D$14:$K$27,8,FALSE)</f>
        <v>0</v>
      </c>
      <c r="BA1050" s="12">
        <f>IF(OR(BR1050="T150",BR1050="HYBT150"),W1050*Tables!$L$23,0)</f>
        <v>0</v>
      </c>
      <c r="BB1050" s="12">
        <f>IF(OR(BR1050="T200",BR1050="HYBT200"),W1050*Tables!$E$24,0)</f>
        <v>0</v>
      </c>
      <c r="BC1050" s="14">
        <f t="shared" si="219"/>
        <v>0</v>
      </c>
      <c r="BD1050" s="55" t="str">
        <f t="shared" si="229"/>
        <v/>
      </c>
      <c r="BE1050" s="55" t="str">
        <f t="shared" si="229"/>
        <v/>
      </c>
      <c r="BF1050" s="55" t="str">
        <f t="shared" si="229"/>
        <v/>
      </c>
      <c r="BG1050" s="55" t="str">
        <f t="shared" si="229"/>
        <v/>
      </c>
      <c r="BH1050" s="55" t="str">
        <f t="shared" si="229"/>
        <v/>
      </c>
      <c r="BI1050" s="55" t="str">
        <f t="shared" si="229"/>
        <v/>
      </c>
      <c r="BJ1050" s="55" t="str">
        <f t="shared" si="229"/>
        <v/>
      </c>
      <c r="BK1050" s="55" t="str">
        <f t="shared" si="229"/>
        <v/>
      </c>
      <c r="BL1050" s="55" t="str">
        <f t="shared" si="229"/>
        <v/>
      </c>
      <c r="BM1050" s="55" t="str">
        <f t="shared" si="229"/>
        <v/>
      </c>
      <c r="BN1050" s="55" t="str">
        <f t="shared" si="229"/>
        <v/>
      </c>
      <c r="BO1050" s="55" t="str">
        <f t="shared" si="229"/>
        <v/>
      </c>
      <c r="BP1050" s="55" t="str">
        <f t="shared" si="229"/>
        <v/>
      </c>
      <c r="BQ1050" s="55" t="str">
        <f t="shared" si="229"/>
        <v/>
      </c>
      <c r="BR1050" s="1" t="str">
        <f t="shared" si="220"/>
        <v>Base</v>
      </c>
      <c r="BS1050" s="1" t="str">
        <f t="shared" si="221"/>
        <v/>
      </c>
      <c r="BT1050" s="3">
        <f t="shared" si="222"/>
        <v>1</v>
      </c>
      <c r="BU1050" s="11">
        <f t="shared" si="223"/>
        <v>-0.94</v>
      </c>
      <c r="BV1050" s="11">
        <f t="shared" si="224"/>
        <v>-0.88</v>
      </c>
      <c r="BW1050" s="11">
        <f t="shared" si="225"/>
        <v>0</v>
      </c>
      <c r="BX1050" s="9">
        <f t="shared" si="226"/>
        <v>-0.94</v>
      </c>
      <c r="BY1050" s="9">
        <f t="shared" si="227"/>
        <v>-0.88</v>
      </c>
      <c r="BZ1050" s="9">
        <f t="shared" si="228"/>
        <v>2</v>
      </c>
    </row>
    <row r="1051" spans="1:78" ht="15.5" x14ac:dyDescent="0.35">
      <c r="A1051"/>
      <c r="B1051"/>
      <c r="C1051"/>
      <c r="D1051"/>
      <c r="E1051"/>
      <c r="F1051"/>
      <c r="G1051"/>
      <c r="H1051"/>
      <c r="I1051"/>
      <c r="J1051"/>
      <c r="K1051"/>
      <c r="L1051"/>
      <c r="M1051"/>
      <c r="N1051"/>
      <c r="O1051"/>
      <c r="P1051"/>
      <c r="Q1051"/>
      <c r="R1051"/>
      <c r="S1051"/>
      <c r="T1051"/>
      <c r="U1051"/>
      <c r="V1051"/>
      <c r="W1051"/>
      <c r="X1051"/>
      <c r="Y1051"/>
      <c r="Z1051"/>
      <c r="AA1051"/>
      <c r="AB1051"/>
      <c r="AC1051"/>
      <c r="AD1051"/>
      <c r="AE1051"/>
      <c r="AF1051"/>
      <c r="AG1051"/>
      <c r="AH1051"/>
      <c r="AI1051"/>
      <c r="AJ1051"/>
      <c r="AK1051"/>
      <c r="AL1051"/>
      <c r="AM1051"/>
      <c r="AN1051"/>
      <c r="AO1051"/>
      <c r="AP1051"/>
      <c r="AQ1051"/>
      <c r="AR1051"/>
      <c r="AS1051"/>
      <c r="AT1051" s="12">
        <f>VLOOKUP($BR1051,Tables!$D$14:$I$27,2,FALSE)*W1051</f>
        <v>0</v>
      </c>
      <c r="AU1051" s="12">
        <f>VLOOKUP($BR1051,Tables!$D$14:$I$27,3,FALSE)</f>
        <v>0</v>
      </c>
      <c r="AV1051" s="12">
        <f>VLOOKUP($BR1051,Tables!$D$14:$I$27,4,FALSE)*W1051</f>
        <v>0</v>
      </c>
      <c r="AW1051" s="12">
        <f>VLOOKUP($BR1051,Tables!$D$14:$I$27,5,FALSE)*W1051</f>
        <v>0</v>
      </c>
      <c r="AX1051">
        <f>IF(ISERROR(VLOOKUP(V1051,Tables!$A$2:$B$27,2,FALSE))=TRUE,0,VLOOKUP(V1051,Tables!$A$2:$B$27,2,FALSE))*VLOOKUP(BR1051,Tables!$D$14:$J$27,7,FALSE)</f>
        <v>0</v>
      </c>
      <c r="AY1051">
        <f>IF(ISERROR(VLOOKUP(BS1051,Tables!$A$2:$B$31,2,FALSE))=TRUE,0,VLOOKUP(BS1051,Tables!$A$2:$B$31,2,FALSE))</f>
        <v>0</v>
      </c>
      <c r="AZ1051" s="12">
        <f>VLOOKUP($BR1051,Tables!$D$14:$K$27,8,FALSE)</f>
        <v>0</v>
      </c>
      <c r="BA1051" s="12">
        <f>IF(OR(BR1051="T150",BR1051="HYBT150"),W1051*Tables!$L$23,0)</f>
        <v>0</v>
      </c>
      <c r="BB1051" s="12">
        <f>IF(OR(BR1051="T200",BR1051="HYBT200"),W1051*Tables!$E$24,0)</f>
        <v>0</v>
      </c>
      <c r="BC1051" s="14">
        <f t="shared" si="219"/>
        <v>0</v>
      </c>
      <c r="BD1051" s="55" t="str">
        <f t="shared" si="229"/>
        <v/>
      </c>
      <c r="BE1051" s="55" t="str">
        <f t="shared" si="229"/>
        <v/>
      </c>
      <c r="BF1051" s="55" t="str">
        <f t="shared" si="229"/>
        <v/>
      </c>
      <c r="BG1051" s="55" t="str">
        <f t="shared" ref="BD1051:BQ1069" si="230">IF(ISERROR(SEARCHB(" "&amp;BG$1&amp;" "," "&amp;$L1051&amp;" "))=TRUE,"",BG$1)</f>
        <v/>
      </c>
      <c r="BH1051" s="55" t="str">
        <f t="shared" si="230"/>
        <v/>
      </c>
      <c r="BI1051" s="55" t="str">
        <f t="shared" si="230"/>
        <v/>
      </c>
      <c r="BJ1051" s="55" t="str">
        <f t="shared" si="230"/>
        <v/>
      </c>
      <c r="BK1051" s="55" t="str">
        <f t="shared" si="230"/>
        <v/>
      </c>
      <c r="BL1051" s="55" t="str">
        <f t="shared" si="230"/>
        <v/>
      </c>
      <c r="BM1051" s="55" t="str">
        <f t="shared" si="230"/>
        <v/>
      </c>
      <c r="BN1051" s="55" t="str">
        <f t="shared" si="230"/>
        <v/>
      </c>
      <c r="BO1051" s="55" t="str">
        <f t="shared" si="230"/>
        <v/>
      </c>
      <c r="BP1051" s="55" t="str">
        <f t="shared" si="230"/>
        <v/>
      </c>
      <c r="BQ1051" s="55" t="str">
        <f t="shared" si="230"/>
        <v/>
      </c>
      <c r="BR1051" s="1" t="str">
        <f t="shared" si="220"/>
        <v>Base</v>
      </c>
      <c r="BS1051" s="1" t="str">
        <f t="shared" si="221"/>
        <v/>
      </c>
      <c r="BT1051" s="3">
        <f t="shared" si="222"/>
        <v>1</v>
      </c>
      <c r="BU1051" s="11">
        <f t="shared" si="223"/>
        <v>-0.94</v>
      </c>
      <c r="BV1051" s="11">
        <f t="shared" si="224"/>
        <v>-0.88</v>
      </c>
      <c r="BW1051" s="11">
        <f t="shared" si="225"/>
        <v>0</v>
      </c>
      <c r="BX1051" s="9">
        <f t="shared" si="226"/>
        <v>-0.94</v>
      </c>
      <c r="BY1051" s="9">
        <f t="shared" si="227"/>
        <v>-0.88</v>
      </c>
      <c r="BZ1051" s="9">
        <f t="shared" si="228"/>
        <v>2</v>
      </c>
    </row>
    <row r="1052" spans="1:78" ht="15.5" x14ac:dyDescent="0.35">
      <c r="A1052"/>
      <c r="B1052"/>
      <c r="C1052"/>
      <c r="D1052"/>
      <c r="E1052"/>
      <c r="F1052"/>
      <c r="G1052"/>
      <c r="H1052"/>
      <c r="I1052"/>
      <c r="J1052"/>
      <c r="K1052"/>
      <c r="L1052"/>
      <c r="M1052"/>
      <c r="N1052"/>
      <c r="O1052"/>
      <c r="P1052"/>
      <c r="Q1052"/>
      <c r="R1052"/>
      <c r="S1052"/>
      <c r="T1052"/>
      <c r="U1052"/>
      <c r="V1052"/>
      <c r="W1052"/>
      <c r="X1052"/>
      <c r="Y1052"/>
      <c r="Z1052"/>
      <c r="AA1052"/>
      <c r="AB1052"/>
      <c r="AC1052"/>
      <c r="AD1052"/>
      <c r="AE1052"/>
      <c r="AF1052"/>
      <c r="AG1052"/>
      <c r="AH1052"/>
      <c r="AI1052"/>
      <c r="AJ1052"/>
      <c r="AK1052"/>
      <c r="AL1052"/>
      <c r="AM1052"/>
      <c r="AN1052"/>
      <c r="AO1052"/>
      <c r="AP1052"/>
      <c r="AQ1052"/>
      <c r="AR1052"/>
      <c r="AS1052"/>
      <c r="AT1052" s="12">
        <f>VLOOKUP($BR1052,Tables!$D$14:$I$27,2,FALSE)*W1052</f>
        <v>0</v>
      </c>
      <c r="AU1052" s="12">
        <f>VLOOKUP($BR1052,Tables!$D$14:$I$27,3,FALSE)</f>
        <v>0</v>
      </c>
      <c r="AV1052" s="12">
        <f>VLOOKUP($BR1052,Tables!$D$14:$I$27,4,FALSE)*W1052</f>
        <v>0</v>
      </c>
      <c r="AW1052" s="12">
        <f>VLOOKUP($BR1052,Tables!$D$14:$I$27,5,FALSE)*W1052</f>
        <v>0</v>
      </c>
      <c r="AX1052">
        <f>IF(ISERROR(VLOOKUP(V1052,Tables!$A$2:$B$27,2,FALSE))=TRUE,0,VLOOKUP(V1052,Tables!$A$2:$B$27,2,FALSE))*VLOOKUP(BR1052,Tables!$D$14:$J$27,7,FALSE)</f>
        <v>0</v>
      </c>
      <c r="AY1052">
        <f>IF(ISERROR(VLOOKUP(BS1052,Tables!$A$2:$B$31,2,FALSE))=TRUE,0,VLOOKUP(BS1052,Tables!$A$2:$B$31,2,FALSE))</f>
        <v>0</v>
      </c>
      <c r="AZ1052" s="12">
        <f>VLOOKUP($BR1052,Tables!$D$14:$K$27,8,FALSE)</f>
        <v>0</v>
      </c>
      <c r="BA1052" s="12">
        <f>IF(OR(BR1052="T150",BR1052="HYBT150"),W1052*Tables!$L$23,0)</f>
        <v>0</v>
      </c>
      <c r="BB1052" s="12">
        <f>IF(OR(BR1052="T200",BR1052="HYBT200"),W1052*Tables!$E$24,0)</f>
        <v>0</v>
      </c>
      <c r="BC1052" s="14">
        <f t="shared" si="219"/>
        <v>0</v>
      </c>
      <c r="BD1052" s="55" t="str">
        <f t="shared" si="230"/>
        <v/>
      </c>
      <c r="BE1052" s="55" t="str">
        <f t="shared" si="230"/>
        <v/>
      </c>
      <c r="BF1052" s="55" t="str">
        <f t="shared" si="230"/>
        <v/>
      </c>
      <c r="BG1052" s="55" t="str">
        <f t="shared" si="230"/>
        <v/>
      </c>
      <c r="BH1052" s="55" t="str">
        <f t="shared" si="230"/>
        <v/>
      </c>
      <c r="BI1052" s="55" t="str">
        <f t="shared" si="230"/>
        <v/>
      </c>
      <c r="BJ1052" s="55" t="str">
        <f t="shared" si="230"/>
        <v/>
      </c>
      <c r="BK1052" s="55" t="str">
        <f t="shared" si="230"/>
        <v/>
      </c>
      <c r="BL1052" s="55" t="str">
        <f t="shared" si="230"/>
        <v/>
      </c>
      <c r="BM1052" s="55" t="str">
        <f t="shared" si="230"/>
        <v/>
      </c>
      <c r="BN1052" s="55" t="str">
        <f t="shared" si="230"/>
        <v/>
      </c>
      <c r="BO1052" s="55" t="str">
        <f t="shared" si="230"/>
        <v/>
      </c>
      <c r="BP1052" s="55" t="str">
        <f t="shared" si="230"/>
        <v/>
      </c>
      <c r="BQ1052" s="55" t="str">
        <f t="shared" si="230"/>
        <v/>
      </c>
      <c r="BR1052" s="1" t="str">
        <f t="shared" si="220"/>
        <v>Base</v>
      </c>
      <c r="BS1052" s="1" t="str">
        <f t="shared" si="221"/>
        <v/>
      </c>
      <c r="BT1052" s="3">
        <f t="shared" si="222"/>
        <v>1</v>
      </c>
      <c r="BU1052" s="11">
        <f t="shared" si="223"/>
        <v>-0.94</v>
      </c>
      <c r="BV1052" s="11">
        <f t="shared" si="224"/>
        <v>-0.88</v>
      </c>
      <c r="BW1052" s="11">
        <f t="shared" si="225"/>
        <v>0</v>
      </c>
      <c r="BX1052" s="9">
        <f t="shared" si="226"/>
        <v>-0.94</v>
      </c>
      <c r="BY1052" s="9">
        <f t="shared" si="227"/>
        <v>-0.88</v>
      </c>
      <c r="BZ1052" s="9">
        <f t="shared" si="228"/>
        <v>2</v>
      </c>
    </row>
    <row r="1053" spans="1:78" ht="15.5" x14ac:dyDescent="0.35">
      <c r="A1053"/>
      <c r="B1053"/>
      <c r="C1053"/>
      <c r="D1053"/>
      <c r="E1053"/>
      <c r="F1053"/>
      <c r="G1053"/>
      <c r="H1053"/>
      <c r="I1053"/>
      <c r="J1053"/>
      <c r="K1053"/>
      <c r="L1053"/>
      <c r="M1053"/>
      <c r="N1053"/>
      <c r="O1053"/>
      <c r="P1053"/>
      <c r="Q1053"/>
      <c r="R1053"/>
      <c r="S1053"/>
      <c r="T1053"/>
      <c r="U1053"/>
      <c r="V1053"/>
      <c r="W1053"/>
      <c r="X1053"/>
      <c r="Y1053"/>
      <c r="Z1053"/>
      <c r="AA1053"/>
      <c r="AB1053"/>
      <c r="AC1053"/>
      <c r="AD1053"/>
      <c r="AE1053"/>
      <c r="AF1053"/>
      <c r="AG1053"/>
      <c r="AH1053"/>
      <c r="AI1053"/>
      <c r="AJ1053"/>
      <c r="AK1053"/>
      <c r="AL1053"/>
      <c r="AM1053"/>
      <c r="AN1053"/>
      <c r="AO1053"/>
      <c r="AP1053"/>
      <c r="AQ1053"/>
      <c r="AR1053"/>
      <c r="AS1053"/>
      <c r="AT1053" s="12">
        <f>VLOOKUP($BR1053,Tables!$D$14:$I$27,2,FALSE)*W1053</f>
        <v>0</v>
      </c>
      <c r="AU1053" s="12">
        <f>VLOOKUP($BR1053,Tables!$D$14:$I$27,3,FALSE)</f>
        <v>0</v>
      </c>
      <c r="AV1053" s="12">
        <f>VLOOKUP($BR1053,Tables!$D$14:$I$27,4,FALSE)*W1053</f>
        <v>0</v>
      </c>
      <c r="AW1053" s="12">
        <f>VLOOKUP($BR1053,Tables!$D$14:$I$27,5,FALSE)*W1053</f>
        <v>0</v>
      </c>
      <c r="AX1053">
        <f>IF(ISERROR(VLOOKUP(V1053,Tables!$A$2:$B$27,2,FALSE))=TRUE,0,VLOOKUP(V1053,Tables!$A$2:$B$27,2,FALSE))*VLOOKUP(BR1053,Tables!$D$14:$J$27,7,FALSE)</f>
        <v>0</v>
      </c>
      <c r="AY1053">
        <f>IF(ISERROR(VLOOKUP(BS1053,Tables!$A$2:$B$31,2,FALSE))=TRUE,0,VLOOKUP(BS1053,Tables!$A$2:$B$31,2,FALSE))</f>
        <v>0</v>
      </c>
      <c r="AZ1053" s="12">
        <f>VLOOKUP($BR1053,Tables!$D$14:$K$27,8,FALSE)</f>
        <v>0</v>
      </c>
      <c r="BA1053" s="12">
        <f>IF(OR(BR1053="T150",BR1053="HYBT150"),W1053*Tables!$L$23,0)</f>
        <v>0</v>
      </c>
      <c r="BB1053" s="12">
        <f>IF(OR(BR1053="T200",BR1053="HYBT200"),W1053*Tables!$E$24,0)</f>
        <v>0</v>
      </c>
      <c r="BC1053" s="14">
        <f t="shared" si="219"/>
        <v>0</v>
      </c>
      <c r="BD1053" s="55" t="str">
        <f t="shared" si="230"/>
        <v/>
      </c>
      <c r="BE1053" s="55" t="str">
        <f t="shared" si="230"/>
        <v/>
      </c>
      <c r="BF1053" s="55" t="str">
        <f t="shared" si="230"/>
        <v/>
      </c>
      <c r="BG1053" s="55" t="str">
        <f t="shared" si="230"/>
        <v/>
      </c>
      <c r="BH1053" s="55" t="str">
        <f t="shared" si="230"/>
        <v/>
      </c>
      <c r="BI1053" s="55" t="str">
        <f t="shared" si="230"/>
        <v/>
      </c>
      <c r="BJ1053" s="55" t="str">
        <f t="shared" si="230"/>
        <v/>
      </c>
      <c r="BK1053" s="55" t="str">
        <f t="shared" si="230"/>
        <v/>
      </c>
      <c r="BL1053" s="55" t="str">
        <f t="shared" si="230"/>
        <v/>
      </c>
      <c r="BM1053" s="55" t="str">
        <f t="shared" si="230"/>
        <v/>
      </c>
      <c r="BN1053" s="55" t="str">
        <f t="shared" si="230"/>
        <v/>
      </c>
      <c r="BO1053" s="55" t="str">
        <f t="shared" si="230"/>
        <v/>
      </c>
      <c r="BP1053" s="55" t="str">
        <f t="shared" si="230"/>
        <v/>
      </c>
      <c r="BQ1053" s="55" t="str">
        <f t="shared" si="230"/>
        <v/>
      </c>
      <c r="BR1053" s="1" t="str">
        <f t="shared" si="220"/>
        <v>Base</v>
      </c>
      <c r="BS1053" s="1" t="str">
        <f t="shared" si="221"/>
        <v/>
      </c>
      <c r="BT1053" s="3">
        <f t="shared" si="222"/>
        <v>1</v>
      </c>
      <c r="BU1053" s="11">
        <f t="shared" si="223"/>
        <v>-0.94</v>
      </c>
      <c r="BV1053" s="11">
        <f t="shared" si="224"/>
        <v>-0.88</v>
      </c>
      <c r="BW1053" s="11">
        <f t="shared" si="225"/>
        <v>0</v>
      </c>
      <c r="BX1053" s="9">
        <f t="shared" si="226"/>
        <v>-0.94</v>
      </c>
      <c r="BY1053" s="9">
        <f t="shared" si="227"/>
        <v>-0.88</v>
      </c>
      <c r="BZ1053" s="9">
        <f t="shared" si="228"/>
        <v>2</v>
      </c>
    </row>
    <row r="1054" spans="1:78" ht="15.5" x14ac:dyDescent="0.35">
      <c r="A1054"/>
      <c r="B1054"/>
      <c r="C1054"/>
      <c r="D1054"/>
      <c r="E1054"/>
      <c r="F1054"/>
      <c r="G1054"/>
      <c r="H1054"/>
      <c r="I1054"/>
      <c r="J1054"/>
      <c r="K1054"/>
      <c r="L1054"/>
      <c r="M1054"/>
      <c r="N1054"/>
      <c r="O1054"/>
      <c r="P1054"/>
      <c r="Q1054"/>
      <c r="R1054"/>
      <c r="S1054"/>
      <c r="T1054"/>
      <c r="U1054"/>
      <c r="V1054"/>
      <c r="W1054"/>
      <c r="X1054"/>
      <c r="Y1054"/>
      <c r="Z1054"/>
      <c r="AA1054"/>
      <c r="AB1054"/>
      <c r="AC1054"/>
      <c r="AD1054"/>
      <c r="AE1054"/>
      <c r="AF1054"/>
      <c r="AG1054"/>
      <c r="AH1054"/>
      <c r="AI1054"/>
      <c r="AJ1054"/>
      <c r="AK1054"/>
      <c r="AL1054"/>
      <c r="AM1054"/>
      <c r="AN1054"/>
      <c r="AO1054"/>
      <c r="AP1054"/>
      <c r="AQ1054"/>
      <c r="AR1054"/>
      <c r="AS1054"/>
      <c r="AT1054" s="12">
        <f>VLOOKUP($BR1054,Tables!$D$14:$I$27,2,FALSE)*W1054</f>
        <v>0</v>
      </c>
      <c r="AU1054" s="12">
        <f>VLOOKUP($BR1054,Tables!$D$14:$I$27,3,FALSE)</f>
        <v>0</v>
      </c>
      <c r="AV1054" s="12">
        <f>VLOOKUP($BR1054,Tables!$D$14:$I$27,4,FALSE)*W1054</f>
        <v>0</v>
      </c>
      <c r="AW1054" s="12">
        <f>VLOOKUP($BR1054,Tables!$D$14:$I$27,5,FALSE)*W1054</f>
        <v>0</v>
      </c>
      <c r="AX1054">
        <f>IF(ISERROR(VLOOKUP(V1054,Tables!$A$2:$B$27,2,FALSE))=TRUE,0,VLOOKUP(V1054,Tables!$A$2:$B$27,2,FALSE))*VLOOKUP(BR1054,Tables!$D$14:$J$27,7,FALSE)</f>
        <v>0</v>
      </c>
      <c r="AY1054">
        <f>IF(ISERROR(VLOOKUP(BS1054,Tables!$A$2:$B$31,2,FALSE))=TRUE,0,VLOOKUP(BS1054,Tables!$A$2:$B$31,2,FALSE))</f>
        <v>0</v>
      </c>
      <c r="AZ1054" s="12">
        <f>VLOOKUP($BR1054,Tables!$D$14:$K$27,8,FALSE)</f>
        <v>0</v>
      </c>
      <c r="BA1054" s="12">
        <f>IF(OR(BR1054="T150",BR1054="HYBT150"),W1054*Tables!$L$23,0)</f>
        <v>0</v>
      </c>
      <c r="BB1054" s="12">
        <f>IF(OR(BR1054="T200",BR1054="HYBT200"),W1054*Tables!$E$24,0)</f>
        <v>0</v>
      </c>
      <c r="BC1054" s="14">
        <f t="shared" si="219"/>
        <v>0</v>
      </c>
      <c r="BD1054" s="55" t="str">
        <f t="shared" si="230"/>
        <v/>
      </c>
      <c r="BE1054" s="55" t="str">
        <f t="shared" si="230"/>
        <v/>
      </c>
      <c r="BF1054" s="55" t="str">
        <f t="shared" si="230"/>
        <v/>
      </c>
      <c r="BG1054" s="55" t="str">
        <f t="shared" si="230"/>
        <v/>
      </c>
      <c r="BH1054" s="55" t="str">
        <f t="shared" si="230"/>
        <v/>
      </c>
      <c r="BI1054" s="55" t="str">
        <f t="shared" si="230"/>
        <v/>
      </c>
      <c r="BJ1054" s="55" t="str">
        <f t="shared" si="230"/>
        <v/>
      </c>
      <c r="BK1054" s="55" t="str">
        <f t="shared" si="230"/>
        <v/>
      </c>
      <c r="BL1054" s="55" t="str">
        <f t="shared" si="230"/>
        <v/>
      </c>
      <c r="BM1054" s="55" t="str">
        <f t="shared" si="230"/>
        <v/>
      </c>
      <c r="BN1054" s="55" t="str">
        <f t="shared" si="230"/>
        <v/>
      </c>
      <c r="BO1054" s="55" t="str">
        <f t="shared" si="230"/>
        <v/>
      </c>
      <c r="BP1054" s="55" t="str">
        <f t="shared" si="230"/>
        <v/>
      </c>
      <c r="BQ1054" s="55" t="str">
        <f t="shared" si="230"/>
        <v/>
      </c>
      <c r="BR1054" s="1" t="str">
        <f t="shared" si="220"/>
        <v>Base</v>
      </c>
      <c r="BS1054" s="1" t="str">
        <f t="shared" si="221"/>
        <v/>
      </c>
      <c r="BT1054" s="3">
        <f t="shared" si="222"/>
        <v>1</v>
      </c>
      <c r="BU1054" s="11">
        <f t="shared" si="223"/>
        <v>-0.94</v>
      </c>
      <c r="BV1054" s="11">
        <f t="shared" si="224"/>
        <v>-0.88</v>
      </c>
      <c r="BW1054" s="11">
        <f t="shared" si="225"/>
        <v>0</v>
      </c>
      <c r="BX1054" s="9">
        <f t="shared" si="226"/>
        <v>-0.94</v>
      </c>
      <c r="BY1054" s="9">
        <f t="shared" si="227"/>
        <v>-0.88</v>
      </c>
      <c r="BZ1054" s="9">
        <f t="shared" si="228"/>
        <v>2</v>
      </c>
    </row>
    <row r="1055" spans="1:78" ht="15.5" x14ac:dyDescent="0.35">
      <c r="A1055"/>
      <c r="B1055"/>
      <c r="C1055"/>
      <c r="D1055"/>
      <c r="E1055"/>
      <c r="F1055"/>
      <c r="G1055"/>
      <c r="H1055"/>
      <c r="I1055"/>
      <c r="J1055"/>
      <c r="K1055"/>
      <c r="L1055"/>
      <c r="M1055"/>
      <c r="N1055"/>
      <c r="O1055"/>
      <c r="P1055"/>
      <c r="Q1055"/>
      <c r="R1055"/>
      <c r="S1055"/>
      <c r="T1055"/>
      <c r="U1055"/>
      <c r="V1055"/>
      <c r="W1055"/>
      <c r="X1055"/>
      <c r="Y1055"/>
      <c r="Z1055"/>
      <c r="AA1055"/>
      <c r="AB1055"/>
      <c r="AC1055"/>
      <c r="AD1055"/>
      <c r="AE1055"/>
      <c r="AF1055"/>
      <c r="AG1055"/>
      <c r="AH1055"/>
      <c r="AI1055"/>
      <c r="AJ1055"/>
      <c r="AK1055"/>
      <c r="AL1055"/>
      <c r="AM1055"/>
      <c r="AN1055"/>
      <c r="AO1055"/>
      <c r="AP1055"/>
      <c r="AQ1055"/>
      <c r="AR1055"/>
      <c r="AS1055"/>
      <c r="AT1055" s="12">
        <f>VLOOKUP($BR1055,Tables!$D$14:$I$27,2,FALSE)*W1055</f>
        <v>0</v>
      </c>
      <c r="AU1055" s="12">
        <f>VLOOKUP($BR1055,Tables!$D$14:$I$27,3,FALSE)</f>
        <v>0</v>
      </c>
      <c r="AV1055" s="12">
        <f>VLOOKUP($BR1055,Tables!$D$14:$I$27,4,FALSE)*W1055</f>
        <v>0</v>
      </c>
      <c r="AW1055" s="12">
        <f>VLOOKUP($BR1055,Tables!$D$14:$I$27,5,FALSE)*W1055</f>
        <v>0</v>
      </c>
      <c r="AX1055">
        <f>IF(ISERROR(VLOOKUP(V1055,Tables!$A$2:$B$27,2,FALSE))=TRUE,0,VLOOKUP(V1055,Tables!$A$2:$B$27,2,FALSE))*VLOOKUP(BR1055,Tables!$D$14:$J$27,7,FALSE)</f>
        <v>0</v>
      </c>
      <c r="AY1055">
        <f>IF(ISERROR(VLOOKUP(BS1055,Tables!$A$2:$B$31,2,FALSE))=TRUE,0,VLOOKUP(BS1055,Tables!$A$2:$B$31,2,FALSE))</f>
        <v>0</v>
      </c>
      <c r="AZ1055" s="12">
        <f>VLOOKUP($BR1055,Tables!$D$14:$K$27,8,FALSE)</f>
        <v>0</v>
      </c>
      <c r="BA1055" s="12">
        <f>IF(OR(BR1055="T150",BR1055="HYBT150"),W1055*Tables!$L$23,0)</f>
        <v>0</v>
      </c>
      <c r="BB1055" s="12">
        <f>IF(OR(BR1055="T200",BR1055="HYBT200"),W1055*Tables!$E$24,0)</f>
        <v>0</v>
      </c>
      <c r="BC1055" s="14">
        <f t="shared" si="219"/>
        <v>0</v>
      </c>
      <c r="BD1055" s="55" t="str">
        <f t="shared" si="230"/>
        <v/>
      </c>
      <c r="BE1055" s="55" t="str">
        <f t="shared" si="230"/>
        <v/>
      </c>
      <c r="BF1055" s="55" t="str">
        <f t="shared" si="230"/>
        <v/>
      </c>
      <c r="BG1055" s="55" t="str">
        <f t="shared" si="230"/>
        <v/>
      </c>
      <c r="BH1055" s="55" t="str">
        <f t="shared" si="230"/>
        <v/>
      </c>
      <c r="BI1055" s="55" t="str">
        <f t="shared" si="230"/>
        <v/>
      </c>
      <c r="BJ1055" s="55" t="str">
        <f t="shared" si="230"/>
        <v/>
      </c>
      <c r="BK1055" s="55" t="str">
        <f t="shared" si="230"/>
        <v/>
      </c>
      <c r="BL1055" s="55" t="str">
        <f t="shared" si="230"/>
        <v/>
      </c>
      <c r="BM1055" s="55" t="str">
        <f t="shared" si="230"/>
        <v/>
      </c>
      <c r="BN1055" s="55" t="str">
        <f t="shared" si="230"/>
        <v/>
      </c>
      <c r="BO1055" s="55" t="str">
        <f t="shared" si="230"/>
        <v/>
      </c>
      <c r="BP1055" s="55" t="str">
        <f t="shared" si="230"/>
        <v/>
      </c>
      <c r="BQ1055" s="55" t="str">
        <f t="shared" si="230"/>
        <v/>
      </c>
      <c r="BR1055" s="1" t="str">
        <f t="shared" si="220"/>
        <v>Base</v>
      </c>
      <c r="BS1055" s="1" t="str">
        <f t="shared" si="221"/>
        <v/>
      </c>
      <c r="BT1055" s="3">
        <f t="shared" si="222"/>
        <v>1</v>
      </c>
      <c r="BU1055" s="11">
        <f t="shared" si="223"/>
        <v>-0.94</v>
      </c>
      <c r="BV1055" s="11">
        <f t="shared" si="224"/>
        <v>-0.88</v>
      </c>
      <c r="BW1055" s="11">
        <f t="shared" si="225"/>
        <v>0</v>
      </c>
      <c r="BX1055" s="9">
        <f t="shared" si="226"/>
        <v>-0.94</v>
      </c>
      <c r="BY1055" s="9">
        <f t="shared" si="227"/>
        <v>-0.88</v>
      </c>
      <c r="BZ1055" s="9">
        <f t="shared" si="228"/>
        <v>2</v>
      </c>
    </row>
    <row r="1056" spans="1:78" ht="15.5" x14ac:dyDescent="0.35">
      <c r="A1056"/>
      <c r="B1056"/>
      <c r="C1056"/>
      <c r="D1056"/>
      <c r="E1056"/>
      <c r="F1056"/>
      <c r="G1056"/>
      <c r="H1056"/>
      <c r="I1056"/>
      <c r="J1056"/>
      <c r="K1056"/>
      <c r="L1056"/>
      <c r="M1056"/>
      <c r="N1056"/>
      <c r="O1056"/>
      <c r="P1056"/>
      <c r="Q1056"/>
      <c r="R1056"/>
      <c r="S1056"/>
      <c r="T1056"/>
      <c r="U1056"/>
      <c r="V1056"/>
      <c r="W1056"/>
      <c r="X1056"/>
      <c r="Y1056"/>
      <c r="Z1056"/>
      <c r="AA1056"/>
      <c r="AB1056"/>
      <c r="AC1056"/>
      <c r="AD1056"/>
      <c r="AE1056"/>
      <c r="AF1056"/>
      <c r="AG1056"/>
      <c r="AH1056"/>
      <c r="AI1056"/>
      <c r="AJ1056"/>
      <c r="AK1056"/>
      <c r="AL1056"/>
      <c r="AM1056"/>
      <c r="AN1056"/>
      <c r="AO1056"/>
      <c r="AP1056"/>
      <c r="AQ1056"/>
      <c r="AR1056"/>
      <c r="AS1056"/>
      <c r="AT1056" s="12">
        <f>VLOOKUP($BR1056,Tables!$D$14:$I$27,2,FALSE)*W1056</f>
        <v>0</v>
      </c>
      <c r="AU1056" s="12">
        <f>VLOOKUP($BR1056,Tables!$D$14:$I$27,3,FALSE)</f>
        <v>0</v>
      </c>
      <c r="AV1056" s="12">
        <f>VLOOKUP($BR1056,Tables!$D$14:$I$27,4,FALSE)*W1056</f>
        <v>0</v>
      </c>
      <c r="AW1056" s="12">
        <f>VLOOKUP($BR1056,Tables!$D$14:$I$27,5,FALSE)*W1056</f>
        <v>0</v>
      </c>
      <c r="AX1056">
        <f>IF(ISERROR(VLOOKUP(V1056,Tables!$A$2:$B$27,2,FALSE))=TRUE,0,VLOOKUP(V1056,Tables!$A$2:$B$27,2,FALSE))*VLOOKUP(BR1056,Tables!$D$14:$J$27,7,FALSE)</f>
        <v>0</v>
      </c>
      <c r="AY1056">
        <f>IF(ISERROR(VLOOKUP(BS1056,Tables!$A$2:$B$31,2,FALSE))=TRUE,0,VLOOKUP(BS1056,Tables!$A$2:$B$31,2,FALSE))</f>
        <v>0</v>
      </c>
      <c r="AZ1056" s="12">
        <f>VLOOKUP($BR1056,Tables!$D$14:$K$27,8,FALSE)</f>
        <v>0</v>
      </c>
      <c r="BA1056" s="12">
        <f>IF(OR(BR1056="T150",BR1056="HYBT150"),W1056*Tables!$L$23,0)</f>
        <v>0</v>
      </c>
      <c r="BB1056" s="12">
        <f>IF(OR(BR1056="T200",BR1056="HYBT200"),W1056*Tables!$E$24,0)</f>
        <v>0</v>
      </c>
      <c r="BC1056" s="14">
        <f t="shared" si="219"/>
        <v>0</v>
      </c>
      <c r="BD1056" s="55" t="str">
        <f t="shared" si="230"/>
        <v/>
      </c>
      <c r="BE1056" s="55" t="str">
        <f t="shared" si="230"/>
        <v/>
      </c>
      <c r="BF1056" s="55" t="str">
        <f t="shared" si="230"/>
        <v/>
      </c>
      <c r="BG1056" s="55" t="str">
        <f t="shared" si="230"/>
        <v/>
      </c>
      <c r="BH1056" s="55" t="str">
        <f t="shared" si="230"/>
        <v/>
      </c>
      <c r="BI1056" s="55" t="str">
        <f t="shared" si="230"/>
        <v/>
      </c>
      <c r="BJ1056" s="55" t="str">
        <f t="shared" si="230"/>
        <v/>
      </c>
      <c r="BK1056" s="55" t="str">
        <f t="shared" si="230"/>
        <v/>
      </c>
      <c r="BL1056" s="55" t="str">
        <f t="shared" si="230"/>
        <v/>
      </c>
      <c r="BM1056" s="55" t="str">
        <f t="shared" si="230"/>
        <v/>
      </c>
      <c r="BN1056" s="55" t="str">
        <f t="shared" si="230"/>
        <v/>
      </c>
      <c r="BO1056" s="55" t="str">
        <f t="shared" si="230"/>
        <v/>
      </c>
      <c r="BP1056" s="55" t="str">
        <f t="shared" si="230"/>
        <v/>
      </c>
      <c r="BQ1056" s="55" t="str">
        <f t="shared" si="230"/>
        <v/>
      </c>
      <c r="BR1056" s="1" t="str">
        <f t="shared" si="220"/>
        <v>Base</v>
      </c>
      <c r="BS1056" s="1" t="str">
        <f t="shared" si="221"/>
        <v/>
      </c>
      <c r="BT1056" s="3">
        <f t="shared" si="222"/>
        <v>1</v>
      </c>
      <c r="BU1056" s="11">
        <f t="shared" si="223"/>
        <v>-0.94</v>
      </c>
      <c r="BV1056" s="11">
        <f t="shared" si="224"/>
        <v>-0.88</v>
      </c>
      <c r="BW1056" s="11">
        <f t="shared" si="225"/>
        <v>0</v>
      </c>
      <c r="BX1056" s="9">
        <f t="shared" si="226"/>
        <v>-0.94</v>
      </c>
      <c r="BY1056" s="9">
        <f t="shared" si="227"/>
        <v>-0.88</v>
      </c>
      <c r="BZ1056" s="9">
        <f t="shared" si="228"/>
        <v>2</v>
      </c>
    </row>
    <row r="1057" spans="1:78" ht="15.5" x14ac:dyDescent="0.35">
      <c r="A1057"/>
      <c r="B1057"/>
      <c r="C1057"/>
      <c r="D1057"/>
      <c r="E1057"/>
      <c r="F1057"/>
      <c r="G1057"/>
      <c r="H1057"/>
      <c r="I1057"/>
      <c r="J1057"/>
      <c r="K1057"/>
      <c r="L1057"/>
      <c r="M1057"/>
      <c r="N1057"/>
      <c r="O1057"/>
      <c r="P1057"/>
      <c r="Q1057"/>
      <c r="R1057"/>
      <c r="S1057"/>
      <c r="T1057"/>
      <c r="U1057"/>
      <c r="V1057"/>
      <c r="W1057"/>
      <c r="X1057"/>
      <c r="Y1057"/>
      <c r="Z1057"/>
      <c r="AA1057"/>
      <c r="AB1057"/>
      <c r="AC1057"/>
      <c r="AD1057"/>
      <c r="AE1057"/>
      <c r="AF1057"/>
      <c r="AG1057"/>
      <c r="AH1057"/>
      <c r="AI1057"/>
      <c r="AJ1057"/>
      <c r="AK1057"/>
      <c r="AL1057"/>
      <c r="AM1057"/>
      <c r="AN1057"/>
      <c r="AO1057"/>
      <c r="AP1057"/>
      <c r="AQ1057"/>
      <c r="AR1057"/>
      <c r="AS1057"/>
      <c r="AT1057" s="12">
        <f>VLOOKUP($BR1057,Tables!$D$14:$I$27,2,FALSE)*W1057</f>
        <v>0</v>
      </c>
      <c r="AU1057" s="12">
        <f>VLOOKUP($BR1057,Tables!$D$14:$I$27,3,FALSE)</f>
        <v>0</v>
      </c>
      <c r="AV1057" s="12">
        <f>VLOOKUP($BR1057,Tables!$D$14:$I$27,4,FALSE)*W1057</f>
        <v>0</v>
      </c>
      <c r="AW1057" s="12">
        <f>VLOOKUP($BR1057,Tables!$D$14:$I$27,5,FALSE)*W1057</f>
        <v>0</v>
      </c>
      <c r="AX1057">
        <f>IF(ISERROR(VLOOKUP(V1057,Tables!$A$2:$B$27,2,FALSE))=TRUE,0,VLOOKUP(V1057,Tables!$A$2:$B$27,2,FALSE))*VLOOKUP(BR1057,Tables!$D$14:$J$27,7,FALSE)</f>
        <v>0</v>
      </c>
      <c r="AY1057">
        <f>IF(ISERROR(VLOOKUP(BS1057,Tables!$A$2:$B$31,2,FALSE))=TRUE,0,VLOOKUP(BS1057,Tables!$A$2:$B$31,2,FALSE))</f>
        <v>0</v>
      </c>
      <c r="AZ1057" s="12">
        <f>VLOOKUP($BR1057,Tables!$D$14:$K$27,8,FALSE)</f>
        <v>0</v>
      </c>
      <c r="BA1057" s="12">
        <f>IF(OR(BR1057="T150",BR1057="HYBT150"),W1057*Tables!$L$23,0)</f>
        <v>0</v>
      </c>
      <c r="BB1057" s="12">
        <f>IF(OR(BR1057="T200",BR1057="HYBT200"),W1057*Tables!$E$24,0)</f>
        <v>0</v>
      </c>
      <c r="BC1057" s="14">
        <f t="shared" si="219"/>
        <v>0</v>
      </c>
      <c r="BD1057" s="55" t="str">
        <f t="shared" si="230"/>
        <v/>
      </c>
      <c r="BE1057" s="55" t="str">
        <f t="shared" si="230"/>
        <v/>
      </c>
      <c r="BF1057" s="55" t="str">
        <f t="shared" si="230"/>
        <v/>
      </c>
      <c r="BG1057" s="55" t="str">
        <f t="shared" si="230"/>
        <v/>
      </c>
      <c r="BH1057" s="55" t="str">
        <f t="shared" si="230"/>
        <v/>
      </c>
      <c r="BI1057" s="55" t="str">
        <f t="shared" si="230"/>
        <v/>
      </c>
      <c r="BJ1057" s="55" t="str">
        <f t="shared" si="230"/>
        <v/>
      </c>
      <c r="BK1057" s="55" t="str">
        <f t="shared" si="230"/>
        <v/>
      </c>
      <c r="BL1057" s="55" t="str">
        <f t="shared" si="230"/>
        <v/>
      </c>
      <c r="BM1057" s="55" t="str">
        <f t="shared" si="230"/>
        <v/>
      </c>
      <c r="BN1057" s="55" t="str">
        <f t="shared" si="230"/>
        <v/>
      </c>
      <c r="BO1057" s="55" t="str">
        <f t="shared" si="230"/>
        <v/>
      </c>
      <c r="BP1057" s="55" t="str">
        <f t="shared" si="230"/>
        <v/>
      </c>
      <c r="BQ1057" s="55" t="str">
        <f t="shared" si="230"/>
        <v/>
      </c>
      <c r="BR1057" s="1" t="str">
        <f t="shared" si="220"/>
        <v>Base</v>
      </c>
      <c r="BS1057" s="1" t="str">
        <f t="shared" si="221"/>
        <v/>
      </c>
      <c r="BT1057" s="3">
        <f t="shared" si="222"/>
        <v>1</v>
      </c>
      <c r="BU1057" s="11">
        <f t="shared" si="223"/>
        <v>-0.94</v>
      </c>
      <c r="BV1057" s="11">
        <f t="shared" si="224"/>
        <v>-0.88</v>
      </c>
      <c r="BW1057" s="11">
        <f t="shared" si="225"/>
        <v>0</v>
      </c>
      <c r="BX1057" s="9">
        <f t="shared" si="226"/>
        <v>-0.94</v>
      </c>
      <c r="BY1057" s="9">
        <f t="shared" si="227"/>
        <v>-0.88</v>
      </c>
      <c r="BZ1057" s="9">
        <f t="shared" si="228"/>
        <v>2</v>
      </c>
    </row>
    <row r="1058" spans="1:78" ht="15.5" x14ac:dyDescent="0.35">
      <c r="A1058"/>
      <c r="B1058"/>
      <c r="C1058"/>
      <c r="D1058"/>
      <c r="E1058"/>
      <c r="F1058"/>
      <c r="G1058"/>
      <c r="H1058"/>
      <c r="I1058"/>
      <c r="J1058"/>
      <c r="K1058"/>
      <c r="L1058"/>
      <c r="M1058"/>
      <c r="N1058"/>
      <c r="O1058"/>
      <c r="P1058"/>
      <c r="Q1058"/>
      <c r="R1058"/>
      <c r="S1058"/>
      <c r="T1058"/>
      <c r="U1058"/>
      <c r="V1058"/>
      <c r="W1058"/>
      <c r="X1058"/>
      <c r="Y1058"/>
      <c r="Z1058"/>
      <c r="AA1058"/>
      <c r="AB1058"/>
      <c r="AC1058"/>
      <c r="AD1058"/>
      <c r="AE1058"/>
      <c r="AF1058"/>
      <c r="AG1058"/>
      <c r="AH1058"/>
      <c r="AI1058"/>
      <c r="AJ1058"/>
      <c r="AK1058"/>
      <c r="AL1058"/>
      <c r="AM1058"/>
      <c r="AN1058"/>
      <c r="AO1058"/>
      <c r="AP1058"/>
      <c r="AQ1058"/>
      <c r="AR1058"/>
      <c r="AS1058"/>
      <c r="AT1058" s="12">
        <f>VLOOKUP($BR1058,Tables!$D$14:$I$27,2,FALSE)*W1058</f>
        <v>0</v>
      </c>
      <c r="AU1058" s="12">
        <f>VLOOKUP($BR1058,Tables!$D$14:$I$27,3,FALSE)</f>
        <v>0</v>
      </c>
      <c r="AV1058" s="12">
        <f>VLOOKUP($BR1058,Tables!$D$14:$I$27,4,FALSE)*W1058</f>
        <v>0</v>
      </c>
      <c r="AW1058" s="12">
        <f>VLOOKUP($BR1058,Tables!$D$14:$I$27,5,FALSE)*W1058</f>
        <v>0</v>
      </c>
      <c r="AX1058">
        <f>IF(ISERROR(VLOOKUP(V1058,Tables!$A$2:$B$27,2,FALSE))=TRUE,0,VLOOKUP(V1058,Tables!$A$2:$B$27,2,FALSE))*VLOOKUP(BR1058,Tables!$D$14:$J$27,7,FALSE)</f>
        <v>0</v>
      </c>
      <c r="AY1058">
        <f>IF(ISERROR(VLOOKUP(BS1058,Tables!$A$2:$B$31,2,FALSE))=TRUE,0,VLOOKUP(BS1058,Tables!$A$2:$B$31,2,FALSE))</f>
        <v>0</v>
      </c>
      <c r="AZ1058" s="12">
        <f>VLOOKUP($BR1058,Tables!$D$14:$K$27,8,FALSE)</f>
        <v>0</v>
      </c>
      <c r="BA1058" s="12">
        <f>IF(OR(BR1058="T150",BR1058="HYBT150"),W1058*Tables!$L$23,0)</f>
        <v>0</v>
      </c>
      <c r="BB1058" s="12">
        <f>IF(OR(BR1058="T200",BR1058="HYBT200"),W1058*Tables!$E$24,0)</f>
        <v>0</v>
      </c>
      <c r="BC1058" s="14">
        <f t="shared" si="219"/>
        <v>0</v>
      </c>
      <c r="BD1058" s="55" t="str">
        <f t="shared" si="230"/>
        <v/>
      </c>
      <c r="BE1058" s="55" t="str">
        <f t="shared" si="230"/>
        <v/>
      </c>
      <c r="BF1058" s="55" t="str">
        <f t="shared" si="230"/>
        <v/>
      </c>
      <c r="BG1058" s="55" t="str">
        <f t="shared" si="230"/>
        <v/>
      </c>
      <c r="BH1058" s="55" t="str">
        <f t="shared" si="230"/>
        <v/>
      </c>
      <c r="BI1058" s="55" t="str">
        <f t="shared" si="230"/>
        <v/>
      </c>
      <c r="BJ1058" s="55" t="str">
        <f t="shared" si="230"/>
        <v/>
      </c>
      <c r="BK1058" s="55" t="str">
        <f t="shared" si="230"/>
        <v/>
      </c>
      <c r="BL1058" s="55" t="str">
        <f t="shared" si="230"/>
        <v/>
      </c>
      <c r="BM1058" s="55" t="str">
        <f t="shared" si="230"/>
        <v/>
      </c>
      <c r="BN1058" s="55" t="str">
        <f t="shared" si="230"/>
        <v/>
      </c>
      <c r="BO1058" s="55" t="str">
        <f t="shared" si="230"/>
        <v/>
      </c>
      <c r="BP1058" s="55" t="str">
        <f t="shared" si="230"/>
        <v/>
      </c>
      <c r="BQ1058" s="55" t="str">
        <f t="shared" si="230"/>
        <v/>
      </c>
      <c r="BR1058" s="1" t="str">
        <f t="shared" si="220"/>
        <v>Base</v>
      </c>
      <c r="BS1058" s="1" t="str">
        <f t="shared" si="221"/>
        <v/>
      </c>
      <c r="BT1058" s="3">
        <f t="shared" si="222"/>
        <v>1</v>
      </c>
      <c r="BU1058" s="11">
        <f t="shared" si="223"/>
        <v>-0.94</v>
      </c>
      <c r="BV1058" s="11">
        <f t="shared" si="224"/>
        <v>-0.88</v>
      </c>
      <c r="BW1058" s="11">
        <f t="shared" si="225"/>
        <v>0</v>
      </c>
      <c r="BX1058" s="9">
        <f t="shared" si="226"/>
        <v>-0.94</v>
      </c>
      <c r="BY1058" s="9">
        <f t="shared" si="227"/>
        <v>-0.88</v>
      </c>
      <c r="BZ1058" s="9">
        <f t="shared" si="228"/>
        <v>2</v>
      </c>
    </row>
    <row r="1059" spans="1:78" ht="15.5" x14ac:dyDescent="0.35">
      <c r="A1059"/>
      <c r="B1059"/>
      <c r="C1059"/>
      <c r="D1059"/>
      <c r="E1059"/>
      <c r="F1059"/>
      <c r="G1059"/>
      <c r="H1059"/>
      <c r="I1059"/>
      <c r="J1059"/>
      <c r="K1059"/>
      <c r="L1059"/>
      <c r="M1059"/>
      <c r="N1059"/>
      <c r="O1059"/>
      <c r="P1059"/>
      <c r="Q1059"/>
      <c r="R1059"/>
      <c r="S1059"/>
      <c r="T1059"/>
      <c r="U1059"/>
      <c r="V1059"/>
      <c r="W1059"/>
      <c r="X1059"/>
      <c r="Y1059"/>
      <c r="Z1059"/>
      <c r="AA1059"/>
      <c r="AB1059"/>
      <c r="AC1059"/>
      <c r="AD1059"/>
      <c r="AE1059"/>
      <c r="AF1059"/>
      <c r="AG1059"/>
      <c r="AH1059"/>
      <c r="AI1059"/>
      <c r="AJ1059"/>
      <c r="AK1059"/>
      <c r="AL1059"/>
      <c r="AM1059"/>
      <c r="AN1059"/>
      <c r="AO1059"/>
      <c r="AP1059"/>
      <c r="AQ1059"/>
      <c r="AR1059"/>
      <c r="AS1059"/>
      <c r="AT1059" s="12">
        <f>VLOOKUP($BR1059,Tables!$D$14:$I$27,2,FALSE)*W1059</f>
        <v>0</v>
      </c>
      <c r="AU1059" s="12">
        <f>VLOOKUP($BR1059,Tables!$D$14:$I$27,3,FALSE)</f>
        <v>0</v>
      </c>
      <c r="AV1059" s="12">
        <f>VLOOKUP($BR1059,Tables!$D$14:$I$27,4,FALSE)*W1059</f>
        <v>0</v>
      </c>
      <c r="AW1059" s="12">
        <f>VLOOKUP($BR1059,Tables!$D$14:$I$27,5,FALSE)*W1059</f>
        <v>0</v>
      </c>
      <c r="AX1059">
        <f>IF(ISERROR(VLOOKUP(V1059,Tables!$A$2:$B$27,2,FALSE))=TRUE,0,VLOOKUP(V1059,Tables!$A$2:$B$27,2,FALSE))*VLOOKUP(BR1059,Tables!$D$14:$J$27,7,FALSE)</f>
        <v>0</v>
      </c>
      <c r="AY1059">
        <f>IF(ISERROR(VLOOKUP(BS1059,Tables!$A$2:$B$31,2,FALSE))=TRUE,0,VLOOKUP(BS1059,Tables!$A$2:$B$31,2,FALSE))</f>
        <v>0</v>
      </c>
      <c r="AZ1059" s="12">
        <f>VLOOKUP($BR1059,Tables!$D$14:$K$27,8,FALSE)</f>
        <v>0</v>
      </c>
      <c r="BA1059" s="12">
        <f>IF(OR(BR1059="T150",BR1059="HYBT150"),W1059*Tables!$L$23,0)</f>
        <v>0</v>
      </c>
      <c r="BB1059" s="12">
        <f>IF(OR(BR1059="T200",BR1059="HYBT200"),W1059*Tables!$E$24,0)</f>
        <v>0</v>
      </c>
      <c r="BC1059" s="14">
        <f t="shared" si="219"/>
        <v>0</v>
      </c>
      <c r="BD1059" s="55" t="str">
        <f t="shared" si="230"/>
        <v/>
      </c>
      <c r="BE1059" s="55" t="str">
        <f t="shared" si="230"/>
        <v/>
      </c>
      <c r="BF1059" s="55" t="str">
        <f t="shared" si="230"/>
        <v/>
      </c>
      <c r="BG1059" s="55" t="str">
        <f t="shared" si="230"/>
        <v/>
      </c>
      <c r="BH1059" s="55" t="str">
        <f t="shared" si="230"/>
        <v/>
      </c>
      <c r="BI1059" s="55" t="str">
        <f t="shared" si="230"/>
        <v/>
      </c>
      <c r="BJ1059" s="55" t="str">
        <f t="shared" si="230"/>
        <v/>
      </c>
      <c r="BK1059" s="55" t="str">
        <f t="shared" si="230"/>
        <v/>
      </c>
      <c r="BL1059" s="55" t="str">
        <f t="shared" si="230"/>
        <v/>
      </c>
      <c r="BM1059" s="55" t="str">
        <f t="shared" si="230"/>
        <v/>
      </c>
      <c r="BN1059" s="55" t="str">
        <f t="shared" si="230"/>
        <v/>
      </c>
      <c r="BO1059" s="55" t="str">
        <f t="shared" si="230"/>
        <v/>
      </c>
      <c r="BP1059" s="55" t="str">
        <f t="shared" si="230"/>
        <v/>
      </c>
      <c r="BQ1059" s="55" t="str">
        <f t="shared" si="230"/>
        <v/>
      </c>
      <c r="BR1059" s="1" t="str">
        <f t="shared" si="220"/>
        <v>Base</v>
      </c>
      <c r="BS1059" s="1" t="str">
        <f t="shared" si="221"/>
        <v/>
      </c>
      <c r="BT1059" s="3">
        <f t="shared" si="222"/>
        <v>1</v>
      </c>
      <c r="BU1059" s="11">
        <f t="shared" si="223"/>
        <v>-0.94</v>
      </c>
      <c r="BV1059" s="11">
        <f t="shared" si="224"/>
        <v>-0.88</v>
      </c>
      <c r="BW1059" s="11">
        <f t="shared" si="225"/>
        <v>0</v>
      </c>
      <c r="BX1059" s="9">
        <f t="shared" si="226"/>
        <v>-0.94</v>
      </c>
      <c r="BY1059" s="9">
        <f t="shared" si="227"/>
        <v>-0.88</v>
      </c>
      <c r="BZ1059" s="9">
        <f t="shared" si="228"/>
        <v>2</v>
      </c>
    </row>
    <row r="1060" spans="1:78" ht="15.5" x14ac:dyDescent="0.35">
      <c r="A1060"/>
      <c r="B1060"/>
      <c r="C1060"/>
      <c r="D1060"/>
      <c r="E1060"/>
      <c r="F1060"/>
      <c r="G1060"/>
      <c r="H1060"/>
      <c r="I1060"/>
      <c r="J1060"/>
      <c r="K1060"/>
      <c r="L1060"/>
      <c r="M1060"/>
      <c r="N1060"/>
      <c r="O1060"/>
      <c r="P1060"/>
      <c r="Q1060"/>
      <c r="R1060"/>
      <c r="S1060"/>
      <c r="T1060"/>
      <c r="U1060"/>
      <c r="V1060"/>
      <c r="W1060"/>
      <c r="X1060"/>
      <c r="Y1060"/>
      <c r="Z1060"/>
      <c r="AA1060"/>
      <c r="AB1060"/>
      <c r="AC1060"/>
      <c r="AD1060"/>
      <c r="AE1060"/>
      <c r="AF1060"/>
      <c r="AG1060"/>
      <c r="AH1060"/>
      <c r="AI1060"/>
      <c r="AJ1060"/>
      <c r="AK1060"/>
      <c r="AL1060"/>
      <c r="AM1060"/>
      <c r="AN1060"/>
      <c r="AO1060"/>
      <c r="AP1060"/>
      <c r="AQ1060"/>
      <c r="AR1060"/>
      <c r="AS1060"/>
      <c r="AT1060" s="12">
        <f>VLOOKUP($BR1060,Tables!$D$14:$I$27,2,FALSE)*W1060</f>
        <v>0</v>
      </c>
      <c r="AU1060" s="12">
        <f>VLOOKUP($BR1060,Tables!$D$14:$I$27,3,FALSE)</f>
        <v>0</v>
      </c>
      <c r="AV1060" s="12">
        <f>VLOOKUP($BR1060,Tables!$D$14:$I$27,4,FALSE)*W1060</f>
        <v>0</v>
      </c>
      <c r="AW1060" s="12">
        <f>VLOOKUP($BR1060,Tables!$D$14:$I$27,5,FALSE)*W1060</f>
        <v>0</v>
      </c>
      <c r="AX1060">
        <f>IF(ISERROR(VLOOKUP(V1060,Tables!$A$2:$B$27,2,FALSE))=TRUE,0,VLOOKUP(V1060,Tables!$A$2:$B$27,2,FALSE))*VLOOKUP(BR1060,Tables!$D$14:$J$27,7,FALSE)</f>
        <v>0</v>
      </c>
      <c r="AY1060">
        <f>IF(ISERROR(VLOOKUP(BS1060,Tables!$A$2:$B$31,2,FALSE))=TRUE,0,VLOOKUP(BS1060,Tables!$A$2:$B$31,2,FALSE))</f>
        <v>0</v>
      </c>
      <c r="AZ1060" s="12">
        <f>VLOOKUP($BR1060,Tables!$D$14:$K$27,8,FALSE)</f>
        <v>0</v>
      </c>
      <c r="BA1060" s="12">
        <f>IF(OR(BR1060="T150",BR1060="HYBT150"),W1060*Tables!$L$23,0)</f>
        <v>0</v>
      </c>
      <c r="BB1060" s="12">
        <f>IF(OR(BR1060="T200",BR1060="HYBT200"),W1060*Tables!$E$24,0)</f>
        <v>0</v>
      </c>
      <c r="BC1060" s="14">
        <f t="shared" si="219"/>
        <v>0</v>
      </c>
      <c r="BD1060" s="55" t="str">
        <f t="shared" si="230"/>
        <v/>
      </c>
      <c r="BE1060" s="55" t="str">
        <f t="shared" si="230"/>
        <v/>
      </c>
      <c r="BF1060" s="55" t="str">
        <f t="shared" si="230"/>
        <v/>
      </c>
      <c r="BG1060" s="55" t="str">
        <f t="shared" si="230"/>
        <v/>
      </c>
      <c r="BH1060" s="55" t="str">
        <f t="shared" si="230"/>
        <v/>
      </c>
      <c r="BI1060" s="55" t="str">
        <f t="shared" si="230"/>
        <v/>
      </c>
      <c r="BJ1060" s="55" t="str">
        <f t="shared" si="230"/>
        <v/>
      </c>
      <c r="BK1060" s="55" t="str">
        <f t="shared" si="230"/>
        <v/>
      </c>
      <c r="BL1060" s="55" t="str">
        <f t="shared" si="230"/>
        <v/>
      </c>
      <c r="BM1060" s="55" t="str">
        <f t="shared" si="230"/>
        <v/>
      </c>
      <c r="BN1060" s="55" t="str">
        <f t="shared" si="230"/>
        <v/>
      </c>
      <c r="BO1060" s="55" t="str">
        <f t="shared" si="230"/>
        <v/>
      </c>
      <c r="BP1060" s="55" t="str">
        <f t="shared" si="230"/>
        <v/>
      </c>
      <c r="BQ1060" s="55" t="str">
        <f t="shared" si="230"/>
        <v/>
      </c>
      <c r="BR1060" s="1" t="str">
        <f t="shared" si="220"/>
        <v>Base</v>
      </c>
      <c r="BS1060" s="1" t="str">
        <f t="shared" si="221"/>
        <v/>
      </c>
      <c r="BT1060" s="3">
        <f t="shared" si="222"/>
        <v>1</v>
      </c>
      <c r="BU1060" s="11">
        <f t="shared" si="223"/>
        <v>-0.94</v>
      </c>
      <c r="BV1060" s="11">
        <f t="shared" si="224"/>
        <v>-0.88</v>
      </c>
      <c r="BW1060" s="11">
        <f t="shared" si="225"/>
        <v>0</v>
      </c>
      <c r="BX1060" s="9">
        <f t="shared" si="226"/>
        <v>-0.94</v>
      </c>
      <c r="BY1060" s="9">
        <f t="shared" si="227"/>
        <v>-0.88</v>
      </c>
      <c r="BZ1060" s="9">
        <f t="shared" si="228"/>
        <v>2</v>
      </c>
    </row>
    <row r="1061" spans="1:78" ht="15.5" x14ac:dyDescent="0.35">
      <c r="A1061"/>
      <c r="B1061"/>
      <c r="C1061"/>
      <c r="D1061"/>
      <c r="E1061"/>
      <c r="F1061"/>
      <c r="G1061"/>
      <c r="H1061"/>
      <c r="I1061"/>
      <c r="J1061"/>
      <c r="K1061"/>
      <c r="L1061"/>
      <c r="M1061"/>
      <c r="N1061"/>
      <c r="O1061"/>
      <c r="P1061"/>
      <c r="Q1061"/>
      <c r="R1061"/>
      <c r="S1061"/>
      <c r="T1061"/>
      <c r="U1061"/>
      <c r="V1061"/>
      <c r="W1061"/>
      <c r="X1061"/>
      <c r="Y1061"/>
      <c r="Z1061"/>
      <c r="AA1061"/>
      <c r="AB1061"/>
      <c r="AC1061"/>
      <c r="AD1061"/>
      <c r="AE1061"/>
      <c r="AF1061"/>
      <c r="AG1061"/>
      <c r="AH1061"/>
      <c r="AI1061"/>
      <c r="AJ1061"/>
      <c r="AK1061"/>
      <c r="AL1061"/>
      <c r="AM1061"/>
      <c r="AN1061"/>
      <c r="AO1061"/>
      <c r="AP1061"/>
      <c r="AQ1061"/>
      <c r="AR1061"/>
      <c r="AS1061"/>
      <c r="AT1061" s="12">
        <f>VLOOKUP($BR1061,Tables!$D$14:$I$27,2,FALSE)*W1061</f>
        <v>0</v>
      </c>
      <c r="AU1061" s="12">
        <f>VLOOKUP($BR1061,Tables!$D$14:$I$27,3,FALSE)</f>
        <v>0</v>
      </c>
      <c r="AV1061" s="12">
        <f>VLOOKUP($BR1061,Tables!$D$14:$I$27,4,FALSE)*W1061</f>
        <v>0</v>
      </c>
      <c r="AW1061" s="12">
        <f>VLOOKUP($BR1061,Tables!$D$14:$I$27,5,FALSE)*W1061</f>
        <v>0</v>
      </c>
      <c r="AX1061">
        <f>IF(ISERROR(VLOOKUP(V1061,Tables!$A$2:$B$27,2,FALSE))=TRUE,0,VLOOKUP(V1061,Tables!$A$2:$B$27,2,FALSE))*VLOOKUP(BR1061,Tables!$D$14:$J$27,7,FALSE)</f>
        <v>0</v>
      </c>
      <c r="AY1061">
        <f>IF(ISERROR(VLOOKUP(BS1061,Tables!$A$2:$B$31,2,FALSE))=TRUE,0,VLOOKUP(BS1061,Tables!$A$2:$B$31,2,FALSE))</f>
        <v>0</v>
      </c>
      <c r="AZ1061" s="12">
        <f>VLOOKUP($BR1061,Tables!$D$14:$K$27,8,FALSE)</f>
        <v>0</v>
      </c>
      <c r="BA1061" s="12">
        <f>IF(OR(BR1061="T150",BR1061="HYBT150"),W1061*Tables!$L$23,0)</f>
        <v>0</v>
      </c>
      <c r="BB1061" s="12">
        <f>IF(OR(BR1061="T200",BR1061="HYBT200"),W1061*Tables!$E$24,0)</f>
        <v>0</v>
      </c>
      <c r="BC1061" s="14">
        <f t="shared" si="219"/>
        <v>0</v>
      </c>
      <c r="BD1061" s="55" t="str">
        <f t="shared" si="230"/>
        <v/>
      </c>
      <c r="BE1061" s="55" t="str">
        <f t="shared" si="230"/>
        <v/>
      </c>
      <c r="BF1061" s="55" t="str">
        <f t="shared" si="230"/>
        <v/>
      </c>
      <c r="BG1061" s="55" t="str">
        <f t="shared" si="230"/>
        <v/>
      </c>
      <c r="BH1061" s="55" t="str">
        <f t="shared" si="230"/>
        <v/>
      </c>
      <c r="BI1061" s="55" t="str">
        <f t="shared" si="230"/>
        <v/>
      </c>
      <c r="BJ1061" s="55" t="str">
        <f t="shared" si="230"/>
        <v/>
      </c>
      <c r="BK1061" s="55" t="str">
        <f t="shared" si="230"/>
        <v/>
      </c>
      <c r="BL1061" s="55" t="str">
        <f t="shared" si="230"/>
        <v/>
      </c>
      <c r="BM1061" s="55" t="str">
        <f t="shared" si="230"/>
        <v/>
      </c>
      <c r="BN1061" s="55" t="str">
        <f t="shared" si="230"/>
        <v/>
      </c>
      <c r="BO1061" s="55" t="str">
        <f t="shared" si="230"/>
        <v/>
      </c>
      <c r="BP1061" s="55" t="str">
        <f t="shared" si="230"/>
        <v/>
      </c>
      <c r="BQ1061" s="55" t="str">
        <f t="shared" si="230"/>
        <v/>
      </c>
      <c r="BR1061" s="1" t="str">
        <f t="shared" si="220"/>
        <v>Base</v>
      </c>
      <c r="BS1061" s="1" t="str">
        <f t="shared" si="221"/>
        <v/>
      </c>
      <c r="BT1061" s="3">
        <f t="shared" si="222"/>
        <v>1</v>
      </c>
      <c r="BU1061" s="11">
        <f t="shared" si="223"/>
        <v>-0.94</v>
      </c>
      <c r="BV1061" s="11">
        <f t="shared" si="224"/>
        <v>-0.88</v>
      </c>
      <c r="BW1061" s="11">
        <f t="shared" si="225"/>
        <v>0</v>
      </c>
      <c r="BX1061" s="9">
        <f t="shared" si="226"/>
        <v>-0.94</v>
      </c>
      <c r="BY1061" s="9">
        <f t="shared" si="227"/>
        <v>-0.88</v>
      </c>
      <c r="BZ1061" s="9">
        <f t="shared" si="228"/>
        <v>2</v>
      </c>
    </row>
    <row r="1062" spans="1:78" ht="15.5" x14ac:dyDescent="0.35">
      <c r="A1062"/>
      <c r="B1062"/>
      <c r="C1062"/>
      <c r="D1062"/>
      <c r="E1062"/>
      <c r="F1062"/>
      <c r="G1062"/>
      <c r="H1062"/>
      <c r="I1062"/>
      <c r="J1062"/>
      <c r="K1062"/>
      <c r="L1062"/>
      <c r="M1062"/>
      <c r="N1062"/>
      <c r="O1062"/>
      <c r="P1062"/>
      <c r="Q1062"/>
      <c r="R1062"/>
      <c r="S1062"/>
      <c r="T1062"/>
      <c r="U1062"/>
      <c r="V1062"/>
      <c r="W1062"/>
      <c r="X1062"/>
      <c r="Y1062"/>
      <c r="Z1062"/>
      <c r="AA1062"/>
      <c r="AB1062"/>
      <c r="AC1062"/>
      <c r="AD1062"/>
      <c r="AE1062"/>
      <c r="AF1062"/>
      <c r="AG1062"/>
      <c r="AH1062"/>
      <c r="AI1062"/>
      <c r="AJ1062"/>
      <c r="AK1062"/>
      <c r="AL1062"/>
      <c r="AM1062"/>
      <c r="AN1062"/>
      <c r="AO1062"/>
      <c r="AP1062"/>
      <c r="AQ1062"/>
      <c r="AR1062"/>
      <c r="AS1062"/>
      <c r="AT1062" s="12">
        <f>VLOOKUP($BR1062,Tables!$D$14:$I$27,2,FALSE)*W1062</f>
        <v>0</v>
      </c>
      <c r="AU1062" s="12">
        <f>VLOOKUP($BR1062,Tables!$D$14:$I$27,3,FALSE)</f>
        <v>0</v>
      </c>
      <c r="AV1062" s="12">
        <f>VLOOKUP($BR1062,Tables!$D$14:$I$27,4,FALSE)*W1062</f>
        <v>0</v>
      </c>
      <c r="AW1062" s="12">
        <f>VLOOKUP($BR1062,Tables!$D$14:$I$27,5,FALSE)*W1062</f>
        <v>0</v>
      </c>
      <c r="AX1062">
        <f>IF(ISERROR(VLOOKUP(V1062,Tables!$A$2:$B$27,2,FALSE))=TRUE,0,VLOOKUP(V1062,Tables!$A$2:$B$27,2,FALSE))*VLOOKUP(BR1062,Tables!$D$14:$J$27,7,FALSE)</f>
        <v>0</v>
      </c>
      <c r="AY1062">
        <f>IF(ISERROR(VLOOKUP(BS1062,Tables!$A$2:$B$31,2,FALSE))=TRUE,0,VLOOKUP(BS1062,Tables!$A$2:$B$31,2,FALSE))</f>
        <v>0</v>
      </c>
      <c r="AZ1062" s="12">
        <f>VLOOKUP($BR1062,Tables!$D$14:$K$27,8,FALSE)</f>
        <v>0</v>
      </c>
      <c r="BA1062" s="12">
        <f>IF(OR(BR1062="T150",BR1062="HYBT150"),W1062*Tables!$L$23,0)</f>
        <v>0</v>
      </c>
      <c r="BB1062" s="12">
        <f>IF(OR(BR1062="T200",BR1062="HYBT200"),W1062*Tables!$E$24,0)</f>
        <v>0</v>
      </c>
      <c r="BC1062" s="14">
        <f t="shared" si="219"/>
        <v>0</v>
      </c>
      <c r="BD1062" s="55" t="str">
        <f t="shared" si="230"/>
        <v/>
      </c>
      <c r="BE1062" s="55" t="str">
        <f t="shared" si="230"/>
        <v/>
      </c>
      <c r="BF1062" s="55" t="str">
        <f t="shared" si="230"/>
        <v/>
      </c>
      <c r="BG1062" s="55" t="str">
        <f t="shared" si="230"/>
        <v/>
      </c>
      <c r="BH1062" s="55" t="str">
        <f t="shared" si="230"/>
        <v/>
      </c>
      <c r="BI1062" s="55" t="str">
        <f t="shared" si="230"/>
        <v/>
      </c>
      <c r="BJ1062" s="55" t="str">
        <f t="shared" si="230"/>
        <v/>
      </c>
      <c r="BK1062" s="55" t="str">
        <f t="shared" si="230"/>
        <v/>
      </c>
      <c r="BL1062" s="55" t="str">
        <f t="shared" si="230"/>
        <v/>
      </c>
      <c r="BM1062" s="55" t="str">
        <f t="shared" si="230"/>
        <v/>
      </c>
      <c r="BN1062" s="55" t="str">
        <f t="shared" si="230"/>
        <v/>
      </c>
      <c r="BO1062" s="55" t="str">
        <f t="shared" si="230"/>
        <v/>
      </c>
      <c r="BP1062" s="55" t="str">
        <f t="shared" si="230"/>
        <v/>
      </c>
      <c r="BQ1062" s="55" t="str">
        <f t="shared" si="230"/>
        <v/>
      </c>
      <c r="BR1062" s="1" t="str">
        <f t="shared" si="220"/>
        <v>Base</v>
      </c>
      <c r="BS1062" s="1" t="str">
        <f t="shared" si="221"/>
        <v/>
      </c>
      <c r="BT1062" s="3">
        <f t="shared" si="222"/>
        <v>1</v>
      </c>
      <c r="BU1062" s="11">
        <f t="shared" si="223"/>
        <v>-0.94</v>
      </c>
      <c r="BV1062" s="11">
        <f t="shared" si="224"/>
        <v>-0.88</v>
      </c>
      <c r="BW1062" s="11">
        <f t="shared" si="225"/>
        <v>0</v>
      </c>
      <c r="BX1062" s="9">
        <f t="shared" si="226"/>
        <v>-0.94</v>
      </c>
      <c r="BY1062" s="9">
        <f t="shared" si="227"/>
        <v>-0.88</v>
      </c>
      <c r="BZ1062" s="9">
        <f t="shared" si="228"/>
        <v>2</v>
      </c>
    </row>
    <row r="1063" spans="1:78" ht="15.5" x14ac:dyDescent="0.35">
      <c r="A1063"/>
      <c r="B1063"/>
      <c r="C1063"/>
      <c r="D1063"/>
      <c r="E1063"/>
      <c r="F1063"/>
      <c r="G1063"/>
      <c r="H1063"/>
      <c r="I1063"/>
      <c r="J1063"/>
      <c r="K1063"/>
      <c r="L1063"/>
      <c r="M1063"/>
      <c r="N1063"/>
      <c r="O1063"/>
      <c r="P1063"/>
      <c r="Q1063"/>
      <c r="R1063"/>
      <c r="S1063"/>
      <c r="T1063"/>
      <c r="U1063"/>
      <c r="V1063"/>
      <c r="W1063"/>
      <c r="X1063"/>
      <c r="Y1063"/>
      <c r="Z1063"/>
      <c r="AA1063"/>
      <c r="AB1063"/>
      <c r="AC1063"/>
      <c r="AD1063"/>
      <c r="AE1063"/>
      <c r="AF1063"/>
      <c r="AG1063"/>
      <c r="AH1063"/>
      <c r="AI1063"/>
      <c r="AJ1063"/>
      <c r="AK1063"/>
      <c r="AL1063"/>
      <c r="AM1063"/>
      <c r="AN1063"/>
      <c r="AO1063"/>
      <c r="AP1063"/>
      <c r="AQ1063"/>
      <c r="AR1063"/>
      <c r="AS1063"/>
      <c r="AT1063" s="12">
        <f>VLOOKUP($BR1063,Tables!$D$14:$I$27,2,FALSE)*W1063</f>
        <v>0</v>
      </c>
      <c r="AU1063" s="12">
        <f>VLOOKUP($BR1063,Tables!$D$14:$I$27,3,FALSE)</f>
        <v>0</v>
      </c>
      <c r="AV1063" s="12">
        <f>VLOOKUP($BR1063,Tables!$D$14:$I$27,4,FALSE)*W1063</f>
        <v>0</v>
      </c>
      <c r="AW1063" s="12">
        <f>VLOOKUP($BR1063,Tables!$D$14:$I$27,5,FALSE)*W1063</f>
        <v>0</v>
      </c>
      <c r="AX1063">
        <f>IF(ISERROR(VLOOKUP(V1063,Tables!$A$2:$B$27,2,FALSE))=TRUE,0,VLOOKUP(V1063,Tables!$A$2:$B$27,2,FALSE))*VLOOKUP(BR1063,Tables!$D$14:$J$27,7,FALSE)</f>
        <v>0</v>
      </c>
      <c r="AY1063">
        <f>IF(ISERROR(VLOOKUP(BS1063,Tables!$A$2:$B$31,2,FALSE))=TRUE,0,VLOOKUP(BS1063,Tables!$A$2:$B$31,2,FALSE))</f>
        <v>0</v>
      </c>
      <c r="AZ1063" s="12">
        <f>VLOOKUP($BR1063,Tables!$D$14:$K$27,8,FALSE)</f>
        <v>0</v>
      </c>
      <c r="BA1063" s="12">
        <f>IF(OR(BR1063="T150",BR1063="HYBT150"),W1063*Tables!$L$23,0)</f>
        <v>0</v>
      </c>
      <c r="BB1063" s="12">
        <f>IF(OR(BR1063="T200",BR1063="HYBT200"),W1063*Tables!$E$24,0)</f>
        <v>0</v>
      </c>
      <c r="BC1063" s="14">
        <f t="shared" si="219"/>
        <v>0</v>
      </c>
      <c r="BD1063" s="55" t="str">
        <f t="shared" si="230"/>
        <v/>
      </c>
      <c r="BE1063" s="55" t="str">
        <f t="shared" si="230"/>
        <v/>
      </c>
      <c r="BF1063" s="55" t="str">
        <f t="shared" si="230"/>
        <v/>
      </c>
      <c r="BG1063" s="55" t="str">
        <f t="shared" si="230"/>
        <v/>
      </c>
      <c r="BH1063" s="55" t="str">
        <f t="shared" si="230"/>
        <v/>
      </c>
      <c r="BI1063" s="55" t="str">
        <f t="shared" si="230"/>
        <v/>
      </c>
      <c r="BJ1063" s="55" t="str">
        <f t="shared" si="230"/>
        <v/>
      </c>
      <c r="BK1063" s="55" t="str">
        <f t="shared" si="230"/>
        <v/>
      </c>
      <c r="BL1063" s="55" t="str">
        <f t="shared" si="230"/>
        <v/>
      </c>
      <c r="BM1063" s="55" t="str">
        <f t="shared" si="230"/>
        <v/>
      </c>
      <c r="BN1063" s="55" t="str">
        <f t="shared" si="230"/>
        <v/>
      </c>
      <c r="BO1063" s="55" t="str">
        <f t="shared" si="230"/>
        <v/>
      </c>
      <c r="BP1063" s="55" t="str">
        <f t="shared" si="230"/>
        <v/>
      </c>
      <c r="BQ1063" s="55" t="str">
        <f t="shared" si="230"/>
        <v/>
      </c>
      <c r="BR1063" s="1" t="str">
        <f t="shared" si="220"/>
        <v>Base</v>
      </c>
      <c r="BS1063" s="1" t="str">
        <f t="shared" si="221"/>
        <v/>
      </c>
      <c r="BT1063" s="3">
        <f t="shared" si="222"/>
        <v>1</v>
      </c>
      <c r="BU1063" s="11">
        <f t="shared" si="223"/>
        <v>-0.94</v>
      </c>
      <c r="BV1063" s="11">
        <f t="shared" si="224"/>
        <v>-0.88</v>
      </c>
      <c r="BW1063" s="11">
        <f t="shared" si="225"/>
        <v>0</v>
      </c>
      <c r="BX1063" s="9">
        <f t="shared" si="226"/>
        <v>-0.94</v>
      </c>
      <c r="BY1063" s="9">
        <f t="shared" si="227"/>
        <v>-0.88</v>
      </c>
      <c r="BZ1063" s="9">
        <f t="shared" si="228"/>
        <v>2</v>
      </c>
    </row>
    <row r="1064" spans="1:78" ht="15.5" x14ac:dyDescent="0.35">
      <c r="A1064"/>
      <c r="B1064"/>
      <c r="C1064"/>
      <c r="D1064"/>
      <c r="E1064"/>
      <c r="F1064"/>
      <c r="G1064"/>
      <c r="H1064"/>
      <c r="I1064"/>
      <c r="J1064"/>
      <c r="K1064"/>
      <c r="L1064"/>
      <c r="M1064"/>
      <c r="N1064"/>
      <c r="O1064"/>
      <c r="P1064"/>
      <c r="Q1064"/>
      <c r="R1064"/>
      <c r="S1064"/>
      <c r="T1064"/>
      <c r="U1064"/>
      <c r="V1064"/>
      <c r="W1064"/>
      <c r="X1064"/>
      <c r="Y1064"/>
      <c r="Z1064"/>
      <c r="AA1064"/>
      <c r="AB1064"/>
      <c r="AC1064"/>
      <c r="AD1064"/>
      <c r="AE1064"/>
      <c r="AF1064"/>
      <c r="AG1064"/>
      <c r="AH1064"/>
      <c r="AI1064"/>
      <c r="AJ1064"/>
      <c r="AK1064"/>
      <c r="AL1064"/>
      <c r="AM1064"/>
      <c r="AN1064"/>
      <c r="AO1064"/>
      <c r="AP1064"/>
      <c r="AQ1064"/>
      <c r="AR1064"/>
      <c r="AS1064"/>
      <c r="AT1064" s="12">
        <f>VLOOKUP($BR1064,Tables!$D$14:$I$27,2,FALSE)*W1064</f>
        <v>0</v>
      </c>
      <c r="AU1064" s="12">
        <f>VLOOKUP($BR1064,Tables!$D$14:$I$27,3,FALSE)</f>
        <v>0</v>
      </c>
      <c r="AV1064" s="12">
        <f>VLOOKUP($BR1064,Tables!$D$14:$I$27,4,FALSE)*W1064</f>
        <v>0</v>
      </c>
      <c r="AW1064" s="12">
        <f>VLOOKUP($BR1064,Tables!$D$14:$I$27,5,FALSE)*W1064</f>
        <v>0</v>
      </c>
      <c r="AX1064">
        <f>IF(ISERROR(VLOOKUP(V1064,Tables!$A$2:$B$27,2,FALSE))=TRUE,0,VLOOKUP(V1064,Tables!$A$2:$B$27,2,FALSE))*VLOOKUP(BR1064,Tables!$D$14:$J$27,7,FALSE)</f>
        <v>0</v>
      </c>
      <c r="AY1064">
        <f>IF(ISERROR(VLOOKUP(BS1064,Tables!$A$2:$B$31,2,FALSE))=TRUE,0,VLOOKUP(BS1064,Tables!$A$2:$B$31,2,FALSE))</f>
        <v>0</v>
      </c>
      <c r="AZ1064" s="12">
        <f>VLOOKUP($BR1064,Tables!$D$14:$K$27,8,FALSE)</f>
        <v>0</v>
      </c>
      <c r="BA1064" s="12">
        <f>IF(OR(BR1064="T150",BR1064="HYBT150"),W1064*Tables!$L$23,0)</f>
        <v>0</v>
      </c>
      <c r="BB1064" s="12">
        <f>IF(OR(BR1064="T200",BR1064="HYBT200"),W1064*Tables!$E$24,0)</f>
        <v>0</v>
      </c>
      <c r="BC1064" s="14">
        <f t="shared" si="219"/>
        <v>0</v>
      </c>
      <c r="BD1064" s="55" t="str">
        <f t="shared" si="230"/>
        <v/>
      </c>
      <c r="BE1064" s="55" t="str">
        <f t="shared" si="230"/>
        <v/>
      </c>
      <c r="BF1064" s="55" t="str">
        <f t="shared" si="230"/>
        <v/>
      </c>
      <c r="BG1064" s="55" t="str">
        <f t="shared" si="230"/>
        <v/>
      </c>
      <c r="BH1064" s="55" t="str">
        <f t="shared" si="230"/>
        <v/>
      </c>
      <c r="BI1064" s="55" t="str">
        <f t="shared" si="230"/>
        <v/>
      </c>
      <c r="BJ1064" s="55" t="str">
        <f t="shared" si="230"/>
        <v/>
      </c>
      <c r="BK1064" s="55" t="str">
        <f t="shared" si="230"/>
        <v/>
      </c>
      <c r="BL1064" s="55" t="str">
        <f t="shared" si="230"/>
        <v/>
      </c>
      <c r="BM1064" s="55" t="str">
        <f t="shared" si="230"/>
        <v/>
      </c>
      <c r="BN1064" s="55" t="str">
        <f t="shared" si="230"/>
        <v/>
      </c>
      <c r="BO1064" s="55" t="str">
        <f t="shared" si="230"/>
        <v/>
      </c>
      <c r="BP1064" s="55" t="str">
        <f t="shared" si="230"/>
        <v/>
      </c>
      <c r="BQ1064" s="55" t="str">
        <f t="shared" si="230"/>
        <v/>
      </c>
      <c r="BR1064" s="1" t="str">
        <f t="shared" si="220"/>
        <v>Base</v>
      </c>
      <c r="BS1064" s="1" t="str">
        <f t="shared" si="221"/>
        <v/>
      </c>
      <c r="BT1064" s="3">
        <f t="shared" si="222"/>
        <v>1</v>
      </c>
      <c r="BU1064" s="11">
        <f t="shared" si="223"/>
        <v>-0.94</v>
      </c>
      <c r="BV1064" s="11">
        <f t="shared" si="224"/>
        <v>-0.88</v>
      </c>
      <c r="BW1064" s="11">
        <f t="shared" si="225"/>
        <v>0</v>
      </c>
      <c r="BX1064" s="9">
        <f t="shared" si="226"/>
        <v>-0.94</v>
      </c>
      <c r="BY1064" s="9">
        <f t="shared" si="227"/>
        <v>-0.88</v>
      </c>
      <c r="BZ1064" s="9">
        <f t="shared" si="228"/>
        <v>2</v>
      </c>
    </row>
    <row r="1065" spans="1:78" ht="15.5" x14ac:dyDescent="0.35">
      <c r="A1065"/>
      <c r="B1065"/>
      <c r="C1065"/>
      <c r="D1065"/>
      <c r="E1065"/>
      <c r="F1065"/>
      <c r="G1065"/>
      <c r="H1065"/>
      <c r="I1065"/>
      <c r="J1065"/>
      <c r="K1065"/>
      <c r="L1065"/>
      <c r="M1065"/>
      <c r="N1065"/>
      <c r="O1065"/>
      <c r="P1065"/>
      <c r="Q1065"/>
      <c r="R1065"/>
      <c r="S1065"/>
      <c r="T1065"/>
      <c r="U1065"/>
      <c r="V1065"/>
      <c r="W1065"/>
      <c r="X1065"/>
      <c r="Y1065"/>
      <c r="Z1065"/>
      <c r="AA1065"/>
      <c r="AB1065"/>
      <c r="AC1065"/>
      <c r="AD1065"/>
      <c r="AE1065"/>
      <c r="AF1065"/>
      <c r="AG1065"/>
      <c r="AH1065"/>
      <c r="AI1065"/>
      <c r="AJ1065"/>
      <c r="AK1065"/>
      <c r="AL1065"/>
      <c r="AM1065"/>
      <c r="AN1065"/>
      <c r="AO1065"/>
      <c r="AP1065"/>
      <c r="AQ1065"/>
      <c r="AR1065"/>
      <c r="AS1065"/>
      <c r="AT1065" s="12">
        <f>VLOOKUP($BR1065,Tables!$D$14:$I$27,2,FALSE)*W1065</f>
        <v>0</v>
      </c>
      <c r="AU1065" s="12">
        <f>VLOOKUP($BR1065,Tables!$D$14:$I$27,3,FALSE)</f>
        <v>0</v>
      </c>
      <c r="AV1065" s="12">
        <f>VLOOKUP($BR1065,Tables!$D$14:$I$27,4,FALSE)*W1065</f>
        <v>0</v>
      </c>
      <c r="AW1065" s="12">
        <f>VLOOKUP($BR1065,Tables!$D$14:$I$27,5,FALSE)*W1065</f>
        <v>0</v>
      </c>
      <c r="AX1065">
        <f>IF(ISERROR(VLOOKUP(V1065,Tables!$A$2:$B$27,2,FALSE))=TRUE,0,VLOOKUP(V1065,Tables!$A$2:$B$27,2,FALSE))*VLOOKUP(BR1065,Tables!$D$14:$J$27,7,FALSE)</f>
        <v>0</v>
      </c>
      <c r="AY1065">
        <f>IF(ISERROR(VLOOKUP(BS1065,Tables!$A$2:$B$31,2,FALSE))=TRUE,0,VLOOKUP(BS1065,Tables!$A$2:$B$31,2,FALSE))</f>
        <v>0</v>
      </c>
      <c r="AZ1065" s="12">
        <f>VLOOKUP($BR1065,Tables!$D$14:$K$27,8,FALSE)</f>
        <v>0</v>
      </c>
      <c r="BA1065" s="12">
        <f>IF(OR(BR1065="T150",BR1065="HYBT150"),W1065*Tables!$L$23,0)</f>
        <v>0</v>
      </c>
      <c r="BB1065" s="12">
        <f>IF(OR(BR1065="T200",BR1065="HYBT200"),W1065*Tables!$E$24,0)</f>
        <v>0</v>
      </c>
      <c r="BC1065" s="14">
        <f t="shared" si="219"/>
        <v>0</v>
      </c>
      <c r="BD1065" s="55" t="str">
        <f t="shared" si="230"/>
        <v/>
      </c>
      <c r="BE1065" s="55" t="str">
        <f t="shared" si="230"/>
        <v/>
      </c>
      <c r="BF1065" s="55" t="str">
        <f t="shared" si="230"/>
        <v/>
      </c>
      <c r="BG1065" s="55" t="str">
        <f t="shared" si="230"/>
        <v/>
      </c>
      <c r="BH1065" s="55" t="str">
        <f t="shared" si="230"/>
        <v/>
      </c>
      <c r="BI1065" s="55" t="str">
        <f t="shared" si="230"/>
        <v/>
      </c>
      <c r="BJ1065" s="55" t="str">
        <f t="shared" si="230"/>
        <v/>
      </c>
      <c r="BK1065" s="55" t="str">
        <f t="shared" si="230"/>
        <v/>
      </c>
      <c r="BL1065" s="55" t="str">
        <f t="shared" si="230"/>
        <v/>
      </c>
      <c r="BM1065" s="55" t="str">
        <f t="shared" si="230"/>
        <v/>
      </c>
      <c r="BN1065" s="55" t="str">
        <f t="shared" si="230"/>
        <v/>
      </c>
      <c r="BO1065" s="55" t="str">
        <f t="shared" si="230"/>
        <v/>
      </c>
      <c r="BP1065" s="55" t="str">
        <f t="shared" si="230"/>
        <v/>
      </c>
      <c r="BQ1065" s="55" t="str">
        <f t="shared" si="230"/>
        <v/>
      </c>
      <c r="BR1065" s="1" t="str">
        <f t="shared" si="220"/>
        <v>Base</v>
      </c>
      <c r="BS1065" s="1" t="str">
        <f t="shared" si="221"/>
        <v/>
      </c>
      <c r="BT1065" s="3">
        <f t="shared" si="222"/>
        <v>1</v>
      </c>
      <c r="BU1065" s="11">
        <f t="shared" si="223"/>
        <v>-0.94</v>
      </c>
      <c r="BV1065" s="11">
        <f t="shared" si="224"/>
        <v>-0.88</v>
      </c>
      <c r="BW1065" s="11">
        <f t="shared" si="225"/>
        <v>0</v>
      </c>
      <c r="BX1065" s="9">
        <f t="shared" si="226"/>
        <v>-0.94</v>
      </c>
      <c r="BY1065" s="9">
        <f t="shared" si="227"/>
        <v>-0.88</v>
      </c>
      <c r="BZ1065" s="9">
        <f t="shared" si="228"/>
        <v>2</v>
      </c>
    </row>
    <row r="1066" spans="1:78" ht="15.5" x14ac:dyDescent="0.35">
      <c r="A1066"/>
      <c r="B1066"/>
      <c r="C1066"/>
      <c r="D1066"/>
      <c r="E1066"/>
      <c r="F1066"/>
      <c r="G1066"/>
      <c r="H1066"/>
      <c r="I1066"/>
      <c r="J1066"/>
      <c r="K1066"/>
      <c r="L1066"/>
      <c r="M1066"/>
      <c r="N1066"/>
      <c r="O1066"/>
      <c r="P1066"/>
      <c r="Q1066"/>
      <c r="R1066"/>
      <c r="S1066"/>
      <c r="T1066"/>
      <c r="U1066"/>
      <c r="V1066"/>
      <c r="W1066"/>
      <c r="X1066"/>
      <c r="Y1066"/>
      <c r="Z1066"/>
      <c r="AA1066"/>
      <c r="AB1066"/>
      <c r="AC1066"/>
      <c r="AD1066"/>
      <c r="AE1066"/>
      <c r="AF1066"/>
      <c r="AG1066"/>
      <c r="AH1066"/>
      <c r="AI1066"/>
      <c r="AJ1066"/>
      <c r="AK1066"/>
      <c r="AL1066"/>
      <c r="AM1066"/>
      <c r="AN1066"/>
      <c r="AO1066"/>
      <c r="AP1066"/>
      <c r="AQ1066"/>
      <c r="AR1066"/>
      <c r="AS1066"/>
      <c r="AT1066" s="12">
        <f>VLOOKUP($BR1066,Tables!$D$14:$I$27,2,FALSE)*W1066</f>
        <v>0</v>
      </c>
      <c r="AU1066" s="12">
        <f>VLOOKUP($BR1066,Tables!$D$14:$I$27,3,FALSE)</f>
        <v>0</v>
      </c>
      <c r="AV1066" s="12">
        <f>VLOOKUP($BR1066,Tables!$D$14:$I$27,4,FALSE)*W1066</f>
        <v>0</v>
      </c>
      <c r="AW1066" s="12">
        <f>VLOOKUP($BR1066,Tables!$D$14:$I$27,5,FALSE)*W1066</f>
        <v>0</v>
      </c>
      <c r="AX1066">
        <f>IF(ISERROR(VLOOKUP(V1066,Tables!$A$2:$B$27,2,FALSE))=TRUE,0,VLOOKUP(V1066,Tables!$A$2:$B$27,2,FALSE))*VLOOKUP(BR1066,Tables!$D$14:$J$27,7,FALSE)</f>
        <v>0</v>
      </c>
      <c r="AY1066">
        <f>IF(ISERROR(VLOOKUP(BS1066,Tables!$A$2:$B$31,2,FALSE))=TRUE,0,VLOOKUP(BS1066,Tables!$A$2:$B$31,2,FALSE))</f>
        <v>0</v>
      </c>
      <c r="AZ1066" s="12">
        <f>VLOOKUP($BR1066,Tables!$D$14:$K$27,8,FALSE)</f>
        <v>0</v>
      </c>
      <c r="BA1066" s="12">
        <f>IF(OR(BR1066="T150",BR1066="HYBT150"),W1066*Tables!$L$23,0)</f>
        <v>0</v>
      </c>
      <c r="BB1066" s="12">
        <f>IF(OR(BR1066="T200",BR1066="HYBT200"),W1066*Tables!$E$24,0)</f>
        <v>0</v>
      </c>
      <c r="BC1066" s="14">
        <f t="shared" si="219"/>
        <v>0</v>
      </c>
      <c r="BD1066" s="55" t="str">
        <f t="shared" si="230"/>
        <v/>
      </c>
      <c r="BE1066" s="55" t="str">
        <f t="shared" si="230"/>
        <v/>
      </c>
      <c r="BF1066" s="55" t="str">
        <f t="shared" si="230"/>
        <v/>
      </c>
      <c r="BG1066" s="55" t="str">
        <f t="shared" si="230"/>
        <v/>
      </c>
      <c r="BH1066" s="55" t="str">
        <f t="shared" si="230"/>
        <v/>
      </c>
      <c r="BI1066" s="55" t="str">
        <f t="shared" si="230"/>
        <v/>
      </c>
      <c r="BJ1066" s="55" t="str">
        <f t="shared" si="230"/>
        <v/>
      </c>
      <c r="BK1066" s="55" t="str">
        <f t="shared" si="230"/>
        <v/>
      </c>
      <c r="BL1066" s="55" t="str">
        <f t="shared" si="230"/>
        <v/>
      </c>
      <c r="BM1066" s="55" t="str">
        <f t="shared" si="230"/>
        <v/>
      </c>
      <c r="BN1066" s="55" t="str">
        <f t="shared" si="230"/>
        <v/>
      </c>
      <c r="BO1066" s="55" t="str">
        <f t="shared" si="230"/>
        <v/>
      </c>
      <c r="BP1066" s="55" t="str">
        <f t="shared" si="230"/>
        <v/>
      </c>
      <c r="BQ1066" s="55" t="str">
        <f t="shared" si="230"/>
        <v/>
      </c>
      <c r="BR1066" s="1" t="str">
        <f t="shared" si="220"/>
        <v>Base</v>
      </c>
      <c r="BS1066" s="1" t="str">
        <f t="shared" si="221"/>
        <v/>
      </c>
      <c r="BT1066" s="3">
        <f t="shared" si="222"/>
        <v>1</v>
      </c>
      <c r="BU1066" s="11">
        <f t="shared" si="223"/>
        <v>-0.94</v>
      </c>
      <c r="BV1066" s="11">
        <f t="shared" si="224"/>
        <v>-0.88</v>
      </c>
      <c r="BW1066" s="11">
        <f t="shared" si="225"/>
        <v>0</v>
      </c>
      <c r="BX1066" s="9">
        <f t="shared" si="226"/>
        <v>-0.94</v>
      </c>
      <c r="BY1066" s="9">
        <f t="shared" si="227"/>
        <v>-0.88</v>
      </c>
      <c r="BZ1066" s="9">
        <f t="shared" si="228"/>
        <v>2</v>
      </c>
    </row>
    <row r="1067" spans="1:78" ht="15.5" x14ac:dyDescent="0.35">
      <c r="A1067"/>
      <c r="B1067"/>
      <c r="C1067"/>
      <c r="D1067"/>
      <c r="E1067"/>
      <c r="F1067"/>
      <c r="G1067"/>
      <c r="H1067"/>
      <c r="I1067"/>
      <c r="J1067"/>
      <c r="K1067"/>
      <c r="L1067"/>
      <c r="M1067"/>
      <c r="N1067"/>
      <c r="O1067"/>
      <c r="P1067"/>
      <c r="Q1067"/>
      <c r="R1067"/>
      <c r="S1067"/>
      <c r="T1067"/>
      <c r="U1067"/>
      <c r="V1067"/>
      <c r="W1067"/>
      <c r="X1067"/>
      <c r="Y1067"/>
      <c r="Z1067"/>
      <c r="AA1067"/>
      <c r="AB1067"/>
      <c r="AC1067"/>
      <c r="AD1067"/>
      <c r="AE1067"/>
      <c r="AF1067"/>
      <c r="AG1067"/>
      <c r="AH1067"/>
      <c r="AI1067"/>
      <c r="AJ1067"/>
      <c r="AK1067"/>
      <c r="AL1067"/>
      <c r="AM1067"/>
      <c r="AN1067"/>
      <c r="AO1067"/>
      <c r="AP1067"/>
      <c r="AQ1067"/>
      <c r="AR1067"/>
      <c r="AS1067"/>
      <c r="AT1067" s="12">
        <f>VLOOKUP($BR1067,Tables!$D$14:$I$27,2,FALSE)*W1067</f>
        <v>0</v>
      </c>
      <c r="AU1067" s="12">
        <f>VLOOKUP($BR1067,Tables!$D$14:$I$27,3,FALSE)</f>
        <v>0</v>
      </c>
      <c r="AV1067" s="12">
        <f>VLOOKUP($BR1067,Tables!$D$14:$I$27,4,FALSE)*W1067</f>
        <v>0</v>
      </c>
      <c r="AW1067" s="12">
        <f>VLOOKUP($BR1067,Tables!$D$14:$I$27,5,FALSE)*W1067</f>
        <v>0</v>
      </c>
      <c r="AX1067">
        <f>IF(ISERROR(VLOOKUP(V1067,Tables!$A$2:$B$27,2,FALSE))=TRUE,0,VLOOKUP(V1067,Tables!$A$2:$B$27,2,FALSE))*VLOOKUP(BR1067,Tables!$D$14:$J$27,7,FALSE)</f>
        <v>0</v>
      </c>
      <c r="AY1067">
        <f>IF(ISERROR(VLOOKUP(BS1067,Tables!$A$2:$B$31,2,FALSE))=TRUE,0,VLOOKUP(BS1067,Tables!$A$2:$B$31,2,FALSE))</f>
        <v>0</v>
      </c>
      <c r="AZ1067" s="12">
        <f>VLOOKUP($BR1067,Tables!$D$14:$K$27,8,FALSE)</f>
        <v>0</v>
      </c>
      <c r="BA1067" s="12">
        <f>IF(OR(BR1067="T150",BR1067="HYBT150"),W1067*Tables!$L$23,0)</f>
        <v>0</v>
      </c>
      <c r="BB1067" s="12">
        <f>IF(OR(BR1067="T200",BR1067="HYBT200"),W1067*Tables!$E$24,0)</f>
        <v>0</v>
      </c>
      <c r="BC1067" s="14">
        <f t="shared" si="219"/>
        <v>0</v>
      </c>
      <c r="BD1067" s="55" t="str">
        <f t="shared" si="230"/>
        <v/>
      </c>
      <c r="BE1067" s="55" t="str">
        <f t="shared" si="230"/>
        <v/>
      </c>
      <c r="BF1067" s="55" t="str">
        <f t="shared" si="230"/>
        <v/>
      </c>
      <c r="BG1067" s="55" t="str">
        <f t="shared" si="230"/>
        <v/>
      </c>
      <c r="BH1067" s="55" t="str">
        <f t="shared" si="230"/>
        <v/>
      </c>
      <c r="BI1067" s="55" t="str">
        <f t="shared" si="230"/>
        <v/>
      </c>
      <c r="BJ1067" s="55" t="str">
        <f t="shared" si="230"/>
        <v/>
      </c>
      <c r="BK1067" s="55" t="str">
        <f t="shared" si="230"/>
        <v/>
      </c>
      <c r="BL1067" s="55" t="str">
        <f t="shared" si="230"/>
        <v/>
      </c>
      <c r="BM1067" s="55" t="str">
        <f t="shared" si="230"/>
        <v/>
      </c>
      <c r="BN1067" s="55" t="str">
        <f t="shared" si="230"/>
        <v/>
      </c>
      <c r="BO1067" s="55" t="str">
        <f t="shared" si="230"/>
        <v/>
      </c>
      <c r="BP1067" s="55" t="str">
        <f t="shared" si="230"/>
        <v/>
      </c>
      <c r="BQ1067" s="55" t="str">
        <f t="shared" si="230"/>
        <v/>
      </c>
      <c r="BR1067" s="1" t="str">
        <f t="shared" si="220"/>
        <v>Base</v>
      </c>
      <c r="BS1067" s="1" t="str">
        <f t="shared" si="221"/>
        <v/>
      </c>
      <c r="BT1067" s="3">
        <f t="shared" si="222"/>
        <v>1</v>
      </c>
      <c r="BU1067" s="11">
        <f t="shared" si="223"/>
        <v>-0.94</v>
      </c>
      <c r="BV1067" s="11">
        <f t="shared" si="224"/>
        <v>-0.88</v>
      </c>
      <c r="BW1067" s="11">
        <f t="shared" si="225"/>
        <v>0</v>
      </c>
      <c r="BX1067" s="9">
        <f t="shared" si="226"/>
        <v>-0.94</v>
      </c>
      <c r="BY1067" s="9">
        <f t="shared" si="227"/>
        <v>-0.88</v>
      </c>
      <c r="BZ1067" s="9">
        <f t="shared" si="228"/>
        <v>2</v>
      </c>
    </row>
    <row r="1068" spans="1:78" ht="15.5" x14ac:dyDescent="0.35">
      <c r="A1068"/>
      <c r="B1068"/>
      <c r="C1068"/>
      <c r="D1068"/>
      <c r="E1068"/>
      <c r="F1068"/>
      <c r="G1068"/>
      <c r="H1068"/>
      <c r="I1068"/>
      <c r="J1068"/>
      <c r="K1068"/>
      <c r="L1068"/>
      <c r="M1068"/>
      <c r="N1068"/>
      <c r="O1068"/>
      <c r="P1068"/>
      <c r="Q1068"/>
      <c r="R1068"/>
      <c r="S1068"/>
      <c r="T1068"/>
      <c r="U1068"/>
      <c r="V1068"/>
      <c r="W1068"/>
      <c r="X1068"/>
      <c r="Y1068"/>
      <c r="Z1068"/>
      <c r="AA1068"/>
      <c r="AB1068"/>
      <c r="AC1068"/>
      <c r="AD1068"/>
      <c r="AE1068"/>
      <c r="AF1068"/>
      <c r="AG1068"/>
      <c r="AH1068"/>
      <c r="AI1068"/>
      <c r="AJ1068"/>
      <c r="AK1068"/>
      <c r="AL1068"/>
      <c r="AM1068"/>
      <c r="AN1068"/>
      <c r="AO1068"/>
      <c r="AP1068"/>
      <c r="AQ1068"/>
      <c r="AR1068"/>
      <c r="AS1068"/>
      <c r="AT1068" s="12">
        <f>VLOOKUP($BR1068,Tables!$D$14:$I$27,2,FALSE)*W1068</f>
        <v>0</v>
      </c>
      <c r="AU1068" s="12">
        <f>VLOOKUP($BR1068,Tables!$D$14:$I$27,3,FALSE)</f>
        <v>0</v>
      </c>
      <c r="AV1068" s="12">
        <f>VLOOKUP($BR1068,Tables!$D$14:$I$27,4,FALSE)*W1068</f>
        <v>0</v>
      </c>
      <c r="AW1068" s="12">
        <f>VLOOKUP($BR1068,Tables!$D$14:$I$27,5,FALSE)*W1068</f>
        <v>0</v>
      </c>
      <c r="AX1068">
        <f>IF(ISERROR(VLOOKUP(V1068,Tables!$A$2:$B$27,2,FALSE))=TRUE,0,VLOOKUP(V1068,Tables!$A$2:$B$27,2,FALSE))*VLOOKUP(BR1068,Tables!$D$14:$J$27,7,FALSE)</f>
        <v>0</v>
      </c>
      <c r="AY1068">
        <f>IF(ISERROR(VLOOKUP(BS1068,Tables!$A$2:$B$31,2,FALSE))=TRUE,0,VLOOKUP(BS1068,Tables!$A$2:$B$31,2,FALSE))</f>
        <v>0</v>
      </c>
      <c r="AZ1068" s="12">
        <f>VLOOKUP($BR1068,Tables!$D$14:$K$27,8,FALSE)</f>
        <v>0</v>
      </c>
      <c r="BA1068" s="12">
        <f>IF(OR(BR1068="T150",BR1068="HYBT150"),W1068*Tables!$L$23,0)</f>
        <v>0</v>
      </c>
      <c r="BB1068" s="12">
        <f>IF(OR(BR1068="T200",BR1068="HYBT200"),W1068*Tables!$E$24,0)</f>
        <v>0</v>
      </c>
      <c r="BC1068" s="14">
        <f t="shared" si="219"/>
        <v>0</v>
      </c>
      <c r="BD1068" s="55" t="str">
        <f t="shared" si="230"/>
        <v/>
      </c>
      <c r="BE1068" s="55" t="str">
        <f t="shared" si="230"/>
        <v/>
      </c>
      <c r="BF1068" s="55" t="str">
        <f t="shared" si="230"/>
        <v/>
      </c>
      <c r="BG1068" s="55" t="str">
        <f t="shared" si="230"/>
        <v/>
      </c>
      <c r="BH1068" s="55" t="str">
        <f t="shared" si="230"/>
        <v/>
      </c>
      <c r="BI1068" s="55" t="str">
        <f t="shared" si="230"/>
        <v/>
      </c>
      <c r="BJ1068" s="55" t="str">
        <f t="shared" si="230"/>
        <v/>
      </c>
      <c r="BK1068" s="55" t="str">
        <f t="shared" si="230"/>
        <v/>
      </c>
      <c r="BL1068" s="55" t="str">
        <f t="shared" si="230"/>
        <v/>
      </c>
      <c r="BM1068" s="55" t="str">
        <f t="shared" si="230"/>
        <v/>
      </c>
      <c r="BN1068" s="55" t="str">
        <f t="shared" si="230"/>
        <v/>
      </c>
      <c r="BO1068" s="55" t="str">
        <f t="shared" si="230"/>
        <v/>
      </c>
      <c r="BP1068" s="55" t="str">
        <f t="shared" si="230"/>
        <v/>
      </c>
      <c r="BQ1068" s="55" t="str">
        <f t="shared" si="230"/>
        <v/>
      </c>
      <c r="BR1068" s="1" t="str">
        <f t="shared" si="220"/>
        <v>Base</v>
      </c>
      <c r="BS1068" s="1" t="str">
        <f t="shared" si="221"/>
        <v/>
      </c>
      <c r="BT1068" s="3">
        <f t="shared" si="222"/>
        <v>1</v>
      </c>
      <c r="BU1068" s="11">
        <f t="shared" si="223"/>
        <v>-0.94</v>
      </c>
      <c r="BV1068" s="11">
        <f t="shared" si="224"/>
        <v>-0.88</v>
      </c>
      <c r="BW1068" s="11">
        <f t="shared" si="225"/>
        <v>0</v>
      </c>
      <c r="BX1068" s="9">
        <f t="shared" si="226"/>
        <v>-0.94</v>
      </c>
      <c r="BY1068" s="9">
        <f t="shared" si="227"/>
        <v>-0.88</v>
      </c>
      <c r="BZ1068" s="9">
        <f t="shared" si="228"/>
        <v>2</v>
      </c>
    </row>
    <row r="1069" spans="1:78" ht="15.5" x14ac:dyDescent="0.35">
      <c r="A1069"/>
      <c r="B1069"/>
      <c r="C1069"/>
      <c r="D1069"/>
      <c r="E1069"/>
      <c r="F1069"/>
      <c r="G1069"/>
      <c r="H1069"/>
      <c r="I1069"/>
      <c r="J1069"/>
      <c r="K1069"/>
      <c r="L1069"/>
      <c r="M1069"/>
      <c r="N1069"/>
      <c r="O1069"/>
      <c r="P1069"/>
      <c r="Q1069"/>
      <c r="R1069"/>
      <c r="S1069"/>
      <c r="T1069"/>
      <c r="U1069"/>
      <c r="V1069"/>
      <c r="W1069"/>
      <c r="X1069"/>
      <c r="Y1069"/>
      <c r="Z1069"/>
      <c r="AA1069"/>
      <c r="AB1069"/>
      <c r="AC1069"/>
      <c r="AD1069"/>
      <c r="AE1069"/>
      <c r="AF1069"/>
      <c r="AG1069"/>
      <c r="AH1069"/>
      <c r="AI1069"/>
      <c r="AJ1069"/>
      <c r="AK1069"/>
      <c r="AL1069"/>
      <c r="AM1069"/>
      <c r="AN1069"/>
      <c r="AO1069"/>
      <c r="AP1069"/>
      <c r="AQ1069"/>
      <c r="AR1069"/>
      <c r="AS1069"/>
      <c r="AT1069" s="12">
        <f>VLOOKUP($BR1069,Tables!$D$14:$I$27,2,FALSE)*W1069</f>
        <v>0</v>
      </c>
      <c r="AU1069" s="12">
        <f>VLOOKUP($BR1069,Tables!$D$14:$I$27,3,FALSE)</f>
        <v>0</v>
      </c>
      <c r="AV1069" s="12">
        <f>VLOOKUP($BR1069,Tables!$D$14:$I$27,4,FALSE)*W1069</f>
        <v>0</v>
      </c>
      <c r="AW1069" s="12">
        <f>VLOOKUP($BR1069,Tables!$D$14:$I$27,5,FALSE)*W1069</f>
        <v>0</v>
      </c>
      <c r="AX1069">
        <f>IF(ISERROR(VLOOKUP(V1069,Tables!$A$2:$B$27,2,FALSE))=TRUE,0,VLOOKUP(V1069,Tables!$A$2:$B$27,2,FALSE))*VLOOKUP(BR1069,Tables!$D$14:$J$27,7,FALSE)</f>
        <v>0</v>
      </c>
      <c r="AY1069">
        <f>IF(ISERROR(VLOOKUP(BS1069,Tables!$A$2:$B$31,2,FALSE))=TRUE,0,VLOOKUP(BS1069,Tables!$A$2:$B$31,2,FALSE))</f>
        <v>0</v>
      </c>
      <c r="AZ1069" s="12">
        <f>VLOOKUP($BR1069,Tables!$D$14:$K$27,8,FALSE)</f>
        <v>0</v>
      </c>
      <c r="BA1069" s="12">
        <f>IF(OR(BR1069="T150",BR1069="HYBT150"),W1069*Tables!$L$23,0)</f>
        <v>0</v>
      </c>
      <c r="BB1069" s="12">
        <f>IF(OR(BR1069="T200",BR1069="HYBT200"),W1069*Tables!$E$24,0)</f>
        <v>0</v>
      </c>
      <c r="BC1069" s="14">
        <f t="shared" si="219"/>
        <v>0</v>
      </c>
      <c r="BD1069" s="55" t="str">
        <f t="shared" si="230"/>
        <v/>
      </c>
      <c r="BE1069" s="55" t="str">
        <f t="shared" si="230"/>
        <v/>
      </c>
      <c r="BF1069" s="55" t="str">
        <f t="shared" si="230"/>
        <v/>
      </c>
      <c r="BG1069" s="55" t="str">
        <f t="shared" si="230"/>
        <v/>
      </c>
      <c r="BH1069" s="55" t="str">
        <f t="shared" si="230"/>
        <v/>
      </c>
      <c r="BI1069" s="55" t="str">
        <f t="shared" si="230"/>
        <v/>
      </c>
      <c r="BJ1069" s="55" t="str">
        <f t="shared" ref="BD1069:BQ1087" si="231">IF(ISERROR(SEARCHB(" "&amp;BJ$1&amp;" "," "&amp;$L1069&amp;" "))=TRUE,"",BJ$1)</f>
        <v/>
      </c>
      <c r="BK1069" s="55" t="str">
        <f t="shared" si="231"/>
        <v/>
      </c>
      <c r="BL1069" s="55" t="str">
        <f t="shared" si="231"/>
        <v/>
      </c>
      <c r="BM1069" s="55" t="str">
        <f t="shared" si="231"/>
        <v/>
      </c>
      <c r="BN1069" s="55" t="str">
        <f t="shared" si="231"/>
        <v/>
      </c>
      <c r="BO1069" s="55" t="str">
        <f t="shared" si="231"/>
        <v/>
      </c>
      <c r="BP1069" s="55" t="str">
        <f t="shared" si="231"/>
        <v/>
      </c>
      <c r="BQ1069" s="55" t="str">
        <f t="shared" si="231"/>
        <v/>
      </c>
      <c r="BR1069" s="1" t="str">
        <f t="shared" si="220"/>
        <v>Base</v>
      </c>
      <c r="BS1069" s="1" t="str">
        <f t="shared" si="221"/>
        <v/>
      </c>
      <c r="BT1069" s="3">
        <f t="shared" si="222"/>
        <v>1</v>
      </c>
      <c r="BU1069" s="11">
        <f t="shared" si="223"/>
        <v>-0.94</v>
      </c>
      <c r="BV1069" s="11">
        <f t="shared" si="224"/>
        <v>-0.88</v>
      </c>
      <c r="BW1069" s="11">
        <f t="shared" si="225"/>
        <v>0</v>
      </c>
      <c r="BX1069" s="9">
        <f t="shared" si="226"/>
        <v>-0.94</v>
      </c>
      <c r="BY1069" s="9">
        <f t="shared" si="227"/>
        <v>-0.88</v>
      </c>
      <c r="BZ1069" s="9">
        <f t="shared" si="228"/>
        <v>2</v>
      </c>
    </row>
    <row r="1070" spans="1:78" ht="15.5" x14ac:dyDescent="0.35">
      <c r="A1070"/>
      <c r="B1070"/>
      <c r="C1070"/>
      <c r="D1070"/>
      <c r="E1070"/>
      <c r="F1070"/>
      <c r="G1070"/>
      <c r="H1070"/>
      <c r="I1070"/>
      <c r="J1070"/>
      <c r="K1070"/>
      <c r="L1070"/>
      <c r="M1070"/>
      <c r="N1070"/>
      <c r="O1070"/>
      <c r="P1070"/>
      <c r="Q1070"/>
      <c r="R1070"/>
      <c r="S1070"/>
      <c r="T1070"/>
      <c r="U1070"/>
      <c r="V1070"/>
      <c r="W1070"/>
      <c r="X1070"/>
      <c r="Y1070"/>
      <c r="Z1070"/>
      <c r="AA1070"/>
      <c r="AB1070"/>
      <c r="AC1070"/>
      <c r="AD1070"/>
      <c r="AE1070"/>
      <c r="AF1070"/>
      <c r="AG1070"/>
      <c r="AH1070"/>
      <c r="AI1070"/>
      <c r="AJ1070"/>
      <c r="AK1070"/>
      <c r="AL1070"/>
      <c r="AM1070"/>
      <c r="AN1070"/>
      <c r="AO1070"/>
      <c r="AP1070"/>
      <c r="AQ1070"/>
      <c r="AR1070"/>
      <c r="AS1070"/>
      <c r="AT1070" s="12">
        <f>VLOOKUP($BR1070,Tables!$D$14:$I$27,2,FALSE)*W1070</f>
        <v>0</v>
      </c>
      <c r="AU1070" s="12">
        <f>VLOOKUP($BR1070,Tables!$D$14:$I$27,3,FALSE)</f>
        <v>0</v>
      </c>
      <c r="AV1070" s="12">
        <f>VLOOKUP($BR1070,Tables!$D$14:$I$27,4,FALSE)*W1070</f>
        <v>0</v>
      </c>
      <c r="AW1070" s="12">
        <f>VLOOKUP($BR1070,Tables!$D$14:$I$27,5,FALSE)*W1070</f>
        <v>0</v>
      </c>
      <c r="AX1070">
        <f>IF(ISERROR(VLOOKUP(V1070,Tables!$A$2:$B$27,2,FALSE))=TRUE,0,VLOOKUP(V1070,Tables!$A$2:$B$27,2,FALSE))*VLOOKUP(BR1070,Tables!$D$14:$J$27,7,FALSE)</f>
        <v>0</v>
      </c>
      <c r="AY1070">
        <f>IF(ISERROR(VLOOKUP(BS1070,Tables!$A$2:$B$31,2,FALSE))=TRUE,0,VLOOKUP(BS1070,Tables!$A$2:$B$31,2,FALSE))</f>
        <v>0</v>
      </c>
      <c r="AZ1070" s="12">
        <f>VLOOKUP($BR1070,Tables!$D$14:$K$27,8,FALSE)</f>
        <v>0</v>
      </c>
      <c r="BA1070" s="12">
        <f>IF(OR(BR1070="T150",BR1070="HYBT150"),W1070*Tables!$L$23,0)</f>
        <v>0</v>
      </c>
      <c r="BB1070" s="12">
        <f>IF(OR(BR1070="T200",BR1070="HYBT200"),W1070*Tables!$E$24,0)</f>
        <v>0</v>
      </c>
      <c r="BC1070" s="14">
        <f t="shared" si="219"/>
        <v>0</v>
      </c>
      <c r="BD1070" s="55" t="str">
        <f t="shared" si="231"/>
        <v/>
      </c>
      <c r="BE1070" s="55" t="str">
        <f t="shared" si="231"/>
        <v/>
      </c>
      <c r="BF1070" s="55" t="str">
        <f t="shared" si="231"/>
        <v/>
      </c>
      <c r="BG1070" s="55" t="str">
        <f t="shared" si="231"/>
        <v/>
      </c>
      <c r="BH1070" s="55" t="str">
        <f t="shared" si="231"/>
        <v/>
      </c>
      <c r="BI1070" s="55" t="str">
        <f t="shared" si="231"/>
        <v/>
      </c>
      <c r="BJ1070" s="55" t="str">
        <f t="shared" si="231"/>
        <v/>
      </c>
      <c r="BK1070" s="55" t="str">
        <f t="shared" si="231"/>
        <v/>
      </c>
      <c r="BL1070" s="55" t="str">
        <f t="shared" si="231"/>
        <v/>
      </c>
      <c r="BM1070" s="55" t="str">
        <f t="shared" si="231"/>
        <v/>
      </c>
      <c r="BN1070" s="55" t="str">
        <f t="shared" si="231"/>
        <v/>
      </c>
      <c r="BO1070" s="55" t="str">
        <f t="shared" si="231"/>
        <v/>
      </c>
      <c r="BP1070" s="55" t="str">
        <f t="shared" si="231"/>
        <v/>
      </c>
      <c r="BQ1070" s="55" t="str">
        <f t="shared" si="231"/>
        <v/>
      </c>
      <c r="BR1070" s="1" t="str">
        <f t="shared" si="220"/>
        <v>Base</v>
      </c>
      <c r="BS1070" s="1" t="str">
        <f t="shared" si="221"/>
        <v/>
      </c>
      <c r="BT1070" s="3">
        <f t="shared" si="222"/>
        <v>1</v>
      </c>
      <c r="BU1070" s="11">
        <f t="shared" si="223"/>
        <v>-0.94</v>
      </c>
      <c r="BV1070" s="11">
        <f t="shared" si="224"/>
        <v>-0.88</v>
      </c>
      <c r="BW1070" s="11">
        <f t="shared" si="225"/>
        <v>0</v>
      </c>
      <c r="BX1070" s="9">
        <f t="shared" si="226"/>
        <v>-0.94</v>
      </c>
      <c r="BY1070" s="9">
        <f t="shared" si="227"/>
        <v>-0.88</v>
      </c>
      <c r="BZ1070" s="9">
        <f t="shared" si="228"/>
        <v>2</v>
      </c>
    </row>
    <row r="1071" spans="1:78" ht="15.5" x14ac:dyDescent="0.35">
      <c r="A1071"/>
      <c r="B1071"/>
      <c r="C1071"/>
      <c r="D1071"/>
      <c r="E1071"/>
      <c r="F1071"/>
      <c r="G1071"/>
      <c r="H1071"/>
      <c r="I1071"/>
      <c r="J1071"/>
      <c r="K1071"/>
      <c r="L1071"/>
      <c r="M1071"/>
      <c r="N1071"/>
      <c r="O1071"/>
      <c r="P1071"/>
      <c r="Q1071"/>
      <c r="R1071"/>
      <c r="S1071"/>
      <c r="T1071"/>
      <c r="U1071"/>
      <c r="V1071"/>
      <c r="W1071"/>
      <c r="X1071"/>
      <c r="Y1071"/>
      <c r="Z1071"/>
      <c r="AA1071"/>
      <c r="AB1071"/>
      <c r="AC1071"/>
      <c r="AD1071"/>
      <c r="AE1071"/>
      <c r="AF1071"/>
      <c r="AG1071"/>
      <c r="AH1071"/>
      <c r="AI1071"/>
      <c r="AJ1071"/>
      <c r="AK1071"/>
      <c r="AL1071"/>
      <c r="AM1071"/>
      <c r="AN1071"/>
      <c r="AO1071"/>
      <c r="AP1071"/>
      <c r="AQ1071"/>
      <c r="AR1071"/>
      <c r="AS1071"/>
      <c r="AT1071" s="12">
        <f>VLOOKUP($BR1071,Tables!$D$14:$I$27,2,FALSE)*W1071</f>
        <v>0</v>
      </c>
      <c r="AU1071" s="12">
        <f>VLOOKUP($BR1071,Tables!$D$14:$I$27,3,FALSE)</f>
        <v>0</v>
      </c>
      <c r="AV1071" s="12">
        <f>VLOOKUP($BR1071,Tables!$D$14:$I$27,4,FALSE)*W1071</f>
        <v>0</v>
      </c>
      <c r="AW1071" s="12">
        <f>VLOOKUP($BR1071,Tables!$D$14:$I$27,5,FALSE)*W1071</f>
        <v>0</v>
      </c>
      <c r="AX1071">
        <f>IF(ISERROR(VLOOKUP(V1071,Tables!$A$2:$B$27,2,FALSE))=TRUE,0,VLOOKUP(V1071,Tables!$A$2:$B$27,2,FALSE))*VLOOKUP(BR1071,Tables!$D$14:$J$27,7,FALSE)</f>
        <v>0</v>
      </c>
      <c r="AY1071">
        <f>IF(ISERROR(VLOOKUP(BS1071,Tables!$A$2:$B$31,2,FALSE))=TRUE,0,VLOOKUP(BS1071,Tables!$A$2:$B$31,2,FALSE))</f>
        <v>0</v>
      </c>
      <c r="AZ1071" s="12">
        <f>VLOOKUP($BR1071,Tables!$D$14:$K$27,8,FALSE)</f>
        <v>0</v>
      </c>
      <c r="BA1071" s="12">
        <f>IF(OR(BR1071="T150",BR1071="HYBT150"),W1071*Tables!$L$23,0)</f>
        <v>0</v>
      </c>
      <c r="BB1071" s="12">
        <f>IF(OR(BR1071="T200",BR1071="HYBT200"),W1071*Tables!$E$24,0)</f>
        <v>0</v>
      </c>
      <c r="BC1071" s="14">
        <f t="shared" si="219"/>
        <v>0</v>
      </c>
      <c r="BD1071" s="55" t="str">
        <f t="shared" si="231"/>
        <v/>
      </c>
      <c r="BE1071" s="55" t="str">
        <f t="shared" si="231"/>
        <v/>
      </c>
      <c r="BF1071" s="55" t="str">
        <f t="shared" si="231"/>
        <v/>
      </c>
      <c r="BG1071" s="55" t="str">
        <f t="shared" si="231"/>
        <v/>
      </c>
      <c r="BH1071" s="55" t="str">
        <f t="shared" si="231"/>
        <v/>
      </c>
      <c r="BI1071" s="55" t="str">
        <f t="shared" si="231"/>
        <v/>
      </c>
      <c r="BJ1071" s="55" t="str">
        <f t="shared" si="231"/>
        <v/>
      </c>
      <c r="BK1071" s="55" t="str">
        <f t="shared" si="231"/>
        <v/>
      </c>
      <c r="BL1071" s="55" t="str">
        <f t="shared" si="231"/>
        <v/>
      </c>
      <c r="BM1071" s="55" t="str">
        <f t="shared" si="231"/>
        <v/>
      </c>
      <c r="BN1071" s="55" t="str">
        <f t="shared" si="231"/>
        <v/>
      </c>
      <c r="BO1071" s="55" t="str">
        <f t="shared" si="231"/>
        <v/>
      </c>
      <c r="BP1071" s="55" t="str">
        <f t="shared" si="231"/>
        <v/>
      </c>
      <c r="BQ1071" s="55" t="str">
        <f t="shared" si="231"/>
        <v/>
      </c>
      <c r="BR1071" s="1" t="str">
        <f t="shared" si="220"/>
        <v>Base</v>
      </c>
      <c r="BS1071" s="1" t="str">
        <f t="shared" si="221"/>
        <v/>
      </c>
      <c r="BT1071" s="3">
        <f t="shared" si="222"/>
        <v>1</v>
      </c>
      <c r="BU1071" s="11">
        <f t="shared" si="223"/>
        <v>-0.94</v>
      </c>
      <c r="BV1071" s="11">
        <f t="shared" si="224"/>
        <v>-0.88</v>
      </c>
      <c r="BW1071" s="11">
        <f t="shared" si="225"/>
        <v>0</v>
      </c>
      <c r="BX1071" s="9">
        <f t="shared" si="226"/>
        <v>-0.94</v>
      </c>
      <c r="BY1071" s="9">
        <f t="shared" si="227"/>
        <v>-0.88</v>
      </c>
      <c r="BZ1071" s="9">
        <f t="shared" si="228"/>
        <v>2</v>
      </c>
    </row>
    <row r="1072" spans="1:78" ht="15.5" x14ac:dyDescent="0.35">
      <c r="A1072"/>
      <c r="B1072"/>
      <c r="C1072"/>
      <c r="D1072"/>
      <c r="E1072"/>
      <c r="F1072"/>
      <c r="G1072"/>
      <c r="H1072"/>
      <c r="I1072"/>
      <c r="J1072"/>
      <c r="K1072"/>
      <c r="L1072"/>
      <c r="M1072"/>
      <c r="N1072"/>
      <c r="O1072"/>
      <c r="P1072"/>
      <c r="Q1072"/>
      <c r="R1072"/>
      <c r="S1072"/>
      <c r="T1072"/>
      <c r="U1072"/>
      <c r="V1072"/>
      <c r="W1072"/>
      <c r="X1072"/>
      <c r="Y1072"/>
      <c r="Z1072"/>
      <c r="AA1072"/>
      <c r="AB1072"/>
      <c r="AC1072"/>
      <c r="AD1072"/>
      <c r="AE1072"/>
      <c r="AF1072"/>
      <c r="AG1072"/>
      <c r="AH1072"/>
      <c r="AI1072"/>
      <c r="AJ1072"/>
      <c r="AK1072"/>
      <c r="AL1072"/>
      <c r="AM1072"/>
      <c r="AN1072"/>
      <c r="AO1072"/>
      <c r="AP1072"/>
      <c r="AQ1072"/>
      <c r="AR1072"/>
      <c r="AS1072"/>
      <c r="AT1072" s="12">
        <f>VLOOKUP($BR1072,Tables!$D$14:$I$27,2,FALSE)*W1072</f>
        <v>0</v>
      </c>
      <c r="AU1072" s="12">
        <f>VLOOKUP($BR1072,Tables!$D$14:$I$27,3,FALSE)</f>
        <v>0</v>
      </c>
      <c r="AV1072" s="12">
        <f>VLOOKUP($BR1072,Tables!$D$14:$I$27,4,FALSE)*W1072</f>
        <v>0</v>
      </c>
      <c r="AW1072" s="12">
        <f>VLOOKUP($BR1072,Tables!$D$14:$I$27,5,FALSE)*W1072</f>
        <v>0</v>
      </c>
      <c r="AX1072">
        <f>IF(ISERROR(VLOOKUP(V1072,Tables!$A$2:$B$27,2,FALSE))=TRUE,0,VLOOKUP(V1072,Tables!$A$2:$B$27,2,FALSE))*VLOOKUP(BR1072,Tables!$D$14:$J$27,7,FALSE)</f>
        <v>0</v>
      </c>
      <c r="AY1072">
        <f>IF(ISERROR(VLOOKUP(BS1072,Tables!$A$2:$B$31,2,FALSE))=TRUE,0,VLOOKUP(BS1072,Tables!$A$2:$B$31,2,FALSE))</f>
        <v>0</v>
      </c>
      <c r="AZ1072" s="12">
        <f>VLOOKUP($BR1072,Tables!$D$14:$K$27,8,FALSE)</f>
        <v>0</v>
      </c>
      <c r="BA1072" s="12">
        <f>IF(OR(BR1072="T150",BR1072="HYBT150"),W1072*Tables!$L$23,0)</f>
        <v>0</v>
      </c>
      <c r="BB1072" s="12">
        <f>IF(OR(BR1072="T200",BR1072="HYBT200"),W1072*Tables!$E$24,0)</f>
        <v>0</v>
      </c>
      <c r="BC1072" s="14">
        <f t="shared" si="219"/>
        <v>0</v>
      </c>
      <c r="BD1072" s="55" t="str">
        <f t="shared" si="231"/>
        <v/>
      </c>
      <c r="BE1072" s="55" t="str">
        <f t="shared" si="231"/>
        <v/>
      </c>
      <c r="BF1072" s="55" t="str">
        <f t="shared" si="231"/>
        <v/>
      </c>
      <c r="BG1072" s="55" t="str">
        <f t="shared" si="231"/>
        <v/>
      </c>
      <c r="BH1072" s="55" t="str">
        <f t="shared" si="231"/>
        <v/>
      </c>
      <c r="BI1072" s="55" t="str">
        <f t="shared" si="231"/>
        <v/>
      </c>
      <c r="BJ1072" s="55" t="str">
        <f t="shared" si="231"/>
        <v/>
      </c>
      <c r="BK1072" s="55" t="str">
        <f t="shared" si="231"/>
        <v/>
      </c>
      <c r="BL1072" s="55" t="str">
        <f t="shared" si="231"/>
        <v/>
      </c>
      <c r="BM1072" s="55" t="str">
        <f t="shared" si="231"/>
        <v/>
      </c>
      <c r="BN1072" s="55" t="str">
        <f t="shared" si="231"/>
        <v/>
      </c>
      <c r="BO1072" s="55" t="str">
        <f t="shared" si="231"/>
        <v/>
      </c>
      <c r="BP1072" s="55" t="str">
        <f t="shared" si="231"/>
        <v/>
      </c>
      <c r="BQ1072" s="55" t="str">
        <f t="shared" si="231"/>
        <v/>
      </c>
      <c r="BR1072" s="1" t="str">
        <f t="shared" si="220"/>
        <v>Base</v>
      </c>
      <c r="BS1072" s="1" t="str">
        <f t="shared" si="221"/>
        <v/>
      </c>
      <c r="BT1072" s="3">
        <f t="shared" si="222"/>
        <v>1</v>
      </c>
      <c r="BU1072" s="11">
        <f t="shared" si="223"/>
        <v>-0.94</v>
      </c>
      <c r="BV1072" s="11">
        <f t="shared" si="224"/>
        <v>-0.88</v>
      </c>
      <c r="BW1072" s="11">
        <f t="shared" si="225"/>
        <v>0</v>
      </c>
      <c r="BX1072" s="9">
        <f t="shared" si="226"/>
        <v>-0.94</v>
      </c>
      <c r="BY1072" s="9">
        <f t="shared" si="227"/>
        <v>-0.88</v>
      </c>
      <c r="BZ1072" s="9">
        <f t="shared" si="228"/>
        <v>2</v>
      </c>
    </row>
    <row r="1073" spans="1:78" ht="15.5" x14ac:dyDescent="0.35">
      <c r="A1073"/>
      <c r="B1073"/>
      <c r="C1073"/>
      <c r="D1073"/>
      <c r="E1073"/>
      <c r="F1073"/>
      <c r="G1073"/>
      <c r="H1073"/>
      <c r="I1073"/>
      <c r="J1073"/>
      <c r="K1073"/>
      <c r="L1073"/>
      <c r="M1073"/>
      <c r="N1073"/>
      <c r="O1073"/>
      <c r="P1073"/>
      <c r="Q1073"/>
      <c r="R1073"/>
      <c r="S1073"/>
      <c r="T1073"/>
      <c r="U1073"/>
      <c r="V1073"/>
      <c r="W1073"/>
      <c r="X1073"/>
      <c r="Y1073"/>
      <c r="Z1073"/>
      <c r="AA1073"/>
      <c r="AB1073"/>
      <c r="AC1073"/>
      <c r="AD1073"/>
      <c r="AE1073"/>
      <c r="AF1073"/>
      <c r="AG1073"/>
      <c r="AH1073"/>
      <c r="AI1073"/>
      <c r="AJ1073"/>
      <c r="AK1073"/>
      <c r="AL1073"/>
      <c r="AM1073"/>
      <c r="AN1073"/>
      <c r="AO1073"/>
      <c r="AP1073"/>
      <c r="AQ1073"/>
      <c r="AR1073"/>
      <c r="AS1073"/>
      <c r="AT1073" s="12">
        <f>VLOOKUP($BR1073,Tables!$D$14:$I$27,2,FALSE)*W1073</f>
        <v>0</v>
      </c>
      <c r="AU1073" s="12">
        <f>VLOOKUP($BR1073,Tables!$D$14:$I$27,3,FALSE)</f>
        <v>0</v>
      </c>
      <c r="AV1073" s="12">
        <f>VLOOKUP($BR1073,Tables!$D$14:$I$27,4,FALSE)*W1073</f>
        <v>0</v>
      </c>
      <c r="AW1073" s="12">
        <f>VLOOKUP($BR1073,Tables!$D$14:$I$27,5,FALSE)*W1073</f>
        <v>0</v>
      </c>
      <c r="AX1073">
        <f>IF(ISERROR(VLOOKUP(V1073,Tables!$A$2:$B$27,2,FALSE))=TRUE,0,VLOOKUP(V1073,Tables!$A$2:$B$27,2,FALSE))*VLOOKUP(BR1073,Tables!$D$14:$J$27,7,FALSE)</f>
        <v>0</v>
      </c>
      <c r="AY1073">
        <f>IF(ISERROR(VLOOKUP(BS1073,Tables!$A$2:$B$31,2,FALSE))=TRUE,0,VLOOKUP(BS1073,Tables!$A$2:$B$31,2,FALSE))</f>
        <v>0</v>
      </c>
      <c r="AZ1073" s="12">
        <f>VLOOKUP($BR1073,Tables!$D$14:$K$27,8,FALSE)</f>
        <v>0</v>
      </c>
      <c r="BA1073" s="12">
        <f>IF(OR(BR1073="T150",BR1073="HYBT150"),W1073*Tables!$L$23,0)</f>
        <v>0</v>
      </c>
      <c r="BB1073" s="12">
        <f>IF(OR(BR1073="T200",BR1073="HYBT200"),W1073*Tables!$E$24,0)</f>
        <v>0</v>
      </c>
      <c r="BC1073" s="14">
        <f t="shared" si="219"/>
        <v>0</v>
      </c>
      <c r="BD1073" s="55" t="str">
        <f t="shared" si="231"/>
        <v/>
      </c>
      <c r="BE1073" s="55" t="str">
        <f t="shared" si="231"/>
        <v/>
      </c>
      <c r="BF1073" s="55" t="str">
        <f t="shared" si="231"/>
        <v/>
      </c>
      <c r="BG1073" s="55" t="str">
        <f t="shared" si="231"/>
        <v/>
      </c>
      <c r="BH1073" s="55" t="str">
        <f t="shared" si="231"/>
        <v/>
      </c>
      <c r="BI1073" s="55" t="str">
        <f t="shared" si="231"/>
        <v/>
      </c>
      <c r="BJ1073" s="55" t="str">
        <f t="shared" si="231"/>
        <v/>
      </c>
      <c r="BK1073" s="55" t="str">
        <f t="shared" si="231"/>
        <v/>
      </c>
      <c r="BL1073" s="55" t="str">
        <f t="shared" si="231"/>
        <v/>
      </c>
      <c r="BM1073" s="55" t="str">
        <f t="shared" si="231"/>
        <v/>
      </c>
      <c r="BN1073" s="55" t="str">
        <f t="shared" si="231"/>
        <v/>
      </c>
      <c r="BO1073" s="55" t="str">
        <f t="shared" si="231"/>
        <v/>
      </c>
      <c r="BP1073" s="55" t="str">
        <f t="shared" si="231"/>
        <v/>
      </c>
      <c r="BQ1073" s="55" t="str">
        <f t="shared" si="231"/>
        <v/>
      </c>
      <c r="BR1073" s="1" t="str">
        <f t="shared" si="220"/>
        <v>Base</v>
      </c>
      <c r="BS1073" s="1" t="str">
        <f t="shared" si="221"/>
        <v/>
      </c>
      <c r="BT1073" s="3">
        <f t="shared" si="222"/>
        <v>1</v>
      </c>
      <c r="BU1073" s="11">
        <f t="shared" si="223"/>
        <v>-0.94</v>
      </c>
      <c r="BV1073" s="11">
        <f t="shared" si="224"/>
        <v>-0.88</v>
      </c>
      <c r="BW1073" s="11">
        <f t="shared" si="225"/>
        <v>0</v>
      </c>
      <c r="BX1073" s="9">
        <f t="shared" si="226"/>
        <v>-0.94</v>
      </c>
      <c r="BY1073" s="9">
        <f t="shared" si="227"/>
        <v>-0.88</v>
      </c>
      <c r="BZ1073" s="9">
        <f t="shared" si="228"/>
        <v>2</v>
      </c>
    </row>
    <row r="1074" spans="1:78" ht="15.5" x14ac:dyDescent="0.35">
      <c r="A1074"/>
      <c r="B1074"/>
      <c r="C1074"/>
      <c r="D1074"/>
      <c r="E1074"/>
      <c r="F1074"/>
      <c r="G1074"/>
      <c r="H1074"/>
      <c r="I1074"/>
      <c r="J1074"/>
      <c r="K1074"/>
      <c r="L1074"/>
      <c r="M1074"/>
      <c r="N1074"/>
      <c r="O1074"/>
      <c r="P1074"/>
      <c r="Q1074"/>
      <c r="R1074"/>
      <c r="S1074"/>
      <c r="T1074"/>
      <c r="U1074"/>
      <c r="V1074"/>
      <c r="W1074"/>
      <c r="X1074"/>
      <c r="Y1074"/>
      <c r="Z1074"/>
      <c r="AA1074"/>
      <c r="AB1074"/>
      <c r="AC1074"/>
      <c r="AD1074"/>
      <c r="AE1074"/>
      <c r="AF1074"/>
      <c r="AG1074"/>
      <c r="AH1074"/>
      <c r="AI1074"/>
      <c r="AJ1074"/>
      <c r="AK1074"/>
      <c r="AL1074"/>
      <c r="AM1074"/>
      <c r="AN1074"/>
      <c r="AO1074"/>
      <c r="AP1074"/>
      <c r="AQ1074"/>
      <c r="AR1074"/>
      <c r="AS1074"/>
      <c r="AT1074" s="12">
        <f>VLOOKUP($BR1074,Tables!$D$14:$I$27,2,FALSE)*W1074</f>
        <v>0</v>
      </c>
      <c r="AU1074" s="12">
        <f>VLOOKUP($BR1074,Tables!$D$14:$I$27,3,FALSE)</f>
        <v>0</v>
      </c>
      <c r="AV1074" s="12">
        <f>VLOOKUP($BR1074,Tables!$D$14:$I$27,4,FALSE)*W1074</f>
        <v>0</v>
      </c>
      <c r="AW1074" s="12">
        <f>VLOOKUP($BR1074,Tables!$D$14:$I$27,5,FALSE)*W1074</f>
        <v>0</v>
      </c>
      <c r="AX1074">
        <f>IF(ISERROR(VLOOKUP(V1074,Tables!$A$2:$B$27,2,FALSE))=TRUE,0,VLOOKUP(V1074,Tables!$A$2:$B$27,2,FALSE))*VLOOKUP(BR1074,Tables!$D$14:$J$27,7,FALSE)</f>
        <v>0</v>
      </c>
      <c r="AY1074">
        <f>IF(ISERROR(VLOOKUP(BS1074,Tables!$A$2:$B$31,2,FALSE))=TRUE,0,VLOOKUP(BS1074,Tables!$A$2:$B$31,2,FALSE))</f>
        <v>0</v>
      </c>
      <c r="AZ1074" s="12">
        <f>VLOOKUP($BR1074,Tables!$D$14:$K$27,8,FALSE)</f>
        <v>0</v>
      </c>
      <c r="BA1074" s="12">
        <f>IF(OR(BR1074="T150",BR1074="HYBT150"),W1074*Tables!$L$23,0)</f>
        <v>0</v>
      </c>
      <c r="BB1074" s="12">
        <f>IF(OR(BR1074="T200",BR1074="HYBT200"),W1074*Tables!$E$24,0)</f>
        <v>0</v>
      </c>
      <c r="BC1074" s="14">
        <f t="shared" si="219"/>
        <v>0</v>
      </c>
      <c r="BD1074" s="55" t="str">
        <f t="shared" si="231"/>
        <v/>
      </c>
      <c r="BE1074" s="55" t="str">
        <f t="shared" si="231"/>
        <v/>
      </c>
      <c r="BF1074" s="55" t="str">
        <f t="shared" si="231"/>
        <v/>
      </c>
      <c r="BG1074" s="55" t="str">
        <f t="shared" si="231"/>
        <v/>
      </c>
      <c r="BH1074" s="55" t="str">
        <f t="shared" si="231"/>
        <v/>
      </c>
      <c r="BI1074" s="55" t="str">
        <f t="shared" si="231"/>
        <v/>
      </c>
      <c r="BJ1074" s="55" t="str">
        <f t="shared" si="231"/>
        <v/>
      </c>
      <c r="BK1074" s="55" t="str">
        <f t="shared" si="231"/>
        <v/>
      </c>
      <c r="BL1074" s="55" t="str">
        <f t="shared" si="231"/>
        <v/>
      </c>
      <c r="BM1074" s="55" t="str">
        <f t="shared" si="231"/>
        <v/>
      </c>
      <c r="BN1074" s="55" t="str">
        <f t="shared" si="231"/>
        <v/>
      </c>
      <c r="BO1074" s="55" t="str">
        <f t="shared" si="231"/>
        <v/>
      </c>
      <c r="BP1074" s="55" t="str">
        <f t="shared" si="231"/>
        <v/>
      </c>
      <c r="BQ1074" s="55" t="str">
        <f t="shared" si="231"/>
        <v/>
      </c>
      <c r="BR1074" s="1" t="str">
        <f t="shared" si="220"/>
        <v>Base</v>
      </c>
      <c r="BS1074" s="1" t="str">
        <f t="shared" si="221"/>
        <v/>
      </c>
      <c r="BT1074" s="3">
        <f t="shared" si="222"/>
        <v>1</v>
      </c>
      <c r="BU1074" s="11">
        <f t="shared" si="223"/>
        <v>-0.94</v>
      </c>
      <c r="BV1074" s="11">
        <f t="shared" si="224"/>
        <v>-0.88</v>
      </c>
      <c r="BW1074" s="11">
        <f t="shared" si="225"/>
        <v>0</v>
      </c>
      <c r="BX1074" s="9">
        <f t="shared" si="226"/>
        <v>-0.94</v>
      </c>
      <c r="BY1074" s="9">
        <f t="shared" si="227"/>
        <v>-0.88</v>
      </c>
      <c r="BZ1074" s="9">
        <f t="shared" si="228"/>
        <v>2</v>
      </c>
    </row>
    <row r="1075" spans="1:78" ht="15.5" x14ac:dyDescent="0.35">
      <c r="A1075"/>
      <c r="B1075"/>
      <c r="C1075"/>
      <c r="D1075"/>
      <c r="E1075"/>
      <c r="F1075"/>
      <c r="G1075"/>
      <c r="H1075"/>
      <c r="I1075"/>
      <c r="J1075"/>
      <c r="K1075"/>
      <c r="L1075"/>
      <c r="M1075"/>
      <c r="N1075"/>
      <c r="O1075"/>
      <c r="P1075"/>
      <c r="Q1075"/>
      <c r="R1075"/>
      <c r="S1075"/>
      <c r="T1075"/>
      <c r="U1075"/>
      <c r="V1075"/>
      <c r="W1075"/>
      <c r="X1075"/>
      <c r="Y1075"/>
      <c r="Z1075"/>
      <c r="AA1075"/>
      <c r="AB1075"/>
      <c r="AC1075"/>
      <c r="AD1075"/>
      <c r="AE1075"/>
      <c r="AF1075"/>
      <c r="AG1075"/>
      <c r="AH1075"/>
      <c r="AI1075"/>
      <c r="AJ1075"/>
      <c r="AK1075"/>
      <c r="AL1075"/>
      <c r="AM1075"/>
      <c r="AN1075"/>
      <c r="AO1075"/>
      <c r="AP1075"/>
      <c r="AQ1075"/>
      <c r="AR1075"/>
      <c r="AS1075"/>
      <c r="AT1075" s="12">
        <f>VLOOKUP($BR1075,Tables!$D$14:$I$27,2,FALSE)*W1075</f>
        <v>0</v>
      </c>
      <c r="AU1075" s="12">
        <f>VLOOKUP($BR1075,Tables!$D$14:$I$27,3,FALSE)</f>
        <v>0</v>
      </c>
      <c r="AV1075" s="12">
        <f>VLOOKUP($BR1075,Tables!$D$14:$I$27,4,FALSE)*W1075</f>
        <v>0</v>
      </c>
      <c r="AW1075" s="12">
        <f>VLOOKUP($BR1075,Tables!$D$14:$I$27,5,FALSE)*W1075</f>
        <v>0</v>
      </c>
      <c r="AX1075">
        <f>IF(ISERROR(VLOOKUP(V1075,Tables!$A$2:$B$27,2,FALSE))=TRUE,0,VLOOKUP(V1075,Tables!$A$2:$B$27,2,FALSE))*VLOOKUP(BR1075,Tables!$D$14:$J$27,7,FALSE)</f>
        <v>0</v>
      </c>
      <c r="AY1075">
        <f>IF(ISERROR(VLOOKUP(BS1075,Tables!$A$2:$B$31,2,FALSE))=TRUE,0,VLOOKUP(BS1075,Tables!$A$2:$B$31,2,FALSE))</f>
        <v>0</v>
      </c>
      <c r="AZ1075" s="12">
        <f>VLOOKUP($BR1075,Tables!$D$14:$K$27,8,FALSE)</f>
        <v>0</v>
      </c>
      <c r="BA1075" s="12">
        <f>IF(OR(BR1075="T150",BR1075="HYBT150"),W1075*Tables!$L$23,0)</f>
        <v>0</v>
      </c>
      <c r="BB1075" s="12">
        <f>IF(OR(BR1075="T200",BR1075="HYBT200"),W1075*Tables!$E$24,0)</f>
        <v>0</v>
      </c>
      <c r="BC1075" s="14">
        <f t="shared" si="219"/>
        <v>0</v>
      </c>
      <c r="BD1075" s="55" t="str">
        <f t="shared" si="231"/>
        <v/>
      </c>
      <c r="BE1075" s="55" t="str">
        <f t="shared" si="231"/>
        <v/>
      </c>
      <c r="BF1075" s="55" t="str">
        <f t="shared" si="231"/>
        <v/>
      </c>
      <c r="BG1075" s="55" t="str">
        <f t="shared" si="231"/>
        <v/>
      </c>
      <c r="BH1075" s="55" t="str">
        <f t="shared" si="231"/>
        <v/>
      </c>
      <c r="BI1075" s="55" t="str">
        <f t="shared" si="231"/>
        <v/>
      </c>
      <c r="BJ1075" s="55" t="str">
        <f t="shared" si="231"/>
        <v/>
      </c>
      <c r="BK1075" s="55" t="str">
        <f t="shared" si="231"/>
        <v/>
      </c>
      <c r="BL1075" s="55" t="str">
        <f t="shared" si="231"/>
        <v/>
      </c>
      <c r="BM1075" s="55" t="str">
        <f t="shared" si="231"/>
        <v/>
      </c>
      <c r="BN1075" s="55" t="str">
        <f t="shared" si="231"/>
        <v/>
      </c>
      <c r="BO1075" s="55" t="str">
        <f t="shared" si="231"/>
        <v/>
      </c>
      <c r="BP1075" s="55" t="str">
        <f t="shared" si="231"/>
        <v/>
      </c>
      <c r="BQ1075" s="55" t="str">
        <f t="shared" si="231"/>
        <v/>
      </c>
      <c r="BR1075" s="1" t="str">
        <f t="shared" si="220"/>
        <v>Base</v>
      </c>
      <c r="BS1075" s="1" t="str">
        <f t="shared" si="221"/>
        <v/>
      </c>
      <c r="BT1075" s="3">
        <f t="shared" si="222"/>
        <v>1</v>
      </c>
      <c r="BU1075" s="11">
        <f t="shared" si="223"/>
        <v>-0.94</v>
      </c>
      <c r="BV1075" s="11">
        <f t="shared" si="224"/>
        <v>-0.88</v>
      </c>
      <c r="BW1075" s="11">
        <f t="shared" si="225"/>
        <v>0</v>
      </c>
      <c r="BX1075" s="9">
        <f t="shared" si="226"/>
        <v>-0.94</v>
      </c>
      <c r="BY1075" s="9">
        <f t="shared" si="227"/>
        <v>-0.88</v>
      </c>
      <c r="BZ1075" s="9">
        <f t="shared" si="228"/>
        <v>2</v>
      </c>
    </row>
    <row r="1076" spans="1:78" ht="15.5" x14ac:dyDescent="0.35">
      <c r="A1076"/>
      <c r="B1076"/>
      <c r="C1076"/>
      <c r="D1076"/>
      <c r="E1076"/>
      <c r="F1076"/>
      <c r="G1076"/>
      <c r="H1076"/>
      <c r="I1076"/>
      <c r="J1076"/>
      <c r="K1076"/>
      <c r="L1076"/>
      <c r="M1076"/>
      <c r="N1076"/>
      <c r="O1076"/>
      <c r="P1076"/>
      <c r="Q1076"/>
      <c r="R1076"/>
      <c r="S1076"/>
      <c r="T1076"/>
      <c r="U1076"/>
      <c r="V1076"/>
      <c r="W1076"/>
      <c r="X1076"/>
      <c r="Y1076"/>
      <c r="Z1076"/>
      <c r="AA1076"/>
      <c r="AB1076"/>
      <c r="AC1076"/>
      <c r="AD1076"/>
      <c r="AE1076"/>
      <c r="AF1076"/>
      <c r="AG1076"/>
      <c r="AH1076"/>
      <c r="AI1076"/>
      <c r="AJ1076"/>
      <c r="AK1076"/>
      <c r="AL1076"/>
      <c r="AM1076"/>
      <c r="AN1076"/>
      <c r="AO1076"/>
      <c r="AP1076"/>
      <c r="AQ1076"/>
      <c r="AR1076"/>
      <c r="AS1076"/>
      <c r="AT1076" s="12">
        <f>VLOOKUP($BR1076,Tables!$D$14:$I$27,2,FALSE)*W1076</f>
        <v>0</v>
      </c>
      <c r="AU1076" s="12">
        <f>VLOOKUP($BR1076,Tables!$D$14:$I$27,3,FALSE)</f>
        <v>0</v>
      </c>
      <c r="AV1076" s="12">
        <f>VLOOKUP($BR1076,Tables!$D$14:$I$27,4,FALSE)*W1076</f>
        <v>0</v>
      </c>
      <c r="AW1076" s="12">
        <f>VLOOKUP($BR1076,Tables!$D$14:$I$27,5,FALSE)*W1076</f>
        <v>0</v>
      </c>
      <c r="AX1076">
        <f>IF(ISERROR(VLOOKUP(V1076,Tables!$A$2:$B$27,2,FALSE))=TRUE,0,VLOOKUP(V1076,Tables!$A$2:$B$27,2,FALSE))*VLOOKUP(BR1076,Tables!$D$14:$J$27,7,FALSE)</f>
        <v>0</v>
      </c>
      <c r="AY1076">
        <f>IF(ISERROR(VLOOKUP(BS1076,Tables!$A$2:$B$31,2,FALSE))=TRUE,0,VLOOKUP(BS1076,Tables!$A$2:$B$31,2,FALSE))</f>
        <v>0</v>
      </c>
      <c r="AZ1076" s="12">
        <f>VLOOKUP($BR1076,Tables!$D$14:$K$27,8,FALSE)</f>
        <v>0</v>
      </c>
      <c r="BA1076" s="12">
        <f>IF(OR(BR1076="T150",BR1076="HYBT150"),W1076*Tables!$L$23,0)</f>
        <v>0</v>
      </c>
      <c r="BB1076" s="12">
        <f>IF(OR(BR1076="T200",BR1076="HYBT200"),W1076*Tables!$E$24,0)</f>
        <v>0</v>
      </c>
      <c r="BC1076" s="14">
        <f t="shared" si="219"/>
        <v>0</v>
      </c>
      <c r="BD1076" s="55" t="str">
        <f t="shared" si="231"/>
        <v/>
      </c>
      <c r="BE1076" s="55" t="str">
        <f t="shared" si="231"/>
        <v/>
      </c>
      <c r="BF1076" s="55" t="str">
        <f t="shared" si="231"/>
        <v/>
      </c>
      <c r="BG1076" s="55" t="str">
        <f t="shared" si="231"/>
        <v/>
      </c>
      <c r="BH1076" s="55" t="str">
        <f t="shared" si="231"/>
        <v/>
      </c>
      <c r="BI1076" s="55" t="str">
        <f t="shared" si="231"/>
        <v/>
      </c>
      <c r="BJ1076" s="55" t="str">
        <f t="shared" si="231"/>
        <v/>
      </c>
      <c r="BK1076" s="55" t="str">
        <f t="shared" si="231"/>
        <v/>
      </c>
      <c r="BL1076" s="55" t="str">
        <f t="shared" si="231"/>
        <v/>
      </c>
      <c r="BM1076" s="55" t="str">
        <f t="shared" si="231"/>
        <v/>
      </c>
      <c r="BN1076" s="55" t="str">
        <f t="shared" si="231"/>
        <v/>
      </c>
      <c r="BO1076" s="55" t="str">
        <f t="shared" si="231"/>
        <v/>
      </c>
      <c r="BP1076" s="55" t="str">
        <f t="shared" si="231"/>
        <v/>
      </c>
      <c r="BQ1076" s="55" t="str">
        <f t="shared" si="231"/>
        <v/>
      </c>
      <c r="BR1076" s="1" t="str">
        <f t="shared" si="220"/>
        <v>Base</v>
      </c>
      <c r="BS1076" s="1" t="str">
        <f t="shared" si="221"/>
        <v/>
      </c>
      <c r="BT1076" s="3">
        <f t="shared" si="222"/>
        <v>1</v>
      </c>
      <c r="BU1076" s="11">
        <f t="shared" si="223"/>
        <v>-0.94</v>
      </c>
      <c r="BV1076" s="11">
        <f t="shared" si="224"/>
        <v>-0.88</v>
      </c>
      <c r="BW1076" s="11">
        <f t="shared" si="225"/>
        <v>0</v>
      </c>
      <c r="BX1076" s="9">
        <f t="shared" si="226"/>
        <v>-0.94</v>
      </c>
      <c r="BY1076" s="9">
        <f t="shared" si="227"/>
        <v>-0.88</v>
      </c>
      <c r="BZ1076" s="9">
        <f t="shared" si="228"/>
        <v>2</v>
      </c>
    </row>
    <row r="1077" spans="1:78" ht="15.5" x14ac:dyDescent="0.35">
      <c r="A1077"/>
      <c r="B1077"/>
      <c r="C1077"/>
      <c r="D1077"/>
      <c r="E1077"/>
      <c r="F1077"/>
      <c r="G1077"/>
      <c r="H1077"/>
      <c r="I1077"/>
      <c r="J1077"/>
      <c r="K1077"/>
      <c r="L1077"/>
      <c r="M1077"/>
      <c r="N1077"/>
      <c r="O1077"/>
      <c r="P1077"/>
      <c r="Q1077"/>
      <c r="R1077"/>
      <c r="S1077"/>
      <c r="T1077"/>
      <c r="U1077"/>
      <c r="V1077"/>
      <c r="W1077"/>
      <c r="X1077"/>
      <c r="Y1077"/>
      <c r="Z1077"/>
      <c r="AA1077"/>
      <c r="AB1077"/>
      <c r="AC1077"/>
      <c r="AD1077"/>
      <c r="AE1077"/>
      <c r="AF1077"/>
      <c r="AG1077"/>
      <c r="AH1077"/>
      <c r="AI1077"/>
      <c r="AJ1077"/>
      <c r="AK1077"/>
      <c r="AL1077"/>
      <c r="AM1077"/>
      <c r="AN1077"/>
      <c r="AO1077"/>
      <c r="AP1077"/>
      <c r="AQ1077"/>
      <c r="AR1077"/>
      <c r="AS1077"/>
      <c r="AT1077" s="12">
        <f>VLOOKUP($BR1077,Tables!$D$14:$I$27,2,FALSE)*W1077</f>
        <v>0</v>
      </c>
      <c r="AU1077" s="12">
        <f>VLOOKUP($BR1077,Tables!$D$14:$I$27,3,FALSE)</f>
        <v>0</v>
      </c>
      <c r="AV1077" s="12">
        <f>VLOOKUP($BR1077,Tables!$D$14:$I$27,4,FALSE)*W1077</f>
        <v>0</v>
      </c>
      <c r="AW1077" s="12">
        <f>VLOOKUP($BR1077,Tables!$D$14:$I$27,5,FALSE)*W1077</f>
        <v>0</v>
      </c>
      <c r="AX1077">
        <f>IF(ISERROR(VLOOKUP(V1077,Tables!$A$2:$B$27,2,FALSE))=TRUE,0,VLOOKUP(V1077,Tables!$A$2:$B$27,2,FALSE))*VLOOKUP(BR1077,Tables!$D$14:$J$27,7,FALSE)</f>
        <v>0</v>
      </c>
      <c r="AY1077">
        <f>IF(ISERROR(VLOOKUP(BS1077,Tables!$A$2:$B$31,2,FALSE))=TRUE,0,VLOOKUP(BS1077,Tables!$A$2:$B$31,2,FALSE))</f>
        <v>0</v>
      </c>
      <c r="AZ1077" s="12">
        <f>VLOOKUP($BR1077,Tables!$D$14:$K$27,8,FALSE)</f>
        <v>0</v>
      </c>
      <c r="BA1077" s="12">
        <f>IF(OR(BR1077="T150",BR1077="HYBT150"),W1077*Tables!$L$23,0)</f>
        <v>0</v>
      </c>
      <c r="BB1077" s="12">
        <f>IF(OR(BR1077="T200",BR1077="HYBT200"),W1077*Tables!$E$24,0)</f>
        <v>0</v>
      </c>
      <c r="BC1077" s="14">
        <f t="shared" si="219"/>
        <v>0</v>
      </c>
      <c r="BD1077" s="55" t="str">
        <f t="shared" si="231"/>
        <v/>
      </c>
      <c r="BE1077" s="55" t="str">
        <f t="shared" si="231"/>
        <v/>
      </c>
      <c r="BF1077" s="55" t="str">
        <f t="shared" si="231"/>
        <v/>
      </c>
      <c r="BG1077" s="55" t="str">
        <f t="shared" si="231"/>
        <v/>
      </c>
      <c r="BH1077" s="55" t="str">
        <f t="shared" si="231"/>
        <v/>
      </c>
      <c r="BI1077" s="55" t="str">
        <f t="shared" si="231"/>
        <v/>
      </c>
      <c r="BJ1077" s="55" t="str">
        <f t="shared" si="231"/>
        <v/>
      </c>
      <c r="BK1077" s="55" t="str">
        <f t="shared" si="231"/>
        <v/>
      </c>
      <c r="BL1077" s="55" t="str">
        <f t="shared" si="231"/>
        <v/>
      </c>
      <c r="BM1077" s="55" t="str">
        <f t="shared" si="231"/>
        <v/>
      </c>
      <c r="BN1077" s="55" t="str">
        <f t="shared" si="231"/>
        <v/>
      </c>
      <c r="BO1077" s="55" t="str">
        <f t="shared" si="231"/>
        <v/>
      </c>
      <c r="BP1077" s="55" t="str">
        <f t="shared" si="231"/>
        <v/>
      </c>
      <c r="BQ1077" s="55" t="str">
        <f t="shared" si="231"/>
        <v/>
      </c>
      <c r="BR1077" s="1" t="str">
        <f t="shared" si="220"/>
        <v>Base</v>
      </c>
      <c r="BS1077" s="1" t="str">
        <f t="shared" si="221"/>
        <v/>
      </c>
      <c r="BT1077" s="3">
        <f t="shared" si="222"/>
        <v>1</v>
      </c>
      <c r="BU1077" s="11">
        <f t="shared" si="223"/>
        <v>-0.94</v>
      </c>
      <c r="BV1077" s="11">
        <f t="shared" si="224"/>
        <v>-0.88</v>
      </c>
      <c r="BW1077" s="11">
        <f t="shared" si="225"/>
        <v>0</v>
      </c>
      <c r="BX1077" s="9">
        <f t="shared" si="226"/>
        <v>-0.94</v>
      </c>
      <c r="BY1077" s="9">
        <f t="shared" si="227"/>
        <v>-0.88</v>
      </c>
      <c r="BZ1077" s="9">
        <f t="shared" si="228"/>
        <v>2</v>
      </c>
    </row>
    <row r="1078" spans="1:78" ht="15.5" x14ac:dyDescent="0.35">
      <c r="A1078"/>
      <c r="B1078"/>
      <c r="C1078"/>
      <c r="D1078"/>
      <c r="E1078"/>
      <c r="F1078"/>
      <c r="G1078"/>
      <c r="H1078"/>
      <c r="I1078"/>
      <c r="J1078"/>
      <c r="K1078"/>
      <c r="L1078"/>
      <c r="M1078"/>
      <c r="N1078"/>
      <c r="O1078"/>
      <c r="P1078"/>
      <c r="Q1078"/>
      <c r="R1078"/>
      <c r="S1078"/>
      <c r="T1078"/>
      <c r="U1078"/>
      <c r="V1078"/>
      <c r="W1078"/>
      <c r="X1078"/>
      <c r="Y1078"/>
      <c r="Z1078"/>
      <c r="AA1078"/>
      <c r="AB1078"/>
      <c r="AC1078"/>
      <c r="AD1078"/>
      <c r="AE1078"/>
      <c r="AF1078"/>
      <c r="AG1078"/>
      <c r="AH1078"/>
      <c r="AI1078"/>
      <c r="AJ1078"/>
      <c r="AK1078"/>
      <c r="AL1078"/>
      <c r="AM1078"/>
      <c r="AN1078"/>
      <c r="AO1078"/>
      <c r="AP1078"/>
      <c r="AQ1078"/>
      <c r="AR1078"/>
      <c r="AS1078"/>
      <c r="AT1078" s="12">
        <f>VLOOKUP($BR1078,Tables!$D$14:$I$27,2,FALSE)*W1078</f>
        <v>0</v>
      </c>
      <c r="AU1078" s="12">
        <f>VLOOKUP($BR1078,Tables!$D$14:$I$27,3,FALSE)</f>
        <v>0</v>
      </c>
      <c r="AV1078" s="12">
        <f>VLOOKUP($BR1078,Tables!$D$14:$I$27,4,FALSE)*W1078</f>
        <v>0</v>
      </c>
      <c r="AW1078" s="12">
        <f>VLOOKUP($BR1078,Tables!$D$14:$I$27,5,FALSE)*W1078</f>
        <v>0</v>
      </c>
      <c r="AX1078">
        <f>IF(ISERROR(VLOOKUP(V1078,Tables!$A$2:$B$27,2,FALSE))=TRUE,0,VLOOKUP(V1078,Tables!$A$2:$B$27,2,FALSE))*VLOOKUP(BR1078,Tables!$D$14:$J$27,7,FALSE)</f>
        <v>0</v>
      </c>
      <c r="AY1078">
        <f>IF(ISERROR(VLOOKUP(BS1078,Tables!$A$2:$B$31,2,FALSE))=TRUE,0,VLOOKUP(BS1078,Tables!$A$2:$B$31,2,FALSE))</f>
        <v>0</v>
      </c>
      <c r="AZ1078" s="12">
        <f>VLOOKUP($BR1078,Tables!$D$14:$K$27,8,FALSE)</f>
        <v>0</v>
      </c>
      <c r="BA1078" s="12">
        <f>IF(OR(BR1078="T150",BR1078="HYBT150"),W1078*Tables!$L$23,0)</f>
        <v>0</v>
      </c>
      <c r="BB1078" s="12">
        <f>IF(OR(BR1078="T200",BR1078="HYBT200"),W1078*Tables!$E$24,0)</f>
        <v>0</v>
      </c>
      <c r="BC1078" s="14">
        <f t="shared" si="219"/>
        <v>0</v>
      </c>
      <c r="BD1078" s="55" t="str">
        <f t="shared" si="231"/>
        <v/>
      </c>
      <c r="BE1078" s="55" t="str">
        <f t="shared" si="231"/>
        <v/>
      </c>
      <c r="BF1078" s="55" t="str">
        <f t="shared" si="231"/>
        <v/>
      </c>
      <c r="BG1078" s="55" t="str">
        <f t="shared" si="231"/>
        <v/>
      </c>
      <c r="BH1078" s="55" t="str">
        <f t="shared" si="231"/>
        <v/>
      </c>
      <c r="BI1078" s="55" t="str">
        <f t="shared" si="231"/>
        <v/>
      </c>
      <c r="BJ1078" s="55" t="str">
        <f t="shared" si="231"/>
        <v/>
      </c>
      <c r="BK1078" s="55" t="str">
        <f t="shared" si="231"/>
        <v/>
      </c>
      <c r="BL1078" s="55" t="str">
        <f t="shared" si="231"/>
        <v/>
      </c>
      <c r="BM1078" s="55" t="str">
        <f t="shared" si="231"/>
        <v/>
      </c>
      <c r="BN1078" s="55" t="str">
        <f t="shared" si="231"/>
        <v/>
      </c>
      <c r="BO1078" s="55" t="str">
        <f t="shared" si="231"/>
        <v/>
      </c>
      <c r="BP1078" s="55" t="str">
        <f t="shared" si="231"/>
        <v/>
      </c>
      <c r="BQ1078" s="55" t="str">
        <f t="shared" si="231"/>
        <v/>
      </c>
      <c r="BR1078" s="1" t="str">
        <f t="shared" si="220"/>
        <v>Base</v>
      </c>
      <c r="BS1078" s="1" t="str">
        <f t="shared" si="221"/>
        <v/>
      </c>
      <c r="BT1078" s="3">
        <f t="shared" si="222"/>
        <v>1</v>
      </c>
      <c r="BU1078" s="11">
        <f t="shared" si="223"/>
        <v>-0.94</v>
      </c>
      <c r="BV1078" s="11">
        <f t="shared" si="224"/>
        <v>-0.88</v>
      </c>
      <c r="BW1078" s="11">
        <f t="shared" si="225"/>
        <v>0</v>
      </c>
      <c r="BX1078" s="9">
        <f t="shared" si="226"/>
        <v>-0.94</v>
      </c>
      <c r="BY1078" s="9">
        <f t="shared" si="227"/>
        <v>-0.88</v>
      </c>
      <c r="BZ1078" s="9">
        <f t="shared" si="228"/>
        <v>2</v>
      </c>
    </row>
    <row r="1079" spans="1:78" ht="15.5" x14ac:dyDescent="0.35">
      <c r="A1079"/>
      <c r="B1079"/>
      <c r="C1079"/>
      <c r="D1079"/>
      <c r="E1079"/>
      <c r="F1079"/>
      <c r="G1079"/>
      <c r="H1079"/>
      <c r="I1079"/>
      <c r="J1079"/>
      <c r="K1079"/>
      <c r="L1079"/>
      <c r="M1079"/>
      <c r="N1079"/>
      <c r="O1079"/>
      <c r="P1079"/>
      <c r="Q1079"/>
      <c r="R1079"/>
      <c r="S1079"/>
      <c r="T1079"/>
      <c r="U1079"/>
      <c r="V1079"/>
      <c r="W1079"/>
      <c r="X1079"/>
      <c r="Y1079"/>
      <c r="Z1079"/>
      <c r="AA1079"/>
      <c r="AB1079"/>
      <c r="AC1079"/>
      <c r="AD1079"/>
      <c r="AE1079"/>
      <c r="AF1079"/>
      <c r="AG1079"/>
      <c r="AH1079"/>
      <c r="AI1079"/>
      <c r="AJ1079"/>
      <c r="AK1079"/>
      <c r="AL1079"/>
      <c r="AM1079"/>
      <c r="AN1079"/>
      <c r="AO1079"/>
      <c r="AP1079"/>
      <c r="AQ1079"/>
      <c r="AR1079"/>
      <c r="AS1079"/>
      <c r="AT1079" s="12">
        <f>VLOOKUP($BR1079,Tables!$D$14:$I$27,2,FALSE)*W1079</f>
        <v>0</v>
      </c>
      <c r="AU1079" s="12">
        <f>VLOOKUP($BR1079,Tables!$D$14:$I$27,3,FALSE)</f>
        <v>0</v>
      </c>
      <c r="AV1079" s="12">
        <f>VLOOKUP($BR1079,Tables!$D$14:$I$27,4,FALSE)*W1079</f>
        <v>0</v>
      </c>
      <c r="AW1079" s="12">
        <f>VLOOKUP($BR1079,Tables!$D$14:$I$27,5,FALSE)*W1079</f>
        <v>0</v>
      </c>
      <c r="AX1079">
        <f>IF(ISERROR(VLOOKUP(V1079,Tables!$A$2:$B$27,2,FALSE))=TRUE,0,VLOOKUP(V1079,Tables!$A$2:$B$27,2,FALSE))*VLOOKUP(BR1079,Tables!$D$14:$J$27,7,FALSE)</f>
        <v>0</v>
      </c>
      <c r="AY1079">
        <f>IF(ISERROR(VLOOKUP(BS1079,Tables!$A$2:$B$31,2,FALSE))=TRUE,0,VLOOKUP(BS1079,Tables!$A$2:$B$31,2,FALSE))</f>
        <v>0</v>
      </c>
      <c r="AZ1079" s="12">
        <f>VLOOKUP($BR1079,Tables!$D$14:$K$27,8,FALSE)</f>
        <v>0</v>
      </c>
      <c r="BA1079" s="12">
        <f>IF(OR(BR1079="T150",BR1079="HYBT150"),W1079*Tables!$L$23,0)</f>
        <v>0</v>
      </c>
      <c r="BB1079" s="12">
        <f>IF(OR(BR1079="T200",BR1079="HYBT200"),W1079*Tables!$E$24,0)</f>
        <v>0</v>
      </c>
      <c r="BC1079" s="14">
        <f t="shared" si="219"/>
        <v>0</v>
      </c>
      <c r="BD1079" s="55" t="str">
        <f t="shared" si="231"/>
        <v/>
      </c>
      <c r="BE1079" s="55" t="str">
        <f t="shared" si="231"/>
        <v/>
      </c>
      <c r="BF1079" s="55" t="str">
        <f t="shared" si="231"/>
        <v/>
      </c>
      <c r="BG1079" s="55" t="str">
        <f t="shared" si="231"/>
        <v/>
      </c>
      <c r="BH1079" s="55" t="str">
        <f t="shared" si="231"/>
        <v/>
      </c>
      <c r="BI1079" s="55" t="str">
        <f t="shared" si="231"/>
        <v/>
      </c>
      <c r="BJ1079" s="55" t="str">
        <f t="shared" si="231"/>
        <v/>
      </c>
      <c r="BK1079" s="55" t="str">
        <f t="shared" si="231"/>
        <v/>
      </c>
      <c r="BL1079" s="55" t="str">
        <f t="shared" si="231"/>
        <v/>
      </c>
      <c r="BM1079" s="55" t="str">
        <f t="shared" si="231"/>
        <v/>
      </c>
      <c r="BN1079" s="55" t="str">
        <f t="shared" si="231"/>
        <v/>
      </c>
      <c r="BO1079" s="55" t="str">
        <f t="shared" si="231"/>
        <v/>
      </c>
      <c r="BP1079" s="55" t="str">
        <f t="shared" si="231"/>
        <v/>
      </c>
      <c r="BQ1079" s="55" t="str">
        <f t="shared" si="231"/>
        <v/>
      </c>
      <c r="BR1079" s="1" t="str">
        <f t="shared" si="220"/>
        <v>Base</v>
      </c>
      <c r="BS1079" s="1" t="str">
        <f t="shared" si="221"/>
        <v/>
      </c>
      <c r="BT1079" s="3">
        <f t="shared" si="222"/>
        <v>1</v>
      </c>
      <c r="BU1079" s="11">
        <f t="shared" si="223"/>
        <v>-0.94</v>
      </c>
      <c r="BV1079" s="11">
        <f t="shared" si="224"/>
        <v>-0.88</v>
      </c>
      <c r="BW1079" s="11">
        <f t="shared" si="225"/>
        <v>0</v>
      </c>
      <c r="BX1079" s="9">
        <f t="shared" si="226"/>
        <v>-0.94</v>
      </c>
      <c r="BY1079" s="9">
        <f t="shared" si="227"/>
        <v>-0.88</v>
      </c>
      <c r="BZ1079" s="9">
        <f t="shared" si="228"/>
        <v>2</v>
      </c>
    </row>
    <row r="1080" spans="1:78" ht="15.5" x14ac:dyDescent="0.35">
      <c r="A1080"/>
      <c r="B1080"/>
      <c r="C1080"/>
      <c r="D1080"/>
      <c r="E1080"/>
      <c r="F1080"/>
      <c r="G1080"/>
      <c r="H1080"/>
      <c r="I1080"/>
      <c r="J1080"/>
      <c r="K1080"/>
      <c r="L1080"/>
      <c r="M1080"/>
      <c r="N1080"/>
      <c r="O1080"/>
      <c r="P1080"/>
      <c r="Q1080"/>
      <c r="R1080"/>
      <c r="S1080"/>
      <c r="T1080"/>
      <c r="U1080"/>
      <c r="V1080"/>
      <c r="W1080"/>
      <c r="X1080"/>
      <c r="Y1080"/>
      <c r="Z1080"/>
      <c r="AA1080"/>
      <c r="AB1080"/>
      <c r="AC1080"/>
      <c r="AD1080"/>
      <c r="AE1080"/>
      <c r="AF1080"/>
      <c r="AG1080"/>
      <c r="AH1080"/>
      <c r="AI1080"/>
      <c r="AJ1080"/>
      <c r="AK1080"/>
      <c r="AL1080"/>
      <c r="AM1080"/>
      <c r="AN1080"/>
      <c r="AO1080"/>
      <c r="AP1080"/>
      <c r="AQ1080"/>
      <c r="AR1080"/>
      <c r="AS1080"/>
      <c r="AT1080" s="12">
        <f>VLOOKUP($BR1080,Tables!$D$14:$I$27,2,FALSE)*W1080</f>
        <v>0</v>
      </c>
      <c r="AU1080" s="12">
        <f>VLOOKUP($BR1080,Tables!$D$14:$I$27,3,FALSE)</f>
        <v>0</v>
      </c>
      <c r="AV1080" s="12">
        <f>VLOOKUP($BR1080,Tables!$D$14:$I$27,4,FALSE)*W1080</f>
        <v>0</v>
      </c>
      <c r="AW1080" s="12">
        <f>VLOOKUP($BR1080,Tables!$D$14:$I$27,5,FALSE)*W1080</f>
        <v>0</v>
      </c>
      <c r="AX1080">
        <f>IF(ISERROR(VLOOKUP(V1080,Tables!$A$2:$B$27,2,FALSE))=TRUE,0,VLOOKUP(V1080,Tables!$A$2:$B$27,2,FALSE))*VLOOKUP(BR1080,Tables!$D$14:$J$27,7,FALSE)</f>
        <v>0</v>
      </c>
      <c r="AY1080">
        <f>IF(ISERROR(VLOOKUP(BS1080,Tables!$A$2:$B$31,2,FALSE))=TRUE,0,VLOOKUP(BS1080,Tables!$A$2:$B$31,2,FALSE))</f>
        <v>0</v>
      </c>
      <c r="AZ1080" s="12">
        <f>VLOOKUP($BR1080,Tables!$D$14:$K$27,8,FALSE)</f>
        <v>0</v>
      </c>
      <c r="BA1080" s="12">
        <f>IF(OR(BR1080="T150",BR1080="HYBT150"),W1080*Tables!$L$23,0)</f>
        <v>0</v>
      </c>
      <c r="BB1080" s="12">
        <f>IF(OR(BR1080="T200",BR1080="HYBT200"),W1080*Tables!$E$24,0)</f>
        <v>0</v>
      </c>
      <c r="BC1080" s="14">
        <f t="shared" si="219"/>
        <v>0</v>
      </c>
      <c r="BD1080" s="55" t="str">
        <f t="shared" si="231"/>
        <v/>
      </c>
      <c r="BE1080" s="55" t="str">
        <f t="shared" si="231"/>
        <v/>
      </c>
      <c r="BF1080" s="55" t="str">
        <f t="shared" si="231"/>
        <v/>
      </c>
      <c r="BG1080" s="55" t="str">
        <f t="shared" si="231"/>
        <v/>
      </c>
      <c r="BH1080" s="55" t="str">
        <f t="shared" si="231"/>
        <v/>
      </c>
      <c r="BI1080" s="55" t="str">
        <f t="shared" si="231"/>
        <v/>
      </c>
      <c r="BJ1080" s="55" t="str">
        <f t="shared" si="231"/>
        <v/>
      </c>
      <c r="BK1080" s="55" t="str">
        <f t="shared" si="231"/>
        <v/>
      </c>
      <c r="BL1080" s="55" t="str">
        <f t="shared" si="231"/>
        <v/>
      </c>
      <c r="BM1080" s="55" t="str">
        <f t="shared" si="231"/>
        <v/>
      </c>
      <c r="BN1080" s="55" t="str">
        <f t="shared" si="231"/>
        <v/>
      </c>
      <c r="BO1080" s="55" t="str">
        <f t="shared" si="231"/>
        <v/>
      </c>
      <c r="BP1080" s="55" t="str">
        <f t="shared" si="231"/>
        <v/>
      </c>
      <c r="BQ1080" s="55" t="str">
        <f t="shared" si="231"/>
        <v/>
      </c>
      <c r="BR1080" s="1" t="str">
        <f t="shared" si="220"/>
        <v>Base</v>
      </c>
      <c r="BS1080" s="1" t="str">
        <f t="shared" si="221"/>
        <v/>
      </c>
      <c r="BT1080" s="3">
        <f t="shared" si="222"/>
        <v>1</v>
      </c>
      <c r="BU1080" s="11">
        <f t="shared" si="223"/>
        <v>-0.94</v>
      </c>
      <c r="BV1080" s="11">
        <f t="shared" si="224"/>
        <v>-0.88</v>
      </c>
      <c r="BW1080" s="11">
        <f t="shared" si="225"/>
        <v>0</v>
      </c>
      <c r="BX1080" s="9">
        <f t="shared" si="226"/>
        <v>-0.94</v>
      </c>
      <c r="BY1080" s="9">
        <f t="shared" si="227"/>
        <v>-0.88</v>
      </c>
      <c r="BZ1080" s="9">
        <f t="shared" si="228"/>
        <v>2</v>
      </c>
    </row>
    <row r="1081" spans="1:78" ht="15.5" x14ac:dyDescent="0.35">
      <c r="A1081"/>
      <c r="B1081"/>
      <c r="C1081"/>
      <c r="D1081"/>
      <c r="E1081"/>
      <c r="F1081"/>
      <c r="G1081"/>
      <c r="H1081"/>
      <c r="I1081"/>
      <c r="J1081"/>
      <c r="K1081"/>
      <c r="L1081"/>
      <c r="M1081"/>
      <c r="N1081"/>
      <c r="O1081"/>
      <c r="P1081"/>
      <c r="Q1081"/>
      <c r="R1081"/>
      <c r="S1081"/>
      <c r="T1081"/>
      <c r="U1081"/>
      <c r="V1081"/>
      <c r="W1081"/>
      <c r="X1081"/>
      <c r="Y1081"/>
      <c r="Z1081"/>
      <c r="AA1081"/>
      <c r="AB1081"/>
      <c r="AC1081"/>
      <c r="AD1081"/>
      <c r="AE1081"/>
      <c r="AF1081"/>
      <c r="AG1081"/>
      <c r="AH1081"/>
      <c r="AI1081"/>
      <c r="AJ1081"/>
      <c r="AK1081"/>
      <c r="AL1081"/>
      <c r="AM1081"/>
      <c r="AN1081"/>
      <c r="AO1081"/>
      <c r="AP1081"/>
      <c r="AQ1081"/>
      <c r="AR1081"/>
      <c r="AS1081"/>
      <c r="AT1081" s="12">
        <f>VLOOKUP($BR1081,Tables!$D$14:$I$27,2,FALSE)*W1081</f>
        <v>0</v>
      </c>
      <c r="AU1081" s="12">
        <f>VLOOKUP($BR1081,Tables!$D$14:$I$27,3,FALSE)</f>
        <v>0</v>
      </c>
      <c r="AV1081" s="12">
        <f>VLOOKUP($BR1081,Tables!$D$14:$I$27,4,FALSE)*W1081</f>
        <v>0</v>
      </c>
      <c r="AW1081" s="12">
        <f>VLOOKUP($BR1081,Tables!$D$14:$I$27,5,FALSE)*W1081</f>
        <v>0</v>
      </c>
      <c r="AX1081">
        <f>IF(ISERROR(VLOOKUP(V1081,Tables!$A$2:$B$27,2,FALSE))=TRUE,0,VLOOKUP(V1081,Tables!$A$2:$B$27,2,FALSE))*VLOOKUP(BR1081,Tables!$D$14:$J$27,7,FALSE)</f>
        <v>0</v>
      </c>
      <c r="AY1081">
        <f>IF(ISERROR(VLOOKUP(BS1081,Tables!$A$2:$B$31,2,FALSE))=TRUE,0,VLOOKUP(BS1081,Tables!$A$2:$B$31,2,FALSE))</f>
        <v>0</v>
      </c>
      <c r="AZ1081" s="12">
        <f>VLOOKUP($BR1081,Tables!$D$14:$K$27,8,FALSE)</f>
        <v>0</v>
      </c>
      <c r="BA1081" s="12">
        <f>IF(OR(BR1081="T150",BR1081="HYBT150"),W1081*Tables!$L$23,0)</f>
        <v>0</v>
      </c>
      <c r="BB1081" s="12">
        <f>IF(OR(BR1081="T200",BR1081="HYBT200"),W1081*Tables!$E$24,0)</f>
        <v>0</v>
      </c>
      <c r="BC1081" s="14">
        <f t="shared" ref="BC1081:BC1144" si="232">SUM(AT1081:BB1081)</f>
        <v>0</v>
      </c>
      <c r="BD1081" s="55" t="str">
        <f t="shared" si="231"/>
        <v/>
      </c>
      <c r="BE1081" s="55" t="str">
        <f t="shared" si="231"/>
        <v/>
      </c>
      <c r="BF1081" s="55" t="str">
        <f t="shared" si="231"/>
        <v/>
      </c>
      <c r="BG1081" s="55" t="str">
        <f t="shared" si="231"/>
        <v/>
      </c>
      <c r="BH1081" s="55" t="str">
        <f t="shared" si="231"/>
        <v/>
      </c>
      <c r="BI1081" s="55" t="str">
        <f t="shared" si="231"/>
        <v/>
      </c>
      <c r="BJ1081" s="55" t="str">
        <f t="shared" si="231"/>
        <v/>
      </c>
      <c r="BK1081" s="55" t="str">
        <f t="shared" si="231"/>
        <v/>
      </c>
      <c r="BL1081" s="55" t="str">
        <f t="shared" si="231"/>
        <v/>
      </c>
      <c r="BM1081" s="55" t="str">
        <f t="shared" si="231"/>
        <v/>
      </c>
      <c r="BN1081" s="55" t="str">
        <f t="shared" si="231"/>
        <v/>
      </c>
      <c r="BO1081" s="55" t="str">
        <f t="shared" si="231"/>
        <v/>
      </c>
      <c r="BP1081" s="55" t="str">
        <f t="shared" si="231"/>
        <v/>
      </c>
      <c r="BQ1081" s="55" t="str">
        <f t="shared" si="231"/>
        <v/>
      </c>
      <c r="BR1081" s="1" t="str">
        <f t="shared" ref="BR1081:BR1144" si="233">IF(BD1081&amp;BE1081&amp;BF1081&amp;BG1081&amp;BH1081&amp;BI1081&amp;BJ1081&amp;BK1081&amp;BP1081&amp;BQ1081="","Base",BD1081&amp;BE1081&amp;BF1081&amp;BG1081&amp;BH1081&amp;BI1081&amp;BJ1081&amp;BK1081&amp;BP1081&amp;BQ1081)</f>
        <v>Base</v>
      </c>
      <c r="BS1081" s="1" t="str">
        <f t="shared" ref="BS1081:BS1144" si="234">IF(BL1081&amp;BM1081&amp;BN1081&amp;BO1081="","",BL1081&amp;BM1081&amp;BN1081&amp;BO1081)</f>
        <v/>
      </c>
      <c r="BT1081" s="3">
        <f t="shared" ref="BT1081:BT1144" si="235">J1081-I1081+1</f>
        <v>1</v>
      </c>
      <c r="BU1081" s="11">
        <f t="shared" ref="BU1081:BU1144" si="236">BT1081*0.06-1</f>
        <v>-0.94</v>
      </c>
      <c r="BV1081" s="11">
        <f t="shared" ref="BV1081:BV1144" si="237">BT1081*0.12-1</f>
        <v>-0.88</v>
      </c>
      <c r="BW1081" s="11">
        <f t="shared" ref="BW1081:BW1144" si="238">(BT1081-1)*0.84</f>
        <v>0</v>
      </c>
      <c r="BX1081" s="9">
        <f t="shared" ref="BX1081:BX1144" si="239">BU1081+I1081</f>
        <v>-0.94</v>
      </c>
      <c r="BY1081" s="9">
        <f t="shared" ref="BY1081:BY1144" si="240">BV1081+I1081</f>
        <v>-0.88</v>
      </c>
      <c r="BZ1081" s="9">
        <f t="shared" ref="BZ1081:BZ1144" si="241">IF(WEEKDAY(BW1081+I1081)=1,BW1081+I1081+1,IF(WEEKDAY(BW1081+I1081)=7,BW1081+I1081+2,BW1081+I1081))</f>
        <v>2</v>
      </c>
    </row>
    <row r="1082" spans="1:78" ht="15.5" x14ac:dyDescent="0.35">
      <c r="A1082"/>
      <c r="B1082"/>
      <c r="C1082"/>
      <c r="D1082"/>
      <c r="E1082"/>
      <c r="F1082"/>
      <c r="G1082"/>
      <c r="H1082"/>
      <c r="I1082"/>
      <c r="J1082"/>
      <c r="K1082"/>
      <c r="L1082"/>
      <c r="M1082"/>
      <c r="N1082"/>
      <c r="O1082"/>
      <c r="P1082"/>
      <c r="Q1082"/>
      <c r="R1082"/>
      <c r="S1082"/>
      <c r="T1082"/>
      <c r="U1082"/>
      <c r="V1082"/>
      <c r="W1082"/>
      <c r="X1082"/>
      <c r="Y1082"/>
      <c r="Z1082"/>
      <c r="AA1082"/>
      <c r="AB1082"/>
      <c r="AC1082"/>
      <c r="AD1082"/>
      <c r="AE1082"/>
      <c r="AF1082"/>
      <c r="AG1082"/>
      <c r="AH1082"/>
      <c r="AI1082"/>
      <c r="AJ1082"/>
      <c r="AK1082"/>
      <c r="AL1082"/>
      <c r="AM1082"/>
      <c r="AN1082"/>
      <c r="AO1082"/>
      <c r="AP1082"/>
      <c r="AQ1082"/>
      <c r="AR1082"/>
      <c r="AS1082"/>
      <c r="AT1082" s="12">
        <f>VLOOKUP($BR1082,Tables!$D$14:$I$27,2,FALSE)*W1082</f>
        <v>0</v>
      </c>
      <c r="AU1082" s="12">
        <f>VLOOKUP($BR1082,Tables!$D$14:$I$27,3,FALSE)</f>
        <v>0</v>
      </c>
      <c r="AV1082" s="12">
        <f>VLOOKUP($BR1082,Tables!$D$14:$I$27,4,FALSE)*W1082</f>
        <v>0</v>
      </c>
      <c r="AW1082" s="12">
        <f>VLOOKUP($BR1082,Tables!$D$14:$I$27,5,FALSE)*W1082</f>
        <v>0</v>
      </c>
      <c r="AX1082">
        <f>IF(ISERROR(VLOOKUP(V1082,Tables!$A$2:$B$27,2,FALSE))=TRUE,0,VLOOKUP(V1082,Tables!$A$2:$B$27,2,FALSE))*VLOOKUP(BR1082,Tables!$D$14:$J$27,7,FALSE)</f>
        <v>0</v>
      </c>
      <c r="AY1082">
        <f>IF(ISERROR(VLOOKUP(BS1082,Tables!$A$2:$B$31,2,FALSE))=TRUE,0,VLOOKUP(BS1082,Tables!$A$2:$B$31,2,FALSE))</f>
        <v>0</v>
      </c>
      <c r="AZ1082" s="12">
        <f>VLOOKUP($BR1082,Tables!$D$14:$K$27,8,FALSE)</f>
        <v>0</v>
      </c>
      <c r="BA1082" s="12">
        <f>IF(OR(BR1082="T150",BR1082="HYBT150"),W1082*Tables!$L$23,0)</f>
        <v>0</v>
      </c>
      <c r="BB1082" s="12">
        <f>IF(OR(BR1082="T200",BR1082="HYBT200"),W1082*Tables!$E$24,0)</f>
        <v>0</v>
      </c>
      <c r="BC1082" s="14">
        <f t="shared" si="232"/>
        <v>0</v>
      </c>
      <c r="BD1082" s="55" t="str">
        <f t="shared" si="231"/>
        <v/>
      </c>
      <c r="BE1082" s="55" t="str">
        <f t="shared" si="231"/>
        <v/>
      </c>
      <c r="BF1082" s="55" t="str">
        <f t="shared" si="231"/>
        <v/>
      </c>
      <c r="BG1082" s="55" t="str">
        <f t="shared" si="231"/>
        <v/>
      </c>
      <c r="BH1082" s="55" t="str">
        <f t="shared" si="231"/>
        <v/>
      </c>
      <c r="BI1082" s="55" t="str">
        <f t="shared" si="231"/>
        <v/>
      </c>
      <c r="BJ1082" s="55" t="str">
        <f t="shared" si="231"/>
        <v/>
      </c>
      <c r="BK1082" s="55" t="str">
        <f t="shared" si="231"/>
        <v/>
      </c>
      <c r="BL1082" s="55" t="str">
        <f t="shared" si="231"/>
        <v/>
      </c>
      <c r="BM1082" s="55" t="str">
        <f t="shared" si="231"/>
        <v/>
      </c>
      <c r="BN1082" s="55" t="str">
        <f t="shared" si="231"/>
        <v/>
      </c>
      <c r="BO1082" s="55" t="str">
        <f t="shared" si="231"/>
        <v/>
      </c>
      <c r="BP1082" s="55" t="str">
        <f t="shared" si="231"/>
        <v/>
      </c>
      <c r="BQ1082" s="55" t="str">
        <f t="shared" si="231"/>
        <v/>
      </c>
      <c r="BR1082" s="1" t="str">
        <f t="shared" si="233"/>
        <v>Base</v>
      </c>
      <c r="BS1082" s="1" t="str">
        <f t="shared" si="234"/>
        <v/>
      </c>
      <c r="BT1082" s="3">
        <f t="shared" si="235"/>
        <v>1</v>
      </c>
      <c r="BU1082" s="11">
        <f t="shared" si="236"/>
        <v>-0.94</v>
      </c>
      <c r="BV1082" s="11">
        <f t="shared" si="237"/>
        <v>-0.88</v>
      </c>
      <c r="BW1082" s="11">
        <f t="shared" si="238"/>
        <v>0</v>
      </c>
      <c r="BX1082" s="9">
        <f t="shared" si="239"/>
        <v>-0.94</v>
      </c>
      <c r="BY1082" s="9">
        <f t="shared" si="240"/>
        <v>-0.88</v>
      </c>
      <c r="BZ1082" s="9">
        <f t="shared" si="241"/>
        <v>2</v>
      </c>
    </row>
    <row r="1083" spans="1:78" ht="15.5" x14ac:dyDescent="0.35">
      <c r="A1083"/>
      <c r="B1083"/>
      <c r="C1083"/>
      <c r="D1083"/>
      <c r="E1083"/>
      <c r="F1083"/>
      <c r="G1083"/>
      <c r="H1083"/>
      <c r="I1083"/>
      <c r="J1083"/>
      <c r="K1083"/>
      <c r="L1083"/>
      <c r="M1083"/>
      <c r="N1083"/>
      <c r="O1083"/>
      <c r="P1083"/>
      <c r="Q1083"/>
      <c r="R1083"/>
      <c r="S1083"/>
      <c r="T1083"/>
      <c r="U1083"/>
      <c r="V1083"/>
      <c r="W1083"/>
      <c r="X1083"/>
      <c r="Y1083"/>
      <c r="Z1083"/>
      <c r="AA1083"/>
      <c r="AB1083"/>
      <c r="AC1083"/>
      <c r="AD1083"/>
      <c r="AE1083"/>
      <c r="AF1083"/>
      <c r="AG1083"/>
      <c r="AH1083"/>
      <c r="AI1083"/>
      <c r="AJ1083"/>
      <c r="AK1083"/>
      <c r="AL1083"/>
      <c r="AM1083"/>
      <c r="AN1083"/>
      <c r="AO1083"/>
      <c r="AP1083"/>
      <c r="AQ1083"/>
      <c r="AR1083"/>
      <c r="AS1083"/>
      <c r="AT1083" s="12">
        <f>VLOOKUP($BR1083,Tables!$D$14:$I$27,2,FALSE)*W1083</f>
        <v>0</v>
      </c>
      <c r="AU1083" s="12">
        <f>VLOOKUP($BR1083,Tables!$D$14:$I$27,3,FALSE)</f>
        <v>0</v>
      </c>
      <c r="AV1083" s="12">
        <f>VLOOKUP($BR1083,Tables!$D$14:$I$27,4,FALSE)*W1083</f>
        <v>0</v>
      </c>
      <c r="AW1083" s="12">
        <f>VLOOKUP($BR1083,Tables!$D$14:$I$27,5,FALSE)*W1083</f>
        <v>0</v>
      </c>
      <c r="AX1083">
        <f>IF(ISERROR(VLOOKUP(V1083,Tables!$A$2:$B$27,2,FALSE))=TRUE,0,VLOOKUP(V1083,Tables!$A$2:$B$27,2,FALSE))*VLOOKUP(BR1083,Tables!$D$14:$J$27,7,FALSE)</f>
        <v>0</v>
      </c>
      <c r="AY1083">
        <f>IF(ISERROR(VLOOKUP(BS1083,Tables!$A$2:$B$31,2,FALSE))=TRUE,0,VLOOKUP(BS1083,Tables!$A$2:$B$31,2,FALSE))</f>
        <v>0</v>
      </c>
      <c r="AZ1083" s="12">
        <f>VLOOKUP($BR1083,Tables!$D$14:$K$27,8,FALSE)</f>
        <v>0</v>
      </c>
      <c r="BA1083" s="12">
        <f>IF(OR(BR1083="T150",BR1083="HYBT150"),W1083*Tables!$L$23,0)</f>
        <v>0</v>
      </c>
      <c r="BB1083" s="12">
        <f>IF(OR(BR1083="T200",BR1083="HYBT200"),W1083*Tables!$E$24,0)</f>
        <v>0</v>
      </c>
      <c r="BC1083" s="14">
        <f t="shared" si="232"/>
        <v>0</v>
      </c>
      <c r="BD1083" s="55" t="str">
        <f t="shared" si="231"/>
        <v/>
      </c>
      <c r="BE1083" s="55" t="str">
        <f t="shared" si="231"/>
        <v/>
      </c>
      <c r="BF1083" s="55" t="str">
        <f t="shared" si="231"/>
        <v/>
      </c>
      <c r="BG1083" s="55" t="str">
        <f t="shared" si="231"/>
        <v/>
      </c>
      <c r="BH1083" s="55" t="str">
        <f t="shared" si="231"/>
        <v/>
      </c>
      <c r="BI1083" s="55" t="str">
        <f t="shared" si="231"/>
        <v/>
      </c>
      <c r="BJ1083" s="55" t="str">
        <f t="shared" si="231"/>
        <v/>
      </c>
      <c r="BK1083" s="55" t="str">
        <f t="shared" si="231"/>
        <v/>
      </c>
      <c r="BL1083" s="55" t="str">
        <f t="shared" si="231"/>
        <v/>
      </c>
      <c r="BM1083" s="55" t="str">
        <f t="shared" si="231"/>
        <v/>
      </c>
      <c r="BN1083" s="55" t="str">
        <f t="shared" si="231"/>
        <v/>
      </c>
      <c r="BO1083" s="55" t="str">
        <f t="shared" si="231"/>
        <v/>
      </c>
      <c r="BP1083" s="55" t="str">
        <f t="shared" si="231"/>
        <v/>
      </c>
      <c r="BQ1083" s="55" t="str">
        <f t="shared" si="231"/>
        <v/>
      </c>
      <c r="BR1083" s="1" t="str">
        <f t="shared" si="233"/>
        <v>Base</v>
      </c>
      <c r="BS1083" s="1" t="str">
        <f t="shared" si="234"/>
        <v/>
      </c>
      <c r="BT1083" s="3">
        <f t="shared" si="235"/>
        <v>1</v>
      </c>
      <c r="BU1083" s="11">
        <f t="shared" si="236"/>
        <v>-0.94</v>
      </c>
      <c r="BV1083" s="11">
        <f t="shared" si="237"/>
        <v>-0.88</v>
      </c>
      <c r="BW1083" s="11">
        <f t="shared" si="238"/>
        <v>0</v>
      </c>
      <c r="BX1083" s="9">
        <f t="shared" si="239"/>
        <v>-0.94</v>
      </c>
      <c r="BY1083" s="9">
        <f t="shared" si="240"/>
        <v>-0.88</v>
      </c>
      <c r="BZ1083" s="9">
        <f t="shared" si="241"/>
        <v>2</v>
      </c>
    </row>
    <row r="1084" spans="1:78" ht="15.5" x14ac:dyDescent="0.35">
      <c r="A1084"/>
      <c r="B1084"/>
      <c r="C1084"/>
      <c r="D1084"/>
      <c r="E1084"/>
      <c r="F1084"/>
      <c r="G1084"/>
      <c r="H1084"/>
      <c r="I1084"/>
      <c r="J1084"/>
      <c r="K1084"/>
      <c r="L1084"/>
      <c r="M1084"/>
      <c r="N1084"/>
      <c r="O1084"/>
      <c r="P1084"/>
      <c r="Q1084"/>
      <c r="R1084"/>
      <c r="S1084"/>
      <c r="T1084"/>
      <c r="U1084"/>
      <c r="V1084"/>
      <c r="W1084"/>
      <c r="X1084"/>
      <c r="Y1084"/>
      <c r="Z1084"/>
      <c r="AA1084"/>
      <c r="AB1084"/>
      <c r="AC1084"/>
      <c r="AD1084"/>
      <c r="AE1084"/>
      <c r="AF1084"/>
      <c r="AG1084"/>
      <c r="AH1084"/>
      <c r="AI1084"/>
      <c r="AJ1084"/>
      <c r="AK1084"/>
      <c r="AL1084"/>
      <c r="AM1084"/>
      <c r="AN1084"/>
      <c r="AO1084"/>
      <c r="AP1084"/>
      <c r="AQ1084"/>
      <c r="AR1084"/>
      <c r="AS1084"/>
      <c r="AT1084" s="12">
        <f>VLOOKUP($BR1084,Tables!$D$14:$I$27,2,FALSE)*W1084</f>
        <v>0</v>
      </c>
      <c r="AU1084" s="12">
        <f>VLOOKUP($BR1084,Tables!$D$14:$I$27,3,FALSE)</f>
        <v>0</v>
      </c>
      <c r="AV1084" s="12">
        <f>VLOOKUP($BR1084,Tables!$D$14:$I$27,4,FALSE)*W1084</f>
        <v>0</v>
      </c>
      <c r="AW1084" s="12">
        <f>VLOOKUP($BR1084,Tables!$D$14:$I$27,5,FALSE)*W1084</f>
        <v>0</v>
      </c>
      <c r="AX1084">
        <f>IF(ISERROR(VLOOKUP(V1084,Tables!$A$2:$B$27,2,FALSE))=TRUE,0,VLOOKUP(V1084,Tables!$A$2:$B$27,2,FALSE))*VLOOKUP(BR1084,Tables!$D$14:$J$27,7,FALSE)</f>
        <v>0</v>
      </c>
      <c r="AY1084">
        <f>IF(ISERROR(VLOOKUP(BS1084,Tables!$A$2:$B$31,2,FALSE))=TRUE,0,VLOOKUP(BS1084,Tables!$A$2:$B$31,2,FALSE))</f>
        <v>0</v>
      </c>
      <c r="AZ1084" s="12">
        <f>VLOOKUP($BR1084,Tables!$D$14:$K$27,8,FALSE)</f>
        <v>0</v>
      </c>
      <c r="BA1084" s="12">
        <f>IF(OR(BR1084="T150",BR1084="HYBT150"),W1084*Tables!$L$23,0)</f>
        <v>0</v>
      </c>
      <c r="BB1084" s="12">
        <f>IF(OR(BR1084="T200",BR1084="HYBT200"),W1084*Tables!$E$24,0)</f>
        <v>0</v>
      </c>
      <c r="BC1084" s="14">
        <f t="shared" si="232"/>
        <v>0</v>
      </c>
      <c r="BD1084" s="55" t="str">
        <f t="shared" si="231"/>
        <v/>
      </c>
      <c r="BE1084" s="55" t="str">
        <f t="shared" si="231"/>
        <v/>
      </c>
      <c r="BF1084" s="55" t="str">
        <f t="shared" si="231"/>
        <v/>
      </c>
      <c r="BG1084" s="55" t="str">
        <f t="shared" si="231"/>
        <v/>
      </c>
      <c r="BH1084" s="55" t="str">
        <f t="shared" si="231"/>
        <v/>
      </c>
      <c r="BI1084" s="55" t="str">
        <f t="shared" si="231"/>
        <v/>
      </c>
      <c r="BJ1084" s="55" t="str">
        <f t="shared" si="231"/>
        <v/>
      </c>
      <c r="BK1084" s="55" t="str">
        <f t="shared" si="231"/>
        <v/>
      </c>
      <c r="BL1084" s="55" t="str">
        <f t="shared" si="231"/>
        <v/>
      </c>
      <c r="BM1084" s="55" t="str">
        <f t="shared" si="231"/>
        <v/>
      </c>
      <c r="BN1084" s="55" t="str">
        <f t="shared" si="231"/>
        <v/>
      </c>
      <c r="BO1084" s="55" t="str">
        <f t="shared" si="231"/>
        <v/>
      </c>
      <c r="BP1084" s="55" t="str">
        <f t="shared" si="231"/>
        <v/>
      </c>
      <c r="BQ1084" s="55" t="str">
        <f t="shared" si="231"/>
        <v/>
      </c>
      <c r="BR1084" s="1" t="str">
        <f t="shared" si="233"/>
        <v>Base</v>
      </c>
      <c r="BS1084" s="1" t="str">
        <f t="shared" si="234"/>
        <v/>
      </c>
      <c r="BT1084" s="3">
        <f t="shared" si="235"/>
        <v>1</v>
      </c>
      <c r="BU1084" s="11">
        <f t="shared" si="236"/>
        <v>-0.94</v>
      </c>
      <c r="BV1084" s="11">
        <f t="shared" si="237"/>
        <v>-0.88</v>
      </c>
      <c r="BW1084" s="11">
        <f t="shared" si="238"/>
        <v>0</v>
      </c>
      <c r="BX1084" s="9">
        <f t="shared" si="239"/>
        <v>-0.94</v>
      </c>
      <c r="BY1084" s="9">
        <f t="shared" si="240"/>
        <v>-0.88</v>
      </c>
      <c r="BZ1084" s="9">
        <f t="shared" si="241"/>
        <v>2</v>
      </c>
    </row>
    <row r="1085" spans="1:78" ht="15.5" x14ac:dyDescent="0.35">
      <c r="A1085"/>
      <c r="B1085"/>
      <c r="C1085"/>
      <c r="D1085"/>
      <c r="E1085"/>
      <c r="F1085"/>
      <c r="G1085"/>
      <c r="H1085"/>
      <c r="I1085"/>
      <c r="J1085"/>
      <c r="K1085"/>
      <c r="L1085"/>
      <c r="M1085"/>
      <c r="N1085"/>
      <c r="O1085"/>
      <c r="P1085"/>
      <c r="Q1085"/>
      <c r="R1085"/>
      <c r="S1085"/>
      <c r="T1085"/>
      <c r="U1085"/>
      <c r="V1085"/>
      <c r="W1085"/>
      <c r="X1085"/>
      <c r="Y1085"/>
      <c r="Z1085"/>
      <c r="AA1085"/>
      <c r="AB1085"/>
      <c r="AC1085"/>
      <c r="AD1085"/>
      <c r="AE1085"/>
      <c r="AF1085"/>
      <c r="AG1085"/>
      <c r="AH1085"/>
      <c r="AI1085"/>
      <c r="AJ1085"/>
      <c r="AK1085"/>
      <c r="AL1085"/>
      <c r="AM1085"/>
      <c r="AN1085"/>
      <c r="AO1085"/>
      <c r="AP1085"/>
      <c r="AQ1085"/>
      <c r="AR1085"/>
      <c r="AS1085"/>
      <c r="AT1085" s="12">
        <f>VLOOKUP($BR1085,Tables!$D$14:$I$27,2,FALSE)*W1085</f>
        <v>0</v>
      </c>
      <c r="AU1085" s="12">
        <f>VLOOKUP($BR1085,Tables!$D$14:$I$27,3,FALSE)</f>
        <v>0</v>
      </c>
      <c r="AV1085" s="12">
        <f>VLOOKUP($BR1085,Tables!$D$14:$I$27,4,FALSE)*W1085</f>
        <v>0</v>
      </c>
      <c r="AW1085" s="12">
        <f>VLOOKUP($BR1085,Tables!$D$14:$I$27,5,FALSE)*W1085</f>
        <v>0</v>
      </c>
      <c r="AX1085">
        <f>IF(ISERROR(VLOOKUP(V1085,Tables!$A$2:$B$27,2,FALSE))=TRUE,0,VLOOKUP(V1085,Tables!$A$2:$B$27,2,FALSE))*VLOOKUP(BR1085,Tables!$D$14:$J$27,7,FALSE)</f>
        <v>0</v>
      </c>
      <c r="AY1085">
        <f>IF(ISERROR(VLOOKUP(BS1085,Tables!$A$2:$B$31,2,FALSE))=TRUE,0,VLOOKUP(BS1085,Tables!$A$2:$B$31,2,FALSE))</f>
        <v>0</v>
      </c>
      <c r="AZ1085" s="12">
        <f>VLOOKUP($BR1085,Tables!$D$14:$K$27,8,FALSE)</f>
        <v>0</v>
      </c>
      <c r="BA1085" s="12">
        <f>IF(OR(BR1085="T150",BR1085="HYBT150"),W1085*Tables!$L$23,0)</f>
        <v>0</v>
      </c>
      <c r="BB1085" s="12">
        <f>IF(OR(BR1085="T200",BR1085="HYBT200"),W1085*Tables!$E$24,0)</f>
        <v>0</v>
      </c>
      <c r="BC1085" s="14">
        <f t="shared" si="232"/>
        <v>0</v>
      </c>
      <c r="BD1085" s="55" t="str">
        <f t="shared" si="231"/>
        <v/>
      </c>
      <c r="BE1085" s="55" t="str">
        <f t="shared" si="231"/>
        <v/>
      </c>
      <c r="BF1085" s="55" t="str">
        <f t="shared" si="231"/>
        <v/>
      </c>
      <c r="BG1085" s="55" t="str">
        <f t="shared" si="231"/>
        <v/>
      </c>
      <c r="BH1085" s="55" t="str">
        <f t="shared" si="231"/>
        <v/>
      </c>
      <c r="BI1085" s="55" t="str">
        <f t="shared" si="231"/>
        <v/>
      </c>
      <c r="BJ1085" s="55" t="str">
        <f t="shared" si="231"/>
        <v/>
      </c>
      <c r="BK1085" s="55" t="str">
        <f t="shared" si="231"/>
        <v/>
      </c>
      <c r="BL1085" s="55" t="str">
        <f t="shared" si="231"/>
        <v/>
      </c>
      <c r="BM1085" s="55" t="str">
        <f t="shared" si="231"/>
        <v/>
      </c>
      <c r="BN1085" s="55" t="str">
        <f t="shared" si="231"/>
        <v/>
      </c>
      <c r="BO1085" s="55" t="str">
        <f t="shared" si="231"/>
        <v/>
      </c>
      <c r="BP1085" s="55" t="str">
        <f t="shared" si="231"/>
        <v/>
      </c>
      <c r="BQ1085" s="55" t="str">
        <f t="shared" si="231"/>
        <v/>
      </c>
      <c r="BR1085" s="1" t="str">
        <f t="shared" si="233"/>
        <v>Base</v>
      </c>
      <c r="BS1085" s="1" t="str">
        <f t="shared" si="234"/>
        <v/>
      </c>
      <c r="BT1085" s="3">
        <f t="shared" si="235"/>
        <v>1</v>
      </c>
      <c r="BU1085" s="11">
        <f t="shared" si="236"/>
        <v>-0.94</v>
      </c>
      <c r="BV1085" s="11">
        <f t="shared" si="237"/>
        <v>-0.88</v>
      </c>
      <c r="BW1085" s="11">
        <f t="shared" si="238"/>
        <v>0</v>
      </c>
      <c r="BX1085" s="9">
        <f t="shared" si="239"/>
        <v>-0.94</v>
      </c>
      <c r="BY1085" s="9">
        <f t="shared" si="240"/>
        <v>-0.88</v>
      </c>
      <c r="BZ1085" s="9">
        <f t="shared" si="241"/>
        <v>2</v>
      </c>
    </row>
    <row r="1086" spans="1:78" ht="15.5" x14ac:dyDescent="0.35">
      <c r="A1086"/>
      <c r="B1086"/>
      <c r="C1086"/>
      <c r="D1086"/>
      <c r="E1086"/>
      <c r="F1086"/>
      <c r="G1086"/>
      <c r="H1086"/>
      <c r="I1086"/>
      <c r="J1086"/>
      <c r="K1086"/>
      <c r="L1086"/>
      <c r="M1086"/>
      <c r="N1086"/>
      <c r="O1086"/>
      <c r="P1086"/>
      <c r="Q1086"/>
      <c r="R1086"/>
      <c r="S1086"/>
      <c r="T1086"/>
      <c r="U1086"/>
      <c r="V1086"/>
      <c r="W1086"/>
      <c r="X1086"/>
      <c r="Y1086"/>
      <c r="Z1086"/>
      <c r="AA1086"/>
      <c r="AB1086"/>
      <c r="AC1086"/>
      <c r="AD1086"/>
      <c r="AE1086"/>
      <c r="AF1086"/>
      <c r="AG1086"/>
      <c r="AH1086"/>
      <c r="AI1086"/>
      <c r="AJ1086"/>
      <c r="AK1086"/>
      <c r="AL1086"/>
      <c r="AM1086"/>
      <c r="AN1086"/>
      <c r="AO1086"/>
      <c r="AP1086"/>
      <c r="AQ1086"/>
      <c r="AR1086"/>
      <c r="AS1086"/>
      <c r="AT1086" s="12">
        <f>VLOOKUP($BR1086,Tables!$D$14:$I$27,2,FALSE)*W1086</f>
        <v>0</v>
      </c>
      <c r="AU1086" s="12">
        <f>VLOOKUP($BR1086,Tables!$D$14:$I$27,3,FALSE)</f>
        <v>0</v>
      </c>
      <c r="AV1086" s="12">
        <f>VLOOKUP($BR1086,Tables!$D$14:$I$27,4,FALSE)*W1086</f>
        <v>0</v>
      </c>
      <c r="AW1086" s="12">
        <f>VLOOKUP($BR1086,Tables!$D$14:$I$27,5,FALSE)*W1086</f>
        <v>0</v>
      </c>
      <c r="AX1086">
        <f>IF(ISERROR(VLOOKUP(V1086,Tables!$A$2:$B$27,2,FALSE))=TRUE,0,VLOOKUP(V1086,Tables!$A$2:$B$27,2,FALSE))*VLOOKUP(BR1086,Tables!$D$14:$J$27,7,FALSE)</f>
        <v>0</v>
      </c>
      <c r="AY1086">
        <f>IF(ISERROR(VLOOKUP(BS1086,Tables!$A$2:$B$31,2,FALSE))=TRUE,0,VLOOKUP(BS1086,Tables!$A$2:$B$31,2,FALSE))</f>
        <v>0</v>
      </c>
      <c r="AZ1086" s="12">
        <f>VLOOKUP($BR1086,Tables!$D$14:$K$27,8,FALSE)</f>
        <v>0</v>
      </c>
      <c r="BA1086" s="12">
        <f>IF(OR(BR1086="T150",BR1086="HYBT150"),W1086*Tables!$L$23,0)</f>
        <v>0</v>
      </c>
      <c r="BB1086" s="12">
        <f>IF(OR(BR1086="T200",BR1086="HYBT200"),W1086*Tables!$E$24,0)</f>
        <v>0</v>
      </c>
      <c r="BC1086" s="14">
        <f t="shared" si="232"/>
        <v>0</v>
      </c>
      <c r="BD1086" s="55" t="str">
        <f t="shared" si="231"/>
        <v/>
      </c>
      <c r="BE1086" s="55" t="str">
        <f t="shared" si="231"/>
        <v/>
      </c>
      <c r="BF1086" s="55" t="str">
        <f t="shared" si="231"/>
        <v/>
      </c>
      <c r="BG1086" s="55" t="str">
        <f t="shared" si="231"/>
        <v/>
      </c>
      <c r="BH1086" s="55" t="str">
        <f t="shared" si="231"/>
        <v/>
      </c>
      <c r="BI1086" s="55" t="str">
        <f t="shared" si="231"/>
        <v/>
      </c>
      <c r="BJ1086" s="55" t="str">
        <f t="shared" si="231"/>
        <v/>
      </c>
      <c r="BK1086" s="55" t="str">
        <f t="shared" si="231"/>
        <v/>
      </c>
      <c r="BL1086" s="55" t="str">
        <f t="shared" si="231"/>
        <v/>
      </c>
      <c r="BM1086" s="55" t="str">
        <f t="shared" si="231"/>
        <v/>
      </c>
      <c r="BN1086" s="55" t="str">
        <f t="shared" si="231"/>
        <v/>
      </c>
      <c r="BO1086" s="55" t="str">
        <f t="shared" si="231"/>
        <v/>
      </c>
      <c r="BP1086" s="55" t="str">
        <f t="shared" si="231"/>
        <v/>
      </c>
      <c r="BQ1086" s="55" t="str">
        <f t="shared" si="231"/>
        <v/>
      </c>
      <c r="BR1086" s="1" t="str">
        <f t="shared" si="233"/>
        <v>Base</v>
      </c>
      <c r="BS1086" s="1" t="str">
        <f t="shared" si="234"/>
        <v/>
      </c>
      <c r="BT1086" s="3">
        <f t="shared" si="235"/>
        <v>1</v>
      </c>
      <c r="BU1086" s="11">
        <f t="shared" si="236"/>
        <v>-0.94</v>
      </c>
      <c r="BV1086" s="11">
        <f t="shared" si="237"/>
        <v>-0.88</v>
      </c>
      <c r="BW1086" s="11">
        <f t="shared" si="238"/>
        <v>0</v>
      </c>
      <c r="BX1086" s="9">
        <f t="shared" si="239"/>
        <v>-0.94</v>
      </c>
      <c r="BY1086" s="9">
        <f t="shared" si="240"/>
        <v>-0.88</v>
      </c>
      <c r="BZ1086" s="9">
        <f t="shared" si="241"/>
        <v>2</v>
      </c>
    </row>
    <row r="1087" spans="1:78" ht="15.5" x14ac:dyDescent="0.35">
      <c r="A1087"/>
      <c r="B1087"/>
      <c r="C1087"/>
      <c r="D1087"/>
      <c r="E1087"/>
      <c r="F1087"/>
      <c r="G1087"/>
      <c r="H1087"/>
      <c r="I1087"/>
      <c r="J1087"/>
      <c r="K1087"/>
      <c r="L1087"/>
      <c r="M1087"/>
      <c r="N1087"/>
      <c r="O1087"/>
      <c r="P1087"/>
      <c r="Q1087"/>
      <c r="R1087"/>
      <c r="S1087"/>
      <c r="T1087"/>
      <c r="U1087"/>
      <c r="V1087"/>
      <c r="W1087"/>
      <c r="X1087"/>
      <c r="Y1087"/>
      <c r="Z1087"/>
      <c r="AA1087"/>
      <c r="AB1087"/>
      <c r="AC1087"/>
      <c r="AD1087"/>
      <c r="AE1087"/>
      <c r="AF1087"/>
      <c r="AG1087"/>
      <c r="AH1087"/>
      <c r="AI1087"/>
      <c r="AJ1087"/>
      <c r="AK1087"/>
      <c r="AL1087"/>
      <c r="AM1087"/>
      <c r="AN1087"/>
      <c r="AO1087"/>
      <c r="AP1087"/>
      <c r="AQ1087"/>
      <c r="AR1087"/>
      <c r="AS1087"/>
      <c r="AT1087" s="12">
        <f>VLOOKUP($BR1087,Tables!$D$14:$I$27,2,FALSE)*W1087</f>
        <v>0</v>
      </c>
      <c r="AU1087" s="12">
        <f>VLOOKUP($BR1087,Tables!$D$14:$I$27,3,FALSE)</f>
        <v>0</v>
      </c>
      <c r="AV1087" s="12">
        <f>VLOOKUP($BR1087,Tables!$D$14:$I$27,4,FALSE)*W1087</f>
        <v>0</v>
      </c>
      <c r="AW1087" s="12">
        <f>VLOOKUP($BR1087,Tables!$D$14:$I$27,5,FALSE)*W1087</f>
        <v>0</v>
      </c>
      <c r="AX1087">
        <f>IF(ISERROR(VLOOKUP(V1087,Tables!$A$2:$B$27,2,FALSE))=TRUE,0,VLOOKUP(V1087,Tables!$A$2:$B$27,2,FALSE))*VLOOKUP(BR1087,Tables!$D$14:$J$27,7,FALSE)</f>
        <v>0</v>
      </c>
      <c r="AY1087">
        <f>IF(ISERROR(VLOOKUP(BS1087,Tables!$A$2:$B$31,2,FALSE))=TRUE,0,VLOOKUP(BS1087,Tables!$A$2:$B$31,2,FALSE))</f>
        <v>0</v>
      </c>
      <c r="AZ1087" s="12">
        <f>VLOOKUP($BR1087,Tables!$D$14:$K$27,8,FALSE)</f>
        <v>0</v>
      </c>
      <c r="BA1087" s="12">
        <f>IF(OR(BR1087="T150",BR1087="HYBT150"),W1087*Tables!$L$23,0)</f>
        <v>0</v>
      </c>
      <c r="BB1087" s="12">
        <f>IF(OR(BR1087="T200",BR1087="HYBT200"),W1087*Tables!$E$24,0)</f>
        <v>0</v>
      </c>
      <c r="BC1087" s="14">
        <f t="shared" si="232"/>
        <v>0</v>
      </c>
      <c r="BD1087" s="55" t="str">
        <f t="shared" si="231"/>
        <v/>
      </c>
      <c r="BE1087" s="55" t="str">
        <f t="shared" si="231"/>
        <v/>
      </c>
      <c r="BF1087" s="55" t="str">
        <f t="shared" si="231"/>
        <v/>
      </c>
      <c r="BG1087" s="55" t="str">
        <f t="shared" si="231"/>
        <v/>
      </c>
      <c r="BH1087" s="55" t="str">
        <f t="shared" si="231"/>
        <v/>
      </c>
      <c r="BI1087" s="55" t="str">
        <f t="shared" si="231"/>
        <v/>
      </c>
      <c r="BJ1087" s="55" t="str">
        <f t="shared" si="231"/>
        <v/>
      </c>
      <c r="BK1087" s="55" t="str">
        <f t="shared" si="231"/>
        <v/>
      </c>
      <c r="BL1087" s="55" t="str">
        <f t="shared" si="231"/>
        <v/>
      </c>
      <c r="BM1087" s="55" t="str">
        <f t="shared" ref="BD1087:BQ1105" si="242">IF(ISERROR(SEARCHB(" "&amp;BM$1&amp;" "," "&amp;$L1087&amp;" "))=TRUE,"",BM$1)</f>
        <v/>
      </c>
      <c r="BN1087" s="55" t="str">
        <f t="shared" si="242"/>
        <v/>
      </c>
      <c r="BO1087" s="55" t="str">
        <f t="shared" si="242"/>
        <v/>
      </c>
      <c r="BP1087" s="55" t="str">
        <f t="shared" si="242"/>
        <v/>
      </c>
      <c r="BQ1087" s="55" t="str">
        <f t="shared" si="242"/>
        <v/>
      </c>
      <c r="BR1087" s="1" t="str">
        <f t="shared" si="233"/>
        <v>Base</v>
      </c>
      <c r="BS1087" s="1" t="str">
        <f t="shared" si="234"/>
        <v/>
      </c>
      <c r="BT1087" s="3">
        <f t="shared" si="235"/>
        <v>1</v>
      </c>
      <c r="BU1087" s="11">
        <f t="shared" si="236"/>
        <v>-0.94</v>
      </c>
      <c r="BV1087" s="11">
        <f t="shared" si="237"/>
        <v>-0.88</v>
      </c>
      <c r="BW1087" s="11">
        <f t="shared" si="238"/>
        <v>0</v>
      </c>
      <c r="BX1087" s="9">
        <f t="shared" si="239"/>
        <v>-0.94</v>
      </c>
      <c r="BY1087" s="9">
        <f t="shared" si="240"/>
        <v>-0.88</v>
      </c>
      <c r="BZ1087" s="9">
        <f t="shared" si="241"/>
        <v>2</v>
      </c>
    </row>
    <row r="1088" spans="1:78" ht="15.5" x14ac:dyDescent="0.35">
      <c r="A1088"/>
      <c r="B1088"/>
      <c r="C1088"/>
      <c r="D1088"/>
      <c r="E1088"/>
      <c r="F1088"/>
      <c r="G1088"/>
      <c r="H1088"/>
      <c r="I1088"/>
      <c r="J1088"/>
      <c r="K1088"/>
      <c r="L1088"/>
      <c r="M1088"/>
      <c r="N1088"/>
      <c r="O1088"/>
      <c r="P1088"/>
      <c r="Q1088"/>
      <c r="R1088"/>
      <c r="S1088"/>
      <c r="T1088"/>
      <c r="U1088"/>
      <c r="V1088"/>
      <c r="W1088"/>
      <c r="X1088"/>
      <c r="Y1088"/>
      <c r="Z1088"/>
      <c r="AA1088"/>
      <c r="AB1088"/>
      <c r="AC1088"/>
      <c r="AD1088"/>
      <c r="AE1088"/>
      <c r="AF1088"/>
      <c r="AG1088"/>
      <c r="AH1088"/>
      <c r="AI1088"/>
      <c r="AJ1088"/>
      <c r="AK1088"/>
      <c r="AL1088"/>
      <c r="AM1088"/>
      <c r="AN1088"/>
      <c r="AO1088"/>
      <c r="AP1088"/>
      <c r="AQ1088"/>
      <c r="AR1088"/>
      <c r="AS1088"/>
      <c r="AT1088" s="12">
        <f>VLOOKUP($BR1088,Tables!$D$14:$I$27,2,FALSE)*W1088</f>
        <v>0</v>
      </c>
      <c r="AU1088" s="12">
        <f>VLOOKUP($BR1088,Tables!$D$14:$I$27,3,FALSE)</f>
        <v>0</v>
      </c>
      <c r="AV1088" s="12">
        <f>VLOOKUP($BR1088,Tables!$D$14:$I$27,4,FALSE)*W1088</f>
        <v>0</v>
      </c>
      <c r="AW1088" s="12">
        <f>VLOOKUP($BR1088,Tables!$D$14:$I$27,5,FALSE)*W1088</f>
        <v>0</v>
      </c>
      <c r="AX1088">
        <f>IF(ISERROR(VLOOKUP(V1088,Tables!$A$2:$B$27,2,FALSE))=TRUE,0,VLOOKUP(V1088,Tables!$A$2:$B$27,2,FALSE))*VLOOKUP(BR1088,Tables!$D$14:$J$27,7,FALSE)</f>
        <v>0</v>
      </c>
      <c r="AY1088">
        <f>IF(ISERROR(VLOOKUP(BS1088,Tables!$A$2:$B$31,2,FALSE))=TRUE,0,VLOOKUP(BS1088,Tables!$A$2:$B$31,2,FALSE))</f>
        <v>0</v>
      </c>
      <c r="AZ1088" s="12">
        <f>VLOOKUP($BR1088,Tables!$D$14:$K$27,8,FALSE)</f>
        <v>0</v>
      </c>
      <c r="BA1088" s="12">
        <f>IF(OR(BR1088="T150",BR1088="HYBT150"),W1088*Tables!$L$23,0)</f>
        <v>0</v>
      </c>
      <c r="BB1088" s="12">
        <f>IF(OR(BR1088="T200",BR1088="HYBT200"),W1088*Tables!$E$24,0)</f>
        <v>0</v>
      </c>
      <c r="BC1088" s="14">
        <f t="shared" si="232"/>
        <v>0</v>
      </c>
      <c r="BD1088" s="55" t="str">
        <f t="shared" si="242"/>
        <v/>
      </c>
      <c r="BE1088" s="55" t="str">
        <f t="shared" si="242"/>
        <v/>
      </c>
      <c r="BF1088" s="55" t="str">
        <f t="shared" si="242"/>
        <v/>
      </c>
      <c r="BG1088" s="55" t="str">
        <f t="shared" si="242"/>
        <v/>
      </c>
      <c r="BH1088" s="55" t="str">
        <f t="shared" si="242"/>
        <v/>
      </c>
      <c r="BI1088" s="55" t="str">
        <f t="shared" si="242"/>
        <v/>
      </c>
      <c r="BJ1088" s="55" t="str">
        <f t="shared" si="242"/>
        <v/>
      </c>
      <c r="BK1088" s="55" t="str">
        <f t="shared" si="242"/>
        <v/>
      </c>
      <c r="BL1088" s="55" t="str">
        <f t="shared" si="242"/>
        <v/>
      </c>
      <c r="BM1088" s="55" t="str">
        <f t="shared" si="242"/>
        <v/>
      </c>
      <c r="BN1088" s="55" t="str">
        <f t="shared" si="242"/>
        <v/>
      </c>
      <c r="BO1088" s="55" t="str">
        <f t="shared" si="242"/>
        <v/>
      </c>
      <c r="BP1088" s="55" t="str">
        <f t="shared" si="242"/>
        <v/>
      </c>
      <c r="BQ1088" s="55" t="str">
        <f t="shared" si="242"/>
        <v/>
      </c>
      <c r="BR1088" s="1" t="str">
        <f t="shared" si="233"/>
        <v>Base</v>
      </c>
      <c r="BS1088" s="1" t="str">
        <f t="shared" si="234"/>
        <v/>
      </c>
      <c r="BT1088" s="3">
        <f t="shared" si="235"/>
        <v>1</v>
      </c>
      <c r="BU1088" s="11">
        <f t="shared" si="236"/>
        <v>-0.94</v>
      </c>
      <c r="BV1088" s="11">
        <f t="shared" si="237"/>
        <v>-0.88</v>
      </c>
      <c r="BW1088" s="11">
        <f t="shared" si="238"/>
        <v>0</v>
      </c>
      <c r="BX1088" s="9">
        <f t="shared" si="239"/>
        <v>-0.94</v>
      </c>
      <c r="BY1088" s="9">
        <f t="shared" si="240"/>
        <v>-0.88</v>
      </c>
      <c r="BZ1088" s="9">
        <f t="shared" si="241"/>
        <v>2</v>
      </c>
    </row>
    <row r="1089" spans="1:78" ht="15.5" x14ac:dyDescent="0.35">
      <c r="A1089"/>
      <c r="B1089"/>
      <c r="C1089"/>
      <c r="D1089"/>
      <c r="E1089"/>
      <c r="F1089"/>
      <c r="G1089"/>
      <c r="H1089"/>
      <c r="I1089"/>
      <c r="J1089"/>
      <c r="K1089"/>
      <c r="L1089"/>
      <c r="M1089"/>
      <c r="N1089"/>
      <c r="O1089"/>
      <c r="P1089"/>
      <c r="Q1089"/>
      <c r="R1089"/>
      <c r="S1089"/>
      <c r="T1089"/>
      <c r="U1089"/>
      <c r="V1089"/>
      <c r="W1089"/>
      <c r="X1089"/>
      <c r="Y1089"/>
      <c r="Z1089"/>
      <c r="AA1089"/>
      <c r="AB1089"/>
      <c r="AC1089"/>
      <c r="AD1089"/>
      <c r="AE1089"/>
      <c r="AF1089"/>
      <c r="AG1089"/>
      <c r="AH1089"/>
      <c r="AI1089"/>
      <c r="AJ1089"/>
      <c r="AK1089"/>
      <c r="AL1089"/>
      <c r="AM1089"/>
      <c r="AN1089"/>
      <c r="AO1089"/>
      <c r="AP1089"/>
      <c r="AQ1089"/>
      <c r="AR1089"/>
      <c r="AS1089"/>
      <c r="AT1089" s="12">
        <f>VLOOKUP($BR1089,Tables!$D$14:$I$27,2,FALSE)*W1089</f>
        <v>0</v>
      </c>
      <c r="AU1089" s="12">
        <f>VLOOKUP($BR1089,Tables!$D$14:$I$27,3,FALSE)</f>
        <v>0</v>
      </c>
      <c r="AV1089" s="12">
        <f>VLOOKUP($BR1089,Tables!$D$14:$I$27,4,FALSE)*W1089</f>
        <v>0</v>
      </c>
      <c r="AW1089" s="12">
        <f>VLOOKUP($BR1089,Tables!$D$14:$I$27,5,FALSE)*W1089</f>
        <v>0</v>
      </c>
      <c r="AX1089">
        <f>IF(ISERROR(VLOOKUP(V1089,Tables!$A$2:$B$27,2,FALSE))=TRUE,0,VLOOKUP(V1089,Tables!$A$2:$B$27,2,FALSE))*VLOOKUP(BR1089,Tables!$D$14:$J$27,7,FALSE)</f>
        <v>0</v>
      </c>
      <c r="AY1089">
        <f>IF(ISERROR(VLOOKUP(BS1089,Tables!$A$2:$B$31,2,FALSE))=TRUE,0,VLOOKUP(BS1089,Tables!$A$2:$B$31,2,FALSE))</f>
        <v>0</v>
      </c>
      <c r="AZ1089" s="12">
        <f>VLOOKUP($BR1089,Tables!$D$14:$K$27,8,FALSE)</f>
        <v>0</v>
      </c>
      <c r="BA1089" s="12">
        <f>IF(OR(BR1089="T150",BR1089="HYBT150"),W1089*Tables!$L$23,0)</f>
        <v>0</v>
      </c>
      <c r="BB1089" s="12">
        <f>IF(OR(BR1089="T200",BR1089="HYBT200"),W1089*Tables!$E$24,0)</f>
        <v>0</v>
      </c>
      <c r="BC1089" s="14">
        <f t="shared" si="232"/>
        <v>0</v>
      </c>
      <c r="BD1089" s="55" t="str">
        <f t="shared" si="242"/>
        <v/>
      </c>
      <c r="BE1089" s="55" t="str">
        <f t="shared" si="242"/>
        <v/>
      </c>
      <c r="BF1089" s="55" t="str">
        <f t="shared" si="242"/>
        <v/>
      </c>
      <c r="BG1089" s="55" t="str">
        <f t="shared" si="242"/>
        <v/>
      </c>
      <c r="BH1089" s="55" t="str">
        <f t="shared" si="242"/>
        <v/>
      </c>
      <c r="BI1089" s="55" t="str">
        <f t="shared" si="242"/>
        <v/>
      </c>
      <c r="BJ1089" s="55" t="str">
        <f t="shared" si="242"/>
        <v/>
      </c>
      <c r="BK1089" s="55" t="str">
        <f t="shared" si="242"/>
        <v/>
      </c>
      <c r="BL1089" s="55" t="str">
        <f t="shared" si="242"/>
        <v/>
      </c>
      <c r="BM1089" s="55" t="str">
        <f t="shared" si="242"/>
        <v/>
      </c>
      <c r="BN1089" s="55" t="str">
        <f t="shared" si="242"/>
        <v/>
      </c>
      <c r="BO1089" s="55" t="str">
        <f t="shared" si="242"/>
        <v/>
      </c>
      <c r="BP1089" s="55" t="str">
        <f t="shared" si="242"/>
        <v/>
      </c>
      <c r="BQ1089" s="55" t="str">
        <f t="shared" si="242"/>
        <v/>
      </c>
      <c r="BR1089" s="1" t="str">
        <f t="shared" si="233"/>
        <v>Base</v>
      </c>
      <c r="BS1089" s="1" t="str">
        <f t="shared" si="234"/>
        <v/>
      </c>
      <c r="BT1089" s="3">
        <f t="shared" si="235"/>
        <v>1</v>
      </c>
      <c r="BU1089" s="11">
        <f t="shared" si="236"/>
        <v>-0.94</v>
      </c>
      <c r="BV1089" s="11">
        <f t="shared" si="237"/>
        <v>-0.88</v>
      </c>
      <c r="BW1089" s="11">
        <f t="shared" si="238"/>
        <v>0</v>
      </c>
      <c r="BX1089" s="9">
        <f t="shared" si="239"/>
        <v>-0.94</v>
      </c>
      <c r="BY1089" s="9">
        <f t="shared" si="240"/>
        <v>-0.88</v>
      </c>
      <c r="BZ1089" s="9">
        <f t="shared" si="241"/>
        <v>2</v>
      </c>
    </row>
    <row r="1090" spans="1:78" ht="15.5" x14ac:dyDescent="0.35">
      <c r="A1090"/>
      <c r="B1090"/>
      <c r="C1090"/>
      <c r="D1090"/>
      <c r="E1090"/>
      <c r="F1090"/>
      <c r="G1090"/>
      <c r="H1090"/>
      <c r="I1090"/>
      <c r="J1090"/>
      <c r="K1090"/>
      <c r="L1090"/>
      <c r="M1090"/>
      <c r="N1090"/>
      <c r="O1090"/>
      <c r="P1090"/>
      <c r="Q1090"/>
      <c r="R1090"/>
      <c r="S1090"/>
      <c r="T1090"/>
      <c r="U1090"/>
      <c r="V1090"/>
      <c r="W1090"/>
      <c r="X1090"/>
      <c r="Y1090"/>
      <c r="Z1090"/>
      <c r="AA1090"/>
      <c r="AB1090"/>
      <c r="AC1090"/>
      <c r="AD1090"/>
      <c r="AE1090"/>
      <c r="AF1090"/>
      <c r="AG1090"/>
      <c r="AH1090"/>
      <c r="AI1090"/>
      <c r="AJ1090"/>
      <c r="AK1090"/>
      <c r="AL1090"/>
      <c r="AM1090"/>
      <c r="AN1090"/>
      <c r="AO1090"/>
      <c r="AP1090"/>
      <c r="AQ1090"/>
      <c r="AR1090"/>
      <c r="AS1090"/>
      <c r="AT1090" s="12">
        <f>VLOOKUP($BR1090,Tables!$D$14:$I$27,2,FALSE)*W1090</f>
        <v>0</v>
      </c>
      <c r="AU1090" s="12">
        <f>VLOOKUP($BR1090,Tables!$D$14:$I$27,3,FALSE)</f>
        <v>0</v>
      </c>
      <c r="AV1090" s="12">
        <f>VLOOKUP($BR1090,Tables!$D$14:$I$27,4,FALSE)*W1090</f>
        <v>0</v>
      </c>
      <c r="AW1090" s="12">
        <f>VLOOKUP($BR1090,Tables!$D$14:$I$27,5,FALSE)*W1090</f>
        <v>0</v>
      </c>
      <c r="AX1090">
        <f>IF(ISERROR(VLOOKUP(V1090,Tables!$A$2:$B$27,2,FALSE))=TRUE,0,VLOOKUP(V1090,Tables!$A$2:$B$27,2,FALSE))*VLOOKUP(BR1090,Tables!$D$14:$J$27,7,FALSE)</f>
        <v>0</v>
      </c>
      <c r="AY1090">
        <f>IF(ISERROR(VLOOKUP(BS1090,Tables!$A$2:$B$31,2,FALSE))=TRUE,0,VLOOKUP(BS1090,Tables!$A$2:$B$31,2,FALSE))</f>
        <v>0</v>
      </c>
      <c r="AZ1090" s="12">
        <f>VLOOKUP($BR1090,Tables!$D$14:$K$27,8,FALSE)</f>
        <v>0</v>
      </c>
      <c r="BA1090" s="12">
        <f>IF(OR(BR1090="T150",BR1090="HYBT150"),W1090*Tables!$L$23,0)</f>
        <v>0</v>
      </c>
      <c r="BB1090" s="12">
        <f>IF(OR(BR1090="T200",BR1090="HYBT200"),W1090*Tables!$E$24,0)</f>
        <v>0</v>
      </c>
      <c r="BC1090" s="14">
        <f t="shared" si="232"/>
        <v>0</v>
      </c>
      <c r="BD1090" s="55" t="str">
        <f t="shared" si="242"/>
        <v/>
      </c>
      <c r="BE1090" s="55" t="str">
        <f t="shared" si="242"/>
        <v/>
      </c>
      <c r="BF1090" s="55" t="str">
        <f t="shared" si="242"/>
        <v/>
      </c>
      <c r="BG1090" s="55" t="str">
        <f t="shared" si="242"/>
        <v/>
      </c>
      <c r="BH1090" s="55" t="str">
        <f t="shared" si="242"/>
        <v/>
      </c>
      <c r="BI1090" s="55" t="str">
        <f t="shared" si="242"/>
        <v/>
      </c>
      <c r="BJ1090" s="55" t="str">
        <f t="shared" si="242"/>
        <v/>
      </c>
      <c r="BK1090" s="55" t="str">
        <f t="shared" si="242"/>
        <v/>
      </c>
      <c r="BL1090" s="55" t="str">
        <f t="shared" si="242"/>
        <v/>
      </c>
      <c r="BM1090" s="55" t="str">
        <f t="shared" si="242"/>
        <v/>
      </c>
      <c r="BN1090" s="55" t="str">
        <f t="shared" si="242"/>
        <v/>
      </c>
      <c r="BO1090" s="55" t="str">
        <f t="shared" si="242"/>
        <v/>
      </c>
      <c r="BP1090" s="55" t="str">
        <f t="shared" si="242"/>
        <v/>
      </c>
      <c r="BQ1090" s="55" t="str">
        <f t="shared" si="242"/>
        <v/>
      </c>
      <c r="BR1090" s="1" t="str">
        <f t="shared" si="233"/>
        <v>Base</v>
      </c>
      <c r="BS1090" s="1" t="str">
        <f t="shared" si="234"/>
        <v/>
      </c>
      <c r="BT1090" s="3">
        <f t="shared" si="235"/>
        <v>1</v>
      </c>
      <c r="BU1090" s="11">
        <f t="shared" si="236"/>
        <v>-0.94</v>
      </c>
      <c r="BV1090" s="11">
        <f t="shared" si="237"/>
        <v>-0.88</v>
      </c>
      <c r="BW1090" s="11">
        <f t="shared" si="238"/>
        <v>0</v>
      </c>
      <c r="BX1090" s="9">
        <f t="shared" si="239"/>
        <v>-0.94</v>
      </c>
      <c r="BY1090" s="9">
        <f t="shared" si="240"/>
        <v>-0.88</v>
      </c>
      <c r="BZ1090" s="9">
        <f t="shared" si="241"/>
        <v>2</v>
      </c>
    </row>
    <row r="1091" spans="1:78" ht="15.5" x14ac:dyDescent="0.35">
      <c r="A1091"/>
      <c r="B1091"/>
      <c r="C1091"/>
      <c r="D1091"/>
      <c r="E1091"/>
      <c r="F1091"/>
      <c r="G1091"/>
      <c r="H1091"/>
      <c r="I1091"/>
      <c r="J1091"/>
      <c r="K1091"/>
      <c r="L1091"/>
      <c r="M1091"/>
      <c r="N1091"/>
      <c r="O1091"/>
      <c r="P1091"/>
      <c r="Q1091"/>
      <c r="R1091"/>
      <c r="S1091"/>
      <c r="T1091"/>
      <c r="U1091"/>
      <c r="V1091"/>
      <c r="W1091"/>
      <c r="X1091"/>
      <c r="Y1091"/>
      <c r="Z1091"/>
      <c r="AA1091"/>
      <c r="AB1091"/>
      <c r="AC1091"/>
      <c r="AD1091"/>
      <c r="AE1091"/>
      <c r="AF1091"/>
      <c r="AG1091"/>
      <c r="AH1091"/>
      <c r="AI1091"/>
      <c r="AJ1091"/>
      <c r="AK1091"/>
      <c r="AL1091"/>
      <c r="AM1091"/>
      <c r="AN1091"/>
      <c r="AO1091"/>
      <c r="AP1091"/>
      <c r="AQ1091"/>
      <c r="AR1091"/>
      <c r="AS1091"/>
      <c r="AT1091" s="12">
        <f>VLOOKUP($BR1091,Tables!$D$14:$I$27,2,FALSE)*W1091</f>
        <v>0</v>
      </c>
      <c r="AU1091" s="12">
        <f>VLOOKUP($BR1091,Tables!$D$14:$I$27,3,FALSE)</f>
        <v>0</v>
      </c>
      <c r="AV1091" s="12">
        <f>VLOOKUP($BR1091,Tables!$D$14:$I$27,4,FALSE)*W1091</f>
        <v>0</v>
      </c>
      <c r="AW1091" s="12">
        <f>VLOOKUP($BR1091,Tables!$D$14:$I$27,5,FALSE)*W1091</f>
        <v>0</v>
      </c>
      <c r="AX1091">
        <f>IF(ISERROR(VLOOKUP(V1091,Tables!$A$2:$B$27,2,FALSE))=TRUE,0,VLOOKUP(V1091,Tables!$A$2:$B$27,2,FALSE))*VLOOKUP(BR1091,Tables!$D$14:$J$27,7,FALSE)</f>
        <v>0</v>
      </c>
      <c r="AY1091">
        <f>IF(ISERROR(VLOOKUP(BS1091,Tables!$A$2:$B$31,2,FALSE))=TRUE,0,VLOOKUP(BS1091,Tables!$A$2:$B$31,2,FALSE))</f>
        <v>0</v>
      </c>
      <c r="AZ1091" s="12">
        <f>VLOOKUP($BR1091,Tables!$D$14:$K$27,8,FALSE)</f>
        <v>0</v>
      </c>
      <c r="BA1091" s="12">
        <f>IF(OR(BR1091="T150",BR1091="HYBT150"),W1091*Tables!$L$23,0)</f>
        <v>0</v>
      </c>
      <c r="BB1091" s="12">
        <f>IF(OR(BR1091="T200",BR1091="HYBT200"),W1091*Tables!$E$24,0)</f>
        <v>0</v>
      </c>
      <c r="BC1091" s="14">
        <f t="shared" si="232"/>
        <v>0</v>
      </c>
      <c r="BD1091" s="55" t="str">
        <f t="shared" si="242"/>
        <v/>
      </c>
      <c r="BE1091" s="55" t="str">
        <f t="shared" si="242"/>
        <v/>
      </c>
      <c r="BF1091" s="55" t="str">
        <f t="shared" si="242"/>
        <v/>
      </c>
      <c r="BG1091" s="55" t="str">
        <f t="shared" si="242"/>
        <v/>
      </c>
      <c r="BH1091" s="55" t="str">
        <f t="shared" si="242"/>
        <v/>
      </c>
      <c r="BI1091" s="55" t="str">
        <f t="shared" si="242"/>
        <v/>
      </c>
      <c r="BJ1091" s="55" t="str">
        <f t="shared" si="242"/>
        <v/>
      </c>
      <c r="BK1091" s="55" t="str">
        <f t="shared" si="242"/>
        <v/>
      </c>
      <c r="BL1091" s="55" t="str">
        <f t="shared" si="242"/>
        <v/>
      </c>
      <c r="BM1091" s="55" t="str">
        <f t="shared" si="242"/>
        <v/>
      </c>
      <c r="BN1091" s="55" t="str">
        <f t="shared" si="242"/>
        <v/>
      </c>
      <c r="BO1091" s="55" t="str">
        <f t="shared" si="242"/>
        <v/>
      </c>
      <c r="BP1091" s="55" t="str">
        <f t="shared" si="242"/>
        <v/>
      </c>
      <c r="BQ1091" s="55" t="str">
        <f t="shared" si="242"/>
        <v/>
      </c>
      <c r="BR1091" s="1" t="str">
        <f t="shared" si="233"/>
        <v>Base</v>
      </c>
      <c r="BS1091" s="1" t="str">
        <f t="shared" si="234"/>
        <v/>
      </c>
      <c r="BT1091" s="3">
        <f t="shared" si="235"/>
        <v>1</v>
      </c>
      <c r="BU1091" s="11">
        <f t="shared" si="236"/>
        <v>-0.94</v>
      </c>
      <c r="BV1091" s="11">
        <f t="shared" si="237"/>
        <v>-0.88</v>
      </c>
      <c r="BW1091" s="11">
        <f t="shared" si="238"/>
        <v>0</v>
      </c>
      <c r="BX1091" s="9">
        <f t="shared" si="239"/>
        <v>-0.94</v>
      </c>
      <c r="BY1091" s="9">
        <f t="shared" si="240"/>
        <v>-0.88</v>
      </c>
      <c r="BZ1091" s="9">
        <f t="shared" si="241"/>
        <v>2</v>
      </c>
    </row>
    <row r="1092" spans="1:78" ht="15.5" x14ac:dyDescent="0.35">
      <c r="A1092"/>
      <c r="B1092"/>
      <c r="C1092"/>
      <c r="D1092"/>
      <c r="E1092"/>
      <c r="F1092"/>
      <c r="G1092"/>
      <c r="H1092"/>
      <c r="I1092"/>
      <c r="J1092"/>
      <c r="K1092"/>
      <c r="L1092"/>
      <c r="M1092"/>
      <c r="N1092"/>
      <c r="O1092"/>
      <c r="P1092"/>
      <c r="Q1092"/>
      <c r="R1092"/>
      <c r="S1092"/>
      <c r="T1092"/>
      <c r="U1092"/>
      <c r="V1092"/>
      <c r="W1092"/>
      <c r="X1092"/>
      <c r="Y1092"/>
      <c r="Z1092"/>
      <c r="AA1092"/>
      <c r="AB1092"/>
      <c r="AC1092"/>
      <c r="AD1092"/>
      <c r="AE1092"/>
      <c r="AF1092"/>
      <c r="AG1092"/>
      <c r="AH1092"/>
      <c r="AI1092"/>
      <c r="AJ1092"/>
      <c r="AK1092"/>
      <c r="AL1092"/>
      <c r="AM1092"/>
      <c r="AN1092"/>
      <c r="AO1092"/>
      <c r="AP1092"/>
      <c r="AQ1092"/>
      <c r="AR1092"/>
      <c r="AS1092"/>
      <c r="AT1092" s="12">
        <f>VLOOKUP($BR1092,Tables!$D$14:$I$27,2,FALSE)*W1092</f>
        <v>0</v>
      </c>
      <c r="AU1092" s="12">
        <f>VLOOKUP($BR1092,Tables!$D$14:$I$27,3,FALSE)</f>
        <v>0</v>
      </c>
      <c r="AV1092" s="12">
        <f>VLOOKUP($BR1092,Tables!$D$14:$I$27,4,FALSE)*W1092</f>
        <v>0</v>
      </c>
      <c r="AW1092" s="12">
        <f>VLOOKUP($BR1092,Tables!$D$14:$I$27,5,FALSE)*W1092</f>
        <v>0</v>
      </c>
      <c r="AX1092">
        <f>IF(ISERROR(VLOOKUP(V1092,Tables!$A$2:$B$27,2,FALSE))=TRUE,0,VLOOKUP(V1092,Tables!$A$2:$B$27,2,FALSE))*VLOOKUP(BR1092,Tables!$D$14:$J$27,7,FALSE)</f>
        <v>0</v>
      </c>
      <c r="AY1092">
        <f>IF(ISERROR(VLOOKUP(BS1092,Tables!$A$2:$B$31,2,FALSE))=TRUE,0,VLOOKUP(BS1092,Tables!$A$2:$B$31,2,FALSE))</f>
        <v>0</v>
      </c>
      <c r="AZ1092" s="12">
        <f>VLOOKUP($BR1092,Tables!$D$14:$K$27,8,FALSE)</f>
        <v>0</v>
      </c>
      <c r="BA1092" s="12">
        <f>IF(OR(BR1092="T150",BR1092="HYBT150"),W1092*Tables!$L$23,0)</f>
        <v>0</v>
      </c>
      <c r="BB1092" s="12">
        <f>IF(OR(BR1092="T200",BR1092="HYBT200"),W1092*Tables!$E$24,0)</f>
        <v>0</v>
      </c>
      <c r="BC1092" s="14">
        <f t="shared" si="232"/>
        <v>0</v>
      </c>
      <c r="BD1092" s="55" t="str">
        <f t="shared" si="242"/>
        <v/>
      </c>
      <c r="BE1092" s="55" t="str">
        <f t="shared" si="242"/>
        <v/>
      </c>
      <c r="BF1092" s="55" t="str">
        <f t="shared" si="242"/>
        <v/>
      </c>
      <c r="BG1092" s="55" t="str">
        <f t="shared" si="242"/>
        <v/>
      </c>
      <c r="BH1092" s="55" t="str">
        <f t="shared" si="242"/>
        <v/>
      </c>
      <c r="BI1092" s="55" t="str">
        <f t="shared" si="242"/>
        <v/>
      </c>
      <c r="BJ1092" s="55" t="str">
        <f t="shared" si="242"/>
        <v/>
      </c>
      <c r="BK1092" s="55" t="str">
        <f t="shared" si="242"/>
        <v/>
      </c>
      <c r="BL1092" s="55" t="str">
        <f t="shared" si="242"/>
        <v/>
      </c>
      <c r="BM1092" s="55" t="str">
        <f t="shared" si="242"/>
        <v/>
      </c>
      <c r="BN1092" s="55" t="str">
        <f t="shared" si="242"/>
        <v/>
      </c>
      <c r="BO1092" s="55" t="str">
        <f t="shared" si="242"/>
        <v/>
      </c>
      <c r="BP1092" s="55" t="str">
        <f t="shared" si="242"/>
        <v/>
      </c>
      <c r="BQ1092" s="55" t="str">
        <f t="shared" si="242"/>
        <v/>
      </c>
      <c r="BR1092" s="1" t="str">
        <f t="shared" si="233"/>
        <v>Base</v>
      </c>
      <c r="BS1092" s="1" t="str">
        <f t="shared" si="234"/>
        <v/>
      </c>
      <c r="BT1092" s="3">
        <f t="shared" si="235"/>
        <v>1</v>
      </c>
      <c r="BU1092" s="11">
        <f t="shared" si="236"/>
        <v>-0.94</v>
      </c>
      <c r="BV1092" s="11">
        <f t="shared" si="237"/>
        <v>-0.88</v>
      </c>
      <c r="BW1092" s="11">
        <f t="shared" si="238"/>
        <v>0</v>
      </c>
      <c r="BX1092" s="9">
        <f t="shared" si="239"/>
        <v>-0.94</v>
      </c>
      <c r="BY1092" s="9">
        <f t="shared" si="240"/>
        <v>-0.88</v>
      </c>
      <c r="BZ1092" s="9">
        <f t="shared" si="241"/>
        <v>2</v>
      </c>
    </row>
    <row r="1093" spans="1:78" ht="15.5" x14ac:dyDescent="0.35">
      <c r="A1093"/>
      <c r="B1093"/>
      <c r="C1093"/>
      <c r="D1093"/>
      <c r="E1093"/>
      <c r="F1093"/>
      <c r="G1093"/>
      <c r="H1093"/>
      <c r="I1093"/>
      <c r="J1093"/>
      <c r="K1093"/>
      <c r="L1093"/>
      <c r="M1093"/>
      <c r="N1093"/>
      <c r="O1093"/>
      <c r="P1093"/>
      <c r="Q1093"/>
      <c r="R1093"/>
      <c r="S1093"/>
      <c r="T1093"/>
      <c r="U1093"/>
      <c r="V1093"/>
      <c r="W1093"/>
      <c r="X1093"/>
      <c r="Y1093"/>
      <c r="Z1093"/>
      <c r="AA1093"/>
      <c r="AB1093"/>
      <c r="AC1093"/>
      <c r="AD1093"/>
      <c r="AE1093"/>
      <c r="AF1093"/>
      <c r="AG1093"/>
      <c r="AH1093"/>
      <c r="AI1093"/>
      <c r="AJ1093"/>
      <c r="AK1093"/>
      <c r="AL1093"/>
      <c r="AM1093"/>
      <c r="AN1093"/>
      <c r="AO1093"/>
      <c r="AP1093"/>
      <c r="AQ1093"/>
      <c r="AR1093"/>
      <c r="AS1093"/>
      <c r="AT1093" s="12">
        <f>VLOOKUP($BR1093,Tables!$D$14:$I$27,2,FALSE)*W1093</f>
        <v>0</v>
      </c>
      <c r="AU1093" s="12">
        <f>VLOOKUP($BR1093,Tables!$D$14:$I$27,3,FALSE)</f>
        <v>0</v>
      </c>
      <c r="AV1093" s="12">
        <f>VLOOKUP($BR1093,Tables!$D$14:$I$27,4,FALSE)*W1093</f>
        <v>0</v>
      </c>
      <c r="AW1093" s="12">
        <f>VLOOKUP($BR1093,Tables!$D$14:$I$27,5,FALSE)*W1093</f>
        <v>0</v>
      </c>
      <c r="AX1093">
        <f>IF(ISERROR(VLOOKUP(V1093,Tables!$A$2:$B$27,2,FALSE))=TRUE,0,VLOOKUP(V1093,Tables!$A$2:$B$27,2,FALSE))*VLOOKUP(BR1093,Tables!$D$14:$J$27,7,FALSE)</f>
        <v>0</v>
      </c>
      <c r="AY1093">
        <f>IF(ISERROR(VLOOKUP(BS1093,Tables!$A$2:$B$31,2,FALSE))=TRUE,0,VLOOKUP(BS1093,Tables!$A$2:$B$31,2,FALSE))</f>
        <v>0</v>
      </c>
      <c r="AZ1093" s="12">
        <f>VLOOKUP($BR1093,Tables!$D$14:$K$27,8,FALSE)</f>
        <v>0</v>
      </c>
      <c r="BA1093" s="12">
        <f>IF(OR(BR1093="T150",BR1093="HYBT150"),W1093*Tables!$L$23,0)</f>
        <v>0</v>
      </c>
      <c r="BB1093" s="12">
        <f>IF(OR(BR1093="T200",BR1093="HYBT200"),W1093*Tables!$E$24,0)</f>
        <v>0</v>
      </c>
      <c r="BC1093" s="14">
        <f t="shared" si="232"/>
        <v>0</v>
      </c>
      <c r="BD1093" s="55" t="str">
        <f t="shared" si="242"/>
        <v/>
      </c>
      <c r="BE1093" s="55" t="str">
        <f t="shared" si="242"/>
        <v/>
      </c>
      <c r="BF1093" s="55" t="str">
        <f t="shared" si="242"/>
        <v/>
      </c>
      <c r="BG1093" s="55" t="str">
        <f t="shared" si="242"/>
        <v/>
      </c>
      <c r="BH1093" s="55" t="str">
        <f t="shared" si="242"/>
        <v/>
      </c>
      <c r="BI1093" s="55" t="str">
        <f t="shared" si="242"/>
        <v/>
      </c>
      <c r="BJ1093" s="55" t="str">
        <f t="shared" si="242"/>
        <v/>
      </c>
      <c r="BK1093" s="55" t="str">
        <f t="shared" si="242"/>
        <v/>
      </c>
      <c r="BL1093" s="55" t="str">
        <f t="shared" si="242"/>
        <v/>
      </c>
      <c r="BM1093" s="55" t="str">
        <f t="shared" si="242"/>
        <v/>
      </c>
      <c r="BN1093" s="55" t="str">
        <f t="shared" si="242"/>
        <v/>
      </c>
      <c r="BO1093" s="55" t="str">
        <f t="shared" si="242"/>
        <v/>
      </c>
      <c r="BP1093" s="55" t="str">
        <f t="shared" si="242"/>
        <v/>
      </c>
      <c r="BQ1093" s="55" t="str">
        <f t="shared" si="242"/>
        <v/>
      </c>
      <c r="BR1093" s="1" t="str">
        <f t="shared" si="233"/>
        <v>Base</v>
      </c>
      <c r="BS1093" s="1" t="str">
        <f t="shared" si="234"/>
        <v/>
      </c>
      <c r="BT1093" s="3">
        <f t="shared" si="235"/>
        <v>1</v>
      </c>
      <c r="BU1093" s="11">
        <f t="shared" si="236"/>
        <v>-0.94</v>
      </c>
      <c r="BV1093" s="11">
        <f t="shared" si="237"/>
        <v>-0.88</v>
      </c>
      <c r="BW1093" s="11">
        <f t="shared" si="238"/>
        <v>0</v>
      </c>
      <c r="BX1093" s="9">
        <f t="shared" si="239"/>
        <v>-0.94</v>
      </c>
      <c r="BY1093" s="9">
        <f t="shared" si="240"/>
        <v>-0.88</v>
      </c>
      <c r="BZ1093" s="9">
        <f t="shared" si="241"/>
        <v>2</v>
      </c>
    </row>
    <row r="1094" spans="1:78" ht="15.5" x14ac:dyDescent="0.35">
      <c r="A1094"/>
      <c r="B1094"/>
      <c r="C1094"/>
      <c r="D1094"/>
      <c r="E1094"/>
      <c r="F1094"/>
      <c r="G1094"/>
      <c r="H1094"/>
      <c r="I1094"/>
      <c r="J1094"/>
      <c r="K1094"/>
      <c r="L1094"/>
      <c r="M1094"/>
      <c r="N1094"/>
      <c r="O1094"/>
      <c r="P1094"/>
      <c r="Q1094"/>
      <c r="R1094"/>
      <c r="S1094"/>
      <c r="T1094"/>
      <c r="U1094"/>
      <c r="V1094"/>
      <c r="W1094"/>
      <c r="X1094"/>
      <c r="Y1094"/>
      <c r="Z1094"/>
      <c r="AA1094"/>
      <c r="AB1094"/>
      <c r="AC1094"/>
      <c r="AD1094"/>
      <c r="AE1094"/>
      <c r="AF1094"/>
      <c r="AG1094"/>
      <c r="AH1094"/>
      <c r="AI1094"/>
      <c r="AJ1094"/>
      <c r="AK1094"/>
      <c r="AL1094"/>
      <c r="AM1094"/>
      <c r="AN1094"/>
      <c r="AO1094"/>
      <c r="AP1094"/>
      <c r="AQ1094"/>
      <c r="AR1094"/>
      <c r="AS1094"/>
      <c r="AT1094" s="12">
        <f>VLOOKUP($BR1094,Tables!$D$14:$I$27,2,FALSE)*W1094</f>
        <v>0</v>
      </c>
      <c r="AU1094" s="12">
        <f>VLOOKUP($BR1094,Tables!$D$14:$I$27,3,FALSE)</f>
        <v>0</v>
      </c>
      <c r="AV1094" s="12">
        <f>VLOOKUP($BR1094,Tables!$D$14:$I$27,4,FALSE)*W1094</f>
        <v>0</v>
      </c>
      <c r="AW1094" s="12">
        <f>VLOOKUP($BR1094,Tables!$D$14:$I$27,5,FALSE)*W1094</f>
        <v>0</v>
      </c>
      <c r="AX1094">
        <f>IF(ISERROR(VLOOKUP(V1094,Tables!$A$2:$B$27,2,FALSE))=TRUE,0,VLOOKUP(V1094,Tables!$A$2:$B$27,2,FALSE))*VLOOKUP(BR1094,Tables!$D$14:$J$27,7,FALSE)</f>
        <v>0</v>
      </c>
      <c r="AY1094">
        <f>IF(ISERROR(VLOOKUP(BS1094,Tables!$A$2:$B$31,2,FALSE))=TRUE,0,VLOOKUP(BS1094,Tables!$A$2:$B$31,2,FALSE))</f>
        <v>0</v>
      </c>
      <c r="AZ1094" s="12">
        <f>VLOOKUP($BR1094,Tables!$D$14:$K$27,8,FALSE)</f>
        <v>0</v>
      </c>
      <c r="BA1094" s="12">
        <f>IF(OR(BR1094="T150",BR1094="HYBT150"),W1094*Tables!$L$23,0)</f>
        <v>0</v>
      </c>
      <c r="BB1094" s="12">
        <f>IF(OR(BR1094="T200",BR1094="HYBT200"),W1094*Tables!$E$24,0)</f>
        <v>0</v>
      </c>
      <c r="BC1094" s="14">
        <f t="shared" si="232"/>
        <v>0</v>
      </c>
      <c r="BD1094" s="55" t="str">
        <f t="shared" si="242"/>
        <v/>
      </c>
      <c r="BE1094" s="55" t="str">
        <f t="shared" si="242"/>
        <v/>
      </c>
      <c r="BF1094" s="55" t="str">
        <f t="shared" si="242"/>
        <v/>
      </c>
      <c r="BG1094" s="55" t="str">
        <f t="shared" si="242"/>
        <v/>
      </c>
      <c r="BH1094" s="55" t="str">
        <f t="shared" si="242"/>
        <v/>
      </c>
      <c r="BI1094" s="55" t="str">
        <f t="shared" si="242"/>
        <v/>
      </c>
      <c r="BJ1094" s="55" t="str">
        <f t="shared" si="242"/>
        <v/>
      </c>
      <c r="BK1094" s="55" t="str">
        <f t="shared" si="242"/>
        <v/>
      </c>
      <c r="BL1094" s="55" t="str">
        <f t="shared" si="242"/>
        <v/>
      </c>
      <c r="BM1094" s="55" t="str">
        <f t="shared" si="242"/>
        <v/>
      </c>
      <c r="BN1094" s="55" t="str">
        <f t="shared" si="242"/>
        <v/>
      </c>
      <c r="BO1094" s="55" t="str">
        <f t="shared" si="242"/>
        <v/>
      </c>
      <c r="BP1094" s="55" t="str">
        <f t="shared" si="242"/>
        <v/>
      </c>
      <c r="BQ1094" s="55" t="str">
        <f t="shared" si="242"/>
        <v/>
      </c>
      <c r="BR1094" s="1" t="str">
        <f t="shared" si="233"/>
        <v>Base</v>
      </c>
      <c r="BS1094" s="1" t="str">
        <f t="shared" si="234"/>
        <v/>
      </c>
      <c r="BT1094" s="3">
        <f t="shared" si="235"/>
        <v>1</v>
      </c>
      <c r="BU1094" s="11">
        <f t="shared" si="236"/>
        <v>-0.94</v>
      </c>
      <c r="BV1094" s="11">
        <f t="shared" si="237"/>
        <v>-0.88</v>
      </c>
      <c r="BW1094" s="11">
        <f t="shared" si="238"/>
        <v>0</v>
      </c>
      <c r="BX1094" s="9">
        <f t="shared" si="239"/>
        <v>-0.94</v>
      </c>
      <c r="BY1094" s="9">
        <f t="shared" si="240"/>
        <v>-0.88</v>
      </c>
      <c r="BZ1094" s="9">
        <f t="shared" si="241"/>
        <v>2</v>
      </c>
    </row>
    <row r="1095" spans="1:78" ht="15.5" x14ac:dyDescent="0.35">
      <c r="A1095"/>
      <c r="B1095"/>
      <c r="C1095"/>
      <c r="D1095"/>
      <c r="E1095"/>
      <c r="F1095"/>
      <c r="G1095"/>
      <c r="H1095"/>
      <c r="I1095"/>
      <c r="J1095"/>
      <c r="K1095"/>
      <c r="L1095"/>
      <c r="M1095"/>
      <c r="N1095"/>
      <c r="O1095"/>
      <c r="P1095"/>
      <c r="Q1095"/>
      <c r="R1095"/>
      <c r="S1095"/>
      <c r="T1095"/>
      <c r="U1095"/>
      <c r="V1095"/>
      <c r="W1095"/>
      <c r="X1095"/>
      <c r="Y1095"/>
      <c r="Z1095"/>
      <c r="AA1095"/>
      <c r="AB1095"/>
      <c r="AC1095"/>
      <c r="AD1095"/>
      <c r="AE1095"/>
      <c r="AF1095"/>
      <c r="AG1095"/>
      <c r="AH1095"/>
      <c r="AI1095"/>
      <c r="AJ1095"/>
      <c r="AK1095"/>
      <c r="AL1095"/>
      <c r="AM1095"/>
      <c r="AN1095"/>
      <c r="AO1095"/>
      <c r="AP1095"/>
      <c r="AQ1095"/>
      <c r="AR1095"/>
      <c r="AS1095"/>
      <c r="AT1095" s="12">
        <f>VLOOKUP($BR1095,Tables!$D$14:$I$27,2,FALSE)*W1095</f>
        <v>0</v>
      </c>
      <c r="AU1095" s="12">
        <f>VLOOKUP($BR1095,Tables!$D$14:$I$27,3,FALSE)</f>
        <v>0</v>
      </c>
      <c r="AV1095" s="12">
        <f>VLOOKUP($BR1095,Tables!$D$14:$I$27,4,FALSE)*W1095</f>
        <v>0</v>
      </c>
      <c r="AW1095" s="12">
        <f>VLOOKUP($BR1095,Tables!$D$14:$I$27,5,FALSE)*W1095</f>
        <v>0</v>
      </c>
      <c r="AX1095">
        <f>IF(ISERROR(VLOOKUP(V1095,Tables!$A$2:$B$27,2,FALSE))=TRUE,0,VLOOKUP(V1095,Tables!$A$2:$B$27,2,FALSE))*VLOOKUP(BR1095,Tables!$D$14:$J$27,7,FALSE)</f>
        <v>0</v>
      </c>
      <c r="AY1095">
        <f>IF(ISERROR(VLOOKUP(BS1095,Tables!$A$2:$B$31,2,FALSE))=TRUE,0,VLOOKUP(BS1095,Tables!$A$2:$B$31,2,FALSE))</f>
        <v>0</v>
      </c>
      <c r="AZ1095" s="12">
        <f>VLOOKUP($BR1095,Tables!$D$14:$K$27,8,FALSE)</f>
        <v>0</v>
      </c>
      <c r="BA1095" s="12">
        <f>IF(OR(BR1095="T150",BR1095="HYBT150"),W1095*Tables!$L$23,0)</f>
        <v>0</v>
      </c>
      <c r="BB1095" s="12">
        <f>IF(OR(BR1095="T200",BR1095="HYBT200"),W1095*Tables!$E$24,0)</f>
        <v>0</v>
      </c>
      <c r="BC1095" s="14">
        <f t="shared" si="232"/>
        <v>0</v>
      </c>
      <c r="BD1095" s="55" t="str">
        <f t="shared" si="242"/>
        <v/>
      </c>
      <c r="BE1095" s="55" t="str">
        <f t="shared" si="242"/>
        <v/>
      </c>
      <c r="BF1095" s="55" t="str">
        <f t="shared" si="242"/>
        <v/>
      </c>
      <c r="BG1095" s="55" t="str">
        <f t="shared" si="242"/>
        <v/>
      </c>
      <c r="BH1095" s="55" t="str">
        <f t="shared" si="242"/>
        <v/>
      </c>
      <c r="BI1095" s="55" t="str">
        <f t="shared" si="242"/>
        <v/>
      </c>
      <c r="BJ1095" s="55" t="str">
        <f t="shared" si="242"/>
        <v/>
      </c>
      <c r="BK1095" s="55" t="str">
        <f t="shared" si="242"/>
        <v/>
      </c>
      <c r="BL1095" s="55" t="str">
        <f t="shared" si="242"/>
        <v/>
      </c>
      <c r="BM1095" s="55" t="str">
        <f t="shared" si="242"/>
        <v/>
      </c>
      <c r="BN1095" s="55" t="str">
        <f t="shared" si="242"/>
        <v/>
      </c>
      <c r="BO1095" s="55" t="str">
        <f t="shared" si="242"/>
        <v/>
      </c>
      <c r="BP1095" s="55" t="str">
        <f t="shared" si="242"/>
        <v/>
      </c>
      <c r="BQ1095" s="55" t="str">
        <f t="shared" si="242"/>
        <v/>
      </c>
      <c r="BR1095" s="1" t="str">
        <f t="shared" si="233"/>
        <v>Base</v>
      </c>
      <c r="BS1095" s="1" t="str">
        <f t="shared" si="234"/>
        <v/>
      </c>
      <c r="BT1095" s="3">
        <f t="shared" si="235"/>
        <v>1</v>
      </c>
      <c r="BU1095" s="11">
        <f t="shared" si="236"/>
        <v>-0.94</v>
      </c>
      <c r="BV1095" s="11">
        <f t="shared" si="237"/>
        <v>-0.88</v>
      </c>
      <c r="BW1095" s="11">
        <f t="shared" si="238"/>
        <v>0</v>
      </c>
      <c r="BX1095" s="9">
        <f t="shared" si="239"/>
        <v>-0.94</v>
      </c>
      <c r="BY1095" s="9">
        <f t="shared" si="240"/>
        <v>-0.88</v>
      </c>
      <c r="BZ1095" s="9">
        <f t="shared" si="241"/>
        <v>2</v>
      </c>
    </row>
    <row r="1096" spans="1:78" ht="15.5" x14ac:dyDescent="0.35">
      <c r="A1096"/>
      <c r="B1096"/>
      <c r="C1096"/>
      <c r="D1096"/>
      <c r="E1096"/>
      <c r="F1096"/>
      <c r="G1096"/>
      <c r="H1096"/>
      <c r="I1096"/>
      <c r="J1096"/>
      <c r="K1096"/>
      <c r="L1096"/>
      <c r="M1096"/>
      <c r="N1096"/>
      <c r="O1096"/>
      <c r="P1096"/>
      <c r="Q1096"/>
      <c r="R1096"/>
      <c r="S1096"/>
      <c r="T1096"/>
      <c r="U1096"/>
      <c r="V1096"/>
      <c r="W1096"/>
      <c r="X1096"/>
      <c r="Y1096"/>
      <c r="Z1096"/>
      <c r="AA1096"/>
      <c r="AB1096"/>
      <c r="AC1096"/>
      <c r="AD1096"/>
      <c r="AE1096"/>
      <c r="AF1096"/>
      <c r="AG1096"/>
      <c r="AH1096"/>
      <c r="AI1096"/>
      <c r="AJ1096"/>
      <c r="AK1096"/>
      <c r="AL1096"/>
      <c r="AM1096"/>
      <c r="AN1096"/>
      <c r="AO1096"/>
      <c r="AP1096"/>
      <c r="AQ1096"/>
      <c r="AR1096"/>
      <c r="AS1096"/>
      <c r="AT1096" s="12">
        <f>VLOOKUP($BR1096,Tables!$D$14:$I$27,2,FALSE)*W1096</f>
        <v>0</v>
      </c>
      <c r="AU1096" s="12">
        <f>VLOOKUP($BR1096,Tables!$D$14:$I$27,3,FALSE)</f>
        <v>0</v>
      </c>
      <c r="AV1096" s="12">
        <f>VLOOKUP($BR1096,Tables!$D$14:$I$27,4,FALSE)*W1096</f>
        <v>0</v>
      </c>
      <c r="AW1096" s="12">
        <f>VLOOKUP($BR1096,Tables!$D$14:$I$27,5,FALSE)*W1096</f>
        <v>0</v>
      </c>
      <c r="AX1096">
        <f>IF(ISERROR(VLOOKUP(V1096,Tables!$A$2:$B$27,2,FALSE))=TRUE,0,VLOOKUP(V1096,Tables!$A$2:$B$27,2,FALSE))*VLOOKUP(BR1096,Tables!$D$14:$J$27,7,FALSE)</f>
        <v>0</v>
      </c>
      <c r="AY1096">
        <f>IF(ISERROR(VLOOKUP(BS1096,Tables!$A$2:$B$31,2,FALSE))=TRUE,0,VLOOKUP(BS1096,Tables!$A$2:$B$31,2,FALSE))</f>
        <v>0</v>
      </c>
      <c r="AZ1096" s="12">
        <f>VLOOKUP($BR1096,Tables!$D$14:$K$27,8,FALSE)</f>
        <v>0</v>
      </c>
      <c r="BA1096" s="12">
        <f>IF(OR(BR1096="T150",BR1096="HYBT150"),W1096*Tables!$L$23,0)</f>
        <v>0</v>
      </c>
      <c r="BB1096" s="12">
        <f>IF(OR(BR1096="T200",BR1096="HYBT200"),W1096*Tables!$E$24,0)</f>
        <v>0</v>
      </c>
      <c r="BC1096" s="14">
        <f t="shared" si="232"/>
        <v>0</v>
      </c>
      <c r="BD1096" s="55" t="str">
        <f t="shared" si="242"/>
        <v/>
      </c>
      <c r="BE1096" s="55" t="str">
        <f t="shared" si="242"/>
        <v/>
      </c>
      <c r="BF1096" s="55" t="str">
        <f t="shared" si="242"/>
        <v/>
      </c>
      <c r="BG1096" s="55" t="str">
        <f t="shared" si="242"/>
        <v/>
      </c>
      <c r="BH1096" s="55" t="str">
        <f t="shared" si="242"/>
        <v/>
      </c>
      <c r="BI1096" s="55" t="str">
        <f t="shared" si="242"/>
        <v/>
      </c>
      <c r="BJ1096" s="55" t="str">
        <f t="shared" si="242"/>
        <v/>
      </c>
      <c r="BK1096" s="55" t="str">
        <f t="shared" si="242"/>
        <v/>
      </c>
      <c r="BL1096" s="55" t="str">
        <f t="shared" si="242"/>
        <v/>
      </c>
      <c r="BM1096" s="55" t="str">
        <f t="shared" si="242"/>
        <v/>
      </c>
      <c r="BN1096" s="55" t="str">
        <f t="shared" si="242"/>
        <v/>
      </c>
      <c r="BO1096" s="55" t="str">
        <f t="shared" si="242"/>
        <v/>
      </c>
      <c r="BP1096" s="55" t="str">
        <f t="shared" si="242"/>
        <v/>
      </c>
      <c r="BQ1096" s="55" t="str">
        <f t="shared" si="242"/>
        <v/>
      </c>
      <c r="BR1096" s="1" t="str">
        <f t="shared" si="233"/>
        <v>Base</v>
      </c>
      <c r="BS1096" s="1" t="str">
        <f t="shared" si="234"/>
        <v/>
      </c>
      <c r="BT1096" s="3">
        <f t="shared" si="235"/>
        <v>1</v>
      </c>
      <c r="BU1096" s="11">
        <f t="shared" si="236"/>
        <v>-0.94</v>
      </c>
      <c r="BV1096" s="11">
        <f t="shared" si="237"/>
        <v>-0.88</v>
      </c>
      <c r="BW1096" s="11">
        <f t="shared" si="238"/>
        <v>0</v>
      </c>
      <c r="BX1096" s="9">
        <f t="shared" si="239"/>
        <v>-0.94</v>
      </c>
      <c r="BY1096" s="9">
        <f t="shared" si="240"/>
        <v>-0.88</v>
      </c>
      <c r="BZ1096" s="9">
        <f t="shared" si="241"/>
        <v>2</v>
      </c>
    </row>
    <row r="1097" spans="1:78" ht="15.5" x14ac:dyDescent="0.35">
      <c r="A1097"/>
      <c r="B1097"/>
      <c r="C1097"/>
      <c r="D1097"/>
      <c r="E1097"/>
      <c r="F1097"/>
      <c r="G1097"/>
      <c r="H1097"/>
      <c r="I1097"/>
      <c r="J1097"/>
      <c r="K1097"/>
      <c r="L1097"/>
      <c r="M1097"/>
      <c r="N1097"/>
      <c r="O1097"/>
      <c r="P1097"/>
      <c r="Q1097"/>
      <c r="R1097"/>
      <c r="S1097"/>
      <c r="T1097"/>
      <c r="U1097"/>
      <c r="V1097"/>
      <c r="W1097"/>
      <c r="X1097"/>
      <c r="Y1097"/>
      <c r="Z1097"/>
      <c r="AA1097"/>
      <c r="AB1097"/>
      <c r="AC1097"/>
      <c r="AD1097"/>
      <c r="AE1097"/>
      <c r="AF1097"/>
      <c r="AG1097"/>
      <c r="AH1097"/>
      <c r="AI1097"/>
      <c r="AJ1097"/>
      <c r="AK1097"/>
      <c r="AL1097"/>
      <c r="AM1097"/>
      <c r="AN1097"/>
      <c r="AO1097"/>
      <c r="AP1097"/>
      <c r="AQ1097"/>
      <c r="AR1097"/>
      <c r="AS1097"/>
      <c r="AT1097" s="12">
        <f>VLOOKUP($BR1097,Tables!$D$14:$I$27,2,FALSE)*W1097</f>
        <v>0</v>
      </c>
      <c r="AU1097" s="12">
        <f>VLOOKUP($BR1097,Tables!$D$14:$I$27,3,FALSE)</f>
        <v>0</v>
      </c>
      <c r="AV1097" s="12">
        <f>VLOOKUP($BR1097,Tables!$D$14:$I$27,4,FALSE)*W1097</f>
        <v>0</v>
      </c>
      <c r="AW1097" s="12">
        <f>VLOOKUP($BR1097,Tables!$D$14:$I$27,5,FALSE)*W1097</f>
        <v>0</v>
      </c>
      <c r="AX1097">
        <f>IF(ISERROR(VLOOKUP(V1097,Tables!$A$2:$B$27,2,FALSE))=TRUE,0,VLOOKUP(V1097,Tables!$A$2:$B$27,2,FALSE))*VLOOKUP(BR1097,Tables!$D$14:$J$27,7,FALSE)</f>
        <v>0</v>
      </c>
      <c r="AY1097">
        <f>IF(ISERROR(VLOOKUP(BS1097,Tables!$A$2:$B$31,2,FALSE))=TRUE,0,VLOOKUP(BS1097,Tables!$A$2:$B$31,2,FALSE))</f>
        <v>0</v>
      </c>
      <c r="AZ1097" s="12">
        <f>VLOOKUP($BR1097,Tables!$D$14:$K$27,8,FALSE)</f>
        <v>0</v>
      </c>
      <c r="BA1097" s="12">
        <f>IF(OR(BR1097="T150",BR1097="HYBT150"),W1097*Tables!$L$23,0)</f>
        <v>0</v>
      </c>
      <c r="BB1097" s="12">
        <f>IF(OR(BR1097="T200",BR1097="HYBT200"),W1097*Tables!$E$24,0)</f>
        <v>0</v>
      </c>
      <c r="BC1097" s="14">
        <f t="shared" si="232"/>
        <v>0</v>
      </c>
      <c r="BD1097" s="55" t="str">
        <f t="shared" si="242"/>
        <v/>
      </c>
      <c r="BE1097" s="55" t="str">
        <f t="shared" si="242"/>
        <v/>
      </c>
      <c r="BF1097" s="55" t="str">
        <f t="shared" si="242"/>
        <v/>
      </c>
      <c r="BG1097" s="55" t="str">
        <f t="shared" si="242"/>
        <v/>
      </c>
      <c r="BH1097" s="55" t="str">
        <f t="shared" si="242"/>
        <v/>
      </c>
      <c r="BI1097" s="55" t="str">
        <f t="shared" si="242"/>
        <v/>
      </c>
      <c r="BJ1097" s="55" t="str">
        <f t="shared" si="242"/>
        <v/>
      </c>
      <c r="BK1097" s="55" t="str">
        <f t="shared" si="242"/>
        <v/>
      </c>
      <c r="BL1097" s="55" t="str">
        <f t="shared" si="242"/>
        <v/>
      </c>
      <c r="BM1097" s="55" t="str">
        <f t="shared" si="242"/>
        <v/>
      </c>
      <c r="BN1097" s="55" t="str">
        <f t="shared" si="242"/>
        <v/>
      </c>
      <c r="BO1097" s="55" t="str">
        <f t="shared" si="242"/>
        <v/>
      </c>
      <c r="BP1097" s="55" t="str">
        <f t="shared" si="242"/>
        <v/>
      </c>
      <c r="BQ1097" s="55" t="str">
        <f t="shared" si="242"/>
        <v/>
      </c>
      <c r="BR1097" s="1" t="str">
        <f t="shared" si="233"/>
        <v>Base</v>
      </c>
      <c r="BS1097" s="1" t="str">
        <f t="shared" si="234"/>
        <v/>
      </c>
      <c r="BT1097" s="3">
        <f t="shared" si="235"/>
        <v>1</v>
      </c>
      <c r="BU1097" s="11">
        <f t="shared" si="236"/>
        <v>-0.94</v>
      </c>
      <c r="BV1097" s="11">
        <f t="shared" si="237"/>
        <v>-0.88</v>
      </c>
      <c r="BW1097" s="11">
        <f t="shared" si="238"/>
        <v>0</v>
      </c>
      <c r="BX1097" s="9">
        <f t="shared" si="239"/>
        <v>-0.94</v>
      </c>
      <c r="BY1097" s="9">
        <f t="shared" si="240"/>
        <v>-0.88</v>
      </c>
      <c r="BZ1097" s="9">
        <f t="shared" si="241"/>
        <v>2</v>
      </c>
    </row>
    <row r="1098" spans="1:78" ht="15.5" x14ac:dyDescent="0.35">
      <c r="A1098"/>
      <c r="B1098"/>
      <c r="C1098"/>
      <c r="D1098"/>
      <c r="E1098"/>
      <c r="F1098"/>
      <c r="G1098"/>
      <c r="H1098"/>
      <c r="I1098"/>
      <c r="J1098"/>
      <c r="K1098"/>
      <c r="L1098"/>
      <c r="M1098"/>
      <c r="N1098"/>
      <c r="O1098"/>
      <c r="P1098"/>
      <c r="Q1098"/>
      <c r="R1098"/>
      <c r="S1098"/>
      <c r="T1098"/>
      <c r="U1098"/>
      <c r="V1098"/>
      <c r="W1098"/>
      <c r="X1098"/>
      <c r="Y1098"/>
      <c r="Z1098"/>
      <c r="AA1098"/>
      <c r="AB1098"/>
      <c r="AC1098"/>
      <c r="AD1098"/>
      <c r="AE1098"/>
      <c r="AF1098"/>
      <c r="AG1098"/>
      <c r="AH1098"/>
      <c r="AI1098"/>
      <c r="AJ1098"/>
      <c r="AK1098"/>
      <c r="AL1098"/>
      <c r="AM1098"/>
      <c r="AN1098"/>
      <c r="AO1098"/>
      <c r="AP1098"/>
      <c r="AQ1098"/>
      <c r="AR1098"/>
      <c r="AS1098"/>
      <c r="AT1098" s="12">
        <f>VLOOKUP($BR1098,Tables!$D$14:$I$27,2,FALSE)*W1098</f>
        <v>0</v>
      </c>
      <c r="AU1098" s="12">
        <f>VLOOKUP($BR1098,Tables!$D$14:$I$27,3,FALSE)</f>
        <v>0</v>
      </c>
      <c r="AV1098" s="12">
        <f>VLOOKUP($BR1098,Tables!$D$14:$I$27,4,FALSE)*W1098</f>
        <v>0</v>
      </c>
      <c r="AW1098" s="12">
        <f>VLOOKUP($BR1098,Tables!$D$14:$I$27,5,FALSE)*W1098</f>
        <v>0</v>
      </c>
      <c r="AX1098">
        <f>IF(ISERROR(VLOOKUP(V1098,Tables!$A$2:$B$27,2,FALSE))=TRUE,0,VLOOKUP(V1098,Tables!$A$2:$B$27,2,FALSE))*VLOOKUP(BR1098,Tables!$D$14:$J$27,7,FALSE)</f>
        <v>0</v>
      </c>
      <c r="AY1098">
        <f>IF(ISERROR(VLOOKUP(BS1098,Tables!$A$2:$B$31,2,FALSE))=TRUE,0,VLOOKUP(BS1098,Tables!$A$2:$B$31,2,FALSE))</f>
        <v>0</v>
      </c>
      <c r="AZ1098" s="12">
        <f>VLOOKUP($BR1098,Tables!$D$14:$K$27,8,FALSE)</f>
        <v>0</v>
      </c>
      <c r="BA1098" s="12">
        <f>IF(OR(BR1098="T150",BR1098="HYBT150"),W1098*Tables!$L$23,0)</f>
        <v>0</v>
      </c>
      <c r="BB1098" s="12">
        <f>IF(OR(BR1098="T200",BR1098="HYBT200"),W1098*Tables!$E$24,0)</f>
        <v>0</v>
      </c>
      <c r="BC1098" s="14">
        <f t="shared" si="232"/>
        <v>0</v>
      </c>
      <c r="BD1098" s="55" t="str">
        <f t="shared" si="242"/>
        <v/>
      </c>
      <c r="BE1098" s="55" t="str">
        <f t="shared" si="242"/>
        <v/>
      </c>
      <c r="BF1098" s="55" t="str">
        <f t="shared" si="242"/>
        <v/>
      </c>
      <c r="BG1098" s="55" t="str">
        <f t="shared" si="242"/>
        <v/>
      </c>
      <c r="BH1098" s="55" t="str">
        <f t="shared" si="242"/>
        <v/>
      </c>
      <c r="BI1098" s="55" t="str">
        <f t="shared" si="242"/>
        <v/>
      </c>
      <c r="BJ1098" s="55" t="str">
        <f t="shared" si="242"/>
        <v/>
      </c>
      <c r="BK1098" s="55" t="str">
        <f t="shared" si="242"/>
        <v/>
      </c>
      <c r="BL1098" s="55" t="str">
        <f t="shared" si="242"/>
        <v/>
      </c>
      <c r="BM1098" s="55" t="str">
        <f t="shared" si="242"/>
        <v/>
      </c>
      <c r="BN1098" s="55" t="str">
        <f t="shared" si="242"/>
        <v/>
      </c>
      <c r="BO1098" s="55" t="str">
        <f t="shared" si="242"/>
        <v/>
      </c>
      <c r="BP1098" s="55" t="str">
        <f t="shared" si="242"/>
        <v/>
      </c>
      <c r="BQ1098" s="55" t="str">
        <f t="shared" si="242"/>
        <v/>
      </c>
      <c r="BR1098" s="1" t="str">
        <f t="shared" si="233"/>
        <v>Base</v>
      </c>
      <c r="BS1098" s="1" t="str">
        <f t="shared" si="234"/>
        <v/>
      </c>
      <c r="BT1098" s="3">
        <f t="shared" si="235"/>
        <v>1</v>
      </c>
      <c r="BU1098" s="11">
        <f t="shared" si="236"/>
        <v>-0.94</v>
      </c>
      <c r="BV1098" s="11">
        <f t="shared" si="237"/>
        <v>-0.88</v>
      </c>
      <c r="BW1098" s="11">
        <f t="shared" si="238"/>
        <v>0</v>
      </c>
      <c r="BX1098" s="9">
        <f t="shared" si="239"/>
        <v>-0.94</v>
      </c>
      <c r="BY1098" s="9">
        <f t="shared" si="240"/>
        <v>-0.88</v>
      </c>
      <c r="BZ1098" s="9">
        <f t="shared" si="241"/>
        <v>2</v>
      </c>
    </row>
    <row r="1099" spans="1:78" ht="15.5" x14ac:dyDescent="0.35">
      <c r="A1099"/>
      <c r="B1099"/>
      <c r="C1099"/>
      <c r="D1099"/>
      <c r="E1099"/>
      <c r="F1099"/>
      <c r="G1099"/>
      <c r="H1099"/>
      <c r="I1099"/>
      <c r="J1099"/>
      <c r="K1099"/>
      <c r="L1099"/>
      <c r="M1099"/>
      <c r="N1099"/>
      <c r="O1099"/>
      <c r="P1099"/>
      <c r="Q1099"/>
      <c r="R1099"/>
      <c r="S1099"/>
      <c r="T1099"/>
      <c r="U1099"/>
      <c r="V1099"/>
      <c r="W1099"/>
      <c r="X1099"/>
      <c r="Y1099"/>
      <c r="Z1099"/>
      <c r="AA1099"/>
      <c r="AB1099"/>
      <c r="AC1099"/>
      <c r="AD1099"/>
      <c r="AE1099"/>
      <c r="AF1099"/>
      <c r="AG1099"/>
      <c r="AH1099"/>
      <c r="AI1099"/>
      <c r="AJ1099"/>
      <c r="AK1099"/>
      <c r="AL1099"/>
      <c r="AM1099"/>
      <c r="AN1099"/>
      <c r="AO1099"/>
      <c r="AP1099"/>
      <c r="AQ1099"/>
      <c r="AR1099"/>
      <c r="AS1099"/>
      <c r="AT1099" s="12">
        <f>VLOOKUP($BR1099,Tables!$D$14:$I$27,2,FALSE)*W1099</f>
        <v>0</v>
      </c>
      <c r="AU1099" s="12">
        <f>VLOOKUP($BR1099,Tables!$D$14:$I$27,3,FALSE)</f>
        <v>0</v>
      </c>
      <c r="AV1099" s="12">
        <f>VLOOKUP($BR1099,Tables!$D$14:$I$27,4,FALSE)*W1099</f>
        <v>0</v>
      </c>
      <c r="AW1099" s="12">
        <f>VLOOKUP($BR1099,Tables!$D$14:$I$27,5,FALSE)*W1099</f>
        <v>0</v>
      </c>
      <c r="AX1099">
        <f>IF(ISERROR(VLOOKUP(V1099,Tables!$A$2:$B$27,2,FALSE))=TRUE,0,VLOOKUP(V1099,Tables!$A$2:$B$27,2,FALSE))*VLOOKUP(BR1099,Tables!$D$14:$J$27,7,FALSE)</f>
        <v>0</v>
      </c>
      <c r="AY1099">
        <f>IF(ISERROR(VLOOKUP(BS1099,Tables!$A$2:$B$31,2,FALSE))=TRUE,0,VLOOKUP(BS1099,Tables!$A$2:$B$31,2,FALSE))</f>
        <v>0</v>
      </c>
      <c r="AZ1099" s="12">
        <f>VLOOKUP($BR1099,Tables!$D$14:$K$27,8,FALSE)</f>
        <v>0</v>
      </c>
      <c r="BA1099" s="12">
        <f>IF(OR(BR1099="T150",BR1099="HYBT150"),W1099*Tables!$L$23,0)</f>
        <v>0</v>
      </c>
      <c r="BB1099" s="12">
        <f>IF(OR(BR1099="T200",BR1099="HYBT200"),W1099*Tables!$E$24,0)</f>
        <v>0</v>
      </c>
      <c r="BC1099" s="14">
        <f t="shared" si="232"/>
        <v>0</v>
      </c>
      <c r="BD1099" s="55" t="str">
        <f t="shared" si="242"/>
        <v/>
      </c>
      <c r="BE1099" s="55" t="str">
        <f t="shared" si="242"/>
        <v/>
      </c>
      <c r="BF1099" s="55" t="str">
        <f t="shared" si="242"/>
        <v/>
      </c>
      <c r="BG1099" s="55" t="str">
        <f t="shared" si="242"/>
        <v/>
      </c>
      <c r="BH1099" s="55" t="str">
        <f t="shared" si="242"/>
        <v/>
      </c>
      <c r="BI1099" s="55" t="str">
        <f t="shared" si="242"/>
        <v/>
      </c>
      <c r="BJ1099" s="55" t="str">
        <f t="shared" si="242"/>
        <v/>
      </c>
      <c r="BK1099" s="55" t="str">
        <f t="shared" si="242"/>
        <v/>
      </c>
      <c r="BL1099" s="55" t="str">
        <f t="shared" si="242"/>
        <v/>
      </c>
      <c r="BM1099" s="55" t="str">
        <f t="shared" si="242"/>
        <v/>
      </c>
      <c r="BN1099" s="55" t="str">
        <f t="shared" si="242"/>
        <v/>
      </c>
      <c r="BO1099" s="55" t="str">
        <f t="shared" si="242"/>
        <v/>
      </c>
      <c r="BP1099" s="55" t="str">
        <f t="shared" si="242"/>
        <v/>
      </c>
      <c r="BQ1099" s="55" t="str">
        <f t="shared" si="242"/>
        <v/>
      </c>
      <c r="BR1099" s="1" t="str">
        <f t="shared" si="233"/>
        <v>Base</v>
      </c>
      <c r="BS1099" s="1" t="str">
        <f t="shared" si="234"/>
        <v/>
      </c>
      <c r="BT1099" s="3">
        <f t="shared" si="235"/>
        <v>1</v>
      </c>
      <c r="BU1099" s="11">
        <f t="shared" si="236"/>
        <v>-0.94</v>
      </c>
      <c r="BV1099" s="11">
        <f t="shared" si="237"/>
        <v>-0.88</v>
      </c>
      <c r="BW1099" s="11">
        <f t="shared" si="238"/>
        <v>0</v>
      </c>
      <c r="BX1099" s="9">
        <f t="shared" si="239"/>
        <v>-0.94</v>
      </c>
      <c r="BY1099" s="9">
        <f t="shared" si="240"/>
        <v>-0.88</v>
      </c>
      <c r="BZ1099" s="9">
        <f t="shared" si="241"/>
        <v>2</v>
      </c>
    </row>
    <row r="1100" spans="1:78" ht="15.5" x14ac:dyDescent="0.35">
      <c r="A1100"/>
      <c r="B1100"/>
      <c r="C1100"/>
      <c r="D1100"/>
      <c r="E1100"/>
      <c r="F1100"/>
      <c r="G1100"/>
      <c r="H1100"/>
      <c r="I1100"/>
      <c r="J1100"/>
      <c r="K1100"/>
      <c r="L1100"/>
      <c r="M1100"/>
      <c r="N1100"/>
      <c r="O1100"/>
      <c r="P1100"/>
      <c r="Q1100"/>
      <c r="R1100"/>
      <c r="S1100"/>
      <c r="T1100"/>
      <c r="U1100"/>
      <c r="V1100"/>
      <c r="W1100"/>
      <c r="X1100"/>
      <c r="Y1100"/>
      <c r="Z1100"/>
      <c r="AA1100"/>
      <c r="AB1100"/>
      <c r="AC1100"/>
      <c r="AD1100"/>
      <c r="AE1100"/>
      <c r="AF1100"/>
      <c r="AG1100"/>
      <c r="AH1100"/>
      <c r="AI1100"/>
      <c r="AJ1100"/>
      <c r="AK1100"/>
      <c r="AL1100"/>
      <c r="AM1100"/>
      <c r="AN1100"/>
      <c r="AO1100"/>
      <c r="AP1100"/>
      <c r="AQ1100"/>
      <c r="AR1100"/>
      <c r="AS1100"/>
      <c r="AT1100" s="12">
        <f>VLOOKUP($BR1100,Tables!$D$14:$I$27,2,FALSE)*W1100</f>
        <v>0</v>
      </c>
      <c r="AU1100" s="12">
        <f>VLOOKUP($BR1100,Tables!$D$14:$I$27,3,FALSE)</f>
        <v>0</v>
      </c>
      <c r="AV1100" s="12">
        <f>VLOOKUP($BR1100,Tables!$D$14:$I$27,4,FALSE)*W1100</f>
        <v>0</v>
      </c>
      <c r="AW1100" s="12">
        <f>VLOOKUP($BR1100,Tables!$D$14:$I$27,5,FALSE)*W1100</f>
        <v>0</v>
      </c>
      <c r="AX1100">
        <f>IF(ISERROR(VLOOKUP(V1100,Tables!$A$2:$B$27,2,FALSE))=TRUE,0,VLOOKUP(V1100,Tables!$A$2:$B$27,2,FALSE))*VLOOKUP(BR1100,Tables!$D$14:$J$27,7,FALSE)</f>
        <v>0</v>
      </c>
      <c r="AY1100">
        <f>IF(ISERROR(VLOOKUP(BS1100,Tables!$A$2:$B$31,2,FALSE))=TRUE,0,VLOOKUP(BS1100,Tables!$A$2:$B$31,2,FALSE))</f>
        <v>0</v>
      </c>
      <c r="AZ1100" s="12">
        <f>VLOOKUP($BR1100,Tables!$D$14:$K$27,8,FALSE)</f>
        <v>0</v>
      </c>
      <c r="BA1100" s="12">
        <f>IF(OR(BR1100="T150",BR1100="HYBT150"),W1100*Tables!$L$23,0)</f>
        <v>0</v>
      </c>
      <c r="BB1100" s="12">
        <f>IF(OR(BR1100="T200",BR1100="HYBT200"),W1100*Tables!$E$24,0)</f>
        <v>0</v>
      </c>
      <c r="BC1100" s="14">
        <f t="shared" si="232"/>
        <v>0</v>
      </c>
      <c r="BD1100" s="55" t="str">
        <f t="shared" si="242"/>
        <v/>
      </c>
      <c r="BE1100" s="55" t="str">
        <f t="shared" si="242"/>
        <v/>
      </c>
      <c r="BF1100" s="55" t="str">
        <f t="shared" si="242"/>
        <v/>
      </c>
      <c r="BG1100" s="55" t="str">
        <f t="shared" si="242"/>
        <v/>
      </c>
      <c r="BH1100" s="55" t="str">
        <f t="shared" si="242"/>
        <v/>
      </c>
      <c r="BI1100" s="55" t="str">
        <f t="shared" si="242"/>
        <v/>
      </c>
      <c r="BJ1100" s="55" t="str">
        <f t="shared" si="242"/>
        <v/>
      </c>
      <c r="BK1100" s="55" t="str">
        <f t="shared" si="242"/>
        <v/>
      </c>
      <c r="BL1100" s="55" t="str">
        <f t="shared" si="242"/>
        <v/>
      </c>
      <c r="BM1100" s="55" t="str">
        <f t="shared" si="242"/>
        <v/>
      </c>
      <c r="BN1100" s="55" t="str">
        <f t="shared" si="242"/>
        <v/>
      </c>
      <c r="BO1100" s="55" t="str">
        <f t="shared" si="242"/>
        <v/>
      </c>
      <c r="BP1100" s="55" t="str">
        <f t="shared" si="242"/>
        <v/>
      </c>
      <c r="BQ1100" s="55" t="str">
        <f t="shared" si="242"/>
        <v/>
      </c>
      <c r="BR1100" s="1" t="str">
        <f t="shared" si="233"/>
        <v>Base</v>
      </c>
      <c r="BS1100" s="1" t="str">
        <f t="shared" si="234"/>
        <v/>
      </c>
      <c r="BT1100" s="3">
        <f t="shared" si="235"/>
        <v>1</v>
      </c>
      <c r="BU1100" s="11">
        <f t="shared" si="236"/>
        <v>-0.94</v>
      </c>
      <c r="BV1100" s="11">
        <f t="shared" si="237"/>
        <v>-0.88</v>
      </c>
      <c r="BW1100" s="11">
        <f t="shared" si="238"/>
        <v>0</v>
      </c>
      <c r="BX1100" s="9">
        <f t="shared" si="239"/>
        <v>-0.94</v>
      </c>
      <c r="BY1100" s="9">
        <f t="shared" si="240"/>
        <v>-0.88</v>
      </c>
      <c r="BZ1100" s="9">
        <f t="shared" si="241"/>
        <v>2</v>
      </c>
    </row>
    <row r="1101" spans="1:78" ht="15.5" x14ac:dyDescent="0.35">
      <c r="A1101"/>
      <c r="B1101"/>
      <c r="C1101"/>
      <c r="D1101"/>
      <c r="E1101"/>
      <c r="F1101"/>
      <c r="G1101"/>
      <c r="H1101"/>
      <c r="I1101"/>
      <c r="J1101"/>
      <c r="K1101"/>
      <c r="L1101"/>
      <c r="M1101"/>
      <c r="N1101"/>
      <c r="O1101"/>
      <c r="P1101"/>
      <c r="Q1101"/>
      <c r="R1101"/>
      <c r="S1101"/>
      <c r="T1101"/>
      <c r="U1101"/>
      <c r="V1101"/>
      <c r="W1101"/>
      <c r="X1101"/>
      <c r="Y1101"/>
      <c r="Z1101"/>
      <c r="AA1101"/>
      <c r="AB1101"/>
      <c r="AC1101"/>
      <c r="AD1101"/>
      <c r="AE1101"/>
      <c r="AF1101"/>
      <c r="AG1101"/>
      <c r="AH1101"/>
      <c r="AI1101"/>
      <c r="AJ1101"/>
      <c r="AK1101"/>
      <c r="AL1101"/>
      <c r="AM1101"/>
      <c r="AN1101"/>
      <c r="AO1101"/>
      <c r="AP1101"/>
      <c r="AQ1101"/>
      <c r="AR1101"/>
      <c r="AS1101"/>
      <c r="AT1101" s="12">
        <f>VLOOKUP($BR1101,Tables!$D$14:$I$27,2,FALSE)*W1101</f>
        <v>0</v>
      </c>
      <c r="AU1101" s="12">
        <f>VLOOKUP($BR1101,Tables!$D$14:$I$27,3,FALSE)</f>
        <v>0</v>
      </c>
      <c r="AV1101" s="12">
        <f>VLOOKUP($BR1101,Tables!$D$14:$I$27,4,FALSE)*W1101</f>
        <v>0</v>
      </c>
      <c r="AW1101" s="12">
        <f>VLOOKUP($BR1101,Tables!$D$14:$I$27,5,FALSE)*W1101</f>
        <v>0</v>
      </c>
      <c r="AX1101">
        <f>IF(ISERROR(VLOOKUP(V1101,Tables!$A$2:$B$27,2,FALSE))=TRUE,0,VLOOKUP(V1101,Tables!$A$2:$B$27,2,FALSE))*VLOOKUP(BR1101,Tables!$D$14:$J$27,7,FALSE)</f>
        <v>0</v>
      </c>
      <c r="AY1101">
        <f>IF(ISERROR(VLOOKUP(BS1101,Tables!$A$2:$B$31,2,FALSE))=TRUE,0,VLOOKUP(BS1101,Tables!$A$2:$B$31,2,FALSE))</f>
        <v>0</v>
      </c>
      <c r="AZ1101" s="12">
        <f>VLOOKUP($BR1101,Tables!$D$14:$K$27,8,FALSE)</f>
        <v>0</v>
      </c>
      <c r="BA1101" s="12">
        <f>IF(OR(BR1101="T150",BR1101="HYBT150"),W1101*Tables!$L$23,0)</f>
        <v>0</v>
      </c>
      <c r="BB1101" s="12">
        <f>IF(OR(BR1101="T200",BR1101="HYBT200"),W1101*Tables!$E$24,0)</f>
        <v>0</v>
      </c>
      <c r="BC1101" s="14">
        <f t="shared" si="232"/>
        <v>0</v>
      </c>
      <c r="BD1101" s="55" t="str">
        <f t="shared" si="242"/>
        <v/>
      </c>
      <c r="BE1101" s="55" t="str">
        <f t="shared" si="242"/>
        <v/>
      </c>
      <c r="BF1101" s="55" t="str">
        <f t="shared" si="242"/>
        <v/>
      </c>
      <c r="BG1101" s="55" t="str">
        <f t="shared" si="242"/>
        <v/>
      </c>
      <c r="BH1101" s="55" t="str">
        <f t="shared" si="242"/>
        <v/>
      </c>
      <c r="BI1101" s="55" t="str">
        <f t="shared" si="242"/>
        <v/>
      </c>
      <c r="BJ1101" s="55" t="str">
        <f t="shared" si="242"/>
        <v/>
      </c>
      <c r="BK1101" s="55" t="str">
        <f t="shared" si="242"/>
        <v/>
      </c>
      <c r="BL1101" s="55" t="str">
        <f t="shared" si="242"/>
        <v/>
      </c>
      <c r="BM1101" s="55" t="str">
        <f t="shared" si="242"/>
        <v/>
      </c>
      <c r="BN1101" s="55" t="str">
        <f t="shared" si="242"/>
        <v/>
      </c>
      <c r="BO1101" s="55" t="str">
        <f t="shared" si="242"/>
        <v/>
      </c>
      <c r="BP1101" s="55" t="str">
        <f t="shared" si="242"/>
        <v/>
      </c>
      <c r="BQ1101" s="55" t="str">
        <f t="shared" si="242"/>
        <v/>
      </c>
      <c r="BR1101" s="1" t="str">
        <f t="shared" si="233"/>
        <v>Base</v>
      </c>
      <c r="BS1101" s="1" t="str">
        <f t="shared" si="234"/>
        <v/>
      </c>
      <c r="BT1101" s="3">
        <f t="shared" si="235"/>
        <v>1</v>
      </c>
      <c r="BU1101" s="11">
        <f t="shared" si="236"/>
        <v>-0.94</v>
      </c>
      <c r="BV1101" s="11">
        <f t="shared" si="237"/>
        <v>-0.88</v>
      </c>
      <c r="BW1101" s="11">
        <f t="shared" si="238"/>
        <v>0</v>
      </c>
      <c r="BX1101" s="9">
        <f t="shared" si="239"/>
        <v>-0.94</v>
      </c>
      <c r="BY1101" s="9">
        <f t="shared" si="240"/>
        <v>-0.88</v>
      </c>
      <c r="BZ1101" s="9">
        <f t="shared" si="241"/>
        <v>2</v>
      </c>
    </row>
    <row r="1102" spans="1:78" ht="15.5" x14ac:dyDescent="0.35">
      <c r="A1102"/>
      <c r="B1102"/>
      <c r="C1102"/>
      <c r="D1102"/>
      <c r="E1102"/>
      <c r="F1102"/>
      <c r="G1102"/>
      <c r="H1102"/>
      <c r="I1102"/>
      <c r="J1102"/>
      <c r="K1102"/>
      <c r="L1102"/>
      <c r="M1102"/>
      <c r="N1102"/>
      <c r="O1102"/>
      <c r="P1102"/>
      <c r="Q1102"/>
      <c r="R1102"/>
      <c r="S1102"/>
      <c r="T1102"/>
      <c r="U1102"/>
      <c r="V1102"/>
      <c r="W1102"/>
      <c r="X1102"/>
      <c r="Y1102"/>
      <c r="Z1102"/>
      <c r="AA1102"/>
      <c r="AB1102"/>
      <c r="AC1102"/>
      <c r="AD1102"/>
      <c r="AE1102"/>
      <c r="AF1102"/>
      <c r="AG1102"/>
      <c r="AH1102"/>
      <c r="AI1102"/>
      <c r="AJ1102"/>
      <c r="AK1102"/>
      <c r="AL1102"/>
      <c r="AM1102"/>
      <c r="AN1102"/>
      <c r="AO1102"/>
      <c r="AP1102"/>
      <c r="AQ1102"/>
      <c r="AR1102"/>
      <c r="AS1102"/>
      <c r="AT1102" s="12">
        <f>VLOOKUP($BR1102,Tables!$D$14:$I$27,2,FALSE)*W1102</f>
        <v>0</v>
      </c>
      <c r="AU1102" s="12">
        <f>VLOOKUP($BR1102,Tables!$D$14:$I$27,3,FALSE)</f>
        <v>0</v>
      </c>
      <c r="AV1102" s="12">
        <f>VLOOKUP($BR1102,Tables!$D$14:$I$27,4,FALSE)*W1102</f>
        <v>0</v>
      </c>
      <c r="AW1102" s="12">
        <f>VLOOKUP($BR1102,Tables!$D$14:$I$27,5,FALSE)*W1102</f>
        <v>0</v>
      </c>
      <c r="AX1102">
        <f>IF(ISERROR(VLOOKUP(V1102,Tables!$A$2:$B$27,2,FALSE))=TRUE,0,VLOOKUP(V1102,Tables!$A$2:$B$27,2,FALSE))*VLOOKUP(BR1102,Tables!$D$14:$J$27,7,FALSE)</f>
        <v>0</v>
      </c>
      <c r="AY1102">
        <f>IF(ISERROR(VLOOKUP(BS1102,Tables!$A$2:$B$31,2,FALSE))=TRUE,0,VLOOKUP(BS1102,Tables!$A$2:$B$31,2,FALSE))</f>
        <v>0</v>
      </c>
      <c r="AZ1102" s="12">
        <f>VLOOKUP($BR1102,Tables!$D$14:$K$27,8,FALSE)</f>
        <v>0</v>
      </c>
      <c r="BA1102" s="12">
        <f>IF(OR(BR1102="T150",BR1102="HYBT150"),W1102*Tables!$L$23,0)</f>
        <v>0</v>
      </c>
      <c r="BB1102" s="12">
        <f>IF(OR(BR1102="T200",BR1102="HYBT200"),W1102*Tables!$E$24,0)</f>
        <v>0</v>
      </c>
      <c r="BC1102" s="14">
        <f t="shared" si="232"/>
        <v>0</v>
      </c>
      <c r="BD1102" s="55" t="str">
        <f t="shared" si="242"/>
        <v/>
      </c>
      <c r="BE1102" s="55" t="str">
        <f t="shared" si="242"/>
        <v/>
      </c>
      <c r="BF1102" s="55" t="str">
        <f t="shared" si="242"/>
        <v/>
      </c>
      <c r="BG1102" s="55" t="str">
        <f t="shared" si="242"/>
        <v/>
      </c>
      <c r="BH1102" s="55" t="str">
        <f t="shared" si="242"/>
        <v/>
      </c>
      <c r="BI1102" s="55" t="str">
        <f t="shared" si="242"/>
        <v/>
      </c>
      <c r="BJ1102" s="55" t="str">
        <f t="shared" si="242"/>
        <v/>
      </c>
      <c r="BK1102" s="55" t="str">
        <f t="shared" si="242"/>
        <v/>
      </c>
      <c r="BL1102" s="55" t="str">
        <f t="shared" si="242"/>
        <v/>
      </c>
      <c r="BM1102" s="55" t="str">
        <f t="shared" si="242"/>
        <v/>
      </c>
      <c r="BN1102" s="55" t="str">
        <f t="shared" si="242"/>
        <v/>
      </c>
      <c r="BO1102" s="55" t="str">
        <f t="shared" si="242"/>
        <v/>
      </c>
      <c r="BP1102" s="55" t="str">
        <f t="shared" si="242"/>
        <v/>
      </c>
      <c r="BQ1102" s="55" t="str">
        <f t="shared" si="242"/>
        <v/>
      </c>
      <c r="BR1102" s="1" t="str">
        <f t="shared" si="233"/>
        <v>Base</v>
      </c>
      <c r="BS1102" s="1" t="str">
        <f t="shared" si="234"/>
        <v/>
      </c>
      <c r="BT1102" s="3">
        <f t="shared" si="235"/>
        <v>1</v>
      </c>
      <c r="BU1102" s="11">
        <f t="shared" si="236"/>
        <v>-0.94</v>
      </c>
      <c r="BV1102" s="11">
        <f t="shared" si="237"/>
        <v>-0.88</v>
      </c>
      <c r="BW1102" s="11">
        <f t="shared" si="238"/>
        <v>0</v>
      </c>
      <c r="BX1102" s="9">
        <f t="shared" si="239"/>
        <v>-0.94</v>
      </c>
      <c r="BY1102" s="9">
        <f t="shared" si="240"/>
        <v>-0.88</v>
      </c>
      <c r="BZ1102" s="9">
        <f t="shared" si="241"/>
        <v>2</v>
      </c>
    </row>
    <row r="1103" spans="1:78" ht="15.5" x14ac:dyDescent="0.35">
      <c r="A1103"/>
      <c r="B1103"/>
      <c r="C1103"/>
      <c r="D1103"/>
      <c r="E1103"/>
      <c r="F1103"/>
      <c r="G1103"/>
      <c r="H1103"/>
      <c r="I1103"/>
      <c r="J1103"/>
      <c r="K1103"/>
      <c r="L1103"/>
      <c r="M1103"/>
      <c r="N1103"/>
      <c r="O1103"/>
      <c r="P1103"/>
      <c r="Q1103"/>
      <c r="R1103"/>
      <c r="S1103"/>
      <c r="T1103"/>
      <c r="U1103"/>
      <c r="V1103"/>
      <c r="W1103"/>
      <c r="X1103"/>
      <c r="Y1103"/>
      <c r="Z1103"/>
      <c r="AA1103"/>
      <c r="AB1103"/>
      <c r="AC1103"/>
      <c r="AD1103"/>
      <c r="AE1103"/>
      <c r="AF1103"/>
      <c r="AG1103"/>
      <c r="AH1103"/>
      <c r="AI1103"/>
      <c r="AJ1103"/>
      <c r="AK1103"/>
      <c r="AL1103"/>
      <c r="AM1103"/>
      <c r="AN1103"/>
      <c r="AO1103"/>
      <c r="AP1103"/>
      <c r="AQ1103"/>
      <c r="AR1103"/>
      <c r="AS1103"/>
      <c r="AT1103" s="12">
        <f>VLOOKUP($BR1103,Tables!$D$14:$I$27,2,FALSE)*W1103</f>
        <v>0</v>
      </c>
      <c r="AU1103" s="12">
        <f>VLOOKUP($BR1103,Tables!$D$14:$I$27,3,FALSE)</f>
        <v>0</v>
      </c>
      <c r="AV1103" s="12">
        <f>VLOOKUP($BR1103,Tables!$D$14:$I$27,4,FALSE)*W1103</f>
        <v>0</v>
      </c>
      <c r="AW1103" s="12">
        <f>VLOOKUP($BR1103,Tables!$D$14:$I$27,5,FALSE)*W1103</f>
        <v>0</v>
      </c>
      <c r="AX1103">
        <f>IF(ISERROR(VLOOKUP(V1103,Tables!$A$2:$B$27,2,FALSE))=TRUE,0,VLOOKUP(V1103,Tables!$A$2:$B$27,2,FALSE))*VLOOKUP(BR1103,Tables!$D$14:$J$27,7,FALSE)</f>
        <v>0</v>
      </c>
      <c r="AY1103">
        <f>IF(ISERROR(VLOOKUP(BS1103,Tables!$A$2:$B$31,2,FALSE))=TRUE,0,VLOOKUP(BS1103,Tables!$A$2:$B$31,2,FALSE))</f>
        <v>0</v>
      </c>
      <c r="AZ1103" s="12">
        <f>VLOOKUP($BR1103,Tables!$D$14:$K$27,8,FALSE)</f>
        <v>0</v>
      </c>
      <c r="BA1103" s="12">
        <f>IF(OR(BR1103="T150",BR1103="HYBT150"),W1103*Tables!$L$23,0)</f>
        <v>0</v>
      </c>
      <c r="BB1103" s="12">
        <f>IF(OR(BR1103="T200",BR1103="HYBT200"),W1103*Tables!$E$24,0)</f>
        <v>0</v>
      </c>
      <c r="BC1103" s="14">
        <f t="shared" si="232"/>
        <v>0</v>
      </c>
      <c r="BD1103" s="55" t="str">
        <f t="shared" si="242"/>
        <v/>
      </c>
      <c r="BE1103" s="55" t="str">
        <f t="shared" si="242"/>
        <v/>
      </c>
      <c r="BF1103" s="55" t="str">
        <f t="shared" si="242"/>
        <v/>
      </c>
      <c r="BG1103" s="55" t="str">
        <f t="shared" si="242"/>
        <v/>
      </c>
      <c r="BH1103" s="55" t="str">
        <f t="shared" si="242"/>
        <v/>
      </c>
      <c r="BI1103" s="55" t="str">
        <f t="shared" si="242"/>
        <v/>
      </c>
      <c r="BJ1103" s="55" t="str">
        <f t="shared" si="242"/>
        <v/>
      </c>
      <c r="BK1103" s="55" t="str">
        <f t="shared" si="242"/>
        <v/>
      </c>
      <c r="BL1103" s="55" t="str">
        <f t="shared" si="242"/>
        <v/>
      </c>
      <c r="BM1103" s="55" t="str">
        <f t="shared" si="242"/>
        <v/>
      </c>
      <c r="BN1103" s="55" t="str">
        <f t="shared" si="242"/>
        <v/>
      </c>
      <c r="BO1103" s="55" t="str">
        <f t="shared" si="242"/>
        <v/>
      </c>
      <c r="BP1103" s="55" t="str">
        <f t="shared" si="242"/>
        <v/>
      </c>
      <c r="BQ1103" s="55" t="str">
        <f t="shared" si="242"/>
        <v/>
      </c>
      <c r="BR1103" s="1" t="str">
        <f t="shared" si="233"/>
        <v>Base</v>
      </c>
      <c r="BS1103" s="1" t="str">
        <f t="shared" si="234"/>
        <v/>
      </c>
      <c r="BT1103" s="3">
        <f t="shared" si="235"/>
        <v>1</v>
      </c>
      <c r="BU1103" s="11">
        <f t="shared" si="236"/>
        <v>-0.94</v>
      </c>
      <c r="BV1103" s="11">
        <f t="shared" si="237"/>
        <v>-0.88</v>
      </c>
      <c r="BW1103" s="11">
        <f t="shared" si="238"/>
        <v>0</v>
      </c>
      <c r="BX1103" s="9">
        <f t="shared" si="239"/>
        <v>-0.94</v>
      </c>
      <c r="BY1103" s="9">
        <f t="shared" si="240"/>
        <v>-0.88</v>
      </c>
      <c r="BZ1103" s="9">
        <f t="shared" si="241"/>
        <v>2</v>
      </c>
    </row>
    <row r="1104" spans="1:78" ht="15.5" x14ac:dyDescent="0.35">
      <c r="A1104"/>
      <c r="B1104"/>
      <c r="C1104"/>
      <c r="D1104"/>
      <c r="E1104"/>
      <c r="F1104"/>
      <c r="G1104"/>
      <c r="H1104"/>
      <c r="I1104"/>
      <c r="J1104"/>
      <c r="K1104"/>
      <c r="L1104"/>
      <c r="M1104"/>
      <c r="N1104"/>
      <c r="O1104"/>
      <c r="P1104"/>
      <c r="Q1104"/>
      <c r="R1104"/>
      <c r="S1104"/>
      <c r="T1104"/>
      <c r="U1104"/>
      <c r="V1104"/>
      <c r="W1104"/>
      <c r="X1104"/>
      <c r="Y1104"/>
      <c r="Z1104"/>
      <c r="AA1104"/>
      <c r="AB1104"/>
      <c r="AC1104"/>
      <c r="AD1104"/>
      <c r="AE1104"/>
      <c r="AF1104"/>
      <c r="AG1104"/>
      <c r="AH1104"/>
      <c r="AI1104"/>
      <c r="AJ1104"/>
      <c r="AK1104"/>
      <c r="AL1104"/>
      <c r="AM1104"/>
      <c r="AN1104"/>
      <c r="AO1104"/>
      <c r="AP1104"/>
      <c r="AQ1104"/>
      <c r="AR1104"/>
      <c r="AS1104"/>
      <c r="AT1104" s="12">
        <f>VLOOKUP($BR1104,Tables!$D$14:$I$27,2,FALSE)*W1104</f>
        <v>0</v>
      </c>
      <c r="AU1104" s="12">
        <f>VLOOKUP($BR1104,Tables!$D$14:$I$27,3,FALSE)</f>
        <v>0</v>
      </c>
      <c r="AV1104" s="12">
        <f>VLOOKUP($BR1104,Tables!$D$14:$I$27,4,FALSE)*W1104</f>
        <v>0</v>
      </c>
      <c r="AW1104" s="12">
        <f>VLOOKUP($BR1104,Tables!$D$14:$I$27,5,FALSE)*W1104</f>
        <v>0</v>
      </c>
      <c r="AX1104">
        <f>IF(ISERROR(VLOOKUP(V1104,Tables!$A$2:$B$27,2,FALSE))=TRUE,0,VLOOKUP(V1104,Tables!$A$2:$B$27,2,FALSE))*VLOOKUP(BR1104,Tables!$D$14:$J$27,7,FALSE)</f>
        <v>0</v>
      </c>
      <c r="AY1104">
        <f>IF(ISERROR(VLOOKUP(BS1104,Tables!$A$2:$B$31,2,FALSE))=TRUE,0,VLOOKUP(BS1104,Tables!$A$2:$B$31,2,FALSE))</f>
        <v>0</v>
      </c>
      <c r="AZ1104" s="12">
        <f>VLOOKUP($BR1104,Tables!$D$14:$K$27,8,FALSE)</f>
        <v>0</v>
      </c>
      <c r="BA1104" s="12">
        <f>IF(OR(BR1104="T150",BR1104="HYBT150"),W1104*Tables!$L$23,0)</f>
        <v>0</v>
      </c>
      <c r="BB1104" s="12">
        <f>IF(OR(BR1104="T200",BR1104="HYBT200"),W1104*Tables!$E$24,0)</f>
        <v>0</v>
      </c>
      <c r="BC1104" s="14">
        <f t="shared" si="232"/>
        <v>0</v>
      </c>
      <c r="BD1104" s="55" t="str">
        <f t="shared" si="242"/>
        <v/>
      </c>
      <c r="BE1104" s="55" t="str">
        <f t="shared" si="242"/>
        <v/>
      </c>
      <c r="BF1104" s="55" t="str">
        <f t="shared" si="242"/>
        <v/>
      </c>
      <c r="BG1104" s="55" t="str">
        <f t="shared" si="242"/>
        <v/>
      </c>
      <c r="BH1104" s="55" t="str">
        <f t="shared" si="242"/>
        <v/>
      </c>
      <c r="BI1104" s="55" t="str">
        <f t="shared" si="242"/>
        <v/>
      </c>
      <c r="BJ1104" s="55" t="str">
        <f t="shared" si="242"/>
        <v/>
      </c>
      <c r="BK1104" s="55" t="str">
        <f t="shared" si="242"/>
        <v/>
      </c>
      <c r="BL1104" s="55" t="str">
        <f t="shared" si="242"/>
        <v/>
      </c>
      <c r="BM1104" s="55" t="str">
        <f t="shared" si="242"/>
        <v/>
      </c>
      <c r="BN1104" s="55" t="str">
        <f t="shared" si="242"/>
        <v/>
      </c>
      <c r="BO1104" s="55" t="str">
        <f t="shared" si="242"/>
        <v/>
      </c>
      <c r="BP1104" s="55" t="str">
        <f t="shared" si="242"/>
        <v/>
      </c>
      <c r="BQ1104" s="55" t="str">
        <f t="shared" si="242"/>
        <v/>
      </c>
      <c r="BR1104" s="1" t="str">
        <f t="shared" si="233"/>
        <v>Base</v>
      </c>
      <c r="BS1104" s="1" t="str">
        <f t="shared" si="234"/>
        <v/>
      </c>
      <c r="BT1104" s="3">
        <f t="shared" si="235"/>
        <v>1</v>
      </c>
      <c r="BU1104" s="11">
        <f t="shared" si="236"/>
        <v>-0.94</v>
      </c>
      <c r="BV1104" s="11">
        <f t="shared" si="237"/>
        <v>-0.88</v>
      </c>
      <c r="BW1104" s="11">
        <f t="shared" si="238"/>
        <v>0</v>
      </c>
      <c r="BX1104" s="9">
        <f t="shared" si="239"/>
        <v>-0.94</v>
      </c>
      <c r="BY1104" s="9">
        <f t="shared" si="240"/>
        <v>-0.88</v>
      </c>
      <c r="BZ1104" s="9">
        <f t="shared" si="241"/>
        <v>2</v>
      </c>
    </row>
    <row r="1105" spans="1:78" ht="15.5" x14ac:dyDescent="0.35">
      <c r="A1105"/>
      <c r="B1105"/>
      <c r="C1105"/>
      <c r="D1105"/>
      <c r="E1105"/>
      <c r="F1105"/>
      <c r="G1105"/>
      <c r="H1105"/>
      <c r="I1105"/>
      <c r="J1105"/>
      <c r="K1105"/>
      <c r="L1105"/>
      <c r="M1105"/>
      <c r="N1105"/>
      <c r="O1105"/>
      <c r="P1105"/>
      <c r="Q1105"/>
      <c r="R1105"/>
      <c r="S1105"/>
      <c r="T1105"/>
      <c r="U1105"/>
      <c r="V1105"/>
      <c r="W1105"/>
      <c r="X1105"/>
      <c r="Y1105"/>
      <c r="Z1105"/>
      <c r="AA1105"/>
      <c r="AB1105"/>
      <c r="AC1105"/>
      <c r="AD1105"/>
      <c r="AE1105"/>
      <c r="AF1105"/>
      <c r="AG1105"/>
      <c r="AH1105"/>
      <c r="AI1105"/>
      <c r="AJ1105"/>
      <c r="AK1105"/>
      <c r="AL1105"/>
      <c r="AM1105"/>
      <c r="AN1105"/>
      <c r="AO1105"/>
      <c r="AP1105"/>
      <c r="AQ1105"/>
      <c r="AR1105"/>
      <c r="AS1105"/>
      <c r="AT1105" s="12">
        <f>VLOOKUP($BR1105,Tables!$D$14:$I$27,2,FALSE)*W1105</f>
        <v>0</v>
      </c>
      <c r="AU1105" s="12">
        <f>VLOOKUP($BR1105,Tables!$D$14:$I$27,3,FALSE)</f>
        <v>0</v>
      </c>
      <c r="AV1105" s="12">
        <f>VLOOKUP($BR1105,Tables!$D$14:$I$27,4,FALSE)*W1105</f>
        <v>0</v>
      </c>
      <c r="AW1105" s="12">
        <f>VLOOKUP($BR1105,Tables!$D$14:$I$27,5,FALSE)*W1105</f>
        <v>0</v>
      </c>
      <c r="AX1105">
        <f>IF(ISERROR(VLOOKUP(V1105,Tables!$A$2:$B$27,2,FALSE))=TRUE,0,VLOOKUP(V1105,Tables!$A$2:$B$27,2,FALSE))*VLOOKUP(BR1105,Tables!$D$14:$J$27,7,FALSE)</f>
        <v>0</v>
      </c>
      <c r="AY1105">
        <f>IF(ISERROR(VLOOKUP(BS1105,Tables!$A$2:$B$31,2,FALSE))=TRUE,0,VLOOKUP(BS1105,Tables!$A$2:$B$31,2,FALSE))</f>
        <v>0</v>
      </c>
      <c r="AZ1105" s="12">
        <f>VLOOKUP($BR1105,Tables!$D$14:$K$27,8,FALSE)</f>
        <v>0</v>
      </c>
      <c r="BA1105" s="12">
        <f>IF(OR(BR1105="T150",BR1105="HYBT150"),W1105*Tables!$L$23,0)</f>
        <v>0</v>
      </c>
      <c r="BB1105" s="12">
        <f>IF(OR(BR1105="T200",BR1105="HYBT200"),W1105*Tables!$E$24,0)</f>
        <v>0</v>
      </c>
      <c r="BC1105" s="14">
        <f t="shared" si="232"/>
        <v>0</v>
      </c>
      <c r="BD1105" s="55" t="str">
        <f t="shared" si="242"/>
        <v/>
      </c>
      <c r="BE1105" s="55" t="str">
        <f t="shared" si="242"/>
        <v/>
      </c>
      <c r="BF1105" s="55" t="str">
        <f t="shared" si="242"/>
        <v/>
      </c>
      <c r="BG1105" s="55" t="str">
        <f t="shared" si="242"/>
        <v/>
      </c>
      <c r="BH1105" s="55" t="str">
        <f t="shared" si="242"/>
        <v/>
      </c>
      <c r="BI1105" s="55" t="str">
        <f t="shared" si="242"/>
        <v/>
      </c>
      <c r="BJ1105" s="55" t="str">
        <f t="shared" si="242"/>
        <v/>
      </c>
      <c r="BK1105" s="55" t="str">
        <f t="shared" si="242"/>
        <v/>
      </c>
      <c r="BL1105" s="55" t="str">
        <f t="shared" si="242"/>
        <v/>
      </c>
      <c r="BM1105" s="55" t="str">
        <f t="shared" si="242"/>
        <v/>
      </c>
      <c r="BN1105" s="55" t="str">
        <f t="shared" si="242"/>
        <v/>
      </c>
      <c r="BO1105" s="55" t="str">
        <f t="shared" si="242"/>
        <v/>
      </c>
      <c r="BP1105" s="55" t="str">
        <f t="shared" ref="BD1105:BQ1124" si="243">IF(ISERROR(SEARCHB(" "&amp;BP$1&amp;" "," "&amp;$L1105&amp;" "))=TRUE,"",BP$1)</f>
        <v/>
      </c>
      <c r="BQ1105" s="55" t="str">
        <f t="shared" si="243"/>
        <v/>
      </c>
      <c r="BR1105" s="1" t="str">
        <f t="shared" si="233"/>
        <v>Base</v>
      </c>
      <c r="BS1105" s="1" t="str">
        <f t="shared" si="234"/>
        <v/>
      </c>
      <c r="BT1105" s="3">
        <f t="shared" si="235"/>
        <v>1</v>
      </c>
      <c r="BU1105" s="11">
        <f t="shared" si="236"/>
        <v>-0.94</v>
      </c>
      <c r="BV1105" s="11">
        <f t="shared" si="237"/>
        <v>-0.88</v>
      </c>
      <c r="BW1105" s="11">
        <f t="shared" si="238"/>
        <v>0</v>
      </c>
      <c r="BX1105" s="9">
        <f t="shared" si="239"/>
        <v>-0.94</v>
      </c>
      <c r="BY1105" s="9">
        <f t="shared" si="240"/>
        <v>-0.88</v>
      </c>
      <c r="BZ1105" s="9">
        <f t="shared" si="241"/>
        <v>2</v>
      </c>
    </row>
    <row r="1106" spans="1:78" ht="15.5" x14ac:dyDescent="0.35">
      <c r="A1106"/>
      <c r="B1106"/>
      <c r="C1106"/>
      <c r="D1106"/>
      <c r="E1106"/>
      <c r="F1106"/>
      <c r="G1106"/>
      <c r="H1106"/>
      <c r="I1106"/>
      <c r="J1106"/>
      <c r="K1106"/>
      <c r="L1106"/>
      <c r="M1106"/>
      <c r="N1106"/>
      <c r="O1106"/>
      <c r="P1106"/>
      <c r="Q1106"/>
      <c r="R1106"/>
      <c r="S1106"/>
      <c r="T1106"/>
      <c r="U1106"/>
      <c r="V1106"/>
      <c r="W1106"/>
      <c r="X1106"/>
      <c r="Y1106"/>
      <c r="Z1106"/>
      <c r="AA1106"/>
      <c r="AB1106"/>
      <c r="AC1106"/>
      <c r="AD1106"/>
      <c r="AE1106"/>
      <c r="AF1106"/>
      <c r="AG1106"/>
      <c r="AH1106"/>
      <c r="AI1106"/>
      <c r="AJ1106"/>
      <c r="AK1106"/>
      <c r="AL1106"/>
      <c r="AM1106"/>
      <c r="AN1106"/>
      <c r="AO1106"/>
      <c r="AP1106"/>
      <c r="AQ1106"/>
      <c r="AR1106"/>
      <c r="AS1106"/>
      <c r="AT1106" s="12">
        <f>VLOOKUP($BR1106,Tables!$D$14:$I$27,2,FALSE)*W1106</f>
        <v>0</v>
      </c>
      <c r="AU1106" s="12">
        <f>VLOOKUP($BR1106,Tables!$D$14:$I$27,3,FALSE)</f>
        <v>0</v>
      </c>
      <c r="AV1106" s="12">
        <f>VLOOKUP($BR1106,Tables!$D$14:$I$27,4,FALSE)*W1106</f>
        <v>0</v>
      </c>
      <c r="AW1106" s="12">
        <f>VLOOKUP($BR1106,Tables!$D$14:$I$27,5,FALSE)*W1106</f>
        <v>0</v>
      </c>
      <c r="AX1106">
        <f>IF(ISERROR(VLOOKUP(V1106,Tables!$A$2:$B$27,2,FALSE))=TRUE,0,VLOOKUP(V1106,Tables!$A$2:$B$27,2,FALSE))*VLOOKUP(BR1106,Tables!$D$14:$J$27,7,FALSE)</f>
        <v>0</v>
      </c>
      <c r="AY1106">
        <f>IF(ISERROR(VLOOKUP(BS1106,Tables!$A$2:$B$31,2,FALSE))=TRUE,0,VLOOKUP(BS1106,Tables!$A$2:$B$31,2,FALSE))</f>
        <v>0</v>
      </c>
      <c r="AZ1106" s="12">
        <f>VLOOKUP($BR1106,Tables!$D$14:$K$27,8,FALSE)</f>
        <v>0</v>
      </c>
      <c r="BA1106" s="12">
        <f>IF(OR(BR1106="T150",BR1106="HYBT150"),W1106*Tables!$L$23,0)</f>
        <v>0</v>
      </c>
      <c r="BB1106" s="12">
        <f>IF(OR(BR1106="T200",BR1106="HYBT200"),W1106*Tables!$E$24,0)</f>
        <v>0</v>
      </c>
      <c r="BC1106" s="14">
        <f t="shared" si="232"/>
        <v>0</v>
      </c>
      <c r="BD1106" s="55" t="str">
        <f t="shared" si="243"/>
        <v/>
      </c>
      <c r="BE1106" s="55" t="str">
        <f t="shared" si="243"/>
        <v/>
      </c>
      <c r="BF1106" s="55" t="str">
        <f t="shared" si="243"/>
        <v/>
      </c>
      <c r="BG1106" s="55" t="str">
        <f t="shared" si="243"/>
        <v/>
      </c>
      <c r="BH1106" s="55" t="str">
        <f t="shared" si="243"/>
        <v/>
      </c>
      <c r="BI1106" s="55" t="str">
        <f t="shared" si="243"/>
        <v/>
      </c>
      <c r="BJ1106" s="55" t="str">
        <f t="shared" si="243"/>
        <v/>
      </c>
      <c r="BK1106" s="55" t="str">
        <f t="shared" si="243"/>
        <v/>
      </c>
      <c r="BL1106" s="55" t="str">
        <f t="shared" si="243"/>
        <v/>
      </c>
      <c r="BM1106" s="55" t="str">
        <f t="shared" si="243"/>
        <v/>
      </c>
      <c r="BN1106" s="55" t="str">
        <f t="shared" si="243"/>
        <v/>
      </c>
      <c r="BO1106" s="55" t="str">
        <f t="shared" si="243"/>
        <v/>
      </c>
      <c r="BP1106" s="55" t="str">
        <f t="shared" si="243"/>
        <v/>
      </c>
      <c r="BQ1106" s="55" t="str">
        <f t="shared" si="243"/>
        <v/>
      </c>
      <c r="BR1106" s="1" t="str">
        <f t="shared" si="233"/>
        <v>Base</v>
      </c>
      <c r="BS1106" s="1" t="str">
        <f t="shared" si="234"/>
        <v/>
      </c>
      <c r="BT1106" s="3">
        <f t="shared" si="235"/>
        <v>1</v>
      </c>
      <c r="BU1106" s="11">
        <f t="shared" si="236"/>
        <v>-0.94</v>
      </c>
      <c r="BV1106" s="11">
        <f t="shared" si="237"/>
        <v>-0.88</v>
      </c>
      <c r="BW1106" s="11">
        <f t="shared" si="238"/>
        <v>0</v>
      </c>
      <c r="BX1106" s="9">
        <f t="shared" si="239"/>
        <v>-0.94</v>
      </c>
      <c r="BY1106" s="9">
        <f t="shared" si="240"/>
        <v>-0.88</v>
      </c>
      <c r="BZ1106" s="9">
        <f t="shared" si="241"/>
        <v>2</v>
      </c>
    </row>
    <row r="1107" spans="1:78" ht="15.5" x14ac:dyDescent="0.35">
      <c r="A1107"/>
      <c r="B1107"/>
      <c r="C1107"/>
      <c r="D1107"/>
      <c r="E1107"/>
      <c r="F1107"/>
      <c r="G1107"/>
      <c r="H1107"/>
      <c r="I1107"/>
      <c r="J1107"/>
      <c r="K1107"/>
      <c r="L1107"/>
      <c r="M1107"/>
      <c r="N1107"/>
      <c r="O1107"/>
      <c r="P1107"/>
      <c r="Q1107"/>
      <c r="R1107"/>
      <c r="S1107"/>
      <c r="T1107"/>
      <c r="U1107"/>
      <c r="V1107"/>
      <c r="W1107"/>
      <c r="X1107"/>
      <c r="Y1107"/>
      <c r="Z1107"/>
      <c r="AA1107"/>
      <c r="AB1107"/>
      <c r="AC1107"/>
      <c r="AD1107"/>
      <c r="AE1107"/>
      <c r="AF1107"/>
      <c r="AG1107"/>
      <c r="AH1107"/>
      <c r="AI1107"/>
      <c r="AJ1107"/>
      <c r="AK1107"/>
      <c r="AL1107"/>
      <c r="AM1107"/>
      <c r="AN1107"/>
      <c r="AO1107"/>
      <c r="AP1107"/>
      <c r="AQ1107"/>
      <c r="AR1107"/>
      <c r="AS1107"/>
      <c r="AT1107" s="12">
        <f>VLOOKUP($BR1107,Tables!$D$14:$I$27,2,FALSE)*W1107</f>
        <v>0</v>
      </c>
      <c r="AU1107" s="12">
        <f>VLOOKUP($BR1107,Tables!$D$14:$I$27,3,FALSE)</f>
        <v>0</v>
      </c>
      <c r="AV1107" s="12">
        <f>VLOOKUP($BR1107,Tables!$D$14:$I$27,4,FALSE)*W1107</f>
        <v>0</v>
      </c>
      <c r="AW1107" s="12">
        <f>VLOOKUP($BR1107,Tables!$D$14:$I$27,5,FALSE)*W1107</f>
        <v>0</v>
      </c>
      <c r="AX1107">
        <f>IF(ISERROR(VLOOKUP(V1107,Tables!$A$2:$B$27,2,FALSE))=TRUE,0,VLOOKUP(V1107,Tables!$A$2:$B$27,2,FALSE))*VLOOKUP(BR1107,Tables!$D$14:$J$27,7,FALSE)</f>
        <v>0</v>
      </c>
      <c r="AY1107">
        <f>IF(ISERROR(VLOOKUP(BS1107,Tables!$A$2:$B$31,2,FALSE))=TRUE,0,VLOOKUP(BS1107,Tables!$A$2:$B$31,2,FALSE))</f>
        <v>0</v>
      </c>
      <c r="AZ1107" s="12">
        <f>VLOOKUP($BR1107,Tables!$D$14:$K$27,8,FALSE)</f>
        <v>0</v>
      </c>
      <c r="BA1107" s="12">
        <f>IF(OR(BR1107="T150",BR1107="HYBT150"),W1107*Tables!$L$23,0)</f>
        <v>0</v>
      </c>
      <c r="BB1107" s="12">
        <f>IF(OR(BR1107="T200",BR1107="HYBT200"),W1107*Tables!$E$24,0)</f>
        <v>0</v>
      </c>
      <c r="BC1107" s="14">
        <f t="shared" si="232"/>
        <v>0</v>
      </c>
      <c r="BD1107" s="55" t="str">
        <f t="shared" si="243"/>
        <v/>
      </c>
      <c r="BE1107" s="55" t="str">
        <f t="shared" si="243"/>
        <v/>
      </c>
      <c r="BF1107" s="55" t="str">
        <f t="shared" si="243"/>
        <v/>
      </c>
      <c r="BG1107" s="55" t="str">
        <f t="shared" si="243"/>
        <v/>
      </c>
      <c r="BH1107" s="55" t="str">
        <f t="shared" si="243"/>
        <v/>
      </c>
      <c r="BI1107" s="55" t="str">
        <f t="shared" si="243"/>
        <v/>
      </c>
      <c r="BJ1107" s="55" t="str">
        <f t="shared" si="243"/>
        <v/>
      </c>
      <c r="BK1107" s="55" t="str">
        <f t="shared" si="243"/>
        <v/>
      </c>
      <c r="BL1107" s="55" t="str">
        <f t="shared" si="243"/>
        <v/>
      </c>
      <c r="BM1107" s="55" t="str">
        <f t="shared" si="243"/>
        <v/>
      </c>
      <c r="BN1107" s="55" t="str">
        <f t="shared" si="243"/>
        <v/>
      </c>
      <c r="BO1107" s="55" t="str">
        <f t="shared" si="243"/>
        <v/>
      </c>
      <c r="BP1107" s="55" t="str">
        <f t="shared" si="243"/>
        <v/>
      </c>
      <c r="BQ1107" s="55" t="str">
        <f t="shared" si="243"/>
        <v/>
      </c>
      <c r="BR1107" s="1" t="str">
        <f t="shared" si="233"/>
        <v>Base</v>
      </c>
      <c r="BS1107" s="1" t="str">
        <f t="shared" si="234"/>
        <v/>
      </c>
      <c r="BT1107" s="3">
        <f t="shared" si="235"/>
        <v>1</v>
      </c>
      <c r="BU1107" s="11">
        <f t="shared" si="236"/>
        <v>-0.94</v>
      </c>
      <c r="BV1107" s="11">
        <f t="shared" si="237"/>
        <v>-0.88</v>
      </c>
      <c r="BW1107" s="11">
        <f t="shared" si="238"/>
        <v>0</v>
      </c>
      <c r="BX1107" s="9">
        <f t="shared" si="239"/>
        <v>-0.94</v>
      </c>
      <c r="BY1107" s="9">
        <f t="shared" si="240"/>
        <v>-0.88</v>
      </c>
      <c r="BZ1107" s="9">
        <f t="shared" si="241"/>
        <v>2</v>
      </c>
    </row>
    <row r="1108" spans="1:78" ht="15.5" x14ac:dyDescent="0.35">
      <c r="A1108"/>
      <c r="B1108"/>
      <c r="C1108"/>
      <c r="D1108"/>
      <c r="E1108"/>
      <c r="F1108"/>
      <c r="G1108"/>
      <c r="H1108"/>
      <c r="I1108"/>
      <c r="J1108"/>
      <c r="K1108"/>
      <c r="L1108"/>
      <c r="M1108"/>
      <c r="N1108"/>
      <c r="O1108"/>
      <c r="P1108"/>
      <c r="Q1108"/>
      <c r="R1108"/>
      <c r="S1108"/>
      <c r="T1108"/>
      <c r="U1108"/>
      <c r="V1108"/>
      <c r="W1108"/>
      <c r="X1108"/>
      <c r="Y1108"/>
      <c r="Z1108"/>
      <c r="AA1108"/>
      <c r="AB1108"/>
      <c r="AC1108"/>
      <c r="AD1108"/>
      <c r="AE1108"/>
      <c r="AF1108"/>
      <c r="AG1108"/>
      <c r="AH1108"/>
      <c r="AI1108"/>
      <c r="AJ1108"/>
      <c r="AK1108"/>
      <c r="AL1108"/>
      <c r="AM1108"/>
      <c r="AN1108"/>
      <c r="AO1108"/>
      <c r="AP1108"/>
      <c r="AQ1108"/>
      <c r="AR1108"/>
      <c r="AS1108"/>
      <c r="AT1108" s="12">
        <f>VLOOKUP($BR1108,Tables!$D$14:$I$27,2,FALSE)*W1108</f>
        <v>0</v>
      </c>
      <c r="AU1108" s="12">
        <f>VLOOKUP($BR1108,Tables!$D$14:$I$27,3,FALSE)</f>
        <v>0</v>
      </c>
      <c r="AV1108" s="12">
        <f>VLOOKUP($BR1108,Tables!$D$14:$I$27,4,FALSE)*W1108</f>
        <v>0</v>
      </c>
      <c r="AW1108" s="12">
        <f>VLOOKUP($BR1108,Tables!$D$14:$I$27,5,FALSE)*W1108</f>
        <v>0</v>
      </c>
      <c r="AX1108">
        <f>IF(ISERROR(VLOOKUP(V1108,Tables!$A$2:$B$27,2,FALSE))=TRUE,0,VLOOKUP(V1108,Tables!$A$2:$B$27,2,FALSE))*VLOOKUP(BR1108,Tables!$D$14:$J$27,7,FALSE)</f>
        <v>0</v>
      </c>
      <c r="AY1108">
        <f>IF(ISERROR(VLOOKUP(BS1108,Tables!$A$2:$B$31,2,FALSE))=TRUE,0,VLOOKUP(BS1108,Tables!$A$2:$B$31,2,FALSE))</f>
        <v>0</v>
      </c>
      <c r="AZ1108" s="12">
        <f>VLOOKUP($BR1108,Tables!$D$14:$K$27,8,FALSE)</f>
        <v>0</v>
      </c>
      <c r="BA1108" s="12">
        <f>IF(OR(BR1108="T150",BR1108="HYBT150"),W1108*Tables!$L$23,0)</f>
        <v>0</v>
      </c>
      <c r="BB1108" s="12">
        <f>IF(OR(BR1108="T200",BR1108="HYBT200"),W1108*Tables!$E$24,0)</f>
        <v>0</v>
      </c>
      <c r="BC1108" s="14">
        <f t="shared" si="232"/>
        <v>0</v>
      </c>
      <c r="BD1108" s="55" t="str">
        <f t="shared" si="243"/>
        <v/>
      </c>
      <c r="BE1108" s="55" t="str">
        <f t="shared" si="243"/>
        <v/>
      </c>
      <c r="BF1108" s="55" t="str">
        <f t="shared" si="243"/>
        <v/>
      </c>
      <c r="BG1108" s="55" t="str">
        <f t="shared" si="243"/>
        <v/>
      </c>
      <c r="BH1108" s="55" t="str">
        <f t="shared" si="243"/>
        <v/>
      </c>
      <c r="BI1108" s="55" t="str">
        <f t="shared" si="243"/>
        <v/>
      </c>
      <c r="BJ1108" s="55" t="str">
        <f t="shared" si="243"/>
        <v/>
      </c>
      <c r="BK1108" s="55" t="str">
        <f t="shared" si="243"/>
        <v/>
      </c>
      <c r="BL1108" s="55" t="str">
        <f t="shared" si="243"/>
        <v/>
      </c>
      <c r="BM1108" s="55" t="str">
        <f t="shared" si="243"/>
        <v/>
      </c>
      <c r="BN1108" s="55" t="str">
        <f t="shared" si="243"/>
        <v/>
      </c>
      <c r="BO1108" s="55" t="str">
        <f t="shared" si="243"/>
        <v/>
      </c>
      <c r="BP1108" s="55" t="str">
        <f t="shared" si="243"/>
        <v/>
      </c>
      <c r="BQ1108" s="55" t="str">
        <f t="shared" si="243"/>
        <v/>
      </c>
      <c r="BR1108" s="1" t="str">
        <f t="shared" si="233"/>
        <v>Base</v>
      </c>
      <c r="BS1108" s="1" t="str">
        <f t="shared" si="234"/>
        <v/>
      </c>
      <c r="BT1108" s="3">
        <f t="shared" si="235"/>
        <v>1</v>
      </c>
      <c r="BU1108" s="11">
        <f t="shared" si="236"/>
        <v>-0.94</v>
      </c>
      <c r="BV1108" s="11">
        <f t="shared" si="237"/>
        <v>-0.88</v>
      </c>
      <c r="BW1108" s="11">
        <f t="shared" si="238"/>
        <v>0</v>
      </c>
      <c r="BX1108" s="9">
        <f t="shared" si="239"/>
        <v>-0.94</v>
      </c>
      <c r="BY1108" s="9">
        <f t="shared" si="240"/>
        <v>-0.88</v>
      </c>
      <c r="BZ1108" s="9">
        <f t="shared" si="241"/>
        <v>2</v>
      </c>
    </row>
    <row r="1109" spans="1:78" ht="15.5" x14ac:dyDescent="0.35">
      <c r="A1109"/>
      <c r="B1109"/>
      <c r="C1109"/>
      <c r="D1109"/>
      <c r="E1109"/>
      <c r="F1109"/>
      <c r="G1109"/>
      <c r="H1109"/>
      <c r="I1109"/>
      <c r="J1109"/>
      <c r="K1109"/>
      <c r="L1109"/>
      <c r="M1109"/>
      <c r="N1109"/>
      <c r="O1109"/>
      <c r="P1109"/>
      <c r="Q1109"/>
      <c r="R1109"/>
      <c r="S1109"/>
      <c r="T1109"/>
      <c r="U1109"/>
      <c r="V1109"/>
      <c r="W1109"/>
      <c r="X1109"/>
      <c r="Y1109"/>
      <c r="Z1109"/>
      <c r="AA1109"/>
      <c r="AB1109"/>
      <c r="AC1109"/>
      <c r="AD1109"/>
      <c r="AE1109"/>
      <c r="AF1109"/>
      <c r="AG1109"/>
      <c r="AH1109"/>
      <c r="AI1109"/>
      <c r="AJ1109"/>
      <c r="AK1109"/>
      <c r="AL1109"/>
      <c r="AM1109"/>
      <c r="AN1109"/>
      <c r="AO1109"/>
      <c r="AP1109"/>
      <c r="AQ1109"/>
      <c r="AR1109"/>
      <c r="AS1109"/>
      <c r="AT1109" s="12">
        <f>VLOOKUP($BR1109,Tables!$D$14:$I$27,2,FALSE)*W1109</f>
        <v>0</v>
      </c>
      <c r="AU1109" s="12">
        <f>VLOOKUP($BR1109,Tables!$D$14:$I$27,3,FALSE)</f>
        <v>0</v>
      </c>
      <c r="AV1109" s="12">
        <f>VLOOKUP($BR1109,Tables!$D$14:$I$27,4,FALSE)*W1109</f>
        <v>0</v>
      </c>
      <c r="AW1109" s="12">
        <f>VLOOKUP($BR1109,Tables!$D$14:$I$27,5,FALSE)*W1109</f>
        <v>0</v>
      </c>
      <c r="AX1109">
        <f>IF(ISERROR(VLOOKUP(V1109,Tables!$A$2:$B$27,2,FALSE))=TRUE,0,VLOOKUP(V1109,Tables!$A$2:$B$27,2,FALSE))*VLOOKUP(BR1109,Tables!$D$14:$J$27,7,FALSE)</f>
        <v>0</v>
      </c>
      <c r="AY1109">
        <f>IF(ISERROR(VLOOKUP(BS1109,Tables!$A$2:$B$31,2,FALSE))=TRUE,0,VLOOKUP(BS1109,Tables!$A$2:$B$31,2,FALSE))</f>
        <v>0</v>
      </c>
      <c r="AZ1109" s="12">
        <f>VLOOKUP($BR1109,Tables!$D$14:$K$27,8,FALSE)</f>
        <v>0</v>
      </c>
      <c r="BA1109" s="12">
        <f>IF(OR(BR1109="T150",BR1109="HYBT150"),W1109*Tables!$L$23,0)</f>
        <v>0</v>
      </c>
      <c r="BB1109" s="12">
        <f>IF(OR(BR1109="T200",BR1109="HYBT200"),W1109*Tables!$E$24,0)</f>
        <v>0</v>
      </c>
      <c r="BC1109" s="14">
        <f t="shared" si="232"/>
        <v>0</v>
      </c>
      <c r="BD1109" s="55" t="str">
        <f t="shared" si="243"/>
        <v/>
      </c>
      <c r="BE1109" s="55" t="str">
        <f t="shared" si="243"/>
        <v/>
      </c>
      <c r="BF1109" s="55" t="str">
        <f t="shared" si="243"/>
        <v/>
      </c>
      <c r="BG1109" s="55" t="str">
        <f t="shared" si="243"/>
        <v/>
      </c>
      <c r="BH1109" s="55" t="str">
        <f t="shared" si="243"/>
        <v/>
      </c>
      <c r="BI1109" s="55" t="str">
        <f t="shared" si="243"/>
        <v/>
      </c>
      <c r="BJ1109" s="55" t="str">
        <f t="shared" si="243"/>
        <v/>
      </c>
      <c r="BK1109" s="55" t="str">
        <f t="shared" si="243"/>
        <v/>
      </c>
      <c r="BL1109" s="55" t="str">
        <f t="shared" si="243"/>
        <v/>
      </c>
      <c r="BM1109" s="55" t="str">
        <f t="shared" si="243"/>
        <v/>
      </c>
      <c r="BN1109" s="55" t="str">
        <f t="shared" si="243"/>
        <v/>
      </c>
      <c r="BO1109" s="55" t="str">
        <f t="shared" si="243"/>
        <v/>
      </c>
      <c r="BP1109" s="55" t="str">
        <f t="shared" si="243"/>
        <v/>
      </c>
      <c r="BQ1109" s="55" t="str">
        <f t="shared" si="243"/>
        <v/>
      </c>
      <c r="BR1109" s="1" t="str">
        <f t="shared" si="233"/>
        <v>Base</v>
      </c>
      <c r="BS1109" s="1" t="str">
        <f t="shared" si="234"/>
        <v/>
      </c>
      <c r="BT1109" s="3">
        <f t="shared" si="235"/>
        <v>1</v>
      </c>
      <c r="BU1109" s="11">
        <f t="shared" si="236"/>
        <v>-0.94</v>
      </c>
      <c r="BV1109" s="11">
        <f t="shared" si="237"/>
        <v>-0.88</v>
      </c>
      <c r="BW1109" s="11">
        <f t="shared" si="238"/>
        <v>0</v>
      </c>
      <c r="BX1109" s="9">
        <f t="shared" si="239"/>
        <v>-0.94</v>
      </c>
      <c r="BY1109" s="9">
        <f t="shared" si="240"/>
        <v>-0.88</v>
      </c>
      <c r="BZ1109" s="9">
        <f t="shared" si="241"/>
        <v>2</v>
      </c>
    </row>
    <row r="1110" spans="1:78" ht="15.5" x14ac:dyDescent="0.35">
      <c r="A1110"/>
      <c r="B1110"/>
      <c r="C1110"/>
      <c r="D1110"/>
      <c r="E1110"/>
      <c r="F1110"/>
      <c r="G1110"/>
      <c r="H1110"/>
      <c r="I1110"/>
      <c r="J1110"/>
      <c r="K1110"/>
      <c r="L1110"/>
      <c r="M1110"/>
      <c r="N1110"/>
      <c r="O1110"/>
      <c r="P1110"/>
      <c r="Q1110"/>
      <c r="R1110"/>
      <c r="S1110"/>
      <c r="T1110"/>
      <c r="U1110"/>
      <c r="V1110"/>
      <c r="W1110"/>
      <c r="X1110"/>
      <c r="Y1110"/>
      <c r="Z1110"/>
      <c r="AA1110"/>
      <c r="AB1110"/>
      <c r="AC1110"/>
      <c r="AD1110"/>
      <c r="AE1110"/>
      <c r="AF1110"/>
      <c r="AG1110"/>
      <c r="AH1110"/>
      <c r="AI1110"/>
      <c r="AJ1110"/>
      <c r="AK1110"/>
      <c r="AL1110"/>
      <c r="AM1110"/>
      <c r="AN1110"/>
      <c r="AO1110"/>
      <c r="AP1110"/>
      <c r="AQ1110"/>
      <c r="AR1110"/>
      <c r="AS1110"/>
      <c r="AT1110" s="12">
        <f>VLOOKUP($BR1110,Tables!$D$14:$I$27,2,FALSE)*W1110</f>
        <v>0</v>
      </c>
      <c r="AU1110" s="12">
        <f>VLOOKUP($BR1110,Tables!$D$14:$I$27,3,FALSE)</f>
        <v>0</v>
      </c>
      <c r="AV1110" s="12">
        <f>VLOOKUP($BR1110,Tables!$D$14:$I$27,4,FALSE)*W1110</f>
        <v>0</v>
      </c>
      <c r="AW1110" s="12">
        <f>VLOOKUP($BR1110,Tables!$D$14:$I$27,5,FALSE)*W1110</f>
        <v>0</v>
      </c>
      <c r="AX1110">
        <f>IF(ISERROR(VLOOKUP(V1110,Tables!$A$2:$B$27,2,FALSE))=TRUE,0,VLOOKUP(V1110,Tables!$A$2:$B$27,2,FALSE))*VLOOKUP(BR1110,Tables!$D$14:$J$27,7,FALSE)</f>
        <v>0</v>
      </c>
      <c r="AY1110">
        <f>IF(ISERROR(VLOOKUP(BS1110,Tables!$A$2:$B$31,2,FALSE))=TRUE,0,VLOOKUP(BS1110,Tables!$A$2:$B$31,2,FALSE))</f>
        <v>0</v>
      </c>
      <c r="AZ1110" s="12">
        <f>VLOOKUP($BR1110,Tables!$D$14:$K$27,8,FALSE)</f>
        <v>0</v>
      </c>
      <c r="BA1110" s="12">
        <f>IF(OR(BR1110="T150",BR1110="HYBT150"),W1110*Tables!$L$23,0)</f>
        <v>0</v>
      </c>
      <c r="BB1110" s="12">
        <f>IF(OR(BR1110="T200",BR1110="HYBT200"),W1110*Tables!$E$24,0)</f>
        <v>0</v>
      </c>
      <c r="BC1110" s="14">
        <f t="shared" si="232"/>
        <v>0</v>
      </c>
      <c r="BD1110" s="55" t="str">
        <f t="shared" si="243"/>
        <v/>
      </c>
      <c r="BE1110" s="55" t="str">
        <f t="shared" si="243"/>
        <v/>
      </c>
      <c r="BF1110" s="55" t="str">
        <f t="shared" si="243"/>
        <v/>
      </c>
      <c r="BG1110" s="55" t="str">
        <f t="shared" si="243"/>
        <v/>
      </c>
      <c r="BH1110" s="55" t="str">
        <f t="shared" si="243"/>
        <v/>
      </c>
      <c r="BI1110" s="55" t="str">
        <f t="shared" si="243"/>
        <v/>
      </c>
      <c r="BJ1110" s="55" t="str">
        <f t="shared" si="243"/>
        <v/>
      </c>
      <c r="BK1110" s="55" t="str">
        <f t="shared" si="243"/>
        <v/>
      </c>
      <c r="BL1110" s="55" t="str">
        <f t="shared" si="243"/>
        <v/>
      </c>
      <c r="BM1110" s="55" t="str">
        <f t="shared" si="243"/>
        <v/>
      </c>
      <c r="BN1110" s="55" t="str">
        <f t="shared" si="243"/>
        <v/>
      </c>
      <c r="BO1110" s="55" t="str">
        <f t="shared" si="243"/>
        <v/>
      </c>
      <c r="BP1110" s="55" t="str">
        <f t="shared" si="243"/>
        <v/>
      </c>
      <c r="BQ1110" s="55" t="str">
        <f t="shared" si="243"/>
        <v/>
      </c>
      <c r="BR1110" s="1" t="str">
        <f t="shared" si="233"/>
        <v>Base</v>
      </c>
      <c r="BS1110" s="1" t="str">
        <f t="shared" si="234"/>
        <v/>
      </c>
      <c r="BT1110" s="3">
        <f t="shared" si="235"/>
        <v>1</v>
      </c>
      <c r="BU1110" s="11">
        <f t="shared" si="236"/>
        <v>-0.94</v>
      </c>
      <c r="BV1110" s="11">
        <f t="shared" si="237"/>
        <v>-0.88</v>
      </c>
      <c r="BW1110" s="11">
        <f t="shared" si="238"/>
        <v>0</v>
      </c>
      <c r="BX1110" s="9">
        <f t="shared" si="239"/>
        <v>-0.94</v>
      </c>
      <c r="BY1110" s="9">
        <f t="shared" si="240"/>
        <v>-0.88</v>
      </c>
      <c r="BZ1110" s="9">
        <f t="shared" si="241"/>
        <v>2</v>
      </c>
    </row>
    <row r="1111" spans="1:78" ht="15.5" x14ac:dyDescent="0.35">
      <c r="A1111"/>
      <c r="B1111"/>
      <c r="C1111"/>
      <c r="D1111"/>
      <c r="E1111"/>
      <c r="F1111"/>
      <c r="G1111"/>
      <c r="H1111"/>
      <c r="I1111"/>
      <c r="J1111"/>
      <c r="K1111"/>
      <c r="L1111"/>
      <c r="M1111"/>
      <c r="N1111"/>
      <c r="O1111"/>
      <c r="P1111"/>
      <c r="Q1111"/>
      <c r="R1111"/>
      <c r="S1111"/>
      <c r="T1111"/>
      <c r="U1111"/>
      <c r="V1111"/>
      <c r="W1111"/>
      <c r="X1111"/>
      <c r="Y1111"/>
      <c r="Z1111"/>
      <c r="AA1111"/>
      <c r="AB1111"/>
      <c r="AC1111"/>
      <c r="AD1111"/>
      <c r="AE1111"/>
      <c r="AF1111"/>
      <c r="AG1111"/>
      <c r="AH1111"/>
      <c r="AI1111"/>
      <c r="AJ1111"/>
      <c r="AK1111"/>
      <c r="AL1111"/>
      <c r="AM1111"/>
      <c r="AN1111"/>
      <c r="AO1111"/>
      <c r="AP1111"/>
      <c r="AQ1111"/>
      <c r="AR1111"/>
      <c r="AS1111"/>
      <c r="AT1111" s="12">
        <f>VLOOKUP($BR1111,Tables!$D$14:$I$27,2,FALSE)*W1111</f>
        <v>0</v>
      </c>
      <c r="AU1111" s="12">
        <f>VLOOKUP($BR1111,Tables!$D$14:$I$27,3,FALSE)</f>
        <v>0</v>
      </c>
      <c r="AV1111" s="12">
        <f>VLOOKUP($BR1111,Tables!$D$14:$I$27,4,FALSE)*W1111</f>
        <v>0</v>
      </c>
      <c r="AW1111" s="12">
        <f>VLOOKUP($BR1111,Tables!$D$14:$I$27,5,FALSE)*W1111</f>
        <v>0</v>
      </c>
      <c r="AX1111">
        <f>IF(ISERROR(VLOOKUP(V1111,Tables!$A$2:$B$27,2,FALSE))=TRUE,0,VLOOKUP(V1111,Tables!$A$2:$B$27,2,FALSE))*VLOOKUP(BR1111,Tables!$D$14:$J$27,7,FALSE)</f>
        <v>0</v>
      </c>
      <c r="AY1111">
        <f>IF(ISERROR(VLOOKUP(BS1111,Tables!$A$2:$B$31,2,FALSE))=TRUE,0,VLOOKUP(BS1111,Tables!$A$2:$B$31,2,FALSE))</f>
        <v>0</v>
      </c>
      <c r="AZ1111" s="12">
        <f>VLOOKUP($BR1111,Tables!$D$14:$K$27,8,FALSE)</f>
        <v>0</v>
      </c>
      <c r="BA1111" s="12">
        <f>IF(OR(BR1111="T150",BR1111="HYBT150"),W1111*Tables!$L$23,0)</f>
        <v>0</v>
      </c>
      <c r="BB1111" s="12">
        <f>IF(OR(BR1111="T200",BR1111="HYBT200"),W1111*Tables!$E$24,0)</f>
        <v>0</v>
      </c>
      <c r="BC1111" s="14">
        <f t="shared" si="232"/>
        <v>0</v>
      </c>
      <c r="BD1111" s="55" t="str">
        <f t="shared" si="243"/>
        <v/>
      </c>
      <c r="BE1111" s="55" t="str">
        <f t="shared" si="243"/>
        <v/>
      </c>
      <c r="BF1111" s="55" t="str">
        <f t="shared" si="243"/>
        <v/>
      </c>
      <c r="BG1111" s="55" t="str">
        <f t="shared" si="243"/>
        <v/>
      </c>
      <c r="BH1111" s="55" t="str">
        <f t="shared" si="243"/>
        <v/>
      </c>
      <c r="BI1111" s="55" t="str">
        <f t="shared" si="243"/>
        <v/>
      </c>
      <c r="BJ1111" s="55" t="str">
        <f t="shared" si="243"/>
        <v/>
      </c>
      <c r="BK1111" s="55" t="str">
        <f t="shared" si="243"/>
        <v/>
      </c>
      <c r="BL1111" s="55" t="str">
        <f t="shared" si="243"/>
        <v/>
      </c>
      <c r="BM1111" s="55" t="str">
        <f t="shared" si="243"/>
        <v/>
      </c>
      <c r="BN1111" s="55" t="str">
        <f t="shared" si="243"/>
        <v/>
      </c>
      <c r="BO1111" s="55" t="str">
        <f t="shared" si="243"/>
        <v/>
      </c>
      <c r="BP1111" s="55" t="str">
        <f t="shared" si="243"/>
        <v/>
      </c>
      <c r="BQ1111" s="55" t="str">
        <f t="shared" si="243"/>
        <v/>
      </c>
      <c r="BR1111" s="1" t="str">
        <f t="shared" si="233"/>
        <v>Base</v>
      </c>
      <c r="BS1111" s="1" t="str">
        <f t="shared" si="234"/>
        <v/>
      </c>
      <c r="BT1111" s="3">
        <f t="shared" si="235"/>
        <v>1</v>
      </c>
      <c r="BU1111" s="11">
        <f t="shared" si="236"/>
        <v>-0.94</v>
      </c>
      <c r="BV1111" s="11">
        <f t="shared" si="237"/>
        <v>-0.88</v>
      </c>
      <c r="BW1111" s="11">
        <f t="shared" si="238"/>
        <v>0</v>
      </c>
      <c r="BX1111" s="9">
        <f t="shared" si="239"/>
        <v>-0.94</v>
      </c>
      <c r="BY1111" s="9">
        <f t="shared" si="240"/>
        <v>-0.88</v>
      </c>
      <c r="BZ1111" s="9">
        <f t="shared" si="241"/>
        <v>2</v>
      </c>
    </row>
    <row r="1112" spans="1:78" ht="15.5" x14ac:dyDescent="0.35">
      <c r="A1112"/>
      <c r="B1112"/>
      <c r="C1112"/>
      <c r="D1112"/>
      <c r="E1112"/>
      <c r="F1112"/>
      <c r="G1112"/>
      <c r="H1112"/>
      <c r="I1112"/>
      <c r="J1112"/>
      <c r="K1112"/>
      <c r="L1112"/>
      <c r="M1112"/>
      <c r="N1112"/>
      <c r="O1112"/>
      <c r="P1112"/>
      <c r="Q1112"/>
      <c r="R1112"/>
      <c r="S1112"/>
      <c r="T1112"/>
      <c r="U1112"/>
      <c r="V1112"/>
      <c r="W1112"/>
      <c r="X1112"/>
      <c r="Y1112"/>
      <c r="Z1112"/>
      <c r="AA1112"/>
      <c r="AB1112"/>
      <c r="AC1112"/>
      <c r="AD1112"/>
      <c r="AE1112"/>
      <c r="AF1112"/>
      <c r="AG1112"/>
      <c r="AH1112"/>
      <c r="AI1112"/>
      <c r="AJ1112"/>
      <c r="AK1112"/>
      <c r="AL1112"/>
      <c r="AM1112"/>
      <c r="AN1112"/>
      <c r="AO1112"/>
      <c r="AP1112"/>
      <c r="AQ1112"/>
      <c r="AR1112"/>
      <c r="AS1112"/>
      <c r="AT1112" s="12">
        <f>VLOOKUP($BR1112,Tables!$D$14:$I$27,2,FALSE)*W1112</f>
        <v>0</v>
      </c>
      <c r="AU1112" s="12">
        <f>VLOOKUP($BR1112,Tables!$D$14:$I$27,3,FALSE)</f>
        <v>0</v>
      </c>
      <c r="AV1112" s="12">
        <f>VLOOKUP($BR1112,Tables!$D$14:$I$27,4,FALSE)*W1112</f>
        <v>0</v>
      </c>
      <c r="AW1112" s="12">
        <f>VLOOKUP($BR1112,Tables!$D$14:$I$27,5,FALSE)*W1112</f>
        <v>0</v>
      </c>
      <c r="AX1112">
        <f>IF(ISERROR(VLOOKUP(V1112,Tables!$A$2:$B$27,2,FALSE))=TRUE,0,VLOOKUP(V1112,Tables!$A$2:$B$27,2,FALSE))*VLOOKUP(BR1112,Tables!$D$14:$J$27,7,FALSE)</f>
        <v>0</v>
      </c>
      <c r="AY1112">
        <f>IF(ISERROR(VLOOKUP(BS1112,Tables!$A$2:$B$31,2,FALSE))=TRUE,0,VLOOKUP(BS1112,Tables!$A$2:$B$31,2,FALSE))</f>
        <v>0</v>
      </c>
      <c r="AZ1112" s="12">
        <f>VLOOKUP($BR1112,Tables!$D$14:$K$27,8,FALSE)</f>
        <v>0</v>
      </c>
      <c r="BA1112" s="12">
        <f>IF(OR(BR1112="T150",BR1112="HYBT150"),W1112*Tables!$L$23,0)</f>
        <v>0</v>
      </c>
      <c r="BB1112" s="12">
        <f>IF(OR(BR1112="T200",BR1112="HYBT200"),W1112*Tables!$E$24,0)</f>
        <v>0</v>
      </c>
      <c r="BC1112" s="14">
        <f t="shared" si="232"/>
        <v>0</v>
      </c>
      <c r="BD1112" s="55" t="str">
        <f t="shared" si="243"/>
        <v/>
      </c>
      <c r="BE1112" s="55" t="str">
        <f t="shared" si="243"/>
        <v/>
      </c>
      <c r="BF1112" s="55" t="str">
        <f t="shared" si="243"/>
        <v/>
      </c>
      <c r="BG1112" s="55" t="str">
        <f t="shared" si="243"/>
        <v/>
      </c>
      <c r="BH1112" s="55" t="str">
        <f t="shared" si="243"/>
        <v/>
      </c>
      <c r="BI1112" s="55" t="str">
        <f t="shared" si="243"/>
        <v/>
      </c>
      <c r="BJ1112" s="55" t="str">
        <f t="shared" si="243"/>
        <v/>
      </c>
      <c r="BK1112" s="55" t="str">
        <f t="shared" si="243"/>
        <v/>
      </c>
      <c r="BL1112" s="55" t="str">
        <f t="shared" si="243"/>
        <v/>
      </c>
      <c r="BM1112" s="55" t="str">
        <f t="shared" si="243"/>
        <v/>
      </c>
      <c r="BN1112" s="55" t="str">
        <f t="shared" si="243"/>
        <v/>
      </c>
      <c r="BO1112" s="55" t="str">
        <f t="shared" si="243"/>
        <v/>
      </c>
      <c r="BP1112" s="55" t="str">
        <f t="shared" si="243"/>
        <v/>
      </c>
      <c r="BQ1112" s="55" t="str">
        <f t="shared" si="243"/>
        <v/>
      </c>
      <c r="BR1112" s="1" t="str">
        <f t="shared" si="233"/>
        <v>Base</v>
      </c>
      <c r="BS1112" s="1" t="str">
        <f t="shared" si="234"/>
        <v/>
      </c>
      <c r="BT1112" s="3">
        <f t="shared" si="235"/>
        <v>1</v>
      </c>
      <c r="BU1112" s="11">
        <f t="shared" si="236"/>
        <v>-0.94</v>
      </c>
      <c r="BV1112" s="11">
        <f t="shared" si="237"/>
        <v>-0.88</v>
      </c>
      <c r="BW1112" s="11">
        <f t="shared" si="238"/>
        <v>0</v>
      </c>
      <c r="BX1112" s="9">
        <f t="shared" si="239"/>
        <v>-0.94</v>
      </c>
      <c r="BY1112" s="9">
        <f t="shared" si="240"/>
        <v>-0.88</v>
      </c>
      <c r="BZ1112" s="9">
        <f t="shared" si="241"/>
        <v>2</v>
      </c>
    </row>
    <row r="1113" spans="1:78" ht="15.5" x14ac:dyDescent="0.35">
      <c r="A1113"/>
      <c r="B1113"/>
      <c r="C1113"/>
      <c r="D1113"/>
      <c r="E1113"/>
      <c r="F1113"/>
      <c r="G1113"/>
      <c r="H1113"/>
      <c r="I1113"/>
      <c r="J1113"/>
      <c r="K1113"/>
      <c r="L1113"/>
      <c r="M1113"/>
      <c r="N1113"/>
      <c r="O1113"/>
      <c r="P1113"/>
      <c r="Q1113"/>
      <c r="R1113"/>
      <c r="S1113"/>
      <c r="T1113"/>
      <c r="U1113"/>
      <c r="V1113"/>
      <c r="W1113"/>
      <c r="X1113"/>
      <c r="Y1113"/>
      <c r="Z1113"/>
      <c r="AA1113"/>
      <c r="AB1113"/>
      <c r="AC1113"/>
      <c r="AD1113"/>
      <c r="AE1113"/>
      <c r="AF1113"/>
      <c r="AG1113"/>
      <c r="AH1113"/>
      <c r="AI1113"/>
      <c r="AJ1113"/>
      <c r="AK1113"/>
      <c r="AL1113"/>
      <c r="AM1113"/>
      <c r="AN1113"/>
      <c r="AO1113"/>
      <c r="AP1113"/>
      <c r="AQ1113"/>
      <c r="AR1113"/>
      <c r="AS1113"/>
      <c r="AT1113" s="12">
        <f>VLOOKUP($BR1113,Tables!$D$14:$I$27,2,FALSE)*W1113</f>
        <v>0</v>
      </c>
      <c r="AU1113" s="12">
        <f>VLOOKUP($BR1113,Tables!$D$14:$I$27,3,FALSE)</f>
        <v>0</v>
      </c>
      <c r="AV1113" s="12">
        <f>VLOOKUP($BR1113,Tables!$D$14:$I$27,4,FALSE)*W1113</f>
        <v>0</v>
      </c>
      <c r="AW1113" s="12">
        <f>VLOOKUP($BR1113,Tables!$D$14:$I$27,5,FALSE)*W1113</f>
        <v>0</v>
      </c>
      <c r="AX1113">
        <f>IF(ISERROR(VLOOKUP(V1113,Tables!$A$2:$B$27,2,FALSE))=TRUE,0,VLOOKUP(V1113,Tables!$A$2:$B$27,2,FALSE))*VLOOKUP(BR1113,Tables!$D$14:$J$27,7,FALSE)</f>
        <v>0</v>
      </c>
      <c r="AY1113">
        <f>IF(ISERROR(VLOOKUP(BS1113,Tables!$A$2:$B$31,2,FALSE))=TRUE,0,VLOOKUP(BS1113,Tables!$A$2:$B$31,2,FALSE))</f>
        <v>0</v>
      </c>
      <c r="AZ1113" s="12">
        <f>VLOOKUP($BR1113,Tables!$D$14:$K$27,8,FALSE)</f>
        <v>0</v>
      </c>
      <c r="BA1113" s="12">
        <f>IF(OR(BR1113="T150",BR1113="HYBT150"),W1113*Tables!$L$23,0)</f>
        <v>0</v>
      </c>
      <c r="BB1113" s="12">
        <f>IF(OR(BR1113="T200",BR1113="HYBT200"),W1113*Tables!$E$24,0)</f>
        <v>0</v>
      </c>
      <c r="BC1113" s="14">
        <f t="shared" si="232"/>
        <v>0</v>
      </c>
      <c r="BD1113" s="55" t="str">
        <f t="shared" si="243"/>
        <v/>
      </c>
      <c r="BE1113" s="55" t="str">
        <f t="shared" si="243"/>
        <v/>
      </c>
      <c r="BF1113" s="55" t="str">
        <f t="shared" si="243"/>
        <v/>
      </c>
      <c r="BG1113" s="55" t="str">
        <f t="shared" si="243"/>
        <v/>
      </c>
      <c r="BH1113" s="55" t="str">
        <f t="shared" si="243"/>
        <v/>
      </c>
      <c r="BI1113" s="55" t="str">
        <f t="shared" si="243"/>
        <v/>
      </c>
      <c r="BJ1113" s="55" t="str">
        <f t="shared" si="243"/>
        <v/>
      </c>
      <c r="BK1113" s="55" t="str">
        <f t="shared" si="243"/>
        <v/>
      </c>
      <c r="BL1113" s="55" t="str">
        <f t="shared" si="243"/>
        <v/>
      </c>
      <c r="BM1113" s="55" t="str">
        <f t="shared" si="243"/>
        <v/>
      </c>
      <c r="BN1113" s="55" t="str">
        <f t="shared" si="243"/>
        <v/>
      </c>
      <c r="BO1113" s="55" t="str">
        <f t="shared" si="243"/>
        <v/>
      </c>
      <c r="BP1113" s="55" t="str">
        <f t="shared" si="243"/>
        <v/>
      </c>
      <c r="BQ1113" s="55" t="str">
        <f t="shared" si="243"/>
        <v/>
      </c>
      <c r="BR1113" s="1" t="str">
        <f t="shared" si="233"/>
        <v>Base</v>
      </c>
      <c r="BS1113" s="1" t="str">
        <f t="shared" si="234"/>
        <v/>
      </c>
      <c r="BT1113" s="3">
        <f t="shared" si="235"/>
        <v>1</v>
      </c>
      <c r="BU1113" s="11">
        <f t="shared" si="236"/>
        <v>-0.94</v>
      </c>
      <c r="BV1113" s="11">
        <f t="shared" si="237"/>
        <v>-0.88</v>
      </c>
      <c r="BW1113" s="11">
        <f t="shared" si="238"/>
        <v>0</v>
      </c>
      <c r="BX1113" s="9">
        <f t="shared" si="239"/>
        <v>-0.94</v>
      </c>
      <c r="BY1113" s="9">
        <f t="shared" si="240"/>
        <v>-0.88</v>
      </c>
      <c r="BZ1113" s="9">
        <f t="shared" si="241"/>
        <v>2</v>
      </c>
    </row>
    <row r="1114" spans="1:78" ht="15.5" x14ac:dyDescent="0.35">
      <c r="A1114"/>
      <c r="B1114"/>
      <c r="C1114"/>
      <c r="D1114"/>
      <c r="E1114"/>
      <c r="F1114"/>
      <c r="G1114"/>
      <c r="H1114"/>
      <c r="I1114"/>
      <c r="J1114"/>
      <c r="K1114"/>
      <c r="L1114"/>
      <c r="M1114"/>
      <c r="N1114"/>
      <c r="O1114"/>
      <c r="P1114"/>
      <c r="Q1114"/>
      <c r="R1114"/>
      <c r="S1114"/>
      <c r="T1114"/>
      <c r="U1114"/>
      <c r="V1114"/>
      <c r="W1114"/>
      <c r="X1114"/>
      <c r="Y1114"/>
      <c r="Z1114"/>
      <c r="AA1114"/>
      <c r="AB1114"/>
      <c r="AC1114"/>
      <c r="AD1114"/>
      <c r="AE1114"/>
      <c r="AF1114"/>
      <c r="AG1114"/>
      <c r="AH1114"/>
      <c r="AI1114"/>
      <c r="AJ1114"/>
      <c r="AK1114"/>
      <c r="AL1114"/>
      <c r="AM1114"/>
      <c r="AN1114"/>
      <c r="AO1114"/>
      <c r="AP1114"/>
      <c r="AQ1114"/>
      <c r="AR1114"/>
      <c r="AS1114"/>
      <c r="AT1114" s="12">
        <f>VLOOKUP($BR1114,Tables!$D$14:$I$27,2,FALSE)*W1114</f>
        <v>0</v>
      </c>
      <c r="AU1114" s="12">
        <f>VLOOKUP($BR1114,Tables!$D$14:$I$27,3,FALSE)</f>
        <v>0</v>
      </c>
      <c r="AV1114" s="12">
        <f>VLOOKUP($BR1114,Tables!$D$14:$I$27,4,FALSE)*W1114</f>
        <v>0</v>
      </c>
      <c r="AW1114" s="12">
        <f>VLOOKUP($BR1114,Tables!$D$14:$I$27,5,FALSE)*W1114</f>
        <v>0</v>
      </c>
      <c r="AX1114">
        <f>IF(ISERROR(VLOOKUP(V1114,Tables!$A$2:$B$27,2,FALSE))=TRUE,0,VLOOKUP(V1114,Tables!$A$2:$B$27,2,FALSE))*VLOOKUP(BR1114,Tables!$D$14:$J$27,7,FALSE)</f>
        <v>0</v>
      </c>
      <c r="AY1114">
        <f>IF(ISERROR(VLOOKUP(BS1114,Tables!$A$2:$B$31,2,FALSE))=TRUE,0,VLOOKUP(BS1114,Tables!$A$2:$B$31,2,FALSE))</f>
        <v>0</v>
      </c>
      <c r="AZ1114" s="12">
        <f>VLOOKUP($BR1114,Tables!$D$14:$K$27,8,FALSE)</f>
        <v>0</v>
      </c>
      <c r="BA1114" s="12">
        <f>IF(OR(BR1114="T150",BR1114="HYBT150"),W1114*Tables!$L$23,0)</f>
        <v>0</v>
      </c>
      <c r="BB1114" s="12">
        <f>IF(OR(BR1114="T200",BR1114="HYBT200"),W1114*Tables!$E$24,0)</f>
        <v>0</v>
      </c>
      <c r="BC1114" s="14">
        <f t="shared" si="232"/>
        <v>0</v>
      </c>
      <c r="BD1114" s="55" t="str">
        <f t="shared" si="243"/>
        <v/>
      </c>
      <c r="BE1114" s="55" t="str">
        <f t="shared" si="243"/>
        <v/>
      </c>
      <c r="BF1114" s="55" t="str">
        <f t="shared" si="243"/>
        <v/>
      </c>
      <c r="BG1114" s="55" t="str">
        <f t="shared" si="243"/>
        <v/>
      </c>
      <c r="BH1114" s="55" t="str">
        <f t="shared" si="243"/>
        <v/>
      </c>
      <c r="BI1114" s="55" t="str">
        <f t="shared" si="243"/>
        <v/>
      </c>
      <c r="BJ1114" s="55" t="str">
        <f t="shared" si="243"/>
        <v/>
      </c>
      <c r="BK1114" s="55" t="str">
        <f t="shared" si="243"/>
        <v/>
      </c>
      <c r="BL1114" s="55" t="str">
        <f t="shared" si="243"/>
        <v/>
      </c>
      <c r="BM1114" s="55" t="str">
        <f t="shared" si="243"/>
        <v/>
      </c>
      <c r="BN1114" s="55" t="str">
        <f t="shared" si="243"/>
        <v/>
      </c>
      <c r="BO1114" s="55" t="str">
        <f t="shared" si="243"/>
        <v/>
      </c>
      <c r="BP1114" s="55" t="str">
        <f t="shared" si="243"/>
        <v/>
      </c>
      <c r="BQ1114" s="55" t="str">
        <f t="shared" si="243"/>
        <v/>
      </c>
      <c r="BR1114" s="1" t="str">
        <f t="shared" si="233"/>
        <v>Base</v>
      </c>
      <c r="BS1114" s="1" t="str">
        <f t="shared" si="234"/>
        <v/>
      </c>
      <c r="BT1114" s="3">
        <f t="shared" si="235"/>
        <v>1</v>
      </c>
      <c r="BU1114" s="11">
        <f t="shared" si="236"/>
        <v>-0.94</v>
      </c>
      <c r="BV1114" s="11">
        <f t="shared" si="237"/>
        <v>-0.88</v>
      </c>
      <c r="BW1114" s="11">
        <f t="shared" si="238"/>
        <v>0</v>
      </c>
      <c r="BX1114" s="9">
        <f t="shared" si="239"/>
        <v>-0.94</v>
      </c>
      <c r="BY1114" s="9">
        <f t="shared" si="240"/>
        <v>-0.88</v>
      </c>
      <c r="BZ1114" s="9">
        <f t="shared" si="241"/>
        <v>2</v>
      </c>
    </row>
    <row r="1115" spans="1:78" ht="15.5" x14ac:dyDescent="0.35">
      <c r="A1115"/>
      <c r="B1115"/>
      <c r="C1115"/>
      <c r="D1115"/>
      <c r="E1115"/>
      <c r="F1115"/>
      <c r="G1115"/>
      <c r="H1115"/>
      <c r="I1115"/>
      <c r="J1115"/>
      <c r="K1115"/>
      <c r="L1115"/>
      <c r="M1115"/>
      <c r="N1115"/>
      <c r="O1115"/>
      <c r="P1115"/>
      <c r="Q1115"/>
      <c r="R1115"/>
      <c r="S1115"/>
      <c r="T1115"/>
      <c r="U1115"/>
      <c r="V1115"/>
      <c r="W1115"/>
      <c r="X1115"/>
      <c r="Y1115"/>
      <c r="Z1115"/>
      <c r="AA1115"/>
      <c r="AB1115"/>
      <c r="AC1115"/>
      <c r="AD1115"/>
      <c r="AE1115"/>
      <c r="AF1115"/>
      <c r="AG1115"/>
      <c r="AH1115"/>
      <c r="AI1115"/>
      <c r="AJ1115"/>
      <c r="AK1115"/>
      <c r="AL1115"/>
      <c r="AM1115"/>
      <c r="AN1115"/>
      <c r="AO1115"/>
      <c r="AP1115"/>
      <c r="AQ1115"/>
      <c r="AR1115"/>
      <c r="AS1115"/>
      <c r="AT1115" s="12">
        <f>VLOOKUP($BR1115,Tables!$D$14:$I$27,2,FALSE)*W1115</f>
        <v>0</v>
      </c>
      <c r="AU1115" s="12">
        <f>VLOOKUP($BR1115,Tables!$D$14:$I$27,3,FALSE)</f>
        <v>0</v>
      </c>
      <c r="AV1115" s="12">
        <f>VLOOKUP($BR1115,Tables!$D$14:$I$27,4,FALSE)*W1115</f>
        <v>0</v>
      </c>
      <c r="AW1115" s="12">
        <f>VLOOKUP($BR1115,Tables!$D$14:$I$27,5,FALSE)*W1115</f>
        <v>0</v>
      </c>
      <c r="AX1115">
        <f>IF(ISERROR(VLOOKUP(V1115,Tables!$A$2:$B$27,2,FALSE))=TRUE,0,VLOOKUP(V1115,Tables!$A$2:$B$27,2,FALSE))*VLOOKUP(BR1115,Tables!$D$14:$J$27,7,FALSE)</f>
        <v>0</v>
      </c>
      <c r="AY1115">
        <f>IF(ISERROR(VLOOKUP(BS1115,Tables!$A$2:$B$31,2,FALSE))=TRUE,0,VLOOKUP(BS1115,Tables!$A$2:$B$31,2,FALSE))</f>
        <v>0</v>
      </c>
      <c r="AZ1115" s="12">
        <f>VLOOKUP($BR1115,Tables!$D$14:$K$27,8,FALSE)</f>
        <v>0</v>
      </c>
      <c r="BA1115" s="12">
        <f>IF(OR(BR1115="T150",BR1115="HYBT150"),W1115*Tables!$L$23,0)</f>
        <v>0</v>
      </c>
      <c r="BB1115" s="12">
        <f>IF(OR(BR1115="T200",BR1115="HYBT200"),W1115*Tables!$E$24,0)</f>
        <v>0</v>
      </c>
      <c r="BC1115" s="14">
        <f t="shared" si="232"/>
        <v>0</v>
      </c>
      <c r="BD1115" s="55" t="str">
        <f t="shared" si="243"/>
        <v/>
      </c>
      <c r="BE1115" s="55" t="str">
        <f t="shared" si="243"/>
        <v/>
      </c>
      <c r="BF1115" s="55" t="str">
        <f t="shared" si="243"/>
        <v/>
      </c>
      <c r="BG1115" s="55" t="str">
        <f t="shared" si="243"/>
        <v/>
      </c>
      <c r="BH1115" s="55" t="str">
        <f t="shared" si="243"/>
        <v/>
      </c>
      <c r="BI1115" s="55" t="str">
        <f t="shared" si="243"/>
        <v/>
      </c>
      <c r="BJ1115" s="55" t="str">
        <f t="shared" si="243"/>
        <v/>
      </c>
      <c r="BK1115" s="55" t="str">
        <f t="shared" si="243"/>
        <v/>
      </c>
      <c r="BL1115" s="55" t="str">
        <f t="shared" si="243"/>
        <v/>
      </c>
      <c r="BM1115" s="55" t="str">
        <f t="shared" si="243"/>
        <v/>
      </c>
      <c r="BN1115" s="55" t="str">
        <f t="shared" si="243"/>
        <v/>
      </c>
      <c r="BO1115" s="55" t="str">
        <f t="shared" si="243"/>
        <v/>
      </c>
      <c r="BP1115" s="55" t="str">
        <f t="shared" si="243"/>
        <v/>
      </c>
      <c r="BQ1115" s="55" t="str">
        <f t="shared" si="243"/>
        <v/>
      </c>
      <c r="BR1115" s="1" t="str">
        <f t="shared" si="233"/>
        <v>Base</v>
      </c>
      <c r="BS1115" s="1" t="str">
        <f t="shared" si="234"/>
        <v/>
      </c>
      <c r="BT1115" s="3">
        <f t="shared" si="235"/>
        <v>1</v>
      </c>
      <c r="BU1115" s="11">
        <f t="shared" si="236"/>
        <v>-0.94</v>
      </c>
      <c r="BV1115" s="11">
        <f t="shared" si="237"/>
        <v>-0.88</v>
      </c>
      <c r="BW1115" s="11">
        <f t="shared" si="238"/>
        <v>0</v>
      </c>
      <c r="BX1115" s="9">
        <f t="shared" si="239"/>
        <v>-0.94</v>
      </c>
      <c r="BY1115" s="9">
        <f t="shared" si="240"/>
        <v>-0.88</v>
      </c>
      <c r="BZ1115" s="9">
        <f t="shared" si="241"/>
        <v>2</v>
      </c>
    </row>
    <row r="1116" spans="1:78" ht="15.5" x14ac:dyDescent="0.35">
      <c r="A1116"/>
      <c r="B1116"/>
      <c r="C1116"/>
      <c r="D1116"/>
      <c r="E1116"/>
      <c r="F1116"/>
      <c r="G1116"/>
      <c r="H1116"/>
      <c r="I1116"/>
      <c r="J1116"/>
      <c r="K1116"/>
      <c r="L1116"/>
      <c r="M1116"/>
      <c r="N1116"/>
      <c r="O1116"/>
      <c r="P1116"/>
      <c r="Q1116"/>
      <c r="R1116"/>
      <c r="S1116"/>
      <c r="T1116"/>
      <c r="U1116"/>
      <c r="V1116"/>
      <c r="W1116"/>
      <c r="X1116"/>
      <c r="Y1116"/>
      <c r="Z1116"/>
      <c r="AA1116"/>
      <c r="AB1116"/>
      <c r="AC1116"/>
      <c r="AD1116"/>
      <c r="AE1116"/>
      <c r="AF1116"/>
      <c r="AG1116"/>
      <c r="AH1116"/>
      <c r="AI1116"/>
      <c r="AJ1116"/>
      <c r="AK1116"/>
      <c r="AL1116"/>
      <c r="AM1116"/>
      <c r="AN1116"/>
      <c r="AO1116"/>
      <c r="AP1116"/>
      <c r="AQ1116"/>
      <c r="AR1116"/>
      <c r="AS1116"/>
      <c r="AT1116" s="12">
        <f>VLOOKUP($BR1116,Tables!$D$14:$I$27,2,FALSE)*W1116</f>
        <v>0</v>
      </c>
      <c r="AU1116" s="12">
        <f>VLOOKUP($BR1116,Tables!$D$14:$I$27,3,FALSE)</f>
        <v>0</v>
      </c>
      <c r="AV1116" s="12">
        <f>VLOOKUP($BR1116,Tables!$D$14:$I$27,4,FALSE)*W1116</f>
        <v>0</v>
      </c>
      <c r="AW1116" s="12">
        <f>VLOOKUP($BR1116,Tables!$D$14:$I$27,5,FALSE)*W1116</f>
        <v>0</v>
      </c>
      <c r="AX1116">
        <f>IF(ISERROR(VLOOKUP(V1116,Tables!$A$2:$B$27,2,FALSE))=TRUE,0,VLOOKUP(V1116,Tables!$A$2:$B$27,2,FALSE))*VLOOKUP(BR1116,Tables!$D$14:$J$27,7,FALSE)</f>
        <v>0</v>
      </c>
      <c r="AY1116">
        <f>IF(ISERROR(VLOOKUP(BS1116,Tables!$A$2:$B$31,2,FALSE))=TRUE,0,VLOOKUP(BS1116,Tables!$A$2:$B$31,2,FALSE))</f>
        <v>0</v>
      </c>
      <c r="AZ1116" s="12">
        <f>VLOOKUP($BR1116,Tables!$D$14:$K$27,8,FALSE)</f>
        <v>0</v>
      </c>
      <c r="BA1116" s="12">
        <f>IF(OR(BR1116="T150",BR1116="HYBT150"),W1116*Tables!$L$23,0)</f>
        <v>0</v>
      </c>
      <c r="BB1116" s="12">
        <f>IF(OR(BR1116="T200",BR1116="HYBT200"),W1116*Tables!$E$24,0)</f>
        <v>0</v>
      </c>
      <c r="BC1116" s="14">
        <f t="shared" si="232"/>
        <v>0</v>
      </c>
      <c r="BD1116" s="55" t="str">
        <f t="shared" si="243"/>
        <v/>
      </c>
      <c r="BE1116" s="55" t="str">
        <f t="shared" si="243"/>
        <v/>
      </c>
      <c r="BF1116" s="55" t="str">
        <f t="shared" si="243"/>
        <v/>
      </c>
      <c r="BG1116" s="55" t="str">
        <f t="shared" si="243"/>
        <v/>
      </c>
      <c r="BH1116" s="55" t="str">
        <f t="shared" si="243"/>
        <v/>
      </c>
      <c r="BI1116" s="55" t="str">
        <f t="shared" si="243"/>
        <v/>
      </c>
      <c r="BJ1116" s="55" t="str">
        <f t="shared" si="243"/>
        <v/>
      </c>
      <c r="BK1116" s="55" t="str">
        <f t="shared" si="243"/>
        <v/>
      </c>
      <c r="BL1116" s="55" t="str">
        <f t="shared" si="243"/>
        <v/>
      </c>
      <c r="BM1116" s="55" t="str">
        <f t="shared" si="243"/>
        <v/>
      </c>
      <c r="BN1116" s="55" t="str">
        <f t="shared" si="243"/>
        <v/>
      </c>
      <c r="BO1116" s="55" t="str">
        <f t="shared" si="243"/>
        <v/>
      </c>
      <c r="BP1116" s="55" t="str">
        <f t="shared" si="243"/>
        <v/>
      </c>
      <c r="BQ1116" s="55" t="str">
        <f t="shared" si="243"/>
        <v/>
      </c>
      <c r="BR1116" s="1" t="str">
        <f t="shared" si="233"/>
        <v>Base</v>
      </c>
      <c r="BS1116" s="1" t="str">
        <f t="shared" si="234"/>
        <v/>
      </c>
      <c r="BT1116" s="3">
        <f t="shared" si="235"/>
        <v>1</v>
      </c>
      <c r="BU1116" s="11">
        <f t="shared" si="236"/>
        <v>-0.94</v>
      </c>
      <c r="BV1116" s="11">
        <f t="shared" si="237"/>
        <v>-0.88</v>
      </c>
      <c r="BW1116" s="11">
        <f t="shared" si="238"/>
        <v>0</v>
      </c>
      <c r="BX1116" s="9">
        <f t="shared" si="239"/>
        <v>-0.94</v>
      </c>
      <c r="BY1116" s="9">
        <f t="shared" si="240"/>
        <v>-0.88</v>
      </c>
      <c r="BZ1116" s="9">
        <f t="shared" si="241"/>
        <v>2</v>
      </c>
    </row>
    <row r="1117" spans="1:78" ht="15.5" x14ac:dyDescent="0.35">
      <c r="A1117"/>
      <c r="B1117"/>
      <c r="C1117"/>
      <c r="D1117"/>
      <c r="E1117"/>
      <c r="F1117"/>
      <c r="G1117"/>
      <c r="H1117"/>
      <c r="I1117"/>
      <c r="J1117"/>
      <c r="K1117"/>
      <c r="L1117"/>
      <c r="M1117"/>
      <c r="N1117"/>
      <c r="O1117"/>
      <c r="P1117"/>
      <c r="Q1117"/>
      <c r="R1117"/>
      <c r="S1117"/>
      <c r="T1117"/>
      <c r="U1117"/>
      <c r="V1117"/>
      <c r="W1117"/>
      <c r="X1117"/>
      <c r="Y1117"/>
      <c r="Z1117"/>
      <c r="AA1117"/>
      <c r="AB1117"/>
      <c r="AC1117"/>
      <c r="AD1117"/>
      <c r="AE1117"/>
      <c r="AF1117"/>
      <c r="AG1117"/>
      <c r="AH1117"/>
      <c r="AI1117"/>
      <c r="AJ1117"/>
      <c r="AK1117"/>
      <c r="AL1117"/>
      <c r="AM1117"/>
      <c r="AN1117"/>
      <c r="AO1117"/>
      <c r="AP1117"/>
      <c r="AQ1117"/>
      <c r="AR1117"/>
      <c r="AS1117"/>
      <c r="AT1117" s="12">
        <f>VLOOKUP($BR1117,Tables!$D$14:$I$27,2,FALSE)*W1117</f>
        <v>0</v>
      </c>
      <c r="AU1117" s="12">
        <f>VLOOKUP($BR1117,Tables!$D$14:$I$27,3,FALSE)</f>
        <v>0</v>
      </c>
      <c r="AV1117" s="12">
        <f>VLOOKUP($BR1117,Tables!$D$14:$I$27,4,FALSE)*W1117</f>
        <v>0</v>
      </c>
      <c r="AW1117" s="12">
        <f>VLOOKUP($BR1117,Tables!$D$14:$I$27,5,FALSE)*W1117</f>
        <v>0</v>
      </c>
      <c r="AX1117">
        <f>IF(ISERROR(VLOOKUP(V1117,Tables!$A$2:$B$27,2,FALSE))=TRUE,0,VLOOKUP(V1117,Tables!$A$2:$B$27,2,FALSE))*VLOOKUP(BR1117,Tables!$D$14:$J$27,7,FALSE)</f>
        <v>0</v>
      </c>
      <c r="AY1117">
        <f>IF(ISERROR(VLOOKUP(BS1117,Tables!$A$2:$B$31,2,FALSE))=TRUE,0,VLOOKUP(BS1117,Tables!$A$2:$B$31,2,FALSE))</f>
        <v>0</v>
      </c>
      <c r="AZ1117" s="12">
        <f>VLOOKUP($BR1117,Tables!$D$14:$K$27,8,FALSE)</f>
        <v>0</v>
      </c>
      <c r="BA1117" s="12">
        <f>IF(OR(BR1117="T150",BR1117="HYBT150"),W1117*Tables!$L$23,0)</f>
        <v>0</v>
      </c>
      <c r="BB1117" s="12">
        <f>IF(OR(BR1117="T200",BR1117="HYBT200"),W1117*Tables!$E$24,0)</f>
        <v>0</v>
      </c>
      <c r="BC1117" s="14">
        <f t="shared" si="232"/>
        <v>0</v>
      </c>
      <c r="BD1117" s="55" t="str">
        <f t="shared" si="243"/>
        <v/>
      </c>
      <c r="BE1117" s="55" t="str">
        <f t="shared" si="243"/>
        <v/>
      </c>
      <c r="BF1117" s="55" t="str">
        <f t="shared" si="243"/>
        <v/>
      </c>
      <c r="BG1117" s="55" t="str">
        <f t="shared" si="243"/>
        <v/>
      </c>
      <c r="BH1117" s="55" t="str">
        <f t="shared" si="243"/>
        <v/>
      </c>
      <c r="BI1117" s="55" t="str">
        <f t="shared" si="243"/>
        <v/>
      </c>
      <c r="BJ1117" s="55" t="str">
        <f t="shared" si="243"/>
        <v/>
      </c>
      <c r="BK1117" s="55" t="str">
        <f t="shared" si="243"/>
        <v/>
      </c>
      <c r="BL1117" s="55" t="str">
        <f t="shared" si="243"/>
        <v/>
      </c>
      <c r="BM1117" s="55" t="str">
        <f t="shared" si="243"/>
        <v/>
      </c>
      <c r="BN1117" s="55" t="str">
        <f t="shared" si="243"/>
        <v/>
      </c>
      <c r="BO1117" s="55" t="str">
        <f t="shared" si="243"/>
        <v/>
      </c>
      <c r="BP1117" s="55" t="str">
        <f t="shared" si="243"/>
        <v/>
      </c>
      <c r="BQ1117" s="55" t="str">
        <f t="shared" si="243"/>
        <v/>
      </c>
      <c r="BR1117" s="1" t="str">
        <f t="shared" si="233"/>
        <v>Base</v>
      </c>
      <c r="BS1117" s="1" t="str">
        <f t="shared" si="234"/>
        <v/>
      </c>
      <c r="BT1117" s="3">
        <f t="shared" si="235"/>
        <v>1</v>
      </c>
      <c r="BU1117" s="11">
        <f t="shared" si="236"/>
        <v>-0.94</v>
      </c>
      <c r="BV1117" s="11">
        <f t="shared" si="237"/>
        <v>-0.88</v>
      </c>
      <c r="BW1117" s="11">
        <f t="shared" si="238"/>
        <v>0</v>
      </c>
      <c r="BX1117" s="9">
        <f t="shared" si="239"/>
        <v>-0.94</v>
      </c>
      <c r="BY1117" s="9">
        <f t="shared" si="240"/>
        <v>-0.88</v>
      </c>
      <c r="BZ1117" s="9">
        <f t="shared" si="241"/>
        <v>2</v>
      </c>
    </row>
    <row r="1118" spans="1:78" ht="15.5" x14ac:dyDescent="0.35">
      <c r="A1118"/>
      <c r="B1118"/>
      <c r="C1118"/>
      <c r="D1118"/>
      <c r="E1118"/>
      <c r="F1118"/>
      <c r="G1118"/>
      <c r="H1118"/>
      <c r="I1118"/>
      <c r="J1118"/>
      <c r="K1118"/>
      <c r="L1118"/>
      <c r="M1118"/>
      <c r="N1118"/>
      <c r="O1118"/>
      <c r="P1118"/>
      <c r="Q1118"/>
      <c r="R1118"/>
      <c r="S1118"/>
      <c r="T1118"/>
      <c r="U1118"/>
      <c r="V1118"/>
      <c r="W1118"/>
      <c r="X1118"/>
      <c r="Y1118"/>
      <c r="Z1118"/>
      <c r="AA1118"/>
      <c r="AB1118"/>
      <c r="AC1118"/>
      <c r="AD1118"/>
      <c r="AE1118"/>
      <c r="AF1118"/>
      <c r="AG1118"/>
      <c r="AH1118"/>
      <c r="AI1118"/>
      <c r="AJ1118"/>
      <c r="AK1118"/>
      <c r="AL1118"/>
      <c r="AM1118"/>
      <c r="AN1118"/>
      <c r="AO1118"/>
      <c r="AP1118"/>
      <c r="AQ1118"/>
      <c r="AR1118"/>
      <c r="AS1118"/>
      <c r="AT1118" s="12">
        <f>VLOOKUP($BR1118,Tables!$D$14:$I$27,2,FALSE)*W1118</f>
        <v>0</v>
      </c>
      <c r="AU1118" s="12">
        <f>VLOOKUP($BR1118,Tables!$D$14:$I$27,3,FALSE)</f>
        <v>0</v>
      </c>
      <c r="AV1118" s="12">
        <f>VLOOKUP($BR1118,Tables!$D$14:$I$27,4,FALSE)*W1118</f>
        <v>0</v>
      </c>
      <c r="AW1118" s="12">
        <f>VLOOKUP($BR1118,Tables!$D$14:$I$27,5,FALSE)*W1118</f>
        <v>0</v>
      </c>
      <c r="AX1118">
        <f>IF(ISERROR(VLOOKUP(V1118,Tables!$A$2:$B$27,2,FALSE))=TRUE,0,VLOOKUP(V1118,Tables!$A$2:$B$27,2,FALSE))*VLOOKUP(BR1118,Tables!$D$14:$J$27,7,FALSE)</f>
        <v>0</v>
      </c>
      <c r="AY1118">
        <f>IF(ISERROR(VLOOKUP(BS1118,Tables!$A$2:$B$31,2,FALSE))=TRUE,0,VLOOKUP(BS1118,Tables!$A$2:$B$31,2,FALSE))</f>
        <v>0</v>
      </c>
      <c r="AZ1118" s="12">
        <f>VLOOKUP($BR1118,Tables!$D$14:$K$27,8,FALSE)</f>
        <v>0</v>
      </c>
      <c r="BA1118" s="12">
        <f>IF(OR(BR1118="T150",BR1118="HYBT150"),W1118*Tables!$L$23,0)</f>
        <v>0</v>
      </c>
      <c r="BB1118" s="12">
        <f>IF(OR(BR1118="T200",BR1118="HYBT200"),W1118*Tables!$E$24,0)</f>
        <v>0</v>
      </c>
      <c r="BC1118" s="14">
        <f t="shared" si="232"/>
        <v>0</v>
      </c>
      <c r="BD1118" s="55" t="str">
        <f t="shared" si="243"/>
        <v/>
      </c>
      <c r="BE1118" s="55" t="str">
        <f t="shared" si="243"/>
        <v/>
      </c>
      <c r="BF1118" s="55" t="str">
        <f t="shared" si="243"/>
        <v/>
      </c>
      <c r="BG1118" s="55" t="str">
        <f t="shared" si="243"/>
        <v/>
      </c>
      <c r="BH1118" s="55" t="str">
        <f t="shared" si="243"/>
        <v/>
      </c>
      <c r="BI1118" s="55" t="str">
        <f t="shared" si="243"/>
        <v/>
      </c>
      <c r="BJ1118" s="55" t="str">
        <f t="shared" si="243"/>
        <v/>
      </c>
      <c r="BK1118" s="55" t="str">
        <f t="shared" si="243"/>
        <v/>
      </c>
      <c r="BL1118" s="55" t="str">
        <f t="shared" si="243"/>
        <v/>
      </c>
      <c r="BM1118" s="55" t="str">
        <f t="shared" si="243"/>
        <v/>
      </c>
      <c r="BN1118" s="55" t="str">
        <f t="shared" si="243"/>
        <v/>
      </c>
      <c r="BO1118" s="55" t="str">
        <f t="shared" si="243"/>
        <v/>
      </c>
      <c r="BP1118" s="55" t="str">
        <f t="shared" si="243"/>
        <v/>
      </c>
      <c r="BQ1118" s="55" t="str">
        <f t="shared" si="243"/>
        <v/>
      </c>
      <c r="BR1118" s="1" t="str">
        <f t="shared" si="233"/>
        <v>Base</v>
      </c>
      <c r="BS1118" s="1" t="str">
        <f t="shared" si="234"/>
        <v/>
      </c>
      <c r="BT1118" s="3">
        <f t="shared" si="235"/>
        <v>1</v>
      </c>
      <c r="BU1118" s="11">
        <f t="shared" si="236"/>
        <v>-0.94</v>
      </c>
      <c r="BV1118" s="11">
        <f t="shared" si="237"/>
        <v>-0.88</v>
      </c>
      <c r="BW1118" s="11">
        <f t="shared" si="238"/>
        <v>0</v>
      </c>
      <c r="BX1118" s="9">
        <f t="shared" si="239"/>
        <v>-0.94</v>
      </c>
      <c r="BY1118" s="9">
        <f t="shared" si="240"/>
        <v>-0.88</v>
      </c>
      <c r="BZ1118" s="9">
        <f t="shared" si="241"/>
        <v>2</v>
      </c>
    </row>
    <row r="1119" spans="1:78" ht="15.5" x14ac:dyDescent="0.35">
      <c r="A1119"/>
      <c r="B1119"/>
      <c r="C1119"/>
      <c r="D1119"/>
      <c r="E1119"/>
      <c r="F1119"/>
      <c r="G1119"/>
      <c r="H1119"/>
      <c r="I1119"/>
      <c r="J1119"/>
      <c r="K1119"/>
      <c r="L1119"/>
      <c r="M1119"/>
      <c r="N1119"/>
      <c r="O1119"/>
      <c r="P1119"/>
      <c r="Q1119"/>
      <c r="R1119"/>
      <c r="S1119"/>
      <c r="T1119"/>
      <c r="U1119"/>
      <c r="V1119"/>
      <c r="W1119"/>
      <c r="X1119"/>
      <c r="Y1119"/>
      <c r="Z1119"/>
      <c r="AA1119"/>
      <c r="AB1119"/>
      <c r="AC1119"/>
      <c r="AD1119"/>
      <c r="AE1119"/>
      <c r="AF1119"/>
      <c r="AG1119"/>
      <c r="AH1119"/>
      <c r="AI1119"/>
      <c r="AJ1119"/>
      <c r="AK1119"/>
      <c r="AL1119"/>
      <c r="AM1119"/>
      <c r="AN1119"/>
      <c r="AO1119"/>
      <c r="AP1119"/>
      <c r="AQ1119"/>
      <c r="AR1119"/>
      <c r="AS1119"/>
      <c r="AT1119" s="12">
        <f>VLOOKUP($BR1119,Tables!$D$14:$I$27,2,FALSE)*W1119</f>
        <v>0</v>
      </c>
      <c r="AU1119" s="12">
        <f>VLOOKUP($BR1119,Tables!$D$14:$I$27,3,FALSE)</f>
        <v>0</v>
      </c>
      <c r="AV1119" s="12">
        <f>VLOOKUP($BR1119,Tables!$D$14:$I$27,4,FALSE)*W1119</f>
        <v>0</v>
      </c>
      <c r="AW1119" s="12">
        <f>VLOOKUP($BR1119,Tables!$D$14:$I$27,5,FALSE)*W1119</f>
        <v>0</v>
      </c>
      <c r="AX1119">
        <f>IF(ISERROR(VLOOKUP(V1119,Tables!$A$2:$B$27,2,FALSE))=TRUE,0,VLOOKUP(V1119,Tables!$A$2:$B$27,2,FALSE))*VLOOKUP(BR1119,Tables!$D$14:$J$27,7,FALSE)</f>
        <v>0</v>
      </c>
      <c r="AY1119">
        <f>IF(ISERROR(VLOOKUP(BS1119,Tables!$A$2:$B$31,2,FALSE))=TRUE,0,VLOOKUP(BS1119,Tables!$A$2:$B$31,2,FALSE))</f>
        <v>0</v>
      </c>
      <c r="AZ1119" s="12">
        <f>VLOOKUP($BR1119,Tables!$D$14:$K$27,8,FALSE)</f>
        <v>0</v>
      </c>
      <c r="BA1119" s="12">
        <f>IF(OR(BR1119="T150",BR1119="HYBT150"),W1119*Tables!$L$23,0)</f>
        <v>0</v>
      </c>
      <c r="BB1119" s="12">
        <f>IF(OR(BR1119="T200",BR1119="HYBT200"),W1119*Tables!$E$24,0)</f>
        <v>0</v>
      </c>
      <c r="BC1119" s="14">
        <f t="shared" si="232"/>
        <v>0</v>
      </c>
      <c r="BD1119" s="55" t="str">
        <f t="shared" si="243"/>
        <v/>
      </c>
      <c r="BE1119" s="55" t="str">
        <f t="shared" si="243"/>
        <v/>
      </c>
      <c r="BF1119" s="55" t="str">
        <f t="shared" si="243"/>
        <v/>
      </c>
      <c r="BG1119" s="55" t="str">
        <f t="shared" si="243"/>
        <v/>
      </c>
      <c r="BH1119" s="55" t="str">
        <f t="shared" si="243"/>
        <v/>
      </c>
      <c r="BI1119" s="55" t="str">
        <f t="shared" si="243"/>
        <v/>
      </c>
      <c r="BJ1119" s="55" t="str">
        <f t="shared" si="243"/>
        <v/>
      </c>
      <c r="BK1119" s="55" t="str">
        <f t="shared" si="243"/>
        <v/>
      </c>
      <c r="BL1119" s="55" t="str">
        <f t="shared" si="243"/>
        <v/>
      </c>
      <c r="BM1119" s="55" t="str">
        <f t="shared" si="243"/>
        <v/>
      </c>
      <c r="BN1119" s="55" t="str">
        <f t="shared" si="243"/>
        <v/>
      </c>
      <c r="BO1119" s="55" t="str">
        <f t="shared" si="243"/>
        <v/>
      </c>
      <c r="BP1119" s="55" t="str">
        <f t="shared" si="243"/>
        <v/>
      </c>
      <c r="BQ1119" s="55" t="str">
        <f t="shared" si="243"/>
        <v/>
      </c>
      <c r="BR1119" s="1" t="str">
        <f t="shared" si="233"/>
        <v>Base</v>
      </c>
      <c r="BS1119" s="1" t="str">
        <f t="shared" si="234"/>
        <v/>
      </c>
      <c r="BT1119" s="3">
        <f t="shared" si="235"/>
        <v>1</v>
      </c>
      <c r="BU1119" s="11">
        <f t="shared" si="236"/>
        <v>-0.94</v>
      </c>
      <c r="BV1119" s="11">
        <f t="shared" si="237"/>
        <v>-0.88</v>
      </c>
      <c r="BW1119" s="11">
        <f t="shared" si="238"/>
        <v>0</v>
      </c>
      <c r="BX1119" s="9">
        <f t="shared" si="239"/>
        <v>-0.94</v>
      </c>
      <c r="BY1119" s="9">
        <f t="shared" si="240"/>
        <v>-0.88</v>
      </c>
      <c r="BZ1119" s="9">
        <f t="shared" si="241"/>
        <v>2</v>
      </c>
    </row>
    <row r="1120" spans="1:78" ht="15.5" x14ac:dyDescent="0.35">
      <c r="A1120"/>
      <c r="B1120"/>
      <c r="C1120"/>
      <c r="D1120"/>
      <c r="E1120"/>
      <c r="F1120"/>
      <c r="G1120"/>
      <c r="H1120"/>
      <c r="I1120"/>
      <c r="J1120"/>
      <c r="K1120"/>
      <c r="L1120"/>
      <c r="M1120"/>
      <c r="N1120"/>
      <c r="O1120"/>
      <c r="P1120"/>
      <c r="Q1120"/>
      <c r="R1120"/>
      <c r="S1120"/>
      <c r="T1120"/>
      <c r="U1120"/>
      <c r="V1120"/>
      <c r="W1120"/>
      <c r="X1120"/>
      <c r="Y1120"/>
      <c r="Z1120"/>
      <c r="AA1120"/>
      <c r="AB1120"/>
      <c r="AC1120"/>
      <c r="AD1120"/>
      <c r="AE1120"/>
      <c r="AF1120"/>
      <c r="AG1120"/>
      <c r="AH1120"/>
      <c r="AI1120"/>
      <c r="AJ1120"/>
      <c r="AK1120"/>
      <c r="AL1120"/>
      <c r="AM1120"/>
      <c r="AN1120"/>
      <c r="AO1120"/>
      <c r="AP1120"/>
      <c r="AQ1120"/>
      <c r="AR1120"/>
      <c r="AS1120"/>
      <c r="AT1120" s="12">
        <f>VLOOKUP($BR1120,Tables!$D$14:$I$27,2,FALSE)*W1120</f>
        <v>0</v>
      </c>
      <c r="AU1120" s="12">
        <f>VLOOKUP($BR1120,Tables!$D$14:$I$27,3,FALSE)</f>
        <v>0</v>
      </c>
      <c r="AV1120" s="12">
        <f>VLOOKUP($BR1120,Tables!$D$14:$I$27,4,FALSE)*W1120</f>
        <v>0</v>
      </c>
      <c r="AW1120" s="12">
        <f>VLOOKUP($BR1120,Tables!$D$14:$I$27,5,FALSE)*W1120</f>
        <v>0</v>
      </c>
      <c r="AX1120">
        <f>IF(ISERROR(VLOOKUP(V1120,Tables!$A$2:$B$27,2,FALSE))=TRUE,0,VLOOKUP(V1120,Tables!$A$2:$B$27,2,FALSE))*VLOOKUP(BR1120,Tables!$D$14:$J$27,7,FALSE)</f>
        <v>0</v>
      </c>
      <c r="AY1120">
        <f>IF(ISERROR(VLOOKUP(BS1120,Tables!$A$2:$B$31,2,FALSE))=TRUE,0,VLOOKUP(BS1120,Tables!$A$2:$B$31,2,FALSE))</f>
        <v>0</v>
      </c>
      <c r="AZ1120" s="12">
        <f>VLOOKUP($BR1120,Tables!$D$14:$K$27,8,FALSE)</f>
        <v>0</v>
      </c>
      <c r="BA1120" s="12">
        <f>IF(OR(BR1120="T150",BR1120="HYBT150"),W1120*Tables!$L$23,0)</f>
        <v>0</v>
      </c>
      <c r="BB1120" s="12">
        <f>IF(OR(BR1120="T200",BR1120="HYBT200"),W1120*Tables!$E$24,0)</f>
        <v>0</v>
      </c>
      <c r="BC1120" s="14">
        <f t="shared" si="232"/>
        <v>0</v>
      </c>
      <c r="BD1120" s="55" t="str">
        <f t="shared" si="243"/>
        <v/>
      </c>
      <c r="BE1120" s="55" t="str">
        <f t="shared" si="243"/>
        <v/>
      </c>
      <c r="BF1120" s="55" t="str">
        <f t="shared" si="243"/>
        <v/>
      </c>
      <c r="BG1120" s="55" t="str">
        <f t="shared" si="243"/>
        <v/>
      </c>
      <c r="BH1120" s="55" t="str">
        <f t="shared" si="243"/>
        <v/>
      </c>
      <c r="BI1120" s="55" t="str">
        <f t="shared" si="243"/>
        <v/>
      </c>
      <c r="BJ1120" s="55" t="str">
        <f t="shared" si="243"/>
        <v/>
      </c>
      <c r="BK1120" s="55" t="str">
        <f t="shared" si="243"/>
        <v/>
      </c>
      <c r="BL1120" s="55" t="str">
        <f t="shared" si="243"/>
        <v/>
      </c>
      <c r="BM1120" s="55" t="str">
        <f t="shared" si="243"/>
        <v/>
      </c>
      <c r="BN1120" s="55" t="str">
        <f t="shared" si="243"/>
        <v/>
      </c>
      <c r="BO1120" s="55" t="str">
        <f t="shared" si="243"/>
        <v/>
      </c>
      <c r="BP1120" s="55" t="str">
        <f t="shared" si="243"/>
        <v/>
      </c>
      <c r="BQ1120" s="55" t="str">
        <f t="shared" si="243"/>
        <v/>
      </c>
      <c r="BR1120" s="1" t="str">
        <f t="shared" si="233"/>
        <v>Base</v>
      </c>
      <c r="BS1120" s="1" t="str">
        <f t="shared" si="234"/>
        <v/>
      </c>
      <c r="BT1120" s="3">
        <f t="shared" si="235"/>
        <v>1</v>
      </c>
      <c r="BU1120" s="11">
        <f t="shared" si="236"/>
        <v>-0.94</v>
      </c>
      <c r="BV1120" s="11">
        <f t="shared" si="237"/>
        <v>-0.88</v>
      </c>
      <c r="BW1120" s="11">
        <f t="shared" si="238"/>
        <v>0</v>
      </c>
      <c r="BX1120" s="9">
        <f t="shared" si="239"/>
        <v>-0.94</v>
      </c>
      <c r="BY1120" s="9">
        <f t="shared" si="240"/>
        <v>-0.88</v>
      </c>
      <c r="BZ1120" s="9">
        <f t="shared" si="241"/>
        <v>2</v>
      </c>
    </row>
    <row r="1121" spans="1:78" ht="15.5" x14ac:dyDescent="0.35">
      <c r="A1121"/>
      <c r="B1121"/>
      <c r="C1121"/>
      <c r="D1121"/>
      <c r="E1121"/>
      <c r="F1121"/>
      <c r="G1121"/>
      <c r="H1121"/>
      <c r="I1121"/>
      <c r="J1121"/>
      <c r="K1121"/>
      <c r="L1121"/>
      <c r="M1121"/>
      <c r="N1121"/>
      <c r="O1121"/>
      <c r="P1121"/>
      <c r="Q1121"/>
      <c r="R1121"/>
      <c r="S1121"/>
      <c r="T1121"/>
      <c r="U1121"/>
      <c r="V1121"/>
      <c r="W1121"/>
      <c r="X1121"/>
      <c r="Y1121"/>
      <c r="Z1121"/>
      <c r="AA1121"/>
      <c r="AB1121"/>
      <c r="AC1121"/>
      <c r="AD1121"/>
      <c r="AE1121"/>
      <c r="AF1121"/>
      <c r="AG1121"/>
      <c r="AH1121"/>
      <c r="AI1121"/>
      <c r="AJ1121"/>
      <c r="AK1121"/>
      <c r="AL1121"/>
      <c r="AM1121"/>
      <c r="AN1121"/>
      <c r="AO1121"/>
      <c r="AP1121"/>
      <c r="AQ1121"/>
      <c r="AR1121"/>
      <c r="AS1121"/>
      <c r="AT1121" s="12">
        <f>VLOOKUP($BR1121,Tables!$D$14:$I$27,2,FALSE)*W1121</f>
        <v>0</v>
      </c>
      <c r="AU1121" s="12">
        <f>VLOOKUP($BR1121,Tables!$D$14:$I$27,3,FALSE)</f>
        <v>0</v>
      </c>
      <c r="AV1121" s="12">
        <f>VLOOKUP($BR1121,Tables!$D$14:$I$27,4,FALSE)*W1121</f>
        <v>0</v>
      </c>
      <c r="AW1121" s="12">
        <f>VLOOKUP($BR1121,Tables!$D$14:$I$27,5,FALSE)*W1121</f>
        <v>0</v>
      </c>
      <c r="AX1121">
        <f>IF(ISERROR(VLOOKUP(V1121,Tables!$A$2:$B$27,2,FALSE))=TRUE,0,VLOOKUP(V1121,Tables!$A$2:$B$27,2,FALSE))*VLOOKUP(BR1121,Tables!$D$14:$J$27,7,FALSE)</f>
        <v>0</v>
      </c>
      <c r="AY1121">
        <f>IF(ISERROR(VLOOKUP(BS1121,Tables!$A$2:$B$31,2,FALSE))=TRUE,0,VLOOKUP(BS1121,Tables!$A$2:$B$31,2,FALSE))</f>
        <v>0</v>
      </c>
      <c r="AZ1121" s="12">
        <f>VLOOKUP($BR1121,Tables!$D$14:$K$27,8,FALSE)</f>
        <v>0</v>
      </c>
      <c r="BA1121" s="12">
        <f>IF(OR(BR1121="T150",BR1121="HYBT150"),W1121*Tables!$L$23,0)</f>
        <v>0</v>
      </c>
      <c r="BB1121" s="12">
        <f>IF(OR(BR1121="T200",BR1121="HYBT200"),W1121*Tables!$E$24,0)</f>
        <v>0</v>
      </c>
      <c r="BC1121" s="14">
        <f t="shared" si="232"/>
        <v>0</v>
      </c>
      <c r="BD1121" s="55" t="str">
        <f t="shared" si="243"/>
        <v/>
      </c>
      <c r="BE1121" s="55" t="str">
        <f t="shared" si="243"/>
        <v/>
      </c>
      <c r="BF1121" s="55" t="str">
        <f t="shared" si="243"/>
        <v/>
      </c>
      <c r="BG1121" s="55" t="str">
        <f t="shared" si="243"/>
        <v/>
      </c>
      <c r="BH1121" s="55" t="str">
        <f t="shared" si="243"/>
        <v/>
      </c>
      <c r="BI1121" s="55" t="str">
        <f t="shared" si="243"/>
        <v/>
      </c>
      <c r="BJ1121" s="55" t="str">
        <f t="shared" si="243"/>
        <v/>
      </c>
      <c r="BK1121" s="55" t="str">
        <f t="shared" si="243"/>
        <v/>
      </c>
      <c r="BL1121" s="55" t="str">
        <f t="shared" si="243"/>
        <v/>
      </c>
      <c r="BM1121" s="55" t="str">
        <f t="shared" si="243"/>
        <v/>
      </c>
      <c r="BN1121" s="55" t="str">
        <f t="shared" si="243"/>
        <v/>
      </c>
      <c r="BO1121" s="55" t="str">
        <f t="shared" si="243"/>
        <v/>
      </c>
      <c r="BP1121" s="55" t="str">
        <f t="shared" si="243"/>
        <v/>
      </c>
      <c r="BQ1121" s="55" t="str">
        <f t="shared" si="243"/>
        <v/>
      </c>
      <c r="BR1121" s="1" t="str">
        <f t="shared" si="233"/>
        <v>Base</v>
      </c>
      <c r="BS1121" s="1" t="str">
        <f t="shared" si="234"/>
        <v/>
      </c>
      <c r="BT1121" s="3">
        <f t="shared" si="235"/>
        <v>1</v>
      </c>
      <c r="BU1121" s="11">
        <f t="shared" si="236"/>
        <v>-0.94</v>
      </c>
      <c r="BV1121" s="11">
        <f t="shared" si="237"/>
        <v>-0.88</v>
      </c>
      <c r="BW1121" s="11">
        <f t="shared" si="238"/>
        <v>0</v>
      </c>
      <c r="BX1121" s="9">
        <f t="shared" si="239"/>
        <v>-0.94</v>
      </c>
      <c r="BY1121" s="9">
        <f t="shared" si="240"/>
        <v>-0.88</v>
      </c>
      <c r="BZ1121" s="9">
        <f t="shared" si="241"/>
        <v>2</v>
      </c>
    </row>
    <row r="1122" spans="1:78" ht="15.5" x14ac:dyDescent="0.35">
      <c r="A1122"/>
      <c r="B1122"/>
      <c r="C1122"/>
      <c r="D1122"/>
      <c r="E1122"/>
      <c r="F1122"/>
      <c r="G1122"/>
      <c r="H1122"/>
      <c r="I1122"/>
      <c r="J1122"/>
      <c r="K1122"/>
      <c r="L1122"/>
      <c r="M1122"/>
      <c r="N1122"/>
      <c r="O1122"/>
      <c r="P1122"/>
      <c r="Q1122"/>
      <c r="R1122"/>
      <c r="S1122"/>
      <c r="T1122"/>
      <c r="U1122"/>
      <c r="V1122"/>
      <c r="W1122"/>
      <c r="X1122"/>
      <c r="Y1122"/>
      <c r="Z1122"/>
      <c r="AA1122"/>
      <c r="AB1122"/>
      <c r="AC1122"/>
      <c r="AD1122"/>
      <c r="AE1122"/>
      <c r="AF1122"/>
      <c r="AG1122"/>
      <c r="AH1122"/>
      <c r="AI1122"/>
      <c r="AJ1122"/>
      <c r="AK1122"/>
      <c r="AL1122"/>
      <c r="AM1122"/>
      <c r="AN1122"/>
      <c r="AO1122"/>
      <c r="AP1122"/>
      <c r="AQ1122"/>
      <c r="AR1122"/>
      <c r="AS1122"/>
      <c r="AT1122" s="12">
        <f>VLOOKUP($BR1122,Tables!$D$14:$I$27,2,FALSE)*W1122</f>
        <v>0</v>
      </c>
      <c r="AU1122" s="12">
        <f>VLOOKUP($BR1122,Tables!$D$14:$I$27,3,FALSE)</f>
        <v>0</v>
      </c>
      <c r="AV1122" s="12">
        <f>VLOOKUP($BR1122,Tables!$D$14:$I$27,4,FALSE)*W1122</f>
        <v>0</v>
      </c>
      <c r="AW1122" s="12">
        <f>VLOOKUP($BR1122,Tables!$D$14:$I$27,5,FALSE)*W1122</f>
        <v>0</v>
      </c>
      <c r="AX1122">
        <f>IF(ISERROR(VLOOKUP(V1122,Tables!$A$2:$B$27,2,FALSE))=TRUE,0,VLOOKUP(V1122,Tables!$A$2:$B$27,2,FALSE))*VLOOKUP(BR1122,Tables!$D$14:$J$27,7,FALSE)</f>
        <v>0</v>
      </c>
      <c r="AY1122">
        <f>IF(ISERROR(VLOOKUP(BS1122,Tables!$A$2:$B$31,2,FALSE))=TRUE,0,VLOOKUP(BS1122,Tables!$A$2:$B$31,2,FALSE))</f>
        <v>0</v>
      </c>
      <c r="AZ1122" s="12">
        <f>VLOOKUP($BR1122,Tables!$D$14:$K$27,8,FALSE)</f>
        <v>0</v>
      </c>
      <c r="BA1122" s="12">
        <f>IF(OR(BR1122="T150",BR1122="HYBT150"),W1122*Tables!$L$23,0)</f>
        <v>0</v>
      </c>
      <c r="BB1122" s="12">
        <f>IF(OR(BR1122="T200",BR1122="HYBT200"),W1122*Tables!$E$24,0)</f>
        <v>0</v>
      </c>
      <c r="BC1122" s="14">
        <f t="shared" si="232"/>
        <v>0</v>
      </c>
      <c r="BD1122" s="55" t="str">
        <f t="shared" si="243"/>
        <v/>
      </c>
      <c r="BE1122" s="55" t="str">
        <f t="shared" si="243"/>
        <v/>
      </c>
      <c r="BF1122" s="55" t="str">
        <f t="shared" si="243"/>
        <v/>
      </c>
      <c r="BG1122" s="55" t="str">
        <f t="shared" si="243"/>
        <v/>
      </c>
      <c r="BH1122" s="55" t="str">
        <f t="shared" si="243"/>
        <v/>
      </c>
      <c r="BI1122" s="55" t="str">
        <f t="shared" si="243"/>
        <v/>
      </c>
      <c r="BJ1122" s="55" t="str">
        <f t="shared" si="243"/>
        <v/>
      </c>
      <c r="BK1122" s="55" t="str">
        <f t="shared" si="243"/>
        <v/>
      </c>
      <c r="BL1122" s="55" t="str">
        <f t="shared" si="243"/>
        <v/>
      </c>
      <c r="BM1122" s="55" t="str">
        <f t="shared" si="243"/>
        <v/>
      </c>
      <c r="BN1122" s="55" t="str">
        <f t="shared" si="243"/>
        <v/>
      </c>
      <c r="BO1122" s="55" t="str">
        <f t="shared" si="243"/>
        <v/>
      </c>
      <c r="BP1122" s="55" t="str">
        <f t="shared" si="243"/>
        <v/>
      </c>
      <c r="BQ1122" s="55" t="str">
        <f t="shared" si="243"/>
        <v/>
      </c>
      <c r="BR1122" s="1" t="str">
        <f t="shared" si="233"/>
        <v>Base</v>
      </c>
      <c r="BS1122" s="1" t="str">
        <f t="shared" si="234"/>
        <v/>
      </c>
      <c r="BT1122" s="3">
        <f t="shared" si="235"/>
        <v>1</v>
      </c>
      <c r="BU1122" s="11">
        <f t="shared" si="236"/>
        <v>-0.94</v>
      </c>
      <c r="BV1122" s="11">
        <f t="shared" si="237"/>
        <v>-0.88</v>
      </c>
      <c r="BW1122" s="11">
        <f t="shared" si="238"/>
        <v>0</v>
      </c>
      <c r="BX1122" s="9">
        <f t="shared" si="239"/>
        <v>-0.94</v>
      </c>
      <c r="BY1122" s="9">
        <f t="shared" si="240"/>
        <v>-0.88</v>
      </c>
      <c r="BZ1122" s="9">
        <f t="shared" si="241"/>
        <v>2</v>
      </c>
    </row>
    <row r="1123" spans="1:78" ht="15.5" x14ac:dyDescent="0.35">
      <c r="A1123"/>
      <c r="B1123"/>
      <c r="C1123"/>
      <c r="D1123"/>
      <c r="E1123"/>
      <c r="F1123"/>
      <c r="G1123"/>
      <c r="H1123"/>
      <c r="I1123"/>
      <c r="J1123"/>
      <c r="K1123"/>
      <c r="L1123"/>
      <c r="M1123"/>
      <c r="N1123"/>
      <c r="O1123"/>
      <c r="P1123"/>
      <c r="Q1123"/>
      <c r="R1123"/>
      <c r="S1123"/>
      <c r="T1123"/>
      <c r="U1123"/>
      <c r="V1123"/>
      <c r="W1123"/>
      <c r="X1123"/>
      <c r="Y1123"/>
      <c r="Z1123"/>
      <c r="AA1123"/>
      <c r="AB1123"/>
      <c r="AC1123"/>
      <c r="AD1123"/>
      <c r="AE1123"/>
      <c r="AF1123"/>
      <c r="AG1123"/>
      <c r="AH1123"/>
      <c r="AI1123"/>
      <c r="AJ1123"/>
      <c r="AK1123"/>
      <c r="AL1123"/>
      <c r="AM1123"/>
      <c r="AN1123"/>
      <c r="AO1123"/>
      <c r="AP1123"/>
      <c r="AQ1123"/>
      <c r="AR1123"/>
      <c r="AS1123"/>
      <c r="AT1123" s="12">
        <f>VLOOKUP($BR1123,Tables!$D$14:$I$27,2,FALSE)*W1123</f>
        <v>0</v>
      </c>
      <c r="AU1123" s="12">
        <f>VLOOKUP($BR1123,Tables!$D$14:$I$27,3,FALSE)</f>
        <v>0</v>
      </c>
      <c r="AV1123" s="12">
        <f>VLOOKUP($BR1123,Tables!$D$14:$I$27,4,FALSE)*W1123</f>
        <v>0</v>
      </c>
      <c r="AW1123" s="12">
        <f>VLOOKUP($BR1123,Tables!$D$14:$I$27,5,FALSE)*W1123</f>
        <v>0</v>
      </c>
      <c r="AX1123">
        <f>IF(ISERROR(VLOOKUP(V1123,Tables!$A$2:$B$27,2,FALSE))=TRUE,0,VLOOKUP(V1123,Tables!$A$2:$B$27,2,FALSE))*VLOOKUP(BR1123,Tables!$D$14:$J$27,7,FALSE)</f>
        <v>0</v>
      </c>
      <c r="AY1123">
        <f>IF(ISERROR(VLOOKUP(BS1123,Tables!$A$2:$B$31,2,FALSE))=TRUE,0,VLOOKUP(BS1123,Tables!$A$2:$B$31,2,FALSE))</f>
        <v>0</v>
      </c>
      <c r="AZ1123" s="12">
        <f>VLOOKUP($BR1123,Tables!$D$14:$K$27,8,FALSE)</f>
        <v>0</v>
      </c>
      <c r="BA1123" s="12">
        <f>IF(OR(BR1123="T150",BR1123="HYBT150"),W1123*Tables!$L$23,0)</f>
        <v>0</v>
      </c>
      <c r="BB1123" s="12">
        <f>IF(OR(BR1123="T200",BR1123="HYBT200"),W1123*Tables!$E$24,0)</f>
        <v>0</v>
      </c>
      <c r="BC1123" s="14">
        <f t="shared" si="232"/>
        <v>0</v>
      </c>
      <c r="BD1123" s="55" t="str">
        <f t="shared" si="243"/>
        <v/>
      </c>
      <c r="BE1123" s="55" t="str">
        <f t="shared" si="243"/>
        <v/>
      </c>
      <c r="BF1123" s="55" t="str">
        <f t="shared" si="243"/>
        <v/>
      </c>
      <c r="BG1123" s="55" t="str">
        <f t="shared" si="243"/>
        <v/>
      </c>
      <c r="BH1123" s="55" t="str">
        <f t="shared" si="243"/>
        <v/>
      </c>
      <c r="BI1123" s="55" t="str">
        <f t="shared" si="243"/>
        <v/>
      </c>
      <c r="BJ1123" s="55" t="str">
        <f t="shared" si="243"/>
        <v/>
      </c>
      <c r="BK1123" s="55" t="str">
        <f t="shared" si="243"/>
        <v/>
      </c>
      <c r="BL1123" s="55" t="str">
        <f t="shared" si="243"/>
        <v/>
      </c>
      <c r="BM1123" s="55" t="str">
        <f t="shared" si="243"/>
        <v/>
      </c>
      <c r="BN1123" s="55" t="str">
        <f t="shared" si="243"/>
        <v/>
      </c>
      <c r="BO1123" s="55" t="str">
        <f t="shared" si="243"/>
        <v/>
      </c>
      <c r="BP1123" s="55" t="str">
        <f t="shared" si="243"/>
        <v/>
      </c>
      <c r="BQ1123" s="55" t="str">
        <f t="shared" si="243"/>
        <v/>
      </c>
      <c r="BR1123" s="1" t="str">
        <f t="shared" si="233"/>
        <v>Base</v>
      </c>
      <c r="BS1123" s="1" t="str">
        <f t="shared" si="234"/>
        <v/>
      </c>
      <c r="BT1123" s="3">
        <f t="shared" si="235"/>
        <v>1</v>
      </c>
      <c r="BU1123" s="11">
        <f t="shared" si="236"/>
        <v>-0.94</v>
      </c>
      <c r="BV1123" s="11">
        <f t="shared" si="237"/>
        <v>-0.88</v>
      </c>
      <c r="BW1123" s="11">
        <f t="shared" si="238"/>
        <v>0</v>
      </c>
      <c r="BX1123" s="9">
        <f t="shared" si="239"/>
        <v>-0.94</v>
      </c>
      <c r="BY1123" s="9">
        <f t="shared" si="240"/>
        <v>-0.88</v>
      </c>
      <c r="BZ1123" s="9">
        <f t="shared" si="241"/>
        <v>2</v>
      </c>
    </row>
    <row r="1124" spans="1:78" ht="15.5" x14ac:dyDescent="0.35">
      <c r="A1124"/>
      <c r="B1124"/>
      <c r="C1124"/>
      <c r="D1124"/>
      <c r="E1124"/>
      <c r="F1124"/>
      <c r="G1124"/>
      <c r="H1124"/>
      <c r="I1124"/>
      <c r="J1124"/>
      <c r="K1124"/>
      <c r="L1124"/>
      <c r="M1124"/>
      <c r="N1124"/>
      <c r="O1124"/>
      <c r="P1124"/>
      <c r="Q1124"/>
      <c r="R1124"/>
      <c r="S1124"/>
      <c r="T1124"/>
      <c r="U1124"/>
      <c r="V1124"/>
      <c r="W1124"/>
      <c r="X1124"/>
      <c r="Y1124"/>
      <c r="Z1124"/>
      <c r="AA1124"/>
      <c r="AB1124"/>
      <c r="AC1124"/>
      <c r="AD1124"/>
      <c r="AE1124"/>
      <c r="AF1124"/>
      <c r="AG1124"/>
      <c r="AH1124"/>
      <c r="AI1124"/>
      <c r="AJ1124"/>
      <c r="AK1124"/>
      <c r="AL1124"/>
      <c r="AM1124"/>
      <c r="AN1124"/>
      <c r="AO1124"/>
      <c r="AP1124"/>
      <c r="AQ1124"/>
      <c r="AR1124"/>
      <c r="AS1124"/>
      <c r="AT1124" s="12">
        <f>VLOOKUP($BR1124,Tables!$D$14:$I$27,2,FALSE)*W1124</f>
        <v>0</v>
      </c>
      <c r="AU1124" s="12">
        <f>VLOOKUP($BR1124,Tables!$D$14:$I$27,3,FALSE)</f>
        <v>0</v>
      </c>
      <c r="AV1124" s="12">
        <f>VLOOKUP($BR1124,Tables!$D$14:$I$27,4,FALSE)*W1124</f>
        <v>0</v>
      </c>
      <c r="AW1124" s="12">
        <f>VLOOKUP($BR1124,Tables!$D$14:$I$27,5,FALSE)*W1124</f>
        <v>0</v>
      </c>
      <c r="AX1124">
        <f>IF(ISERROR(VLOOKUP(V1124,Tables!$A$2:$B$27,2,FALSE))=TRUE,0,VLOOKUP(V1124,Tables!$A$2:$B$27,2,FALSE))*VLOOKUP(BR1124,Tables!$D$14:$J$27,7,FALSE)</f>
        <v>0</v>
      </c>
      <c r="AY1124">
        <f>IF(ISERROR(VLOOKUP(BS1124,Tables!$A$2:$B$31,2,FALSE))=TRUE,0,VLOOKUP(BS1124,Tables!$A$2:$B$31,2,FALSE))</f>
        <v>0</v>
      </c>
      <c r="AZ1124" s="12">
        <f>VLOOKUP($BR1124,Tables!$D$14:$K$27,8,FALSE)</f>
        <v>0</v>
      </c>
      <c r="BA1124" s="12">
        <f>IF(OR(BR1124="T150",BR1124="HYBT150"),W1124*Tables!$L$23,0)</f>
        <v>0</v>
      </c>
      <c r="BB1124" s="12">
        <f>IF(OR(BR1124="T200",BR1124="HYBT200"),W1124*Tables!$E$24,0)</f>
        <v>0</v>
      </c>
      <c r="BC1124" s="14">
        <f t="shared" si="232"/>
        <v>0</v>
      </c>
      <c r="BD1124" s="55" t="str">
        <f t="shared" si="243"/>
        <v/>
      </c>
      <c r="BE1124" s="55" t="str">
        <f t="shared" ref="BD1124:BQ1142" si="244">IF(ISERROR(SEARCHB(" "&amp;BE$1&amp;" "," "&amp;$L1124&amp;" "))=TRUE,"",BE$1)</f>
        <v/>
      </c>
      <c r="BF1124" s="55" t="str">
        <f t="shared" si="244"/>
        <v/>
      </c>
      <c r="BG1124" s="55" t="str">
        <f t="shared" si="244"/>
        <v/>
      </c>
      <c r="BH1124" s="55" t="str">
        <f t="shared" si="244"/>
        <v/>
      </c>
      <c r="BI1124" s="55" t="str">
        <f t="shared" si="244"/>
        <v/>
      </c>
      <c r="BJ1124" s="55" t="str">
        <f t="shared" si="244"/>
        <v/>
      </c>
      <c r="BK1124" s="55" t="str">
        <f t="shared" si="244"/>
        <v/>
      </c>
      <c r="BL1124" s="55" t="str">
        <f t="shared" si="244"/>
        <v/>
      </c>
      <c r="BM1124" s="55" t="str">
        <f t="shared" si="244"/>
        <v/>
      </c>
      <c r="BN1124" s="55" t="str">
        <f t="shared" si="244"/>
        <v/>
      </c>
      <c r="BO1124" s="55" t="str">
        <f t="shared" si="244"/>
        <v/>
      </c>
      <c r="BP1124" s="55" t="str">
        <f t="shared" si="244"/>
        <v/>
      </c>
      <c r="BQ1124" s="55" t="str">
        <f t="shared" si="244"/>
        <v/>
      </c>
      <c r="BR1124" s="1" t="str">
        <f t="shared" si="233"/>
        <v>Base</v>
      </c>
      <c r="BS1124" s="1" t="str">
        <f t="shared" si="234"/>
        <v/>
      </c>
      <c r="BT1124" s="3">
        <f t="shared" si="235"/>
        <v>1</v>
      </c>
      <c r="BU1124" s="11">
        <f t="shared" si="236"/>
        <v>-0.94</v>
      </c>
      <c r="BV1124" s="11">
        <f t="shared" si="237"/>
        <v>-0.88</v>
      </c>
      <c r="BW1124" s="11">
        <f t="shared" si="238"/>
        <v>0</v>
      </c>
      <c r="BX1124" s="9">
        <f t="shared" si="239"/>
        <v>-0.94</v>
      </c>
      <c r="BY1124" s="9">
        <f t="shared" si="240"/>
        <v>-0.88</v>
      </c>
      <c r="BZ1124" s="9">
        <f t="shared" si="241"/>
        <v>2</v>
      </c>
    </row>
    <row r="1125" spans="1:78" ht="15.5" x14ac:dyDescent="0.35">
      <c r="A1125"/>
      <c r="B1125"/>
      <c r="C1125"/>
      <c r="D1125"/>
      <c r="E1125"/>
      <c r="F1125"/>
      <c r="G1125"/>
      <c r="H1125"/>
      <c r="I1125"/>
      <c r="J1125"/>
      <c r="K1125"/>
      <c r="L1125"/>
      <c r="M1125"/>
      <c r="N1125"/>
      <c r="O1125"/>
      <c r="P1125"/>
      <c r="Q1125"/>
      <c r="R1125"/>
      <c r="S1125"/>
      <c r="T1125"/>
      <c r="U1125"/>
      <c r="V1125"/>
      <c r="W1125"/>
      <c r="X1125"/>
      <c r="Y1125"/>
      <c r="Z1125"/>
      <c r="AA1125"/>
      <c r="AB1125"/>
      <c r="AC1125"/>
      <c r="AD1125"/>
      <c r="AE1125"/>
      <c r="AF1125"/>
      <c r="AG1125"/>
      <c r="AH1125"/>
      <c r="AI1125"/>
      <c r="AJ1125"/>
      <c r="AK1125"/>
      <c r="AL1125"/>
      <c r="AM1125"/>
      <c r="AN1125"/>
      <c r="AO1125"/>
      <c r="AP1125"/>
      <c r="AQ1125"/>
      <c r="AR1125"/>
      <c r="AS1125"/>
      <c r="AT1125" s="12">
        <f>VLOOKUP($BR1125,Tables!$D$14:$I$27,2,FALSE)*W1125</f>
        <v>0</v>
      </c>
      <c r="AU1125" s="12">
        <f>VLOOKUP($BR1125,Tables!$D$14:$I$27,3,FALSE)</f>
        <v>0</v>
      </c>
      <c r="AV1125" s="12">
        <f>VLOOKUP($BR1125,Tables!$D$14:$I$27,4,FALSE)*W1125</f>
        <v>0</v>
      </c>
      <c r="AW1125" s="12">
        <f>VLOOKUP($BR1125,Tables!$D$14:$I$27,5,FALSE)*W1125</f>
        <v>0</v>
      </c>
      <c r="AX1125">
        <f>IF(ISERROR(VLOOKUP(V1125,Tables!$A$2:$B$27,2,FALSE))=TRUE,0,VLOOKUP(V1125,Tables!$A$2:$B$27,2,FALSE))*VLOOKUP(BR1125,Tables!$D$14:$J$27,7,FALSE)</f>
        <v>0</v>
      </c>
      <c r="AY1125">
        <f>IF(ISERROR(VLOOKUP(BS1125,Tables!$A$2:$B$31,2,FALSE))=TRUE,0,VLOOKUP(BS1125,Tables!$A$2:$B$31,2,FALSE))</f>
        <v>0</v>
      </c>
      <c r="AZ1125" s="12">
        <f>VLOOKUP($BR1125,Tables!$D$14:$K$27,8,FALSE)</f>
        <v>0</v>
      </c>
      <c r="BA1125" s="12">
        <f>IF(OR(BR1125="T150",BR1125="HYBT150"),W1125*Tables!$L$23,0)</f>
        <v>0</v>
      </c>
      <c r="BB1125" s="12">
        <f>IF(OR(BR1125="T200",BR1125="HYBT200"),W1125*Tables!$E$24,0)</f>
        <v>0</v>
      </c>
      <c r="BC1125" s="14">
        <f t="shared" si="232"/>
        <v>0</v>
      </c>
      <c r="BD1125" s="55" t="str">
        <f t="shared" si="244"/>
        <v/>
      </c>
      <c r="BE1125" s="55" t="str">
        <f t="shared" si="244"/>
        <v/>
      </c>
      <c r="BF1125" s="55" t="str">
        <f t="shared" si="244"/>
        <v/>
      </c>
      <c r="BG1125" s="55" t="str">
        <f t="shared" si="244"/>
        <v/>
      </c>
      <c r="BH1125" s="55" t="str">
        <f t="shared" si="244"/>
        <v/>
      </c>
      <c r="BI1125" s="55" t="str">
        <f t="shared" si="244"/>
        <v/>
      </c>
      <c r="BJ1125" s="55" t="str">
        <f t="shared" si="244"/>
        <v/>
      </c>
      <c r="BK1125" s="55" t="str">
        <f t="shared" si="244"/>
        <v/>
      </c>
      <c r="BL1125" s="55" t="str">
        <f t="shared" si="244"/>
        <v/>
      </c>
      <c r="BM1125" s="55" t="str">
        <f t="shared" si="244"/>
        <v/>
      </c>
      <c r="BN1125" s="55" t="str">
        <f t="shared" si="244"/>
        <v/>
      </c>
      <c r="BO1125" s="55" t="str">
        <f t="shared" si="244"/>
        <v/>
      </c>
      <c r="BP1125" s="55" t="str">
        <f t="shared" si="244"/>
        <v/>
      </c>
      <c r="BQ1125" s="55" t="str">
        <f t="shared" si="244"/>
        <v/>
      </c>
      <c r="BR1125" s="1" t="str">
        <f t="shared" si="233"/>
        <v>Base</v>
      </c>
      <c r="BS1125" s="1" t="str">
        <f t="shared" si="234"/>
        <v/>
      </c>
      <c r="BT1125" s="3">
        <f t="shared" si="235"/>
        <v>1</v>
      </c>
      <c r="BU1125" s="11">
        <f t="shared" si="236"/>
        <v>-0.94</v>
      </c>
      <c r="BV1125" s="11">
        <f t="shared" si="237"/>
        <v>-0.88</v>
      </c>
      <c r="BW1125" s="11">
        <f t="shared" si="238"/>
        <v>0</v>
      </c>
      <c r="BX1125" s="9">
        <f t="shared" si="239"/>
        <v>-0.94</v>
      </c>
      <c r="BY1125" s="9">
        <f t="shared" si="240"/>
        <v>-0.88</v>
      </c>
      <c r="BZ1125" s="9">
        <f t="shared" si="241"/>
        <v>2</v>
      </c>
    </row>
    <row r="1126" spans="1:78" ht="15.5" x14ac:dyDescent="0.35">
      <c r="A1126"/>
      <c r="B1126"/>
      <c r="C1126"/>
      <c r="D1126"/>
      <c r="E1126"/>
      <c r="F1126"/>
      <c r="G1126"/>
      <c r="H1126"/>
      <c r="I1126"/>
      <c r="J1126"/>
      <c r="K1126"/>
      <c r="L1126"/>
      <c r="M1126"/>
      <c r="N1126"/>
      <c r="O1126"/>
      <c r="P1126"/>
      <c r="Q1126"/>
      <c r="R1126"/>
      <c r="S1126"/>
      <c r="T1126"/>
      <c r="U1126"/>
      <c r="V1126"/>
      <c r="W1126"/>
      <c r="X1126"/>
      <c r="Y1126"/>
      <c r="Z1126"/>
      <c r="AA1126"/>
      <c r="AB1126"/>
      <c r="AC1126"/>
      <c r="AD1126"/>
      <c r="AE1126"/>
      <c r="AF1126"/>
      <c r="AG1126"/>
      <c r="AH1126"/>
      <c r="AI1126"/>
      <c r="AJ1126"/>
      <c r="AK1126"/>
      <c r="AL1126"/>
      <c r="AM1126"/>
      <c r="AN1126"/>
      <c r="AO1126"/>
      <c r="AP1126"/>
      <c r="AQ1126"/>
      <c r="AR1126"/>
      <c r="AS1126"/>
      <c r="AT1126" s="12">
        <f>VLOOKUP($BR1126,Tables!$D$14:$I$27,2,FALSE)*W1126</f>
        <v>0</v>
      </c>
      <c r="AU1126" s="12">
        <f>VLOOKUP($BR1126,Tables!$D$14:$I$27,3,FALSE)</f>
        <v>0</v>
      </c>
      <c r="AV1126" s="12">
        <f>VLOOKUP($BR1126,Tables!$D$14:$I$27,4,FALSE)*W1126</f>
        <v>0</v>
      </c>
      <c r="AW1126" s="12">
        <f>VLOOKUP($BR1126,Tables!$D$14:$I$27,5,FALSE)*W1126</f>
        <v>0</v>
      </c>
      <c r="AX1126">
        <f>IF(ISERROR(VLOOKUP(V1126,Tables!$A$2:$B$27,2,FALSE))=TRUE,0,VLOOKUP(V1126,Tables!$A$2:$B$27,2,FALSE))*VLOOKUP(BR1126,Tables!$D$14:$J$27,7,FALSE)</f>
        <v>0</v>
      </c>
      <c r="AY1126">
        <f>IF(ISERROR(VLOOKUP(BS1126,Tables!$A$2:$B$31,2,FALSE))=TRUE,0,VLOOKUP(BS1126,Tables!$A$2:$B$31,2,FALSE))</f>
        <v>0</v>
      </c>
      <c r="AZ1126" s="12">
        <f>VLOOKUP($BR1126,Tables!$D$14:$K$27,8,FALSE)</f>
        <v>0</v>
      </c>
      <c r="BA1126" s="12">
        <f>IF(OR(BR1126="T150",BR1126="HYBT150"),W1126*Tables!$L$23,0)</f>
        <v>0</v>
      </c>
      <c r="BB1126" s="12">
        <f>IF(OR(BR1126="T200",BR1126="HYBT200"),W1126*Tables!$E$24,0)</f>
        <v>0</v>
      </c>
      <c r="BC1126" s="14">
        <f t="shared" si="232"/>
        <v>0</v>
      </c>
      <c r="BD1126" s="55" t="str">
        <f t="shared" si="244"/>
        <v/>
      </c>
      <c r="BE1126" s="55" t="str">
        <f t="shared" si="244"/>
        <v/>
      </c>
      <c r="BF1126" s="55" t="str">
        <f t="shared" si="244"/>
        <v/>
      </c>
      <c r="BG1126" s="55" t="str">
        <f t="shared" si="244"/>
        <v/>
      </c>
      <c r="BH1126" s="55" t="str">
        <f t="shared" si="244"/>
        <v/>
      </c>
      <c r="BI1126" s="55" t="str">
        <f t="shared" si="244"/>
        <v/>
      </c>
      <c r="BJ1126" s="55" t="str">
        <f t="shared" si="244"/>
        <v/>
      </c>
      <c r="BK1126" s="55" t="str">
        <f t="shared" si="244"/>
        <v/>
      </c>
      <c r="BL1126" s="55" t="str">
        <f t="shared" si="244"/>
        <v/>
      </c>
      <c r="BM1126" s="55" t="str">
        <f t="shared" si="244"/>
        <v/>
      </c>
      <c r="BN1126" s="55" t="str">
        <f t="shared" si="244"/>
        <v/>
      </c>
      <c r="BO1126" s="55" t="str">
        <f t="shared" si="244"/>
        <v/>
      </c>
      <c r="BP1126" s="55" t="str">
        <f t="shared" si="244"/>
        <v/>
      </c>
      <c r="BQ1126" s="55" t="str">
        <f t="shared" si="244"/>
        <v/>
      </c>
      <c r="BR1126" s="1" t="str">
        <f t="shared" si="233"/>
        <v>Base</v>
      </c>
      <c r="BS1126" s="1" t="str">
        <f t="shared" si="234"/>
        <v/>
      </c>
      <c r="BT1126" s="3">
        <f t="shared" si="235"/>
        <v>1</v>
      </c>
      <c r="BU1126" s="11">
        <f t="shared" si="236"/>
        <v>-0.94</v>
      </c>
      <c r="BV1126" s="11">
        <f t="shared" si="237"/>
        <v>-0.88</v>
      </c>
      <c r="BW1126" s="11">
        <f t="shared" si="238"/>
        <v>0</v>
      </c>
      <c r="BX1126" s="9">
        <f t="shared" si="239"/>
        <v>-0.94</v>
      </c>
      <c r="BY1126" s="9">
        <f t="shared" si="240"/>
        <v>-0.88</v>
      </c>
      <c r="BZ1126" s="9">
        <f t="shared" si="241"/>
        <v>2</v>
      </c>
    </row>
    <row r="1127" spans="1:78" ht="15.5" x14ac:dyDescent="0.35">
      <c r="A1127"/>
      <c r="B1127"/>
      <c r="C1127"/>
      <c r="D1127"/>
      <c r="E1127"/>
      <c r="F1127"/>
      <c r="G1127"/>
      <c r="H1127"/>
      <c r="I1127"/>
      <c r="J1127"/>
      <c r="K1127"/>
      <c r="L1127"/>
      <c r="M1127"/>
      <c r="N1127"/>
      <c r="O1127"/>
      <c r="P1127"/>
      <c r="Q1127"/>
      <c r="R1127"/>
      <c r="S1127"/>
      <c r="T1127"/>
      <c r="U1127"/>
      <c r="V1127"/>
      <c r="W1127"/>
      <c r="X1127"/>
      <c r="Y1127"/>
      <c r="Z1127"/>
      <c r="AA1127"/>
      <c r="AB1127"/>
      <c r="AC1127"/>
      <c r="AD1127"/>
      <c r="AE1127"/>
      <c r="AF1127"/>
      <c r="AG1127"/>
      <c r="AH1127"/>
      <c r="AI1127"/>
      <c r="AJ1127"/>
      <c r="AK1127"/>
      <c r="AL1127"/>
      <c r="AM1127"/>
      <c r="AN1127"/>
      <c r="AO1127"/>
      <c r="AP1127"/>
      <c r="AQ1127"/>
      <c r="AR1127"/>
      <c r="AS1127"/>
      <c r="AT1127" s="12">
        <f>VLOOKUP($BR1127,Tables!$D$14:$I$27,2,FALSE)*W1127</f>
        <v>0</v>
      </c>
      <c r="AU1127" s="12">
        <f>VLOOKUP($BR1127,Tables!$D$14:$I$27,3,FALSE)</f>
        <v>0</v>
      </c>
      <c r="AV1127" s="12">
        <f>VLOOKUP($BR1127,Tables!$D$14:$I$27,4,FALSE)*W1127</f>
        <v>0</v>
      </c>
      <c r="AW1127" s="12">
        <f>VLOOKUP($BR1127,Tables!$D$14:$I$27,5,FALSE)*W1127</f>
        <v>0</v>
      </c>
      <c r="AX1127">
        <f>IF(ISERROR(VLOOKUP(V1127,Tables!$A$2:$B$27,2,FALSE))=TRUE,0,VLOOKUP(V1127,Tables!$A$2:$B$27,2,FALSE))*VLOOKUP(BR1127,Tables!$D$14:$J$27,7,FALSE)</f>
        <v>0</v>
      </c>
      <c r="AY1127">
        <f>IF(ISERROR(VLOOKUP(BS1127,Tables!$A$2:$B$31,2,FALSE))=TRUE,0,VLOOKUP(BS1127,Tables!$A$2:$B$31,2,FALSE))</f>
        <v>0</v>
      </c>
      <c r="AZ1127" s="12">
        <f>VLOOKUP($BR1127,Tables!$D$14:$K$27,8,FALSE)</f>
        <v>0</v>
      </c>
      <c r="BA1127" s="12">
        <f>IF(OR(BR1127="T150",BR1127="HYBT150"),W1127*Tables!$L$23,0)</f>
        <v>0</v>
      </c>
      <c r="BB1127" s="12">
        <f>IF(OR(BR1127="T200",BR1127="HYBT200"),W1127*Tables!$E$24,0)</f>
        <v>0</v>
      </c>
      <c r="BC1127" s="14">
        <f t="shared" si="232"/>
        <v>0</v>
      </c>
      <c r="BD1127" s="55" t="str">
        <f t="shared" si="244"/>
        <v/>
      </c>
      <c r="BE1127" s="55" t="str">
        <f t="shared" si="244"/>
        <v/>
      </c>
      <c r="BF1127" s="55" t="str">
        <f t="shared" si="244"/>
        <v/>
      </c>
      <c r="BG1127" s="55" t="str">
        <f t="shared" si="244"/>
        <v/>
      </c>
      <c r="BH1127" s="55" t="str">
        <f t="shared" si="244"/>
        <v/>
      </c>
      <c r="BI1127" s="55" t="str">
        <f t="shared" si="244"/>
        <v/>
      </c>
      <c r="BJ1127" s="55" t="str">
        <f t="shared" si="244"/>
        <v/>
      </c>
      <c r="BK1127" s="55" t="str">
        <f t="shared" si="244"/>
        <v/>
      </c>
      <c r="BL1127" s="55" t="str">
        <f t="shared" si="244"/>
        <v/>
      </c>
      <c r="BM1127" s="55" t="str">
        <f t="shared" si="244"/>
        <v/>
      </c>
      <c r="BN1127" s="55" t="str">
        <f t="shared" si="244"/>
        <v/>
      </c>
      <c r="BO1127" s="55" t="str">
        <f t="shared" si="244"/>
        <v/>
      </c>
      <c r="BP1127" s="55" t="str">
        <f t="shared" si="244"/>
        <v/>
      </c>
      <c r="BQ1127" s="55" t="str">
        <f t="shared" si="244"/>
        <v/>
      </c>
      <c r="BR1127" s="1" t="str">
        <f t="shared" si="233"/>
        <v>Base</v>
      </c>
      <c r="BS1127" s="1" t="str">
        <f t="shared" si="234"/>
        <v/>
      </c>
      <c r="BT1127" s="3">
        <f t="shared" si="235"/>
        <v>1</v>
      </c>
      <c r="BU1127" s="11">
        <f t="shared" si="236"/>
        <v>-0.94</v>
      </c>
      <c r="BV1127" s="11">
        <f t="shared" si="237"/>
        <v>-0.88</v>
      </c>
      <c r="BW1127" s="11">
        <f t="shared" si="238"/>
        <v>0</v>
      </c>
      <c r="BX1127" s="9">
        <f t="shared" si="239"/>
        <v>-0.94</v>
      </c>
      <c r="BY1127" s="9">
        <f t="shared" si="240"/>
        <v>-0.88</v>
      </c>
      <c r="BZ1127" s="9">
        <f t="shared" si="241"/>
        <v>2</v>
      </c>
    </row>
    <row r="1128" spans="1:78" ht="15.5" x14ac:dyDescent="0.35">
      <c r="A1128"/>
      <c r="B1128"/>
      <c r="C1128"/>
      <c r="D1128"/>
      <c r="E1128"/>
      <c r="F1128"/>
      <c r="G1128"/>
      <c r="H1128"/>
      <c r="I1128"/>
      <c r="J1128"/>
      <c r="K1128"/>
      <c r="L1128"/>
      <c r="M1128"/>
      <c r="N1128"/>
      <c r="O1128"/>
      <c r="P1128"/>
      <c r="Q1128"/>
      <c r="R1128"/>
      <c r="S1128"/>
      <c r="T1128"/>
      <c r="U1128"/>
      <c r="V1128"/>
      <c r="W1128"/>
      <c r="X1128"/>
      <c r="Y1128"/>
      <c r="Z1128"/>
      <c r="AA1128"/>
      <c r="AB1128"/>
      <c r="AC1128"/>
      <c r="AD1128"/>
      <c r="AE1128"/>
      <c r="AF1128"/>
      <c r="AG1128"/>
      <c r="AH1128"/>
      <c r="AI1128"/>
      <c r="AJ1128"/>
      <c r="AK1128"/>
      <c r="AL1128"/>
      <c r="AM1128"/>
      <c r="AN1128"/>
      <c r="AO1128"/>
      <c r="AP1128"/>
      <c r="AQ1128"/>
      <c r="AR1128"/>
      <c r="AS1128"/>
      <c r="AT1128" s="12">
        <f>VLOOKUP($BR1128,Tables!$D$14:$I$27,2,FALSE)*W1128</f>
        <v>0</v>
      </c>
      <c r="AU1128" s="12">
        <f>VLOOKUP($BR1128,Tables!$D$14:$I$27,3,FALSE)</f>
        <v>0</v>
      </c>
      <c r="AV1128" s="12">
        <f>VLOOKUP($BR1128,Tables!$D$14:$I$27,4,FALSE)*W1128</f>
        <v>0</v>
      </c>
      <c r="AW1128" s="12">
        <f>VLOOKUP($BR1128,Tables!$D$14:$I$27,5,FALSE)*W1128</f>
        <v>0</v>
      </c>
      <c r="AX1128">
        <f>IF(ISERROR(VLOOKUP(V1128,Tables!$A$2:$B$27,2,FALSE))=TRUE,0,VLOOKUP(V1128,Tables!$A$2:$B$27,2,FALSE))*VLOOKUP(BR1128,Tables!$D$14:$J$27,7,FALSE)</f>
        <v>0</v>
      </c>
      <c r="AY1128">
        <f>IF(ISERROR(VLOOKUP(BS1128,Tables!$A$2:$B$31,2,FALSE))=TRUE,0,VLOOKUP(BS1128,Tables!$A$2:$B$31,2,FALSE))</f>
        <v>0</v>
      </c>
      <c r="AZ1128" s="12">
        <f>VLOOKUP($BR1128,Tables!$D$14:$K$27,8,FALSE)</f>
        <v>0</v>
      </c>
      <c r="BA1128" s="12">
        <f>IF(OR(BR1128="T150",BR1128="HYBT150"),W1128*Tables!$L$23,0)</f>
        <v>0</v>
      </c>
      <c r="BB1128" s="12">
        <f>IF(OR(BR1128="T200",BR1128="HYBT200"),W1128*Tables!$E$24,0)</f>
        <v>0</v>
      </c>
      <c r="BC1128" s="14">
        <f t="shared" si="232"/>
        <v>0</v>
      </c>
      <c r="BD1128" s="55" t="str">
        <f t="shared" si="244"/>
        <v/>
      </c>
      <c r="BE1128" s="55" t="str">
        <f t="shared" si="244"/>
        <v/>
      </c>
      <c r="BF1128" s="55" t="str">
        <f t="shared" si="244"/>
        <v/>
      </c>
      <c r="BG1128" s="55" t="str">
        <f t="shared" si="244"/>
        <v/>
      </c>
      <c r="BH1128" s="55" t="str">
        <f t="shared" si="244"/>
        <v/>
      </c>
      <c r="BI1128" s="55" t="str">
        <f t="shared" si="244"/>
        <v/>
      </c>
      <c r="BJ1128" s="55" t="str">
        <f t="shared" si="244"/>
        <v/>
      </c>
      <c r="BK1128" s="55" t="str">
        <f t="shared" si="244"/>
        <v/>
      </c>
      <c r="BL1128" s="55" t="str">
        <f t="shared" si="244"/>
        <v/>
      </c>
      <c r="BM1128" s="55" t="str">
        <f t="shared" si="244"/>
        <v/>
      </c>
      <c r="BN1128" s="55" t="str">
        <f t="shared" si="244"/>
        <v/>
      </c>
      <c r="BO1128" s="55" t="str">
        <f t="shared" si="244"/>
        <v/>
      </c>
      <c r="BP1128" s="55" t="str">
        <f t="shared" si="244"/>
        <v/>
      </c>
      <c r="BQ1128" s="55" t="str">
        <f t="shared" si="244"/>
        <v/>
      </c>
      <c r="BR1128" s="1" t="str">
        <f t="shared" si="233"/>
        <v>Base</v>
      </c>
      <c r="BS1128" s="1" t="str">
        <f t="shared" si="234"/>
        <v/>
      </c>
      <c r="BT1128" s="3">
        <f t="shared" si="235"/>
        <v>1</v>
      </c>
      <c r="BU1128" s="11">
        <f t="shared" si="236"/>
        <v>-0.94</v>
      </c>
      <c r="BV1128" s="11">
        <f t="shared" si="237"/>
        <v>-0.88</v>
      </c>
      <c r="BW1128" s="11">
        <f t="shared" si="238"/>
        <v>0</v>
      </c>
      <c r="BX1128" s="9">
        <f t="shared" si="239"/>
        <v>-0.94</v>
      </c>
      <c r="BY1128" s="9">
        <f t="shared" si="240"/>
        <v>-0.88</v>
      </c>
      <c r="BZ1128" s="9">
        <f t="shared" si="241"/>
        <v>2</v>
      </c>
    </row>
    <row r="1129" spans="1:78" ht="15.5" x14ac:dyDescent="0.35">
      <c r="A1129"/>
      <c r="B1129"/>
      <c r="C1129"/>
      <c r="D1129"/>
      <c r="E1129"/>
      <c r="F1129"/>
      <c r="G1129"/>
      <c r="H1129"/>
      <c r="I1129"/>
      <c r="J1129"/>
      <c r="K1129"/>
      <c r="L1129"/>
      <c r="M1129"/>
      <c r="N1129"/>
      <c r="O1129"/>
      <c r="P1129"/>
      <c r="Q1129"/>
      <c r="R1129"/>
      <c r="S1129"/>
      <c r="T1129"/>
      <c r="U1129"/>
      <c r="V1129"/>
      <c r="W1129"/>
      <c r="X1129"/>
      <c r="Y1129"/>
      <c r="Z1129"/>
      <c r="AA1129"/>
      <c r="AB1129"/>
      <c r="AC1129"/>
      <c r="AD1129"/>
      <c r="AE1129"/>
      <c r="AF1129"/>
      <c r="AG1129"/>
      <c r="AH1129"/>
      <c r="AI1129"/>
      <c r="AJ1129"/>
      <c r="AK1129"/>
      <c r="AL1129"/>
      <c r="AM1129"/>
      <c r="AN1129"/>
      <c r="AO1129"/>
      <c r="AP1129"/>
      <c r="AQ1129"/>
      <c r="AR1129"/>
      <c r="AS1129"/>
      <c r="AT1129" s="12">
        <f>VLOOKUP($BR1129,Tables!$D$14:$I$27,2,FALSE)*W1129</f>
        <v>0</v>
      </c>
      <c r="AU1129" s="12">
        <f>VLOOKUP($BR1129,Tables!$D$14:$I$27,3,FALSE)</f>
        <v>0</v>
      </c>
      <c r="AV1129" s="12">
        <f>VLOOKUP($BR1129,Tables!$D$14:$I$27,4,FALSE)*W1129</f>
        <v>0</v>
      </c>
      <c r="AW1129" s="12">
        <f>VLOOKUP($BR1129,Tables!$D$14:$I$27,5,FALSE)*W1129</f>
        <v>0</v>
      </c>
      <c r="AX1129">
        <f>IF(ISERROR(VLOOKUP(V1129,Tables!$A$2:$B$27,2,FALSE))=TRUE,0,VLOOKUP(V1129,Tables!$A$2:$B$27,2,FALSE))*VLOOKUP(BR1129,Tables!$D$14:$J$27,7,FALSE)</f>
        <v>0</v>
      </c>
      <c r="AY1129">
        <f>IF(ISERROR(VLOOKUP(BS1129,Tables!$A$2:$B$31,2,FALSE))=TRUE,0,VLOOKUP(BS1129,Tables!$A$2:$B$31,2,FALSE))</f>
        <v>0</v>
      </c>
      <c r="AZ1129" s="12">
        <f>VLOOKUP($BR1129,Tables!$D$14:$K$27,8,FALSE)</f>
        <v>0</v>
      </c>
      <c r="BA1129" s="12">
        <f>IF(OR(BR1129="T150",BR1129="HYBT150"),W1129*Tables!$L$23,0)</f>
        <v>0</v>
      </c>
      <c r="BB1129" s="12">
        <f>IF(OR(BR1129="T200",BR1129="HYBT200"),W1129*Tables!$E$24,0)</f>
        <v>0</v>
      </c>
      <c r="BC1129" s="14">
        <f t="shared" si="232"/>
        <v>0</v>
      </c>
      <c r="BD1129" s="55" t="str">
        <f t="shared" si="244"/>
        <v/>
      </c>
      <c r="BE1129" s="55" t="str">
        <f t="shared" si="244"/>
        <v/>
      </c>
      <c r="BF1129" s="55" t="str">
        <f t="shared" si="244"/>
        <v/>
      </c>
      <c r="BG1129" s="55" t="str">
        <f t="shared" si="244"/>
        <v/>
      </c>
      <c r="BH1129" s="55" t="str">
        <f t="shared" si="244"/>
        <v/>
      </c>
      <c r="BI1129" s="55" t="str">
        <f t="shared" si="244"/>
        <v/>
      </c>
      <c r="BJ1129" s="55" t="str">
        <f t="shared" si="244"/>
        <v/>
      </c>
      <c r="BK1129" s="55" t="str">
        <f t="shared" si="244"/>
        <v/>
      </c>
      <c r="BL1129" s="55" t="str">
        <f t="shared" si="244"/>
        <v/>
      </c>
      <c r="BM1129" s="55" t="str">
        <f t="shared" si="244"/>
        <v/>
      </c>
      <c r="BN1129" s="55" t="str">
        <f t="shared" si="244"/>
        <v/>
      </c>
      <c r="BO1129" s="55" t="str">
        <f t="shared" si="244"/>
        <v/>
      </c>
      <c r="BP1129" s="55" t="str">
        <f t="shared" si="244"/>
        <v/>
      </c>
      <c r="BQ1129" s="55" t="str">
        <f t="shared" si="244"/>
        <v/>
      </c>
      <c r="BR1129" s="1" t="str">
        <f t="shared" si="233"/>
        <v>Base</v>
      </c>
      <c r="BS1129" s="1" t="str">
        <f t="shared" si="234"/>
        <v/>
      </c>
      <c r="BT1129" s="3">
        <f t="shared" si="235"/>
        <v>1</v>
      </c>
      <c r="BU1129" s="11">
        <f t="shared" si="236"/>
        <v>-0.94</v>
      </c>
      <c r="BV1129" s="11">
        <f t="shared" si="237"/>
        <v>-0.88</v>
      </c>
      <c r="BW1129" s="11">
        <f t="shared" si="238"/>
        <v>0</v>
      </c>
      <c r="BX1129" s="9">
        <f t="shared" si="239"/>
        <v>-0.94</v>
      </c>
      <c r="BY1129" s="9">
        <f t="shared" si="240"/>
        <v>-0.88</v>
      </c>
      <c r="BZ1129" s="9">
        <f t="shared" si="241"/>
        <v>2</v>
      </c>
    </row>
    <row r="1130" spans="1:78" ht="15.5" x14ac:dyDescent="0.35">
      <c r="A1130"/>
      <c r="B1130"/>
      <c r="C1130"/>
      <c r="D1130"/>
      <c r="E1130"/>
      <c r="F1130"/>
      <c r="G1130"/>
      <c r="H1130"/>
      <c r="I1130"/>
      <c r="J1130"/>
      <c r="K1130"/>
      <c r="L1130"/>
      <c r="M1130"/>
      <c r="N1130"/>
      <c r="O1130"/>
      <c r="P1130"/>
      <c r="Q1130"/>
      <c r="R1130"/>
      <c r="S1130"/>
      <c r="T1130"/>
      <c r="U1130"/>
      <c r="V1130"/>
      <c r="W1130"/>
      <c r="X1130"/>
      <c r="Y1130"/>
      <c r="Z1130"/>
      <c r="AA1130"/>
      <c r="AB1130"/>
      <c r="AC1130"/>
      <c r="AD1130"/>
      <c r="AE1130"/>
      <c r="AF1130"/>
      <c r="AG1130"/>
      <c r="AH1130"/>
      <c r="AI1130"/>
      <c r="AJ1130"/>
      <c r="AK1130"/>
      <c r="AL1130"/>
      <c r="AM1130"/>
      <c r="AN1130"/>
      <c r="AO1130"/>
      <c r="AP1130"/>
      <c r="AQ1130"/>
      <c r="AR1130"/>
      <c r="AS1130"/>
      <c r="AT1130" s="12">
        <f>VLOOKUP($BR1130,Tables!$D$14:$I$27,2,FALSE)*W1130</f>
        <v>0</v>
      </c>
      <c r="AU1130" s="12">
        <f>VLOOKUP($BR1130,Tables!$D$14:$I$27,3,FALSE)</f>
        <v>0</v>
      </c>
      <c r="AV1130" s="12">
        <f>VLOOKUP($BR1130,Tables!$D$14:$I$27,4,FALSE)*W1130</f>
        <v>0</v>
      </c>
      <c r="AW1130" s="12">
        <f>VLOOKUP($BR1130,Tables!$D$14:$I$27,5,FALSE)*W1130</f>
        <v>0</v>
      </c>
      <c r="AX1130">
        <f>IF(ISERROR(VLOOKUP(V1130,Tables!$A$2:$B$27,2,FALSE))=TRUE,0,VLOOKUP(V1130,Tables!$A$2:$B$27,2,FALSE))*VLOOKUP(BR1130,Tables!$D$14:$J$27,7,FALSE)</f>
        <v>0</v>
      </c>
      <c r="AY1130">
        <f>IF(ISERROR(VLOOKUP(BS1130,Tables!$A$2:$B$31,2,FALSE))=TRUE,0,VLOOKUP(BS1130,Tables!$A$2:$B$31,2,FALSE))</f>
        <v>0</v>
      </c>
      <c r="AZ1130" s="12">
        <f>VLOOKUP($BR1130,Tables!$D$14:$K$27,8,FALSE)</f>
        <v>0</v>
      </c>
      <c r="BA1130" s="12">
        <f>IF(OR(BR1130="T150",BR1130="HYBT150"),W1130*Tables!$L$23,0)</f>
        <v>0</v>
      </c>
      <c r="BB1130" s="12">
        <f>IF(OR(BR1130="T200",BR1130="HYBT200"),W1130*Tables!$E$24,0)</f>
        <v>0</v>
      </c>
      <c r="BC1130" s="14">
        <f t="shared" si="232"/>
        <v>0</v>
      </c>
      <c r="BD1130" s="55" t="str">
        <f t="shared" si="244"/>
        <v/>
      </c>
      <c r="BE1130" s="55" t="str">
        <f t="shared" si="244"/>
        <v/>
      </c>
      <c r="BF1130" s="55" t="str">
        <f t="shared" si="244"/>
        <v/>
      </c>
      <c r="BG1130" s="55" t="str">
        <f t="shared" si="244"/>
        <v/>
      </c>
      <c r="BH1130" s="55" t="str">
        <f t="shared" si="244"/>
        <v/>
      </c>
      <c r="BI1130" s="55" t="str">
        <f t="shared" si="244"/>
        <v/>
      </c>
      <c r="BJ1130" s="55" t="str">
        <f t="shared" si="244"/>
        <v/>
      </c>
      <c r="BK1130" s="55" t="str">
        <f t="shared" si="244"/>
        <v/>
      </c>
      <c r="BL1130" s="55" t="str">
        <f t="shared" si="244"/>
        <v/>
      </c>
      <c r="BM1130" s="55" t="str">
        <f t="shared" si="244"/>
        <v/>
      </c>
      <c r="BN1130" s="55" t="str">
        <f t="shared" si="244"/>
        <v/>
      </c>
      <c r="BO1130" s="55" t="str">
        <f t="shared" si="244"/>
        <v/>
      </c>
      <c r="BP1130" s="55" t="str">
        <f t="shared" si="244"/>
        <v/>
      </c>
      <c r="BQ1130" s="55" t="str">
        <f t="shared" si="244"/>
        <v/>
      </c>
      <c r="BR1130" s="1" t="str">
        <f t="shared" si="233"/>
        <v>Base</v>
      </c>
      <c r="BS1130" s="1" t="str">
        <f t="shared" si="234"/>
        <v/>
      </c>
      <c r="BT1130" s="3">
        <f t="shared" si="235"/>
        <v>1</v>
      </c>
      <c r="BU1130" s="11">
        <f t="shared" si="236"/>
        <v>-0.94</v>
      </c>
      <c r="BV1130" s="11">
        <f t="shared" si="237"/>
        <v>-0.88</v>
      </c>
      <c r="BW1130" s="11">
        <f t="shared" si="238"/>
        <v>0</v>
      </c>
      <c r="BX1130" s="9">
        <f t="shared" si="239"/>
        <v>-0.94</v>
      </c>
      <c r="BY1130" s="9">
        <f t="shared" si="240"/>
        <v>-0.88</v>
      </c>
      <c r="BZ1130" s="9">
        <f t="shared" si="241"/>
        <v>2</v>
      </c>
    </row>
    <row r="1131" spans="1:78" ht="15.5" x14ac:dyDescent="0.35">
      <c r="A1131"/>
      <c r="B1131"/>
      <c r="C1131"/>
      <c r="D1131"/>
      <c r="E1131"/>
      <c r="F1131"/>
      <c r="G1131"/>
      <c r="H1131"/>
      <c r="I1131"/>
      <c r="J1131"/>
      <c r="K1131"/>
      <c r="L1131"/>
      <c r="M1131"/>
      <c r="N1131"/>
      <c r="O1131"/>
      <c r="P1131"/>
      <c r="Q1131"/>
      <c r="R1131"/>
      <c r="S1131"/>
      <c r="T1131"/>
      <c r="U1131"/>
      <c r="V1131"/>
      <c r="W1131"/>
      <c r="X1131"/>
      <c r="Y1131"/>
      <c r="Z1131"/>
      <c r="AA1131"/>
      <c r="AB1131"/>
      <c r="AC1131"/>
      <c r="AD1131"/>
      <c r="AE1131"/>
      <c r="AF1131"/>
      <c r="AG1131"/>
      <c r="AH1131"/>
      <c r="AI1131"/>
      <c r="AJ1131"/>
      <c r="AK1131"/>
      <c r="AL1131"/>
      <c r="AM1131"/>
      <c r="AN1131"/>
      <c r="AO1131"/>
      <c r="AP1131"/>
      <c r="AQ1131"/>
      <c r="AR1131"/>
      <c r="AS1131"/>
      <c r="AT1131" s="12">
        <f>VLOOKUP($BR1131,Tables!$D$14:$I$27,2,FALSE)*W1131</f>
        <v>0</v>
      </c>
      <c r="AU1131" s="12">
        <f>VLOOKUP($BR1131,Tables!$D$14:$I$27,3,FALSE)</f>
        <v>0</v>
      </c>
      <c r="AV1131" s="12">
        <f>VLOOKUP($BR1131,Tables!$D$14:$I$27,4,FALSE)*W1131</f>
        <v>0</v>
      </c>
      <c r="AW1131" s="12">
        <f>VLOOKUP($BR1131,Tables!$D$14:$I$27,5,FALSE)*W1131</f>
        <v>0</v>
      </c>
      <c r="AX1131">
        <f>IF(ISERROR(VLOOKUP(V1131,Tables!$A$2:$B$27,2,FALSE))=TRUE,0,VLOOKUP(V1131,Tables!$A$2:$B$27,2,FALSE))*VLOOKUP(BR1131,Tables!$D$14:$J$27,7,FALSE)</f>
        <v>0</v>
      </c>
      <c r="AY1131">
        <f>IF(ISERROR(VLOOKUP(BS1131,Tables!$A$2:$B$31,2,FALSE))=TRUE,0,VLOOKUP(BS1131,Tables!$A$2:$B$31,2,FALSE))</f>
        <v>0</v>
      </c>
      <c r="AZ1131" s="12">
        <f>VLOOKUP($BR1131,Tables!$D$14:$K$27,8,FALSE)</f>
        <v>0</v>
      </c>
      <c r="BA1131" s="12">
        <f>IF(OR(BR1131="T150",BR1131="HYBT150"),W1131*Tables!$L$23,0)</f>
        <v>0</v>
      </c>
      <c r="BB1131" s="12">
        <f>IF(OR(BR1131="T200",BR1131="HYBT200"),W1131*Tables!$E$24,0)</f>
        <v>0</v>
      </c>
      <c r="BC1131" s="14">
        <f t="shared" si="232"/>
        <v>0</v>
      </c>
      <c r="BD1131" s="55" t="str">
        <f t="shared" si="244"/>
        <v/>
      </c>
      <c r="BE1131" s="55" t="str">
        <f t="shared" si="244"/>
        <v/>
      </c>
      <c r="BF1131" s="55" t="str">
        <f t="shared" si="244"/>
        <v/>
      </c>
      <c r="BG1131" s="55" t="str">
        <f t="shared" si="244"/>
        <v/>
      </c>
      <c r="BH1131" s="55" t="str">
        <f t="shared" si="244"/>
        <v/>
      </c>
      <c r="BI1131" s="55" t="str">
        <f t="shared" si="244"/>
        <v/>
      </c>
      <c r="BJ1131" s="55" t="str">
        <f t="shared" si="244"/>
        <v/>
      </c>
      <c r="BK1131" s="55" t="str">
        <f t="shared" si="244"/>
        <v/>
      </c>
      <c r="BL1131" s="55" t="str">
        <f t="shared" si="244"/>
        <v/>
      </c>
      <c r="BM1131" s="55" t="str">
        <f t="shared" si="244"/>
        <v/>
      </c>
      <c r="BN1131" s="55" t="str">
        <f t="shared" si="244"/>
        <v/>
      </c>
      <c r="BO1131" s="55" t="str">
        <f t="shared" si="244"/>
        <v/>
      </c>
      <c r="BP1131" s="55" t="str">
        <f t="shared" si="244"/>
        <v/>
      </c>
      <c r="BQ1131" s="55" t="str">
        <f t="shared" si="244"/>
        <v/>
      </c>
      <c r="BR1131" s="1" t="str">
        <f t="shared" si="233"/>
        <v>Base</v>
      </c>
      <c r="BS1131" s="1" t="str">
        <f t="shared" si="234"/>
        <v/>
      </c>
      <c r="BT1131" s="3">
        <f t="shared" si="235"/>
        <v>1</v>
      </c>
      <c r="BU1131" s="11">
        <f t="shared" si="236"/>
        <v>-0.94</v>
      </c>
      <c r="BV1131" s="11">
        <f t="shared" si="237"/>
        <v>-0.88</v>
      </c>
      <c r="BW1131" s="11">
        <f t="shared" si="238"/>
        <v>0</v>
      </c>
      <c r="BX1131" s="9">
        <f t="shared" si="239"/>
        <v>-0.94</v>
      </c>
      <c r="BY1131" s="9">
        <f t="shared" si="240"/>
        <v>-0.88</v>
      </c>
      <c r="BZ1131" s="9">
        <f t="shared" si="241"/>
        <v>2</v>
      </c>
    </row>
    <row r="1132" spans="1:78" ht="15.5" x14ac:dyDescent="0.35">
      <c r="A1132"/>
      <c r="B1132"/>
      <c r="C1132"/>
      <c r="D1132"/>
      <c r="E1132"/>
      <c r="F1132"/>
      <c r="G1132"/>
      <c r="H1132"/>
      <c r="I1132"/>
      <c r="J1132"/>
      <c r="K1132"/>
      <c r="L1132"/>
      <c r="M1132"/>
      <c r="N1132"/>
      <c r="O1132"/>
      <c r="P1132"/>
      <c r="Q1132"/>
      <c r="R1132"/>
      <c r="S1132"/>
      <c r="T1132"/>
      <c r="U1132"/>
      <c r="V1132"/>
      <c r="W1132"/>
      <c r="X1132"/>
      <c r="Y1132"/>
      <c r="Z1132"/>
      <c r="AA1132"/>
      <c r="AB1132"/>
      <c r="AC1132"/>
      <c r="AD1132"/>
      <c r="AE1132"/>
      <c r="AF1132"/>
      <c r="AG1132"/>
      <c r="AH1132"/>
      <c r="AI1132"/>
      <c r="AJ1132"/>
      <c r="AK1132"/>
      <c r="AL1132"/>
      <c r="AM1132"/>
      <c r="AN1132"/>
      <c r="AO1132"/>
      <c r="AP1132"/>
      <c r="AQ1132"/>
      <c r="AR1132"/>
      <c r="AS1132"/>
      <c r="AT1132" s="12">
        <f>VLOOKUP($BR1132,Tables!$D$14:$I$27,2,FALSE)*W1132</f>
        <v>0</v>
      </c>
      <c r="AU1132" s="12">
        <f>VLOOKUP($BR1132,Tables!$D$14:$I$27,3,FALSE)</f>
        <v>0</v>
      </c>
      <c r="AV1132" s="12">
        <f>VLOOKUP($BR1132,Tables!$D$14:$I$27,4,FALSE)*W1132</f>
        <v>0</v>
      </c>
      <c r="AW1132" s="12">
        <f>VLOOKUP($BR1132,Tables!$D$14:$I$27,5,FALSE)*W1132</f>
        <v>0</v>
      </c>
      <c r="AX1132">
        <f>IF(ISERROR(VLOOKUP(V1132,Tables!$A$2:$B$27,2,FALSE))=TRUE,0,VLOOKUP(V1132,Tables!$A$2:$B$27,2,FALSE))*VLOOKUP(BR1132,Tables!$D$14:$J$27,7,FALSE)</f>
        <v>0</v>
      </c>
      <c r="AY1132">
        <f>IF(ISERROR(VLOOKUP(BS1132,Tables!$A$2:$B$31,2,FALSE))=TRUE,0,VLOOKUP(BS1132,Tables!$A$2:$B$31,2,FALSE))</f>
        <v>0</v>
      </c>
      <c r="AZ1132" s="12">
        <f>VLOOKUP($BR1132,Tables!$D$14:$K$27,8,FALSE)</f>
        <v>0</v>
      </c>
      <c r="BA1132" s="12">
        <f>IF(OR(BR1132="T150",BR1132="HYBT150"),W1132*Tables!$L$23,0)</f>
        <v>0</v>
      </c>
      <c r="BB1132" s="12">
        <f>IF(OR(BR1132="T200",BR1132="HYBT200"),W1132*Tables!$E$24,0)</f>
        <v>0</v>
      </c>
      <c r="BC1132" s="14">
        <f t="shared" si="232"/>
        <v>0</v>
      </c>
      <c r="BD1132" s="55" t="str">
        <f t="shared" si="244"/>
        <v/>
      </c>
      <c r="BE1132" s="55" t="str">
        <f t="shared" si="244"/>
        <v/>
      </c>
      <c r="BF1132" s="55" t="str">
        <f t="shared" si="244"/>
        <v/>
      </c>
      <c r="BG1132" s="55" t="str">
        <f t="shared" si="244"/>
        <v/>
      </c>
      <c r="BH1132" s="55" t="str">
        <f t="shared" si="244"/>
        <v/>
      </c>
      <c r="BI1132" s="55" t="str">
        <f t="shared" si="244"/>
        <v/>
      </c>
      <c r="BJ1132" s="55" t="str">
        <f t="shared" si="244"/>
        <v/>
      </c>
      <c r="BK1132" s="55" t="str">
        <f t="shared" si="244"/>
        <v/>
      </c>
      <c r="BL1132" s="55" t="str">
        <f t="shared" si="244"/>
        <v/>
      </c>
      <c r="BM1132" s="55" t="str">
        <f t="shared" si="244"/>
        <v/>
      </c>
      <c r="BN1132" s="55" t="str">
        <f t="shared" si="244"/>
        <v/>
      </c>
      <c r="BO1132" s="55" t="str">
        <f t="shared" si="244"/>
        <v/>
      </c>
      <c r="BP1132" s="55" t="str">
        <f t="shared" si="244"/>
        <v/>
      </c>
      <c r="BQ1132" s="55" t="str">
        <f t="shared" si="244"/>
        <v/>
      </c>
      <c r="BR1132" s="1" t="str">
        <f t="shared" si="233"/>
        <v>Base</v>
      </c>
      <c r="BS1132" s="1" t="str">
        <f t="shared" si="234"/>
        <v/>
      </c>
      <c r="BT1132" s="3">
        <f t="shared" si="235"/>
        <v>1</v>
      </c>
      <c r="BU1132" s="11">
        <f t="shared" si="236"/>
        <v>-0.94</v>
      </c>
      <c r="BV1132" s="11">
        <f t="shared" si="237"/>
        <v>-0.88</v>
      </c>
      <c r="BW1132" s="11">
        <f t="shared" si="238"/>
        <v>0</v>
      </c>
      <c r="BX1132" s="9">
        <f t="shared" si="239"/>
        <v>-0.94</v>
      </c>
      <c r="BY1132" s="9">
        <f t="shared" si="240"/>
        <v>-0.88</v>
      </c>
      <c r="BZ1132" s="9">
        <f t="shared" si="241"/>
        <v>2</v>
      </c>
    </row>
    <row r="1133" spans="1:78" ht="15.5" x14ac:dyDescent="0.35">
      <c r="A1133"/>
      <c r="B1133"/>
      <c r="C1133"/>
      <c r="D1133"/>
      <c r="E1133"/>
      <c r="F1133"/>
      <c r="G1133"/>
      <c r="H1133"/>
      <c r="I1133"/>
      <c r="J1133"/>
      <c r="K1133"/>
      <c r="L1133"/>
      <c r="M1133"/>
      <c r="N1133"/>
      <c r="O1133"/>
      <c r="P1133"/>
      <c r="Q1133"/>
      <c r="R1133"/>
      <c r="S1133"/>
      <c r="T1133"/>
      <c r="U1133"/>
      <c r="V1133"/>
      <c r="W1133"/>
      <c r="X1133"/>
      <c r="Y1133"/>
      <c r="Z1133"/>
      <c r="AA1133"/>
      <c r="AB1133"/>
      <c r="AC1133"/>
      <c r="AD1133"/>
      <c r="AE1133"/>
      <c r="AF1133"/>
      <c r="AG1133"/>
      <c r="AH1133"/>
      <c r="AI1133"/>
      <c r="AJ1133"/>
      <c r="AK1133"/>
      <c r="AL1133"/>
      <c r="AM1133"/>
      <c r="AN1133"/>
      <c r="AO1133"/>
      <c r="AP1133"/>
      <c r="AQ1133"/>
      <c r="AR1133"/>
      <c r="AS1133"/>
      <c r="AT1133" s="12">
        <f>VLOOKUP($BR1133,Tables!$D$14:$I$27,2,FALSE)*W1133</f>
        <v>0</v>
      </c>
      <c r="AU1133" s="12">
        <f>VLOOKUP($BR1133,Tables!$D$14:$I$27,3,FALSE)</f>
        <v>0</v>
      </c>
      <c r="AV1133" s="12">
        <f>VLOOKUP($BR1133,Tables!$D$14:$I$27,4,FALSE)*W1133</f>
        <v>0</v>
      </c>
      <c r="AW1133" s="12">
        <f>VLOOKUP($BR1133,Tables!$D$14:$I$27,5,FALSE)*W1133</f>
        <v>0</v>
      </c>
      <c r="AX1133">
        <f>IF(ISERROR(VLOOKUP(V1133,Tables!$A$2:$B$27,2,FALSE))=TRUE,0,VLOOKUP(V1133,Tables!$A$2:$B$27,2,FALSE))*VLOOKUP(BR1133,Tables!$D$14:$J$27,7,FALSE)</f>
        <v>0</v>
      </c>
      <c r="AY1133">
        <f>IF(ISERROR(VLOOKUP(BS1133,Tables!$A$2:$B$31,2,FALSE))=TRUE,0,VLOOKUP(BS1133,Tables!$A$2:$B$31,2,FALSE))</f>
        <v>0</v>
      </c>
      <c r="AZ1133" s="12">
        <f>VLOOKUP($BR1133,Tables!$D$14:$K$27,8,FALSE)</f>
        <v>0</v>
      </c>
      <c r="BA1133" s="12">
        <f>IF(OR(BR1133="T150",BR1133="HYBT150"),W1133*Tables!$L$23,0)</f>
        <v>0</v>
      </c>
      <c r="BB1133" s="12">
        <f>IF(OR(BR1133="T200",BR1133="HYBT200"),W1133*Tables!$E$24,0)</f>
        <v>0</v>
      </c>
      <c r="BC1133" s="14">
        <f t="shared" si="232"/>
        <v>0</v>
      </c>
      <c r="BD1133" s="55" t="str">
        <f t="shared" si="244"/>
        <v/>
      </c>
      <c r="BE1133" s="55" t="str">
        <f t="shared" si="244"/>
        <v/>
      </c>
      <c r="BF1133" s="55" t="str">
        <f t="shared" si="244"/>
        <v/>
      </c>
      <c r="BG1133" s="55" t="str">
        <f t="shared" si="244"/>
        <v/>
      </c>
      <c r="BH1133" s="55" t="str">
        <f t="shared" si="244"/>
        <v/>
      </c>
      <c r="BI1133" s="55" t="str">
        <f t="shared" si="244"/>
        <v/>
      </c>
      <c r="BJ1133" s="55" t="str">
        <f t="shared" si="244"/>
        <v/>
      </c>
      <c r="BK1133" s="55" t="str">
        <f t="shared" si="244"/>
        <v/>
      </c>
      <c r="BL1133" s="55" t="str">
        <f t="shared" si="244"/>
        <v/>
      </c>
      <c r="BM1133" s="55" t="str">
        <f t="shared" si="244"/>
        <v/>
      </c>
      <c r="BN1133" s="55" t="str">
        <f t="shared" si="244"/>
        <v/>
      </c>
      <c r="BO1133" s="55" t="str">
        <f t="shared" si="244"/>
        <v/>
      </c>
      <c r="BP1133" s="55" t="str">
        <f t="shared" si="244"/>
        <v/>
      </c>
      <c r="BQ1133" s="55" t="str">
        <f t="shared" si="244"/>
        <v/>
      </c>
      <c r="BR1133" s="1" t="str">
        <f t="shared" si="233"/>
        <v>Base</v>
      </c>
      <c r="BS1133" s="1" t="str">
        <f t="shared" si="234"/>
        <v/>
      </c>
      <c r="BT1133" s="3">
        <f t="shared" si="235"/>
        <v>1</v>
      </c>
      <c r="BU1133" s="11">
        <f t="shared" si="236"/>
        <v>-0.94</v>
      </c>
      <c r="BV1133" s="11">
        <f t="shared" si="237"/>
        <v>-0.88</v>
      </c>
      <c r="BW1133" s="11">
        <f t="shared" si="238"/>
        <v>0</v>
      </c>
      <c r="BX1133" s="9">
        <f t="shared" si="239"/>
        <v>-0.94</v>
      </c>
      <c r="BY1133" s="9">
        <f t="shared" si="240"/>
        <v>-0.88</v>
      </c>
      <c r="BZ1133" s="9">
        <f t="shared" si="241"/>
        <v>2</v>
      </c>
    </row>
    <row r="1134" spans="1:78" ht="15.5" x14ac:dyDescent="0.35">
      <c r="A1134"/>
      <c r="B1134"/>
      <c r="C1134"/>
      <c r="D1134"/>
      <c r="E1134"/>
      <c r="F1134"/>
      <c r="G1134"/>
      <c r="H1134"/>
      <c r="I1134"/>
      <c r="J1134"/>
      <c r="K1134"/>
      <c r="L1134"/>
      <c r="M1134"/>
      <c r="N1134"/>
      <c r="O1134"/>
      <c r="P1134"/>
      <c r="Q1134"/>
      <c r="R1134"/>
      <c r="S1134"/>
      <c r="T1134"/>
      <c r="U1134"/>
      <c r="V1134"/>
      <c r="W1134"/>
      <c r="X1134"/>
      <c r="Y1134"/>
      <c r="Z1134"/>
      <c r="AA1134"/>
      <c r="AB1134"/>
      <c r="AC1134"/>
      <c r="AD1134"/>
      <c r="AE1134"/>
      <c r="AF1134"/>
      <c r="AG1134"/>
      <c r="AH1134"/>
      <c r="AI1134"/>
      <c r="AJ1134"/>
      <c r="AK1134"/>
      <c r="AL1134"/>
      <c r="AM1134"/>
      <c r="AN1134"/>
      <c r="AO1134"/>
      <c r="AP1134"/>
      <c r="AQ1134"/>
      <c r="AR1134"/>
      <c r="AS1134"/>
      <c r="AT1134" s="12">
        <f>VLOOKUP($BR1134,Tables!$D$14:$I$27,2,FALSE)*W1134</f>
        <v>0</v>
      </c>
      <c r="AU1134" s="12">
        <f>VLOOKUP($BR1134,Tables!$D$14:$I$27,3,FALSE)</f>
        <v>0</v>
      </c>
      <c r="AV1134" s="12">
        <f>VLOOKUP($BR1134,Tables!$D$14:$I$27,4,FALSE)*W1134</f>
        <v>0</v>
      </c>
      <c r="AW1134" s="12">
        <f>VLOOKUP($BR1134,Tables!$D$14:$I$27,5,FALSE)*W1134</f>
        <v>0</v>
      </c>
      <c r="AX1134">
        <f>IF(ISERROR(VLOOKUP(V1134,Tables!$A$2:$B$27,2,FALSE))=TRUE,0,VLOOKUP(V1134,Tables!$A$2:$B$27,2,FALSE))*VLOOKUP(BR1134,Tables!$D$14:$J$27,7,FALSE)</f>
        <v>0</v>
      </c>
      <c r="AY1134">
        <f>IF(ISERROR(VLOOKUP(BS1134,Tables!$A$2:$B$31,2,FALSE))=TRUE,0,VLOOKUP(BS1134,Tables!$A$2:$B$31,2,FALSE))</f>
        <v>0</v>
      </c>
      <c r="AZ1134" s="12">
        <f>VLOOKUP($BR1134,Tables!$D$14:$K$27,8,FALSE)</f>
        <v>0</v>
      </c>
      <c r="BA1134" s="12">
        <f>IF(OR(BR1134="T150",BR1134="HYBT150"),W1134*Tables!$L$23,0)</f>
        <v>0</v>
      </c>
      <c r="BB1134" s="12">
        <f>IF(OR(BR1134="T200",BR1134="HYBT200"),W1134*Tables!$E$24,0)</f>
        <v>0</v>
      </c>
      <c r="BC1134" s="14">
        <f t="shared" si="232"/>
        <v>0</v>
      </c>
      <c r="BD1134" s="55" t="str">
        <f t="shared" si="244"/>
        <v/>
      </c>
      <c r="BE1134" s="55" t="str">
        <f t="shared" si="244"/>
        <v/>
      </c>
      <c r="BF1134" s="55" t="str">
        <f t="shared" si="244"/>
        <v/>
      </c>
      <c r="BG1134" s="55" t="str">
        <f t="shared" si="244"/>
        <v/>
      </c>
      <c r="BH1134" s="55" t="str">
        <f t="shared" si="244"/>
        <v/>
      </c>
      <c r="BI1134" s="55" t="str">
        <f t="shared" si="244"/>
        <v/>
      </c>
      <c r="BJ1134" s="55" t="str">
        <f t="shared" si="244"/>
        <v/>
      </c>
      <c r="BK1134" s="55" t="str">
        <f t="shared" si="244"/>
        <v/>
      </c>
      <c r="BL1134" s="55" t="str">
        <f t="shared" si="244"/>
        <v/>
      </c>
      <c r="BM1134" s="55" t="str">
        <f t="shared" si="244"/>
        <v/>
      </c>
      <c r="BN1134" s="55" t="str">
        <f t="shared" si="244"/>
        <v/>
      </c>
      <c r="BO1134" s="55" t="str">
        <f t="shared" si="244"/>
        <v/>
      </c>
      <c r="BP1134" s="55" t="str">
        <f t="shared" si="244"/>
        <v/>
      </c>
      <c r="BQ1134" s="55" t="str">
        <f t="shared" si="244"/>
        <v/>
      </c>
      <c r="BR1134" s="1" t="str">
        <f t="shared" si="233"/>
        <v>Base</v>
      </c>
      <c r="BS1134" s="1" t="str">
        <f t="shared" si="234"/>
        <v/>
      </c>
      <c r="BT1134" s="3">
        <f t="shared" si="235"/>
        <v>1</v>
      </c>
      <c r="BU1134" s="11">
        <f t="shared" si="236"/>
        <v>-0.94</v>
      </c>
      <c r="BV1134" s="11">
        <f t="shared" si="237"/>
        <v>-0.88</v>
      </c>
      <c r="BW1134" s="11">
        <f t="shared" si="238"/>
        <v>0</v>
      </c>
      <c r="BX1134" s="9">
        <f t="shared" si="239"/>
        <v>-0.94</v>
      </c>
      <c r="BY1134" s="9">
        <f t="shared" si="240"/>
        <v>-0.88</v>
      </c>
      <c r="BZ1134" s="9">
        <f t="shared" si="241"/>
        <v>2</v>
      </c>
    </row>
    <row r="1135" spans="1:78" ht="15.5" x14ac:dyDescent="0.35">
      <c r="A1135"/>
      <c r="B1135"/>
      <c r="C1135"/>
      <c r="D1135"/>
      <c r="E1135"/>
      <c r="F1135"/>
      <c r="G1135"/>
      <c r="H1135"/>
      <c r="I1135"/>
      <c r="J1135"/>
      <c r="K1135"/>
      <c r="L1135"/>
      <c r="M1135"/>
      <c r="N1135"/>
      <c r="O1135"/>
      <c r="P1135"/>
      <c r="Q1135"/>
      <c r="R1135"/>
      <c r="S1135"/>
      <c r="T1135"/>
      <c r="U1135"/>
      <c r="V1135"/>
      <c r="W1135"/>
      <c r="X1135"/>
      <c r="Y1135"/>
      <c r="Z1135"/>
      <c r="AA1135"/>
      <c r="AB1135"/>
      <c r="AC1135"/>
      <c r="AD1135"/>
      <c r="AE1135"/>
      <c r="AF1135"/>
      <c r="AG1135"/>
      <c r="AH1135"/>
      <c r="AI1135"/>
      <c r="AJ1135"/>
      <c r="AK1135"/>
      <c r="AL1135"/>
      <c r="AM1135"/>
      <c r="AN1135"/>
      <c r="AO1135"/>
      <c r="AP1135"/>
      <c r="AQ1135"/>
      <c r="AR1135"/>
      <c r="AS1135"/>
      <c r="AT1135" s="12">
        <f>VLOOKUP($BR1135,Tables!$D$14:$I$27,2,FALSE)*W1135</f>
        <v>0</v>
      </c>
      <c r="AU1135" s="12">
        <f>VLOOKUP($BR1135,Tables!$D$14:$I$27,3,FALSE)</f>
        <v>0</v>
      </c>
      <c r="AV1135" s="12">
        <f>VLOOKUP($BR1135,Tables!$D$14:$I$27,4,FALSE)*W1135</f>
        <v>0</v>
      </c>
      <c r="AW1135" s="12">
        <f>VLOOKUP($BR1135,Tables!$D$14:$I$27,5,FALSE)*W1135</f>
        <v>0</v>
      </c>
      <c r="AX1135">
        <f>IF(ISERROR(VLOOKUP(V1135,Tables!$A$2:$B$27,2,FALSE))=TRUE,0,VLOOKUP(V1135,Tables!$A$2:$B$27,2,FALSE))*VLOOKUP(BR1135,Tables!$D$14:$J$27,7,FALSE)</f>
        <v>0</v>
      </c>
      <c r="AY1135">
        <f>IF(ISERROR(VLOOKUP(BS1135,Tables!$A$2:$B$31,2,FALSE))=TRUE,0,VLOOKUP(BS1135,Tables!$A$2:$B$31,2,FALSE))</f>
        <v>0</v>
      </c>
      <c r="AZ1135" s="12">
        <f>VLOOKUP($BR1135,Tables!$D$14:$K$27,8,FALSE)</f>
        <v>0</v>
      </c>
      <c r="BA1135" s="12">
        <f>IF(OR(BR1135="T150",BR1135="HYBT150"),W1135*Tables!$L$23,0)</f>
        <v>0</v>
      </c>
      <c r="BB1135" s="12">
        <f>IF(OR(BR1135="T200",BR1135="HYBT200"),W1135*Tables!$E$24,0)</f>
        <v>0</v>
      </c>
      <c r="BC1135" s="14">
        <f t="shared" si="232"/>
        <v>0</v>
      </c>
      <c r="BD1135" s="55" t="str">
        <f t="shared" si="244"/>
        <v/>
      </c>
      <c r="BE1135" s="55" t="str">
        <f t="shared" si="244"/>
        <v/>
      </c>
      <c r="BF1135" s="55" t="str">
        <f t="shared" si="244"/>
        <v/>
      </c>
      <c r="BG1135" s="55" t="str">
        <f t="shared" si="244"/>
        <v/>
      </c>
      <c r="BH1135" s="55" t="str">
        <f t="shared" si="244"/>
        <v/>
      </c>
      <c r="BI1135" s="55" t="str">
        <f t="shared" si="244"/>
        <v/>
      </c>
      <c r="BJ1135" s="55" t="str">
        <f t="shared" si="244"/>
        <v/>
      </c>
      <c r="BK1135" s="55" t="str">
        <f t="shared" si="244"/>
        <v/>
      </c>
      <c r="BL1135" s="55" t="str">
        <f t="shared" si="244"/>
        <v/>
      </c>
      <c r="BM1135" s="55" t="str">
        <f t="shared" si="244"/>
        <v/>
      </c>
      <c r="BN1135" s="55" t="str">
        <f t="shared" si="244"/>
        <v/>
      </c>
      <c r="BO1135" s="55" t="str">
        <f t="shared" si="244"/>
        <v/>
      </c>
      <c r="BP1135" s="55" t="str">
        <f t="shared" si="244"/>
        <v/>
      </c>
      <c r="BQ1135" s="55" t="str">
        <f t="shared" si="244"/>
        <v/>
      </c>
      <c r="BR1135" s="1" t="str">
        <f t="shared" si="233"/>
        <v>Base</v>
      </c>
      <c r="BS1135" s="1" t="str">
        <f t="shared" si="234"/>
        <v/>
      </c>
      <c r="BT1135" s="3">
        <f t="shared" si="235"/>
        <v>1</v>
      </c>
      <c r="BU1135" s="11">
        <f t="shared" si="236"/>
        <v>-0.94</v>
      </c>
      <c r="BV1135" s="11">
        <f t="shared" si="237"/>
        <v>-0.88</v>
      </c>
      <c r="BW1135" s="11">
        <f t="shared" si="238"/>
        <v>0</v>
      </c>
      <c r="BX1135" s="9">
        <f t="shared" si="239"/>
        <v>-0.94</v>
      </c>
      <c r="BY1135" s="9">
        <f t="shared" si="240"/>
        <v>-0.88</v>
      </c>
      <c r="BZ1135" s="9">
        <f t="shared" si="241"/>
        <v>2</v>
      </c>
    </row>
    <row r="1136" spans="1:78" ht="15.5" x14ac:dyDescent="0.35">
      <c r="A1136"/>
      <c r="B1136"/>
      <c r="C1136"/>
      <c r="D1136"/>
      <c r="E1136"/>
      <c r="F1136"/>
      <c r="G1136"/>
      <c r="H1136"/>
      <c r="I1136"/>
      <c r="J1136"/>
      <c r="K1136"/>
      <c r="L1136"/>
      <c r="M1136"/>
      <c r="N1136"/>
      <c r="O1136"/>
      <c r="P1136"/>
      <c r="Q1136"/>
      <c r="R1136"/>
      <c r="S1136"/>
      <c r="T1136"/>
      <c r="U1136"/>
      <c r="V1136"/>
      <c r="W1136"/>
      <c r="X1136"/>
      <c r="Y1136"/>
      <c r="Z1136"/>
      <c r="AA1136"/>
      <c r="AB1136"/>
      <c r="AC1136"/>
      <c r="AD1136"/>
      <c r="AE1136"/>
      <c r="AF1136"/>
      <c r="AG1136"/>
      <c r="AH1136"/>
      <c r="AI1136"/>
      <c r="AJ1136"/>
      <c r="AK1136"/>
      <c r="AL1136"/>
      <c r="AM1136"/>
      <c r="AN1136"/>
      <c r="AO1136"/>
      <c r="AP1136"/>
      <c r="AQ1136"/>
      <c r="AR1136"/>
      <c r="AS1136"/>
      <c r="AT1136" s="12">
        <f>VLOOKUP($BR1136,Tables!$D$14:$I$27,2,FALSE)*W1136</f>
        <v>0</v>
      </c>
      <c r="AU1136" s="12">
        <f>VLOOKUP($BR1136,Tables!$D$14:$I$27,3,FALSE)</f>
        <v>0</v>
      </c>
      <c r="AV1136" s="12">
        <f>VLOOKUP($BR1136,Tables!$D$14:$I$27,4,FALSE)*W1136</f>
        <v>0</v>
      </c>
      <c r="AW1136" s="12">
        <f>VLOOKUP($BR1136,Tables!$D$14:$I$27,5,FALSE)*W1136</f>
        <v>0</v>
      </c>
      <c r="AX1136">
        <f>IF(ISERROR(VLOOKUP(V1136,Tables!$A$2:$B$27,2,FALSE))=TRUE,0,VLOOKUP(V1136,Tables!$A$2:$B$27,2,FALSE))*VLOOKUP(BR1136,Tables!$D$14:$J$27,7,FALSE)</f>
        <v>0</v>
      </c>
      <c r="AY1136">
        <f>IF(ISERROR(VLOOKUP(BS1136,Tables!$A$2:$B$31,2,FALSE))=TRUE,0,VLOOKUP(BS1136,Tables!$A$2:$B$31,2,FALSE))</f>
        <v>0</v>
      </c>
      <c r="AZ1136" s="12">
        <f>VLOOKUP($BR1136,Tables!$D$14:$K$27,8,FALSE)</f>
        <v>0</v>
      </c>
      <c r="BA1136" s="12">
        <f>IF(OR(BR1136="T150",BR1136="HYBT150"),W1136*Tables!$L$23,0)</f>
        <v>0</v>
      </c>
      <c r="BB1136" s="12">
        <f>IF(OR(BR1136="T200",BR1136="HYBT200"),W1136*Tables!$E$24,0)</f>
        <v>0</v>
      </c>
      <c r="BC1136" s="14">
        <f t="shared" si="232"/>
        <v>0</v>
      </c>
      <c r="BD1136" s="55" t="str">
        <f t="shared" si="244"/>
        <v/>
      </c>
      <c r="BE1136" s="55" t="str">
        <f t="shared" si="244"/>
        <v/>
      </c>
      <c r="BF1136" s="55" t="str">
        <f t="shared" si="244"/>
        <v/>
      </c>
      <c r="BG1136" s="55" t="str">
        <f t="shared" si="244"/>
        <v/>
      </c>
      <c r="BH1136" s="55" t="str">
        <f t="shared" si="244"/>
        <v/>
      </c>
      <c r="BI1136" s="55" t="str">
        <f t="shared" si="244"/>
        <v/>
      </c>
      <c r="BJ1136" s="55" t="str">
        <f t="shared" si="244"/>
        <v/>
      </c>
      <c r="BK1136" s="55" t="str">
        <f t="shared" si="244"/>
        <v/>
      </c>
      <c r="BL1136" s="55" t="str">
        <f t="shared" si="244"/>
        <v/>
      </c>
      <c r="BM1136" s="55" t="str">
        <f t="shared" si="244"/>
        <v/>
      </c>
      <c r="BN1136" s="55" t="str">
        <f t="shared" si="244"/>
        <v/>
      </c>
      <c r="BO1136" s="55" t="str">
        <f t="shared" si="244"/>
        <v/>
      </c>
      <c r="BP1136" s="55" t="str">
        <f t="shared" si="244"/>
        <v/>
      </c>
      <c r="BQ1136" s="55" t="str">
        <f t="shared" si="244"/>
        <v/>
      </c>
      <c r="BR1136" s="1" t="str">
        <f t="shared" si="233"/>
        <v>Base</v>
      </c>
      <c r="BS1136" s="1" t="str">
        <f t="shared" si="234"/>
        <v/>
      </c>
      <c r="BT1136" s="3">
        <f t="shared" si="235"/>
        <v>1</v>
      </c>
      <c r="BU1136" s="11">
        <f t="shared" si="236"/>
        <v>-0.94</v>
      </c>
      <c r="BV1136" s="11">
        <f t="shared" si="237"/>
        <v>-0.88</v>
      </c>
      <c r="BW1136" s="11">
        <f t="shared" si="238"/>
        <v>0</v>
      </c>
      <c r="BX1136" s="9">
        <f t="shared" si="239"/>
        <v>-0.94</v>
      </c>
      <c r="BY1136" s="9">
        <f t="shared" si="240"/>
        <v>-0.88</v>
      </c>
      <c r="BZ1136" s="9">
        <f t="shared" si="241"/>
        <v>2</v>
      </c>
    </row>
    <row r="1137" spans="1:78" ht="15.5" x14ac:dyDescent="0.35">
      <c r="A1137"/>
      <c r="B1137"/>
      <c r="C1137"/>
      <c r="D1137"/>
      <c r="E1137"/>
      <c r="F1137"/>
      <c r="G1137"/>
      <c r="H1137"/>
      <c r="I1137"/>
      <c r="J1137"/>
      <c r="K1137"/>
      <c r="L1137"/>
      <c r="M1137"/>
      <c r="N1137"/>
      <c r="O1137"/>
      <c r="P1137"/>
      <c r="Q1137"/>
      <c r="R1137"/>
      <c r="S1137"/>
      <c r="T1137"/>
      <c r="U1137"/>
      <c r="V1137"/>
      <c r="W1137"/>
      <c r="X1137"/>
      <c r="Y1137"/>
      <c r="Z1137"/>
      <c r="AA1137"/>
      <c r="AB1137"/>
      <c r="AC1137"/>
      <c r="AD1137"/>
      <c r="AE1137"/>
      <c r="AF1137"/>
      <c r="AG1137"/>
      <c r="AH1137"/>
      <c r="AI1137"/>
      <c r="AJ1137"/>
      <c r="AK1137"/>
      <c r="AL1137"/>
      <c r="AM1137"/>
      <c r="AN1137"/>
      <c r="AO1137"/>
      <c r="AP1137"/>
      <c r="AQ1137"/>
      <c r="AR1137"/>
      <c r="AS1137"/>
      <c r="AT1137" s="12">
        <f>VLOOKUP($BR1137,Tables!$D$14:$I$27,2,FALSE)*W1137</f>
        <v>0</v>
      </c>
      <c r="AU1137" s="12">
        <f>VLOOKUP($BR1137,Tables!$D$14:$I$27,3,FALSE)</f>
        <v>0</v>
      </c>
      <c r="AV1137" s="12">
        <f>VLOOKUP($BR1137,Tables!$D$14:$I$27,4,FALSE)*W1137</f>
        <v>0</v>
      </c>
      <c r="AW1137" s="12">
        <f>VLOOKUP($BR1137,Tables!$D$14:$I$27,5,FALSE)*W1137</f>
        <v>0</v>
      </c>
      <c r="AX1137">
        <f>IF(ISERROR(VLOOKUP(V1137,Tables!$A$2:$B$27,2,FALSE))=TRUE,0,VLOOKUP(V1137,Tables!$A$2:$B$27,2,FALSE))*VLOOKUP(BR1137,Tables!$D$14:$J$27,7,FALSE)</f>
        <v>0</v>
      </c>
      <c r="AY1137">
        <f>IF(ISERROR(VLOOKUP(BS1137,Tables!$A$2:$B$31,2,FALSE))=TRUE,0,VLOOKUP(BS1137,Tables!$A$2:$B$31,2,FALSE))</f>
        <v>0</v>
      </c>
      <c r="AZ1137" s="12">
        <f>VLOOKUP($BR1137,Tables!$D$14:$K$27,8,FALSE)</f>
        <v>0</v>
      </c>
      <c r="BA1137" s="12">
        <f>IF(OR(BR1137="T150",BR1137="HYBT150"),W1137*Tables!$L$23,0)</f>
        <v>0</v>
      </c>
      <c r="BB1137" s="12">
        <f>IF(OR(BR1137="T200",BR1137="HYBT200"),W1137*Tables!$E$24,0)</f>
        <v>0</v>
      </c>
      <c r="BC1137" s="14">
        <f t="shared" si="232"/>
        <v>0</v>
      </c>
      <c r="BD1137" s="55" t="str">
        <f t="shared" si="244"/>
        <v/>
      </c>
      <c r="BE1137" s="55" t="str">
        <f t="shared" si="244"/>
        <v/>
      </c>
      <c r="BF1137" s="55" t="str">
        <f t="shared" si="244"/>
        <v/>
      </c>
      <c r="BG1137" s="55" t="str">
        <f t="shared" si="244"/>
        <v/>
      </c>
      <c r="BH1137" s="55" t="str">
        <f t="shared" si="244"/>
        <v/>
      </c>
      <c r="BI1137" s="55" t="str">
        <f t="shared" si="244"/>
        <v/>
      </c>
      <c r="BJ1137" s="55" t="str">
        <f t="shared" si="244"/>
        <v/>
      </c>
      <c r="BK1137" s="55" t="str">
        <f t="shared" si="244"/>
        <v/>
      </c>
      <c r="BL1137" s="55" t="str">
        <f t="shared" si="244"/>
        <v/>
      </c>
      <c r="BM1137" s="55" t="str">
        <f t="shared" si="244"/>
        <v/>
      </c>
      <c r="BN1137" s="55" t="str">
        <f t="shared" si="244"/>
        <v/>
      </c>
      <c r="BO1137" s="55" t="str">
        <f t="shared" si="244"/>
        <v/>
      </c>
      <c r="BP1137" s="55" t="str">
        <f t="shared" si="244"/>
        <v/>
      </c>
      <c r="BQ1137" s="55" t="str">
        <f t="shared" si="244"/>
        <v/>
      </c>
      <c r="BR1137" s="1" t="str">
        <f t="shared" si="233"/>
        <v>Base</v>
      </c>
      <c r="BS1137" s="1" t="str">
        <f t="shared" si="234"/>
        <v/>
      </c>
      <c r="BT1137" s="3">
        <f t="shared" si="235"/>
        <v>1</v>
      </c>
      <c r="BU1137" s="11">
        <f t="shared" si="236"/>
        <v>-0.94</v>
      </c>
      <c r="BV1137" s="11">
        <f t="shared" si="237"/>
        <v>-0.88</v>
      </c>
      <c r="BW1137" s="11">
        <f t="shared" si="238"/>
        <v>0</v>
      </c>
      <c r="BX1137" s="9">
        <f t="shared" si="239"/>
        <v>-0.94</v>
      </c>
      <c r="BY1137" s="9">
        <f t="shared" si="240"/>
        <v>-0.88</v>
      </c>
      <c r="BZ1137" s="9">
        <f t="shared" si="241"/>
        <v>2</v>
      </c>
    </row>
    <row r="1138" spans="1:78" ht="15.5" x14ac:dyDescent="0.35">
      <c r="A1138"/>
      <c r="B1138"/>
      <c r="C1138"/>
      <c r="D1138"/>
      <c r="E1138"/>
      <c r="F1138"/>
      <c r="G1138"/>
      <c r="H1138"/>
      <c r="I1138"/>
      <c r="J1138"/>
      <c r="K1138"/>
      <c r="L1138"/>
      <c r="M1138"/>
      <c r="N1138"/>
      <c r="O1138"/>
      <c r="P1138"/>
      <c r="Q1138"/>
      <c r="R1138"/>
      <c r="S1138"/>
      <c r="T1138"/>
      <c r="U1138"/>
      <c r="V1138"/>
      <c r="W1138"/>
      <c r="X1138"/>
      <c r="Y1138"/>
      <c r="Z1138"/>
      <c r="AA1138"/>
      <c r="AB1138"/>
      <c r="AC1138"/>
      <c r="AD1138"/>
      <c r="AE1138"/>
      <c r="AF1138"/>
      <c r="AG1138"/>
      <c r="AH1138"/>
      <c r="AI1138"/>
      <c r="AJ1138"/>
      <c r="AK1138"/>
      <c r="AL1138"/>
      <c r="AM1138"/>
      <c r="AN1138"/>
      <c r="AO1138"/>
      <c r="AP1138"/>
      <c r="AQ1138"/>
      <c r="AR1138"/>
      <c r="AS1138"/>
      <c r="AT1138" s="12">
        <f>VLOOKUP($BR1138,Tables!$D$14:$I$27,2,FALSE)*W1138</f>
        <v>0</v>
      </c>
      <c r="AU1138" s="12">
        <f>VLOOKUP($BR1138,Tables!$D$14:$I$27,3,FALSE)</f>
        <v>0</v>
      </c>
      <c r="AV1138" s="12">
        <f>VLOOKUP($BR1138,Tables!$D$14:$I$27,4,FALSE)*W1138</f>
        <v>0</v>
      </c>
      <c r="AW1138" s="12">
        <f>VLOOKUP($BR1138,Tables!$D$14:$I$27,5,FALSE)*W1138</f>
        <v>0</v>
      </c>
      <c r="AX1138">
        <f>IF(ISERROR(VLOOKUP(V1138,Tables!$A$2:$B$27,2,FALSE))=TRUE,0,VLOOKUP(V1138,Tables!$A$2:$B$27,2,FALSE))*VLOOKUP(BR1138,Tables!$D$14:$J$27,7,FALSE)</f>
        <v>0</v>
      </c>
      <c r="AY1138">
        <f>IF(ISERROR(VLOOKUP(BS1138,Tables!$A$2:$B$31,2,FALSE))=TRUE,0,VLOOKUP(BS1138,Tables!$A$2:$B$31,2,FALSE))</f>
        <v>0</v>
      </c>
      <c r="AZ1138" s="12">
        <f>VLOOKUP($BR1138,Tables!$D$14:$K$27,8,FALSE)</f>
        <v>0</v>
      </c>
      <c r="BA1138" s="12">
        <f>IF(OR(BR1138="T150",BR1138="HYBT150"),W1138*Tables!$L$23,0)</f>
        <v>0</v>
      </c>
      <c r="BB1138" s="12">
        <f>IF(OR(BR1138="T200",BR1138="HYBT200"),W1138*Tables!$E$24,0)</f>
        <v>0</v>
      </c>
      <c r="BC1138" s="14">
        <f t="shared" si="232"/>
        <v>0</v>
      </c>
      <c r="BD1138" s="55" t="str">
        <f t="shared" si="244"/>
        <v/>
      </c>
      <c r="BE1138" s="55" t="str">
        <f t="shared" si="244"/>
        <v/>
      </c>
      <c r="BF1138" s="55" t="str">
        <f t="shared" si="244"/>
        <v/>
      </c>
      <c r="BG1138" s="55" t="str">
        <f t="shared" si="244"/>
        <v/>
      </c>
      <c r="BH1138" s="55" t="str">
        <f t="shared" si="244"/>
        <v/>
      </c>
      <c r="BI1138" s="55" t="str">
        <f t="shared" si="244"/>
        <v/>
      </c>
      <c r="BJ1138" s="55" t="str">
        <f t="shared" si="244"/>
        <v/>
      </c>
      <c r="BK1138" s="55" t="str">
        <f t="shared" si="244"/>
        <v/>
      </c>
      <c r="BL1138" s="55" t="str">
        <f t="shared" si="244"/>
        <v/>
      </c>
      <c r="BM1138" s="55" t="str">
        <f t="shared" si="244"/>
        <v/>
      </c>
      <c r="BN1138" s="55" t="str">
        <f t="shared" si="244"/>
        <v/>
      </c>
      <c r="BO1138" s="55" t="str">
        <f t="shared" si="244"/>
        <v/>
      </c>
      <c r="BP1138" s="55" t="str">
        <f t="shared" si="244"/>
        <v/>
      </c>
      <c r="BQ1138" s="55" t="str">
        <f t="shared" si="244"/>
        <v/>
      </c>
      <c r="BR1138" s="1" t="str">
        <f t="shared" si="233"/>
        <v>Base</v>
      </c>
      <c r="BS1138" s="1" t="str">
        <f t="shared" si="234"/>
        <v/>
      </c>
      <c r="BT1138" s="3">
        <f t="shared" si="235"/>
        <v>1</v>
      </c>
      <c r="BU1138" s="11">
        <f t="shared" si="236"/>
        <v>-0.94</v>
      </c>
      <c r="BV1138" s="11">
        <f t="shared" si="237"/>
        <v>-0.88</v>
      </c>
      <c r="BW1138" s="11">
        <f t="shared" si="238"/>
        <v>0</v>
      </c>
      <c r="BX1138" s="9">
        <f t="shared" si="239"/>
        <v>-0.94</v>
      </c>
      <c r="BY1138" s="9">
        <f t="shared" si="240"/>
        <v>-0.88</v>
      </c>
      <c r="BZ1138" s="9">
        <f t="shared" si="241"/>
        <v>2</v>
      </c>
    </row>
    <row r="1139" spans="1:78" ht="15.5" x14ac:dyDescent="0.35">
      <c r="A1139"/>
      <c r="B1139"/>
      <c r="C1139"/>
      <c r="D1139"/>
      <c r="E1139"/>
      <c r="F1139"/>
      <c r="G1139"/>
      <c r="H1139"/>
      <c r="I1139"/>
      <c r="J1139"/>
      <c r="K1139"/>
      <c r="L1139"/>
      <c r="M1139"/>
      <c r="N1139"/>
      <c r="O1139"/>
      <c r="P1139"/>
      <c r="Q1139"/>
      <c r="R1139"/>
      <c r="S1139"/>
      <c r="T1139"/>
      <c r="U1139"/>
      <c r="V1139"/>
      <c r="W1139"/>
      <c r="X1139"/>
      <c r="Y1139"/>
      <c r="Z1139"/>
      <c r="AA1139"/>
      <c r="AB1139"/>
      <c r="AC1139"/>
      <c r="AD1139"/>
      <c r="AE1139"/>
      <c r="AF1139"/>
      <c r="AG1139"/>
      <c r="AH1139"/>
      <c r="AI1139"/>
      <c r="AJ1139"/>
      <c r="AK1139"/>
      <c r="AL1139"/>
      <c r="AM1139"/>
      <c r="AN1139"/>
      <c r="AO1139"/>
      <c r="AP1139"/>
      <c r="AQ1139"/>
      <c r="AR1139"/>
      <c r="AS1139"/>
      <c r="AT1139" s="12">
        <f>VLOOKUP($BR1139,Tables!$D$14:$I$27,2,FALSE)*W1139</f>
        <v>0</v>
      </c>
      <c r="AU1139" s="12">
        <f>VLOOKUP($BR1139,Tables!$D$14:$I$27,3,FALSE)</f>
        <v>0</v>
      </c>
      <c r="AV1139" s="12">
        <f>VLOOKUP($BR1139,Tables!$D$14:$I$27,4,FALSE)*W1139</f>
        <v>0</v>
      </c>
      <c r="AW1139" s="12">
        <f>VLOOKUP($BR1139,Tables!$D$14:$I$27,5,FALSE)*W1139</f>
        <v>0</v>
      </c>
      <c r="AX1139">
        <f>IF(ISERROR(VLOOKUP(V1139,Tables!$A$2:$B$27,2,FALSE))=TRUE,0,VLOOKUP(V1139,Tables!$A$2:$B$27,2,FALSE))*VLOOKUP(BR1139,Tables!$D$14:$J$27,7,FALSE)</f>
        <v>0</v>
      </c>
      <c r="AY1139">
        <f>IF(ISERROR(VLOOKUP(BS1139,Tables!$A$2:$B$31,2,FALSE))=TRUE,0,VLOOKUP(BS1139,Tables!$A$2:$B$31,2,FALSE))</f>
        <v>0</v>
      </c>
      <c r="AZ1139" s="12">
        <f>VLOOKUP($BR1139,Tables!$D$14:$K$27,8,FALSE)</f>
        <v>0</v>
      </c>
      <c r="BA1139" s="12">
        <f>IF(OR(BR1139="T150",BR1139="HYBT150"),W1139*Tables!$L$23,0)</f>
        <v>0</v>
      </c>
      <c r="BB1139" s="12">
        <f>IF(OR(BR1139="T200",BR1139="HYBT200"),W1139*Tables!$E$24,0)</f>
        <v>0</v>
      </c>
      <c r="BC1139" s="14">
        <f t="shared" si="232"/>
        <v>0</v>
      </c>
      <c r="BD1139" s="55" t="str">
        <f t="shared" si="244"/>
        <v/>
      </c>
      <c r="BE1139" s="55" t="str">
        <f t="shared" si="244"/>
        <v/>
      </c>
      <c r="BF1139" s="55" t="str">
        <f t="shared" si="244"/>
        <v/>
      </c>
      <c r="BG1139" s="55" t="str">
        <f t="shared" si="244"/>
        <v/>
      </c>
      <c r="BH1139" s="55" t="str">
        <f t="shared" si="244"/>
        <v/>
      </c>
      <c r="BI1139" s="55" t="str">
        <f t="shared" si="244"/>
        <v/>
      </c>
      <c r="BJ1139" s="55" t="str">
        <f t="shared" si="244"/>
        <v/>
      </c>
      <c r="BK1139" s="55" t="str">
        <f t="shared" si="244"/>
        <v/>
      </c>
      <c r="BL1139" s="55" t="str">
        <f t="shared" si="244"/>
        <v/>
      </c>
      <c r="BM1139" s="55" t="str">
        <f t="shared" si="244"/>
        <v/>
      </c>
      <c r="BN1139" s="55" t="str">
        <f t="shared" si="244"/>
        <v/>
      </c>
      <c r="BO1139" s="55" t="str">
        <f t="shared" si="244"/>
        <v/>
      </c>
      <c r="BP1139" s="55" t="str">
        <f t="shared" si="244"/>
        <v/>
      </c>
      <c r="BQ1139" s="55" t="str">
        <f t="shared" si="244"/>
        <v/>
      </c>
      <c r="BR1139" s="1" t="str">
        <f t="shared" si="233"/>
        <v>Base</v>
      </c>
      <c r="BS1139" s="1" t="str">
        <f t="shared" si="234"/>
        <v/>
      </c>
      <c r="BT1139" s="3">
        <f t="shared" si="235"/>
        <v>1</v>
      </c>
      <c r="BU1139" s="11">
        <f t="shared" si="236"/>
        <v>-0.94</v>
      </c>
      <c r="BV1139" s="11">
        <f t="shared" si="237"/>
        <v>-0.88</v>
      </c>
      <c r="BW1139" s="11">
        <f t="shared" si="238"/>
        <v>0</v>
      </c>
      <c r="BX1139" s="9">
        <f t="shared" si="239"/>
        <v>-0.94</v>
      </c>
      <c r="BY1139" s="9">
        <f t="shared" si="240"/>
        <v>-0.88</v>
      </c>
      <c r="BZ1139" s="9">
        <f t="shared" si="241"/>
        <v>2</v>
      </c>
    </row>
    <row r="1140" spans="1:78" ht="15.5" x14ac:dyDescent="0.35">
      <c r="A1140"/>
      <c r="B1140"/>
      <c r="C1140"/>
      <c r="D1140"/>
      <c r="E1140"/>
      <c r="F1140"/>
      <c r="G1140"/>
      <c r="H1140"/>
      <c r="I1140"/>
      <c r="J1140"/>
      <c r="K1140"/>
      <c r="L1140"/>
      <c r="M1140"/>
      <c r="N1140"/>
      <c r="O1140"/>
      <c r="P1140"/>
      <c r="Q1140"/>
      <c r="R1140"/>
      <c r="S1140"/>
      <c r="T1140"/>
      <c r="U1140"/>
      <c r="V1140"/>
      <c r="W1140"/>
      <c r="X1140"/>
      <c r="Y1140"/>
      <c r="Z1140"/>
      <c r="AA1140"/>
      <c r="AB1140"/>
      <c r="AC1140"/>
      <c r="AD1140"/>
      <c r="AE1140"/>
      <c r="AF1140"/>
      <c r="AG1140"/>
      <c r="AH1140"/>
      <c r="AI1140"/>
      <c r="AJ1140"/>
      <c r="AK1140"/>
      <c r="AL1140"/>
      <c r="AM1140"/>
      <c r="AN1140"/>
      <c r="AO1140"/>
      <c r="AP1140"/>
      <c r="AQ1140"/>
      <c r="AR1140"/>
      <c r="AS1140"/>
      <c r="AT1140" s="12">
        <f>VLOOKUP($BR1140,Tables!$D$14:$I$27,2,FALSE)*W1140</f>
        <v>0</v>
      </c>
      <c r="AU1140" s="12">
        <f>VLOOKUP($BR1140,Tables!$D$14:$I$27,3,FALSE)</f>
        <v>0</v>
      </c>
      <c r="AV1140" s="12">
        <f>VLOOKUP($BR1140,Tables!$D$14:$I$27,4,FALSE)*W1140</f>
        <v>0</v>
      </c>
      <c r="AW1140" s="12">
        <f>VLOOKUP($BR1140,Tables!$D$14:$I$27,5,FALSE)*W1140</f>
        <v>0</v>
      </c>
      <c r="AX1140">
        <f>IF(ISERROR(VLOOKUP(V1140,Tables!$A$2:$B$27,2,FALSE))=TRUE,0,VLOOKUP(V1140,Tables!$A$2:$B$27,2,FALSE))*VLOOKUP(BR1140,Tables!$D$14:$J$27,7,FALSE)</f>
        <v>0</v>
      </c>
      <c r="AY1140">
        <f>IF(ISERROR(VLOOKUP(BS1140,Tables!$A$2:$B$31,2,FALSE))=TRUE,0,VLOOKUP(BS1140,Tables!$A$2:$B$31,2,FALSE))</f>
        <v>0</v>
      </c>
      <c r="AZ1140" s="12">
        <f>VLOOKUP($BR1140,Tables!$D$14:$K$27,8,FALSE)</f>
        <v>0</v>
      </c>
      <c r="BA1140" s="12">
        <f>IF(OR(BR1140="T150",BR1140="HYBT150"),W1140*Tables!$L$23,0)</f>
        <v>0</v>
      </c>
      <c r="BB1140" s="12">
        <f>IF(OR(BR1140="T200",BR1140="HYBT200"),W1140*Tables!$E$24,0)</f>
        <v>0</v>
      </c>
      <c r="BC1140" s="14">
        <f t="shared" si="232"/>
        <v>0</v>
      </c>
      <c r="BD1140" s="55" t="str">
        <f t="shared" si="244"/>
        <v/>
      </c>
      <c r="BE1140" s="55" t="str">
        <f t="shared" si="244"/>
        <v/>
      </c>
      <c r="BF1140" s="55" t="str">
        <f t="shared" si="244"/>
        <v/>
      </c>
      <c r="BG1140" s="55" t="str">
        <f t="shared" si="244"/>
        <v/>
      </c>
      <c r="BH1140" s="55" t="str">
        <f t="shared" si="244"/>
        <v/>
      </c>
      <c r="BI1140" s="55" t="str">
        <f t="shared" si="244"/>
        <v/>
      </c>
      <c r="BJ1140" s="55" t="str">
        <f t="shared" si="244"/>
        <v/>
      </c>
      <c r="BK1140" s="55" t="str">
        <f t="shared" si="244"/>
        <v/>
      </c>
      <c r="BL1140" s="55" t="str">
        <f t="shared" si="244"/>
        <v/>
      </c>
      <c r="BM1140" s="55" t="str">
        <f t="shared" si="244"/>
        <v/>
      </c>
      <c r="BN1140" s="55" t="str">
        <f t="shared" si="244"/>
        <v/>
      </c>
      <c r="BO1140" s="55" t="str">
        <f t="shared" si="244"/>
        <v/>
      </c>
      <c r="BP1140" s="55" t="str">
        <f t="shared" si="244"/>
        <v/>
      </c>
      <c r="BQ1140" s="55" t="str">
        <f t="shared" si="244"/>
        <v/>
      </c>
      <c r="BR1140" s="1" t="str">
        <f t="shared" si="233"/>
        <v>Base</v>
      </c>
      <c r="BS1140" s="1" t="str">
        <f t="shared" si="234"/>
        <v/>
      </c>
      <c r="BT1140" s="3">
        <f t="shared" si="235"/>
        <v>1</v>
      </c>
      <c r="BU1140" s="11">
        <f t="shared" si="236"/>
        <v>-0.94</v>
      </c>
      <c r="BV1140" s="11">
        <f t="shared" si="237"/>
        <v>-0.88</v>
      </c>
      <c r="BW1140" s="11">
        <f t="shared" si="238"/>
        <v>0</v>
      </c>
      <c r="BX1140" s="9">
        <f t="shared" si="239"/>
        <v>-0.94</v>
      </c>
      <c r="BY1140" s="9">
        <f t="shared" si="240"/>
        <v>-0.88</v>
      </c>
      <c r="BZ1140" s="9">
        <f t="shared" si="241"/>
        <v>2</v>
      </c>
    </row>
    <row r="1141" spans="1:78" ht="15.5" x14ac:dyDescent="0.35">
      <c r="A1141"/>
      <c r="B1141"/>
      <c r="C1141"/>
      <c r="D1141"/>
      <c r="E1141"/>
      <c r="F1141"/>
      <c r="G1141"/>
      <c r="H1141"/>
      <c r="I1141"/>
      <c r="J1141"/>
      <c r="K1141"/>
      <c r="L1141"/>
      <c r="M1141"/>
      <c r="N1141"/>
      <c r="O1141"/>
      <c r="P1141"/>
      <c r="Q1141"/>
      <c r="R1141"/>
      <c r="S1141"/>
      <c r="T1141"/>
      <c r="U1141"/>
      <c r="V1141"/>
      <c r="W1141"/>
      <c r="X1141"/>
      <c r="Y1141"/>
      <c r="Z1141"/>
      <c r="AA1141"/>
      <c r="AB1141"/>
      <c r="AC1141"/>
      <c r="AD1141"/>
      <c r="AE1141"/>
      <c r="AF1141"/>
      <c r="AG1141"/>
      <c r="AH1141"/>
      <c r="AI1141"/>
      <c r="AJ1141"/>
      <c r="AK1141"/>
      <c r="AL1141"/>
      <c r="AM1141"/>
      <c r="AN1141"/>
      <c r="AO1141"/>
      <c r="AP1141"/>
      <c r="AQ1141"/>
      <c r="AR1141"/>
      <c r="AS1141"/>
      <c r="AT1141" s="12">
        <f>VLOOKUP($BR1141,Tables!$D$14:$I$27,2,FALSE)*W1141</f>
        <v>0</v>
      </c>
      <c r="AU1141" s="12">
        <f>VLOOKUP($BR1141,Tables!$D$14:$I$27,3,FALSE)</f>
        <v>0</v>
      </c>
      <c r="AV1141" s="12">
        <f>VLOOKUP($BR1141,Tables!$D$14:$I$27,4,FALSE)*W1141</f>
        <v>0</v>
      </c>
      <c r="AW1141" s="12">
        <f>VLOOKUP($BR1141,Tables!$D$14:$I$27,5,FALSE)*W1141</f>
        <v>0</v>
      </c>
      <c r="AX1141">
        <f>IF(ISERROR(VLOOKUP(V1141,Tables!$A$2:$B$27,2,FALSE))=TRUE,0,VLOOKUP(V1141,Tables!$A$2:$B$27,2,FALSE))*VLOOKUP(BR1141,Tables!$D$14:$J$27,7,FALSE)</f>
        <v>0</v>
      </c>
      <c r="AY1141">
        <f>IF(ISERROR(VLOOKUP(BS1141,Tables!$A$2:$B$31,2,FALSE))=TRUE,0,VLOOKUP(BS1141,Tables!$A$2:$B$31,2,FALSE))</f>
        <v>0</v>
      </c>
      <c r="AZ1141" s="12">
        <f>VLOOKUP($BR1141,Tables!$D$14:$K$27,8,FALSE)</f>
        <v>0</v>
      </c>
      <c r="BA1141" s="12">
        <f>IF(OR(BR1141="T150",BR1141="HYBT150"),W1141*Tables!$L$23,0)</f>
        <v>0</v>
      </c>
      <c r="BB1141" s="12">
        <f>IF(OR(BR1141="T200",BR1141="HYBT200"),W1141*Tables!$E$24,0)</f>
        <v>0</v>
      </c>
      <c r="BC1141" s="14">
        <f t="shared" si="232"/>
        <v>0</v>
      </c>
      <c r="BD1141" s="55" t="str">
        <f t="shared" si="244"/>
        <v/>
      </c>
      <c r="BE1141" s="55" t="str">
        <f t="shared" si="244"/>
        <v/>
      </c>
      <c r="BF1141" s="55" t="str">
        <f t="shared" si="244"/>
        <v/>
      </c>
      <c r="BG1141" s="55" t="str">
        <f t="shared" si="244"/>
        <v/>
      </c>
      <c r="BH1141" s="55" t="str">
        <f t="shared" si="244"/>
        <v/>
      </c>
      <c r="BI1141" s="55" t="str">
        <f t="shared" si="244"/>
        <v/>
      </c>
      <c r="BJ1141" s="55" t="str">
        <f t="shared" si="244"/>
        <v/>
      </c>
      <c r="BK1141" s="55" t="str">
        <f t="shared" si="244"/>
        <v/>
      </c>
      <c r="BL1141" s="55" t="str">
        <f t="shared" si="244"/>
        <v/>
      </c>
      <c r="BM1141" s="55" t="str">
        <f t="shared" si="244"/>
        <v/>
      </c>
      <c r="BN1141" s="55" t="str">
        <f t="shared" si="244"/>
        <v/>
      </c>
      <c r="BO1141" s="55" t="str">
        <f t="shared" si="244"/>
        <v/>
      </c>
      <c r="BP1141" s="55" t="str">
        <f t="shared" si="244"/>
        <v/>
      </c>
      <c r="BQ1141" s="55" t="str">
        <f t="shared" si="244"/>
        <v/>
      </c>
      <c r="BR1141" s="1" t="str">
        <f t="shared" si="233"/>
        <v>Base</v>
      </c>
      <c r="BS1141" s="1" t="str">
        <f t="shared" si="234"/>
        <v/>
      </c>
      <c r="BT1141" s="3">
        <f t="shared" si="235"/>
        <v>1</v>
      </c>
      <c r="BU1141" s="11">
        <f t="shared" si="236"/>
        <v>-0.94</v>
      </c>
      <c r="BV1141" s="11">
        <f t="shared" si="237"/>
        <v>-0.88</v>
      </c>
      <c r="BW1141" s="11">
        <f t="shared" si="238"/>
        <v>0</v>
      </c>
      <c r="BX1141" s="9">
        <f t="shared" si="239"/>
        <v>-0.94</v>
      </c>
      <c r="BY1141" s="9">
        <f t="shared" si="240"/>
        <v>-0.88</v>
      </c>
      <c r="BZ1141" s="9">
        <f t="shared" si="241"/>
        <v>2</v>
      </c>
    </row>
    <row r="1142" spans="1:78" ht="15.5" x14ac:dyDescent="0.35">
      <c r="A1142"/>
      <c r="B1142"/>
      <c r="C1142"/>
      <c r="D1142"/>
      <c r="E1142"/>
      <c r="F1142"/>
      <c r="G1142"/>
      <c r="H1142"/>
      <c r="I1142"/>
      <c r="J1142"/>
      <c r="K1142"/>
      <c r="L1142"/>
      <c r="M1142"/>
      <c r="N1142"/>
      <c r="O1142"/>
      <c r="P1142"/>
      <c r="Q1142"/>
      <c r="R1142"/>
      <c r="S1142"/>
      <c r="T1142"/>
      <c r="U1142"/>
      <c r="V1142"/>
      <c r="W1142"/>
      <c r="X1142"/>
      <c r="Y1142"/>
      <c r="Z1142"/>
      <c r="AA1142"/>
      <c r="AB1142"/>
      <c r="AC1142"/>
      <c r="AD1142"/>
      <c r="AE1142"/>
      <c r="AF1142"/>
      <c r="AG1142"/>
      <c r="AH1142"/>
      <c r="AI1142"/>
      <c r="AJ1142"/>
      <c r="AK1142"/>
      <c r="AL1142"/>
      <c r="AM1142"/>
      <c r="AN1142"/>
      <c r="AO1142"/>
      <c r="AP1142"/>
      <c r="AQ1142"/>
      <c r="AR1142"/>
      <c r="AS1142"/>
      <c r="AT1142" s="12">
        <f>VLOOKUP($BR1142,Tables!$D$14:$I$27,2,FALSE)*W1142</f>
        <v>0</v>
      </c>
      <c r="AU1142" s="12">
        <f>VLOOKUP($BR1142,Tables!$D$14:$I$27,3,FALSE)</f>
        <v>0</v>
      </c>
      <c r="AV1142" s="12">
        <f>VLOOKUP($BR1142,Tables!$D$14:$I$27,4,FALSE)*W1142</f>
        <v>0</v>
      </c>
      <c r="AW1142" s="12">
        <f>VLOOKUP($BR1142,Tables!$D$14:$I$27,5,FALSE)*W1142</f>
        <v>0</v>
      </c>
      <c r="AX1142">
        <f>IF(ISERROR(VLOOKUP(V1142,Tables!$A$2:$B$27,2,FALSE))=TRUE,0,VLOOKUP(V1142,Tables!$A$2:$B$27,2,FALSE))*VLOOKUP(BR1142,Tables!$D$14:$J$27,7,FALSE)</f>
        <v>0</v>
      </c>
      <c r="AY1142">
        <f>IF(ISERROR(VLOOKUP(BS1142,Tables!$A$2:$B$31,2,FALSE))=TRUE,0,VLOOKUP(BS1142,Tables!$A$2:$B$31,2,FALSE))</f>
        <v>0</v>
      </c>
      <c r="AZ1142" s="12">
        <f>VLOOKUP($BR1142,Tables!$D$14:$K$27,8,FALSE)</f>
        <v>0</v>
      </c>
      <c r="BA1142" s="12">
        <f>IF(OR(BR1142="T150",BR1142="HYBT150"),W1142*Tables!$L$23,0)</f>
        <v>0</v>
      </c>
      <c r="BB1142" s="12">
        <f>IF(OR(BR1142="T200",BR1142="HYBT200"),W1142*Tables!$E$24,0)</f>
        <v>0</v>
      </c>
      <c r="BC1142" s="14">
        <f t="shared" si="232"/>
        <v>0</v>
      </c>
      <c r="BD1142" s="55" t="str">
        <f t="shared" si="244"/>
        <v/>
      </c>
      <c r="BE1142" s="55" t="str">
        <f t="shared" si="244"/>
        <v/>
      </c>
      <c r="BF1142" s="55" t="str">
        <f t="shared" si="244"/>
        <v/>
      </c>
      <c r="BG1142" s="55" t="str">
        <f t="shared" si="244"/>
        <v/>
      </c>
      <c r="BH1142" s="55" t="str">
        <f t="shared" ref="BD1142:BQ1160" si="245">IF(ISERROR(SEARCHB(" "&amp;BH$1&amp;" "," "&amp;$L1142&amp;" "))=TRUE,"",BH$1)</f>
        <v/>
      </c>
      <c r="BI1142" s="55" t="str">
        <f t="shared" si="245"/>
        <v/>
      </c>
      <c r="BJ1142" s="55" t="str">
        <f t="shared" si="245"/>
        <v/>
      </c>
      <c r="BK1142" s="55" t="str">
        <f t="shared" si="245"/>
        <v/>
      </c>
      <c r="BL1142" s="55" t="str">
        <f t="shared" si="245"/>
        <v/>
      </c>
      <c r="BM1142" s="55" t="str">
        <f t="shared" si="245"/>
        <v/>
      </c>
      <c r="BN1142" s="55" t="str">
        <f t="shared" si="245"/>
        <v/>
      </c>
      <c r="BO1142" s="55" t="str">
        <f t="shared" si="245"/>
        <v/>
      </c>
      <c r="BP1142" s="55" t="str">
        <f t="shared" si="245"/>
        <v/>
      </c>
      <c r="BQ1142" s="55" t="str">
        <f t="shared" si="245"/>
        <v/>
      </c>
      <c r="BR1142" s="1" t="str">
        <f t="shared" si="233"/>
        <v>Base</v>
      </c>
      <c r="BS1142" s="1" t="str">
        <f t="shared" si="234"/>
        <v/>
      </c>
      <c r="BT1142" s="3">
        <f t="shared" si="235"/>
        <v>1</v>
      </c>
      <c r="BU1142" s="11">
        <f t="shared" si="236"/>
        <v>-0.94</v>
      </c>
      <c r="BV1142" s="11">
        <f t="shared" si="237"/>
        <v>-0.88</v>
      </c>
      <c r="BW1142" s="11">
        <f t="shared" si="238"/>
        <v>0</v>
      </c>
      <c r="BX1142" s="9">
        <f t="shared" si="239"/>
        <v>-0.94</v>
      </c>
      <c r="BY1142" s="9">
        <f t="shared" si="240"/>
        <v>-0.88</v>
      </c>
      <c r="BZ1142" s="9">
        <f t="shared" si="241"/>
        <v>2</v>
      </c>
    </row>
    <row r="1143" spans="1:78" ht="15.5" x14ac:dyDescent="0.35">
      <c r="A1143"/>
      <c r="B1143"/>
      <c r="C1143"/>
      <c r="D1143"/>
      <c r="E1143"/>
      <c r="F1143"/>
      <c r="G1143"/>
      <c r="H1143"/>
      <c r="I1143"/>
      <c r="J1143"/>
      <c r="K1143"/>
      <c r="L1143"/>
      <c r="M1143"/>
      <c r="N1143"/>
      <c r="O1143"/>
      <c r="P1143"/>
      <c r="Q1143"/>
      <c r="R1143"/>
      <c r="S1143"/>
      <c r="T1143"/>
      <c r="U1143"/>
      <c r="V1143"/>
      <c r="W1143"/>
      <c r="X1143"/>
      <c r="Y1143"/>
      <c r="Z1143"/>
      <c r="AA1143"/>
      <c r="AB1143"/>
      <c r="AC1143"/>
      <c r="AD1143"/>
      <c r="AE1143"/>
      <c r="AF1143"/>
      <c r="AG1143"/>
      <c r="AH1143"/>
      <c r="AI1143"/>
      <c r="AJ1143"/>
      <c r="AK1143"/>
      <c r="AL1143"/>
      <c r="AM1143"/>
      <c r="AN1143"/>
      <c r="AO1143"/>
      <c r="AP1143"/>
      <c r="AQ1143"/>
      <c r="AR1143"/>
      <c r="AS1143"/>
      <c r="AT1143" s="12">
        <f>VLOOKUP($BR1143,Tables!$D$14:$I$27,2,FALSE)*W1143</f>
        <v>0</v>
      </c>
      <c r="AU1143" s="12">
        <f>VLOOKUP($BR1143,Tables!$D$14:$I$27,3,FALSE)</f>
        <v>0</v>
      </c>
      <c r="AV1143" s="12">
        <f>VLOOKUP($BR1143,Tables!$D$14:$I$27,4,FALSE)*W1143</f>
        <v>0</v>
      </c>
      <c r="AW1143" s="12">
        <f>VLOOKUP($BR1143,Tables!$D$14:$I$27,5,FALSE)*W1143</f>
        <v>0</v>
      </c>
      <c r="AX1143">
        <f>IF(ISERROR(VLOOKUP(V1143,Tables!$A$2:$B$27,2,FALSE))=TRUE,0,VLOOKUP(V1143,Tables!$A$2:$B$27,2,FALSE))*VLOOKUP(BR1143,Tables!$D$14:$J$27,7,FALSE)</f>
        <v>0</v>
      </c>
      <c r="AY1143">
        <f>IF(ISERROR(VLOOKUP(BS1143,Tables!$A$2:$B$31,2,FALSE))=TRUE,0,VLOOKUP(BS1143,Tables!$A$2:$B$31,2,FALSE))</f>
        <v>0</v>
      </c>
      <c r="AZ1143" s="12">
        <f>VLOOKUP($BR1143,Tables!$D$14:$K$27,8,FALSE)</f>
        <v>0</v>
      </c>
      <c r="BA1143" s="12">
        <f>IF(OR(BR1143="T150",BR1143="HYBT150"),W1143*Tables!$L$23,0)</f>
        <v>0</v>
      </c>
      <c r="BB1143" s="12">
        <f>IF(OR(BR1143="T200",BR1143="HYBT200"),W1143*Tables!$E$24,0)</f>
        <v>0</v>
      </c>
      <c r="BC1143" s="14">
        <f t="shared" si="232"/>
        <v>0</v>
      </c>
      <c r="BD1143" s="55" t="str">
        <f t="shared" si="245"/>
        <v/>
      </c>
      <c r="BE1143" s="55" t="str">
        <f t="shared" si="245"/>
        <v/>
      </c>
      <c r="BF1143" s="55" t="str">
        <f t="shared" si="245"/>
        <v/>
      </c>
      <c r="BG1143" s="55" t="str">
        <f t="shared" si="245"/>
        <v/>
      </c>
      <c r="BH1143" s="55" t="str">
        <f t="shared" si="245"/>
        <v/>
      </c>
      <c r="BI1143" s="55" t="str">
        <f t="shared" si="245"/>
        <v/>
      </c>
      <c r="BJ1143" s="55" t="str">
        <f t="shared" si="245"/>
        <v/>
      </c>
      <c r="BK1143" s="55" t="str">
        <f t="shared" si="245"/>
        <v/>
      </c>
      <c r="BL1143" s="55" t="str">
        <f t="shared" si="245"/>
        <v/>
      </c>
      <c r="BM1143" s="55" t="str">
        <f t="shared" si="245"/>
        <v/>
      </c>
      <c r="BN1143" s="55" t="str">
        <f t="shared" si="245"/>
        <v/>
      </c>
      <c r="BO1143" s="55" t="str">
        <f t="shared" si="245"/>
        <v/>
      </c>
      <c r="BP1143" s="55" t="str">
        <f t="shared" si="245"/>
        <v/>
      </c>
      <c r="BQ1143" s="55" t="str">
        <f t="shared" si="245"/>
        <v/>
      </c>
      <c r="BR1143" s="1" t="str">
        <f t="shared" si="233"/>
        <v>Base</v>
      </c>
      <c r="BS1143" s="1" t="str">
        <f t="shared" si="234"/>
        <v/>
      </c>
      <c r="BT1143" s="3">
        <f t="shared" si="235"/>
        <v>1</v>
      </c>
      <c r="BU1143" s="11">
        <f t="shared" si="236"/>
        <v>-0.94</v>
      </c>
      <c r="BV1143" s="11">
        <f t="shared" si="237"/>
        <v>-0.88</v>
      </c>
      <c r="BW1143" s="11">
        <f t="shared" si="238"/>
        <v>0</v>
      </c>
      <c r="BX1143" s="9">
        <f t="shared" si="239"/>
        <v>-0.94</v>
      </c>
      <c r="BY1143" s="9">
        <f t="shared" si="240"/>
        <v>-0.88</v>
      </c>
      <c r="BZ1143" s="9">
        <f t="shared" si="241"/>
        <v>2</v>
      </c>
    </row>
    <row r="1144" spans="1:78" ht="15.5" x14ac:dyDescent="0.35">
      <c r="A1144"/>
      <c r="B1144"/>
      <c r="C1144"/>
      <c r="D1144"/>
      <c r="E1144"/>
      <c r="F1144"/>
      <c r="G1144"/>
      <c r="H1144"/>
      <c r="I1144"/>
      <c r="J1144"/>
      <c r="K1144"/>
      <c r="L1144"/>
      <c r="M1144"/>
      <c r="N1144"/>
      <c r="O1144"/>
      <c r="P1144"/>
      <c r="Q1144"/>
      <c r="R1144"/>
      <c r="S1144"/>
      <c r="T1144"/>
      <c r="U1144"/>
      <c r="V1144"/>
      <c r="W1144"/>
      <c r="X1144"/>
      <c r="Y1144"/>
      <c r="Z1144"/>
      <c r="AA1144"/>
      <c r="AB1144"/>
      <c r="AC1144"/>
      <c r="AD1144"/>
      <c r="AE1144"/>
      <c r="AF1144"/>
      <c r="AG1144"/>
      <c r="AH1144"/>
      <c r="AI1144"/>
      <c r="AJ1144"/>
      <c r="AK1144"/>
      <c r="AL1144"/>
      <c r="AM1144"/>
      <c r="AN1144"/>
      <c r="AO1144"/>
      <c r="AP1144"/>
      <c r="AQ1144"/>
      <c r="AR1144"/>
      <c r="AS1144"/>
      <c r="AT1144" s="12">
        <f>VLOOKUP($BR1144,Tables!$D$14:$I$27,2,FALSE)*W1144</f>
        <v>0</v>
      </c>
      <c r="AU1144" s="12">
        <f>VLOOKUP($BR1144,Tables!$D$14:$I$27,3,FALSE)</f>
        <v>0</v>
      </c>
      <c r="AV1144" s="12">
        <f>VLOOKUP($BR1144,Tables!$D$14:$I$27,4,FALSE)*W1144</f>
        <v>0</v>
      </c>
      <c r="AW1144" s="12">
        <f>VLOOKUP($BR1144,Tables!$D$14:$I$27,5,FALSE)*W1144</f>
        <v>0</v>
      </c>
      <c r="AX1144">
        <f>IF(ISERROR(VLOOKUP(V1144,Tables!$A$2:$B$27,2,FALSE))=TRUE,0,VLOOKUP(V1144,Tables!$A$2:$B$27,2,FALSE))*VLOOKUP(BR1144,Tables!$D$14:$J$27,7,FALSE)</f>
        <v>0</v>
      </c>
      <c r="AY1144">
        <f>IF(ISERROR(VLOOKUP(BS1144,Tables!$A$2:$B$31,2,FALSE))=TRUE,0,VLOOKUP(BS1144,Tables!$A$2:$B$31,2,FALSE))</f>
        <v>0</v>
      </c>
      <c r="AZ1144" s="12">
        <f>VLOOKUP($BR1144,Tables!$D$14:$K$27,8,FALSE)</f>
        <v>0</v>
      </c>
      <c r="BA1144" s="12">
        <f>IF(OR(BR1144="T150",BR1144="HYBT150"),W1144*Tables!$L$23,0)</f>
        <v>0</v>
      </c>
      <c r="BB1144" s="12">
        <f>IF(OR(BR1144="T200",BR1144="HYBT200"),W1144*Tables!$E$24,0)</f>
        <v>0</v>
      </c>
      <c r="BC1144" s="14">
        <f t="shared" si="232"/>
        <v>0</v>
      </c>
      <c r="BD1144" s="55" t="str">
        <f t="shared" si="245"/>
        <v/>
      </c>
      <c r="BE1144" s="55" t="str">
        <f t="shared" si="245"/>
        <v/>
      </c>
      <c r="BF1144" s="55" t="str">
        <f t="shared" si="245"/>
        <v/>
      </c>
      <c r="BG1144" s="55" t="str">
        <f t="shared" si="245"/>
        <v/>
      </c>
      <c r="BH1144" s="55" t="str">
        <f t="shared" si="245"/>
        <v/>
      </c>
      <c r="BI1144" s="55" t="str">
        <f t="shared" si="245"/>
        <v/>
      </c>
      <c r="BJ1144" s="55" t="str">
        <f t="shared" si="245"/>
        <v/>
      </c>
      <c r="BK1144" s="55" t="str">
        <f t="shared" si="245"/>
        <v/>
      </c>
      <c r="BL1144" s="55" t="str">
        <f t="shared" si="245"/>
        <v/>
      </c>
      <c r="BM1144" s="55" t="str">
        <f t="shared" si="245"/>
        <v/>
      </c>
      <c r="BN1144" s="55" t="str">
        <f t="shared" si="245"/>
        <v/>
      </c>
      <c r="BO1144" s="55" t="str">
        <f t="shared" si="245"/>
        <v/>
      </c>
      <c r="BP1144" s="55" t="str">
        <f t="shared" si="245"/>
        <v/>
      </c>
      <c r="BQ1144" s="55" t="str">
        <f t="shared" si="245"/>
        <v/>
      </c>
      <c r="BR1144" s="1" t="str">
        <f t="shared" si="233"/>
        <v>Base</v>
      </c>
      <c r="BS1144" s="1" t="str">
        <f t="shared" si="234"/>
        <v/>
      </c>
      <c r="BT1144" s="3">
        <f t="shared" si="235"/>
        <v>1</v>
      </c>
      <c r="BU1144" s="11">
        <f t="shared" si="236"/>
        <v>-0.94</v>
      </c>
      <c r="BV1144" s="11">
        <f t="shared" si="237"/>
        <v>-0.88</v>
      </c>
      <c r="BW1144" s="11">
        <f t="shared" si="238"/>
        <v>0</v>
      </c>
      <c r="BX1144" s="9">
        <f t="shared" si="239"/>
        <v>-0.94</v>
      </c>
      <c r="BY1144" s="9">
        <f t="shared" si="240"/>
        <v>-0.88</v>
      </c>
      <c r="BZ1144" s="9">
        <f t="shared" si="241"/>
        <v>2</v>
      </c>
    </row>
    <row r="1145" spans="1:78" ht="15.5" x14ac:dyDescent="0.35">
      <c r="A1145"/>
      <c r="B1145"/>
      <c r="C1145"/>
      <c r="D1145"/>
      <c r="E1145"/>
      <c r="F1145"/>
      <c r="G1145"/>
      <c r="H1145"/>
      <c r="I1145"/>
      <c r="J1145"/>
      <c r="K1145"/>
      <c r="L1145"/>
      <c r="M1145"/>
      <c r="N1145"/>
      <c r="O1145"/>
      <c r="P1145"/>
      <c r="Q1145"/>
      <c r="R1145"/>
      <c r="S1145"/>
      <c r="T1145"/>
      <c r="U1145"/>
      <c r="V1145"/>
      <c r="W1145"/>
      <c r="X1145"/>
      <c r="Y1145"/>
      <c r="Z1145"/>
      <c r="AA1145"/>
      <c r="AB1145"/>
      <c r="AC1145"/>
      <c r="AD1145"/>
      <c r="AE1145"/>
      <c r="AF1145"/>
      <c r="AG1145"/>
      <c r="AH1145"/>
      <c r="AI1145"/>
      <c r="AJ1145"/>
      <c r="AK1145"/>
      <c r="AL1145"/>
      <c r="AM1145"/>
      <c r="AN1145"/>
      <c r="AO1145"/>
      <c r="AP1145"/>
      <c r="AQ1145"/>
      <c r="AR1145"/>
      <c r="AS1145"/>
      <c r="AT1145" s="12">
        <f>VLOOKUP($BR1145,Tables!$D$14:$I$27,2,FALSE)*W1145</f>
        <v>0</v>
      </c>
      <c r="AU1145" s="12">
        <f>VLOOKUP($BR1145,Tables!$D$14:$I$27,3,FALSE)</f>
        <v>0</v>
      </c>
      <c r="AV1145" s="12">
        <f>VLOOKUP($BR1145,Tables!$D$14:$I$27,4,FALSE)*W1145</f>
        <v>0</v>
      </c>
      <c r="AW1145" s="12">
        <f>VLOOKUP($BR1145,Tables!$D$14:$I$27,5,FALSE)*W1145</f>
        <v>0</v>
      </c>
      <c r="AX1145">
        <f>IF(ISERROR(VLOOKUP(V1145,Tables!$A$2:$B$27,2,FALSE))=TRUE,0,VLOOKUP(V1145,Tables!$A$2:$B$27,2,FALSE))*VLOOKUP(BR1145,Tables!$D$14:$J$27,7,FALSE)</f>
        <v>0</v>
      </c>
      <c r="AY1145">
        <f>IF(ISERROR(VLOOKUP(BS1145,Tables!$A$2:$B$31,2,FALSE))=TRUE,0,VLOOKUP(BS1145,Tables!$A$2:$B$31,2,FALSE))</f>
        <v>0</v>
      </c>
      <c r="AZ1145" s="12">
        <f>VLOOKUP($BR1145,Tables!$D$14:$K$27,8,FALSE)</f>
        <v>0</v>
      </c>
      <c r="BA1145" s="12">
        <f>IF(OR(BR1145="T150",BR1145="HYBT150"),W1145*Tables!$L$23,0)</f>
        <v>0</v>
      </c>
      <c r="BB1145" s="12">
        <f>IF(OR(BR1145="T200",BR1145="HYBT200"),W1145*Tables!$E$24,0)</f>
        <v>0</v>
      </c>
      <c r="BC1145" s="14">
        <f t="shared" ref="BC1145:BC1208" si="246">SUM(AT1145:BB1145)</f>
        <v>0</v>
      </c>
      <c r="BD1145" s="55" t="str">
        <f t="shared" si="245"/>
        <v/>
      </c>
      <c r="BE1145" s="55" t="str">
        <f t="shared" si="245"/>
        <v/>
      </c>
      <c r="BF1145" s="55" t="str">
        <f t="shared" si="245"/>
        <v/>
      </c>
      <c r="BG1145" s="55" t="str">
        <f t="shared" si="245"/>
        <v/>
      </c>
      <c r="BH1145" s="55" t="str">
        <f t="shared" si="245"/>
        <v/>
      </c>
      <c r="BI1145" s="55" t="str">
        <f t="shared" si="245"/>
        <v/>
      </c>
      <c r="BJ1145" s="55" t="str">
        <f t="shared" si="245"/>
        <v/>
      </c>
      <c r="BK1145" s="55" t="str">
        <f t="shared" si="245"/>
        <v/>
      </c>
      <c r="BL1145" s="55" t="str">
        <f t="shared" si="245"/>
        <v/>
      </c>
      <c r="BM1145" s="55" t="str">
        <f t="shared" si="245"/>
        <v/>
      </c>
      <c r="BN1145" s="55" t="str">
        <f t="shared" si="245"/>
        <v/>
      </c>
      <c r="BO1145" s="55" t="str">
        <f t="shared" si="245"/>
        <v/>
      </c>
      <c r="BP1145" s="55" t="str">
        <f t="shared" si="245"/>
        <v/>
      </c>
      <c r="BQ1145" s="55" t="str">
        <f t="shared" si="245"/>
        <v/>
      </c>
      <c r="BR1145" s="1" t="str">
        <f t="shared" ref="BR1145:BR1208" si="247">IF(BD1145&amp;BE1145&amp;BF1145&amp;BG1145&amp;BH1145&amp;BI1145&amp;BJ1145&amp;BK1145&amp;BP1145&amp;BQ1145="","Base",BD1145&amp;BE1145&amp;BF1145&amp;BG1145&amp;BH1145&amp;BI1145&amp;BJ1145&amp;BK1145&amp;BP1145&amp;BQ1145)</f>
        <v>Base</v>
      </c>
      <c r="BS1145" s="1" t="str">
        <f t="shared" ref="BS1145:BS1208" si="248">IF(BL1145&amp;BM1145&amp;BN1145&amp;BO1145="","",BL1145&amp;BM1145&amp;BN1145&amp;BO1145)</f>
        <v/>
      </c>
      <c r="BT1145" s="3">
        <f t="shared" ref="BT1145:BT1208" si="249">J1145-I1145+1</f>
        <v>1</v>
      </c>
      <c r="BU1145" s="11">
        <f t="shared" ref="BU1145:BU1208" si="250">BT1145*0.06-1</f>
        <v>-0.94</v>
      </c>
      <c r="BV1145" s="11">
        <f t="shared" ref="BV1145:BV1208" si="251">BT1145*0.12-1</f>
        <v>-0.88</v>
      </c>
      <c r="BW1145" s="11">
        <f t="shared" ref="BW1145:BW1208" si="252">(BT1145-1)*0.84</f>
        <v>0</v>
      </c>
      <c r="BX1145" s="9">
        <f t="shared" ref="BX1145:BX1208" si="253">BU1145+I1145</f>
        <v>-0.94</v>
      </c>
      <c r="BY1145" s="9">
        <f t="shared" ref="BY1145:BY1208" si="254">BV1145+I1145</f>
        <v>-0.88</v>
      </c>
      <c r="BZ1145" s="9">
        <f t="shared" ref="BZ1145:BZ1208" si="255">IF(WEEKDAY(BW1145+I1145)=1,BW1145+I1145+1,IF(WEEKDAY(BW1145+I1145)=7,BW1145+I1145+2,BW1145+I1145))</f>
        <v>2</v>
      </c>
    </row>
    <row r="1146" spans="1:78" ht="15.5" x14ac:dyDescent="0.35">
      <c r="A1146"/>
      <c r="B1146"/>
      <c r="C1146"/>
      <c r="D1146"/>
      <c r="E1146"/>
      <c r="F1146"/>
      <c r="G1146"/>
      <c r="H1146"/>
      <c r="I1146"/>
      <c r="J1146"/>
      <c r="K1146"/>
      <c r="L1146"/>
      <c r="M1146"/>
      <c r="N1146"/>
      <c r="O1146"/>
      <c r="P1146"/>
      <c r="Q1146"/>
      <c r="R1146"/>
      <c r="S1146"/>
      <c r="T1146"/>
      <c r="U1146"/>
      <c r="V1146"/>
      <c r="W1146"/>
      <c r="X1146"/>
      <c r="Y1146"/>
      <c r="Z1146"/>
      <c r="AA1146"/>
      <c r="AB1146"/>
      <c r="AC1146"/>
      <c r="AD1146"/>
      <c r="AE1146"/>
      <c r="AF1146"/>
      <c r="AG1146"/>
      <c r="AH1146"/>
      <c r="AI1146"/>
      <c r="AJ1146"/>
      <c r="AK1146"/>
      <c r="AL1146"/>
      <c r="AM1146"/>
      <c r="AN1146"/>
      <c r="AO1146"/>
      <c r="AP1146"/>
      <c r="AQ1146"/>
      <c r="AR1146"/>
      <c r="AS1146"/>
      <c r="AT1146" s="12">
        <f>VLOOKUP($BR1146,Tables!$D$14:$I$27,2,FALSE)*W1146</f>
        <v>0</v>
      </c>
      <c r="AU1146" s="12">
        <f>VLOOKUP($BR1146,Tables!$D$14:$I$27,3,FALSE)</f>
        <v>0</v>
      </c>
      <c r="AV1146" s="12">
        <f>VLOOKUP($BR1146,Tables!$D$14:$I$27,4,FALSE)*W1146</f>
        <v>0</v>
      </c>
      <c r="AW1146" s="12">
        <f>VLOOKUP($BR1146,Tables!$D$14:$I$27,5,FALSE)*W1146</f>
        <v>0</v>
      </c>
      <c r="AX1146">
        <f>IF(ISERROR(VLOOKUP(V1146,Tables!$A$2:$B$27,2,FALSE))=TRUE,0,VLOOKUP(V1146,Tables!$A$2:$B$27,2,FALSE))*VLOOKUP(BR1146,Tables!$D$14:$J$27,7,FALSE)</f>
        <v>0</v>
      </c>
      <c r="AY1146">
        <f>IF(ISERROR(VLOOKUP(BS1146,Tables!$A$2:$B$31,2,FALSE))=TRUE,0,VLOOKUP(BS1146,Tables!$A$2:$B$31,2,FALSE))</f>
        <v>0</v>
      </c>
      <c r="AZ1146" s="12">
        <f>VLOOKUP($BR1146,Tables!$D$14:$K$27,8,FALSE)</f>
        <v>0</v>
      </c>
      <c r="BA1146" s="12">
        <f>IF(OR(BR1146="T150",BR1146="HYBT150"),W1146*Tables!$L$23,0)</f>
        <v>0</v>
      </c>
      <c r="BB1146" s="12">
        <f>IF(OR(BR1146="T200",BR1146="HYBT200"),W1146*Tables!$E$24,0)</f>
        <v>0</v>
      </c>
      <c r="BC1146" s="14">
        <f t="shared" si="246"/>
        <v>0</v>
      </c>
      <c r="BD1146" s="55" t="str">
        <f t="shared" si="245"/>
        <v/>
      </c>
      <c r="BE1146" s="55" t="str">
        <f t="shared" si="245"/>
        <v/>
      </c>
      <c r="BF1146" s="55" t="str">
        <f t="shared" si="245"/>
        <v/>
      </c>
      <c r="BG1146" s="55" t="str">
        <f t="shared" si="245"/>
        <v/>
      </c>
      <c r="BH1146" s="55" t="str">
        <f t="shared" si="245"/>
        <v/>
      </c>
      <c r="BI1146" s="55" t="str">
        <f t="shared" si="245"/>
        <v/>
      </c>
      <c r="BJ1146" s="55" t="str">
        <f t="shared" si="245"/>
        <v/>
      </c>
      <c r="BK1146" s="55" t="str">
        <f t="shared" si="245"/>
        <v/>
      </c>
      <c r="BL1146" s="55" t="str">
        <f t="shared" si="245"/>
        <v/>
      </c>
      <c r="BM1146" s="55" t="str">
        <f t="shared" si="245"/>
        <v/>
      </c>
      <c r="BN1146" s="55" t="str">
        <f t="shared" si="245"/>
        <v/>
      </c>
      <c r="BO1146" s="55" t="str">
        <f t="shared" si="245"/>
        <v/>
      </c>
      <c r="BP1146" s="55" t="str">
        <f t="shared" si="245"/>
        <v/>
      </c>
      <c r="BQ1146" s="55" t="str">
        <f t="shared" si="245"/>
        <v/>
      </c>
      <c r="BR1146" s="1" t="str">
        <f t="shared" si="247"/>
        <v>Base</v>
      </c>
      <c r="BS1146" s="1" t="str">
        <f t="shared" si="248"/>
        <v/>
      </c>
      <c r="BT1146" s="3">
        <f t="shared" si="249"/>
        <v>1</v>
      </c>
      <c r="BU1146" s="11">
        <f t="shared" si="250"/>
        <v>-0.94</v>
      </c>
      <c r="BV1146" s="11">
        <f t="shared" si="251"/>
        <v>-0.88</v>
      </c>
      <c r="BW1146" s="11">
        <f t="shared" si="252"/>
        <v>0</v>
      </c>
      <c r="BX1146" s="9">
        <f t="shared" si="253"/>
        <v>-0.94</v>
      </c>
      <c r="BY1146" s="9">
        <f t="shared" si="254"/>
        <v>-0.88</v>
      </c>
      <c r="BZ1146" s="9">
        <f t="shared" si="255"/>
        <v>2</v>
      </c>
    </row>
    <row r="1147" spans="1:78" ht="15.5" x14ac:dyDescent="0.35">
      <c r="A1147"/>
      <c r="B1147"/>
      <c r="C1147"/>
      <c r="D1147"/>
      <c r="E1147"/>
      <c r="F1147"/>
      <c r="G1147"/>
      <c r="H1147"/>
      <c r="I1147"/>
      <c r="J1147"/>
      <c r="K1147"/>
      <c r="L1147"/>
      <c r="M1147"/>
      <c r="N1147"/>
      <c r="O1147"/>
      <c r="P1147"/>
      <c r="Q1147"/>
      <c r="R1147"/>
      <c r="S1147"/>
      <c r="T1147"/>
      <c r="U1147"/>
      <c r="V1147"/>
      <c r="W1147"/>
      <c r="X1147"/>
      <c r="Y1147"/>
      <c r="Z1147"/>
      <c r="AA1147"/>
      <c r="AB1147"/>
      <c r="AC1147"/>
      <c r="AD1147"/>
      <c r="AE1147"/>
      <c r="AF1147"/>
      <c r="AG1147"/>
      <c r="AH1147"/>
      <c r="AI1147"/>
      <c r="AJ1147"/>
      <c r="AK1147"/>
      <c r="AL1147"/>
      <c r="AM1147"/>
      <c r="AN1147"/>
      <c r="AO1147"/>
      <c r="AP1147"/>
      <c r="AQ1147"/>
      <c r="AR1147"/>
      <c r="AS1147"/>
      <c r="AT1147" s="12">
        <f>VLOOKUP($BR1147,Tables!$D$14:$I$27,2,FALSE)*W1147</f>
        <v>0</v>
      </c>
      <c r="AU1147" s="12">
        <f>VLOOKUP($BR1147,Tables!$D$14:$I$27,3,FALSE)</f>
        <v>0</v>
      </c>
      <c r="AV1147" s="12">
        <f>VLOOKUP($BR1147,Tables!$D$14:$I$27,4,FALSE)*W1147</f>
        <v>0</v>
      </c>
      <c r="AW1147" s="12">
        <f>VLOOKUP($BR1147,Tables!$D$14:$I$27,5,FALSE)*W1147</f>
        <v>0</v>
      </c>
      <c r="AX1147">
        <f>IF(ISERROR(VLOOKUP(V1147,Tables!$A$2:$B$27,2,FALSE))=TRUE,0,VLOOKUP(V1147,Tables!$A$2:$B$27,2,FALSE))*VLOOKUP(BR1147,Tables!$D$14:$J$27,7,FALSE)</f>
        <v>0</v>
      </c>
      <c r="AY1147">
        <f>IF(ISERROR(VLOOKUP(BS1147,Tables!$A$2:$B$31,2,FALSE))=TRUE,0,VLOOKUP(BS1147,Tables!$A$2:$B$31,2,FALSE))</f>
        <v>0</v>
      </c>
      <c r="AZ1147" s="12">
        <f>VLOOKUP($BR1147,Tables!$D$14:$K$27,8,FALSE)</f>
        <v>0</v>
      </c>
      <c r="BA1147" s="12">
        <f>IF(OR(BR1147="T150",BR1147="HYBT150"),W1147*Tables!$L$23,0)</f>
        <v>0</v>
      </c>
      <c r="BB1147" s="12">
        <f>IF(OR(BR1147="T200",BR1147="HYBT200"),W1147*Tables!$E$24,0)</f>
        <v>0</v>
      </c>
      <c r="BC1147" s="14">
        <f t="shared" si="246"/>
        <v>0</v>
      </c>
      <c r="BD1147" s="55" t="str">
        <f t="shared" si="245"/>
        <v/>
      </c>
      <c r="BE1147" s="55" t="str">
        <f t="shared" si="245"/>
        <v/>
      </c>
      <c r="BF1147" s="55" t="str">
        <f t="shared" si="245"/>
        <v/>
      </c>
      <c r="BG1147" s="55" t="str">
        <f t="shared" si="245"/>
        <v/>
      </c>
      <c r="BH1147" s="55" t="str">
        <f t="shared" si="245"/>
        <v/>
      </c>
      <c r="BI1147" s="55" t="str">
        <f t="shared" si="245"/>
        <v/>
      </c>
      <c r="BJ1147" s="55" t="str">
        <f t="shared" si="245"/>
        <v/>
      </c>
      <c r="BK1147" s="55" t="str">
        <f t="shared" si="245"/>
        <v/>
      </c>
      <c r="BL1147" s="55" t="str">
        <f t="shared" si="245"/>
        <v/>
      </c>
      <c r="BM1147" s="55" t="str">
        <f t="shared" si="245"/>
        <v/>
      </c>
      <c r="BN1147" s="55" t="str">
        <f t="shared" si="245"/>
        <v/>
      </c>
      <c r="BO1147" s="55" t="str">
        <f t="shared" si="245"/>
        <v/>
      </c>
      <c r="BP1147" s="55" t="str">
        <f t="shared" si="245"/>
        <v/>
      </c>
      <c r="BQ1147" s="55" t="str">
        <f t="shared" si="245"/>
        <v/>
      </c>
      <c r="BR1147" s="1" t="str">
        <f t="shared" si="247"/>
        <v>Base</v>
      </c>
      <c r="BS1147" s="1" t="str">
        <f t="shared" si="248"/>
        <v/>
      </c>
      <c r="BT1147" s="3">
        <f t="shared" si="249"/>
        <v>1</v>
      </c>
      <c r="BU1147" s="11">
        <f t="shared" si="250"/>
        <v>-0.94</v>
      </c>
      <c r="BV1147" s="11">
        <f t="shared" si="251"/>
        <v>-0.88</v>
      </c>
      <c r="BW1147" s="11">
        <f t="shared" si="252"/>
        <v>0</v>
      </c>
      <c r="BX1147" s="9">
        <f t="shared" si="253"/>
        <v>-0.94</v>
      </c>
      <c r="BY1147" s="9">
        <f t="shared" si="254"/>
        <v>-0.88</v>
      </c>
      <c r="BZ1147" s="9">
        <f t="shared" si="255"/>
        <v>2</v>
      </c>
    </row>
    <row r="1148" spans="1:78" ht="15.5" x14ac:dyDescent="0.35">
      <c r="A1148"/>
      <c r="B1148"/>
      <c r="C1148"/>
      <c r="D1148"/>
      <c r="E1148"/>
      <c r="F1148"/>
      <c r="G1148"/>
      <c r="H1148"/>
      <c r="I1148"/>
      <c r="J1148"/>
      <c r="K1148"/>
      <c r="L1148"/>
      <c r="M1148"/>
      <c r="N1148"/>
      <c r="O1148"/>
      <c r="P1148"/>
      <c r="Q1148"/>
      <c r="R1148"/>
      <c r="S1148"/>
      <c r="T1148"/>
      <c r="U1148"/>
      <c r="V1148"/>
      <c r="W1148"/>
      <c r="X1148"/>
      <c r="Y1148"/>
      <c r="Z1148"/>
      <c r="AA1148"/>
      <c r="AB1148"/>
      <c r="AC1148"/>
      <c r="AD1148"/>
      <c r="AE1148"/>
      <c r="AF1148"/>
      <c r="AG1148"/>
      <c r="AH1148"/>
      <c r="AI1148"/>
      <c r="AJ1148"/>
      <c r="AK1148"/>
      <c r="AL1148"/>
      <c r="AM1148"/>
      <c r="AN1148"/>
      <c r="AO1148"/>
      <c r="AP1148"/>
      <c r="AQ1148"/>
      <c r="AR1148"/>
      <c r="AS1148"/>
      <c r="AT1148" s="12">
        <f>VLOOKUP($BR1148,Tables!$D$14:$I$27,2,FALSE)*W1148</f>
        <v>0</v>
      </c>
      <c r="AU1148" s="12">
        <f>VLOOKUP($BR1148,Tables!$D$14:$I$27,3,FALSE)</f>
        <v>0</v>
      </c>
      <c r="AV1148" s="12">
        <f>VLOOKUP($BR1148,Tables!$D$14:$I$27,4,FALSE)*W1148</f>
        <v>0</v>
      </c>
      <c r="AW1148" s="12">
        <f>VLOOKUP($BR1148,Tables!$D$14:$I$27,5,FALSE)*W1148</f>
        <v>0</v>
      </c>
      <c r="AX1148">
        <f>IF(ISERROR(VLOOKUP(V1148,Tables!$A$2:$B$27,2,FALSE))=TRUE,0,VLOOKUP(V1148,Tables!$A$2:$B$27,2,FALSE))*VLOOKUP(BR1148,Tables!$D$14:$J$27,7,FALSE)</f>
        <v>0</v>
      </c>
      <c r="AY1148">
        <f>IF(ISERROR(VLOOKUP(BS1148,Tables!$A$2:$B$31,2,FALSE))=TRUE,0,VLOOKUP(BS1148,Tables!$A$2:$B$31,2,FALSE))</f>
        <v>0</v>
      </c>
      <c r="AZ1148" s="12">
        <f>VLOOKUP($BR1148,Tables!$D$14:$K$27,8,FALSE)</f>
        <v>0</v>
      </c>
      <c r="BA1148" s="12">
        <f>IF(OR(BR1148="T150",BR1148="HYBT150"),W1148*Tables!$L$23,0)</f>
        <v>0</v>
      </c>
      <c r="BB1148" s="12">
        <f>IF(OR(BR1148="T200",BR1148="HYBT200"),W1148*Tables!$E$24,0)</f>
        <v>0</v>
      </c>
      <c r="BC1148" s="14">
        <f t="shared" si="246"/>
        <v>0</v>
      </c>
      <c r="BD1148" s="55" t="str">
        <f t="shared" si="245"/>
        <v/>
      </c>
      <c r="BE1148" s="55" t="str">
        <f t="shared" si="245"/>
        <v/>
      </c>
      <c r="BF1148" s="55" t="str">
        <f t="shared" si="245"/>
        <v/>
      </c>
      <c r="BG1148" s="55" t="str">
        <f t="shared" si="245"/>
        <v/>
      </c>
      <c r="BH1148" s="55" t="str">
        <f t="shared" si="245"/>
        <v/>
      </c>
      <c r="BI1148" s="55" t="str">
        <f t="shared" si="245"/>
        <v/>
      </c>
      <c r="BJ1148" s="55" t="str">
        <f t="shared" si="245"/>
        <v/>
      </c>
      <c r="BK1148" s="55" t="str">
        <f t="shared" si="245"/>
        <v/>
      </c>
      <c r="BL1148" s="55" t="str">
        <f t="shared" si="245"/>
        <v/>
      </c>
      <c r="BM1148" s="55" t="str">
        <f t="shared" si="245"/>
        <v/>
      </c>
      <c r="BN1148" s="55" t="str">
        <f t="shared" si="245"/>
        <v/>
      </c>
      <c r="BO1148" s="55" t="str">
        <f t="shared" si="245"/>
        <v/>
      </c>
      <c r="BP1148" s="55" t="str">
        <f t="shared" si="245"/>
        <v/>
      </c>
      <c r="BQ1148" s="55" t="str">
        <f t="shared" si="245"/>
        <v/>
      </c>
      <c r="BR1148" s="1" t="str">
        <f t="shared" si="247"/>
        <v>Base</v>
      </c>
      <c r="BS1148" s="1" t="str">
        <f t="shared" si="248"/>
        <v/>
      </c>
      <c r="BT1148" s="3">
        <f t="shared" si="249"/>
        <v>1</v>
      </c>
      <c r="BU1148" s="11">
        <f t="shared" si="250"/>
        <v>-0.94</v>
      </c>
      <c r="BV1148" s="11">
        <f t="shared" si="251"/>
        <v>-0.88</v>
      </c>
      <c r="BW1148" s="11">
        <f t="shared" si="252"/>
        <v>0</v>
      </c>
      <c r="BX1148" s="9">
        <f t="shared" si="253"/>
        <v>-0.94</v>
      </c>
      <c r="BY1148" s="9">
        <f t="shared" si="254"/>
        <v>-0.88</v>
      </c>
      <c r="BZ1148" s="9">
        <f t="shared" si="255"/>
        <v>2</v>
      </c>
    </row>
    <row r="1149" spans="1:78" ht="15.5" x14ac:dyDescent="0.35">
      <c r="A1149"/>
      <c r="B1149"/>
      <c r="C1149"/>
      <c r="D1149"/>
      <c r="E1149"/>
      <c r="F1149"/>
      <c r="G1149"/>
      <c r="H1149"/>
      <c r="I1149"/>
      <c r="J1149"/>
      <c r="K1149"/>
      <c r="L1149"/>
      <c r="M1149"/>
      <c r="N1149"/>
      <c r="O1149"/>
      <c r="P1149"/>
      <c r="Q1149"/>
      <c r="R1149"/>
      <c r="S1149"/>
      <c r="T1149"/>
      <c r="U1149"/>
      <c r="V1149"/>
      <c r="W1149"/>
      <c r="X1149"/>
      <c r="Y1149"/>
      <c r="Z1149"/>
      <c r="AA1149"/>
      <c r="AB1149"/>
      <c r="AC1149"/>
      <c r="AD1149"/>
      <c r="AE1149"/>
      <c r="AF1149"/>
      <c r="AG1149"/>
      <c r="AH1149"/>
      <c r="AI1149"/>
      <c r="AJ1149"/>
      <c r="AK1149"/>
      <c r="AL1149"/>
      <c r="AM1149"/>
      <c r="AN1149"/>
      <c r="AO1149"/>
      <c r="AP1149"/>
      <c r="AQ1149"/>
      <c r="AR1149"/>
      <c r="AS1149"/>
      <c r="AT1149" s="12">
        <f>VLOOKUP($BR1149,Tables!$D$14:$I$27,2,FALSE)*W1149</f>
        <v>0</v>
      </c>
      <c r="AU1149" s="12">
        <f>VLOOKUP($BR1149,Tables!$D$14:$I$27,3,FALSE)</f>
        <v>0</v>
      </c>
      <c r="AV1149" s="12">
        <f>VLOOKUP($BR1149,Tables!$D$14:$I$27,4,FALSE)*W1149</f>
        <v>0</v>
      </c>
      <c r="AW1149" s="12">
        <f>VLOOKUP($BR1149,Tables!$D$14:$I$27,5,FALSE)*W1149</f>
        <v>0</v>
      </c>
      <c r="AX1149">
        <f>IF(ISERROR(VLOOKUP(V1149,Tables!$A$2:$B$27,2,FALSE))=TRUE,0,VLOOKUP(V1149,Tables!$A$2:$B$27,2,FALSE))*VLOOKUP(BR1149,Tables!$D$14:$J$27,7,FALSE)</f>
        <v>0</v>
      </c>
      <c r="AY1149">
        <f>IF(ISERROR(VLOOKUP(BS1149,Tables!$A$2:$B$31,2,FALSE))=TRUE,0,VLOOKUP(BS1149,Tables!$A$2:$B$31,2,FALSE))</f>
        <v>0</v>
      </c>
      <c r="AZ1149" s="12">
        <f>VLOOKUP($BR1149,Tables!$D$14:$K$27,8,FALSE)</f>
        <v>0</v>
      </c>
      <c r="BA1149" s="12">
        <f>IF(OR(BR1149="T150",BR1149="HYBT150"),W1149*Tables!$L$23,0)</f>
        <v>0</v>
      </c>
      <c r="BB1149" s="12">
        <f>IF(OR(BR1149="T200",BR1149="HYBT200"),W1149*Tables!$E$24,0)</f>
        <v>0</v>
      </c>
      <c r="BC1149" s="14">
        <f t="shared" si="246"/>
        <v>0</v>
      </c>
      <c r="BD1149" s="55" t="str">
        <f t="shared" si="245"/>
        <v/>
      </c>
      <c r="BE1149" s="55" t="str">
        <f t="shared" si="245"/>
        <v/>
      </c>
      <c r="BF1149" s="55" t="str">
        <f t="shared" si="245"/>
        <v/>
      </c>
      <c r="BG1149" s="55" t="str">
        <f t="shared" si="245"/>
        <v/>
      </c>
      <c r="BH1149" s="55" t="str">
        <f t="shared" si="245"/>
        <v/>
      </c>
      <c r="BI1149" s="55" t="str">
        <f t="shared" si="245"/>
        <v/>
      </c>
      <c r="BJ1149" s="55" t="str">
        <f t="shared" si="245"/>
        <v/>
      </c>
      <c r="BK1149" s="55" t="str">
        <f t="shared" si="245"/>
        <v/>
      </c>
      <c r="BL1149" s="55" t="str">
        <f t="shared" si="245"/>
        <v/>
      </c>
      <c r="BM1149" s="55" t="str">
        <f t="shared" si="245"/>
        <v/>
      </c>
      <c r="BN1149" s="55" t="str">
        <f t="shared" si="245"/>
        <v/>
      </c>
      <c r="BO1149" s="55" t="str">
        <f t="shared" si="245"/>
        <v/>
      </c>
      <c r="BP1149" s="55" t="str">
        <f t="shared" si="245"/>
        <v/>
      </c>
      <c r="BQ1149" s="55" t="str">
        <f t="shared" si="245"/>
        <v/>
      </c>
      <c r="BR1149" s="1" t="str">
        <f t="shared" si="247"/>
        <v>Base</v>
      </c>
      <c r="BS1149" s="1" t="str">
        <f t="shared" si="248"/>
        <v/>
      </c>
      <c r="BT1149" s="3">
        <f t="shared" si="249"/>
        <v>1</v>
      </c>
      <c r="BU1149" s="11">
        <f t="shared" si="250"/>
        <v>-0.94</v>
      </c>
      <c r="BV1149" s="11">
        <f t="shared" si="251"/>
        <v>-0.88</v>
      </c>
      <c r="BW1149" s="11">
        <f t="shared" si="252"/>
        <v>0</v>
      </c>
      <c r="BX1149" s="9">
        <f t="shared" si="253"/>
        <v>-0.94</v>
      </c>
      <c r="BY1149" s="9">
        <f t="shared" si="254"/>
        <v>-0.88</v>
      </c>
      <c r="BZ1149" s="9">
        <f t="shared" si="255"/>
        <v>2</v>
      </c>
    </row>
    <row r="1150" spans="1:78" ht="15.5" x14ac:dyDescent="0.35">
      <c r="A1150"/>
      <c r="B1150"/>
      <c r="C1150"/>
      <c r="D1150"/>
      <c r="E1150"/>
      <c r="F1150"/>
      <c r="G1150"/>
      <c r="H1150"/>
      <c r="I1150"/>
      <c r="J1150"/>
      <c r="K1150"/>
      <c r="L1150"/>
      <c r="M1150"/>
      <c r="N1150"/>
      <c r="O1150"/>
      <c r="P1150"/>
      <c r="Q1150"/>
      <c r="R1150"/>
      <c r="S1150"/>
      <c r="T1150"/>
      <c r="U1150"/>
      <c r="V1150"/>
      <c r="W1150"/>
      <c r="X1150"/>
      <c r="Y1150"/>
      <c r="Z1150"/>
      <c r="AA1150"/>
      <c r="AB1150"/>
      <c r="AC1150"/>
      <c r="AD1150"/>
      <c r="AE1150"/>
      <c r="AF1150"/>
      <c r="AG1150"/>
      <c r="AH1150"/>
      <c r="AI1150"/>
      <c r="AJ1150"/>
      <c r="AK1150"/>
      <c r="AL1150"/>
      <c r="AM1150"/>
      <c r="AN1150"/>
      <c r="AO1150"/>
      <c r="AP1150"/>
      <c r="AQ1150"/>
      <c r="AR1150"/>
      <c r="AS1150"/>
      <c r="AT1150" s="12">
        <f>VLOOKUP($BR1150,Tables!$D$14:$I$27,2,FALSE)*W1150</f>
        <v>0</v>
      </c>
      <c r="AU1150" s="12">
        <f>VLOOKUP($BR1150,Tables!$D$14:$I$27,3,FALSE)</f>
        <v>0</v>
      </c>
      <c r="AV1150" s="12">
        <f>VLOOKUP($BR1150,Tables!$D$14:$I$27,4,FALSE)*W1150</f>
        <v>0</v>
      </c>
      <c r="AW1150" s="12">
        <f>VLOOKUP($BR1150,Tables!$D$14:$I$27,5,FALSE)*W1150</f>
        <v>0</v>
      </c>
      <c r="AX1150">
        <f>IF(ISERROR(VLOOKUP(V1150,Tables!$A$2:$B$27,2,FALSE))=TRUE,0,VLOOKUP(V1150,Tables!$A$2:$B$27,2,FALSE))*VLOOKUP(BR1150,Tables!$D$14:$J$27,7,FALSE)</f>
        <v>0</v>
      </c>
      <c r="AY1150">
        <f>IF(ISERROR(VLOOKUP(BS1150,Tables!$A$2:$B$31,2,FALSE))=TRUE,0,VLOOKUP(BS1150,Tables!$A$2:$B$31,2,FALSE))</f>
        <v>0</v>
      </c>
      <c r="AZ1150" s="12">
        <f>VLOOKUP($BR1150,Tables!$D$14:$K$27,8,FALSE)</f>
        <v>0</v>
      </c>
      <c r="BA1150" s="12">
        <f>IF(OR(BR1150="T150",BR1150="HYBT150"),W1150*Tables!$L$23,0)</f>
        <v>0</v>
      </c>
      <c r="BB1150" s="12">
        <f>IF(OR(BR1150="T200",BR1150="HYBT200"),W1150*Tables!$E$24,0)</f>
        <v>0</v>
      </c>
      <c r="BC1150" s="14">
        <f t="shared" si="246"/>
        <v>0</v>
      </c>
      <c r="BD1150" s="55" t="str">
        <f t="shared" si="245"/>
        <v/>
      </c>
      <c r="BE1150" s="55" t="str">
        <f t="shared" si="245"/>
        <v/>
      </c>
      <c r="BF1150" s="55" t="str">
        <f t="shared" si="245"/>
        <v/>
      </c>
      <c r="BG1150" s="55" t="str">
        <f t="shared" si="245"/>
        <v/>
      </c>
      <c r="BH1150" s="55" t="str">
        <f t="shared" si="245"/>
        <v/>
      </c>
      <c r="BI1150" s="55" t="str">
        <f t="shared" si="245"/>
        <v/>
      </c>
      <c r="BJ1150" s="55" t="str">
        <f t="shared" si="245"/>
        <v/>
      </c>
      <c r="BK1150" s="55" t="str">
        <f t="shared" si="245"/>
        <v/>
      </c>
      <c r="BL1150" s="55" t="str">
        <f t="shared" si="245"/>
        <v/>
      </c>
      <c r="BM1150" s="55" t="str">
        <f t="shared" si="245"/>
        <v/>
      </c>
      <c r="BN1150" s="55" t="str">
        <f t="shared" si="245"/>
        <v/>
      </c>
      <c r="BO1150" s="55" t="str">
        <f t="shared" si="245"/>
        <v/>
      </c>
      <c r="BP1150" s="55" t="str">
        <f t="shared" si="245"/>
        <v/>
      </c>
      <c r="BQ1150" s="55" t="str">
        <f t="shared" si="245"/>
        <v/>
      </c>
      <c r="BR1150" s="1" t="str">
        <f t="shared" si="247"/>
        <v>Base</v>
      </c>
      <c r="BS1150" s="1" t="str">
        <f t="shared" si="248"/>
        <v/>
      </c>
      <c r="BT1150" s="3">
        <f t="shared" si="249"/>
        <v>1</v>
      </c>
      <c r="BU1150" s="11">
        <f t="shared" si="250"/>
        <v>-0.94</v>
      </c>
      <c r="BV1150" s="11">
        <f t="shared" si="251"/>
        <v>-0.88</v>
      </c>
      <c r="BW1150" s="11">
        <f t="shared" si="252"/>
        <v>0</v>
      </c>
      <c r="BX1150" s="9">
        <f t="shared" si="253"/>
        <v>-0.94</v>
      </c>
      <c r="BY1150" s="9">
        <f t="shared" si="254"/>
        <v>-0.88</v>
      </c>
      <c r="BZ1150" s="9">
        <f t="shared" si="255"/>
        <v>2</v>
      </c>
    </row>
    <row r="1151" spans="1:78" ht="15.5" x14ac:dyDescent="0.35">
      <c r="A1151"/>
      <c r="B1151"/>
      <c r="C1151"/>
      <c r="D1151"/>
      <c r="E1151"/>
      <c r="F1151"/>
      <c r="G1151"/>
      <c r="H1151"/>
      <c r="I1151"/>
      <c r="J1151"/>
      <c r="K1151"/>
      <c r="L1151"/>
      <c r="M1151"/>
      <c r="N1151"/>
      <c r="O1151"/>
      <c r="P1151"/>
      <c r="Q1151"/>
      <c r="R1151"/>
      <c r="S1151"/>
      <c r="T1151"/>
      <c r="U1151"/>
      <c r="V1151"/>
      <c r="W1151"/>
      <c r="X1151"/>
      <c r="Y1151"/>
      <c r="Z1151"/>
      <c r="AA1151"/>
      <c r="AB1151"/>
      <c r="AC1151"/>
      <c r="AD1151"/>
      <c r="AE1151"/>
      <c r="AF1151"/>
      <c r="AG1151"/>
      <c r="AH1151"/>
      <c r="AI1151"/>
      <c r="AJ1151"/>
      <c r="AK1151"/>
      <c r="AL1151"/>
      <c r="AM1151"/>
      <c r="AN1151"/>
      <c r="AO1151"/>
      <c r="AP1151"/>
      <c r="AQ1151"/>
      <c r="AR1151"/>
      <c r="AS1151"/>
      <c r="AT1151" s="12">
        <f>VLOOKUP($BR1151,Tables!$D$14:$I$27,2,FALSE)*W1151</f>
        <v>0</v>
      </c>
      <c r="AU1151" s="12">
        <f>VLOOKUP($BR1151,Tables!$D$14:$I$27,3,FALSE)</f>
        <v>0</v>
      </c>
      <c r="AV1151" s="12">
        <f>VLOOKUP($BR1151,Tables!$D$14:$I$27,4,FALSE)*W1151</f>
        <v>0</v>
      </c>
      <c r="AW1151" s="12">
        <f>VLOOKUP($BR1151,Tables!$D$14:$I$27,5,FALSE)*W1151</f>
        <v>0</v>
      </c>
      <c r="AX1151">
        <f>IF(ISERROR(VLOOKUP(V1151,Tables!$A$2:$B$27,2,FALSE))=TRUE,0,VLOOKUP(V1151,Tables!$A$2:$B$27,2,FALSE))*VLOOKUP(BR1151,Tables!$D$14:$J$27,7,FALSE)</f>
        <v>0</v>
      </c>
      <c r="AY1151">
        <f>IF(ISERROR(VLOOKUP(BS1151,Tables!$A$2:$B$31,2,FALSE))=TRUE,0,VLOOKUP(BS1151,Tables!$A$2:$B$31,2,FALSE))</f>
        <v>0</v>
      </c>
      <c r="AZ1151" s="12">
        <f>VLOOKUP($BR1151,Tables!$D$14:$K$27,8,FALSE)</f>
        <v>0</v>
      </c>
      <c r="BA1151" s="12">
        <f>IF(OR(BR1151="T150",BR1151="HYBT150"),W1151*Tables!$L$23,0)</f>
        <v>0</v>
      </c>
      <c r="BB1151" s="12">
        <f>IF(OR(BR1151="T200",BR1151="HYBT200"),W1151*Tables!$E$24,0)</f>
        <v>0</v>
      </c>
      <c r="BC1151" s="14">
        <f t="shared" si="246"/>
        <v>0</v>
      </c>
      <c r="BD1151" s="55" t="str">
        <f t="shared" si="245"/>
        <v/>
      </c>
      <c r="BE1151" s="55" t="str">
        <f t="shared" si="245"/>
        <v/>
      </c>
      <c r="BF1151" s="55" t="str">
        <f t="shared" si="245"/>
        <v/>
      </c>
      <c r="BG1151" s="55" t="str">
        <f t="shared" si="245"/>
        <v/>
      </c>
      <c r="BH1151" s="55" t="str">
        <f t="shared" si="245"/>
        <v/>
      </c>
      <c r="BI1151" s="55" t="str">
        <f t="shared" si="245"/>
        <v/>
      </c>
      <c r="BJ1151" s="55" t="str">
        <f t="shared" si="245"/>
        <v/>
      </c>
      <c r="BK1151" s="55" t="str">
        <f t="shared" si="245"/>
        <v/>
      </c>
      <c r="BL1151" s="55" t="str">
        <f t="shared" si="245"/>
        <v/>
      </c>
      <c r="BM1151" s="55" t="str">
        <f t="shared" si="245"/>
        <v/>
      </c>
      <c r="BN1151" s="55" t="str">
        <f t="shared" si="245"/>
        <v/>
      </c>
      <c r="BO1151" s="55" t="str">
        <f t="shared" si="245"/>
        <v/>
      </c>
      <c r="BP1151" s="55" t="str">
        <f t="shared" si="245"/>
        <v/>
      </c>
      <c r="BQ1151" s="55" t="str">
        <f t="shared" si="245"/>
        <v/>
      </c>
      <c r="BR1151" s="1" t="str">
        <f t="shared" si="247"/>
        <v>Base</v>
      </c>
      <c r="BS1151" s="1" t="str">
        <f t="shared" si="248"/>
        <v/>
      </c>
      <c r="BT1151" s="3">
        <f t="shared" si="249"/>
        <v>1</v>
      </c>
      <c r="BU1151" s="11">
        <f t="shared" si="250"/>
        <v>-0.94</v>
      </c>
      <c r="BV1151" s="11">
        <f t="shared" si="251"/>
        <v>-0.88</v>
      </c>
      <c r="BW1151" s="11">
        <f t="shared" si="252"/>
        <v>0</v>
      </c>
      <c r="BX1151" s="9">
        <f t="shared" si="253"/>
        <v>-0.94</v>
      </c>
      <c r="BY1151" s="9">
        <f t="shared" si="254"/>
        <v>-0.88</v>
      </c>
      <c r="BZ1151" s="9">
        <f t="shared" si="255"/>
        <v>2</v>
      </c>
    </row>
    <row r="1152" spans="1:78" ht="15.5" x14ac:dyDescent="0.35">
      <c r="A1152"/>
      <c r="B1152"/>
      <c r="C1152"/>
      <c r="D1152"/>
      <c r="E1152"/>
      <c r="F1152"/>
      <c r="G1152"/>
      <c r="H1152"/>
      <c r="I1152"/>
      <c r="J1152"/>
      <c r="K1152"/>
      <c r="L1152"/>
      <c r="M1152"/>
      <c r="N1152"/>
      <c r="O1152"/>
      <c r="P1152"/>
      <c r="Q1152"/>
      <c r="R1152"/>
      <c r="S1152"/>
      <c r="T1152"/>
      <c r="U1152"/>
      <c r="V1152"/>
      <c r="W1152"/>
      <c r="X1152"/>
      <c r="Y1152"/>
      <c r="Z1152"/>
      <c r="AA1152"/>
      <c r="AB1152"/>
      <c r="AC1152"/>
      <c r="AD1152"/>
      <c r="AE1152"/>
      <c r="AF1152"/>
      <c r="AG1152"/>
      <c r="AH1152"/>
      <c r="AI1152"/>
      <c r="AJ1152"/>
      <c r="AK1152"/>
      <c r="AL1152"/>
      <c r="AM1152"/>
      <c r="AN1152"/>
      <c r="AO1152"/>
      <c r="AP1152"/>
      <c r="AQ1152"/>
      <c r="AR1152"/>
      <c r="AS1152"/>
      <c r="AT1152" s="12">
        <f>VLOOKUP($BR1152,Tables!$D$14:$I$27,2,FALSE)*W1152</f>
        <v>0</v>
      </c>
      <c r="AU1152" s="12">
        <f>VLOOKUP($BR1152,Tables!$D$14:$I$27,3,FALSE)</f>
        <v>0</v>
      </c>
      <c r="AV1152" s="12">
        <f>VLOOKUP($BR1152,Tables!$D$14:$I$27,4,FALSE)*W1152</f>
        <v>0</v>
      </c>
      <c r="AW1152" s="12">
        <f>VLOOKUP($BR1152,Tables!$D$14:$I$27,5,FALSE)*W1152</f>
        <v>0</v>
      </c>
      <c r="AX1152">
        <f>IF(ISERROR(VLOOKUP(V1152,Tables!$A$2:$B$27,2,FALSE))=TRUE,0,VLOOKUP(V1152,Tables!$A$2:$B$27,2,FALSE))*VLOOKUP(BR1152,Tables!$D$14:$J$27,7,FALSE)</f>
        <v>0</v>
      </c>
      <c r="AY1152">
        <f>IF(ISERROR(VLOOKUP(BS1152,Tables!$A$2:$B$31,2,FALSE))=TRUE,0,VLOOKUP(BS1152,Tables!$A$2:$B$31,2,FALSE))</f>
        <v>0</v>
      </c>
      <c r="AZ1152" s="12">
        <f>VLOOKUP($BR1152,Tables!$D$14:$K$27,8,FALSE)</f>
        <v>0</v>
      </c>
      <c r="BA1152" s="12">
        <f>IF(OR(BR1152="T150",BR1152="HYBT150"),W1152*Tables!$L$23,0)</f>
        <v>0</v>
      </c>
      <c r="BB1152" s="12">
        <f>IF(OR(BR1152="T200",BR1152="HYBT200"),W1152*Tables!$E$24,0)</f>
        <v>0</v>
      </c>
      <c r="BC1152" s="14">
        <f t="shared" si="246"/>
        <v>0</v>
      </c>
      <c r="BD1152" s="55" t="str">
        <f t="shared" si="245"/>
        <v/>
      </c>
      <c r="BE1152" s="55" t="str">
        <f t="shared" si="245"/>
        <v/>
      </c>
      <c r="BF1152" s="55" t="str">
        <f t="shared" si="245"/>
        <v/>
      </c>
      <c r="BG1152" s="55" t="str">
        <f t="shared" si="245"/>
        <v/>
      </c>
      <c r="BH1152" s="55" t="str">
        <f t="shared" si="245"/>
        <v/>
      </c>
      <c r="BI1152" s="55" t="str">
        <f t="shared" si="245"/>
        <v/>
      </c>
      <c r="BJ1152" s="55" t="str">
        <f t="shared" si="245"/>
        <v/>
      </c>
      <c r="BK1152" s="55" t="str">
        <f t="shared" si="245"/>
        <v/>
      </c>
      <c r="BL1152" s="55" t="str">
        <f t="shared" si="245"/>
        <v/>
      </c>
      <c r="BM1152" s="55" t="str">
        <f t="shared" si="245"/>
        <v/>
      </c>
      <c r="BN1152" s="55" t="str">
        <f t="shared" si="245"/>
        <v/>
      </c>
      <c r="BO1152" s="55" t="str">
        <f t="shared" si="245"/>
        <v/>
      </c>
      <c r="BP1152" s="55" t="str">
        <f t="shared" si="245"/>
        <v/>
      </c>
      <c r="BQ1152" s="55" t="str">
        <f t="shared" si="245"/>
        <v/>
      </c>
      <c r="BR1152" s="1" t="str">
        <f t="shared" si="247"/>
        <v>Base</v>
      </c>
      <c r="BS1152" s="1" t="str">
        <f t="shared" si="248"/>
        <v/>
      </c>
      <c r="BT1152" s="3">
        <f t="shared" si="249"/>
        <v>1</v>
      </c>
      <c r="BU1152" s="11">
        <f t="shared" si="250"/>
        <v>-0.94</v>
      </c>
      <c r="BV1152" s="11">
        <f t="shared" si="251"/>
        <v>-0.88</v>
      </c>
      <c r="BW1152" s="11">
        <f t="shared" si="252"/>
        <v>0</v>
      </c>
      <c r="BX1152" s="9">
        <f t="shared" si="253"/>
        <v>-0.94</v>
      </c>
      <c r="BY1152" s="9">
        <f t="shared" si="254"/>
        <v>-0.88</v>
      </c>
      <c r="BZ1152" s="9">
        <f t="shared" si="255"/>
        <v>2</v>
      </c>
    </row>
    <row r="1153" spans="1:78" ht="15.5" x14ac:dyDescent="0.35">
      <c r="A1153"/>
      <c r="B1153"/>
      <c r="C1153"/>
      <c r="D1153"/>
      <c r="E1153"/>
      <c r="F1153"/>
      <c r="G1153"/>
      <c r="H1153"/>
      <c r="I1153"/>
      <c r="J1153"/>
      <c r="K1153"/>
      <c r="L1153"/>
      <c r="M1153"/>
      <c r="N1153"/>
      <c r="O1153"/>
      <c r="P1153"/>
      <c r="Q1153"/>
      <c r="R1153"/>
      <c r="S1153"/>
      <c r="T1153"/>
      <c r="U1153"/>
      <c r="V1153"/>
      <c r="W1153"/>
      <c r="X1153"/>
      <c r="Y1153"/>
      <c r="Z1153"/>
      <c r="AA1153"/>
      <c r="AB1153"/>
      <c r="AC1153"/>
      <c r="AD1153"/>
      <c r="AE1153"/>
      <c r="AF1153"/>
      <c r="AG1153"/>
      <c r="AH1153"/>
      <c r="AI1153"/>
      <c r="AJ1153"/>
      <c r="AK1153"/>
      <c r="AL1153"/>
      <c r="AM1153"/>
      <c r="AN1153"/>
      <c r="AO1153"/>
      <c r="AP1153"/>
      <c r="AQ1153"/>
      <c r="AR1153"/>
      <c r="AS1153"/>
      <c r="AT1153" s="12">
        <f>VLOOKUP($BR1153,Tables!$D$14:$I$27,2,FALSE)*W1153</f>
        <v>0</v>
      </c>
      <c r="AU1153" s="12">
        <f>VLOOKUP($BR1153,Tables!$D$14:$I$27,3,FALSE)</f>
        <v>0</v>
      </c>
      <c r="AV1153" s="12">
        <f>VLOOKUP($BR1153,Tables!$D$14:$I$27,4,FALSE)*W1153</f>
        <v>0</v>
      </c>
      <c r="AW1153" s="12">
        <f>VLOOKUP($BR1153,Tables!$D$14:$I$27,5,FALSE)*W1153</f>
        <v>0</v>
      </c>
      <c r="AX1153">
        <f>IF(ISERROR(VLOOKUP(V1153,Tables!$A$2:$B$27,2,FALSE))=TRUE,0,VLOOKUP(V1153,Tables!$A$2:$B$27,2,FALSE))*VLOOKUP(BR1153,Tables!$D$14:$J$27,7,FALSE)</f>
        <v>0</v>
      </c>
      <c r="AY1153">
        <f>IF(ISERROR(VLOOKUP(BS1153,Tables!$A$2:$B$31,2,FALSE))=TRUE,0,VLOOKUP(BS1153,Tables!$A$2:$B$31,2,FALSE))</f>
        <v>0</v>
      </c>
      <c r="AZ1153" s="12">
        <f>VLOOKUP($BR1153,Tables!$D$14:$K$27,8,FALSE)</f>
        <v>0</v>
      </c>
      <c r="BA1153" s="12">
        <f>IF(OR(BR1153="T150",BR1153="HYBT150"),W1153*Tables!$L$23,0)</f>
        <v>0</v>
      </c>
      <c r="BB1153" s="12">
        <f>IF(OR(BR1153="T200",BR1153="HYBT200"),W1153*Tables!$E$24,0)</f>
        <v>0</v>
      </c>
      <c r="BC1153" s="14">
        <f t="shared" si="246"/>
        <v>0</v>
      </c>
      <c r="BD1153" s="55" t="str">
        <f t="shared" si="245"/>
        <v/>
      </c>
      <c r="BE1153" s="55" t="str">
        <f t="shared" si="245"/>
        <v/>
      </c>
      <c r="BF1153" s="55" t="str">
        <f t="shared" si="245"/>
        <v/>
      </c>
      <c r="BG1153" s="55" t="str">
        <f t="shared" si="245"/>
        <v/>
      </c>
      <c r="BH1153" s="55" t="str">
        <f t="shared" si="245"/>
        <v/>
      </c>
      <c r="BI1153" s="55" t="str">
        <f t="shared" si="245"/>
        <v/>
      </c>
      <c r="BJ1153" s="55" t="str">
        <f t="shared" si="245"/>
        <v/>
      </c>
      <c r="BK1153" s="55" t="str">
        <f t="shared" si="245"/>
        <v/>
      </c>
      <c r="BL1153" s="55" t="str">
        <f t="shared" si="245"/>
        <v/>
      </c>
      <c r="BM1153" s="55" t="str">
        <f t="shared" si="245"/>
        <v/>
      </c>
      <c r="BN1153" s="55" t="str">
        <f t="shared" si="245"/>
        <v/>
      </c>
      <c r="BO1153" s="55" t="str">
        <f t="shared" si="245"/>
        <v/>
      </c>
      <c r="BP1153" s="55" t="str">
        <f t="shared" si="245"/>
        <v/>
      </c>
      <c r="BQ1153" s="55" t="str">
        <f t="shared" si="245"/>
        <v/>
      </c>
      <c r="BR1153" s="1" t="str">
        <f t="shared" si="247"/>
        <v>Base</v>
      </c>
      <c r="BS1153" s="1" t="str">
        <f t="shared" si="248"/>
        <v/>
      </c>
      <c r="BT1153" s="3">
        <f t="shared" si="249"/>
        <v>1</v>
      </c>
      <c r="BU1153" s="11">
        <f t="shared" si="250"/>
        <v>-0.94</v>
      </c>
      <c r="BV1153" s="11">
        <f t="shared" si="251"/>
        <v>-0.88</v>
      </c>
      <c r="BW1153" s="11">
        <f t="shared" si="252"/>
        <v>0</v>
      </c>
      <c r="BX1153" s="9">
        <f t="shared" si="253"/>
        <v>-0.94</v>
      </c>
      <c r="BY1153" s="9">
        <f t="shared" si="254"/>
        <v>-0.88</v>
      </c>
      <c r="BZ1153" s="9">
        <f t="shared" si="255"/>
        <v>2</v>
      </c>
    </row>
    <row r="1154" spans="1:78" ht="15.5" x14ac:dyDescent="0.35">
      <c r="A1154"/>
      <c r="B1154"/>
      <c r="C1154"/>
      <c r="D1154"/>
      <c r="E1154"/>
      <c r="F1154"/>
      <c r="G1154"/>
      <c r="H1154"/>
      <c r="I1154"/>
      <c r="J1154"/>
      <c r="K1154"/>
      <c r="L1154"/>
      <c r="M1154"/>
      <c r="N1154"/>
      <c r="O1154"/>
      <c r="P1154"/>
      <c r="Q1154"/>
      <c r="R1154"/>
      <c r="S1154"/>
      <c r="T1154"/>
      <c r="U1154"/>
      <c r="V1154"/>
      <c r="W1154"/>
      <c r="X1154"/>
      <c r="Y1154"/>
      <c r="Z1154"/>
      <c r="AA1154"/>
      <c r="AB1154"/>
      <c r="AC1154"/>
      <c r="AD1154"/>
      <c r="AE1154"/>
      <c r="AF1154"/>
      <c r="AG1154"/>
      <c r="AH1154"/>
      <c r="AI1154"/>
      <c r="AJ1154"/>
      <c r="AK1154"/>
      <c r="AL1154"/>
      <c r="AM1154"/>
      <c r="AN1154"/>
      <c r="AO1154"/>
      <c r="AP1154"/>
      <c r="AQ1154"/>
      <c r="AR1154"/>
      <c r="AS1154"/>
      <c r="AT1154" s="12">
        <f>VLOOKUP($BR1154,Tables!$D$14:$I$27,2,FALSE)*W1154</f>
        <v>0</v>
      </c>
      <c r="AU1154" s="12">
        <f>VLOOKUP($BR1154,Tables!$D$14:$I$27,3,FALSE)</f>
        <v>0</v>
      </c>
      <c r="AV1154" s="12">
        <f>VLOOKUP($BR1154,Tables!$D$14:$I$27,4,FALSE)*W1154</f>
        <v>0</v>
      </c>
      <c r="AW1154" s="12">
        <f>VLOOKUP($BR1154,Tables!$D$14:$I$27,5,FALSE)*W1154</f>
        <v>0</v>
      </c>
      <c r="AX1154">
        <f>IF(ISERROR(VLOOKUP(V1154,Tables!$A$2:$B$27,2,FALSE))=TRUE,0,VLOOKUP(V1154,Tables!$A$2:$B$27,2,FALSE))*VLOOKUP(BR1154,Tables!$D$14:$J$27,7,FALSE)</f>
        <v>0</v>
      </c>
      <c r="AY1154">
        <f>IF(ISERROR(VLOOKUP(BS1154,Tables!$A$2:$B$31,2,FALSE))=TRUE,0,VLOOKUP(BS1154,Tables!$A$2:$B$31,2,FALSE))</f>
        <v>0</v>
      </c>
      <c r="AZ1154" s="12">
        <f>VLOOKUP($BR1154,Tables!$D$14:$K$27,8,FALSE)</f>
        <v>0</v>
      </c>
      <c r="BA1154" s="12">
        <f>IF(OR(BR1154="T150",BR1154="HYBT150"),W1154*Tables!$L$23,0)</f>
        <v>0</v>
      </c>
      <c r="BB1154" s="12">
        <f>IF(OR(BR1154="T200",BR1154="HYBT200"),W1154*Tables!$E$24,0)</f>
        <v>0</v>
      </c>
      <c r="BC1154" s="14">
        <f t="shared" si="246"/>
        <v>0</v>
      </c>
      <c r="BD1154" s="55" t="str">
        <f t="shared" si="245"/>
        <v/>
      </c>
      <c r="BE1154" s="55" t="str">
        <f t="shared" si="245"/>
        <v/>
      </c>
      <c r="BF1154" s="55" t="str">
        <f t="shared" si="245"/>
        <v/>
      </c>
      <c r="BG1154" s="55" t="str">
        <f t="shared" si="245"/>
        <v/>
      </c>
      <c r="BH1154" s="55" t="str">
        <f t="shared" si="245"/>
        <v/>
      </c>
      <c r="BI1154" s="55" t="str">
        <f t="shared" si="245"/>
        <v/>
      </c>
      <c r="BJ1154" s="55" t="str">
        <f t="shared" si="245"/>
        <v/>
      </c>
      <c r="BK1154" s="55" t="str">
        <f t="shared" si="245"/>
        <v/>
      </c>
      <c r="BL1154" s="55" t="str">
        <f t="shared" si="245"/>
        <v/>
      </c>
      <c r="BM1154" s="55" t="str">
        <f t="shared" si="245"/>
        <v/>
      </c>
      <c r="BN1154" s="55" t="str">
        <f t="shared" si="245"/>
        <v/>
      </c>
      <c r="BO1154" s="55" t="str">
        <f t="shared" si="245"/>
        <v/>
      </c>
      <c r="BP1154" s="55" t="str">
        <f t="shared" si="245"/>
        <v/>
      </c>
      <c r="BQ1154" s="55" t="str">
        <f t="shared" si="245"/>
        <v/>
      </c>
      <c r="BR1154" s="1" t="str">
        <f t="shared" si="247"/>
        <v>Base</v>
      </c>
      <c r="BS1154" s="1" t="str">
        <f t="shared" si="248"/>
        <v/>
      </c>
      <c r="BT1154" s="3">
        <f t="shared" si="249"/>
        <v>1</v>
      </c>
      <c r="BU1154" s="11">
        <f t="shared" si="250"/>
        <v>-0.94</v>
      </c>
      <c r="BV1154" s="11">
        <f t="shared" si="251"/>
        <v>-0.88</v>
      </c>
      <c r="BW1154" s="11">
        <f t="shared" si="252"/>
        <v>0</v>
      </c>
      <c r="BX1154" s="9">
        <f t="shared" si="253"/>
        <v>-0.94</v>
      </c>
      <c r="BY1154" s="9">
        <f t="shared" si="254"/>
        <v>-0.88</v>
      </c>
      <c r="BZ1154" s="9">
        <f t="shared" si="255"/>
        <v>2</v>
      </c>
    </row>
    <row r="1155" spans="1:78" ht="15.5" x14ac:dyDescent="0.35">
      <c r="A1155"/>
      <c r="B1155"/>
      <c r="C1155"/>
      <c r="D1155"/>
      <c r="E1155"/>
      <c r="F1155"/>
      <c r="G1155"/>
      <c r="H1155"/>
      <c r="I1155"/>
      <c r="J1155"/>
      <c r="K1155"/>
      <c r="L1155"/>
      <c r="M1155"/>
      <c r="N1155"/>
      <c r="O1155"/>
      <c r="P1155"/>
      <c r="Q1155"/>
      <c r="R1155"/>
      <c r="S1155"/>
      <c r="T1155"/>
      <c r="U1155"/>
      <c r="V1155"/>
      <c r="W1155"/>
      <c r="X1155"/>
      <c r="Y1155"/>
      <c r="Z1155"/>
      <c r="AA1155"/>
      <c r="AB1155"/>
      <c r="AC1155"/>
      <c r="AD1155"/>
      <c r="AE1155"/>
      <c r="AF1155"/>
      <c r="AG1155"/>
      <c r="AH1155"/>
      <c r="AI1155"/>
      <c r="AJ1155"/>
      <c r="AK1155"/>
      <c r="AL1155"/>
      <c r="AM1155"/>
      <c r="AN1155"/>
      <c r="AO1155"/>
      <c r="AP1155"/>
      <c r="AQ1155"/>
      <c r="AR1155"/>
      <c r="AS1155"/>
      <c r="AT1155" s="12">
        <f>VLOOKUP($BR1155,Tables!$D$14:$I$27,2,FALSE)*W1155</f>
        <v>0</v>
      </c>
      <c r="AU1155" s="12">
        <f>VLOOKUP($BR1155,Tables!$D$14:$I$27,3,FALSE)</f>
        <v>0</v>
      </c>
      <c r="AV1155" s="12">
        <f>VLOOKUP($BR1155,Tables!$D$14:$I$27,4,FALSE)*W1155</f>
        <v>0</v>
      </c>
      <c r="AW1155" s="12">
        <f>VLOOKUP($BR1155,Tables!$D$14:$I$27,5,FALSE)*W1155</f>
        <v>0</v>
      </c>
      <c r="AX1155">
        <f>IF(ISERROR(VLOOKUP(V1155,Tables!$A$2:$B$27,2,FALSE))=TRUE,0,VLOOKUP(V1155,Tables!$A$2:$B$27,2,FALSE))*VLOOKUP(BR1155,Tables!$D$14:$J$27,7,FALSE)</f>
        <v>0</v>
      </c>
      <c r="AY1155">
        <f>IF(ISERROR(VLOOKUP(BS1155,Tables!$A$2:$B$31,2,FALSE))=TRUE,0,VLOOKUP(BS1155,Tables!$A$2:$B$31,2,FALSE))</f>
        <v>0</v>
      </c>
      <c r="AZ1155" s="12">
        <f>VLOOKUP($BR1155,Tables!$D$14:$K$27,8,FALSE)</f>
        <v>0</v>
      </c>
      <c r="BA1155" s="12">
        <f>IF(OR(BR1155="T150",BR1155="HYBT150"),W1155*Tables!$L$23,0)</f>
        <v>0</v>
      </c>
      <c r="BB1155" s="12">
        <f>IF(OR(BR1155="T200",BR1155="HYBT200"),W1155*Tables!$E$24,0)</f>
        <v>0</v>
      </c>
      <c r="BC1155" s="14">
        <f t="shared" si="246"/>
        <v>0</v>
      </c>
      <c r="BD1155" s="55" t="str">
        <f t="shared" si="245"/>
        <v/>
      </c>
      <c r="BE1155" s="55" t="str">
        <f t="shared" si="245"/>
        <v/>
      </c>
      <c r="BF1155" s="55" t="str">
        <f t="shared" si="245"/>
        <v/>
      </c>
      <c r="BG1155" s="55" t="str">
        <f t="shared" si="245"/>
        <v/>
      </c>
      <c r="BH1155" s="55" t="str">
        <f t="shared" si="245"/>
        <v/>
      </c>
      <c r="BI1155" s="55" t="str">
        <f t="shared" si="245"/>
        <v/>
      </c>
      <c r="BJ1155" s="55" t="str">
        <f t="shared" si="245"/>
        <v/>
      </c>
      <c r="BK1155" s="55" t="str">
        <f t="shared" si="245"/>
        <v/>
      </c>
      <c r="BL1155" s="55" t="str">
        <f t="shared" si="245"/>
        <v/>
      </c>
      <c r="BM1155" s="55" t="str">
        <f t="shared" si="245"/>
        <v/>
      </c>
      <c r="BN1155" s="55" t="str">
        <f t="shared" si="245"/>
        <v/>
      </c>
      <c r="BO1155" s="55" t="str">
        <f t="shared" si="245"/>
        <v/>
      </c>
      <c r="BP1155" s="55" t="str">
        <f t="shared" si="245"/>
        <v/>
      </c>
      <c r="BQ1155" s="55" t="str">
        <f t="shared" si="245"/>
        <v/>
      </c>
      <c r="BR1155" s="1" t="str">
        <f t="shared" si="247"/>
        <v>Base</v>
      </c>
      <c r="BS1155" s="1" t="str">
        <f t="shared" si="248"/>
        <v/>
      </c>
      <c r="BT1155" s="3">
        <f t="shared" si="249"/>
        <v>1</v>
      </c>
      <c r="BU1155" s="11">
        <f t="shared" si="250"/>
        <v>-0.94</v>
      </c>
      <c r="BV1155" s="11">
        <f t="shared" si="251"/>
        <v>-0.88</v>
      </c>
      <c r="BW1155" s="11">
        <f t="shared" si="252"/>
        <v>0</v>
      </c>
      <c r="BX1155" s="9">
        <f t="shared" si="253"/>
        <v>-0.94</v>
      </c>
      <c r="BY1155" s="9">
        <f t="shared" si="254"/>
        <v>-0.88</v>
      </c>
      <c r="BZ1155" s="9">
        <f t="shared" si="255"/>
        <v>2</v>
      </c>
    </row>
    <row r="1156" spans="1:78" ht="15.5" x14ac:dyDescent="0.35">
      <c r="A1156"/>
      <c r="B1156"/>
      <c r="C1156"/>
      <c r="D1156"/>
      <c r="E1156"/>
      <c r="F1156"/>
      <c r="G1156"/>
      <c r="H1156"/>
      <c r="I1156"/>
      <c r="J1156"/>
      <c r="K1156"/>
      <c r="L1156"/>
      <c r="M1156"/>
      <c r="N1156"/>
      <c r="O1156"/>
      <c r="P1156"/>
      <c r="Q1156"/>
      <c r="R1156"/>
      <c r="S1156"/>
      <c r="T1156"/>
      <c r="U1156"/>
      <c r="V1156"/>
      <c r="W1156"/>
      <c r="X1156"/>
      <c r="Y1156"/>
      <c r="Z1156"/>
      <c r="AA1156"/>
      <c r="AB1156"/>
      <c r="AC1156"/>
      <c r="AD1156"/>
      <c r="AE1156"/>
      <c r="AF1156"/>
      <c r="AG1156"/>
      <c r="AH1156"/>
      <c r="AI1156"/>
      <c r="AJ1156"/>
      <c r="AK1156"/>
      <c r="AL1156"/>
      <c r="AM1156"/>
      <c r="AN1156"/>
      <c r="AO1156"/>
      <c r="AP1156"/>
      <c r="AQ1156"/>
      <c r="AR1156"/>
      <c r="AS1156"/>
      <c r="AT1156" s="12">
        <f>VLOOKUP($BR1156,Tables!$D$14:$I$27,2,FALSE)*W1156</f>
        <v>0</v>
      </c>
      <c r="AU1156" s="12">
        <f>VLOOKUP($BR1156,Tables!$D$14:$I$27,3,FALSE)</f>
        <v>0</v>
      </c>
      <c r="AV1156" s="12">
        <f>VLOOKUP($BR1156,Tables!$D$14:$I$27,4,FALSE)*W1156</f>
        <v>0</v>
      </c>
      <c r="AW1156" s="12">
        <f>VLOOKUP($BR1156,Tables!$D$14:$I$27,5,FALSE)*W1156</f>
        <v>0</v>
      </c>
      <c r="AX1156">
        <f>IF(ISERROR(VLOOKUP(V1156,Tables!$A$2:$B$27,2,FALSE))=TRUE,0,VLOOKUP(V1156,Tables!$A$2:$B$27,2,FALSE))*VLOOKUP(BR1156,Tables!$D$14:$J$27,7,FALSE)</f>
        <v>0</v>
      </c>
      <c r="AY1156">
        <f>IF(ISERROR(VLOOKUP(BS1156,Tables!$A$2:$B$31,2,FALSE))=TRUE,0,VLOOKUP(BS1156,Tables!$A$2:$B$31,2,FALSE))</f>
        <v>0</v>
      </c>
      <c r="AZ1156" s="12">
        <f>VLOOKUP($BR1156,Tables!$D$14:$K$27,8,FALSE)</f>
        <v>0</v>
      </c>
      <c r="BA1156" s="12">
        <f>IF(OR(BR1156="T150",BR1156="HYBT150"),W1156*Tables!$L$23,0)</f>
        <v>0</v>
      </c>
      <c r="BB1156" s="12">
        <f>IF(OR(BR1156="T200",BR1156="HYBT200"),W1156*Tables!$E$24,0)</f>
        <v>0</v>
      </c>
      <c r="BC1156" s="14">
        <f t="shared" si="246"/>
        <v>0</v>
      </c>
      <c r="BD1156" s="55" t="str">
        <f t="shared" si="245"/>
        <v/>
      </c>
      <c r="BE1156" s="55" t="str">
        <f t="shared" si="245"/>
        <v/>
      </c>
      <c r="BF1156" s="55" t="str">
        <f t="shared" si="245"/>
        <v/>
      </c>
      <c r="BG1156" s="55" t="str">
        <f t="shared" si="245"/>
        <v/>
      </c>
      <c r="BH1156" s="55" t="str">
        <f t="shared" si="245"/>
        <v/>
      </c>
      <c r="BI1156" s="55" t="str">
        <f t="shared" si="245"/>
        <v/>
      </c>
      <c r="BJ1156" s="55" t="str">
        <f t="shared" si="245"/>
        <v/>
      </c>
      <c r="BK1156" s="55" t="str">
        <f t="shared" si="245"/>
        <v/>
      </c>
      <c r="BL1156" s="55" t="str">
        <f t="shared" si="245"/>
        <v/>
      </c>
      <c r="BM1156" s="55" t="str">
        <f t="shared" si="245"/>
        <v/>
      </c>
      <c r="BN1156" s="55" t="str">
        <f t="shared" si="245"/>
        <v/>
      </c>
      <c r="BO1156" s="55" t="str">
        <f t="shared" si="245"/>
        <v/>
      </c>
      <c r="BP1156" s="55" t="str">
        <f t="shared" si="245"/>
        <v/>
      </c>
      <c r="BQ1156" s="55" t="str">
        <f t="shared" si="245"/>
        <v/>
      </c>
      <c r="BR1156" s="1" t="str">
        <f t="shared" si="247"/>
        <v>Base</v>
      </c>
      <c r="BS1156" s="1" t="str">
        <f t="shared" si="248"/>
        <v/>
      </c>
      <c r="BT1156" s="3">
        <f t="shared" si="249"/>
        <v>1</v>
      </c>
      <c r="BU1156" s="11">
        <f t="shared" si="250"/>
        <v>-0.94</v>
      </c>
      <c r="BV1156" s="11">
        <f t="shared" si="251"/>
        <v>-0.88</v>
      </c>
      <c r="BW1156" s="11">
        <f t="shared" si="252"/>
        <v>0</v>
      </c>
      <c r="BX1156" s="9">
        <f t="shared" si="253"/>
        <v>-0.94</v>
      </c>
      <c r="BY1156" s="9">
        <f t="shared" si="254"/>
        <v>-0.88</v>
      </c>
      <c r="BZ1156" s="9">
        <f t="shared" si="255"/>
        <v>2</v>
      </c>
    </row>
    <row r="1157" spans="1:78" ht="15.5" x14ac:dyDescent="0.35">
      <c r="A1157"/>
      <c r="B1157"/>
      <c r="C1157"/>
      <c r="D1157"/>
      <c r="E1157"/>
      <c r="F1157"/>
      <c r="G1157"/>
      <c r="H1157"/>
      <c r="I1157"/>
      <c r="J1157"/>
      <c r="K1157"/>
      <c r="L1157"/>
      <c r="M1157"/>
      <c r="N1157"/>
      <c r="O1157"/>
      <c r="P1157"/>
      <c r="Q1157"/>
      <c r="R1157"/>
      <c r="S1157"/>
      <c r="T1157"/>
      <c r="U1157"/>
      <c r="V1157"/>
      <c r="W1157"/>
      <c r="X1157"/>
      <c r="Y1157"/>
      <c r="Z1157"/>
      <c r="AA1157"/>
      <c r="AB1157"/>
      <c r="AC1157"/>
      <c r="AD1157"/>
      <c r="AE1157"/>
      <c r="AF1157"/>
      <c r="AG1157"/>
      <c r="AH1157"/>
      <c r="AI1157"/>
      <c r="AJ1157"/>
      <c r="AK1157"/>
      <c r="AL1157"/>
      <c r="AM1157"/>
      <c r="AN1157"/>
      <c r="AO1157"/>
      <c r="AP1157"/>
      <c r="AQ1157"/>
      <c r="AR1157"/>
      <c r="AS1157"/>
      <c r="AT1157" s="12">
        <f>VLOOKUP($BR1157,Tables!$D$14:$I$27,2,FALSE)*W1157</f>
        <v>0</v>
      </c>
      <c r="AU1157" s="12">
        <f>VLOOKUP($BR1157,Tables!$D$14:$I$27,3,FALSE)</f>
        <v>0</v>
      </c>
      <c r="AV1157" s="12">
        <f>VLOOKUP($BR1157,Tables!$D$14:$I$27,4,FALSE)*W1157</f>
        <v>0</v>
      </c>
      <c r="AW1157" s="12">
        <f>VLOOKUP($BR1157,Tables!$D$14:$I$27,5,FALSE)*W1157</f>
        <v>0</v>
      </c>
      <c r="AX1157">
        <f>IF(ISERROR(VLOOKUP(V1157,Tables!$A$2:$B$27,2,FALSE))=TRUE,0,VLOOKUP(V1157,Tables!$A$2:$B$27,2,FALSE))*VLOOKUP(BR1157,Tables!$D$14:$J$27,7,FALSE)</f>
        <v>0</v>
      </c>
      <c r="AY1157">
        <f>IF(ISERROR(VLOOKUP(BS1157,Tables!$A$2:$B$31,2,FALSE))=TRUE,0,VLOOKUP(BS1157,Tables!$A$2:$B$31,2,FALSE))</f>
        <v>0</v>
      </c>
      <c r="AZ1157" s="12">
        <f>VLOOKUP($BR1157,Tables!$D$14:$K$27,8,FALSE)</f>
        <v>0</v>
      </c>
      <c r="BA1157" s="12">
        <f>IF(OR(BR1157="T150",BR1157="HYBT150"),W1157*Tables!$L$23,0)</f>
        <v>0</v>
      </c>
      <c r="BB1157" s="12">
        <f>IF(OR(BR1157="T200",BR1157="HYBT200"),W1157*Tables!$E$24,0)</f>
        <v>0</v>
      </c>
      <c r="BC1157" s="14">
        <f t="shared" si="246"/>
        <v>0</v>
      </c>
      <c r="BD1157" s="55" t="str">
        <f t="shared" si="245"/>
        <v/>
      </c>
      <c r="BE1157" s="55" t="str">
        <f t="shared" si="245"/>
        <v/>
      </c>
      <c r="BF1157" s="55" t="str">
        <f t="shared" si="245"/>
        <v/>
      </c>
      <c r="BG1157" s="55" t="str">
        <f t="shared" si="245"/>
        <v/>
      </c>
      <c r="BH1157" s="55" t="str">
        <f t="shared" si="245"/>
        <v/>
      </c>
      <c r="BI1157" s="55" t="str">
        <f t="shared" si="245"/>
        <v/>
      </c>
      <c r="BJ1157" s="55" t="str">
        <f t="shared" si="245"/>
        <v/>
      </c>
      <c r="BK1157" s="55" t="str">
        <f t="shared" si="245"/>
        <v/>
      </c>
      <c r="BL1157" s="55" t="str">
        <f t="shared" si="245"/>
        <v/>
      </c>
      <c r="BM1157" s="55" t="str">
        <f t="shared" si="245"/>
        <v/>
      </c>
      <c r="BN1157" s="55" t="str">
        <f t="shared" si="245"/>
        <v/>
      </c>
      <c r="BO1157" s="55" t="str">
        <f t="shared" si="245"/>
        <v/>
      </c>
      <c r="BP1157" s="55" t="str">
        <f t="shared" si="245"/>
        <v/>
      </c>
      <c r="BQ1157" s="55" t="str">
        <f t="shared" si="245"/>
        <v/>
      </c>
      <c r="BR1157" s="1" t="str">
        <f t="shared" si="247"/>
        <v>Base</v>
      </c>
      <c r="BS1157" s="1" t="str">
        <f t="shared" si="248"/>
        <v/>
      </c>
      <c r="BT1157" s="3">
        <f t="shared" si="249"/>
        <v>1</v>
      </c>
      <c r="BU1157" s="11">
        <f t="shared" si="250"/>
        <v>-0.94</v>
      </c>
      <c r="BV1157" s="11">
        <f t="shared" si="251"/>
        <v>-0.88</v>
      </c>
      <c r="BW1157" s="11">
        <f t="shared" si="252"/>
        <v>0</v>
      </c>
      <c r="BX1157" s="9">
        <f t="shared" si="253"/>
        <v>-0.94</v>
      </c>
      <c r="BY1157" s="9">
        <f t="shared" si="254"/>
        <v>-0.88</v>
      </c>
      <c r="BZ1157" s="9">
        <f t="shared" si="255"/>
        <v>2</v>
      </c>
    </row>
    <row r="1158" spans="1:78" ht="15.5" x14ac:dyDescent="0.35">
      <c r="A1158"/>
      <c r="B1158"/>
      <c r="C1158"/>
      <c r="D1158"/>
      <c r="E1158"/>
      <c r="F1158"/>
      <c r="G1158"/>
      <c r="H1158"/>
      <c r="I1158"/>
      <c r="J1158"/>
      <c r="K1158"/>
      <c r="L1158"/>
      <c r="M1158"/>
      <c r="N1158"/>
      <c r="O1158"/>
      <c r="P1158"/>
      <c r="Q1158"/>
      <c r="R1158"/>
      <c r="S1158"/>
      <c r="T1158"/>
      <c r="U1158"/>
      <c r="V1158"/>
      <c r="W1158"/>
      <c r="X1158"/>
      <c r="Y1158"/>
      <c r="Z1158"/>
      <c r="AA1158"/>
      <c r="AB1158"/>
      <c r="AC1158"/>
      <c r="AD1158"/>
      <c r="AE1158"/>
      <c r="AF1158"/>
      <c r="AG1158"/>
      <c r="AH1158"/>
      <c r="AI1158"/>
      <c r="AJ1158"/>
      <c r="AK1158"/>
      <c r="AL1158"/>
      <c r="AM1158"/>
      <c r="AN1158"/>
      <c r="AO1158"/>
      <c r="AP1158"/>
      <c r="AQ1158"/>
      <c r="AR1158"/>
      <c r="AS1158"/>
      <c r="AT1158" s="12">
        <f>VLOOKUP($BR1158,Tables!$D$14:$I$27,2,FALSE)*W1158</f>
        <v>0</v>
      </c>
      <c r="AU1158" s="12">
        <f>VLOOKUP($BR1158,Tables!$D$14:$I$27,3,FALSE)</f>
        <v>0</v>
      </c>
      <c r="AV1158" s="12">
        <f>VLOOKUP($BR1158,Tables!$D$14:$I$27,4,FALSE)*W1158</f>
        <v>0</v>
      </c>
      <c r="AW1158" s="12">
        <f>VLOOKUP($BR1158,Tables!$D$14:$I$27,5,FALSE)*W1158</f>
        <v>0</v>
      </c>
      <c r="AX1158">
        <f>IF(ISERROR(VLOOKUP(V1158,Tables!$A$2:$B$27,2,FALSE))=TRUE,0,VLOOKUP(V1158,Tables!$A$2:$B$27,2,FALSE))*VLOOKUP(BR1158,Tables!$D$14:$J$27,7,FALSE)</f>
        <v>0</v>
      </c>
      <c r="AY1158">
        <f>IF(ISERROR(VLOOKUP(BS1158,Tables!$A$2:$B$31,2,FALSE))=TRUE,0,VLOOKUP(BS1158,Tables!$A$2:$B$31,2,FALSE))</f>
        <v>0</v>
      </c>
      <c r="AZ1158" s="12">
        <f>VLOOKUP($BR1158,Tables!$D$14:$K$27,8,FALSE)</f>
        <v>0</v>
      </c>
      <c r="BA1158" s="12">
        <f>IF(OR(BR1158="T150",BR1158="HYBT150"),W1158*Tables!$L$23,0)</f>
        <v>0</v>
      </c>
      <c r="BB1158" s="12">
        <f>IF(OR(BR1158="T200",BR1158="HYBT200"),W1158*Tables!$E$24,0)</f>
        <v>0</v>
      </c>
      <c r="BC1158" s="14">
        <f t="shared" si="246"/>
        <v>0</v>
      </c>
      <c r="BD1158" s="55" t="str">
        <f t="shared" si="245"/>
        <v/>
      </c>
      <c r="BE1158" s="55" t="str">
        <f t="shared" si="245"/>
        <v/>
      </c>
      <c r="BF1158" s="55" t="str">
        <f t="shared" si="245"/>
        <v/>
      </c>
      <c r="BG1158" s="55" t="str">
        <f t="shared" si="245"/>
        <v/>
      </c>
      <c r="BH1158" s="55" t="str">
        <f t="shared" si="245"/>
        <v/>
      </c>
      <c r="BI1158" s="55" t="str">
        <f t="shared" si="245"/>
        <v/>
      </c>
      <c r="BJ1158" s="55" t="str">
        <f t="shared" si="245"/>
        <v/>
      </c>
      <c r="BK1158" s="55" t="str">
        <f t="shared" si="245"/>
        <v/>
      </c>
      <c r="BL1158" s="55" t="str">
        <f t="shared" si="245"/>
        <v/>
      </c>
      <c r="BM1158" s="55" t="str">
        <f t="shared" si="245"/>
        <v/>
      </c>
      <c r="BN1158" s="55" t="str">
        <f t="shared" si="245"/>
        <v/>
      </c>
      <c r="BO1158" s="55" t="str">
        <f t="shared" si="245"/>
        <v/>
      </c>
      <c r="BP1158" s="55" t="str">
        <f t="shared" si="245"/>
        <v/>
      </c>
      <c r="BQ1158" s="55" t="str">
        <f t="shared" si="245"/>
        <v/>
      </c>
      <c r="BR1158" s="1" t="str">
        <f t="shared" si="247"/>
        <v>Base</v>
      </c>
      <c r="BS1158" s="1" t="str">
        <f t="shared" si="248"/>
        <v/>
      </c>
      <c r="BT1158" s="3">
        <f t="shared" si="249"/>
        <v>1</v>
      </c>
      <c r="BU1158" s="11">
        <f t="shared" si="250"/>
        <v>-0.94</v>
      </c>
      <c r="BV1158" s="11">
        <f t="shared" si="251"/>
        <v>-0.88</v>
      </c>
      <c r="BW1158" s="11">
        <f t="shared" si="252"/>
        <v>0</v>
      </c>
      <c r="BX1158" s="9">
        <f t="shared" si="253"/>
        <v>-0.94</v>
      </c>
      <c r="BY1158" s="9">
        <f t="shared" si="254"/>
        <v>-0.88</v>
      </c>
      <c r="BZ1158" s="9">
        <f t="shared" si="255"/>
        <v>2</v>
      </c>
    </row>
    <row r="1159" spans="1:78" ht="15.5" x14ac:dyDescent="0.35">
      <c r="A1159"/>
      <c r="B1159"/>
      <c r="C1159"/>
      <c r="D1159"/>
      <c r="E1159"/>
      <c r="F1159"/>
      <c r="G1159"/>
      <c r="H1159"/>
      <c r="I1159"/>
      <c r="J1159"/>
      <c r="K1159"/>
      <c r="L1159"/>
      <c r="M1159"/>
      <c r="N1159"/>
      <c r="O1159"/>
      <c r="P1159"/>
      <c r="Q1159"/>
      <c r="R1159"/>
      <c r="S1159"/>
      <c r="T1159"/>
      <c r="U1159"/>
      <c r="V1159"/>
      <c r="W1159"/>
      <c r="X1159"/>
      <c r="Y1159"/>
      <c r="Z1159"/>
      <c r="AA1159"/>
      <c r="AB1159"/>
      <c r="AC1159"/>
      <c r="AD1159"/>
      <c r="AE1159"/>
      <c r="AF1159"/>
      <c r="AG1159"/>
      <c r="AH1159"/>
      <c r="AI1159"/>
      <c r="AJ1159"/>
      <c r="AK1159"/>
      <c r="AL1159"/>
      <c r="AM1159"/>
      <c r="AN1159"/>
      <c r="AO1159"/>
      <c r="AP1159"/>
      <c r="AQ1159"/>
      <c r="AR1159"/>
      <c r="AS1159"/>
      <c r="AT1159" s="12">
        <f>VLOOKUP($BR1159,Tables!$D$14:$I$27,2,FALSE)*W1159</f>
        <v>0</v>
      </c>
      <c r="AU1159" s="12">
        <f>VLOOKUP($BR1159,Tables!$D$14:$I$27,3,FALSE)</f>
        <v>0</v>
      </c>
      <c r="AV1159" s="12">
        <f>VLOOKUP($BR1159,Tables!$D$14:$I$27,4,FALSE)*W1159</f>
        <v>0</v>
      </c>
      <c r="AW1159" s="12">
        <f>VLOOKUP($BR1159,Tables!$D$14:$I$27,5,FALSE)*W1159</f>
        <v>0</v>
      </c>
      <c r="AX1159">
        <f>IF(ISERROR(VLOOKUP(V1159,Tables!$A$2:$B$27,2,FALSE))=TRUE,0,VLOOKUP(V1159,Tables!$A$2:$B$27,2,FALSE))*VLOOKUP(BR1159,Tables!$D$14:$J$27,7,FALSE)</f>
        <v>0</v>
      </c>
      <c r="AY1159">
        <f>IF(ISERROR(VLOOKUP(BS1159,Tables!$A$2:$B$31,2,FALSE))=TRUE,0,VLOOKUP(BS1159,Tables!$A$2:$B$31,2,FALSE))</f>
        <v>0</v>
      </c>
      <c r="AZ1159" s="12">
        <f>VLOOKUP($BR1159,Tables!$D$14:$K$27,8,FALSE)</f>
        <v>0</v>
      </c>
      <c r="BA1159" s="12">
        <f>IF(OR(BR1159="T150",BR1159="HYBT150"),W1159*Tables!$L$23,0)</f>
        <v>0</v>
      </c>
      <c r="BB1159" s="12">
        <f>IF(OR(BR1159="T200",BR1159="HYBT200"),W1159*Tables!$E$24,0)</f>
        <v>0</v>
      </c>
      <c r="BC1159" s="14">
        <f t="shared" si="246"/>
        <v>0</v>
      </c>
      <c r="BD1159" s="55" t="str">
        <f t="shared" si="245"/>
        <v/>
      </c>
      <c r="BE1159" s="55" t="str">
        <f t="shared" si="245"/>
        <v/>
      </c>
      <c r="BF1159" s="55" t="str">
        <f t="shared" si="245"/>
        <v/>
      </c>
      <c r="BG1159" s="55" t="str">
        <f t="shared" si="245"/>
        <v/>
      </c>
      <c r="BH1159" s="55" t="str">
        <f t="shared" si="245"/>
        <v/>
      </c>
      <c r="BI1159" s="55" t="str">
        <f t="shared" si="245"/>
        <v/>
      </c>
      <c r="BJ1159" s="55" t="str">
        <f t="shared" si="245"/>
        <v/>
      </c>
      <c r="BK1159" s="55" t="str">
        <f t="shared" si="245"/>
        <v/>
      </c>
      <c r="BL1159" s="55" t="str">
        <f t="shared" si="245"/>
        <v/>
      </c>
      <c r="BM1159" s="55" t="str">
        <f t="shared" si="245"/>
        <v/>
      </c>
      <c r="BN1159" s="55" t="str">
        <f t="shared" si="245"/>
        <v/>
      </c>
      <c r="BO1159" s="55" t="str">
        <f t="shared" si="245"/>
        <v/>
      </c>
      <c r="BP1159" s="55" t="str">
        <f t="shared" si="245"/>
        <v/>
      </c>
      <c r="BQ1159" s="55" t="str">
        <f t="shared" si="245"/>
        <v/>
      </c>
      <c r="BR1159" s="1" t="str">
        <f t="shared" si="247"/>
        <v>Base</v>
      </c>
      <c r="BS1159" s="1" t="str">
        <f t="shared" si="248"/>
        <v/>
      </c>
      <c r="BT1159" s="3">
        <f t="shared" si="249"/>
        <v>1</v>
      </c>
      <c r="BU1159" s="11">
        <f t="shared" si="250"/>
        <v>-0.94</v>
      </c>
      <c r="BV1159" s="11">
        <f t="shared" si="251"/>
        <v>-0.88</v>
      </c>
      <c r="BW1159" s="11">
        <f t="shared" si="252"/>
        <v>0</v>
      </c>
      <c r="BX1159" s="9">
        <f t="shared" si="253"/>
        <v>-0.94</v>
      </c>
      <c r="BY1159" s="9">
        <f t="shared" si="254"/>
        <v>-0.88</v>
      </c>
      <c r="BZ1159" s="9">
        <f t="shared" si="255"/>
        <v>2</v>
      </c>
    </row>
    <row r="1160" spans="1:78" ht="15.5" x14ac:dyDescent="0.35">
      <c r="A1160"/>
      <c r="B1160"/>
      <c r="C1160"/>
      <c r="D1160"/>
      <c r="E1160"/>
      <c r="F1160"/>
      <c r="G1160"/>
      <c r="H1160"/>
      <c r="I1160"/>
      <c r="J1160"/>
      <c r="K1160"/>
      <c r="L1160"/>
      <c r="M1160"/>
      <c r="N1160"/>
      <c r="O1160"/>
      <c r="P1160"/>
      <c r="Q1160"/>
      <c r="R1160"/>
      <c r="S1160"/>
      <c r="T1160"/>
      <c r="U1160"/>
      <c r="V1160"/>
      <c r="W1160"/>
      <c r="X1160"/>
      <c r="Y1160"/>
      <c r="Z1160"/>
      <c r="AA1160"/>
      <c r="AB1160"/>
      <c r="AC1160"/>
      <c r="AD1160"/>
      <c r="AE1160"/>
      <c r="AF1160"/>
      <c r="AG1160"/>
      <c r="AH1160"/>
      <c r="AI1160"/>
      <c r="AJ1160"/>
      <c r="AK1160"/>
      <c r="AL1160"/>
      <c r="AM1160"/>
      <c r="AN1160"/>
      <c r="AO1160"/>
      <c r="AP1160"/>
      <c r="AQ1160"/>
      <c r="AR1160"/>
      <c r="AS1160"/>
      <c r="AT1160" s="12">
        <f>VLOOKUP($BR1160,Tables!$D$14:$I$27,2,FALSE)*W1160</f>
        <v>0</v>
      </c>
      <c r="AU1160" s="12">
        <f>VLOOKUP($BR1160,Tables!$D$14:$I$27,3,FALSE)</f>
        <v>0</v>
      </c>
      <c r="AV1160" s="12">
        <f>VLOOKUP($BR1160,Tables!$D$14:$I$27,4,FALSE)*W1160</f>
        <v>0</v>
      </c>
      <c r="AW1160" s="12">
        <f>VLOOKUP($BR1160,Tables!$D$14:$I$27,5,FALSE)*W1160</f>
        <v>0</v>
      </c>
      <c r="AX1160">
        <f>IF(ISERROR(VLOOKUP(V1160,Tables!$A$2:$B$27,2,FALSE))=TRUE,0,VLOOKUP(V1160,Tables!$A$2:$B$27,2,FALSE))*VLOOKUP(BR1160,Tables!$D$14:$J$27,7,FALSE)</f>
        <v>0</v>
      </c>
      <c r="AY1160">
        <f>IF(ISERROR(VLOOKUP(BS1160,Tables!$A$2:$B$31,2,FALSE))=TRUE,0,VLOOKUP(BS1160,Tables!$A$2:$B$31,2,FALSE))</f>
        <v>0</v>
      </c>
      <c r="AZ1160" s="12">
        <f>VLOOKUP($BR1160,Tables!$D$14:$K$27,8,FALSE)</f>
        <v>0</v>
      </c>
      <c r="BA1160" s="12">
        <f>IF(OR(BR1160="T150",BR1160="HYBT150"),W1160*Tables!$L$23,0)</f>
        <v>0</v>
      </c>
      <c r="BB1160" s="12">
        <f>IF(OR(BR1160="T200",BR1160="HYBT200"),W1160*Tables!$E$24,0)</f>
        <v>0</v>
      </c>
      <c r="BC1160" s="14">
        <f t="shared" si="246"/>
        <v>0</v>
      </c>
      <c r="BD1160" s="55" t="str">
        <f t="shared" si="245"/>
        <v/>
      </c>
      <c r="BE1160" s="55" t="str">
        <f t="shared" si="245"/>
        <v/>
      </c>
      <c r="BF1160" s="55" t="str">
        <f t="shared" si="245"/>
        <v/>
      </c>
      <c r="BG1160" s="55" t="str">
        <f t="shared" si="245"/>
        <v/>
      </c>
      <c r="BH1160" s="55" t="str">
        <f t="shared" si="245"/>
        <v/>
      </c>
      <c r="BI1160" s="55" t="str">
        <f t="shared" si="245"/>
        <v/>
      </c>
      <c r="BJ1160" s="55" t="str">
        <f t="shared" si="245"/>
        <v/>
      </c>
      <c r="BK1160" s="55" t="str">
        <f t="shared" ref="BD1160:BQ1178" si="256">IF(ISERROR(SEARCHB(" "&amp;BK$1&amp;" "," "&amp;$L1160&amp;" "))=TRUE,"",BK$1)</f>
        <v/>
      </c>
      <c r="BL1160" s="55" t="str">
        <f t="shared" si="256"/>
        <v/>
      </c>
      <c r="BM1160" s="55" t="str">
        <f t="shared" si="256"/>
        <v/>
      </c>
      <c r="BN1160" s="55" t="str">
        <f t="shared" si="256"/>
        <v/>
      </c>
      <c r="BO1160" s="55" t="str">
        <f t="shared" si="256"/>
        <v/>
      </c>
      <c r="BP1160" s="55" t="str">
        <f t="shared" si="256"/>
        <v/>
      </c>
      <c r="BQ1160" s="55" t="str">
        <f t="shared" si="256"/>
        <v/>
      </c>
      <c r="BR1160" s="1" t="str">
        <f t="shared" si="247"/>
        <v>Base</v>
      </c>
      <c r="BS1160" s="1" t="str">
        <f t="shared" si="248"/>
        <v/>
      </c>
      <c r="BT1160" s="3">
        <f t="shared" si="249"/>
        <v>1</v>
      </c>
      <c r="BU1160" s="11">
        <f t="shared" si="250"/>
        <v>-0.94</v>
      </c>
      <c r="BV1160" s="11">
        <f t="shared" si="251"/>
        <v>-0.88</v>
      </c>
      <c r="BW1160" s="11">
        <f t="shared" si="252"/>
        <v>0</v>
      </c>
      <c r="BX1160" s="9">
        <f t="shared" si="253"/>
        <v>-0.94</v>
      </c>
      <c r="BY1160" s="9">
        <f t="shared" si="254"/>
        <v>-0.88</v>
      </c>
      <c r="BZ1160" s="9">
        <f t="shared" si="255"/>
        <v>2</v>
      </c>
    </row>
    <row r="1161" spans="1:78" ht="15.5" x14ac:dyDescent="0.35">
      <c r="A1161"/>
      <c r="B1161"/>
      <c r="C1161"/>
      <c r="D1161"/>
      <c r="E1161"/>
      <c r="F1161"/>
      <c r="G1161"/>
      <c r="H1161"/>
      <c r="I1161"/>
      <c r="J1161"/>
      <c r="K1161"/>
      <c r="L1161"/>
      <c r="M1161"/>
      <c r="N1161"/>
      <c r="O1161"/>
      <c r="P1161"/>
      <c r="Q1161"/>
      <c r="R1161"/>
      <c r="S1161"/>
      <c r="T1161"/>
      <c r="U1161"/>
      <c r="V1161"/>
      <c r="W1161"/>
      <c r="X1161"/>
      <c r="Y1161"/>
      <c r="Z1161"/>
      <c r="AA1161"/>
      <c r="AB1161"/>
      <c r="AC1161"/>
      <c r="AD1161"/>
      <c r="AE1161"/>
      <c r="AF1161"/>
      <c r="AG1161"/>
      <c r="AH1161"/>
      <c r="AI1161"/>
      <c r="AJ1161"/>
      <c r="AK1161"/>
      <c r="AL1161"/>
      <c r="AM1161"/>
      <c r="AN1161"/>
      <c r="AO1161"/>
      <c r="AP1161"/>
      <c r="AQ1161"/>
      <c r="AR1161"/>
      <c r="AS1161"/>
      <c r="AT1161" s="12">
        <f>VLOOKUP($BR1161,Tables!$D$14:$I$27,2,FALSE)*W1161</f>
        <v>0</v>
      </c>
      <c r="AU1161" s="12">
        <f>VLOOKUP($BR1161,Tables!$D$14:$I$27,3,FALSE)</f>
        <v>0</v>
      </c>
      <c r="AV1161" s="12">
        <f>VLOOKUP($BR1161,Tables!$D$14:$I$27,4,FALSE)*W1161</f>
        <v>0</v>
      </c>
      <c r="AW1161" s="12">
        <f>VLOOKUP($BR1161,Tables!$D$14:$I$27,5,FALSE)*W1161</f>
        <v>0</v>
      </c>
      <c r="AX1161">
        <f>IF(ISERROR(VLOOKUP(V1161,Tables!$A$2:$B$27,2,FALSE))=TRUE,0,VLOOKUP(V1161,Tables!$A$2:$B$27,2,FALSE))*VLOOKUP(BR1161,Tables!$D$14:$J$27,7,FALSE)</f>
        <v>0</v>
      </c>
      <c r="AY1161">
        <f>IF(ISERROR(VLOOKUP(BS1161,Tables!$A$2:$B$31,2,FALSE))=TRUE,0,VLOOKUP(BS1161,Tables!$A$2:$B$31,2,FALSE))</f>
        <v>0</v>
      </c>
      <c r="AZ1161" s="12">
        <f>VLOOKUP($BR1161,Tables!$D$14:$K$27,8,FALSE)</f>
        <v>0</v>
      </c>
      <c r="BA1161" s="12">
        <f>IF(OR(BR1161="T150",BR1161="HYBT150"),W1161*Tables!$L$23,0)</f>
        <v>0</v>
      </c>
      <c r="BB1161" s="12">
        <f>IF(OR(BR1161="T200",BR1161="HYBT200"),W1161*Tables!$E$24,0)</f>
        <v>0</v>
      </c>
      <c r="BC1161" s="14">
        <f t="shared" si="246"/>
        <v>0</v>
      </c>
      <c r="BD1161" s="55" t="str">
        <f t="shared" si="256"/>
        <v/>
      </c>
      <c r="BE1161" s="55" t="str">
        <f t="shared" si="256"/>
        <v/>
      </c>
      <c r="BF1161" s="55" t="str">
        <f t="shared" si="256"/>
        <v/>
      </c>
      <c r="BG1161" s="55" t="str">
        <f t="shared" si="256"/>
        <v/>
      </c>
      <c r="BH1161" s="55" t="str">
        <f t="shared" si="256"/>
        <v/>
      </c>
      <c r="BI1161" s="55" t="str">
        <f t="shared" si="256"/>
        <v/>
      </c>
      <c r="BJ1161" s="55" t="str">
        <f t="shared" si="256"/>
        <v/>
      </c>
      <c r="BK1161" s="55" t="str">
        <f t="shared" si="256"/>
        <v/>
      </c>
      <c r="BL1161" s="55" t="str">
        <f t="shared" si="256"/>
        <v/>
      </c>
      <c r="BM1161" s="55" t="str">
        <f t="shared" si="256"/>
        <v/>
      </c>
      <c r="BN1161" s="55" t="str">
        <f t="shared" si="256"/>
        <v/>
      </c>
      <c r="BO1161" s="55" t="str">
        <f t="shared" si="256"/>
        <v/>
      </c>
      <c r="BP1161" s="55" t="str">
        <f t="shared" si="256"/>
        <v/>
      </c>
      <c r="BQ1161" s="55" t="str">
        <f t="shared" si="256"/>
        <v/>
      </c>
      <c r="BR1161" s="1" t="str">
        <f t="shared" si="247"/>
        <v>Base</v>
      </c>
      <c r="BS1161" s="1" t="str">
        <f t="shared" si="248"/>
        <v/>
      </c>
      <c r="BT1161" s="3">
        <f t="shared" si="249"/>
        <v>1</v>
      </c>
      <c r="BU1161" s="11">
        <f t="shared" si="250"/>
        <v>-0.94</v>
      </c>
      <c r="BV1161" s="11">
        <f t="shared" si="251"/>
        <v>-0.88</v>
      </c>
      <c r="BW1161" s="11">
        <f t="shared" si="252"/>
        <v>0</v>
      </c>
      <c r="BX1161" s="9">
        <f t="shared" si="253"/>
        <v>-0.94</v>
      </c>
      <c r="BY1161" s="9">
        <f t="shared" si="254"/>
        <v>-0.88</v>
      </c>
      <c r="BZ1161" s="9">
        <f t="shared" si="255"/>
        <v>2</v>
      </c>
    </row>
    <row r="1162" spans="1:78" ht="15.5" x14ac:dyDescent="0.35">
      <c r="A1162"/>
      <c r="B1162"/>
      <c r="C1162"/>
      <c r="D1162"/>
      <c r="E1162"/>
      <c r="F1162"/>
      <c r="G1162"/>
      <c r="H1162"/>
      <c r="I1162"/>
      <c r="J1162"/>
      <c r="K1162"/>
      <c r="L1162"/>
      <c r="M1162"/>
      <c r="N1162"/>
      <c r="O1162"/>
      <c r="P1162"/>
      <c r="Q1162"/>
      <c r="R1162"/>
      <c r="S1162"/>
      <c r="T1162"/>
      <c r="U1162"/>
      <c r="V1162"/>
      <c r="W1162"/>
      <c r="X1162"/>
      <c r="Y1162"/>
      <c r="Z1162"/>
      <c r="AA1162"/>
      <c r="AB1162"/>
      <c r="AC1162"/>
      <c r="AD1162"/>
      <c r="AE1162"/>
      <c r="AF1162"/>
      <c r="AG1162"/>
      <c r="AH1162"/>
      <c r="AI1162"/>
      <c r="AJ1162"/>
      <c r="AK1162"/>
      <c r="AL1162"/>
      <c r="AM1162"/>
      <c r="AN1162"/>
      <c r="AO1162"/>
      <c r="AP1162"/>
      <c r="AQ1162"/>
      <c r="AR1162"/>
      <c r="AS1162"/>
      <c r="AT1162" s="12">
        <f>VLOOKUP($BR1162,Tables!$D$14:$I$27,2,FALSE)*W1162</f>
        <v>0</v>
      </c>
      <c r="AU1162" s="12">
        <f>VLOOKUP($BR1162,Tables!$D$14:$I$27,3,FALSE)</f>
        <v>0</v>
      </c>
      <c r="AV1162" s="12">
        <f>VLOOKUP($BR1162,Tables!$D$14:$I$27,4,FALSE)*W1162</f>
        <v>0</v>
      </c>
      <c r="AW1162" s="12">
        <f>VLOOKUP($BR1162,Tables!$D$14:$I$27,5,FALSE)*W1162</f>
        <v>0</v>
      </c>
      <c r="AX1162">
        <f>IF(ISERROR(VLOOKUP(V1162,Tables!$A$2:$B$27,2,FALSE))=TRUE,0,VLOOKUP(V1162,Tables!$A$2:$B$27,2,FALSE))*VLOOKUP(BR1162,Tables!$D$14:$J$27,7,FALSE)</f>
        <v>0</v>
      </c>
      <c r="AY1162">
        <f>IF(ISERROR(VLOOKUP(BS1162,Tables!$A$2:$B$31,2,FALSE))=TRUE,0,VLOOKUP(BS1162,Tables!$A$2:$B$31,2,FALSE))</f>
        <v>0</v>
      </c>
      <c r="AZ1162" s="12">
        <f>VLOOKUP($BR1162,Tables!$D$14:$K$27,8,FALSE)</f>
        <v>0</v>
      </c>
      <c r="BA1162" s="12">
        <f>IF(OR(BR1162="T150",BR1162="HYBT150"),W1162*Tables!$L$23,0)</f>
        <v>0</v>
      </c>
      <c r="BB1162" s="12">
        <f>IF(OR(BR1162="T200",BR1162="HYBT200"),W1162*Tables!$E$24,0)</f>
        <v>0</v>
      </c>
      <c r="BC1162" s="14">
        <f t="shared" si="246"/>
        <v>0</v>
      </c>
      <c r="BD1162" s="55" t="str">
        <f t="shared" si="256"/>
        <v/>
      </c>
      <c r="BE1162" s="55" t="str">
        <f t="shared" si="256"/>
        <v/>
      </c>
      <c r="BF1162" s="55" t="str">
        <f t="shared" si="256"/>
        <v/>
      </c>
      <c r="BG1162" s="55" t="str">
        <f t="shared" si="256"/>
        <v/>
      </c>
      <c r="BH1162" s="55" t="str">
        <f t="shared" si="256"/>
        <v/>
      </c>
      <c r="BI1162" s="55" t="str">
        <f t="shared" si="256"/>
        <v/>
      </c>
      <c r="BJ1162" s="55" t="str">
        <f t="shared" si="256"/>
        <v/>
      </c>
      <c r="BK1162" s="55" t="str">
        <f t="shared" si="256"/>
        <v/>
      </c>
      <c r="BL1162" s="55" t="str">
        <f t="shared" si="256"/>
        <v/>
      </c>
      <c r="BM1162" s="55" t="str">
        <f t="shared" si="256"/>
        <v/>
      </c>
      <c r="BN1162" s="55" t="str">
        <f t="shared" si="256"/>
        <v/>
      </c>
      <c r="BO1162" s="55" t="str">
        <f t="shared" si="256"/>
        <v/>
      </c>
      <c r="BP1162" s="55" t="str">
        <f t="shared" si="256"/>
        <v/>
      </c>
      <c r="BQ1162" s="55" t="str">
        <f t="shared" si="256"/>
        <v/>
      </c>
      <c r="BR1162" s="1" t="str">
        <f t="shared" si="247"/>
        <v>Base</v>
      </c>
      <c r="BS1162" s="1" t="str">
        <f t="shared" si="248"/>
        <v/>
      </c>
      <c r="BT1162" s="3">
        <f t="shared" si="249"/>
        <v>1</v>
      </c>
      <c r="BU1162" s="11">
        <f t="shared" si="250"/>
        <v>-0.94</v>
      </c>
      <c r="BV1162" s="11">
        <f t="shared" si="251"/>
        <v>-0.88</v>
      </c>
      <c r="BW1162" s="11">
        <f t="shared" si="252"/>
        <v>0</v>
      </c>
      <c r="BX1162" s="9">
        <f t="shared" si="253"/>
        <v>-0.94</v>
      </c>
      <c r="BY1162" s="9">
        <f t="shared" si="254"/>
        <v>-0.88</v>
      </c>
      <c r="BZ1162" s="9">
        <f t="shared" si="255"/>
        <v>2</v>
      </c>
    </row>
    <row r="1163" spans="1:78" ht="15.5" x14ac:dyDescent="0.35">
      <c r="A1163"/>
      <c r="B1163"/>
      <c r="C1163"/>
      <c r="D1163"/>
      <c r="E1163"/>
      <c r="F1163"/>
      <c r="G1163"/>
      <c r="H1163"/>
      <c r="I1163"/>
      <c r="J1163"/>
      <c r="K1163"/>
      <c r="L1163"/>
      <c r="M1163"/>
      <c r="N1163"/>
      <c r="O1163"/>
      <c r="P1163"/>
      <c r="Q1163"/>
      <c r="R1163"/>
      <c r="S1163"/>
      <c r="T1163"/>
      <c r="U1163"/>
      <c r="V1163"/>
      <c r="W1163"/>
      <c r="X1163"/>
      <c r="Y1163"/>
      <c r="Z1163"/>
      <c r="AA1163"/>
      <c r="AB1163"/>
      <c r="AC1163"/>
      <c r="AD1163"/>
      <c r="AE1163"/>
      <c r="AF1163"/>
      <c r="AG1163"/>
      <c r="AH1163"/>
      <c r="AI1163"/>
      <c r="AJ1163"/>
      <c r="AK1163"/>
      <c r="AL1163"/>
      <c r="AM1163"/>
      <c r="AN1163"/>
      <c r="AO1163"/>
      <c r="AP1163"/>
      <c r="AQ1163"/>
      <c r="AR1163"/>
      <c r="AS1163"/>
      <c r="AT1163" s="12">
        <f>VLOOKUP($BR1163,Tables!$D$14:$I$27,2,FALSE)*W1163</f>
        <v>0</v>
      </c>
      <c r="AU1163" s="12">
        <f>VLOOKUP($BR1163,Tables!$D$14:$I$27,3,FALSE)</f>
        <v>0</v>
      </c>
      <c r="AV1163" s="12">
        <f>VLOOKUP($BR1163,Tables!$D$14:$I$27,4,FALSE)*W1163</f>
        <v>0</v>
      </c>
      <c r="AW1163" s="12">
        <f>VLOOKUP($BR1163,Tables!$D$14:$I$27,5,FALSE)*W1163</f>
        <v>0</v>
      </c>
      <c r="AX1163">
        <f>IF(ISERROR(VLOOKUP(V1163,Tables!$A$2:$B$27,2,FALSE))=TRUE,0,VLOOKUP(V1163,Tables!$A$2:$B$27,2,FALSE))*VLOOKUP(BR1163,Tables!$D$14:$J$27,7,FALSE)</f>
        <v>0</v>
      </c>
      <c r="AY1163">
        <f>IF(ISERROR(VLOOKUP(BS1163,Tables!$A$2:$B$31,2,FALSE))=TRUE,0,VLOOKUP(BS1163,Tables!$A$2:$B$31,2,FALSE))</f>
        <v>0</v>
      </c>
      <c r="AZ1163" s="12">
        <f>VLOOKUP($BR1163,Tables!$D$14:$K$27,8,FALSE)</f>
        <v>0</v>
      </c>
      <c r="BA1163" s="12">
        <f>IF(OR(BR1163="T150",BR1163="HYBT150"),W1163*Tables!$L$23,0)</f>
        <v>0</v>
      </c>
      <c r="BB1163" s="12">
        <f>IF(OR(BR1163="T200",BR1163="HYBT200"),W1163*Tables!$E$24,0)</f>
        <v>0</v>
      </c>
      <c r="BC1163" s="14">
        <f t="shared" si="246"/>
        <v>0</v>
      </c>
      <c r="BD1163" s="55" t="str">
        <f t="shared" si="256"/>
        <v/>
      </c>
      <c r="BE1163" s="55" t="str">
        <f t="shared" si="256"/>
        <v/>
      </c>
      <c r="BF1163" s="55" t="str">
        <f t="shared" si="256"/>
        <v/>
      </c>
      <c r="BG1163" s="55" t="str">
        <f t="shared" si="256"/>
        <v/>
      </c>
      <c r="BH1163" s="55" t="str">
        <f t="shared" si="256"/>
        <v/>
      </c>
      <c r="BI1163" s="55" t="str">
        <f t="shared" si="256"/>
        <v/>
      </c>
      <c r="BJ1163" s="55" t="str">
        <f t="shared" si="256"/>
        <v/>
      </c>
      <c r="BK1163" s="55" t="str">
        <f t="shared" si="256"/>
        <v/>
      </c>
      <c r="BL1163" s="55" t="str">
        <f t="shared" si="256"/>
        <v/>
      </c>
      <c r="BM1163" s="55" t="str">
        <f t="shared" si="256"/>
        <v/>
      </c>
      <c r="BN1163" s="55" t="str">
        <f t="shared" si="256"/>
        <v/>
      </c>
      <c r="BO1163" s="55" t="str">
        <f t="shared" si="256"/>
        <v/>
      </c>
      <c r="BP1163" s="55" t="str">
        <f t="shared" si="256"/>
        <v/>
      </c>
      <c r="BQ1163" s="55" t="str">
        <f t="shared" si="256"/>
        <v/>
      </c>
      <c r="BR1163" s="1" t="str">
        <f t="shared" si="247"/>
        <v>Base</v>
      </c>
      <c r="BS1163" s="1" t="str">
        <f t="shared" si="248"/>
        <v/>
      </c>
      <c r="BT1163" s="3">
        <f t="shared" si="249"/>
        <v>1</v>
      </c>
      <c r="BU1163" s="11">
        <f t="shared" si="250"/>
        <v>-0.94</v>
      </c>
      <c r="BV1163" s="11">
        <f t="shared" si="251"/>
        <v>-0.88</v>
      </c>
      <c r="BW1163" s="11">
        <f t="shared" si="252"/>
        <v>0</v>
      </c>
      <c r="BX1163" s="9">
        <f t="shared" si="253"/>
        <v>-0.94</v>
      </c>
      <c r="BY1163" s="9">
        <f t="shared" si="254"/>
        <v>-0.88</v>
      </c>
      <c r="BZ1163" s="9">
        <f t="shared" si="255"/>
        <v>2</v>
      </c>
    </row>
    <row r="1164" spans="1:78" ht="15.5" x14ac:dyDescent="0.35">
      <c r="A1164"/>
      <c r="B1164"/>
      <c r="C1164"/>
      <c r="D1164"/>
      <c r="E1164"/>
      <c r="F1164"/>
      <c r="G1164"/>
      <c r="H1164"/>
      <c r="I1164"/>
      <c r="J1164"/>
      <c r="K1164"/>
      <c r="L1164"/>
      <c r="M1164"/>
      <c r="N1164"/>
      <c r="O1164"/>
      <c r="P1164"/>
      <c r="Q1164"/>
      <c r="R1164"/>
      <c r="S1164"/>
      <c r="T1164"/>
      <c r="U1164"/>
      <c r="V1164"/>
      <c r="W1164"/>
      <c r="X1164"/>
      <c r="Y1164"/>
      <c r="Z1164"/>
      <c r="AA1164"/>
      <c r="AB1164"/>
      <c r="AC1164"/>
      <c r="AD1164"/>
      <c r="AE1164"/>
      <c r="AF1164"/>
      <c r="AG1164"/>
      <c r="AH1164"/>
      <c r="AI1164"/>
      <c r="AJ1164"/>
      <c r="AK1164"/>
      <c r="AL1164"/>
      <c r="AM1164"/>
      <c r="AN1164"/>
      <c r="AO1164"/>
      <c r="AP1164"/>
      <c r="AQ1164"/>
      <c r="AR1164"/>
      <c r="AS1164"/>
      <c r="AT1164" s="12">
        <f>VLOOKUP($BR1164,Tables!$D$14:$I$27,2,FALSE)*W1164</f>
        <v>0</v>
      </c>
      <c r="AU1164" s="12">
        <f>VLOOKUP($BR1164,Tables!$D$14:$I$27,3,FALSE)</f>
        <v>0</v>
      </c>
      <c r="AV1164" s="12">
        <f>VLOOKUP($BR1164,Tables!$D$14:$I$27,4,FALSE)*W1164</f>
        <v>0</v>
      </c>
      <c r="AW1164" s="12">
        <f>VLOOKUP($BR1164,Tables!$D$14:$I$27,5,FALSE)*W1164</f>
        <v>0</v>
      </c>
      <c r="AX1164">
        <f>IF(ISERROR(VLOOKUP(V1164,Tables!$A$2:$B$27,2,FALSE))=TRUE,0,VLOOKUP(V1164,Tables!$A$2:$B$27,2,FALSE))*VLOOKUP(BR1164,Tables!$D$14:$J$27,7,FALSE)</f>
        <v>0</v>
      </c>
      <c r="AY1164">
        <f>IF(ISERROR(VLOOKUP(BS1164,Tables!$A$2:$B$31,2,FALSE))=TRUE,0,VLOOKUP(BS1164,Tables!$A$2:$B$31,2,FALSE))</f>
        <v>0</v>
      </c>
      <c r="AZ1164" s="12">
        <f>VLOOKUP($BR1164,Tables!$D$14:$K$27,8,FALSE)</f>
        <v>0</v>
      </c>
      <c r="BA1164" s="12">
        <f>IF(OR(BR1164="T150",BR1164="HYBT150"),W1164*Tables!$L$23,0)</f>
        <v>0</v>
      </c>
      <c r="BB1164" s="12">
        <f>IF(OR(BR1164="T200",BR1164="HYBT200"),W1164*Tables!$E$24,0)</f>
        <v>0</v>
      </c>
      <c r="BC1164" s="14">
        <f t="shared" si="246"/>
        <v>0</v>
      </c>
      <c r="BD1164" s="55" t="str">
        <f t="shared" si="256"/>
        <v/>
      </c>
      <c r="BE1164" s="55" t="str">
        <f t="shared" si="256"/>
        <v/>
      </c>
      <c r="BF1164" s="55" t="str">
        <f t="shared" si="256"/>
        <v/>
      </c>
      <c r="BG1164" s="55" t="str">
        <f t="shared" si="256"/>
        <v/>
      </c>
      <c r="BH1164" s="55" t="str">
        <f t="shared" si="256"/>
        <v/>
      </c>
      <c r="BI1164" s="55" t="str">
        <f t="shared" si="256"/>
        <v/>
      </c>
      <c r="BJ1164" s="55" t="str">
        <f t="shared" si="256"/>
        <v/>
      </c>
      <c r="BK1164" s="55" t="str">
        <f t="shared" si="256"/>
        <v/>
      </c>
      <c r="BL1164" s="55" t="str">
        <f t="shared" si="256"/>
        <v/>
      </c>
      <c r="BM1164" s="55" t="str">
        <f t="shared" si="256"/>
        <v/>
      </c>
      <c r="BN1164" s="55" t="str">
        <f t="shared" si="256"/>
        <v/>
      </c>
      <c r="BO1164" s="55" t="str">
        <f t="shared" si="256"/>
        <v/>
      </c>
      <c r="BP1164" s="55" t="str">
        <f t="shared" si="256"/>
        <v/>
      </c>
      <c r="BQ1164" s="55" t="str">
        <f t="shared" si="256"/>
        <v/>
      </c>
      <c r="BR1164" s="1" t="str">
        <f t="shared" si="247"/>
        <v>Base</v>
      </c>
      <c r="BS1164" s="1" t="str">
        <f t="shared" si="248"/>
        <v/>
      </c>
      <c r="BT1164" s="3">
        <f t="shared" si="249"/>
        <v>1</v>
      </c>
      <c r="BU1164" s="11">
        <f t="shared" si="250"/>
        <v>-0.94</v>
      </c>
      <c r="BV1164" s="11">
        <f t="shared" si="251"/>
        <v>-0.88</v>
      </c>
      <c r="BW1164" s="11">
        <f t="shared" si="252"/>
        <v>0</v>
      </c>
      <c r="BX1164" s="9">
        <f t="shared" si="253"/>
        <v>-0.94</v>
      </c>
      <c r="BY1164" s="9">
        <f t="shared" si="254"/>
        <v>-0.88</v>
      </c>
      <c r="BZ1164" s="9">
        <f t="shared" si="255"/>
        <v>2</v>
      </c>
    </row>
    <row r="1165" spans="1:78" ht="15.5" x14ac:dyDescent="0.35">
      <c r="A1165"/>
      <c r="B1165"/>
      <c r="C1165"/>
      <c r="D1165"/>
      <c r="E1165"/>
      <c r="F1165"/>
      <c r="G1165"/>
      <c r="H1165"/>
      <c r="I1165"/>
      <c r="J1165"/>
      <c r="K1165"/>
      <c r="L1165"/>
      <c r="M1165"/>
      <c r="N1165"/>
      <c r="O1165"/>
      <c r="P1165"/>
      <c r="Q1165"/>
      <c r="R1165"/>
      <c r="S1165"/>
      <c r="T1165"/>
      <c r="U1165"/>
      <c r="V1165"/>
      <c r="W1165"/>
      <c r="X1165"/>
      <c r="Y1165"/>
      <c r="Z1165"/>
      <c r="AA1165"/>
      <c r="AB1165"/>
      <c r="AC1165"/>
      <c r="AD1165"/>
      <c r="AE1165"/>
      <c r="AF1165"/>
      <c r="AG1165"/>
      <c r="AH1165"/>
      <c r="AI1165"/>
      <c r="AJ1165"/>
      <c r="AK1165"/>
      <c r="AL1165"/>
      <c r="AM1165"/>
      <c r="AN1165"/>
      <c r="AO1165"/>
      <c r="AP1165"/>
      <c r="AQ1165"/>
      <c r="AR1165"/>
      <c r="AS1165"/>
      <c r="AT1165" s="12">
        <f>VLOOKUP($BR1165,Tables!$D$14:$I$27,2,FALSE)*W1165</f>
        <v>0</v>
      </c>
      <c r="AU1165" s="12">
        <f>VLOOKUP($BR1165,Tables!$D$14:$I$27,3,FALSE)</f>
        <v>0</v>
      </c>
      <c r="AV1165" s="12">
        <f>VLOOKUP($BR1165,Tables!$D$14:$I$27,4,FALSE)*W1165</f>
        <v>0</v>
      </c>
      <c r="AW1165" s="12">
        <f>VLOOKUP($BR1165,Tables!$D$14:$I$27,5,FALSE)*W1165</f>
        <v>0</v>
      </c>
      <c r="AX1165">
        <f>IF(ISERROR(VLOOKUP(V1165,Tables!$A$2:$B$27,2,FALSE))=TRUE,0,VLOOKUP(V1165,Tables!$A$2:$B$27,2,FALSE))*VLOOKUP(BR1165,Tables!$D$14:$J$27,7,FALSE)</f>
        <v>0</v>
      </c>
      <c r="AY1165">
        <f>IF(ISERROR(VLOOKUP(BS1165,Tables!$A$2:$B$31,2,FALSE))=TRUE,0,VLOOKUP(BS1165,Tables!$A$2:$B$31,2,FALSE))</f>
        <v>0</v>
      </c>
      <c r="AZ1165" s="12">
        <f>VLOOKUP($BR1165,Tables!$D$14:$K$27,8,FALSE)</f>
        <v>0</v>
      </c>
      <c r="BA1165" s="12">
        <f>IF(OR(BR1165="T150",BR1165="HYBT150"),W1165*Tables!$L$23,0)</f>
        <v>0</v>
      </c>
      <c r="BB1165" s="12">
        <f>IF(OR(BR1165="T200",BR1165="HYBT200"),W1165*Tables!$E$24,0)</f>
        <v>0</v>
      </c>
      <c r="BC1165" s="14">
        <f t="shared" si="246"/>
        <v>0</v>
      </c>
      <c r="BD1165" s="55" t="str">
        <f t="shared" si="256"/>
        <v/>
      </c>
      <c r="BE1165" s="55" t="str">
        <f t="shared" si="256"/>
        <v/>
      </c>
      <c r="BF1165" s="55" t="str">
        <f t="shared" si="256"/>
        <v/>
      </c>
      <c r="BG1165" s="55" t="str">
        <f t="shared" si="256"/>
        <v/>
      </c>
      <c r="BH1165" s="55" t="str">
        <f t="shared" si="256"/>
        <v/>
      </c>
      <c r="BI1165" s="55" t="str">
        <f t="shared" si="256"/>
        <v/>
      </c>
      <c r="BJ1165" s="55" t="str">
        <f t="shared" si="256"/>
        <v/>
      </c>
      <c r="BK1165" s="55" t="str">
        <f t="shared" si="256"/>
        <v/>
      </c>
      <c r="BL1165" s="55" t="str">
        <f t="shared" si="256"/>
        <v/>
      </c>
      <c r="BM1165" s="55" t="str">
        <f t="shared" si="256"/>
        <v/>
      </c>
      <c r="BN1165" s="55" t="str">
        <f t="shared" si="256"/>
        <v/>
      </c>
      <c r="BO1165" s="55" t="str">
        <f t="shared" si="256"/>
        <v/>
      </c>
      <c r="BP1165" s="55" t="str">
        <f t="shared" si="256"/>
        <v/>
      </c>
      <c r="BQ1165" s="55" t="str">
        <f t="shared" si="256"/>
        <v/>
      </c>
      <c r="BR1165" s="1" t="str">
        <f t="shared" si="247"/>
        <v>Base</v>
      </c>
      <c r="BS1165" s="1" t="str">
        <f t="shared" si="248"/>
        <v/>
      </c>
      <c r="BT1165" s="3">
        <f t="shared" si="249"/>
        <v>1</v>
      </c>
      <c r="BU1165" s="11">
        <f t="shared" si="250"/>
        <v>-0.94</v>
      </c>
      <c r="BV1165" s="11">
        <f t="shared" si="251"/>
        <v>-0.88</v>
      </c>
      <c r="BW1165" s="11">
        <f t="shared" si="252"/>
        <v>0</v>
      </c>
      <c r="BX1165" s="9">
        <f t="shared" si="253"/>
        <v>-0.94</v>
      </c>
      <c r="BY1165" s="9">
        <f t="shared" si="254"/>
        <v>-0.88</v>
      </c>
      <c r="BZ1165" s="9">
        <f t="shared" si="255"/>
        <v>2</v>
      </c>
    </row>
    <row r="1166" spans="1:78" ht="15.5" x14ac:dyDescent="0.35">
      <c r="A1166"/>
      <c r="B1166"/>
      <c r="C1166"/>
      <c r="D1166"/>
      <c r="E1166"/>
      <c r="F1166"/>
      <c r="G1166"/>
      <c r="H1166"/>
      <c r="I1166"/>
      <c r="J1166"/>
      <c r="K1166"/>
      <c r="L1166"/>
      <c r="M1166"/>
      <c r="N1166"/>
      <c r="O1166"/>
      <c r="P1166"/>
      <c r="Q1166"/>
      <c r="R1166"/>
      <c r="S1166"/>
      <c r="T1166"/>
      <c r="U1166"/>
      <c r="V1166"/>
      <c r="W1166"/>
      <c r="X1166"/>
      <c r="Y1166"/>
      <c r="Z1166"/>
      <c r="AA1166"/>
      <c r="AB1166"/>
      <c r="AC1166"/>
      <c r="AD1166"/>
      <c r="AE1166"/>
      <c r="AF1166"/>
      <c r="AG1166"/>
      <c r="AH1166"/>
      <c r="AI1166"/>
      <c r="AJ1166"/>
      <c r="AK1166"/>
      <c r="AL1166"/>
      <c r="AM1166"/>
      <c r="AN1166"/>
      <c r="AO1166"/>
      <c r="AP1166"/>
      <c r="AQ1166"/>
      <c r="AR1166"/>
      <c r="AS1166"/>
      <c r="AT1166" s="12">
        <f>VLOOKUP($BR1166,Tables!$D$14:$I$27,2,FALSE)*W1166</f>
        <v>0</v>
      </c>
      <c r="AU1166" s="12">
        <f>VLOOKUP($BR1166,Tables!$D$14:$I$27,3,FALSE)</f>
        <v>0</v>
      </c>
      <c r="AV1166" s="12">
        <f>VLOOKUP($BR1166,Tables!$D$14:$I$27,4,FALSE)*W1166</f>
        <v>0</v>
      </c>
      <c r="AW1166" s="12">
        <f>VLOOKUP($BR1166,Tables!$D$14:$I$27,5,FALSE)*W1166</f>
        <v>0</v>
      </c>
      <c r="AX1166">
        <f>IF(ISERROR(VLOOKUP(V1166,Tables!$A$2:$B$27,2,FALSE))=TRUE,0,VLOOKUP(V1166,Tables!$A$2:$B$27,2,FALSE))*VLOOKUP(BR1166,Tables!$D$14:$J$27,7,FALSE)</f>
        <v>0</v>
      </c>
      <c r="AY1166">
        <f>IF(ISERROR(VLOOKUP(BS1166,Tables!$A$2:$B$31,2,FALSE))=TRUE,0,VLOOKUP(BS1166,Tables!$A$2:$B$31,2,FALSE))</f>
        <v>0</v>
      </c>
      <c r="AZ1166" s="12">
        <f>VLOOKUP($BR1166,Tables!$D$14:$K$27,8,FALSE)</f>
        <v>0</v>
      </c>
      <c r="BA1166" s="12">
        <f>IF(OR(BR1166="T150",BR1166="HYBT150"),W1166*Tables!$L$23,0)</f>
        <v>0</v>
      </c>
      <c r="BB1166" s="12">
        <f>IF(OR(BR1166="T200",BR1166="HYBT200"),W1166*Tables!$E$24,0)</f>
        <v>0</v>
      </c>
      <c r="BC1166" s="14">
        <f t="shared" si="246"/>
        <v>0</v>
      </c>
      <c r="BD1166" s="55" t="str">
        <f t="shared" si="256"/>
        <v/>
      </c>
      <c r="BE1166" s="55" t="str">
        <f t="shared" si="256"/>
        <v/>
      </c>
      <c r="BF1166" s="55" t="str">
        <f t="shared" si="256"/>
        <v/>
      </c>
      <c r="BG1166" s="55" t="str">
        <f t="shared" si="256"/>
        <v/>
      </c>
      <c r="BH1166" s="55" t="str">
        <f t="shared" si="256"/>
        <v/>
      </c>
      <c r="BI1166" s="55" t="str">
        <f t="shared" si="256"/>
        <v/>
      </c>
      <c r="BJ1166" s="55" t="str">
        <f t="shared" si="256"/>
        <v/>
      </c>
      <c r="BK1166" s="55" t="str">
        <f t="shared" si="256"/>
        <v/>
      </c>
      <c r="BL1166" s="55" t="str">
        <f t="shared" si="256"/>
        <v/>
      </c>
      <c r="BM1166" s="55" t="str">
        <f t="shared" si="256"/>
        <v/>
      </c>
      <c r="BN1166" s="55" t="str">
        <f t="shared" si="256"/>
        <v/>
      </c>
      <c r="BO1166" s="55" t="str">
        <f t="shared" si="256"/>
        <v/>
      </c>
      <c r="BP1166" s="55" t="str">
        <f t="shared" si="256"/>
        <v/>
      </c>
      <c r="BQ1166" s="55" t="str">
        <f t="shared" si="256"/>
        <v/>
      </c>
      <c r="BR1166" s="1" t="str">
        <f t="shared" si="247"/>
        <v>Base</v>
      </c>
      <c r="BS1166" s="1" t="str">
        <f t="shared" si="248"/>
        <v/>
      </c>
      <c r="BT1166" s="3">
        <f t="shared" si="249"/>
        <v>1</v>
      </c>
      <c r="BU1166" s="11">
        <f t="shared" si="250"/>
        <v>-0.94</v>
      </c>
      <c r="BV1166" s="11">
        <f t="shared" si="251"/>
        <v>-0.88</v>
      </c>
      <c r="BW1166" s="11">
        <f t="shared" si="252"/>
        <v>0</v>
      </c>
      <c r="BX1166" s="9">
        <f t="shared" si="253"/>
        <v>-0.94</v>
      </c>
      <c r="BY1166" s="9">
        <f t="shared" si="254"/>
        <v>-0.88</v>
      </c>
      <c r="BZ1166" s="9">
        <f t="shared" si="255"/>
        <v>2</v>
      </c>
    </row>
    <row r="1167" spans="1:78" ht="15.5" x14ac:dyDescent="0.35">
      <c r="A1167"/>
      <c r="B1167"/>
      <c r="C1167"/>
      <c r="D1167"/>
      <c r="E1167"/>
      <c r="F1167"/>
      <c r="G1167"/>
      <c r="H1167"/>
      <c r="I1167"/>
      <c r="J1167"/>
      <c r="K1167"/>
      <c r="L1167"/>
      <c r="M1167"/>
      <c r="N1167"/>
      <c r="O1167"/>
      <c r="P1167"/>
      <c r="Q1167"/>
      <c r="R1167"/>
      <c r="S1167"/>
      <c r="T1167"/>
      <c r="U1167"/>
      <c r="V1167"/>
      <c r="W1167"/>
      <c r="X1167"/>
      <c r="Y1167"/>
      <c r="Z1167"/>
      <c r="AA1167"/>
      <c r="AB1167"/>
      <c r="AC1167"/>
      <c r="AD1167"/>
      <c r="AE1167"/>
      <c r="AF1167"/>
      <c r="AG1167"/>
      <c r="AH1167"/>
      <c r="AI1167"/>
      <c r="AJ1167"/>
      <c r="AK1167"/>
      <c r="AL1167"/>
      <c r="AM1167"/>
      <c r="AN1167"/>
      <c r="AO1167"/>
      <c r="AP1167"/>
      <c r="AQ1167"/>
      <c r="AR1167"/>
      <c r="AS1167"/>
      <c r="AT1167" s="12">
        <f>VLOOKUP($BR1167,Tables!$D$14:$I$27,2,FALSE)*W1167</f>
        <v>0</v>
      </c>
      <c r="AU1167" s="12">
        <f>VLOOKUP($BR1167,Tables!$D$14:$I$27,3,FALSE)</f>
        <v>0</v>
      </c>
      <c r="AV1167" s="12">
        <f>VLOOKUP($BR1167,Tables!$D$14:$I$27,4,FALSE)*W1167</f>
        <v>0</v>
      </c>
      <c r="AW1167" s="12">
        <f>VLOOKUP($BR1167,Tables!$D$14:$I$27,5,FALSE)*W1167</f>
        <v>0</v>
      </c>
      <c r="AX1167">
        <f>IF(ISERROR(VLOOKUP(V1167,Tables!$A$2:$B$27,2,FALSE))=TRUE,0,VLOOKUP(V1167,Tables!$A$2:$B$27,2,FALSE))*VLOOKUP(BR1167,Tables!$D$14:$J$27,7,FALSE)</f>
        <v>0</v>
      </c>
      <c r="AY1167">
        <f>IF(ISERROR(VLOOKUP(BS1167,Tables!$A$2:$B$31,2,FALSE))=TRUE,0,VLOOKUP(BS1167,Tables!$A$2:$B$31,2,FALSE))</f>
        <v>0</v>
      </c>
      <c r="AZ1167" s="12">
        <f>VLOOKUP($BR1167,Tables!$D$14:$K$27,8,FALSE)</f>
        <v>0</v>
      </c>
      <c r="BA1167" s="12">
        <f>IF(OR(BR1167="T150",BR1167="HYBT150"),W1167*Tables!$L$23,0)</f>
        <v>0</v>
      </c>
      <c r="BB1167" s="12">
        <f>IF(OR(BR1167="T200",BR1167="HYBT200"),W1167*Tables!$E$24,0)</f>
        <v>0</v>
      </c>
      <c r="BC1167" s="14">
        <f t="shared" si="246"/>
        <v>0</v>
      </c>
      <c r="BD1167" s="55" t="str">
        <f t="shared" si="256"/>
        <v/>
      </c>
      <c r="BE1167" s="55" t="str">
        <f t="shared" si="256"/>
        <v/>
      </c>
      <c r="BF1167" s="55" t="str">
        <f t="shared" si="256"/>
        <v/>
      </c>
      <c r="BG1167" s="55" t="str">
        <f t="shared" si="256"/>
        <v/>
      </c>
      <c r="BH1167" s="55" t="str">
        <f t="shared" si="256"/>
        <v/>
      </c>
      <c r="BI1167" s="55" t="str">
        <f t="shared" si="256"/>
        <v/>
      </c>
      <c r="BJ1167" s="55" t="str">
        <f t="shared" si="256"/>
        <v/>
      </c>
      <c r="BK1167" s="55" t="str">
        <f t="shared" si="256"/>
        <v/>
      </c>
      <c r="BL1167" s="55" t="str">
        <f t="shared" si="256"/>
        <v/>
      </c>
      <c r="BM1167" s="55" t="str">
        <f t="shared" si="256"/>
        <v/>
      </c>
      <c r="BN1167" s="55" t="str">
        <f t="shared" si="256"/>
        <v/>
      </c>
      <c r="BO1167" s="55" t="str">
        <f t="shared" si="256"/>
        <v/>
      </c>
      <c r="BP1167" s="55" t="str">
        <f t="shared" si="256"/>
        <v/>
      </c>
      <c r="BQ1167" s="55" t="str">
        <f t="shared" si="256"/>
        <v/>
      </c>
      <c r="BR1167" s="1" t="str">
        <f t="shared" si="247"/>
        <v>Base</v>
      </c>
      <c r="BS1167" s="1" t="str">
        <f t="shared" si="248"/>
        <v/>
      </c>
      <c r="BT1167" s="3">
        <f t="shared" si="249"/>
        <v>1</v>
      </c>
      <c r="BU1167" s="11">
        <f t="shared" si="250"/>
        <v>-0.94</v>
      </c>
      <c r="BV1167" s="11">
        <f t="shared" si="251"/>
        <v>-0.88</v>
      </c>
      <c r="BW1167" s="11">
        <f t="shared" si="252"/>
        <v>0</v>
      </c>
      <c r="BX1167" s="9">
        <f t="shared" si="253"/>
        <v>-0.94</v>
      </c>
      <c r="BY1167" s="9">
        <f t="shared" si="254"/>
        <v>-0.88</v>
      </c>
      <c r="BZ1167" s="9">
        <f t="shared" si="255"/>
        <v>2</v>
      </c>
    </row>
    <row r="1168" spans="1:78" ht="15.5" x14ac:dyDescent="0.35">
      <c r="A1168"/>
      <c r="B1168"/>
      <c r="C1168"/>
      <c r="D1168"/>
      <c r="E1168"/>
      <c r="F1168"/>
      <c r="G1168"/>
      <c r="H1168"/>
      <c r="I1168"/>
      <c r="J1168"/>
      <c r="K1168"/>
      <c r="L1168"/>
      <c r="M1168"/>
      <c r="N1168"/>
      <c r="O1168"/>
      <c r="P1168"/>
      <c r="Q1168"/>
      <c r="R1168"/>
      <c r="S1168"/>
      <c r="T1168"/>
      <c r="U1168"/>
      <c r="V1168"/>
      <c r="W1168"/>
      <c r="X1168"/>
      <c r="Y1168"/>
      <c r="Z1168"/>
      <c r="AA1168"/>
      <c r="AB1168"/>
      <c r="AC1168"/>
      <c r="AD1168"/>
      <c r="AE1168"/>
      <c r="AF1168"/>
      <c r="AG1168"/>
      <c r="AH1168"/>
      <c r="AI1168"/>
      <c r="AJ1168"/>
      <c r="AK1168"/>
      <c r="AL1168"/>
      <c r="AM1168"/>
      <c r="AN1168"/>
      <c r="AO1168"/>
      <c r="AP1168"/>
      <c r="AQ1168"/>
      <c r="AR1168"/>
      <c r="AS1168"/>
      <c r="AT1168" s="12">
        <f>VLOOKUP($BR1168,Tables!$D$14:$I$27,2,FALSE)*W1168</f>
        <v>0</v>
      </c>
      <c r="AU1168" s="12">
        <f>VLOOKUP($BR1168,Tables!$D$14:$I$27,3,FALSE)</f>
        <v>0</v>
      </c>
      <c r="AV1168" s="12">
        <f>VLOOKUP($BR1168,Tables!$D$14:$I$27,4,FALSE)*W1168</f>
        <v>0</v>
      </c>
      <c r="AW1168" s="12">
        <f>VLOOKUP($BR1168,Tables!$D$14:$I$27,5,FALSE)*W1168</f>
        <v>0</v>
      </c>
      <c r="AX1168">
        <f>IF(ISERROR(VLOOKUP(V1168,Tables!$A$2:$B$27,2,FALSE))=TRUE,0,VLOOKUP(V1168,Tables!$A$2:$B$27,2,FALSE))*VLOOKUP(BR1168,Tables!$D$14:$J$27,7,FALSE)</f>
        <v>0</v>
      </c>
      <c r="AY1168">
        <f>IF(ISERROR(VLOOKUP(BS1168,Tables!$A$2:$B$31,2,FALSE))=TRUE,0,VLOOKUP(BS1168,Tables!$A$2:$B$31,2,FALSE))</f>
        <v>0</v>
      </c>
      <c r="AZ1168" s="12">
        <f>VLOOKUP($BR1168,Tables!$D$14:$K$27,8,FALSE)</f>
        <v>0</v>
      </c>
      <c r="BA1168" s="12">
        <f>IF(OR(BR1168="T150",BR1168="HYBT150"),W1168*Tables!$L$23,0)</f>
        <v>0</v>
      </c>
      <c r="BB1168" s="12">
        <f>IF(OR(BR1168="T200",BR1168="HYBT200"),W1168*Tables!$E$24,0)</f>
        <v>0</v>
      </c>
      <c r="BC1168" s="14">
        <f t="shared" si="246"/>
        <v>0</v>
      </c>
      <c r="BD1168" s="55" t="str">
        <f t="shared" si="256"/>
        <v/>
      </c>
      <c r="BE1168" s="55" t="str">
        <f t="shared" si="256"/>
        <v/>
      </c>
      <c r="BF1168" s="55" t="str">
        <f t="shared" si="256"/>
        <v/>
      </c>
      <c r="BG1168" s="55" t="str">
        <f t="shared" si="256"/>
        <v/>
      </c>
      <c r="BH1168" s="55" t="str">
        <f t="shared" si="256"/>
        <v/>
      </c>
      <c r="BI1168" s="55" t="str">
        <f t="shared" si="256"/>
        <v/>
      </c>
      <c r="BJ1168" s="55" t="str">
        <f t="shared" si="256"/>
        <v/>
      </c>
      <c r="BK1168" s="55" t="str">
        <f t="shared" si="256"/>
        <v/>
      </c>
      <c r="BL1168" s="55" t="str">
        <f t="shared" si="256"/>
        <v/>
      </c>
      <c r="BM1168" s="55" t="str">
        <f t="shared" si="256"/>
        <v/>
      </c>
      <c r="BN1168" s="55" t="str">
        <f t="shared" si="256"/>
        <v/>
      </c>
      <c r="BO1168" s="55" t="str">
        <f t="shared" si="256"/>
        <v/>
      </c>
      <c r="BP1168" s="55" t="str">
        <f t="shared" si="256"/>
        <v/>
      </c>
      <c r="BQ1168" s="55" t="str">
        <f t="shared" si="256"/>
        <v/>
      </c>
      <c r="BR1168" s="1" t="str">
        <f t="shared" si="247"/>
        <v>Base</v>
      </c>
      <c r="BS1168" s="1" t="str">
        <f t="shared" si="248"/>
        <v/>
      </c>
      <c r="BT1168" s="3">
        <f t="shared" si="249"/>
        <v>1</v>
      </c>
      <c r="BU1168" s="11">
        <f t="shared" si="250"/>
        <v>-0.94</v>
      </c>
      <c r="BV1168" s="11">
        <f t="shared" si="251"/>
        <v>-0.88</v>
      </c>
      <c r="BW1168" s="11">
        <f t="shared" si="252"/>
        <v>0</v>
      </c>
      <c r="BX1168" s="9">
        <f t="shared" si="253"/>
        <v>-0.94</v>
      </c>
      <c r="BY1168" s="9">
        <f t="shared" si="254"/>
        <v>-0.88</v>
      </c>
      <c r="BZ1168" s="9">
        <f t="shared" si="255"/>
        <v>2</v>
      </c>
    </row>
    <row r="1169" spans="1:78" ht="15.5" x14ac:dyDescent="0.35">
      <c r="A1169"/>
      <c r="B1169"/>
      <c r="C1169"/>
      <c r="D1169"/>
      <c r="E1169"/>
      <c r="F1169"/>
      <c r="G1169"/>
      <c r="H1169"/>
      <c r="I1169"/>
      <c r="J1169"/>
      <c r="K1169"/>
      <c r="L1169"/>
      <c r="M1169"/>
      <c r="N1169"/>
      <c r="O1169"/>
      <c r="P1169"/>
      <c r="Q1169"/>
      <c r="R1169"/>
      <c r="S1169"/>
      <c r="T1169"/>
      <c r="U1169"/>
      <c r="V1169"/>
      <c r="W1169"/>
      <c r="X1169"/>
      <c r="Y1169"/>
      <c r="Z1169"/>
      <c r="AA1169"/>
      <c r="AB1169"/>
      <c r="AC1169"/>
      <c r="AD1169"/>
      <c r="AE1169"/>
      <c r="AF1169"/>
      <c r="AG1169"/>
      <c r="AH1169"/>
      <c r="AI1169"/>
      <c r="AJ1169"/>
      <c r="AK1169"/>
      <c r="AL1169"/>
      <c r="AM1169"/>
      <c r="AN1169"/>
      <c r="AO1169"/>
      <c r="AP1169"/>
      <c r="AQ1169"/>
      <c r="AR1169"/>
      <c r="AS1169"/>
      <c r="AT1169" s="12">
        <f>VLOOKUP($BR1169,Tables!$D$14:$I$27,2,FALSE)*W1169</f>
        <v>0</v>
      </c>
      <c r="AU1169" s="12">
        <f>VLOOKUP($BR1169,Tables!$D$14:$I$27,3,FALSE)</f>
        <v>0</v>
      </c>
      <c r="AV1169" s="12">
        <f>VLOOKUP($BR1169,Tables!$D$14:$I$27,4,FALSE)*W1169</f>
        <v>0</v>
      </c>
      <c r="AW1169" s="12">
        <f>VLOOKUP($BR1169,Tables!$D$14:$I$27,5,FALSE)*W1169</f>
        <v>0</v>
      </c>
      <c r="AX1169">
        <f>IF(ISERROR(VLOOKUP(V1169,Tables!$A$2:$B$27,2,FALSE))=TRUE,0,VLOOKUP(V1169,Tables!$A$2:$B$27,2,FALSE))*VLOOKUP(BR1169,Tables!$D$14:$J$27,7,FALSE)</f>
        <v>0</v>
      </c>
      <c r="AY1169">
        <f>IF(ISERROR(VLOOKUP(BS1169,Tables!$A$2:$B$31,2,FALSE))=TRUE,0,VLOOKUP(BS1169,Tables!$A$2:$B$31,2,FALSE))</f>
        <v>0</v>
      </c>
      <c r="AZ1169" s="12">
        <f>VLOOKUP($BR1169,Tables!$D$14:$K$27,8,FALSE)</f>
        <v>0</v>
      </c>
      <c r="BA1169" s="12">
        <f>IF(OR(BR1169="T150",BR1169="HYBT150"),W1169*Tables!$L$23,0)</f>
        <v>0</v>
      </c>
      <c r="BB1169" s="12">
        <f>IF(OR(BR1169="T200",BR1169="HYBT200"),W1169*Tables!$E$24,0)</f>
        <v>0</v>
      </c>
      <c r="BC1169" s="14">
        <f t="shared" si="246"/>
        <v>0</v>
      </c>
      <c r="BD1169" s="55" t="str">
        <f t="shared" si="256"/>
        <v/>
      </c>
      <c r="BE1169" s="55" t="str">
        <f t="shared" si="256"/>
        <v/>
      </c>
      <c r="BF1169" s="55" t="str">
        <f t="shared" si="256"/>
        <v/>
      </c>
      <c r="BG1169" s="55" t="str">
        <f t="shared" si="256"/>
        <v/>
      </c>
      <c r="BH1169" s="55" t="str">
        <f t="shared" si="256"/>
        <v/>
      </c>
      <c r="BI1169" s="55" t="str">
        <f t="shared" si="256"/>
        <v/>
      </c>
      <c r="BJ1169" s="55" t="str">
        <f t="shared" si="256"/>
        <v/>
      </c>
      <c r="BK1169" s="55" t="str">
        <f t="shared" si="256"/>
        <v/>
      </c>
      <c r="BL1169" s="55" t="str">
        <f t="shared" si="256"/>
        <v/>
      </c>
      <c r="BM1169" s="55" t="str">
        <f t="shared" si="256"/>
        <v/>
      </c>
      <c r="BN1169" s="55" t="str">
        <f t="shared" si="256"/>
        <v/>
      </c>
      <c r="BO1169" s="55" t="str">
        <f t="shared" si="256"/>
        <v/>
      </c>
      <c r="BP1169" s="55" t="str">
        <f t="shared" si="256"/>
        <v/>
      </c>
      <c r="BQ1169" s="55" t="str">
        <f t="shared" si="256"/>
        <v/>
      </c>
      <c r="BR1169" s="1" t="str">
        <f t="shared" si="247"/>
        <v>Base</v>
      </c>
      <c r="BS1169" s="1" t="str">
        <f t="shared" si="248"/>
        <v/>
      </c>
      <c r="BT1169" s="3">
        <f t="shared" si="249"/>
        <v>1</v>
      </c>
      <c r="BU1169" s="11">
        <f t="shared" si="250"/>
        <v>-0.94</v>
      </c>
      <c r="BV1169" s="11">
        <f t="shared" si="251"/>
        <v>-0.88</v>
      </c>
      <c r="BW1169" s="11">
        <f t="shared" si="252"/>
        <v>0</v>
      </c>
      <c r="BX1169" s="9">
        <f t="shared" si="253"/>
        <v>-0.94</v>
      </c>
      <c r="BY1169" s="9">
        <f t="shared" si="254"/>
        <v>-0.88</v>
      </c>
      <c r="BZ1169" s="9">
        <f t="shared" si="255"/>
        <v>2</v>
      </c>
    </row>
    <row r="1170" spans="1:78" ht="15.5" x14ac:dyDescent="0.35">
      <c r="A1170"/>
      <c r="B1170"/>
      <c r="C1170"/>
      <c r="D1170"/>
      <c r="E1170"/>
      <c r="F1170"/>
      <c r="G1170"/>
      <c r="H1170"/>
      <c r="I1170"/>
      <c r="J1170"/>
      <c r="K1170"/>
      <c r="L1170"/>
      <c r="M1170"/>
      <c r="N1170"/>
      <c r="O1170"/>
      <c r="P1170"/>
      <c r="Q1170"/>
      <c r="R1170"/>
      <c r="S1170"/>
      <c r="T1170"/>
      <c r="U1170"/>
      <c r="V1170"/>
      <c r="W1170"/>
      <c r="X1170"/>
      <c r="Y1170"/>
      <c r="Z1170"/>
      <c r="AA1170"/>
      <c r="AB1170"/>
      <c r="AC1170"/>
      <c r="AD1170"/>
      <c r="AE1170"/>
      <c r="AF1170"/>
      <c r="AG1170"/>
      <c r="AH1170"/>
      <c r="AI1170"/>
      <c r="AJ1170"/>
      <c r="AK1170"/>
      <c r="AL1170"/>
      <c r="AM1170"/>
      <c r="AN1170"/>
      <c r="AO1170"/>
      <c r="AP1170"/>
      <c r="AQ1170"/>
      <c r="AR1170"/>
      <c r="AS1170"/>
      <c r="AT1170" s="12">
        <f>VLOOKUP($BR1170,Tables!$D$14:$I$27,2,FALSE)*W1170</f>
        <v>0</v>
      </c>
      <c r="AU1170" s="12">
        <f>VLOOKUP($BR1170,Tables!$D$14:$I$27,3,FALSE)</f>
        <v>0</v>
      </c>
      <c r="AV1170" s="12">
        <f>VLOOKUP($BR1170,Tables!$D$14:$I$27,4,FALSE)*W1170</f>
        <v>0</v>
      </c>
      <c r="AW1170" s="12">
        <f>VLOOKUP($BR1170,Tables!$D$14:$I$27,5,FALSE)*W1170</f>
        <v>0</v>
      </c>
      <c r="AX1170">
        <f>IF(ISERROR(VLOOKUP(V1170,Tables!$A$2:$B$27,2,FALSE))=TRUE,0,VLOOKUP(V1170,Tables!$A$2:$B$27,2,FALSE))*VLOOKUP(BR1170,Tables!$D$14:$J$27,7,FALSE)</f>
        <v>0</v>
      </c>
      <c r="AY1170">
        <f>IF(ISERROR(VLOOKUP(BS1170,Tables!$A$2:$B$31,2,FALSE))=TRUE,0,VLOOKUP(BS1170,Tables!$A$2:$B$31,2,FALSE))</f>
        <v>0</v>
      </c>
      <c r="AZ1170" s="12">
        <f>VLOOKUP($BR1170,Tables!$D$14:$K$27,8,FALSE)</f>
        <v>0</v>
      </c>
      <c r="BA1170" s="12">
        <f>IF(OR(BR1170="T150",BR1170="HYBT150"),W1170*Tables!$L$23,0)</f>
        <v>0</v>
      </c>
      <c r="BB1170" s="12">
        <f>IF(OR(BR1170="T200",BR1170="HYBT200"),W1170*Tables!$E$24,0)</f>
        <v>0</v>
      </c>
      <c r="BC1170" s="14">
        <f t="shared" si="246"/>
        <v>0</v>
      </c>
      <c r="BD1170" s="55" t="str">
        <f t="shared" si="256"/>
        <v/>
      </c>
      <c r="BE1170" s="55" t="str">
        <f t="shared" si="256"/>
        <v/>
      </c>
      <c r="BF1170" s="55" t="str">
        <f t="shared" si="256"/>
        <v/>
      </c>
      <c r="BG1170" s="55" t="str">
        <f t="shared" si="256"/>
        <v/>
      </c>
      <c r="BH1170" s="55" t="str">
        <f t="shared" si="256"/>
        <v/>
      </c>
      <c r="BI1170" s="55" t="str">
        <f t="shared" si="256"/>
        <v/>
      </c>
      <c r="BJ1170" s="55" t="str">
        <f t="shared" si="256"/>
        <v/>
      </c>
      <c r="BK1170" s="55" t="str">
        <f t="shared" si="256"/>
        <v/>
      </c>
      <c r="BL1170" s="55" t="str">
        <f t="shared" si="256"/>
        <v/>
      </c>
      <c r="BM1170" s="55" t="str">
        <f t="shared" si="256"/>
        <v/>
      </c>
      <c r="BN1170" s="55" t="str">
        <f t="shared" si="256"/>
        <v/>
      </c>
      <c r="BO1170" s="55" t="str">
        <f t="shared" si="256"/>
        <v/>
      </c>
      <c r="BP1170" s="55" t="str">
        <f t="shared" si="256"/>
        <v/>
      </c>
      <c r="BQ1170" s="55" t="str">
        <f t="shared" si="256"/>
        <v/>
      </c>
      <c r="BR1170" s="1" t="str">
        <f t="shared" si="247"/>
        <v>Base</v>
      </c>
      <c r="BS1170" s="1" t="str">
        <f t="shared" si="248"/>
        <v/>
      </c>
      <c r="BT1170" s="3">
        <f t="shared" si="249"/>
        <v>1</v>
      </c>
      <c r="BU1170" s="11">
        <f t="shared" si="250"/>
        <v>-0.94</v>
      </c>
      <c r="BV1170" s="11">
        <f t="shared" si="251"/>
        <v>-0.88</v>
      </c>
      <c r="BW1170" s="11">
        <f t="shared" si="252"/>
        <v>0</v>
      </c>
      <c r="BX1170" s="9">
        <f t="shared" si="253"/>
        <v>-0.94</v>
      </c>
      <c r="BY1170" s="9">
        <f t="shared" si="254"/>
        <v>-0.88</v>
      </c>
      <c r="BZ1170" s="9">
        <f t="shared" si="255"/>
        <v>2</v>
      </c>
    </row>
    <row r="1171" spans="1:78" ht="15.5" x14ac:dyDescent="0.35">
      <c r="A1171"/>
      <c r="B1171"/>
      <c r="C1171"/>
      <c r="D1171"/>
      <c r="E1171"/>
      <c r="F1171"/>
      <c r="G1171"/>
      <c r="H1171"/>
      <c r="I1171"/>
      <c r="J1171"/>
      <c r="K1171"/>
      <c r="L1171"/>
      <c r="M1171"/>
      <c r="N1171"/>
      <c r="O1171"/>
      <c r="P1171"/>
      <c r="Q1171"/>
      <c r="R1171"/>
      <c r="S1171"/>
      <c r="T1171"/>
      <c r="U1171"/>
      <c r="V1171"/>
      <c r="W1171"/>
      <c r="X1171"/>
      <c r="Y1171"/>
      <c r="Z1171"/>
      <c r="AA1171"/>
      <c r="AB1171"/>
      <c r="AC1171"/>
      <c r="AD1171"/>
      <c r="AE1171"/>
      <c r="AF1171"/>
      <c r="AG1171"/>
      <c r="AH1171"/>
      <c r="AI1171"/>
      <c r="AJ1171"/>
      <c r="AK1171"/>
      <c r="AL1171"/>
      <c r="AM1171"/>
      <c r="AN1171"/>
      <c r="AO1171"/>
      <c r="AP1171"/>
      <c r="AQ1171"/>
      <c r="AR1171"/>
      <c r="AS1171"/>
      <c r="AT1171" s="12">
        <f>VLOOKUP($BR1171,Tables!$D$14:$I$27,2,FALSE)*W1171</f>
        <v>0</v>
      </c>
      <c r="AU1171" s="12">
        <f>VLOOKUP($BR1171,Tables!$D$14:$I$27,3,FALSE)</f>
        <v>0</v>
      </c>
      <c r="AV1171" s="12">
        <f>VLOOKUP($BR1171,Tables!$D$14:$I$27,4,FALSE)*W1171</f>
        <v>0</v>
      </c>
      <c r="AW1171" s="12">
        <f>VLOOKUP($BR1171,Tables!$D$14:$I$27,5,FALSE)*W1171</f>
        <v>0</v>
      </c>
      <c r="AX1171">
        <f>IF(ISERROR(VLOOKUP(V1171,Tables!$A$2:$B$27,2,FALSE))=TRUE,0,VLOOKUP(V1171,Tables!$A$2:$B$27,2,FALSE))*VLOOKUP(BR1171,Tables!$D$14:$J$27,7,FALSE)</f>
        <v>0</v>
      </c>
      <c r="AY1171">
        <f>IF(ISERROR(VLOOKUP(BS1171,Tables!$A$2:$B$31,2,FALSE))=TRUE,0,VLOOKUP(BS1171,Tables!$A$2:$B$31,2,FALSE))</f>
        <v>0</v>
      </c>
      <c r="AZ1171" s="12">
        <f>VLOOKUP($BR1171,Tables!$D$14:$K$27,8,FALSE)</f>
        <v>0</v>
      </c>
      <c r="BA1171" s="12">
        <f>IF(OR(BR1171="T150",BR1171="HYBT150"),W1171*Tables!$L$23,0)</f>
        <v>0</v>
      </c>
      <c r="BB1171" s="12">
        <f>IF(OR(BR1171="T200",BR1171="HYBT200"),W1171*Tables!$E$24,0)</f>
        <v>0</v>
      </c>
      <c r="BC1171" s="14">
        <f t="shared" si="246"/>
        <v>0</v>
      </c>
      <c r="BD1171" s="55" t="str">
        <f t="shared" si="256"/>
        <v/>
      </c>
      <c r="BE1171" s="55" t="str">
        <f t="shared" si="256"/>
        <v/>
      </c>
      <c r="BF1171" s="55" t="str">
        <f t="shared" si="256"/>
        <v/>
      </c>
      <c r="BG1171" s="55" t="str">
        <f t="shared" si="256"/>
        <v/>
      </c>
      <c r="BH1171" s="55" t="str">
        <f t="shared" si="256"/>
        <v/>
      </c>
      <c r="BI1171" s="55" t="str">
        <f t="shared" si="256"/>
        <v/>
      </c>
      <c r="BJ1171" s="55" t="str">
        <f t="shared" si="256"/>
        <v/>
      </c>
      <c r="BK1171" s="55" t="str">
        <f t="shared" si="256"/>
        <v/>
      </c>
      <c r="BL1171" s="55" t="str">
        <f t="shared" si="256"/>
        <v/>
      </c>
      <c r="BM1171" s="55" t="str">
        <f t="shared" si="256"/>
        <v/>
      </c>
      <c r="BN1171" s="55" t="str">
        <f t="shared" si="256"/>
        <v/>
      </c>
      <c r="BO1171" s="55" t="str">
        <f t="shared" si="256"/>
        <v/>
      </c>
      <c r="BP1171" s="55" t="str">
        <f t="shared" si="256"/>
        <v/>
      </c>
      <c r="BQ1171" s="55" t="str">
        <f t="shared" si="256"/>
        <v/>
      </c>
      <c r="BR1171" s="1" t="str">
        <f t="shared" si="247"/>
        <v>Base</v>
      </c>
      <c r="BS1171" s="1" t="str">
        <f t="shared" si="248"/>
        <v/>
      </c>
      <c r="BT1171" s="3">
        <f t="shared" si="249"/>
        <v>1</v>
      </c>
      <c r="BU1171" s="11">
        <f t="shared" si="250"/>
        <v>-0.94</v>
      </c>
      <c r="BV1171" s="11">
        <f t="shared" si="251"/>
        <v>-0.88</v>
      </c>
      <c r="BW1171" s="11">
        <f t="shared" si="252"/>
        <v>0</v>
      </c>
      <c r="BX1171" s="9">
        <f t="shared" si="253"/>
        <v>-0.94</v>
      </c>
      <c r="BY1171" s="9">
        <f t="shared" si="254"/>
        <v>-0.88</v>
      </c>
      <c r="BZ1171" s="9">
        <f t="shared" si="255"/>
        <v>2</v>
      </c>
    </row>
    <row r="1172" spans="1:78" ht="15.5" x14ac:dyDescent="0.35">
      <c r="A1172"/>
      <c r="B1172"/>
      <c r="C1172"/>
      <c r="D1172"/>
      <c r="E1172"/>
      <c r="F1172"/>
      <c r="G1172"/>
      <c r="H1172"/>
      <c r="I1172"/>
      <c r="J1172"/>
      <c r="K1172"/>
      <c r="L1172"/>
      <c r="M1172"/>
      <c r="N1172"/>
      <c r="O1172"/>
      <c r="P1172"/>
      <c r="Q1172"/>
      <c r="R1172"/>
      <c r="S1172"/>
      <c r="T1172"/>
      <c r="U1172"/>
      <c r="V1172"/>
      <c r="W1172"/>
      <c r="X1172"/>
      <c r="Y1172"/>
      <c r="Z1172"/>
      <c r="AA1172"/>
      <c r="AB1172"/>
      <c r="AC1172"/>
      <c r="AD1172"/>
      <c r="AE1172"/>
      <c r="AF1172"/>
      <c r="AG1172"/>
      <c r="AH1172"/>
      <c r="AI1172"/>
      <c r="AJ1172"/>
      <c r="AK1172"/>
      <c r="AL1172"/>
      <c r="AM1172"/>
      <c r="AN1172"/>
      <c r="AO1172"/>
      <c r="AP1172"/>
      <c r="AQ1172"/>
      <c r="AR1172"/>
      <c r="AS1172"/>
      <c r="AT1172" s="12">
        <f>VLOOKUP($BR1172,Tables!$D$14:$I$27,2,FALSE)*W1172</f>
        <v>0</v>
      </c>
      <c r="AU1172" s="12">
        <f>VLOOKUP($BR1172,Tables!$D$14:$I$27,3,FALSE)</f>
        <v>0</v>
      </c>
      <c r="AV1172" s="12">
        <f>VLOOKUP($BR1172,Tables!$D$14:$I$27,4,FALSE)*W1172</f>
        <v>0</v>
      </c>
      <c r="AW1172" s="12">
        <f>VLOOKUP($BR1172,Tables!$D$14:$I$27,5,FALSE)*W1172</f>
        <v>0</v>
      </c>
      <c r="AX1172">
        <f>IF(ISERROR(VLOOKUP(V1172,Tables!$A$2:$B$27,2,FALSE))=TRUE,0,VLOOKUP(V1172,Tables!$A$2:$B$27,2,FALSE))*VLOOKUP(BR1172,Tables!$D$14:$J$27,7,FALSE)</f>
        <v>0</v>
      </c>
      <c r="AY1172">
        <f>IF(ISERROR(VLOOKUP(BS1172,Tables!$A$2:$B$31,2,FALSE))=TRUE,0,VLOOKUP(BS1172,Tables!$A$2:$B$31,2,FALSE))</f>
        <v>0</v>
      </c>
      <c r="AZ1172" s="12">
        <f>VLOOKUP($BR1172,Tables!$D$14:$K$27,8,FALSE)</f>
        <v>0</v>
      </c>
      <c r="BA1172" s="12">
        <f>IF(OR(BR1172="T150",BR1172="HYBT150"),W1172*Tables!$L$23,0)</f>
        <v>0</v>
      </c>
      <c r="BB1172" s="12">
        <f>IF(OR(BR1172="T200",BR1172="HYBT200"),W1172*Tables!$E$24,0)</f>
        <v>0</v>
      </c>
      <c r="BC1172" s="14">
        <f t="shared" si="246"/>
        <v>0</v>
      </c>
      <c r="BD1172" s="55" t="str">
        <f t="shared" si="256"/>
        <v/>
      </c>
      <c r="BE1172" s="55" t="str">
        <f t="shared" si="256"/>
        <v/>
      </c>
      <c r="BF1172" s="55" t="str">
        <f t="shared" si="256"/>
        <v/>
      </c>
      <c r="BG1172" s="55" t="str">
        <f t="shared" si="256"/>
        <v/>
      </c>
      <c r="BH1172" s="55" t="str">
        <f t="shared" si="256"/>
        <v/>
      </c>
      <c r="BI1172" s="55" t="str">
        <f t="shared" si="256"/>
        <v/>
      </c>
      <c r="BJ1172" s="55" t="str">
        <f t="shared" si="256"/>
        <v/>
      </c>
      <c r="BK1172" s="55" t="str">
        <f t="shared" si="256"/>
        <v/>
      </c>
      <c r="BL1172" s="55" t="str">
        <f t="shared" si="256"/>
        <v/>
      </c>
      <c r="BM1172" s="55" t="str">
        <f t="shared" si="256"/>
        <v/>
      </c>
      <c r="BN1172" s="55" t="str">
        <f t="shared" si="256"/>
        <v/>
      </c>
      <c r="BO1172" s="55" t="str">
        <f t="shared" si="256"/>
        <v/>
      </c>
      <c r="BP1172" s="55" t="str">
        <f t="shared" si="256"/>
        <v/>
      </c>
      <c r="BQ1172" s="55" t="str">
        <f t="shared" si="256"/>
        <v/>
      </c>
      <c r="BR1172" s="1" t="str">
        <f t="shared" si="247"/>
        <v>Base</v>
      </c>
      <c r="BS1172" s="1" t="str">
        <f t="shared" si="248"/>
        <v/>
      </c>
      <c r="BT1172" s="3">
        <f t="shared" si="249"/>
        <v>1</v>
      </c>
      <c r="BU1172" s="11">
        <f t="shared" si="250"/>
        <v>-0.94</v>
      </c>
      <c r="BV1172" s="11">
        <f t="shared" si="251"/>
        <v>-0.88</v>
      </c>
      <c r="BW1172" s="11">
        <f t="shared" si="252"/>
        <v>0</v>
      </c>
      <c r="BX1172" s="9">
        <f t="shared" si="253"/>
        <v>-0.94</v>
      </c>
      <c r="BY1172" s="9">
        <f t="shared" si="254"/>
        <v>-0.88</v>
      </c>
      <c r="BZ1172" s="9">
        <f t="shared" si="255"/>
        <v>2</v>
      </c>
    </row>
    <row r="1173" spans="1:78" ht="15.5" x14ac:dyDescent="0.35">
      <c r="A1173"/>
      <c r="B1173"/>
      <c r="C1173"/>
      <c r="D1173"/>
      <c r="E1173"/>
      <c r="F1173"/>
      <c r="G1173"/>
      <c r="H1173"/>
      <c r="I1173"/>
      <c r="J1173"/>
      <c r="K1173"/>
      <c r="L1173"/>
      <c r="M1173"/>
      <c r="N1173"/>
      <c r="O1173"/>
      <c r="P1173"/>
      <c r="Q1173"/>
      <c r="R1173"/>
      <c r="S1173"/>
      <c r="T1173"/>
      <c r="U1173"/>
      <c r="V1173"/>
      <c r="W1173"/>
      <c r="X1173"/>
      <c r="Y1173"/>
      <c r="Z1173"/>
      <c r="AA1173"/>
      <c r="AB1173"/>
      <c r="AC1173"/>
      <c r="AD1173"/>
      <c r="AE1173"/>
      <c r="AF1173"/>
      <c r="AG1173"/>
      <c r="AH1173"/>
      <c r="AI1173"/>
      <c r="AJ1173"/>
      <c r="AK1173"/>
      <c r="AL1173"/>
      <c r="AM1173"/>
      <c r="AN1173"/>
      <c r="AO1173"/>
      <c r="AP1173"/>
      <c r="AQ1173"/>
      <c r="AR1173"/>
      <c r="AS1173"/>
      <c r="AT1173" s="12">
        <f>VLOOKUP($BR1173,Tables!$D$14:$I$27,2,FALSE)*W1173</f>
        <v>0</v>
      </c>
      <c r="AU1173" s="12">
        <f>VLOOKUP($BR1173,Tables!$D$14:$I$27,3,FALSE)</f>
        <v>0</v>
      </c>
      <c r="AV1173" s="12">
        <f>VLOOKUP($BR1173,Tables!$D$14:$I$27,4,FALSE)*W1173</f>
        <v>0</v>
      </c>
      <c r="AW1173" s="12">
        <f>VLOOKUP($BR1173,Tables!$D$14:$I$27,5,FALSE)*W1173</f>
        <v>0</v>
      </c>
      <c r="AX1173">
        <f>IF(ISERROR(VLOOKUP(V1173,Tables!$A$2:$B$27,2,FALSE))=TRUE,0,VLOOKUP(V1173,Tables!$A$2:$B$27,2,FALSE))*VLOOKUP(BR1173,Tables!$D$14:$J$27,7,FALSE)</f>
        <v>0</v>
      </c>
      <c r="AY1173">
        <f>IF(ISERROR(VLOOKUP(BS1173,Tables!$A$2:$B$31,2,FALSE))=TRUE,0,VLOOKUP(BS1173,Tables!$A$2:$B$31,2,FALSE))</f>
        <v>0</v>
      </c>
      <c r="AZ1173" s="12">
        <f>VLOOKUP($BR1173,Tables!$D$14:$K$27,8,FALSE)</f>
        <v>0</v>
      </c>
      <c r="BA1173" s="12">
        <f>IF(OR(BR1173="T150",BR1173="HYBT150"),W1173*Tables!$L$23,0)</f>
        <v>0</v>
      </c>
      <c r="BB1173" s="12">
        <f>IF(OR(BR1173="T200",BR1173="HYBT200"),W1173*Tables!$E$24,0)</f>
        <v>0</v>
      </c>
      <c r="BC1173" s="14">
        <f t="shared" si="246"/>
        <v>0</v>
      </c>
      <c r="BD1173" s="55" t="str">
        <f t="shared" si="256"/>
        <v/>
      </c>
      <c r="BE1173" s="55" t="str">
        <f t="shared" si="256"/>
        <v/>
      </c>
      <c r="BF1173" s="55" t="str">
        <f t="shared" si="256"/>
        <v/>
      </c>
      <c r="BG1173" s="55" t="str">
        <f t="shared" si="256"/>
        <v/>
      </c>
      <c r="BH1173" s="55" t="str">
        <f t="shared" si="256"/>
        <v/>
      </c>
      <c r="BI1173" s="55" t="str">
        <f t="shared" si="256"/>
        <v/>
      </c>
      <c r="BJ1173" s="55" t="str">
        <f t="shared" si="256"/>
        <v/>
      </c>
      <c r="BK1173" s="55" t="str">
        <f t="shared" si="256"/>
        <v/>
      </c>
      <c r="BL1173" s="55" t="str">
        <f t="shared" si="256"/>
        <v/>
      </c>
      <c r="BM1173" s="55" t="str">
        <f t="shared" si="256"/>
        <v/>
      </c>
      <c r="BN1173" s="55" t="str">
        <f t="shared" si="256"/>
        <v/>
      </c>
      <c r="BO1173" s="55" t="str">
        <f t="shared" si="256"/>
        <v/>
      </c>
      <c r="BP1173" s="55" t="str">
        <f t="shared" si="256"/>
        <v/>
      </c>
      <c r="BQ1173" s="55" t="str">
        <f t="shared" si="256"/>
        <v/>
      </c>
      <c r="BR1173" s="1" t="str">
        <f t="shared" si="247"/>
        <v>Base</v>
      </c>
      <c r="BS1173" s="1" t="str">
        <f t="shared" si="248"/>
        <v/>
      </c>
      <c r="BT1173" s="3">
        <f t="shared" si="249"/>
        <v>1</v>
      </c>
      <c r="BU1173" s="11">
        <f t="shared" si="250"/>
        <v>-0.94</v>
      </c>
      <c r="BV1173" s="11">
        <f t="shared" si="251"/>
        <v>-0.88</v>
      </c>
      <c r="BW1173" s="11">
        <f t="shared" si="252"/>
        <v>0</v>
      </c>
      <c r="BX1173" s="9">
        <f t="shared" si="253"/>
        <v>-0.94</v>
      </c>
      <c r="BY1173" s="9">
        <f t="shared" si="254"/>
        <v>-0.88</v>
      </c>
      <c r="BZ1173" s="9">
        <f t="shared" si="255"/>
        <v>2</v>
      </c>
    </row>
    <row r="1174" spans="1:78" ht="15.5" x14ac:dyDescent="0.35">
      <c r="A1174"/>
      <c r="B1174"/>
      <c r="C1174"/>
      <c r="D1174"/>
      <c r="E1174"/>
      <c r="F1174"/>
      <c r="G1174"/>
      <c r="H1174"/>
      <c r="I1174"/>
      <c r="J1174"/>
      <c r="K1174"/>
      <c r="L1174"/>
      <c r="M1174"/>
      <c r="N1174"/>
      <c r="O1174"/>
      <c r="P1174"/>
      <c r="Q1174"/>
      <c r="R1174"/>
      <c r="S1174"/>
      <c r="T1174"/>
      <c r="U1174"/>
      <c r="V1174"/>
      <c r="W1174"/>
      <c r="X1174"/>
      <c r="Y1174"/>
      <c r="Z1174"/>
      <c r="AA1174"/>
      <c r="AB1174"/>
      <c r="AC1174"/>
      <c r="AD1174"/>
      <c r="AE1174"/>
      <c r="AF1174"/>
      <c r="AG1174"/>
      <c r="AH1174"/>
      <c r="AI1174"/>
      <c r="AJ1174"/>
      <c r="AK1174"/>
      <c r="AL1174"/>
      <c r="AM1174"/>
      <c r="AN1174"/>
      <c r="AO1174"/>
      <c r="AP1174"/>
      <c r="AQ1174"/>
      <c r="AR1174"/>
      <c r="AS1174"/>
      <c r="AT1174" s="12">
        <f>VLOOKUP($BR1174,Tables!$D$14:$I$27,2,FALSE)*W1174</f>
        <v>0</v>
      </c>
      <c r="AU1174" s="12">
        <f>VLOOKUP($BR1174,Tables!$D$14:$I$27,3,FALSE)</f>
        <v>0</v>
      </c>
      <c r="AV1174" s="12">
        <f>VLOOKUP($BR1174,Tables!$D$14:$I$27,4,FALSE)*W1174</f>
        <v>0</v>
      </c>
      <c r="AW1174" s="12">
        <f>VLOOKUP($BR1174,Tables!$D$14:$I$27,5,FALSE)*W1174</f>
        <v>0</v>
      </c>
      <c r="AX1174">
        <f>IF(ISERROR(VLOOKUP(V1174,Tables!$A$2:$B$27,2,FALSE))=TRUE,0,VLOOKUP(V1174,Tables!$A$2:$B$27,2,FALSE))*VLOOKUP(BR1174,Tables!$D$14:$J$27,7,FALSE)</f>
        <v>0</v>
      </c>
      <c r="AY1174">
        <f>IF(ISERROR(VLOOKUP(BS1174,Tables!$A$2:$B$31,2,FALSE))=TRUE,0,VLOOKUP(BS1174,Tables!$A$2:$B$31,2,FALSE))</f>
        <v>0</v>
      </c>
      <c r="AZ1174" s="12">
        <f>VLOOKUP($BR1174,Tables!$D$14:$K$27,8,FALSE)</f>
        <v>0</v>
      </c>
      <c r="BA1174" s="12">
        <f>IF(OR(BR1174="T150",BR1174="HYBT150"),W1174*Tables!$L$23,0)</f>
        <v>0</v>
      </c>
      <c r="BB1174" s="12">
        <f>IF(OR(BR1174="T200",BR1174="HYBT200"),W1174*Tables!$E$24,0)</f>
        <v>0</v>
      </c>
      <c r="BC1174" s="14">
        <f t="shared" si="246"/>
        <v>0</v>
      </c>
      <c r="BD1174" s="55" t="str">
        <f t="shared" si="256"/>
        <v/>
      </c>
      <c r="BE1174" s="55" t="str">
        <f t="shared" si="256"/>
        <v/>
      </c>
      <c r="BF1174" s="55" t="str">
        <f t="shared" si="256"/>
        <v/>
      </c>
      <c r="BG1174" s="55" t="str">
        <f t="shared" si="256"/>
        <v/>
      </c>
      <c r="BH1174" s="55" t="str">
        <f t="shared" si="256"/>
        <v/>
      </c>
      <c r="BI1174" s="55" t="str">
        <f t="shared" si="256"/>
        <v/>
      </c>
      <c r="BJ1174" s="55" t="str">
        <f t="shared" si="256"/>
        <v/>
      </c>
      <c r="BK1174" s="55" t="str">
        <f t="shared" si="256"/>
        <v/>
      </c>
      <c r="BL1174" s="55" t="str">
        <f t="shared" si="256"/>
        <v/>
      </c>
      <c r="BM1174" s="55" t="str">
        <f t="shared" si="256"/>
        <v/>
      </c>
      <c r="BN1174" s="55" t="str">
        <f t="shared" si="256"/>
        <v/>
      </c>
      <c r="BO1174" s="55" t="str">
        <f t="shared" si="256"/>
        <v/>
      </c>
      <c r="BP1174" s="55" t="str">
        <f t="shared" si="256"/>
        <v/>
      </c>
      <c r="BQ1174" s="55" t="str">
        <f t="shared" si="256"/>
        <v/>
      </c>
      <c r="BR1174" s="1" t="str">
        <f t="shared" si="247"/>
        <v>Base</v>
      </c>
      <c r="BS1174" s="1" t="str">
        <f t="shared" si="248"/>
        <v/>
      </c>
      <c r="BT1174" s="3">
        <f t="shared" si="249"/>
        <v>1</v>
      </c>
      <c r="BU1174" s="11">
        <f t="shared" si="250"/>
        <v>-0.94</v>
      </c>
      <c r="BV1174" s="11">
        <f t="shared" si="251"/>
        <v>-0.88</v>
      </c>
      <c r="BW1174" s="11">
        <f t="shared" si="252"/>
        <v>0</v>
      </c>
      <c r="BX1174" s="9">
        <f t="shared" si="253"/>
        <v>-0.94</v>
      </c>
      <c r="BY1174" s="9">
        <f t="shared" si="254"/>
        <v>-0.88</v>
      </c>
      <c r="BZ1174" s="9">
        <f t="shared" si="255"/>
        <v>2</v>
      </c>
    </row>
    <row r="1175" spans="1:78" ht="15.5" x14ac:dyDescent="0.35">
      <c r="A1175"/>
      <c r="B1175"/>
      <c r="C1175"/>
      <c r="D1175"/>
      <c r="E1175"/>
      <c r="F1175"/>
      <c r="G1175"/>
      <c r="H1175"/>
      <c r="I1175"/>
      <c r="J1175"/>
      <c r="K1175"/>
      <c r="L1175"/>
      <c r="M1175"/>
      <c r="N1175"/>
      <c r="O1175"/>
      <c r="P1175"/>
      <c r="Q1175"/>
      <c r="R1175"/>
      <c r="S1175"/>
      <c r="T1175"/>
      <c r="U1175"/>
      <c r="V1175"/>
      <c r="W1175"/>
      <c r="X1175"/>
      <c r="Y1175"/>
      <c r="Z1175"/>
      <c r="AA1175"/>
      <c r="AB1175"/>
      <c r="AC1175"/>
      <c r="AD1175"/>
      <c r="AE1175"/>
      <c r="AF1175"/>
      <c r="AG1175"/>
      <c r="AH1175"/>
      <c r="AI1175"/>
      <c r="AJ1175"/>
      <c r="AK1175"/>
      <c r="AL1175"/>
      <c r="AM1175"/>
      <c r="AN1175"/>
      <c r="AO1175"/>
      <c r="AP1175"/>
      <c r="AQ1175"/>
      <c r="AR1175"/>
      <c r="AS1175"/>
      <c r="AT1175" s="12">
        <f>VLOOKUP($BR1175,Tables!$D$14:$I$27,2,FALSE)*W1175</f>
        <v>0</v>
      </c>
      <c r="AU1175" s="12">
        <f>VLOOKUP($BR1175,Tables!$D$14:$I$27,3,FALSE)</f>
        <v>0</v>
      </c>
      <c r="AV1175" s="12">
        <f>VLOOKUP($BR1175,Tables!$D$14:$I$27,4,FALSE)*W1175</f>
        <v>0</v>
      </c>
      <c r="AW1175" s="12">
        <f>VLOOKUP($BR1175,Tables!$D$14:$I$27,5,FALSE)*W1175</f>
        <v>0</v>
      </c>
      <c r="AX1175">
        <f>IF(ISERROR(VLOOKUP(V1175,Tables!$A$2:$B$27,2,FALSE))=TRUE,0,VLOOKUP(V1175,Tables!$A$2:$B$27,2,FALSE))*VLOOKUP(BR1175,Tables!$D$14:$J$27,7,FALSE)</f>
        <v>0</v>
      </c>
      <c r="AY1175">
        <f>IF(ISERROR(VLOOKUP(BS1175,Tables!$A$2:$B$31,2,FALSE))=TRUE,0,VLOOKUP(BS1175,Tables!$A$2:$B$31,2,FALSE))</f>
        <v>0</v>
      </c>
      <c r="AZ1175" s="12">
        <f>VLOOKUP($BR1175,Tables!$D$14:$K$27,8,FALSE)</f>
        <v>0</v>
      </c>
      <c r="BA1175" s="12">
        <f>IF(OR(BR1175="T150",BR1175="HYBT150"),W1175*Tables!$L$23,0)</f>
        <v>0</v>
      </c>
      <c r="BB1175" s="12">
        <f>IF(OR(BR1175="T200",BR1175="HYBT200"),W1175*Tables!$E$24,0)</f>
        <v>0</v>
      </c>
      <c r="BC1175" s="14">
        <f t="shared" si="246"/>
        <v>0</v>
      </c>
      <c r="BD1175" s="55" t="str">
        <f t="shared" si="256"/>
        <v/>
      </c>
      <c r="BE1175" s="55" t="str">
        <f t="shared" si="256"/>
        <v/>
      </c>
      <c r="BF1175" s="55" t="str">
        <f t="shared" si="256"/>
        <v/>
      </c>
      <c r="BG1175" s="55" t="str">
        <f t="shared" si="256"/>
        <v/>
      </c>
      <c r="BH1175" s="55" t="str">
        <f t="shared" si="256"/>
        <v/>
      </c>
      <c r="BI1175" s="55" t="str">
        <f t="shared" si="256"/>
        <v/>
      </c>
      <c r="BJ1175" s="55" t="str">
        <f t="shared" si="256"/>
        <v/>
      </c>
      <c r="BK1175" s="55" t="str">
        <f t="shared" si="256"/>
        <v/>
      </c>
      <c r="BL1175" s="55" t="str">
        <f t="shared" si="256"/>
        <v/>
      </c>
      <c r="BM1175" s="55" t="str">
        <f t="shared" si="256"/>
        <v/>
      </c>
      <c r="BN1175" s="55" t="str">
        <f t="shared" si="256"/>
        <v/>
      </c>
      <c r="BO1175" s="55" t="str">
        <f t="shared" si="256"/>
        <v/>
      </c>
      <c r="BP1175" s="55" t="str">
        <f t="shared" si="256"/>
        <v/>
      </c>
      <c r="BQ1175" s="55" t="str">
        <f t="shared" si="256"/>
        <v/>
      </c>
      <c r="BR1175" s="1" t="str">
        <f t="shared" si="247"/>
        <v>Base</v>
      </c>
      <c r="BS1175" s="1" t="str">
        <f t="shared" si="248"/>
        <v/>
      </c>
      <c r="BT1175" s="3">
        <f t="shared" si="249"/>
        <v>1</v>
      </c>
      <c r="BU1175" s="11">
        <f t="shared" si="250"/>
        <v>-0.94</v>
      </c>
      <c r="BV1175" s="11">
        <f t="shared" si="251"/>
        <v>-0.88</v>
      </c>
      <c r="BW1175" s="11">
        <f t="shared" si="252"/>
        <v>0</v>
      </c>
      <c r="BX1175" s="9">
        <f t="shared" si="253"/>
        <v>-0.94</v>
      </c>
      <c r="BY1175" s="9">
        <f t="shared" si="254"/>
        <v>-0.88</v>
      </c>
      <c r="BZ1175" s="9">
        <f t="shared" si="255"/>
        <v>2</v>
      </c>
    </row>
    <row r="1176" spans="1:78" ht="15.5" x14ac:dyDescent="0.35">
      <c r="A1176"/>
      <c r="B1176"/>
      <c r="C1176"/>
      <c r="D1176"/>
      <c r="E1176"/>
      <c r="F1176"/>
      <c r="G1176"/>
      <c r="H1176"/>
      <c r="I1176"/>
      <c r="J1176"/>
      <c r="K1176"/>
      <c r="L1176"/>
      <c r="M1176"/>
      <c r="N1176"/>
      <c r="O1176"/>
      <c r="P1176"/>
      <c r="Q1176"/>
      <c r="R1176"/>
      <c r="S1176"/>
      <c r="T1176"/>
      <c r="U1176"/>
      <c r="V1176"/>
      <c r="W1176"/>
      <c r="X1176"/>
      <c r="Y1176"/>
      <c r="Z1176"/>
      <c r="AA1176"/>
      <c r="AB1176"/>
      <c r="AC1176"/>
      <c r="AD1176"/>
      <c r="AE1176"/>
      <c r="AF1176"/>
      <c r="AG1176"/>
      <c r="AH1176"/>
      <c r="AI1176"/>
      <c r="AJ1176"/>
      <c r="AK1176"/>
      <c r="AL1176"/>
      <c r="AM1176"/>
      <c r="AN1176"/>
      <c r="AO1176"/>
      <c r="AP1176"/>
      <c r="AQ1176"/>
      <c r="AR1176"/>
      <c r="AS1176"/>
      <c r="AT1176" s="12">
        <f>VLOOKUP($BR1176,Tables!$D$14:$I$27,2,FALSE)*W1176</f>
        <v>0</v>
      </c>
      <c r="AU1176" s="12">
        <f>VLOOKUP($BR1176,Tables!$D$14:$I$27,3,FALSE)</f>
        <v>0</v>
      </c>
      <c r="AV1176" s="12">
        <f>VLOOKUP($BR1176,Tables!$D$14:$I$27,4,FALSE)*W1176</f>
        <v>0</v>
      </c>
      <c r="AW1176" s="12">
        <f>VLOOKUP($BR1176,Tables!$D$14:$I$27,5,FALSE)*W1176</f>
        <v>0</v>
      </c>
      <c r="AX1176">
        <f>IF(ISERROR(VLOOKUP(V1176,Tables!$A$2:$B$27,2,FALSE))=TRUE,0,VLOOKUP(V1176,Tables!$A$2:$B$27,2,FALSE))*VLOOKUP(BR1176,Tables!$D$14:$J$27,7,FALSE)</f>
        <v>0</v>
      </c>
      <c r="AY1176">
        <f>IF(ISERROR(VLOOKUP(BS1176,Tables!$A$2:$B$31,2,FALSE))=TRUE,0,VLOOKUP(BS1176,Tables!$A$2:$B$31,2,FALSE))</f>
        <v>0</v>
      </c>
      <c r="AZ1176" s="12">
        <f>VLOOKUP($BR1176,Tables!$D$14:$K$27,8,FALSE)</f>
        <v>0</v>
      </c>
      <c r="BA1176" s="12">
        <f>IF(OR(BR1176="T150",BR1176="HYBT150"),W1176*Tables!$L$23,0)</f>
        <v>0</v>
      </c>
      <c r="BB1176" s="12">
        <f>IF(OR(BR1176="T200",BR1176="HYBT200"),W1176*Tables!$E$24,0)</f>
        <v>0</v>
      </c>
      <c r="BC1176" s="14">
        <f t="shared" si="246"/>
        <v>0</v>
      </c>
      <c r="BD1176" s="55" t="str">
        <f t="shared" si="256"/>
        <v/>
      </c>
      <c r="BE1176" s="55" t="str">
        <f t="shared" si="256"/>
        <v/>
      </c>
      <c r="BF1176" s="55" t="str">
        <f t="shared" si="256"/>
        <v/>
      </c>
      <c r="BG1176" s="55" t="str">
        <f t="shared" si="256"/>
        <v/>
      </c>
      <c r="BH1176" s="55" t="str">
        <f t="shared" si="256"/>
        <v/>
      </c>
      <c r="BI1176" s="55" t="str">
        <f t="shared" si="256"/>
        <v/>
      </c>
      <c r="BJ1176" s="55" t="str">
        <f t="shared" si="256"/>
        <v/>
      </c>
      <c r="BK1176" s="55" t="str">
        <f t="shared" si="256"/>
        <v/>
      </c>
      <c r="BL1176" s="55" t="str">
        <f t="shared" si="256"/>
        <v/>
      </c>
      <c r="BM1176" s="55" t="str">
        <f t="shared" si="256"/>
        <v/>
      </c>
      <c r="BN1176" s="55" t="str">
        <f t="shared" si="256"/>
        <v/>
      </c>
      <c r="BO1176" s="55" t="str">
        <f t="shared" si="256"/>
        <v/>
      </c>
      <c r="BP1176" s="55" t="str">
        <f t="shared" si="256"/>
        <v/>
      </c>
      <c r="BQ1176" s="55" t="str">
        <f t="shared" si="256"/>
        <v/>
      </c>
      <c r="BR1176" s="1" t="str">
        <f t="shared" si="247"/>
        <v>Base</v>
      </c>
      <c r="BS1176" s="1" t="str">
        <f t="shared" si="248"/>
        <v/>
      </c>
      <c r="BT1176" s="3">
        <f t="shared" si="249"/>
        <v>1</v>
      </c>
      <c r="BU1176" s="11">
        <f t="shared" si="250"/>
        <v>-0.94</v>
      </c>
      <c r="BV1176" s="11">
        <f t="shared" si="251"/>
        <v>-0.88</v>
      </c>
      <c r="BW1176" s="11">
        <f t="shared" si="252"/>
        <v>0</v>
      </c>
      <c r="BX1176" s="9">
        <f t="shared" si="253"/>
        <v>-0.94</v>
      </c>
      <c r="BY1176" s="9">
        <f t="shared" si="254"/>
        <v>-0.88</v>
      </c>
      <c r="BZ1176" s="9">
        <f t="shared" si="255"/>
        <v>2</v>
      </c>
    </row>
    <row r="1177" spans="1:78" ht="15.5" x14ac:dyDescent="0.35">
      <c r="A1177"/>
      <c r="B1177"/>
      <c r="C1177"/>
      <c r="D1177"/>
      <c r="E1177"/>
      <c r="F1177"/>
      <c r="G1177"/>
      <c r="H1177"/>
      <c r="I1177"/>
      <c r="J1177"/>
      <c r="K1177"/>
      <c r="L1177"/>
      <c r="M1177"/>
      <c r="N1177"/>
      <c r="O1177"/>
      <c r="P1177"/>
      <c r="Q1177"/>
      <c r="R1177"/>
      <c r="S1177"/>
      <c r="T1177"/>
      <c r="U1177"/>
      <c r="V1177"/>
      <c r="W1177"/>
      <c r="X1177"/>
      <c r="Y1177"/>
      <c r="Z1177"/>
      <c r="AA1177"/>
      <c r="AB1177"/>
      <c r="AC1177"/>
      <c r="AD1177"/>
      <c r="AE1177"/>
      <c r="AF1177"/>
      <c r="AG1177"/>
      <c r="AH1177"/>
      <c r="AI1177"/>
      <c r="AJ1177"/>
      <c r="AK1177"/>
      <c r="AL1177"/>
      <c r="AM1177"/>
      <c r="AN1177"/>
      <c r="AO1177"/>
      <c r="AP1177"/>
      <c r="AQ1177"/>
      <c r="AR1177"/>
      <c r="AS1177"/>
      <c r="AT1177" s="12">
        <f>VLOOKUP($BR1177,Tables!$D$14:$I$27,2,FALSE)*W1177</f>
        <v>0</v>
      </c>
      <c r="AU1177" s="12">
        <f>VLOOKUP($BR1177,Tables!$D$14:$I$27,3,FALSE)</f>
        <v>0</v>
      </c>
      <c r="AV1177" s="12">
        <f>VLOOKUP($BR1177,Tables!$D$14:$I$27,4,FALSE)*W1177</f>
        <v>0</v>
      </c>
      <c r="AW1177" s="12">
        <f>VLOOKUP($BR1177,Tables!$D$14:$I$27,5,FALSE)*W1177</f>
        <v>0</v>
      </c>
      <c r="AX1177">
        <f>IF(ISERROR(VLOOKUP(V1177,Tables!$A$2:$B$27,2,FALSE))=TRUE,0,VLOOKUP(V1177,Tables!$A$2:$B$27,2,FALSE))*VLOOKUP(BR1177,Tables!$D$14:$J$27,7,FALSE)</f>
        <v>0</v>
      </c>
      <c r="AY1177">
        <f>IF(ISERROR(VLOOKUP(BS1177,Tables!$A$2:$B$31,2,FALSE))=TRUE,0,VLOOKUP(BS1177,Tables!$A$2:$B$31,2,FALSE))</f>
        <v>0</v>
      </c>
      <c r="AZ1177" s="12">
        <f>VLOOKUP($BR1177,Tables!$D$14:$K$27,8,FALSE)</f>
        <v>0</v>
      </c>
      <c r="BA1177" s="12">
        <f>IF(OR(BR1177="T150",BR1177="HYBT150"),W1177*Tables!$L$23,0)</f>
        <v>0</v>
      </c>
      <c r="BB1177" s="12">
        <f>IF(OR(BR1177="T200",BR1177="HYBT200"),W1177*Tables!$E$24,0)</f>
        <v>0</v>
      </c>
      <c r="BC1177" s="14">
        <f t="shared" si="246"/>
        <v>0</v>
      </c>
      <c r="BD1177" s="55" t="str">
        <f t="shared" si="256"/>
        <v/>
      </c>
      <c r="BE1177" s="55" t="str">
        <f t="shared" si="256"/>
        <v/>
      </c>
      <c r="BF1177" s="55" t="str">
        <f t="shared" si="256"/>
        <v/>
      </c>
      <c r="BG1177" s="55" t="str">
        <f t="shared" si="256"/>
        <v/>
      </c>
      <c r="BH1177" s="55" t="str">
        <f t="shared" si="256"/>
        <v/>
      </c>
      <c r="BI1177" s="55" t="str">
        <f t="shared" si="256"/>
        <v/>
      </c>
      <c r="BJ1177" s="55" t="str">
        <f t="shared" si="256"/>
        <v/>
      </c>
      <c r="BK1177" s="55" t="str">
        <f t="shared" si="256"/>
        <v/>
      </c>
      <c r="BL1177" s="55" t="str">
        <f t="shared" si="256"/>
        <v/>
      </c>
      <c r="BM1177" s="55" t="str">
        <f t="shared" si="256"/>
        <v/>
      </c>
      <c r="BN1177" s="55" t="str">
        <f t="shared" si="256"/>
        <v/>
      </c>
      <c r="BO1177" s="55" t="str">
        <f t="shared" si="256"/>
        <v/>
      </c>
      <c r="BP1177" s="55" t="str">
        <f t="shared" si="256"/>
        <v/>
      </c>
      <c r="BQ1177" s="55" t="str">
        <f t="shared" si="256"/>
        <v/>
      </c>
      <c r="BR1177" s="1" t="str">
        <f t="shared" si="247"/>
        <v>Base</v>
      </c>
      <c r="BS1177" s="1" t="str">
        <f t="shared" si="248"/>
        <v/>
      </c>
      <c r="BT1177" s="3">
        <f t="shared" si="249"/>
        <v>1</v>
      </c>
      <c r="BU1177" s="11">
        <f t="shared" si="250"/>
        <v>-0.94</v>
      </c>
      <c r="BV1177" s="11">
        <f t="shared" si="251"/>
        <v>-0.88</v>
      </c>
      <c r="BW1177" s="11">
        <f t="shared" si="252"/>
        <v>0</v>
      </c>
      <c r="BX1177" s="9">
        <f t="shared" si="253"/>
        <v>-0.94</v>
      </c>
      <c r="BY1177" s="9">
        <f t="shared" si="254"/>
        <v>-0.88</v>
      </c>
      <c r="BZ1177" s="9">
        <f t="shared" si="255"/>
        <v>2</v>
      </c>
    </row>
    <row r="1178" spans="1:78" ht="15.5" x14ac:dyDescent="0.35">
      <c r="A1178"/>
      <c r="B1178"/>
      <c r="C1178"/>
      <c r="D1178"/>
      <c r="E1178"/>
      <c r="F1178"/>
      <c r="G1178"/>
      <c r="H1178"/>
      <c r="I1178"/>
      <c r="J1178"/>
      <c r="K1178"/>
      <c r="L1178"/>
      <c r="M1178"/>
      <c r="N1178"/>
      <c r="O1178"/>
      <c r="P1178"/>
      <c r="Q1178"/>
      <c r="R1178"/>
      <c r="S1178"/>
      <c r="T1178"/>
      <c r="U1178"/>
      <c r="V1178"/>
      <c r="W1178"/>
      <c r="X1178"/>
      <c r="Y1178"/>
      <c r="Z1178"/>
      <c r="AA1178"/>
      <c r="AB1178"/>
      <c r="AC1178"/>
      <c r="AD1178"/>
      <c r="AE1178"/>
      <c r="AF1178"/>
      <c r="AG1178"/>
      <c r="AH1178"/>
      <c r="AI1178"/>
      <c r="AJ1178"/>
      <c r="AK1178"/>
      <c r="AL1178"/>
      <c r="AM1178"/>
      <c r="AN1178"/>
      <c r="AO1178"/>
      <c r="AP1178"/>
      <c r="AQ1178"/>
      <c r="AR1178"/>
      <c r="AS1178"/>
      <c r="AT1178" s="12">
        <f>VLOOKUP($BR1178,Tables!$D$14:$I$27,2,FALSE)*W1178</f>
        <v>0</v>
      </c>
      <c r="AU1178" s="12">
        <f>VLOOKUP($BR1178,Tables!$D$14:$I$27,3,FALSE)</f>
        <v>0</v>
      </c>
      <c r="AV1178" s="12">
        <f>VLOOKUP($BR1178,Tables!$D$14:$I$27,4,FALSE)*W1178</f>
        <v>0</v>
      </c>
      <c r="AW1178" s="12">
        <f>VLOOKUP($BR1178,Tables!$D$14:$I$27,5,FALSE)*W1178</f>
        <v>0</v>
      </c>
      <c r="AX1178">
        <f>IF(ISERROR(VLOOKUP(V1178,Tables!$A$2:$B$27,2,FALSE))=TRUE,0,VLOOKUP(V1178,Tables!$A$2:$B$27,2,FALSE))*VLOOKUP(BR1178,Tables!$D$14:$J$27,7,FALSE)</f>
        <v>0</v>
      </c>
      <c r="AY1178">
        <f>IF(ISERROR(VLOOKUP(BS1178,Tables!$A$2:$B$31,2,FALSE))=TRUE,0,VLOOKUP(BS1178,Tables!$A$2:$B$31,2,FALSE))</f>
        <v>0</v>
      </c>
      <c r="AZ1178" s="12">
        <f>VLOOKUP($BR1178,Tables!$D$14:$K$27,8,FALSE)</f>
        <v>0</v>
      </c>
      <c r="BA1178" s="12">
        <f>IF(OR(BR1178="T150",BR1178="HYBT150"),W1178*Tables!$L$23,0)</f>
        <v>0</v>
      </c>
      <c r="BB1178" s="12">
        <f>IF(OR(BR1178="T200",BR1178="HYBT200"),W1178*Tables!$E$24,0)</f>
        <v>0</v>
      </c>
      <c r="BC1178" s="14">
        <f t="shared" si="246"/>
        <v>0</v>
      </c>
      <c r="BD1178" s="55" t="str">
        <f t="shared" si="256"/>
        <v/>
      </c>
      <c r="BE1178" s="55" t="str">
        <f t="shared" si="256"/>
        <v/>
      </c>
      <c r="BF1178" s="55" t="str">
        <f t="shared" si="256"/>
        <v/>
      </c>
      <c r="BG1178" s="55" t="str">
        <f t="shared" si="256"/>
        <v/>
      </c>
      <c r="BH1178" s="55" t="str">
        <f t="shared" si="256"/>
        <v/>
      </c>
      <c r="BI1178" s="55" t="str">
        <f t="shared" si="256"/>
        <v/>
      </c>
      <c r="BJ1178" s="55" t="str">
        <f t="shared" si="256"/>
        <v/>
      </c>
      <c r="BK1178" s="55" t="str">
        <f t="shared" si="256"/>
        <v/>
      </c>
      <c r="BL1178" s="55" t="str">
        <f t="shared" si="256"/>
        <v/>
      </c>
      <c r="BM1178" s="55" t="str">
        <f t="shared" si="256"/>
        <v/>
      </c>
      <c r="BN1178" s="55" t="str">
        <f t="shared" ref="BD1178:BQ1196" si="257">IF(ISERROR(SEARCHB(" "&amp;BN$1&amp;" "," "&amp;$L1178&amp;" "))=TRUE,"",BN$1)</f>
        <v/>
      </c>
      <c r="BO1178" s="55" t="str">
        <f t="shared" si="257"/>
        <v/>
      </c>
      <c r="BP1178" s="55" t="str">
        <f t="shared" si="257"/>
        <v/>
      </c>
      <c r="BQ1178" s="55" t="str">
        <f t="shared" si="257"/>
        <v/>
      </c>
      <c r="BR1178" s="1" t="str">
        <f t="shared" si="247"/>
        <v>Base</v>
      </c>
      <c r="BS1178" s="1" t="str">
        <f t="shared" si="248"/>
        <v/>
      </c>
      <c r="BT1178" s="3">
        <f t="shared" si="249"/>
        <v>1</v>
      </c>
      <c r="BU1178" s="11">
        <f t="shared" si="250"/>
        <v>-0.94</v>
      </c>
      <c r="BV1178" s="11">
        <f t="shared" si="251"/>
        <v>-0.88</v>
      </c>
      <c r="BW1178" s="11">
        <f t="shared" si="252"/>
        <v>0</v>
      </c>
      <c r="BX1178" s="9">
        <f t="shared" si="253"/>
        <v>-0.94</v>
      </c>
      <c r="BY1178" s="9">
        <f t="shared" si="254"/>
        <v>-0.88</v>
      </c>
      <c r="BZ1178" s="9">
        <f t="shared" si="255"/>
        <v>2</v>
      </c>
    </row>
    <row r="1179" spans="1:78" ht="15.5" x14ac:dyDescent="0.35">
      <c r="A1179"/>
      <c r="B1179"/>
      <c r="C1179"/>
      <c r="D1179"/>
      <c r="E1179"/>
      <c r="F1179"/>
      <c r="G1179"/>
      <c r="H1179"/>
      <c r="I1179"/>
      <c r="J1179"/>
      <c r="K1179"/>
      <c r="L1179"/>
      <c r="M1179"/>
      <c r="N1179"/>
      <c r="O1179"/>
      <c r="P1179"/>
      <c r="Q1179"/>
      <c r="R1179"/>
      <c r="S1179"/>
      <c r="T1179"/>
      <c r="U1179"/>
      <c r="V1179"/>
      <c r="W1179"/>
      <c r="X1179"/>
      <c r="Y1179"/>
      <c r="Z1179"/>
      <c r="AA1179"/>
      <c r="AB1179"/>
      <c r="AC1179"/>
      <c r="AD1179"/>
      <c r="AE1179"/>
      <c r="AF1179"/>
      <c r="AG1179"/>
      <c r="AH1179"/>
      <c r="AI1179"/>
      <c r="AJ1179"/>
      <c r="AK1179"/>
      <c r="AL1179"/>
      <c r="AM1179"/>
      <c r="AN1179"/>
      <c r="AO1179"/>
      <c r="AP1179"/>
      <c r="AQ1179"/>
      <c r="AR1179"/>
      <c r="AS1179"/>
      <c r="AT1179" s="12">
        <f>VLOOKUP($BR1179,Tables!$D$14:$I$27,2,FALSE)*W1179</f>
        <v>0</v>
      </c>
      <c r="AU1179" s="12">
        <f>VLOOKUP($BR1179,Tables!$D$14:$I$27,3,FALSE)</f>
        <v>0</v>
      </c>
      <c r="AV1179" s="12">
        <f>VLOOKUP($BR1179,Tables!$D$14:$I$27,4,FALSE)*W1179</f>
        <v>0</v>
      </c>
      <c r="AW1179" s="12">
        <f>VLOOKUP($BR1179,Tables!$D$14:$I$27,5,FALSE)*W1179</f>
        <v>0</v>
      </c>
      <c r="AX1179">
        <f>IF(ISERROR(VLOOKUP(V1179,Tables!$A$2:$B$27,2,FALSE))=TRUE,0,VLOOKUP(V1179,Tables!$A$2:$B$27,2,FALSE))*VLOOKUP(BR1179,Tables!$D$14:$J$27,7,FALSE)</f>
        <v>0</v>
      </c>
      <c r="AY1179">
        <f>IF(ISERROR(VLOOKUP(BS1179,Tables!$A$2:$B$31,2,FALSE))=TRUE,0,VLOOKUP(BS1179,Tables!$A$2:$B$31,2,FALSE))</f>
        <v>0</v>
      </c>
      <c r="AZ1179" s="12">
        <f>VLOOKUP($BR1179,Tables!$D$14:$K$27,8,FALSE)</f>
        <v>0</v>
      </c>
      <c r="BA1179" s="12">
        <f>IF(OR(BR1179="T150",BR1179="HYBT150"),W1179*Tables!$L$23,0)</f>
        <v>0</v>
      </c>
      <c r="BB1179" s="12">
        <f>IF(OR(BR1179="T200",BR1179="HYBT200"),W1179*Tables!$E$24,0)</f>
        <v>0</v>
      </c>
      <c r="BC1179" s="14">
        <f t="shared" si="246"/>
        <v>0</v>
      </c>
      <c r="BD1179" s="55" t="str">
        <f t="shared" si="257"/>
        <v/>
      </c>
      <c r="BE1179" s="55" t="str">
        <f t="shared" si="257"/>
        <v/>
      </c>
      <c r="BF1179" s="55" t="str">
        <f t="shared" si="257"/>
        <v/>
      </c>
      <c r="BG1179" s="55" t="str">
        <f t="shared" si="257"/>
        <v/>
      </c>
      <c r="BH1179" s="55" t="str">
        <f t="shared" si="257"/>
        <v/>
      </c>
      <c r="BI1179" s="55" t="str">
        <f t="shared" si="257"/>
        <v/>
      </c>
      <c r="BJ1179" s="55" t="str">
        <f t="shared" si="257"/>
        <v/>
      </c>
      <c r="BK1179" s="55" t="str">
        <f t="shared" si="257"/>
        <v/>
      </c>
      <c r="BL1179" s="55" t="str">
        <f t="shared" si="257"/>
        <v/>
      </c>
      <c r="BM1179" s="55" t="str">
        <f t="shared" si="257"/>
        <v/>
      </c>
      <c r="BN1179" s="55" t="str">
        <f t="shared" si="257"/>
        <v/>
      </c>
      <c r="BO1179" s="55" t="str">
        <f t="shared" si="257"/>
        <v/>
      </c>
      <c r="BP1179" s="55" t="str">
        <f t="shared" si="257"/>
        <v/>
      </c>
      <c r="BQ1179" s="55" t="str">
        <f t="shared" si="257"/>
        <v/>
      </c>
      <c r="BR1179" s="1" t="str">
        <f t="shared" si="247"/>
        <v>Base</v>
      </c>
      <c r="BS1179" s="1" t="str">
        <f t="shared" si="248"/>
        <v/>
      </c>
      <c r="BT1179" s="3">
        <f t="shared" si="249"/>
        <v>1</v>
      </c>
      <c r="BU1179" s="11">
        <f t="shared" si="250"/>
        <v>-0.94</v>
      </c>
      <c r="BV1179" s="11">
        <f t="shared" si="251"/>
        <v>-0.88</v>
      </c>
      <c r="BW1179" s="11">
        <f t="shared" si="252"/>
        <v>0</v>
      </c>
      <c r="BX1179" s="9">
        <f t="shared" si="253"/>
        <v>-0.94</v>
      </c>
      <c r="BY1179" s="9">
        <f t="shared" si="254"/>
        <v>-0.88</v>
      </c>
      <c r="BZ1179" s="9">
        <f t="shared" si="255"/>
        <v>2</v>
      </c>
    </row>
    <row r="1180" spans="1:78" ht="15.5" x14ac:dyDescent="0.35">
      <c r="A1180"/>
      <c r="B1180"/>
      <c r="C1180"/>
      <c r="D1180"/>
      <c r="E1180"/>
      <c r="F1180"/>
      <c r="G1180"/>
      <c r="H1180"/>
      <c r="I1180"/>
      <c r="J1180"/>
      <c r="K1180"/>
      <c r="L1180"/>
      <c r="M1180"/>
      <c r="N1180"/>
      <c r="O1180"/>
      <c r="P1180"/>
      <c r="Q1180"/>
      <c r="R1180"/>
      <c r="S1180"/>
      <c r="T1180"/>
      <c r="U1180"/>
      <c r="V1180"/>
      <c r="W1180"/>
      <c r="X1180"/>
      <c r="Y1180"/>
      <c r="Z1180"/>
      <c r="AA1180"/>
      <c r="AB1180"/>
      <c r="AC1180"/>
      <c r="AD1180"/>
      <c r="AE1180"/>
      <c r="AF1180"/>
      <c r="AG1180"/>
      <c r="AH1180"/>
      <c r="AI1180"/>
      <c r="AJ1180"/>
      <c r="AK1180"/>
      <c r="AL1180"/>
      <c r="AM1180"/>
      <c r="AN1180"/>
      <c r="AO1180"/>
      <c r="AP1180"/>
      <c r="AQ1180"/>
      <c r="AR1180"/>
      <c r="AS1180"/>
      <c r="AT1180" s="12">
        <f>VLOOKUP($BR1180,Tables!$D$14:$I$27,2,FALSE)*W1180</f>
        <v>0</v>
      </c>
      <c r="AU1180" s="12">
        <f>VLOOKUP($BR1180,Tables!$D$14:$I$27,3,FALSE)</f>
        <v>0</v>
      </c>
      <c r="AV1180" s="12">
        <f>VLOOKUP($BR1180,Tables!$D$14:$I$27,4,FALSE)*W1180</f>
        <v>0</v>
      </c>
      <c r="AW1180" s="12">
        <f>VLOOKUP($BR1180,Tables!$D$14:$I$27,5,FALSE)*W1180</f>
        <v>0</v>
      </c>
      <c r="AX1180">
        <f>IF(ISERROR(VLOOKUP(V1180,Tables!$A$2:$B$27,2,FALSE))=TRUE,0,VLOOKUP(V1180,Tables!$A$2:$B$27,2,FALSE))*VLOOKUP(BR1180,Tables!$D$14:$J$27,7,FALSE)</f>
        <v>0</v>
      </c>
      <c r="AY1180">
        <f>IF(ISERROR(VLOOKUP(BS1180,Tables!$A$2:$B$31,2,FALSE))=TRUE,0,VLOOKUP(BS1180,Tables!$A$2:$B$31,2,FALSE))</f>
        <v>0</v>
      </c>
      <c r="AZ1180" s="12">
        <f>VLOOKUP($BR1180,Tables!$D$14:$K$27,8,FALSE)</f>
        <v>0</v>
      </c>
      <c r="BA1180" s="12">
        <f>IF(OR(BR1180="T150",BR1180="HYBT150"),W1180*Tables!$L$23,0)</f>
        <v>0</v>
      </c>
      <c r="BB1180" s="12">
        <f>IF(OR(BR1180="T200",BR1180="HYBT200"),W1180*Tables!$E$24,0)</f>
        <v>0</v>
      </c>
      <c r="BC1180" s="14">
        <f t="shared" si="246"/>
        <v>0</v>
      </c>
      <c r="BD1180" s="55" t="str">
        <f t="shared" si="257"/>
        <v/>
      </c>
      <c r="BE1180" s="55" t="str">
        <f t="shared" si="257"/>
        <v/>
      </c>
      <c r="BF1180" s="55" t="str">
        <f t="shared" si="257"/>
        <v/>
      </c>
      <c r="BG1180" s="55" t="str">
        <f t="shared" si="257"/>
        <v/>
      </c>
      <c r="BH1180" s="55" t="str">
        <f t="shared" si="257"/>
        <v/>
      </c>
      <c r="BI1180" s="55" t="str">
        <f t="shared" si="257"/>
        <v/>
      </c>
      <c r="BJ1180" s="55" t="str">
        <f t="shared" si="257"/>
        <v/>
      </c>
      <c r="BK1180" s="55" t="str">
        <f t="shared" si="257"/>
        <v/>
      </c>
      <c r="BL1180" s="55" t="str">
        <f t="shared" si="257"/>
        <v/>
      </c>
      <c r="BM1180" s="55" t="str">
        <f t="shared" si="257"/>
        <v/>
      </c>
      <c r="BN1180" s="55" t="str">
        <f t="shared" si="257"/>
        <v/>
      </c>
      <c r="BO1180" s="55" t="str">
        <f t="shared" si="257"/>
        <v/>
      </c>
      <c r="BP1180" s="55" t="str">
        <f t="shared" si="257"/>
        <v/>
      </c>
      <c r="BQ1180" s="55" t="str">
        <f t="shared" si="257"/>
        <v/>
      </c>
      <c r="BR1180" s="1" t="str">
        <f t="shared" si="247"/>
        <v>Base</v>
      </c>
      <c r="BS1180" s="1" t="str">
        <f t="shared" si="248"/>
        <v/>
      </c>
      <c r="BT1180" s="3">
        <f t="shared" si="249"/>
        <v>1</v>
      </c>
      <c r="BU1180" s="11">
        <f t="shared" si="250"/>
        <v>-0.94</v>
      </c>
      <c r="BV1180" s="11">
        <f t="shared" si="251"/>
        <v>-0.88</v>
      </c>
      <c r="BW1180" s="11">
        <f t="shared" si="252"/>
        <v>0</v>
      </c>
      <c r="BX1180" s="9">
        <f t="shared" si="253"/>
        <v>-0.94</v>
      </c>
      <c r="BY1180" s="9">
        <f t="shared" si="254"/>
        <v>-0.88</v>
      </c>
      <c r="BZ1180" s="9">
        <f t="shared" si="255"/>
        <v>2</v>
      </c>
    </row>
    <row r="1181" spans="1:78" ht="15.5" x14ac:dyDescent="0.35">
      <c r="A1181"/>
      <c r="B1181"/>
      <c r="C1181"/>
      <c r="D1181"/>
      <c r="E1181"/>
      <c r="F1181"/>
      <c r="G1181"/>
      <c r="H1181"/>
      <c r="I1181"/>
      <c r="J1181"/>
      <c r="K1181"/>
      <c r="L1181"/>
      <c r="M1181"/>
      <c r="N1181"/>
      <c r="O1181"/>
      <c r="P1181"/>
      <c r="Q1181"/>
      <c r="R1181"/>
      <c r="S1181"/>
      <c r="T1181"/>
      <c r="U1181"/>
      <c r="V1181"/>
      <c r="W1181"/>
      <c r="X1181"/>
      <c r="Y1181"/>
      <c r="Z1181"/>
      <c r="AA1181"/>
      <c r="AB1181"/>
      <c r="AC1181"/>
      <c r="AD1181"/>
      <c r="AE1181"/>
      <c r="AF1181"/>
      <c r="AG1181"/>
      <c r="AH1181"/>
      <c r="AI1181"/>
      <c r="AJ1181"/>
      <c r="AK1181"/>
      <c r="AL1181"/>
      <c r="AM1181"/>
      <c r="AN1181"/>
      <c r="AO1181"/>
      <c r="AP1181"/>
      <c r="AQ1181"/>
      <c r="AR1181"/>
      <c r="AS1181"/>
      <c r="AT1181" s="12">
        <f>VLOOKUP($BR1181,Tables!$D$14:$I$27,2,FALSE)*W1181</f>
        <v>0</v>
      </c>
      <c r="AU1181" s="12">
        <f>VLOOKUP($BR1181,Tables!$D$14:$I$27,3,FALSE)</f>
        <v>0</v>
      </c>
      <c r="AV1181" s="12">
        <f>VLOOKUP($BR1181,Tables!$D$14:$I$27,4,FALSE)*W1181</f>
        <v>0</v>
      </c>
      <c r="AW1181" s="12">
        <f>VLOOKUP($BR1181,Tables!$D$14:$I$27,5,FALSE)*W1181</f>
        <v>0</v>
      </c>
      <c r="AX1181">
        <f>IF(ISERROR(VLOOKUP(V1181,Tables!$A$2:$B$27,2,FALSE))=TRUE,0,VLOOKUP(V1181,Tables!$A$2:$B$27,2,FALSE))*VLOOKUP(BR1181,Tables!$D$14:$J$27,7,FALSE)</f>
        <v>0</v>
      </c>
      <c r="AY1181">
        <f>IF(ISERROR(VLOOKUP(BS1181,Tables!$A$2:$B$31,2,FALSE))=TRUE,0,VLOOKUP(BS1181,Tables!$A$2:$B$31,2,FALSE))</f>
        <v>0</v>
      </c>
      <c r="AZ1181" s="12">
        <f>VLOOKUP($BR1181,Tables!$D$14:$K$27,8,FALSE)</f>
        <v>0</v>
      </c>
      <c r="BA1181" s="12">
        <f>IF(OR(BR1181="T150",BR1181="HYBT150"),W1181*Tables!$L$23,0)</f>
        <v>0</v>
      </c>
      <c r="BB1181" s="12">
        <f>IF(OR(BR1181="T200",BR1181="HYBT200"),W1181*Tables!$E$24,0)</f>
        <v>0</v>
      </c>
      <c r="BC1181" s="14">
        <f t="shared" si="246"/>
        <v>0</v>
      </c>
      <c r="BD1181" s="55" t="str">
        <f t="shared" si="257"/>
        <v/>
      </c>
      <c r="BE1181" s="55" t="str">
        <f t="shared" si="257"/>
        <v/>
      </c>
      <c r="BF1181" s="55" t="str">
        <f t="shared" si="257"/>
        <v/>
      </c>
      <c r="BG1181" s="55" t="str">
        <f t="shared" si="257"/>
        <v/>
      </c>
      <c r="BH1181" s="55" t="str">
        <f t="shared" si="257"/>
        <v/>
      </c>
      <c r="BI1181" s="55" t="str">
        <f t="shared" si="257"/>
        <v/>
      </c>
      <c r="BJ1181" s="55" t="str">
        <f t="shared" si="257"/>
        <v/>
      </c>
      <c r="BK1181" s="55" t="str">
        <f t="shared" si="257"/>
        <v/>
      </c>
      <c r="BL1181" s="55" t="str">
        <f t="shared" si="257"/>
        <v/>
      </c>
      <c r="BM1181" s="55" t="str">
        <f t="shared" si="257"/>
        <v/>
      </c>
      <c r="BN1181" s="55" t="str">
        <f t="shared" si="257"/>
        <v/>
      </c>
      <c r="BO1181" s="55" t="str">
        <f t="shared" si="257"/>
        <v/>
      </c>
      <c r="BP1181" s="55" t="str">
        <f t="shared" si="257"/>
        <v/>
      </c>
      <c r="BQ1181" s="55" t="str">
        <f t="shared" si="257"/>
        <v/>
      </c>
      <c r="BR1181" s="1" t="str">
        <f t="shared" si="247"/>
        <v>Base</v>
      </c>
      <c r="BS1181" s="1" t="str">
        <f t="shared" si="248"/>
        <v/>
      </c>
      <c r="BT1181" s="3">
        <f t="shared" si="249"/>
        <v>1</v>
      </c>
      <c r="BU1181" s="11">
        <f t="shared" si="250"/>
        <v>-0.94</v>
      </c>
      <c r="BV1181" s="11">
        <f t="shared" si="251"/>
        <v>-0.88</v>
      </c>
      <c r="BW1181" s="11">
        <f t="shared" si="252"/>
        <v>0</v>
      </c>
      <c r="BX1181" s="9">
        <f t="shared" si="253"/>
        <v>-0.94</v>
      </c>
      <c r="BY1181" s="9">
        <f t="shared" si="254"/>
        <v>-0.88</v>
      </c>
      <c r="BZ1181" s="9">
        <f t="shared" si="255"/>
        <v>2</v>
      </c>
    </row>
    <row r="1182" spans="1:78" ht="15.5" x14ac:dyDescent="0.35">
      <c r="A1182"/>
      <c r="B1182"/>
      <c r="C1182"/>
      <c r="D1182"/>
      <c r="E1182"/>
      <c r="F1182"/>
      <c r="G1182"/>
      <c r="H1182"/>
      <c r="I1182"/>
      <c r="J1182"/>
      <c r="K1182"/>
      <c r="L1182"/>
      <c r="M1182"/>
      <c r="N1182"/>
      <c r="O1182"/>
      <c r="P1182"/>
      <c r="Q1182"/>
      <c r="R1182"/>
      <c r="S1182"/>
      <c r="T1182"/>
      <c r="U1182"/>
      <c r="V1182"/>
      <c r="W1182"/>
      <c r="X1182"/>
      <c r="Y1182"/>
      <c r="Z1182"/>
      <c r="AA1182"/>
      <c r="AB1182"/>
      <c r="AC1182"/>
      <c r="AD1182"/>
      <c r="AE1182"/>
      <c r="AF1182"/>
      <c r="AG1182"/>
      <c r="AH1182"/>
      <c r="AI1182"/>
      <c r="AJ1182"/>
      <c r="AK1182"/>
      <c r="AL1182"/>
      <c r="AM1182"/>
      <c r="AN1182"/>
      <c r="AO1182"/>
      <c r="AP1182"/>
      <c r="AQ1182"/>
      <c r="AR1182"/>
      <c r="AS1182"/>
      <c r="AT1182" s="12">
        <f>VLOOKUP($BR1182,Tables!$D$14:$I$27,2,FALSE)*W1182</f>
        <v>0</v>
      </c>
      <c r="AU1182" s="12">
        <f>VLOOKUP($BR1182,Tables!$D$14:$I$27,3,FALSE)</f>
        <v>0</v>
      </c>
      <c r="AV1182" s="12">
        <f>VLOOKUP($BR1182,Tables!$D$14:$I$27,4,FALSE)*W1182</f>
        <v>0</v>
      </c>
      <c r="AW1182" s="12">
        <f>VLOOKUP($BR1182,Tables!$D$14:$I$27,5,FALSE)*W1182</f>
        <v>0</v>
      </c>
      <c r="AX1182">
        <f>IF(ISERROR(VLOOKUP(V1182,Tables!$A$2:$B$27,2,FALSE))=TRUE,0,VLOOKUP(V1182,Tables!$A$2:$B$27,2,FALSE))*VLOOKUP(BR1182,Tables!$D$14:$J$27,7,FALSE)</f>
        <v>0</v>
      </c>
      <c r="AY1182">
        <f>IF(ISERROR(VLOOKUP(BS1182,Tables!$A$2:$B$31,2,FALSE))=TRUE,0,VLOOKUP(BS1182,Tables!$A$2:$B$31,2,FALSE))</f>
        <v>0</v>
      </c>
      <c r="AZ1182" s="12">
        <f>VLOOKUP($BR1182,Tables!$D$14:$K$27,8,FALSE)</f>
        <v>0</v>
      </c>
      <c r="BA1182" s="12">
        <f>IF(OR(BR1182="T150",BR1182="HYBT150"),W1182*Tables!$L$23,0)</f>
        <v>0</v>
      </c>
      <c r="BB1182" s="12">
        <f>IF(OR(BR1182="T200",BR1182="HYBT200"),W1182*Tables!$E$24,0)</f>
        <v>0</v>
      </c>
      <c r="BC1182" s="14">
        <f t="shared" si="246"/>
        <v>0</v>
      </c>
      <c r="BD1182" s="55" t="str">
        <f t="shared" si="257"/>
        <v/>
      </c>
      <c r="BE1182" s="55" t="str">
        <f t="shared" si="257"/>
        <v/>
      </c>
      <c r="BF1182" s="55" t="str">
        <f t="shared" si="257"/>
        <v/>
      </c>
      <c r="BG1182" s="55" t="str">
        <f t="shared" si="257"/>
        <v/>
      </c>
      <c r="BH1182" s="55" t="str">
        <f t="shared" si="257"/>
        <v/>
      </c>
      <c r="BI1182" s="55" t="str">
        <f t="shared" si="257"/>
        <v/>
      </c>
      <c r="BJ1182" s="55" t="str">
        <f t="shared" si="257"/>
        <v/>
      </c>
      <c r="BK1182" s="55" t="str">
        <f t="shared" si="257"/>
        <v/>
      </c>
      <c r="BL1182" s="55" t="str">
        <f t="shared" si="257"/>
        <v/>
      </c>
      <c r="BM1182" s="55" t="str">
        <f t="shared" si="257"/>
        <v/>
      </c>
      <c r="BN1182" s="55" t="str">
        <f t="shared" si="257"/>
        <v/>
      </c>
      <c r="BO1182" s="55" t="str">
        <f t="shared" si="257"/>
        <v/>
      </c>
      <c r="BP1182" s="55" t="str">
        <f t="shared" si="257"/>
        <v/>
      </c>
      <c r="BQ1182" s="55" t="str">
        <f t="shared" si="257"/>
        <v/>
      </c>
      <c r="BR1182" s="1" t="str">
        <f t="shared" si="247"/>
        <v>Base</v>
      </c>
      <c r="BS1182" s="1" t="str">
        <f t="shared" si="248"/>
        <v/>
      </c>
      <c r="BT1182" s="3">
        <f t="shared" si="249"/>
        <v>1</v>
      </c>
      <c r="BU1182" s="11">
        <f t="shared" si="250"/>
        <v>-0.94</v>
      </c>
      <c r="BV1182" s="11">
        <f t="shared" si="251"/>
        <v>-0.88</v>
      </c>
      <c r="BW1182" s="11">
        <f t="shared" si="252"/>
        <v>0</v>
      </c>
      <c r="BX1182" s="9">
        <f t="shared" si="253"/>
        <v>-0.94</v>
      </c>
      <c r="BY1182" s="9">
        <f t="shared" si="254"/>
        <v>-0.88</v>
      </c>
      <c r="BZ1182" s="9">
        <f t="shared" si="255"/>
        <v>2</v>
      </c>
    </row>
    <row r="1183" spans="1:78" ht="15.5" x14ac:dyDescent="0.35">
      <c r="A1183"/>
      <c r="B1183"/>
      <c r="C1183"/>
      <c r="D1183"/>
      <c r="E1183"/>
      <c r="F1183"/>
      <c r="G1183"/>
      <c r="H1183"/>
      <c r="I1183"/>
      <c r="J1183"/>
      <c r="K1183"/>
      <c r="L1183"/>
      <c r="M1183"/>
      <c r="N1183"/>
      <c r="O1183"/>
      <c r="P1183"/>
      <c r="Q1183"/>
      <c r="R1183"/>
      <c r="S1183"/>
      <c r="T1183"/>
      <c r="U1183"/>
      <c r="V1183"/>
      <c r="W1183"/>
      <c r="X1183"/>
      <c r="Y1183"/>
      <c r="Z1183"/>
      <c r="AA1183"/>
      <c r="AB1183"/>
      <c r="AC1183"/>
      <c r="AD1183"/>
      <c r="AE1183"/>
      <c r="AF1183"/>
      <c r="AG1183"/>
      <c r="AH1183"/>
      <c r="AI1183"/>
      <c r="AJ1183"/>
      <c r="AK1183"/>
      <c r="AL1183"/>
      <c r="AM1183"/>
      <c r="AN1183"/>
      <c r="AO1183"/>
      <c r="AP1183"/>
      <c r="AQ1183"/>
      <c r="AR1183"/>
      <c r="AS1183"/>
      <c r="AT1183" s="12">
        <f>VLOOKUP($BR1183,Tables!$D$14:$I$27,2,FALSE)*W1183</f>
        <v>0</v>
      </c>
      <c r="AU1183" s="12">
        <f>VLOOKUP($BR1183,Tables!$D$14:$I$27,3,FALSE)</f>
        <v>0</v>
      </c>
      <c r="AV1183" s="12">
        <f>VLOOKUP($BR1183,Tables!$D$14:$I$27,4,FALSE)*W1183</f>
        <v>0</v>
      </c>
      <c r="AW1183" s="12">
        <f>VLOOKUP($BR1183,Tables!$D$14:$I$27,5,FALSE)*W1183</f>
        <v>0</v>
      </c>
      <c r="AX1183">
        <f>IF(ISERROR(VLOOKUP(V1183,Tables!$A$2:$B$27,2,FALSE))=TRUE,0,VLOOKUP(V1183,Tables!$A$2:$B$27,2,FALSE))*VLOOKUP(BR1183,Tables!$D$14:$J$27,7,FALSE)</f>
        <v>0</v>
      </c>
      <c r="AY1183">
        <f>IF(ISERROR(VLOOKUP(BS1183,Tables!$A$2:$B$31,2,FALSE))=TRUE,0,VLOOKUP(BS1183,Tables!$A$2:$B$31,2,FALSE))</f>
        <v>0</v>
      </c>
      <c r="AZ1183" s="12">
        <f>VLOOKUP($BR1183,Tables!$D$14:$K$27,8,FALSE)</f>
        <v>0</v>
      </c>
      <c r="BA1183" s="12">
        <f>IF(OR(BR1183="T150",BR1183="HYBT150"),W1183*Tables!$L$23,0)</f>
        <v>0</v>
      </c>
      <c r="BB1183" s="12">
        <f>IF(OR(BR1183="T200",BR1183="HYBT200"),W1183*Tables!$E$24,0)</f>
        <v>0</v>
      </c>
      <c r="BC1183" s="14">
        <f t="shared" si="246"/>
        <v>0</v>
      </c>
      <c r="BD1183" s="55" t="str">
        <f t="shared" si="257"/>
        <v/>
      </c>
      <c r="BE1183" s="55" t="str">
        <f t="shared" si="257"/>
        <v/>
      </c>
      <c r="BF1183" s="55" t="str">
        <f t="shared" si="257"/>
        <v/>
      </c>
      <c r="BG1183" s="55" t="str">
        <f t="shared" si="257"/>
        <v/>
      </c>
      <c r="BH1183" s="55" t="str">
        <f t="shared" si="257"/>
        <v/>
      </c>
      <c r="BI1183" s="55" t="str">
        <f t="shared" si="257"/>
        <v/>
      </c>
      <c r="BJ1183" s="55" t="str">
        <f t="shared" si="257"/>
        <v/>
      </c>
      <c r="BK1183" s="55" t="str">
        <f t="shared" si="257"/>
        <v/>
      </c>
      <c r="BL1183" s="55" t="str">
        <f t="shared" si="257"/>
        <v/>
      </c>
      <c r="BM1183" s="55" t="str">
        <f t="shared" si="257"/>
        <v/>
      </c>
      <c r="BN1183" s="55" t="str">
        <f t="shared" si="257"/>
        <v/>
      </c>
      <c r="BO1183" s="55" t="str">
        <f t="shared" si="257"/>
        <v/>
      </c>
      <c r="BP1183" s="55" t="str">
        <f t="shared" si="257"/>
        <v/>
      </c>
      <c r="BQ1183" s="55" t="str">
        <f t="shared" si="257"/>
        <v/>
      </c>
      <c r="BR1183" s="1" t="str">
        <f t="shared" si="247"/>
        <v>Base</v>
      </c>
      <c r="BS1183" s="1" t="str">
        <f t="shared" si="248"/>
        <v/>
      </c>
      <c r="BT1183" s="3">
        <f t="shared" si="249"/>
        <v>1</v>
      </c>
      <c r="BU1183" s="11">
        <f t="shared" si="250"/>
        <v>-0.94</v>
      </c>
      <c r="BV1183" s="11">
        <f t="shared" si="251"/>
        <v>-0.88</v>
      </c>
      <c r="BW1183" s="11">
        <f t="shared" si="252"/>
        <v>0</v>
      </c>
      <c r="BX1183" s="9">
        <f t="shared" si="253"/>
        <v>-0.94</v>
      </c>
      <c r="BY1183" s="9">
        <f t="shared" si="254"/>
        <v>-0.88</v>
      </c>
      <c r="BZ1183" s="9">
        <f t="shared" si="255"/>
        <v>2</v>
      </c>
    </row>
    <row r="1184" spans="1:78" ht="15.5" x14ac:dyDescent="0.35">
      <c r="A1184"/>
      <c r="B1184"/>
      <c r="C1184"/>
      <c r="D1184"/>
      <c r="E1184"/>
      <c r="F1184"/>
      <c r="G1184"/>
      <c r="H1184"/>
      <c r="I1184"/>
      <c r="J1184"/>
      <c r="K1184"/>
      <c r="L1184"/>
      <c r="M1184"/>
      <c r="N1184"/>
      <c r="O1184"/>
      <c r="P1184"/>
      <c r="Q1184"/>
      <c r="R1184"/>
      <c r="S1184"/>
      <c r="T1184"/>
      <c r="U1184"/>
      <c r="V1184"/>
      <c r="W1184"/>
      <c r="X1184"/>
      <c r="Y1184"/>
      <c r="Z1184"/>
      <c r="AA1184"/>
      <c r="AB1184"/>
      <c r="AC1184"/>
      <c r="AD1184"/>
      <c r="AE1184"/>
      <c r="AF1184"/>
      <c r="AG1184"/>
      <c r="AH1184"/>
      <c r="AI1184"/>
      <c r="AJ1184"/>
      <c r="AK1184"/>
      <c r="AL1184"/>
      <c r="AM1184"/>
      <c r="AN1184"/>
      <c r="AO1184"/>
      <c r="AP1184"/>
      <c r="AQ1184"/>
      <c r="AR1184"/>
      <c r="AS1184"/>
      <c r="AT1184" s="12">
        <f>VLOOKUP($BR1184,Tables!$D$14:$I$27,2,FALSE)*W1184</f>
        <v>0</v>
      </c>
      <c r="AU1184" s="12">
        <f>VLOOKUP($BR1184,Tables!$D$14:$I$27,3,FALSE)</f>
        <v>0</v>
      </c>
      <c r="AV1184" s="12">
        <f>VLOOKUP($BR1184,Tables!$D$14:$I$27,4,FALSE)*W1184</f>
        <v>0</v>
      </c>
      <c r="AW1184" s="12">
        <f>VLOOKUP($BR1184,Tables!$D$14:$I$27,5,FALSE)*W1184</f>
        <v>0</v>
      </c>
      <c r="AX1184">
        <f>IF(ISERROR(VLOOKUP(V1184,Tables!$A$2:$B$27,2,FALSE))=TRUE,0,VLOOKUP(V1184,Tables!$A$2:$B$27,2,FALSE))*VLOOKUP(BR1184,Tables!$D$14:$J$27,7,FALSE)</f>
        <v>0</v>
      </c>
      <c r="AY1184">
        <f>IF(ISERROR(VLOOKUP(BS1184,Tables!$A$2:$B$31,2,FALSE))=TRUE,0,VLOOKUP(BS1184,Tables!$A$2:$B$31,2,FALSE))</f>
        <v>0</v>
      </c>
      <c r="AZ1184" s="12">
        <f>VLOOKUP($BR1184,Tables!$D$14:$K$27,8,FALSE)</f>
        <v>0</v>
      </c>
      <c r="BA1184" s="12">
        <f>IF(OR(BR1184="T150",BR1184="HYBT150"),W1184*Tables!$L$23,0)</f>
        <v>0</v>
      </c>
      <c r="BB1184" s="12">
        <f>IF(OR(BR1184="T200",BR1184="HYBT200"),W1184*Tables!$E$24,0)</f>
        <v>0</v>
      </c>
      <c r="BC1184" s="14">
        <f t="shared" si="246"/>
        <v>0</v>
      </c>
      <c r="BD1184" s="55" t="str">
        <f t="shared" si="257"/>
        <v/>
      </c>
      <c r="BE1184" s="55" t="str">
        <f t="shared" si="257"/>
        <v/>
      </c>
      <c r="BF1184" s="55" t="str">
        <f t="shared" si="257"/>
        <v/>
      </c>
      <c r="BG1184" s="55" t="str">
        <f t="shared" si="257"/>
        <v/>
      </c>
      <c r="BH1184" s="55" t="str">
        <f t="shared" si="257"/>
        <v/>
      </c>
      <c r="BI1184" s="55" t="str">
        <f t="shared" si="257"/>
        <v/>
      </c>
      <c r="BJ1184" s="55" t="str">
        <f t="shared" si="257"/>
        <v/>
      </c>
      <c r="BK1184" s="55" t="str">
        <f t="shared" si="257"/>
        <v/>
      </c>
      <c r="BL1184" s="55" t="str">
        <f t="shared" si="257"/>
        <v/>
      </c>
      <c r="BM1184" s="55" t="str">
        <f t="shared" si="257"/>
        <v/>
      </c>
      <c r="BN1184" s="55" t="str">
        <f t="shared" si="257"/>
        <v/>
      </c>
      <c r="BO1184" s="55" t="str">
        <f t="shared" si="257"/>
        <v/>
      </c>
      <c r="BP1184" s="55" t="str">
        <f t="shared" si="257"/>
        <v/>
      </c>
      <c r="BQ1184" s="55" t="str">
        <f t="shared" si="257"/>
        <v/>
      </c>
      <c r="BR1184" s="1" t="str">
        <f t="shared" si="247"/>
        <v>Base</v>
      </c>
      <c r="BS1184" s="1" t="str">
        <f t="shared" si="248"/>
        <v/>
      </c>
      <c r="BT1184" s="3">
        <f t="shared" si="249"/>
        <v>1</v>
      </c>
      <c r="BU1184" s="11">
        <f t="shared" si="250"/>
        <v>-0.94</v>
      </c>
      <c r="BV1184" s="11">
        <f t="shared" si="251"/>
        <v>-0.88</v>
      </c>
      <c r="BW1184" s="11">
        <f t="shared" si="252"/>
        <v>0</v>
      </c>
      <c r="BX1184" s="9">
        <f t="shared" si="253"/>
        <v>-0.94</v>
      </c>
      <c r="BY1184" s="9">
        <f t="shared" si="254"/>
        <v>-0.88</v>
      </c>
      <c r="BZ1184" s="9">
        <f t="shared" si="255"/>
        <v>2</v>
      </c>
    </row>
    <row r="1185" spans="1:78" ht="15.5" x14ac:dyDescent="0.35">
      <c r="A1185"/>
      <c r="B1185"/>
      <c r="C1185"/>
      <c r="D1185"/>
      <c r="E1185"/>
      <c r="F1185"/>
      <c r="G1185"/>
      <c r="H1185"/>
      <c r="I1185"/>
      <c r="J1185"/>
      <c r="K1185"/>
      <c r="L1185"/>
      <c r="M1185"/>
      <c r="N1185"/>
      <c r="O1185"/>
      <c r="P1185"/>
      <c r="Q1185"/>
      <c r="R1185"/>
      <c r="S1185"/>
      <c r="T1185"/>
      <c r="U1185"/>
      <c r="V1185"/>
      <c r="W1185"/>
      <c r="X1185"/>
      <c r="Y1185"/>
      <c r="Z1185"/>
      <c r="AA1185"/>
      <c r="AB1185"/>
      <c r="AC1185"/>
      <c r="AD1185"/>
      <c r="AE1185"/>
      <c r="AF1185"/>
      <c r="AG1185"/>
      <c r="AH1185"/>
      <c r="AI1185"/>
      <c r="AJ1185"/>
      <c r="AK1185"/>
      <c r="AL1185"/>
      <c r="AM1185"/>
      <c r="AN1185"/>
      <c r="AO1185"/>
      <c r="AP1185"/>
      <c r="AQ1185"/>
      <c r="AR1185"/>
      <c r="AS1185"/>
      <c r="AT1185" s="12">
        <f>VLOOKUP($BR1185,Tables!$D$14:$I$27,2,FALSE)*W1185</f>
        <v>0</v>
      </c>
      <c r="AU1185" s="12">
        <f>VLOOKUP($BR1185,Tables!$D$14:$I$27,3,FALSE)</f>
        <v>0</v>
      </c>
      <c r="AV1185" s="12">
        <f>VLOOKUP($BR1185,Tables!$D$14:$I$27,4,FALSE)*W1185</f>
        <v>0</v>
      </c>
      <c r="AW1185" s="12">
        <f>VLOOKUP($BR1185,Tables!$D$14:$I$27,5,FALSE)*W1185</f>
        <v>0</v>
      </c>
      <c r="AX1185">
        <f>IF(ISERROR(VLOOKUP(V1185,Tables!$A$2:$B$27,2,FALSE))=TRUE,0,VLOOKUP(V1185,Tables!$A$2:$B$27,2,FALSE))*VLOOKUP(BR1185,Tables!$D$14:$J$27,7,FALSE)</f>
        <v>0</v>
      </c>
      <c r="AY1185">
        <f>IF(ISERROR(VLOOKUP(BS1185,Tables!$A$2:$B$31,2,FALSE))=TRUE,0,VLOOKUP(BS1185,Tables!$A$2:$B$31,2,FALSE))</f>
        <v>0</v>
      </c>
      <c r="AZ1185" s="12">
        <f>VLOOKUP($BR1185,Tables!$D$14:$K$27,8,FALSE)</f>
        <v>0</v>
      </c>
      <c r="BA1185" s="12">
        <f>IF(OR(BR1185="T150",BR1185="HYBT150"),W1185*Tables!$L$23,0)</f>
        <v>0</v>
      </c>
      <c r="BB1185" s="12">
        <f>IF(OR(BR1185="T200",BR1185="HYBT200"),W1185*Tables!$E$24,0)</f>
        <v>0</v>
      </c>
      <c r="BC1185" s="14">
        <f t="shared" si="246"/>
        <v>0</v>
      </c>
      <c r="BD1185" s="55" t="str">
        <f t="shared" si="257"/>
        <v/>
      </c>
      <c r="BE1185" s="55" t="str">
        <f t="shared" si="257"/>
        <v/>
      </c>
      <c r="BF1185" s="55" t="str">
        <f t="shared" si="257"/>
        <v/>
      </c>
      <c r="BG1185" s="55" t="str">
        <f t="shared" si="257"/>
        <v/>
      </c>
      <c r="BH1185" s="55" t="str">
        <f t="shared" si="257"/>
        <v/>
      </c>
      <c r="BI1185" s="55" t="str">
        <f t="shared" si="257"/>
        <v/>
      </c>
      <c r="BJ1185" s="55" t="str">
        <f t="shared" si="257"/>
        <v/>
      </c>
      <c r="BK1185" s="55" t="str">
        <f t="shared" si="257"/>
        <v/>
      </c>
      <c r="BL1185" s="55" t="str">
        <f t="shared" si="257"/>
        <v/>
      </c>
      <c r="BM1185" s="55" t="str">
        <f t="shared" si="257"/>
        <v/>
      </c>
      <c r="BN1185" s="55" t="str">
        <f t="shared" si="257"/>
        <v/>
      </c>
      <c r="BO1185" s="55" t="str">
        <f t="shared" si="257"/>
        <v/>
      </c>
      <c r="BP1185" s="55" t="str">
        <f t="shared" si="257"/>
        <v/>
      </c>
      <c r="BQ1185" s="55" t="str">
        <f t="shared" si="257"/>
        <v/>
      </c>
      <c r="BR1185" s="1" t="str">
        <f t="shared" si="247"/>
        <v>Base</v>
      </c>
      <c r="BS1185" s="1" t="str">
        <f t="shared" si="248"/>
        <v/>
      </c>
      <c r="BT1185" s="3">
        <f t="shared" si="249"/>
        <v>1</v>
      </c>
      <c r="BU1185" s="11">
        <f t="shared" si="250"/>
        <v>-0.94</v>
      </c>
      <c r="BV1185" s="11">
        <f t="shared" si="251"/>
        <v>-0.88</v>
      </c>
      <c r="BW1185" s="11">
        <f t="shared" si="252"/>
        <v>0</v>
      </c>
      <c r="BX1185" s="9">
        <f t="shared" si="253"/>
        <v>-0.94</v>
      </c>
      <c r="BY1185" s="9">
        <f t="shared" si="254"/>
        <v>-0.88</v>
      </c>
      <c r="BZ1185" s="9">
        <f t="shared" si="255"/>
        <v>2</v>
      </c>
    </row>
    <row r="1186" spans="1:78" ht="15.5" x14ac:dyDescent="0.35">
      <c r="A1186"/>
      <c r="B1186"/>
      <c r="C1186"/>
      <c r="D1186"/>
      <c r="E1186"/>
      <c r="F1186"/>
      <c r="G1186"/>
      <c r="H1186"/>
      <c r="I1186"/>
      <c r="J1186"/>
      <c r="K1186"/>
      <c r="L1186"/>
      <c r="M1186"/>
      <c r="N1186"/>
      <c r="O1186"/>
      <c r="P1186"/>
      <c r="Q1186"/>
      <c r="R1186"/>
      <c r="S1186"/>
      <c r="T1186"/>
      <c r="U1186"/>
      <c r="V1186"/>
      <c r="W1186"/>
      <c r="X1186"/>
      <c r="Y1186"/>
      <c r="Z1186"/>
      <c r="AA1186"/>
      <c r="AB1186"/>
      <c r="AC1186"/>
      <c r="AD1186"/>
      <c r="AE1186"/>
      <c r="AF1186"/>
      <c r="AG1186"/>
      <c r="AH1186"/>
      <c r="AI1186"/>
      <c r="AJ1186"/>
      <c r="AK1186"/>
      <c r="AL1186"/>
      <c r="AM1186"/>
      <c r="AN1186"/>
      <c r="AO1186"/>
      <c r="AP1186"/>
      <c r="AQ1186"/>
      <c r="AR1186"/>
      <c r="AS1186"/>
      <c r="AT1186" s="12">
        <f>VLOOKUP($BR1186,Tables!$D$14:$I$27,2,FALSE)*W1186</f>
        <v>0</v>
      </c>
      <c r="AU1186" s="12">
        <f>VLOOKUP($BR1186,Tables!$D$14:$I$27,3,FALSE)</f>
        <v>0</v>
      </c>
      <c r="AV1186" s="12">
        <f>VLOOKUP($BR1186,Tables!$D$14:$I$27,4,FALSE)*W1186</f>
        <v>0</v>
      </c>
      <c r="AW1186" s="12">
        <f>VLOOKUP($BR1186,Tables!$D$14:$I$27,5,FALSE)*W1186</f>
        <v>0</v>
      </c>
      <c r="AX1186">
        <f>IF(ISERROR(VLOOKUP(V1186,Tables!$A$2:$B$27,2,FALSE))=TRUE,0,VLOOKUP(V1186,Tables!$A$2:$B$27,2,FALSE))*VLOOKUP(BR1186,Tables!$D$14:$J$27,7,FALSE)</f>
        <v>0</v>
      </c>
      <c r="AY1186">
        <f>IF(ISERROR(VLOOKUP(BS1186,Tables!$A$2:$B$31,2,FALSE))=TRUE,0,VLOOKUP(BS1186,Tables!$A$2:$B$31,2,FALSE))</f>
        <v>0</v>
      </c>
      <c r="AZ1186" s="12">
        <f>VLOOKUP($BR1186,Tables!$D$14:$K$27,8,FALSE)</f>
        <v>0</v>
      </c>
      <c r="BA1186" s="12">
        <f>IF(OR(BR1186="T150",BR1186="HYBT150"),W1186*Tables!$L$23,0)</f>
        <v>0</v>
      </c>
      <c r="BB1186" s="12">
        <f>IF(OR(BR1186="T200",BR1186="HYBT200"),W1186*Tables!$E$24,0)</f>
        <v>0</v>
      </c>
      <c r="BC1186" s="14">
        <f t="shared" si="246"/>
        <v>0</v>
      </c>
      <c r="BD1186" s="55" t="str">
        <f t="shared" si="257"/>
        <v/>
      </c>
      <c r="BE1186" s="55" t="str">
        <f t="shared" si="257"/>
        <v/>
      </c>
      <c r="BF1186" s="55" t="str">
        <f t="shared" si="257"/>
        <v/>
      </c>
      <c r="BG1186" s="55" t="str">
        <f t="shared" si="257"/>
        <v/>
      </c>
      <c r="BH1186" s="55" t="str">
        <f t="shared" si="257"/>
        <v/>
      </c>
      <c r="BI1186" s="55" t="str">
        <f t="shared" si="257"/>
        <v/>
      </c>
      <c r="BJ1186" s="55" t="str">
        <f t="shared" si="257"/>
        <v/>
      </c>
      <c r="BK1186" s="55" t="str">
        <f t="shared" si="257"/>
        <v/>
      </c>
      <c r="BL1186" s="55" t="str">
        <f t="shared" si="257"/>
        <v/>
      </c>
      <c r="BM1186" s="55" t="str">
        <f t="shared" si="257"/>
        <v/>
      </c>
      <c r="BN1186" s="55" t="str">
        <f t="shared" si="257"/>
        <v/>
      </c>
      <c r="BO1186" s="55" t="str">
        <f t="shared" si="257"/>
        <v/>
      </c>
      <c r="BP1186" s="55" t="str">
        <f t="shared" si="257"/>
        <v/>
      </c>
      <c r="BQ1186" s="55" t="str">
        <f t="shared" si="257"/>
        <v/>
      </c>
      <c r="BR1186" s="1" t="str">
        <f t="shared" si="247"/>
        <v>Base</v>
      </c>
      <c r="BS1186" s="1" t="str">
        <f t="shared" si="248"/>
        <v/>
      </c>
      <c r="BT1186" s="3">
        <f t="shared" si="249"/>
        <v>1</v>
      </c>
      <c r="BU1186" s="11">
        <f t="shared" si="250"/>
        <v>-0.94</v>
      </c>
      <c r="BV1186" s="11">
        <f t="shared" si="251"/>
        <v>-0.88</v>
      </c>
      <c r="BW1186" s="11">
        <f t="shared" si="252"/>
        <v>0</v>
      </c>
      <c r="BX1186" s="9">
        <f t="shared" si="253"/>
        <v>-0.94</v>
      </c>
      <c r="BY1186" s="9">
        <f t="shared" si="254"/>
        <v>-0.88</v>
      </c>
      <c r="BZ1186" s="9">
        <f t="shared" si="255"/>
        <v>2</v>
      </c>
    </row>
    <row r="1187" spans="1:78" ht="15.5" x14ac:dyDescent="0.35">
      <c r="A1187"/>
      <c r="B1187"/>
      <c r="C1187"/>
      <c r="D1187"/>
      <c r="E1187"/>
      <c r="F1187"/>
      <c r="G1187"/>
      <c r="H1187"/>
      <c r="I1187"/>
      <c r="J1187"/>
      <c r="K1187"/>
      <c r="L1187"/>
      <c r="M1187"/>
      <c r="N1187"/>
      <c r="O1187"/>
      <c r="P1187"/>
      <c r="Q1187"/>
      <c r="R1187"/>
      <c r="S1187"/>
      <c r="T1187"/>
      <c r="U1187"/>
      <c r="V1187"/>
      <c r="W1187"/>
      <c r="X1187"/>
      <c r="Y1187"/>
      <c r="Z1187"/>
      <c r="AA1187"/>
      <c r="AB1187"/>
      <c r="AC1187"/>
      <c r="AD1187"/>
      <c r="AE1187"/>
      <c r="AF1187"/>
      <c r="AG1187"/>
      <c r="AH1187"/>
      <c r="AI1187"/>
      <c r="AJ1187"/>
      <c r="AK1187"/>
      <c r="AL1187"/>
      <c r="AM1187"/>
      <c r="AN1187"/>
      <c r="AO1187"/>
      <c r="AP1187"/>
      <c r="AQ1187"/>
      <c r="AR1187"/>
      <c r="AS1187"/>
      <c r="AT1187" s="12">
        <f>VLOOKUP($BR1187,Tables!$D$14:$I$27,2,FALSE)*W1187</f>
        <v>0</v>
      </c>
      <c r="AU1187" s="12">
        <f>VLOOKUP($BR1187,Tables!$D$14:$I$27,3,FALSE)</f>
        <v>0</v>
      </c>
      <c r="AV1187" s="12">
        <f>VLOOKUP($BR1187,Tables!$D$14:$I$27,4,FALSE)*W1187</f>
        <v>0</v>
      </c>
      <c r="AW1187" s="12">
        <f>VLOOKUP($BR1187,Tables!$D$14:$I$27,5,FALSE)*W1187</f>
        <v>0</v>
      </c>
      <c r="AX1187">
        <f>IF(ISERROR(VLOOKUP(V1187,Tables!$A$2:$B$27,2,FALSE))=TRUE,0,VLOOKUP(V1187,Tables!$A$2:$B$27,2,FALSE))*VLOOKUP(BR1187,Tables!$D$14:$J$27,7,FALSE)</f>
        <v>0</v>
      </c>
      <c r="AY1187">
        <f>IF(ISERROR(VLOOKUP(BS1187,Tables!$A$2:$B$31,2,FALSE))=TRUE,0,VLOOKUP(BS1187,Tables!$A$2:$B$31,2,FALSE))</f>
        <v>0</v>
      </c>
      <c r="AZ1187" s="12">
        <f>VLOOKUP($BR1187,Tables!$D$14:$K$27,8,FALSE)</f>
        <v>0</v>
      </c>
      <c r="BA1187" s="12">
        <f>IF(OR(BR1187="T150",BR1187="HYBT150"),W1187*Tables!$L$23,0)</f>
        <v>0</v>
      </c>
      <c r="BB1187" s="12">
        <f>IF(OR(BR1187="T200",BR1187="HYBT200"),W1187*Tables!$E$24,0)</f>
        <v>0</v>
      </c>
      <c r="BC1187" s="14">
        <f t="shared" si="246"/>
        <v>0</v>
      </c>
      <c r="BD1187" s="55" t="str">
        <f t="shared" si="257"/>
        <v/>
      </c>
      <c r="BE1187" s="55" t="str">
        <f t="shared" si="257"/>
        <v/>
      </c>
      <c r="BF1187" s="55" t="str">
        <f t="shared" si="257"/>
        <v/>
      </c>
      <c r="BG1187" s="55" t="str">
        <f t="shared" si="257"/>
        <v/>
      </c>
      <c r="BH1187" s="55" t="str">
        <f t="shared" si="257"/>
        <v/>
      </c>
      <c r="BI1187" s="55" t="str">
        <f t="shared" si="257"/>
        <v/>
      </c>
      <c r="BJ1187" s="55" t="str">
        <f t="shared" si="257"/>
        <v/>
      </c>
      <c r="BK1187" s="55" t="str">
        <f t="shared" si="257"/>
        <v/>
      </c>
      <c r="BL1187" s="55" t="str">
        <f t="shared" si="257"/>
        <v/>
      </c>
      <c r="BM1187" s="55" t="str">
        <f t="shared" si="257"/>
        <v/>
      </c>
      <c r="BN1187" s="55" t="str">
        <f t="shared" si="257"/>
        <v/>
      </c>
      <c r="BO1187" s="55" t="str">
        <f t="shared" si="257"/>
        <v/>
      </c>
      <c r="BP1187" s="55" t="str">
        <f t="shared" si="257"/>
        <v/>
      </c>
      <c r="BQ1187" s="55" t="str">
        <f t="shared" si="257"/>
        <v/>
      </c>
      <c r="BR1187" s="1" t="str">
        <f t="shared" si="247"/>
        <v>Base</v>
      </c>
      <c r="BS1187" s="1" t="str">
        <f t="shared" si="248"/>
        <v/>
      </c>
      <c r="BT1187" s="3">
        <f t="shared" si="249"/>
        <v>1</v>
      </c>
      <c r="BU1187" s="11">
        <f t="shared" si="250"/>
        <v>-0.94</v>
      </c>
      <c r="BV1187" s="11">
        <f t="shared" si="251"/>
        <v>-0.88</v>
      </c>
      <c r="BW1187" s="11">
        <f t="shared" si="252"/>
        <v>0</v>
      </c>
      <c r="BX1187" s="9">
        <f t="shared" si="253"/>
        <v>-0.94</v>
      </c>
      <c r="BY1187" s="9">
        <f t="shared" si="254"/>
        <v>-0.88</v>
      </c>
      <c r="BZ1187" s="9">
        <f t="shared" si="255"/>
        <v>2</v>
      </c>
    </row>
    <row r="1188" spans="1:78" ht="15.5" x14ac:dyDescent="0.35">
      <c r="A1188"/>
      <c r="B1188"/>
      <c r="C1188"/>
      <c r="D1188"/>
      <c r="E1188"/>
      <c r="F1188"/>
      <c r="G1188"/>
      <c r="H1188"/>
      <c r="I1188"/>
      <c r="J1188"/>
      <c r="K1188"/>
      <c r="L1188"/>
      <c r="M1188"/>
      <c r="N1188"/>
      <c r="O1188"/>
      <c r="P1188"/>
      <c r="Q1188"/>
      <c r="R1188"/>
      <c r="S1188"/>
      <c r="T1188"/>
      <c r="U1188"/>
      <c r="V1188"/>
      <c r="W1188"/>
      <c r="X1188"/>
      <c r="Y1188"/>
      <c r="Z1188"/>
      <c r="AA1188"/>
      <c r="AB1188"/>
      <c r="AC1188"/>
      <c r="AD1188"/>
      <c r="AE1188"/>
      <c r="AF1188"/>
      <c r="AG1188"/>
      <c r="AH1188"/>
      <c r="AI1188"/>
      <c r="AJ1188"/>
      <c r="AK1188"/>
      <c r="AL1188"/>
      <c r="AM1188"/>
      <c r="AN1188"/>
      <c r="AO1188"/>
      <c r="AP1188"/>
      <c r="AQ1188"/>
      <c r="AR1188"/>
      <c r="AS1188"/>
      <c r="AT1188" s="12">
        <f>VLOOKUP($BR1188,Tables!$D$14:$I$27,2,FALSE)*W1188</f>
        <v>0</v>
      </c>
      <c r="AU1188" s="12">
        <f>VLOOKUP($BR1188,Tables!$D$14:$I$27,3,FALSE)</f>
        <v>0</v>
      </c>
      <c r="AV1188" s="12">
        <f>VLOOKUP($BR1188,Tables!$D$14:$I$27,4,FALSE)*W1188</f>
        <v>0</v>
      </c>
      <c r="AW1188" s="12">
        <f>VLOOKUP($BR1188,Tables!$D$14:$I$27,5,FALSE)*W1188</f>
        <v>0</v>
      </c>
      <c r="AX1188">
        <f>IF(ISERROR(VLOOKUP(V1188,Tables!$A$2:$B$27,2,FALSE))=TRUE,0,VLOOKUP(V1188,Tables!$A$2:$B$27,2,FALSE))*VLOOKUP(BR1188,Tables!$D$14:$J$27,7,FALSE)</f>
        <v>0</v>
      </c>
      <c r="AY1188">
        <f>IF(ISERROR(VLOOKUP(BS1188,Tables!$A$2:$B$31,2,FALSE))=TRUE,0,VLOOKUP(BS1188,Tables!$A$2:$B$31,2,FALSE))</f>
        <v>0</v>
      </c>
      <c r="AZ1188" s="12">
        <f>VLOOKUP($BR1188,Tables!$D$14:$K$27,8,FALSE)</f>
        <v>0</v>
      </c>
      <c r="BA1188" s="12">
        <f>IF(OR(BR1188="T150",BR1188="HYBT150"),W1188*Tables!$L$23,0)</f>
        <v>0</v>
      </c>
      <c r="BB1188" s="12">
        <f>IF(OR(BR1188="T200",BR1188="HYBT200"),W1188*Tables!$E$24,0)</f>
        <v>0</v>
      </c>
      <c r="BC1188" s="14">
        <f t="shared" si="246"/>
        <v>0</v>
      </c>
      <c r="BD1188" s="55" t="str">
        <f t="shared" si="257"/>
        <v/>
      </c>
      <c r="BE1188" s="55" t="str">
        <f t="shared" si="257"/>
        <v/>
      </c>
      <c r="BF1188" s="55" t="str">
        <f t="shared" si="257"/>
        <v/>
      </c>
      <c r="BG1188" s="55" t="str">
        <f t="shared" si="257"/>
        <v/>
      </c>
      <c r="BH1188" s="55" t="str">
        <f t="shared" si="257"/>
        <v/>
      </c>
      <c r="BI1188" s="55" t="str">
        <f t="shared" si="257"/>
        <v/>
      </c>
      <c r="BJ1188" s="55" t="str">
        <f t="shared" si="257"/>
        <v/>
      </c>
      <c r="BK1188" s="55" t="str">
        <f t="shared" si="257"/>
        <v/>
      </c>
      <c r="BL1188" s="55" t="str">
        <f t="shared" si="257"/>
        <v/>
      </c>
      <c r="BM1188" s="55" t="str">
        <f t="shared" si="257"/>
        <v/>
      </c>
      <c r="BN1188" s="55" t="str">
        <f t="shared" si="257"/>
        <v/>
      </c>
      <c r="BO1188" s="55" t="str">
        <f t="shared" si="257"/>
        <v/>
      </c>
      <c r="BP1188" s="55" t="str">
        <f t="shared" si="257"/>
        <v/>
      </c>
      <c r="BQ1188" s="55" t="str">
        <f t="shared" si="257"/>
        <v/>
      </c>
      <c r="BR1188" s="1" t="str">
        <f t="shared" si="247"/>
        <v>Base</v>
      </c>
      <c r="BS1188" s="1" t="str">
        <f t="shared" si="248"/>
        <v/>
      </c>
      <c r="BT1188" s="3">
        <f t="shared" si="249"/>
        <v>1</v>
      </c>
      <c r="BU1188" s="11">
        <f t="shared" si="250"/>
        <v>-0.94</v>
      </c>
      <c r="BV1188" s="11">
        <f t="shared" si="251"/>
        <v>-0.88</v>
      </c>
      <c r="BW1188" s="11">
        <f t="shared" si="252"/>
        <v>0</v>
      </c>
      <c r="BX1188" s="9">
        <f t="shared" si="253"/>
        <v>-0.94</v>
      </c>
      <c r="BY1188" s="9">
        <f t="shared" si="254"/>
        <v>-0.88</v>
      </c>
      <c r="BZ1188" s="9">
        <f t="shared" si="255"/>
        <v>2</v>
      </c>
    </row>
    <row r="1189" spans="1:78" ht="15.5" x14ac:dyDescent="0.35">
      <c r="A1189"/>
      <c r="B1189"/>
      <c r="C1189"/>
      <c r="D1189"/>
      <c r="E1189"/>
      <c r="F1189"/>
      <c r="G1189"/>
      <c r="H1189"/>
      <c r="I1189"/>
      <c r="J1189"/>
      <c r="K1189"/>
      <c r="L1189"/>
      <c r="M1189"/>
      <c r="N1189"/>
      <c r="O1189"/>
      <c r="P1189"/>
      <c r="Q1189"/>
      <c r="R1189"/>
      <c r="S1189"/>
      <c r="T1189"/>
      <c r="U1189"/>
      <c r="V1189"/>
      <c r="W1189"/>
      <c r="X1189"/>
      <c r="Y1189"/>
      <c r="Z1189"/>
      <c r="AA1189"/>
      <c r="AB1189"/>
      <c r="AC1189"/>
      <c r="AD1189"/>
      <c r="AE1189"/>
      <c r="AF1189"/>
      <c r="AG1189"/>
      <c r="AH1189"/>
      <c r="AI1189"/>
      <c r="AJ1189"/>
      <c r="AK1189"/>
      <c r="AL1189"/>
      <c r="AM1189"/>
      <c r="AN1189"/>
      <c r="AO1189"/>
      <c r="AP1189"/>
      <c r="AQ1189"/>
      <c r="AR1189"/>
      <c r="AS1189"/>
      <c r="AT1189" s="12">
        <f>VLOOKUP($BR1189,Tables!$D$14:$I$27,2,FALSE)*W1189</f>
        <v>0</v>
      </c>
      <c r="AU1189" s="12">
        <f>VLOOKUP($BR1189,Tables!$D$14:$I$27,3,FALSE)</f>
        <v>0</v>
      </c>
      <c r="AV1189" s="12">
        <f>VLOOKUP($BR1189,Tables!$D$14:$I$27,4,FALSE)*W1189</f>
        <v>0</v>
      </c>
      <c r="AW1189" s="12">
        <f>VLOOKUP($BR1189,Tables!$D$14:$I$27,5,FALSE)*W1189</f>
        <v>0</v>
      </c>
      <c r="AX1189">
        <f>IF(ISERROR(VLOOKUP(V1189,Tables!$A$2:$B$27,2,FALSE))=TRUE,0,VLOOKUP(V1189,Tables!$A$2:$B$27,2,FALSE))*VLOOKUP(BR1189,Tables!$D$14:$J$27,7,FALSE)</f>
        <v>0</v>
      </c>
      <c r="AY1189">
        <f>IF(ISERROR(VLOOKUP(BS1189,Tables!$A$2:$B$31,2,FALSE))=TRUE,0,VLOOKUP(BS1189,Tables!$A$2:$B$31,2,FALSE))</f>
        <v>0</v>
      </c>
      <c r="AZ1189" s="12">
        <f>VLOOKUP($BR1189,Tables!$D$14:$K$27,8,FALSE)</f>
        <v>0</v>
      </c>
      <c r="BA1189" s="12">
        <f>IF(OR(BR1189="T150",BR1189="HYBT150"),W1189*Tables!$L$23,0)</f>
        <v>0</v>
      </c>
      <c r="BB1189" s="12">
        <f>IF(OR(BR1189="T200",BR1189="HYBT200"),W1189*Tables!$E$24,0)</f>
        <v>0</v>
      </c>
      <c r="BC1189" s="14">
        <f t="shared" si="246"/>
        <v>0</v>
      </c>
      <c r="BD1189" s="55" t="str">
        <f t="shared" si="257"/>
        <v/>
      </c>
      <c r="BE1189" s="55" t="str">
        <f t="shared" si="257"/>
        <v/>
      </c>
      <c r="BF1189" s="55" t="str">
        <f t="shared" si="257"/>
        <v/>
      </c>
      <c r="BG1189" s="55" t="str">
        <f t="shared" si="257"/>
        <v/>
      </c>
      <c r="BH1189" s="55" t="str">
        <f t="shared" si="257"/>
        <v/>
      </c>
      <c r="BI1189" s="55" t="str">
        <f t="shared" si="257"/>
        <v/>
      </c>
      <c r="BJ1189" s="55" t="str">
        <f t="shared" si="257"/>
        <v/>
      </c>
      <c r="BK1189" s="55" t="str">
        <f t="shared" si="257"/>
        <v/>
      </c>
      <c r="BL1189" s="55" t="str">
        <f t="shared" si="257"/>
        <v/>
      </c>
      <c r="BM1189" s="55" t="str">
        <f t="shared" si="257"/>
        <v/>
      </c>
      <c r="BN1189" s="55" t="str">
        <f t="shared" si="257"/>
        <v/>
      </c>
      <c r="BO1189" s="55" t="str">
        <f t="shared" si="257"/>
        <v/>
      </c>
      <c r="BP1189" s="55" t="str">
        <f t="shared" si="257"/>
        <v/>
      </c>
      <c r="BQ1189" s="55" t="str">
        <f t="shared" si="257"/>
        <v/>
      </c>
      <c r="BR1189" s="1" t="str">
        <f t="shared" si="247"/>
        <v>Base</v>
      </c>
      <c r="BS1189" s="1" t="str">
        <f t="shared" si="248"/>
        <v/>
      </c>
      <c r="BT1189" s="3">
        <f t="shared" si="249"/>
        <v>1</v>
      </c>
      <c r="BU1189" s="11">
        <f t="shared" si="250"/>
        <v>-0.94</v>
      </c>
      <c r="BV1189" s="11">
        <f t="shared" si="251"/>
        <v>-0.88</v>
      </c>
      <c r="BW1189" s="11">
        <f t="shared" si="252"/>
        <v>0</v>
      </c>
      <c r="BX1189" s="9">
        <f t="shared" si="253"/>
        <v>-0.94</v>
      </c>
      <c r="BY1189" s="9">
        <f t="shared" si="254"/>
        <v>-0.88</v>
      </c>
      <c r="BZ1189" s="9">
        <f t="shared" si="255"/>
        <v>2</v>
      </c>
    </row>
    <row r="1190" spans="1:78" ht="15.5" x14ac:dyDescent="0.35">
      <c r="A1190"/>
      <c r="B1190"/>
      <c r="C1190"/>
      <c r="D1190"/>
      <c r="E1190"/>
      <c r="F1190"/>
      <c r="G1190"/>
      <c r="H1190"/>
      <c r="I1190"/>
      <c r="J1190"/>
      <c r="K1190"/>
      <c r="L1190"/>
      <c r="M1190"/>
      <c r="N1190"/>
      <c r="O1190"/>
      <c r="P1190"/>
      <c r="Q1190"/>
      <c r="R1190"/>
      <c r="S1190"/>
      <c r="T1190"/>
      <c r="U1190"/>
      <c r="V1190"/>
      <c r="W1190"/>
      <c r="X1190"/>
      <c r="Y1190"/>
      <c r="Z1190"/>
      <c r="AA1190"/>
      <c r="AB1190"/>
      <c r="AC1190"/>
      <c r="AD1190"/>
      <c r="AE1190"/>
      <c r="AF1190"/>
      <c r="AG1190"/>
      <c r="AH1190"/>
      <c r="AI1190"/>
      <c r="AJ1190"/>
      <c r="AK1190"/>
      <c r="AL1190"/>
      <c r="AM1190"/>
      <c r="AN1190"/>
      <c r="AO1190"/>
      <c r="AP1190"/>
      <c r="AQ1190"/>
      <c r="AR1190"/>
      <c r="AS1190"/>
      <c r="AT1190" s="12">
        <f>VLOOKUP($BR1190,Tables!$D$14:$I$27,2,FALSE)*W1190</f>
        <v>0</v>
      </c>
      <c r="AU1190" s="12">
        <f>VLOOKUP($BR1190,Tables!$D$14:$I$27,3,FALSE)</f>
        <v>0</v>
      </c>
      <c r="AV1190" s="12">
        <f>VLOOKUP($BR1190,Tables!$D$14:$I$27,4,FALSE)*W1190</f>
        <v>0</v>
      </c>
      <c r="AW1190" s="12">
        <f>VLOOKUP($BR1190,Tables!$D$14:$I$27,5,FALSE)*W1190</f>
        <v>0</v>
      </c>
      <c r="AX1190">
        <f>IF(ISERROR(VLOOKUP(V1190,Tables!$A$2:$B$27,2,FALSE))=TRUE,0,VLOOKUP(V1190,Tables!$A$2:$B$27,2,FALSE))*VLOOKUP(BR1190,Tables!$D$14:$J$27,7,FALSE)</f>
        <v>0</v>
      </c>
      <c r="AY1190">
        <f>IF(ISERROR(VLOOKUP(BS1190,Tables!$A$2:$B$31,2,FALSE))=TRUE,0,VLOOKUP(BS1190,Tables!$A$2:$B$31,2,FALSE))</f>
        <v>0</v>
      </c>
      <c r="AZ1190" s="12">
        <f>VLOOKUP($BR1190,Tables!$D$14:$K$27,8,FALSE)</f>
        <v>0</v>
      </c>
      <c r="BA1190" s="12">
        <f>IF(OR(BR1190="T150",BR1190="HYBT150"),W1190*Tables!$L$23,0)</f>
        <v>0</v>
      </c>
      <c r="BB1190" s="12">
        <f>IF(OR(BR1190="T200",BR1190="HYBT200"),W1190*Tables!$E$24,0)</f>
        <v>0</v>
      </c>
      <c r="BC1190" s="14">
        <f t="shared" si="246"/>
        <v>0</v>
      </c>
      <c r="BD1190" s="55" t="str">
        <f t="shared" si="257"/>
        <v/>
      </c>
      <c r="BE1190" s="55" t="str">
        <f t="shared" si="257"/>
        <v/>
      </c>
      <c r="BF1190" s="55" t="str">
        <f t="shared" si="257"/>
        <v/>
      </c>
      <c r="BG1190" s="55" t="str">
        <f t="shared" si="257"/>
        <v/>
      </c>
      <c r="BH1190" s="55" t="str">
        <f t="shared" si="257"/>
        <v/>
      </c>
      <c r="BI1190" s="55" t="str">
        <f t="shared" si="257"/>
        <v/>
      </c>
      <c r="BJ1190" s="55" t="str">
        <f t="shared" si="257"/>
        <v/>
      </c>
      <c r="BK1190" s="55" t="str">
        <f t="shared" si="257"/>
        <v/>
      </c>
      <c r="BL1190" s="55" t="str">
        <f t="shared" si="257"/>
        <v/>
      </c>
      <c r="BM1190" s="55" t="str">
        <f t="shared" si="257"/>
        <v/>
      </c>
      <c r="BN1190" s="55" t="str">
        <f t="shared" si="257"/>
        <v/>
      </c>
      <c r="BO1190" s="55" t="str">
        <f t="shared" si="257"/>
        <v/>
      </c>
      <c r="BP1190" s="55" t="str">
        <f t="shared" si="257"/>
        <v/>
      </c>
      <c r="BQ1190" s="55" t="str">
        <f t="shared" si="257"/>
        <v/>
      </c>
      <c r="BR1190" s="1" t="str">
        <f t="shared" si="247"/>
        <v>Base</v>
      </c>
      <c r="BS1190" s="1" t="str">
        <f t="shared" si="248"/>
        <v/>
      </c>
      <c r="BT1190" s="3">
        <f t="shared" si="249"/>
        <v>1</v>
      </c>
      <c r="BU1190" s="11">
        <f t="shared" si="250"/>
        <v>-0.94</v>
      </c>
      <c r="BV1190" s="11">
        <f t="shared" si="251"/>
        <v>-0.88</v>
      </c>
      <c r="BW1190" s="11">
        <f t="shared" si="252"/>
        <v>0</v>
      </c>
      <c r="BX1190" s="9">
        <f t="shared" si="253"/>
        <v>-0.94</v>
      </c>
      <c r="BY1190" s="9">
        <f t="shared" si="254"/>
        <v>-0.88</v>
      </c>
      <c r="BZ1190" s="9">
        <f t="shared" si="255"/>
        <v>2</v>
      </c>
    </row>
    <row r="1191" spans="1:78" ht="15.5" x14ac:dyDescent="0.35">
      <c r="A1191"/>
      <c r="B1191"/>
      <c r="C1191"/>
      <c r="D1191"/>
      <c r="E1191"/>
      <c r="F1191"/>
      <c r="G1191"/>
      <c r="H1191"/>
      <c r="I1191"/>
      <c r="J1191"/>
      <c r="K1191"/>
      <c r="L1191"/>
      <c r="M1191"/>
      <c r="N1191"/>
      <c r="O1191"/>
      <c r="P1191"/>
      <c r="Q1191"/>
      <c r="R1191"/>
      <c r="S1191"/>
      <c r="T1191"/>
      <c r="U1191"/>
      <c r="V1191"/>
      <c r="W1191"/>
      <c r="X1191"/>
      <c r="Y1191"/>
      <c r="Z1191"/>
      <c r="AA1191"/>
      <c r="AB1191"/>
      <c r="AC1191"/>
      <c r="AD1191"/>
      <c r="AE1191"/>
      <c r="AF1191"/>
      <c r="AG1191"/>
      <c r="AH1191"/>
      <c r="AI1191"/>
      <c r="AJ1191"/>
      <c r="AK1191"/>
      <c r="AL1191"/>
      <c r="AM1191"/>
      <c r="AN1191"/>
      <c r="AO1191"/>
      <c r="AP1191"/>
      <c r="AQ1191"/>
      <c r="AR1191"/>
      <c r="AS1191"/>
      <c r="AT1191" s="12">
        <f>VLOOKUP($BR1191,Tables!$D$14:$I$27,2,FALSE)*W1191</f>
        <v>0</v>
      </c>
      <c r="AU1191" s="12">
        <f>VLOOKUP($BR1191,Tables!$D$14:$I$27,3,FALSE)</f>
        <v>0</v>
      </c>
      <c r="AV1191" s="12">
        <f>VLOOKUP($BR1191,Tables!$D$14:$I$27,4,FALSE)*W1191</f>
        <v>0</v>
      </c>
      <c r="AW1191" s="12">
        <f>VLOOKUP($BR1191,Tables!$D$14:$I$27,5,FALSE)*W1191</f>
        <v>0</v>
      </c>
      <c r="AX1191">
        <f>IF(ISERROR(VLOOKUP(V1191,Tables!$A$2:$B$27,2,FALSE))=TRUE,0,VLOOKUP(V1191,Tables!$A$2:$B$27,2,FALSE))*VLOOKUP(BR1191,Tables!$D$14:$J$27,7,FALSE)</f>
        <v>0</v>
      </c>
      <c r="AY1191">
        <f>IF(ISERROR(VLOOKUP(BS1191,Tables!$A$2:$B$31,2,FALSE))=TRUE,0,VLOOKUP(BS1191,Tables!$A$2:$B$31,2,FALSE))</f>
        <v>0</v>
      </c>
      <c r="AZ1191" s="12">
        <f>VLOOKUP($BR1191,Tables!$D$14:$K$27,8,FALSE)</f>
        <v>0</v>
      </c>
      <c r="BA1191" s="12">
        <f>IF(OR(BR1191="T150",BR1191="HYBT150"),W1191*Tables!$L$23,0)</f>
        <v>0</v>
      </c>
      <c r="BB1191" s="12">
        <f>IF(OR(BR1191="T200",BR1191="HYBT200"),W1191*Tables!$E$24,0)</f>
        <v>0</v>
      </c>
      <c r="BC1191" s="14">
        <f t="shared" si="246"/>
        <v>0</v>
      </c>
      <c r="BD1191" s="55" t="str">
        <f t="shared" si="257"/>
        <v/>
      </c>
      <c r="BE1191" s="55" t="str">
        <f t="shared" si="257"/>
        <v/>
      </c>
      <c r="BF1191" s="55" t="str">
        <f t="shared" si="257"/>
        <v/>
      </c>
      <c r="BG1191" s="55" t="str">
        <f t="shared" si="257"/>
        <v/>
      </c>
      <c r="BH1191" s="55" t="str">
        <f t="shared" si="257"/>
        <v/>
      </c>
      <c r="BI1191" s="55" t="str">
        <f t="shared" si="257"/>
        <v/>
      </c>
      <c r="BJ1191" s="55" t="str">
        <f t="shared" si="257"/>
        <v/>
      </c>
      <c r="BK1191" s="55" t="str">
        <f t="shared" si="257"/>
        <v/>
      </c>
      <c r="BL1191" s="55" t="str">
        <f t="shared" si="257"/>
        <v/>
      </c>
      <c r="BM1191" s="55" t="str">
        <f t="shared" si="257"/>
        <v/>
      </c>
      <c r="BN1191" s="55" t="str">
        <f t="shared" si="257"/>
        <v/>
      </c>
      <c r="BO1191" s="55" t="str">
        <f t="shared" si="257"/>
        <v/>
      </c>
      <c r="BP1191" s="55" t="str">
        <f t="shared" si="257"/>
        <v/>
      </c>
      <c r="BQ1191" s="55" t="str">
        <f t="shared" si="257"/>
        <v/>
      </c>
      <c r="BR1191" s="1" t="str">
        <f t="shared" si="247"/>
        <v>Base</v>
      </c>
      <c r="BS1191" s="1" t="str">
        <f t="shared" si="248"/>
        <v/>
      </c>
      <c r="BT1191" s="3">
        <f t="shared" si="249"/>
        <v>1</v>
      </c>
      <c r="BU1191" s="11">
        <f t="shared" si="250"/>
        <v>-0.94</v>
      </c>
      <c r="BV1191" s="11">
        <f t="shared" si="251"/>
        <v>-0.88</v>
      </c>
      <c r="BW1191" s="11">
        <f t="shared" si="252"/>
        <v>0</v>
      </c>
      <c r="BX1191" s="9">
        <f t="shared" si="253"/>
        <v>-0.94</v>
      </c>
      <c r="BY1191" s="9">
        <f t="shared" si="254"/>
        <v>-0.88</v>
      </c>
      <c r="BZ1191" s="9">
        <f t="shared" si="255"/>
        <v>2</v>
      </c>
    </row>
    <row r="1192" spans="1:78" ht="15.5" x14ac:dyDescent="0.35">
      <c r="A1192"/>
      <c r="B1192"/>
      <c r="C1192"/>
      <c r="D1192"/>
      <c r="E1192"/>
      <c r="F1192"/>
      <c r="G1192"/>
      <c r="H1192"/>
      <c r="I1192"/>
      <c r="J1192"/>
      <c r="K1192"/>
      <c r="L1192"/>
      <c r="M1192"/>
      <c r="N1192"/>
      <c r="O1192"/>
      <c r="P1192"/>
      <c r="Q1192"/>
      <c r="R1192"/>
      <c r="S1192"/>
      <c r="T1192"/>
      <c r="U1192"/>
      <c r="V1192"/>
      <c r="W1192"/>
      <c r="X1192"/>
      <c r="Y1192"/>
      <c r="Z1192"/>
      <c r="AA1192"/>
      <c r="AB1192"/>
      <c r="AC1192"/>
      <c r="AD1192"/>
      <c r="AE1192"/>
      <c r="AF1192"/>
      <c r="AG1192"/>
      <c r="AH1192"/>
      <c r="AI1192"/>
      <c r="AJ1192"/>
      <c r="AK1192"/>
      <c r="AL1192"/>
      <c r="AM1192"/>
      <c r="AN1192"/>
      <c r="AO1192"/>
      <c r="AP1192"/>
      <c r="AQ1192"/>
      <c r="AR1192"/>
      <c r="AS1192"/>
      <c r="AT1192" s="12">
        <f>VLOOKUP($BR1192,Tables!$D$14:$I$27,2,FALSE)*W1192</f>
        <v>0</v>
      </c>
      <c r="AU1192" s="12">
        <f>VLOOKUP($BR1192,Tables!$D$14:$I$27,3,FALSE)</f>
        <v>0</v>
      </c>
      <c r="AV1192" s="12">
        <f>VLOOKUP($BR1192,Tables!$D$14:$I$27,4,FALSE)*W1192</f>
        <v>0</v>
      </c>
      <c r="AW1192" s="12">
        <f>VLOOKUP($BR1192,Tables!$D$14:$I$27,5,FALSE)*W1192</f>
        <v>0</v>
      </c>
      <c r="AX1192">
        <f>IF(ISERROR(VLOOKUP(V1192,Tables!$A$2:$B$27,2,FALSE))=TRUE,0,VLOOKUP(V1192,Tables!$A$2:$B$27,2,FALSE))*VLOOKUP(BR1192,Tables!$D$14:$J$27,7,FALSE)</f>
        <v>0</v>
      </c>
      <c r="AY1192">
        <f>IF(ISERROR(VLOOKUP(BS1192,Tables!$A$2:$B$31,2,FALSE))=TRUE,0,VLOOKUP(BS1192,Tables!$A$2:$B$31,2,FALSE))</f>
        <v>0</v>
      </c>
      <c r="AZ1192" s="12">
        <f>VLOOKUP($BR1192,Tables!$D$14:$K$27,8,FALSE)</f>
        <v>0</v>
      </c>
      <c r="BA1192" s="12">
        <f>IF(OR(BR1192="T150",BR1192="HYBT150"),W1192*Tables!$L$23,0)</f>
        <v>0</v>
      </c>
      <c r="BB1192" s="12">
        <f>IF(OR(BR1192="T200",BR1192="HYBT200"),W1192*Tables!$E$24,0)</f>
        <v>0</v>
      </c>
      <c r="BC1192" s="14">
        <f t="shared" si="246"/>
        <v>0</v>
      </c>
      <c r="BD1192" s="55" t="str">
        <f t="shared" si="257"/>
        <v/>
      </c>
      <c r="BE1192" s="55" t="str">
        <f t="shared" si="257"/>
        <v/>
      </c>
      <c r="BF1192" s="55" t="str">
        <f t="shared" si="257"/>
        <v/>
      </c>
      <c r="BG1192" s="55" t="str">
        <f t="shared" si="257"/>
        <v/>
      </c>
      <c r="BH1192" s="55" t="str">
        <f t="shared" si="257"/>
        <v/>
      </c>
      <c r="BI1192" s="55" t="str">
        <f t="shared" si="257"/>
        <v/>
      </c>
      <c r="BJ1192" s="55" t="str">
        <f t="shared" si="257"/>
        <v/>
      </c>
      <c r="BK1192" s="55" t="str">
        <f t="shared" si="257"/>
        <v/>
      </c>
      <c r="BL1192" s="55" t="str">
        <f t="shared" si="257"/>
        <v/>
      </c>
      <c r="BM1192" s="55" t="str">
        <f t="shared" si="257"/>
        <v/>
      </c>
      <c r="BN1192" s="55" t="str">
        <f t="shared" si="257"/>
        <v/>
      </c>
      <c r="BO1192" s="55" t="str">
        <f t="shared" si="257"/>
        <v/>
      </c>
      <c r="BP1192" s="55" t="str">
        <f t="shared" si="257"/>
        <v/>
      </c>
      <c r="BQ1192" s="55" t="str">
        <f t="shared" si="257"/>
        <v/>
      </c>
      <c r="BR1192" s="1" t="str">
        <f t="shared" si="247"/>
        <v>Base</v>
      </c>
      <c r="BS1192" s="1" t="str">
        <f t="shared" si="248"/>
        <v/>
      </c>
      <c r="BT1192" s="3">
        <f t="shared" si="249"/>
        <v>1</v>
      </c>
      <c r="BU1192" s="11">
        <f t="shared" si="250"/>
        <v>-0.94</v>
      </c>
      <c r="BV1192" s="11">
        <f t="shared" si="251"/>
        <v>-0.88</v>
      </c>
      <c r="BW1192" s="11">
        <f t="shared" si="252"/>
        <v>0</v>
      </c>
      <c r="BX1192" s="9">
        <f t="shared" si="253"/>
        <v>-0.94</v>
      </c>
      <c r="BY1192" s="9">
        <f t="shared" si="254"/>
        <v>-0.88</v>
      </c>
      <c r="BZ1192" s="9">
        <f t="shared" si="255"/>
        <v>2</v>
      </c>
    </row>
    <row r="1193" spans="1:78" ht="15.5" x14ac:dyDescent="0.35">
      <c r="A1193"/>
      <c r="B1193"/>
      <c r="C1193"/>
      <c r="D1193"/>
      <c r="E1193"/>
      <c r="F1193"/>
      <c r="G1193"/>
      <c r="H1193"/>
      <c r="I1193"/>
      <c r="J1193"/>
      <c r="K1193"/>
      <c r="L1193"/>
      <c r="M1193"/>
      <c r="N1193"/>
      <c r="O1193"/>
      <c r="P1193"/>
      <c r="Q1193"/>
      <c r="R1193"/>
      <c r="S1193"/>
      <c r="T1193"/>
      <c r="U1193"/>
      <c r="V1193"/>
      <c r="W1193"/>
      <c r="X1193"/>
      <c r="Y1193"/>
      <c r="Z1193"/>
      <c r="AA1193"/>
      <c r="AB1193"/>
      <c r="AC1193"/>
      <c r="AD1193"/>
      <c r="AE1193"/>
      <c r="AF1193"/>
      <c r="AG1193"/>
      <c r="AH1193"/>
      <c r="AI1193"/>
      <c r="AJ1193"/>
      <c r="AK1193"/>
      <c r="AL1193"/>
      <c r="AM1193"/>
      <c r="AN1193"/>
      <c r="AO1193"/>
      <c r="AP1193"/>
      <c r="AQ1193"/>
      <c r="AR1193"/>
      <c r="AS1193"/>
      <c r="AT1193" s="12">
        <f>VLOOKUP($BR1193,Tables!$D$14:$I$27,2,FALSE)*W1193</f>
        <v>0</v>
      </c>
      <c r="AU1193" s="12">
        <f>VLOOKUP($BR1193,Tables!$D$14:$I$27,3,FALSE)</f>
        <v>0</v>
      </c>
      <c r="AV1193" s="12">
        <f>VLOOKUP($BR1193,Tables!$D$14:$I$27,4,FALSE)*W1193</f>
        <v>0</v>
      </c>
      <c r="AW1193" s="12">
        <f>VLOOKUP($BR1193,Tables!$D$14:$I$27,5,FALSE)*W1193</f>
        <v>0</v>
      </c>
      <c r="AX1193">
        <f>IF(ISERROR(VLOOKUP(V1193,Tables!$A$2:$B$27,2,FALSE))=TRUE,0,VLOOKUP(V1193,Tables!$A$2:$B$27,2,FALSE))*VLOOKUP(BR1193,Tables!$D$14:$J$27,7,FALSE)</f>
        <v>0</v>
      </c>
      <c r="AY1193">
        <f>IF(ISERROR(VLOOKUP(BS1193,Tables!$A$2:$B$31,2,FALSE))=TRUE,0,VLOOKUP(BS1193,Tables!$A$2:$B$31,2,FALSE))</f>
        <v>0</v>
      </c>
      <c r="AZ1193" s="12">
        <f>VLOOKUP($BR1193,Tables!$D$14:$K$27,8,FALSE)</f>
        <v>0</v>
      </c>
      <c r="BA1193" s="12">
        <f>IF(OR(BR1193="T150",BR1193="HYBT150"),W1193*Tables!$L$23,0)</f>
        <v>0</v>
      </c>
      <c r="BB1193" s="12">
        <f>IF(OR(BR1193="T200",BR1193="HYBT200"),W1193*Tables!$E$24,0)</f>
        <v>0</v>
      </c>
      <c r="BC1193" s="14">
        <f t="shared" si="246"/>
        <v>0</v>
      </c>
      <c r="BD1193" s="55" t="str">
        <f t="shared" si="257"/>
        <v/>
      </c>
      <c r="BE1193" s="55" t="str">
        <f t="shared" si="257"/>
        <v/>
      </c>
      <c r="BF1193" s="55" t="str">
        <f t="shared" si="257"/>
        <v/>
      </c>
      <c r="BG1193" s="55" t="str">
        <f t="shared" si="257"/>
        <v/>
      </c>
      <c r="BH1193" s="55" t="str">
        <f t="shared" si="257"/>
        <v/>
      </c>
      <c r="BI1193" s="55" t="str">
        <f t="shared" si="257"/>
        <v/>
      </c>
      <c r="BJ1193" s="55" t="str">
        <f t="shared" si="257"/>
        <v/>
      </c>
      <c r="BK1193" s="55" t="str">
        <f t="shared" si="257"/>
        <v/>
      </c>
      <c r="BL1193" s="55" t="str">
        <f t="shared" si="257"/>
        <v/>
      </c>
      <c r="BM1193" s="55" t="str">
        <f t="shared" si="257"/>
        <v/>
      </c>
      <c r="BN1193" s="55" t="str">
        <f t="shared" si="257"/>
        <v/>
      </c>
      <c r="BO1193" s="55" t="str">
        <f t="shared" si="257"/>
        <v/>
      </c>
      <c r="BP1193" s="55" t="str">
        <f t="shared" si="257"/>
        <v/>
      </c>
      <c r="BQ1193" s="55" t="str">
        <f t="shared" si="257"/>
        <v/>
      </c>
      <c r="BR1193" s="1" t="str">
        <f t="shared" si="247"/>
        <v>Base</v>
      </c>
      <c r="BS1193" s="1" t="str">
        <f t="shared" si="248"/>
        <v/>
      </c>
      <c r="BT1193" s="3">
        <f t="shared" si="249"/>
        <v>1</v>
      </c>
      <c r="BU1193" s="11">
        <f t="shared" si="250"/>
        <v>-0.94</v>
      </c>
      <c r="BV1193" s="11">
        <f t="shared" si="251"/>
        <v>-0.88</v>
      </c>
      <c r="BW1193" s="11">
        <f t="shared" si="252"/>
        <v>0</v>
      </c>
      <c r="BX1193" s="9">
        <f t="shared" si="253"/>
        <v>-0.94</v>
      </c>
      <c r="BY1193" s="9">
        <f t="shared" si="254"/>
        <v>-0.88</v>
      </c>
      <c r="BZ1193" s="9">
        <f t="shared" si="255"/>
        <v>2</v>
      </c>
    </row>
    <row r="1194" spans="1:78" ht="15.5" x14ac:dyDescent="0.35">
      <c r="A1194"/>
      <c r="B1194"/>
      <c r="C1194"/>
      <c r="D1194"/>
      <c r="E1194"/>
      <c r="F1194"/>
      <c r="G1194"/>
      <c r="H1194"/>
      <c r="I1194"/>
      <c r="J1194"/>
      <c r="K1194"/>
      <c r="L1194"/>
      <c r="M1194"/>
      <c r="N1194"/>
      <c r="O1194"/>
      <c r="P1194"/>
      <c r="Q1194"/>
      <c r="R1194"/>
      <c r="S1194"/>
      <c r="T1194"/>
      <c r="U1194"/>
      <c r="V1194"/>
      <c r="W1194"/>
      <c r="X1194"/>
      <c r="Y1194"/>
      <c r="Z1194"/>
      <c r="AA1194"/>
      <c r="AB1194"/>
      <c r="AC1194"/>
      <c r="AD1194"/>
      <c r="AE1194"/>
      <c r="AF1194"/>
      <c r="AG1194"/>
      <c r="AH1194"/>
      <c r="AI1194"/>
      <c r="AJ1194"/>
      <c r="AK1194"/>
      <c r="AL1194"/>
      <c r="AM1194"/>
      <c r="AN1194"/>
      <c r="AO1194"/>
      <c r="AP1194"/>
      <c r="AQ1194"/>
      <c r="AR1194"/>
      <c r="AS1194"/>
      <c r="AT1194" s="12">
        <f>VLOOKUP($BR1194,Tables!$D$14:$I$27,2,FALSE)*W1194</f>
        <v>0</v>
      </c>
      <c r="AU1194" s="12">
        <f>VLOOKUP($BR1194,Tables!$D$14:$I$27,3,FALSE)</f>
        <v>0</v>
      </c>
      <c r="AV1194" s="12">
        <f>VLOOKUP($BR1194,Tables!$D$14:$I$27,4,FALSE)*W1194</f>
        <v>0</v>
      </c>
      <c r="AW1194" s="12">
        <f>VLOOKUP($BR1194,Tables!$D$14:$I$27,5,FALSE)*W1194</f>
        <v>0</v>
      </c>
      <c r="AX1194">
        <f>IF(ISERROR(VLOOKUP(V1194,Tables!$A$2:$B$27,2,FALSE))=TRUE,0,VLOOKUP(V1194,Tables!$A$2:$B$27,2,FALSE))*VLOOKUP(BR1194,Tables!$D$14:$J$27,7,FALSE)</f>
        <v>0</v>
      </c>
      <c r="AY1194">
        <f>IF(ISERROR(VLOOKUP(BS1194,Tables!$A$2:$B$31,2,FALSE))=TRUE,0,VLOOKUP(BS1194,Tables!$A$2:$B$31,2,FALSE))</f>
        <v>0</v>
      </c>
      <c r="AZ1194" s="12">
        <f>VLOOKUP($BR1194,Tables!$D$14:$K$27,8,FALSE)</f>
        <v>0</v>
      </c>
      <c r="BA1194" s="12">
        <f>IF(OR(BR1194="T150",BR1194="HYBT150"),W1194*Tables!$L$23,0)</f>
        <v>0</v>
      </c>
      <c r="BB1194" s="12">
        <f>IF(OR(BR1194="T200",BR1194="HYBT200"),W1194*Tables!$E$24,0)</f>
        <v>0</v>
      </c>
      <c r="BC1194" s="14">
        <f t="shared" si="246"/>
        <v>0</v>
      </c>
      <c r="BD1194" s="55" t="str">
        <f t="shared" si="257"/>
        <v/>
      </c>
      <c r="BE1194" s="55" t="str">
        <f t="shared" si="257"/>
        <v/>
      </c>
      <c r="BF1194" s="55" t="str">
        <f t="shared" si="257"/>
        <v/>
      </c>
      <c r="BG1194" s="55" t="str">
        <f t="shared" si="257"/>
        <v/>
      </c>
      <c r="BH1194" s="55" t="str">
        <f t="shared" si="257"/>
        <v/>
      </c>
      <c r="BI1194" s="55" t="str">
        <f t="shared" si="257"/>
        <v/>
      </c>
      <c r="BJ1194" s="55" t="str">
        <f t="shared" si="257"/>
        <v/>
      </c>
      <c r="BK1194" s="55" t="str">
        <f t="shared" si="257"/>
        <v/>
      </c>
      <c r="BL1194" s="55" t="str">
        <f t="shared" si="257"/>
        <v/>
      </c>
      <c r="BM1194" s="55" t="str">
        <f t="shared" si="257"/>
        <v/>
      </c>
      <c r="BN1194" s="55" t="str">
        <f t="shared" si="257"/>
        <v/>
      </c>
      <c r="BO1194" s="55" t="str">
        <f t="shared" si="257"/>
        <v/>
      </c>
      <c r="BP1194" s="55" t="str">
        <f t="shared" si="257"/>
        <v/>
      </c>
      <c r="BQ1194" s="55" t="str">
        <f t="shared" si="257"/>
        <v/>
      </c>
      <c r="BR1194" s="1" t="str">
        <f t="shared" si="247"/>
        <v>Base</v>
      </c>
      <c r="BS1194" s="1" t="str">
        <f t="shared" si="248"/>
        <v/>
      </c>
      <c r="BT1194" s="3">
        <f t="shared" si="249"/>
        <v>1</v>
      </c>
      <c r="BU1194" s="11">
        <f t="shared" si="250"/>
        <v>-0.94</v>
      </c>
      <c r="BV1194" s="11">
        <f t="shared" si="251"/>
        <v>-0.88</v>
      </c>
      <c r="BW1194" s="11">
        <f t="shared" si="252"/>
        <v>0</v>
      </c>
      <c r="BX1194" s="9">
        <f t="shared" si="253"/>
        <v>-0.94</v>
      </c>
      <c r="BY1194" s="9">
        <f t="shared" si="254"/>
        <v>-0.88</v>
      </c>
      <c r="BZ1194" s="9">
        <f t="shared" si="255"/>
        <v>2</v>
      </c>
    </row>
    <row r="1195" spans="1:78" ht="15.5" x14ac:dyDescent="0.35">
      <c r="A1195"/>
      <c r="B1195"/>
      <c r="C1195"/>
      <c r="D1195"/>
      <c r="E1195"/>
      <c r="F1195"/>
      <c r="G1195"/>
      <c r="H1195"/>
      <c r="I1195"/>
      <c r="J1195"/>
      <c r="K1195"/>
      <c r="L1195"/>
      <c r="M1195"/>
      <c r="N1195"/>
      <c r="O1195"/>
      <c r="P1195"/>
      <c r="Q1195"/>
      <c r="R1195"/>
      <c r="S1195"/>
      <c r="T1195"/>
      <c r="U1195"/>
      <c r="V1195"/>
      <c r="W1195"/>
      <c r="X1195"/>
      <c r="Y1195"/>
      <c r="Z1195"/>
      <c r="AA1195"/>
      <c r="AB1195"/>
      <c r="AC1195"/>
      <c r="AD1195"/>
      <c r="AE1195"/>
      <c r="AF1195"/>
      <c r="AG1195"/>
      <c r="AH1195"/>
      <c r="AI1195"/>
      <c r="AJ1195"/>
      <c r="AK1195"/>
      <c r="AL1195"/>
      <c r="AM1195"/>
      <c r="AN1195"/>
      <c r="AO1195"/>
      <c r="AP1195"/>
      <c r="AQ1195"/>
      <c r="AR1195"/>
      <c r="AS1195"/>
      <c r="AT1195" s="12">
        <f>VLOOKUP($BR1195,Tables!$D$14:$I$27,2,FALSE)*W1195</f>
        <v>0</v>
      </c>
      <c r="AU1195" s="12">
        <f>VLOOKUP($BR1195,Tables!$D$14:$I$27,3,FALSE)</f>
        <v>0</v>
      </c>
      <c r="AV1195" s="12">
        <f>VLOOKUP($BR1195,Tables!$D$14:$I$27,4,FALSE)*W1195</f>
        <v>0</v>
      </c>
      <c r="AW1195" s="12">
        <f>VLOOKUP($BR1195,Tables!$D$14:$I$27,5,FALSE)*W1195</f>
        <v>0</v>
      </c>
      <c r="AX1195">
        <f>IF(ISERROR(VLOOKUP(V1195,Tables!$A$2:$B$27,2,FALSE))=TRUE,0,VLOOKUP(V1195,Tables!$A$2:$B$27,2,FALSE))*VLOOKUP(BR1195,Tables!$D$14:$J$27,7,FALSE)</f>
        <v>0</v>
      </c>
      <c r="AY1195">
        <f>IF(ISERROR(VLOOKUP(BS1195,Tables!$A$2:$B$31,2,FALSE))=TRUE,0,VLOOKUP(BS1195,Tables!$A$2:$B$31,2,FALSE))</f>
        <v>0</v>
      </c>
      <c r="AZ1195" s="12">
        <f>VLOOKUP($BR1195,Tables!$D$14:$K$27,8,FALSE)</f>
        <v>0</v>
      </c>
      <c r="BA1195" s="12">
        <f>IF(OR(BR1195="T150",BR1195="HYBT150"),W1195*Tables!$L$23,0)</f>
        <v>0</v>
      </c>
      <c r="BB1195" s="12">
        <f>IF(OR(BR1195="T200",BR1195="HYBT200"),W1195*Tables!$E$24,0)</f>
        <v>0</v>
      </c>
      <c r="BC1195" s="14">
        <f t="shared" si="246"/>
        <v>0</v>
      </c>
      <c r="BD1195" s="55" t="str">
        <f t="shared" si="257"/>
        <v/>
      </c>
      <c r="BE1195" s="55" t="str">
        <f t="shared" si="257"/>
        <v/>
      </c>
      <c r="BF1195" s="55" t="str">
        <f t="shared" si="257"/>
        <v/>
      </c>
      <c r="BG1195" s="55" t="str">
        <f t="shared" si="257"/>
        <v/>
      </c>
      <c r="BH1195" s="55" t="str">
        <f t="shared" si="257"/>
        <v/>
      </c>
      <c r="BI1195" s="55" t="str">
        <f t="shared" si="257"/>
        <v/>
      </c>
      <c r="BJ1195" s="55" t="str">
        <f t="shared" si="257"/>
        <v/>
      </c>
      <c r="BK1195" s="55" t="str">
        <f t="shared" si="257"/>
        <v/>
      </c>
      <c r="BL1195" s="55" t="str">
        <f t="shared" si="257"/>
        <v/>
      </c>
      <c r="BM1195" s="55" t="str">
        <f t="shared" si="257"/>
        <v/>
      </c>
      <c r="BN1195" s="55" t="str">
        <f t="shared" si="257"/>
        <v/>
      </c>
      <c r="BO1195" s="55" t="str">
        <f t="shared" si="257"/>
        <v/>
      </c>
      <c r="BP1195" s="55" t="str">
        <f t="shared" si="257"/>
        <v/>
      </c>
      <c r="BQ1195" s="55" t="str">
        <f t="shared" si="257"/>
        <v/>
      </c>
      <c r="BR1195" s="1" t="str">
        <f t="shared" si="247"/>
        <v>Base</v>
      </c>
      <c r="BS1195" s="1" t="str">
        <f t="shared" si="248"/>
        <v/>
      </c>
      <c r="BT1195" s="3">
        <f t="shared" si="249"/>
        <v>1</v>
      </c>
      <c r="BU1195" s="11">
        <f t="shared" si="250"/>
        <v>-0.94</v>
      </c>
      <c r="BV1195" s="11">
        <f t="shared" si="251"/>
        <v>-0.88</v>
      </c>
      <c r="BW1195" s="11">
        <f t="shared" si="252"/>
        <v>0</v>
      </c>
      <c r="BX1195" s="9">
        <f t="shared" si="253"/>
        <v>-0.94</v>
      </c>
      <c r="BY1195" s="9">
        <f t="shared" si="254"/>
        <v>-0.88</v>
      </c>
      <c r="BZ1195" s="9">
        <f t="shared" si="255"/>
        <v>2</v>
      </c>
    </row>
    <row r="1196" spans="1:78" ht="15.5" x14ac:dyDescent="0.35">
      <c r="A1196"/>
      <c r="B1196"/>
      <c r="C1196"/>
      <c r="D1196"/>
      <c r="E1196"/>
      <c r="F1196"/>
      <c r="G1196"/>
      <c r="H1196"/>
      <c r="I1196"/>
      <c r="J1196"/>
      <c r="K1196"/>
      <c r="L1196"/>
      <c r="M1196"/>
      <c r="N1196"/>
      <c r="O1196"/>
      <c r="P1196"/>
      <c r="Q1196"/>
      <c r="R1196"/>
      <c r="S1196"/>
      <c r="T1196"/>
      <c r="U1196"/>
      <c r="V1196"/>
      <c r="W1196"/>
      <c r="X1196"/>
      <c r="Y1196"/>
      <c r="Z1196"/>
      <c r="AA1196"/>
      <c r="AB1196"/>
      <c r="AC1196"/>
      <c r="AD1196"/>
      <c r="AE1196"/>
      <c r="AF1196"/>
      <c r="AG1196"/>
      <c r="AH1196"/>
      <c r="AI1196"/>
      <c r="AJ1196"/>
      <c r="AK1196"/>
      <c r="AL1196"/>
      <c r="AM1196"/>
      <c r="AN1196"/>
      <c r="AO1196"/>
      <c r="AP1196"/>
      <c r="AQ1196"/>
      <c r="AR1196"/>
      <c r="AS1196"/>
      <c r="AT1196" s="12">
        <f>VLOOKUP($BR1196,Tables!$D$14:$I$27,2,FALSE)*W1196</f>
        <v>0</v>
      </c>
      <c r="AU1196" s="12">
        <f>VLOOKUP($BR1196,Tables!$D$14:$I$27,3,FALSE)</f>
        <v>0</v>
      </c>
      <c r="AV1196" s="12">
        <f>VLOOKUP($BR1196,Tables!$D$14:$I$27,4,FALSE)*W1196</f>
        <v>0</v>
      </c>
      <c r="AW1196" s="12">
        <f>VLOOKUP($BR1196,Tables!$D$14:$I$27,5,FALSE)*W1196</f>
        <v>0</v>
      </c>
      <c r="AX1196">
        <f>IF(ISERROR(VLOOKUP(V1196,Tables!$A$2:$B$27,2,FALSE))=TRUE,0,VLOOKUP(V1196,Tables!$A$2:$B$27,2,FALSE))*VLOOKUP(BR1196,Tables!$D$14:$J$27,7,FALSE)</f>
        <v>0</v>
      </c>
      <c r="AY1196">
        <f>IF(ISERROR(VLOOKUP(BS1196,Tables!$A$2:$B$31,2,FALSE))=TRUE,0,VLOOKUP(BS1196,Tables!$A$2:$B$31,2,FALSE))</f>
        <v>0</v>
      </c>
      <c r="AZ1196" s="12">
        <f>VLOOKUP($BR1196,Tables!$D$14:$K$27,8,FALSE)</f>
        <v>0</v>
      </c>
      <c r="BA1196" s="12">
        <f>IF(OR(BR1196="T150",BR1196="HYBT150"),W1196*Tables!$L$23,0)</f>
        <v>0</v>
      </c>
      <c r="BB1196" s="12">
        <f>IF(OR(BR1196="T200",BR1196="HYBT200"),W1196*Tables!$E$24,0)</f>
        <v>0</v>
      </c>
      <c r="BC1196" s="14">
        <f t="shared" si="246"/>
        <v>0</v>
      </c>
      <c r="BD1196" s="55" t="str">
        <f t="shared" si="257"/>
        <v/>
      </c>
      <c r="BE1196" s="55" t="str">
        <f t="shared" si="257"/>
        <v/>
      </c>
      <c r="BF1196" s="55" t="str">
        <f t="shared" si="257"/>
        <v/>
      </c>
      <c r="BG1196" s="55" t="str">
        <f t="shared" si="257"/>
        <v/>
      </c>
      <c r="BH1196" s="55" t="str">
        <f t="shared" si="257"/>
        <v/>
      </c>
      <c r="BI1196" s="55" t="str">
        <f t="shared" si="257"/>
        <v/>
      </c>
      <c r="BJ1196" s="55" t="str">
        <f t="shared" si="257"/>
        <v/>
      </c>
      <c r="BK1196" s="55" t="str">
        <f t="shared" si="257"/>
        <v/>
      </c>
      <c r="BL1196" s="55" t="str">
        <f t="shared" si="257"/>
        <v/>
      </c>
      <c r="BM1196" s="55" t="str">
        <f t="shared" si="257"/>
        <v/>
      </c>
      <c r="BN1196" s="55" t="str">
        <f t="shared" si="257"/>
        <v/>
      </c>
      <c r="BO1196" s="55" t="str">
        <f t="shared" si="257"/>
        <v/>
      </c>
      <c r="BP1196" s="55" t="str">
        <f t="shared" si="257"/>
        <v/>
      </c>
      <c r="BQ1196" s="55" t="str">
        <f t="shared" ref="BD1196:BQ1215" si="258">IF(ISERROR(SEARCHB(" "&amp;BQ$1&amp;" "," "&amp;$L1196&amp;" "))=TRUE,"",BQ$1)</f>
        <v/>
      </c>
      <c r="BR1196" s="1" t="str">
        <f t="shared" si="247"/>
        <v>Base</v>
      </c>
      <c r="BS1196" s="1" t="str">
        <f t="shared" si="248"/>
        <v/>
      </c>
      <c r="BT1196" s="3">
        <f t="shared" si="249"/>
        <v>1</v>
      </c>
      <c r="BU1196" s="11">
        <f t="shared" si="250"/>
        <v>-0.94</v>
      </c>
      <c r="BV1196" s="11">
        <f t="shared" si="251"/>
        <v>-0.88</v>
      </c>
      <c r="BW1196" s="11">
        <f t="shared" si="252"/>
        <v>0</v>
      </c>
      <c r="BX1196" s="9">
        <f t="shared" si="253"/>
        <v>-0.94</v>
      </c>
      <c r="BY1196" s="9">
        <f t="shared" si="254"/>
        <v>-0.88</v>
      </c>
      <c r="BZ1196" s="9">
        <f t="shared" si="255"/>
        <v>2</v>
      </c>
    </row>
    <row r="1197" spans="1:78" ht="15.5" x14ac:dyDescent="0.35">
      <c r="A1197"/>
      <c r="B1197"/>
      <c r="C1197"/>
      <c r="D1197"/>
      <c r="E1197"/>
      <c r="F1197"/>
      <c r="G1197"/>
      <c r="H1197"/>
      <c r="I1197"/>
      <c r="J1197"/>
      <c r="K1197"/>
      <c r="L1197"/>
      <c r="M1197"/>
      <c r="N1197"/>
      <c r="O1197"/>
      <c r="P1197"/>
      <c r="Q1197"/>
      <c r="R1197"/>
      <c r="S1197"/>
      <c r="T1197"/>
      <c r="U1197"/>
      <c r="V1197"/>
      <c r="W1197"/>
      <c r="X1197"/>
      <c r="Y1197"/>
      <c r="Z1197"/>
      <c r="AA1197"/>
      <c r="AB1197"/>
      <c r="AC1197"/>
      <c r="AD1197"/>
      <c r="AE1197"/>
      <c r="AF1197"/>
      <c r="AG1197"/>
      <c r="AH1197"/>
      <c r="AI1197"/>
      <c r="AJ1197"/>
      <c r="AK1197"/>
      <c r="AL1197"/>
      <c r="AM1197"/>
      <c r="AN1197"/>
      <c r="AO1197"/>
      <c r="AP1197"/>
      <c r="AQ1197"/>
      <c r="AR1197"/>
      <c r="AS1197"/>
      <c r="AT1197" s="12">
        <f>VLOOKUP($BR1197,Tables!$D$14:$I$27,2,FALSE)*W1197</f>
        <v>0</v>
      </c>
      <c r="AU1197" s="12">
        <f>VLOOKUP($BR1197,Tables!$D$14:$I$27,3,FALSE)</f>
        <v>0</v>
      </c>
      <c r="AV1197" s="12">
        <f>VLOOKUP($BR1197,Tables!$D$14:$I$27,4,FALSE)*W1197</f>
        <v>0</v>
      </c>
      <c r="AW1197" s="12">
        <f>VLOOKUP($BR1197,Tables!$D$14:$I$27,5,FALSE)*W1197</f>
        <v>0</v>
      </c>
      <c r="AX1197">
        <f>IF(ISERROR(VLOOKUP(V1197,Tables!$A$2:$B$27,2,FALSE))=TRUE,0,VLOOKUP(V1197,Tables!$A$2:$B$27,2,FALSE))*VLOOKUP(BR1197,Tables!$D$14:$J$27,7,FALSE)</f>
        <v>0</v>
      </c>
      <c r="AY1197">
        <f>IF(ISERROR(VLOOKUP(BS1197,Tables!$A$2:$B$31,2,FALSE))=TRUE,0,VLOOKUP(BS1197,Tables!$A$2:$B$31,2,FALSE))</f>
        <v>0</v>
      </c>
      <c r="AZ1197" s="12">
        <f>VLOOKUP($BR1197,Tables!$D$14:$K$27,8,FALSE)</f>
        <v>0</v>
      </c>
      <c r="BA1197" s="12">
        <f>IF(OR(BR1197="T150",BR1197="HYBT150"),W1197*Tables!$L$23,0)</f>
        <v>0</v>
      </c>
      <c r="BB1197" s="12">
        <f>IF(OR(BR1197="T200",BR1197="HYBT200"),W1197*Tables!$E$24,0)</f>
        <v>0</v>
      </c>
      <c r="BC1197" s="14">
        <f t="shared" si="246"/>
        <v>0</v>
      </c>
      <c r="BD1197" s="55" t="str">
        <f t="shared" si="258"/>
        <v/>
      </c>
      <c r="BE1197" s="55" t="str">
        <f t="shared" si="258"/>
        <v/>
      </c>
      <c r="BF1197" s="55" t="str">
        <f t="shared" si="258"/>
        <v/>
      </c>
      <c r="BG1197" s="55" t="str">
        <f t="shared" si="258"/>
        <v/>
      </c>
      <c r="BH1197" s="55" t="str">
        <f t="shared" si="258"/>
        <v/>
      </c>
      <c r="BI1197" s="55" t="str">
        <f t="shared" si="258"/>
        <v/>
      </c>
      <c r="BJ1197" s="55" t="str">
        <f t="shared" si="258"/>
        <v/>
      </c>
      <c r="BK1197" s="55" t="str">
        <f t="shared" si="258"/>
        <v/>
      </c>
      <c r="BL1197" s="55" t="str">
        <f t="shared" si="258"/>
        <v/>
      </c>
      <c r="BM1197" s="55" t="str">
        <f t="shared" si="258"/>
        <v/>
      </c>
      <c r="BN1197" s="55" t="str">
        <f t="shared" si="258"/>
        <v/>
      </c>
      <c r="BO1197" s="55" t="str">
        <f t="shared" si="258"/>
        <v/>
      </c>
      <c r="BP1197" s="55" t="str">
        <f t="shared" si="258"/>
        <v/>
      </c>
      <c r="BQ1197" s="55" t="str">
        <f t="shared" si="258"/>
        <v/>
      </c>
      <c r="BR1197" s="1" t="str">
        <f t="shared" si="247"/>
        <v>Base</v>
      </c>
      <c r="BS1197" s="1" t="str">
        <f t="shared" si="248"/>
        <v/>
      </c>
      <c r="BT1197" s="3">
        <f t="shared" si="249"/>
        <v>1</v>
      </c>
      <c r="BU1197" s="11">
        <f t="shared" si="250"/>
        <v>-0.94</v>
      </c>
      <c r="BV1197" s="11">
        <f t="shared" si="251"/>
        <v>-0.88</v>
      </c>
      <c r="BW1197" s="11">
        <f t="shared" si="252"/>
        <v>0</v>
      </c>
      <c r="BX1197" s="9">
        <f t="shared" si="253"/>
        <v>-0.94</v>
      </c>
      <c r="BY1197" s="9">
        <f t="shared" si="254"/>
        <v>-0.88</v>
      </c>
      <c r="BZ1197" s="9">
        <f t="shared" si="255"/>
        <v>2</v>
      </c>
    </row>
    <row r="1198" spans="1:78" ht="15.5" x14ac:dyDescent="0.35">
      <c r="A1198"/>
      <c r="B1198"/>
      <c r="C1198"/>
      <c r="D1198"/>
      <c r="E1198"/>
      <c r="F1198"/>
      <c r="G1198"/>
      <c r="H1198"/>
      <c r="I1198"/>
      <c r="J1198"/>
      <c r="K1198"/>
      <c r="L1198"/>
      <c r="M1198"/>
      <c r="N1198"/>
      <c r="O1198"/>
      <c r="P1198"/>
      <c r="Q1198"/>
      <c r="R1198"/>
      <c r="S1198"/>
      <c r="T1198"/>
      <c r="U1198"/>
      <c r="V1198"/>
      <c r="W1198"/>
      <c r="X1198"/>
      <c r="Y1198"/>
      <c r="Z1198"/>
      <c r="AA1198"/>
      <c r="AB1198"/>
      <c r="AC1198"/>
      <c r="AD1198"/>
      <c r="AE1198"/>
      <c r="AF1198"/>
      <c r="AG1198"/>
      <c r="AH1198"/>
      <c r="AI1198"/>
      <c r="AJ1198"/>
      <c r="AK1198"/>
      <c r="AL1198"/>
      <c r="AM1198"/>
      <c r="AN1198"/>
      <c r="AO1198"/>
      <c r="AP1198"/>
      <c r="AQ1198"/>
      <c r="AR1198"/>
      <c r="AS1198"/>
      <c r="AT1198" s="12">
        <f>VLOOKUP($BR1198,Tables!$D$14:$I$27,2,FALSE)*W1198</f>
        <v>0</v>
      </c>
      <c r="AU1198" s="12">
        <f>VLOOKUP($BR1198,Tables!$D$14:$I$27,3,FALSE)</f>
        <v>0</v>
      </c>
      <c r="AV1198" s="12">
        <f>VLOOKUP($BR1198,Tables!$D$14:$I$27,4,FALSE)*W1198</f>
        <v>0</v>
      </c>
      <c r="AW1198" s="12">
        <f>VLOOKUP($BR1198,Tables!$D$14:$I$27,5,FALSE)*W1198</f>
        <v>0</v>
      </c>
      <c r="AX1198">
        <f>IF(ISERROR(VLOOKUP(V1198,Tables!$A$2:$B$27,2,FALSE))=TRUE,0,VLOOKUP(V1198,Tables!$A$2:$B$27,2,FALSE))*VLOOKUP(BR1198,Tables!$D$14:$J$27,7,FALSE)</f>
        <v>0</v>
      </c>
      <c r="AY1198">
        <f>IF(ISERROR(VLOOKUP(BS1198,Tables!$A$2:$B$31,2,FALSE))=TRUE,0,VLOOKUP(BS1198,Tables!$A$2:$B$31,2,FALSE))</f>
        <v>0</v>
      </c>
      <c r="AZ1198" s="12">
        <f>VLOOKUP($BR1198,Tables!$D$14:$K$27,8,FALSE)</f>
        <v>0</v>
      </c>
      <c r="BA1198" s="12">
        <f>IF(OR(BR1198="T150",BR1198="HYBT150"),W1198*Tables!$L$23,0)</f>
        <v>0</v>
      </c>
      <c r="BB1198" s="12">
        <f>IF(OR(BR1198="T200",BR1198="HYBT200"),W1198*Tables!$E$24,0)</f>
        <v>0</v>
      </c>
      <c r="BC1198" s="14">
        <f t="shared" si="246"/>
        <v>0</v>
      </c>
      <c r="BD1198" s="55" t="str">
        <f t="shared" si="258"/>
        <v/>
      </c>
      <c r="BE1198" s="55" t="str">
        <f t="shared" si="258"/>
        <v/>
      </c>
      <c r="BF1198" s="55" t="str">
        <f t="shared" si="258"/>
        <v/>
      </c>
      <c r="BG1198" s="55" t="str">
        <f t="shared" si="258"/>
        <v/>
      </c>
      <c r="BH1198" s="55" t="str">
        <f t="shared" si="258"/>
        <v/>
      </c>
      <c r="BI1198" s="55" t="str">
        <f t="shared" si="258"/>
        <v/>
      </c>
      <c r="BJ1198" s="55" t="str">
        <f t="shared" si="258"/>
        <v/>
      </c>
      <c r="BK1198" s="55" t="str">
        <f t="shared" si="258"/>
        <v/>
      </c>
      <c r="BL1198" s="55" t="str">
        <f t="shared" si="258"/>
        <v/>
      </c>
      <c r="BM1198" s="55" t="str">
        <f t="shared" si="258"/>
        <v/>
      </c>
      <c r="BN1198" s="55" t="str">
        <f t="shared" si="258"/>
        <v/>
      </c>
      <c r="BO1198" s="55" t="str">
        <f t="shared" si="258"/>
        <v/>
      </c>
      <c r="BP1198" s="55" t="str">
        <f t="shared" si="258"/>
        <v/>
      </c>
      <c r="BQ1198" s="55" t="str">
        <f t="shared" si="258"/>
        <v/>
      </c>
      <c r="BR1198" s="1" t="str">
        <f t="shared" si="247"/>
        <v>Base</v>
      </c>
      <c r="BS1198" s="1" t="str">
        <f t="shared" si="248"/>
        <v/>
      </c>
      <c r="BT1198" s="3">
        <f t="shared" si="249"/>
        <v>1</v>
      </c>
      <c r="BU1198" s="11">
        <f t="shared" si="250"/>
        <v>-0.94</v>
      </c>
      <c r="BV1198" s="11">
        <f t="shared" si="251"/>
        <v>-0.88</v>
      </c>
      <c r="BW1198" s="11">
        <f t="shared" si="252"/>
        <v>0</v>
      </c>
      <c r="BX1198" s="9">
        <f t="shared" si="253"/>
        <v>-0.94</v>
      </c>
      <c r="BY1198" s="9">
        <f t="shared" si="254"/>
        <v>-0.88</v>
      </c>
      <c r="BZ1198" s="9">
        <f t="shared" si="255"/>
        <v>2</v>
      </c>
    </row>
    <row r="1199" spans="1:78" ht="15.5" x14ac:dyDescent="0.35">
      <c r="A1199"/>
      <c r="B1199"/>
      <c r="C1199"/>
      <c r="D1199"/>
      <c r="E1199"/>
      <c r="F1199"/>
      <c r="G1199"/>
      <c r="H1199"/>
      <c r="I1199"/>
      <c r="J1199"/>
      <c r="K1199"/>
      <c r="L1199"/>
      <c r="M1199"/>
      <c r="N1199"/>
      <c r="O1199"/>
      <c r="P1199"/>
      <c r="Q1199"/>
      <c r="R1199"/>
      <c r="S1199"/>
      <c r="T1199"/>
      <c r="U1199"/>
      <c r="V1199"/>
      <c r="W1199"/>
      <c r="X1199"/>
      <c r="Y1199"/>
      <c r="Z1199"/>
      <c r="AA1199"/>
      <c r="AB1199"/>
      <c r="AC1199"/>
      <c r="AD1199"/>
      <c r="AE1199"/>
      <c r="AF1199"/>
      <c r="AG1199"/>
      <c r="AH1199"/>
      <c r="AI1199"/>
      <c r="AJ1199"/>
      <c r="AK1199"/>
      <c r="AL1199"/>
      <c r="AM1199"/>
      <c r="AN1199"/>
      <c r="AO1199"/>
      <c r="AP1199"/>
      <c r="AQ1199"/>
      <c r="AR1199"/>
      <c r="AS1199"/>
      <c r="AT1199" s="12">
        <f>VLOOKUP($BR1199,Tables!$D$14:$I$27,2,FALSE)*W1199</f>
        <v>0</v>
      </c>
      <c r="AU1199" s="12">
        <f>VLOOKUP($BR1199,Tables!$D$14:$I$27,3,FALSE)</f>
        <v>0</v>
      </c>
      <c r="AV1199" s="12">
        <f>VLOOKUP($BR1199,Tables!$D$14:$I$27,4,FALSE)*W1199</f>
        <v>0</v>
      </c>
      <c r="AW1199" s="12">
        <f>VLOOKUP($BR1199,Tables!$D$14:$I$27,5,FALSE)*W1199</f>
        <v>0</v>
      </c>
      <c r="AX1199">
        <f>IF(ISERROR(VLOOKUP(V1199,Tables!$A$2:$B$27,2,FALSE))=TRUE,0,VLOOKUP(V1199,Tables!$A$2:$B$27,2,FALSE))*VLOOKUP(BR1199,Tables!$D$14:$J$27,7,FALSE)</f>
        <v>0</v>
      </c>
      <c r="AY1199">
        <f>IF(ISERROR(VLOOKUP(BS1199,Tables!$A$2:$B$31,2,FALSE))=TRUE,0,VLOOKUP(BS1199,Tables!$A$2:$B$31,2,FALSE))</f>
        <v>0</v>
      </c>
      <c r="AZ1199" s="12">
        <f>VLOOKUP($BR1199,Tables!$D$14:$K$27,8,FALSE)</f>
        <v>0</v>
      </c>
      <c r="BA1199" s="12">
        <f>IF(OR(BR1199="T150",BR1199="HYBT150"),W1199*Tables!$L$23,0)</f>
        <v>0</v>
      </c>
      <c r="BB1199" s="12">
        <f>IF(OR(BR1199="T200",BR1199="HYBT200"),W1199*Tables!$E$24,0)</f>
        <v>0</v>
      </c>
      <c r="BC1199" s="14">
        <f t="shared" si="246"/>
        <v>0</v>
      </c>
      <c r="BD1199" s="55" t="str">
        <f t="shared" si="258"/>
        <v/>
      </c>
      <c r="BE1199" s="55" t="str">
        <f t="shared" si="258"/>
        <v/>
      </c>
      <c r="BF1199" s="55" t="str">
        <f t="shared" si="258"/>
        <v/>
      </c>
      <c r="BG1199" s="55" t="str">
        <f t="shared" si="258"/>
        <v/>
      </c>
      <c r="BH1199" s="55" t="str">
        <f t="shared" si="258"/>
        <v/>
      </c>
      <c r="BI1199" s="55" t="str">
        <f t="shared" si="258"/>
        <v/>
      </c>
      <c r="BJ1199" s="55" t="str">
        <f t="shared" si="258"/>
        <v/>
      </c>
      <c r="BK1199" s="55" t="str">
        <f t="shared" si="258"/>
        <v/>
      </c>
      <c r="BL1199" s="55" t="str">
        <f t="shared" si="258"/>
        <v/>
      </c>
      <c r="BM1199" s="55" t="str">
        <f t="shared" si="258"/>
        <v/>
      </c>
      <c r="BN1199" s="55" t="str">
        <f t="shared" si="258"/>
        <v/>
      </c>
      <c r="BO1199" s="55" t="str">
        <f t="shared" si="258"/>
        <v/>
      </c>
      <c r="BP1199" s="55" t="str">
        <f t="shared" si="258"/>
        <v/>
      </c>
      <c r="BQ1199" s="55" t="str">
        <f t="shared" si="258"/>
        <v/>
      </c>
      <c r="BR1199" s="1" t="str">
        <f t="shared" si="247"/>
        <v>Base</v>
      </c>
      <c r="BS1199" s="1" t="str">
        <f t="shared" si="248"/>
        <v/>
      </c>
      <c r="BT1199" s="3">
        <f t="shared" si="249"/>
        <v>1</v>
      </c>
      <c r="BU1199" s="11">
        <f t="shared" si="250"/>
        <v>-0.94</v>
      </c>
      <c r="BV1199" s="11">
        <f t="shared" si="251"/>
        <v>-0.88</v>
      </c>
      <c r="BW1199" s="11">
        <f t="shared" si="252"/>
        <v>0</v>
      </c>
      <c r="BX1199" s="9">
        <f t="shared" si="253"/>
        <v>-0.94</v>
      </c>
      <c r="BY1199" s="9">
        <f t="shared" si="254"/>
        <v>-0.88</v>
      </c>
      <c r="BZ1199" s="9">
        <f t="shared" si="255"/>
        <v>2</v>
      </c>
    </row>
    <row r="1200" spans="1:78" ht="15.5" x14ac:dyDescent="0.35">
      <c r="A1200"/>
      <c r="B1200"/>
      <c r="C1200"/>
      <c r="D1200"/>
      <c r="E1200"/>
      <c r="F1200"/>
      <c r="G1200"/>
      <c r="H1200"/>
      <c r="I1200"/>
      <c r="J1200"/>
      <c r="K1200"/>
      <c r="L1200"/>
      <c r="M1200"/>
      <c r="N1200"/>
      <c r="O1200"/>
      <c r="P1200"/>
      <c r="Q1200"/>
      <c r="R1200"/>
      <c r="S1200"/>
      <c r="T1200"/>
      <c r="U1200"/>
      <c r="V1200"/>
      <c r="W1200"/>
      <c r="X1200"/>
      <c r="Y1200"/>
      <c r="Z1200"/>
      <c r="AA1200"/>
      <c r="AB1200"/>
      <c r="AC1200"/>
      <c r="AD1200"/>
      <c r="AE1200"/>
      <c r="AF1200"/>
      <c r="AG1200"/>
      <c r="AH1200"/>
      <c r="AI1200"/>
      <c r="AJ1200"/>
      <c r="AK1200"/>
      <c r="AL1200"/>
      <c r="AM1200"/>
      <c r="AN1200"/>
      <c r="AO1200"/>
      <c r="AP1200"/>
      <c r="AQ1200"/>
      <c r="AR1200"/>
      <c r="AS1200"/>
      <c r="AT1200" s="12">
        <f>VLOOKUP($BR1200,Tables!$D$14:$I$27,2,FALSE)*W1200</f>
        <v>0</v>
      </c>
      <c r="AU1200" s="12">
        <f>VLOOKUP($BR1200,Tables!$D$14:$I$27,3,FALSE)</f>
        <v>0</v>
      </c>
      <c r="AV1200" s="12">
        <f>VLOOKUP($BR1200,Tables!$D$14:$I$27,4,FALSE)*W1200</f>
        <v>0</v>
      </c>
      <c r="AW1200" s="12">
        <f>VLOOKUP($BR1200,Tables!$D$14:$I$27,5,FALSE)*W1200</f>
        <v>0</v>
      </c>
      <c r="AX1200">
        <f>IF(ISERROR(VLOOKUP(V1200,Tables!$A$2:$B$27,2,FALSE))=TRUE,0,VLOOKUP(V1200,Tables!$A$2:$B$27,2,FALSE))*VLOOKUP(BR1200,Tables!$D$14:$J$27,7,FALSE)</f>
        <v>0</v>
      </c>
      <c r="AY1200">
        <f>IF(ISERROR(VLOOKUP(BS1200,Tables!$A$2:$B$31,2,FALSE))=TRUE,0,VLOOKUP(BS1200,Tables!$A$2:$B$31,2,FALSE))</f>
        <v>0</v>
      </c>
      <c r="AZ1200" s="12">
        <f>VLOOKUP($BR1200,Tables!$D$14:$K$27,8,FALSE)</f>
        <v>0</v>
      </c>
      <c r="BA1200" s="12">
        <f>IF(OR(BR1200="T150",BR1200="HYBT150"),W1200*Tables!$L$23,0)</f>
        <v>0</v>
      </c>
      <c r="BB1200" s="12">
        <f>IF(OR(BR1200="T200",BR1200="HYBT200"),W1200*Tables!$E$24,0)</f>
        <v>0</v>
      </c>
      <c r="BC1200" s="14">
        <f t="shared" si="246"/>
        <v>0</v>
      </c>
      <c r="BD1200" s="55" t="str">
        <f t="shared" si="258"/>
        <v/>
      </c>
      <c r="BE1200" s="55" t="str">
        <f t="shared" si="258"/>
        <v/>
      </c>
      <c r="BF1200" s="55" t="str">
        <f t="shared" si="258"/>
        <v/>
      </c>
      <c r="BG1200" s="55" t="str">
        <f t="shared" si="258"/>
        <v/>
      </c>
      <c r="BH1200" s="55" t="str">
        <f t="shared" si="258"/>
        <v/>
      </c>
      <c r="BI1200" s="55" t="str">
        <f t="shared" si="258"/>
        <v/>
      </c>
      <c r="BJ1200" s="55" t="str">
        <f t="shared" si="258"/>
        <v/>
      </c>
      <c r="BK1200" s="55" t="str">
        <f t="shared" si="258"/>
        <v/>
      </c>
      <c r="BL1200" s="55" t="str">
        <f t="shared" si="258"/>
        <v/>
      </c>
      <c r="BM1200" s="55" t="str">
        <f t="shared" si="258"/>
        <v/>
      </c>
      <c r="BN1200" s="55" t="str">
        <f t="shared" si="258"/>
        <v/>
      </c>
      <c r="BO1200" s="55" t="str">
        <f t="shared" si="258"/>
        <v/>
      </c>
      <c r="BP1200" s="55" t="str">
        <f t="shared" si="258"/>
        <v/>
      </c>
      <c r="BQ1200" s="55" t="str">
        <f t="shared" si="258"/>
        <v/>
      </c>
      <c r="BR1200" s="1" t="str">
        <f t="shared" si="247"/>
        <v>Base</v>
      </c>
      <c r="BS1200" s="1" t="str">
        <f t="shared" si="248"/>
        <v/>
      </c>
      <c r="BT1200" s="3">
        <f t="shared" si="249"/>
        <v>1</v>
      </c>
      <c r="BU1200" s="11">
        <f t="shared" si="250"/>
        <v>-0.94</v>
      </c>
      <c r="BV1200" s="11">
        <f t="shared" si="251"/>
        <v>-0.88</v>
      </c>
      <c r="BW1200" s="11">
        <f t="shared" si="252"/>
        <v>0</v>
      </c>
      <c r="BX1200" s="9">
        <f t="shared" si="253"/>
        <v>-0.94</v>
      </c>
      <c r="BY1200" s="9">
        <f t="shared" si="254"/>
        <v>-0.88</v>
      </c>
      <c r="BZ1200" s="9">
        <f t="shared" si="255"/>
        <v>2</v>
      </c>
    </row>
    <row r="1201" spans="1:78" ht="15.5" x14ac:dyDescent="0.35">
      <c r="A1201"/>
      <c r="B1201"/>
      <c r="C1201"/>
      <c r="D1201"/>
      <c r="E1201"/>
      <c r="F1201"/>
      <c r="G1201"/>
      <c r="H1201"/>
      <c r="I1201"/>
      <c r="J1201"/>
      <c r="K1201"/>
      <c r="L1201"/>
      <c r="M1201"/>
      <c r="N1201"/>
      <c r="O1201"/>
      <c r="P1201"/>
      <c r="Q1201"/>
      <c r="R1201"/>
      <c r="S1201"/>
      <c r="T1201"/>
      <c r="U1201"/>
      <c r="V1201"/>
      <c r="W1201"/>
      <c r="X1201"/>
      <c r="Y1201"/>
      <c r="Z1201"/>
      <c r="AA1201"/>
      <c r="AB1201"/>
      <c r="AC1201"/>
      <c r="AD1201"/>
      <c r="AE1201"/>
      <c r="AF1201"/>
      <c r="AG1201"/>
      <c r="AH1201"/>
      <c r="AI1201"/>
      <c r="AJ1201"/>
      <c r="AK1201"/>
      <c r="AL1201"/>
      <c r="AM1201"/>
      <c r="AN1201"/>
      <c r="AO1201"/>
      <c r="AP1201"/>
      <c r="AQ1201"/>
      <c r="AR1201"/>
      <c r="AS1201"/>
      <c r="AT1201" s="12">
        <f>VLOOKUP($BR1201,Tables!$D$14:$I$27,2,FALSE)*W1201</f>
        <v>0</v>
      </c>
      <c r="AU1201" s="12">
        <f>VLOOKUP($BR1201,Tables!$D$14:$I$27,3,FALSE)</f>
        <v>0</v>
      </c>
      <c r="AV1201" s="12">
        <f>VLOOKUP($BR1201,Tables!$D$14:$I$27,4,FALSE)*W1201</f>
        <v>0</v>
      </c>
      <c r="AW1201" s="12">
        <f>VLOOKUP($BR1201,Tables!$D$14:$I$27,5,FALSE)*W1201</f>
        <v>0</v>
      </c>
      <c r="AX1201">
        <f>IF(ISERROR(VLOOKUP(V1201,Tables!$A$2:$B$27,2,FALSE))=TRUE,0,VLOOKUP(V1201,Tables!$A$2:$B$27,2,FALSE))*VLOOKUP(BR1201,Tables!$D$14:$J$27,7,FALSE)</f>
        <v>0</v>
      </c>
      <c r="AY1201">
        <f>IF(ISERROR(VLOOKUP(BS1201,Tables!$A$2:$B$31,2,FALSE))=TRUE,0,VLOOKUP(BS1201,Tables!$A$2:$B$31,2,FALSE))</f>
        <v>0</v>
      </c>
      <c r="AZ1201" s="12">
        <f>VLOOKUP($BR1201,Tables!$D$14:$K$27,8,FALSE)</f>
        <v>0</v>
      </c>
      <c r="BA1201" s="12">
        <f>IF(OR(BR1201="T150",BR1201="HYBT150"),W1201*Tables!$L$23,0)</f>
        <v>0</v>
      </c>
      <c r="BB1201" s="12">
        <f>IF(OR(BR1201="T200",BR1201="HYBT200"),W1201*Tables!$E$24,0)</f>
        <v>0</v>
      </c>
      <c r="BC1201" s="14">
        <f t="shared" si="246"/>
        <v>0</v>
      </c>
      <c r="BD1201" s="55" t="str">
        <f t="shared" si="258"/>
        <v/>
      </c>
      <c r="BE1201" s="55" t="str">
        <f t="shared" si="258"/>
        <v/>
      </c>
      <c r="BF1201" s="55" t="str">
        <f t="shared" si="258"/>
        <v/>
      </c>
      <c r="BG1201" s="55" t="str">
        <f t="shared" si="258"/>
        <v/>
      </c>
      <c r="BH1201" s="55" t="str">
        <f t="shared" si="258"/>
        <v/>
      </c>
      <c r="BI1201" s="55" t="str">
        <f t="shared" si="258"/>
        <v/>
      </c>
      <c r="BJ1201" s="55" t="str">
        <f t="shared" si="258"/>
        <v/>
      </c>
      <c r="BK1201" s="55" t="str">
        <f t="shared" si="258"/>
        <v/>
      </c>
      <c r="BL1201" s="55" t="str">
        <f t="shared" si="258"/>
        <v/>
      </c>
      <c r="BM1201" s="55" t="str">
        <f t="shared" si="258"/>
        <v/>
      </c>
      <c r="BN1201" s="55" t="str">
        <f t="shared" si="258"/>
        <v/>
      </c>
      <c r="BO1201" s="55" t="str">
        <f t="shared" si="258"/>
        <v/>
      </c>
      <c r="BP1201" s="55" t="str">
        <f t="shared" si="258"/>
        <v/>
      </c>
      <c r="BQ1201" s="55" t="str">
        <f t="shared" si="258"/>
        <v/>
      </c>
      <c r="BR1201" s="1" t="str">
        <f t="shared" si="247"/>
        <v>Base</v>
      </c>
      <c r="BS1201" s="1" t="str">
        <f t="shared" si="248"/>
        <v/>
      </c>
      <c r="BT1201" s="3">
        <f t="shared" si="249"/>
        <v>1</v>
      </c>
      <c r="BU1201" s="11">
        <f t="shared" si="250"/>
        <v>-0.94</v>
      </c>
      <c r="BV1201" s="11">
        <f t="shared" si="251"/>
        <v>-0.88</v>
      </c>
      <c r="BW1201" s="11">
        <f t="shared" si="252"/>
        <v>0</v>
      </c>
      <c r="BX1201" s="9">
        <f t="shared" si="253"/>
        <v>-0.94</v>
      </c>
      <c r="BY1201" s="9">
        <f t="shared" si="254"/>
        <v>-0.88</v>
      </c>
      <c r="BZ1201" s="9">
        <f t="shared" si="255"/>
        <v>2</v>
      </c>
    </row>
    <row r="1202" spans="1:78" ht="15.5" x14ac:dyDescent="0.35">
      <c r="A1202"/>
      <c r="B1202"/>
      <c r="C1202"/>
      <c r="D1202"/>
      <c r="E1202"/>
      <c r="F1202"/>
      <c r="G1202"/>
      <c r="H1202"/>
      <c r="I1202"/>
      <c r="J1202"/>
      <c r="K1202"/>
      <c r="L1202"/>
      <c r="M1202"/>
      <c r="N1202"/>
      <c r="O1202"/>
      <c r="P1202"/>
      <c r="Q1202"/>
      <c r="R1202"/>
      <c r="S1202"/>
      <c r="T1202"/>
      <c r="U1202"/>
      <c r="V1202"/>
      <c r="W1202"/>
      <c r="X1202"/>
      <c r="Y1202"/>
      <c r="Z1202"/>
      <c r="AA1202"/>
      <c r="AB1202"/>
      <c r="AC1202"/>
      <c r="AD1202"/>
      <c r="AE1202"/>
      <c r="AF1202"/>
      <c r="AG1202"/>
      <c r="AH1202"/>
      <c r="AI1202"/>
      <c r="AJ1202"/>
      <c r="AK1202"/>
      <c r="AL1202"/>
      <c r="AM1202"/>
      <c r="AN1202"/>
      <c r="AO1202"/>
      <c r="AP1202"/>
      <c r="AQ1202"/>
      <c r="AR1202"/>
      <c r="AS1202"/>
      <c r="AT1202" s="12">
        <f>VLOOKUP($BR1202,Tables!$D$14:$I$27,2,FALSE)*W1202</f>
        <v>0</v>
      </c>
      <c r="AU1202" s="12">
        <f>VLOOKUP($BR1202,Tables!$D$14:$I$27,3,FALSE)</f>
        <v>0</v>
      </c>
      <c r="AV1202" s="12">
        <f>VLOOKUP($BR1202,Tables!$D$14:$I$27,4,FALSE)*W1202</f>
        <v>0</v>
      </c>
      <c r="AW1202" s="12">
        <f>VLOOKUP($BR1202,Tables!$D$14:$I$27,5,FALSE)*W1202</f>
        <v>0</v>
      </c>
      <c r="AX1202">
        <f>IF(ISERROR(VLOOKUP(V1202,Tables!$A$2:$B$27,2,FALSE))=TRUE,0,VLOOKUP(V1202,Tables!$A$2:$B$27,2,FALSE))*VLOOKUP(BR1202,Tables!$D$14:$J$27,7,FALSE)</f>
        <v>0</v>
      </c>
      <c r="AY1202">
        <f>IF(ISERROR(VLOOKUP(BS1202,Tables!$A$2:$B$31,2,FALSE))=TRUE,0,VLOOKUP(BS1202,Tables!$A$2:$B$31,2,FALSE))</f>
        <v>0</v>
      </c>
      <c r="AZ1202" s="12">
        <f>VLOOKUP($BR1202,Tables!$D$14:$K$27,8,FALSE)</f>
        <v>0</v>
      </c>
      <c r="BA1202" s="12">
        <f>IF(OR(BR1202="T150",BR1202="HYBT150"),W1202*Tables!$L$23,0)</f>
        <v>0</v>
      </c>
      <c r="BB1202" s="12">
        <f>IF(OR(BR1202="T200",BR1202="HYBT200"),W1202*Tables!$E$24,0)</f>
        <v>0</v>
      </c>
      <c r="BC1202" s="14">
        <f t="shared" si="246"/>
        <v>0</v>
      </c>
      <c r="BD1202" s="55" t="str">
        <f t="shared" si="258"/>
        <v/>
      </c>
      <c r="BE1202" s="55" t="str">
        <f t="shared" si="258"/>
        <v/>
      </c>
      <c r="BF1202" s="55" t="str">
        <f t="shared" si="258"/>
        <v/>
      </c>
      <c r="BG1202" s="55" t="str">
        <f t="shared" si="258"/>
        <v/>
      </c>
      <c r="BH1202" s="55" t="str">
        <f t="shared" si="258"/>
        <v/>
      </c>
      <c r="BI1202" s="55" t="str">
        <f t="shared" si="258"/>
        <v/>
      </c>
      <c r="BJ1202" s="55" t="str">
        <f t="shared" si="258"/>
        <v/>
      </c>
      <c r="BK1202" s="55" t="str">
        <f t="shared" si="258"/>
        <v/>
      </c>
      <c r="BL1202" s="55" t="str">
        <f t="shared" si="258"/>
        <v/>
      </c>
      <c r="BM1202" s="55" t="str">
        <f t="shared" si="258"/>
        <v/>
      </c>
      <c r="BN1202" s="55" t="str">
        <f t="shared" si="258"/>
        <v/>
      </c>
      <c r="BO1202" s="55" t="str">
        <f t="shared" si="258"/>
        <v/>
      </c>
      <c r="BP1202" s="55" t="str">
        <f t="shared" si="258"/>
        <v/>
      </c>
      <c r="BQ1202" s="55" t="str">
        <f t="shared" si="258"/>
        <v/>
      </c>
      <c r="BR1202" s="1" t="str">
        <f t="shared" si="247"/>
        <v>Base</v>
      </c>
      <c r="BS1202" s="1" t="str">
        <f t="shared" si="248"/>
        <v/>
      </c>
      <c r="BT1202" s="3">
        <f t="shared" si="249"/>
        <v>1</v>
      </c>
      <c r="BU1202" s="11">
        <f t="shared" si="250"/>
        <v>-0.94</v>
      </c>
      <c r="BV1202" s="11">
        <f t="shared" si="251"/>
        <v>-0.88</v>
      </c>
      <c r="BW1202" s="11">
        <f t="shared" si="252"/>
        <v>0</v>
      </c>
      <c r="BX1202" s="9">
        <f t="shared" si="253"/>
        <v>-0.94</v>
      </c>
      <c r="BY1202" s="9">
        <f t="shared" si="254"/>
        <v>-0.88</v>
      </c>
      <c r="BZ1202" s="9">
        <f t="shared" si="255"/>
        <v>2</v>
      </c>
    </row>
    <row r="1203" spans="1:78" ht="15.5" x14ac:dyDescent="0.35">
      <c r="A1203"/>
      <c r="B1203"/>
      <c r="C1203"/>
      <c r="D1203"/>
      <c r="E1203"/>
      <c r="F1203"/>
      <c r="G1203"/>
      <c r="H1203"/>
      <c r="I1203"/>
      <c r="J1203"/>
      <c r="K1203"/>
      <c r="L1203"/>
      <c r="M1203"/>
      <c r="N1203"/>
      <c r="O1203"/>
      <c r="P1203"/>
      <c r="Q1203"/>
      <c r="R1203"/>
      <c r="S1203"/>
      <c r="T1203"/>
      <c r="U1203"/>
      <c r="V1203"/>
      <c r="W1203"/>
      <c r="X1203"/>
      <c r="Y1203"/>
      <c r="Z1203"/>
      <c r="AA1203"/>
      <c r="AB1203"/>
      <c r="AC1203"/>
      <c r="AD1203"/>
      <c r="AE1203"/>
      <c r="AF1203"/>
      <c r="AG1203"/>
      <c r="AH1203"/>
      <c r="AI1203"/>
      <c r="AJ1203"/>
      <c r="AK1203"/>
      <c r="AL1203"/>
      <c r="AM1203"/>
      <c r="AN1203"/>
      <c r="AO1203"/>
      <c r="AP1203"/>
      <c r="AQ1203"/>
      <c r="AR1203"/>
      <c r="AS1203"/>
      <c r="AT1203" s="12">
        <f>VLOOKUP($BR1203,Tables!$D$14:$I$27,2,FALSE)*W1203</f>
        <v>0</v>
      </c>
      <c r="AU1203" s="12">
        <f>VLOOKUP($BR1203,Tables!$D$14:$I$27,3,FALSE)</f>
        <v>0</v>
      </c>
      <c r="AV1203" s="12">
        <f>VLOOKUP($BR1203,Tables!$D$14:$I$27,4,FALSE)*W1203</f>
        <v>0</v>
      </c>
      <c r="AW1203" s="12">
        <f>VLOOKUP($BR1203,Tables!$D$14:$I$27,5,FALSE)*W1203</f>
        <v>0</v>
      </c>
      <c r="AX1203">
        <f>IF(ISERROR(VLOOKUP(V1203,Tables!$A$2:$B$27,2,FALSE))=TRUE,0,VLOOKUP(V1203,Tables!$A$2:$B$27,2,FALSE))*VLOOKUP(BR1203,Tables!$D$14:$J$27,7,FALSE)</f>
        <v>0</v>
      </c>
      <c r="AY1203">
        <f>IF(ISERROR(VLOOKUP(BS1203,Tables!$A$2:$B$31,2,FALSE))=TRUE,0,VLOOKUP(BS1203,Tables!$A$2:$B$31,2,FALSE))</f>
        <v>0</v>
      </c>
      <c r="AZ1203" s="12">
        <f>VLOOKUP($BR1203,Tables!$D$14:$K$27,8,FALSE)</f>
        <v>0</v>
      </c>
      <c r="BA1203" s="12">
        <f>IF(OR(BR1203="T150",BR1203="HYBT150"),W1203*Tables!$L$23,0)</f>
        <v>0</v>
      </c>
      <c r="BB1203" s="12">
        <f>IF(OR(BR1203="T200",BR1203="HYBT200"),W1203*Tables!$E$24,0)</f>
        <v>0</v>
      </c>
      <c r="BC1203" s="14">
        <f t="shared" si="246"/>
        <v>0</v>
      </c>
      <c r="BD1203" s="55" t="str">
        <f t="shared" si="258"/>
        <v/>
      </c>
      <c r="BE1203" s="55" t="str">
        <f t="shared" si="258"/>
        <v/>
      </c>
      <c r="BF1203" s="55" t="str">
        <f t="shared" si="258"/>
        <v/>
      </c>
      <c r="BG1203" s="55" t="str">
        <f t="shared" si="258"/>
        <v/>
      </c>
      <c r="BH1203" s="55" t="str">
        <f t="shared" si="258"/>
        <v/>
      </c>
      <c r="BI1203" s="55" t="str">
        <f t="shared" si="258"/>
        <v/>
      </c>
      <c r="BJ1203" s="55" t="str">
        <f t="shared" si="258"/>
        <v/>
      </c>
      <c r="BK1203" s="55" t="str">
        <f t="shared" si="258"/>
        <v/>
      </c>
      <c r="BL1203" s="55" t="str">
        <f t="shared" si="258"/>
        <v/>
      </c>
      <c r="BM1203" s="55" t="str">
        <f t="shared" si="258"/>
        <v/>
      </c>
      <c r="BN1203" s="55" t="str">
        <f t="shared" si="258"/>
        <v/>
      </c>
      <c r="BO1203" s="55" t="str">
        <f t="shared" si="258"/>
        <v/>
      </c>
      <c r="BP1203" s="55" t="str">
        <f t="shared" si="258"/>
        <v/>
      </c>
      <c r="BQ1203" s="55" t="str">
        <f t="shared" si="258"/>
        <v/>
      </c>
      <c r="BR1203" s="1" t="str">
        <f t="shared" si="247"/>
        <v>Base</v>
      </c>
      <c r="BS1203" s="1" t="str">
        <f t="shared" si="248"/>
        <v/>
      </c>
      <c r="BT1203" s="3">
        <f t="shared" si="249"/>
        <v>1</v>
      </c>
      <c r="BU1203" s="11">
        <f t="shared" si="250"/>
        <v>-0.94</v>
      </c>
      <c r="BV1203" s="11">
        <f t="shared" si="251"/>
        <v>-0.88</v>
      </c>
      <c r="BW1203" s="11">
        <f t="shared" si="252"/>
        <v>0</v>
      </c>
      <c r="BX1203" s="9">
        <f t="shared" si="253"/>
        <v>-0.94</v>
      </c>
      <c r="BY1203" s="9">
        <f t="shared" si="254"/>
        <v>-0.88</v>
      </c>
      <c r="BZ1203" s="9">
        <f t="shared" si="255"/>
        <v>2</v>
      </c>
    </row>
    <row r="1204" spans="1:78" ht="15.5" x14ac:dyDescent="0.35">
      <c r="A1204"/>
      <c r="B1204"/>
      <c r="C1204"/>
      <c r="D1204"/>
      <c r="E1204"/>
      <c r="F1204"/>
      <c r="G1204"/>
      <c r="H1204"/>
      <c r="I1204"/>
      <c r="J1204"/>
      <c r="K1204"/>
      <c r="L1204"/>
      <c r="M1204"/>
      <c r="N1204"/>
      <c r="O1204"/>
      <c r="P1204"/>
      <c r="Q1204"/>
      <c r="R1204"/>
      <c r="S1204"/>
      <c r="T1204"/>
      <c r="U1204"/>
      <c r="V1204"/>
      <c r="W1204"/>
      <c r="X1204"/>
      <c r="Y1204"/>
      <c r="Z1204"/>
      <c r="AA1204"/>
      <c r="AB1204"/>
      <c r="AC1204"/>
      <c r="AD1204"/>
      <c r="AE1204"/>
      <c r="AF1204"/>
      <c r="AG1204"/>
      <c r="AH1204"/>
      <c r="AI1204"/>
      <c r="AJ1204"/>
      <c r="AK1204"/>
      <c r="AL1204"/>
      <c r="AM1204"/>
      <c r="AN1204"/>
      <c r="AO1204"/>
      <c r="AP1204"/>
      <c r="AQ1204"/>
      <c r="AR1204"/>
      <c r="AS1204"/>
      <c r="AT1204" s="12">
        <f>VLOOKUP($BR1204,Tables!$D$14:$I$27,2,FALSE)*W1204</f>
        <v>0</v>
      </c>
      <c r="AU1204" s="12">
        <f>VLOOKUP($BR1204,Tables!$D$14:$I$27,3,FALSE)</f>
        <v>0</v>
      </c>
      <c r="AV1204" s="12">
        <f>VLOOKUP($BR1204,Tables!$D$14:$I$27,4,FALSE)*W1204</f>
        <v>0</v>
      </c>
      <c r="AW1204" s="12">
        <f>VLOOKUP($BR1204,Tables!$D$14:$I$27,5,FALSE)*W1204</f>
        <v>0</v>
      </c>
      <c r="AX1204">
        <f>IF(ISERROR(VLOOKUP(V1204,Tables!$A$2:$B$27,2,FALSE))=TRUE,0,VLOOKUP(V1204,Tables!$A$2:$B$27,2,FALSE))*VLOOKUP(BR1204,Tables!$D$14:$J$27,7,FALSE)</f>
        <v>0</v>
      </c>
      <c r="AY1204">
        <f>IF(ISERROR(VLOOKUP(BS1204,Tables!$A$2:$B$31,2,FALSE))=TRUE,0,VLOOKUP(BS1204,Tables!$A$2:$B$31,2,FALSE))</f>
        <v>0</v>
      </c>
      <c r="AZ1204" s="12">
        <f>VLOOKUP($BR1204,Tables!$D$14:$K$27,8,FALSE)</f>
        <v>0</v>
      </c>
      <c r="BA1204" s="12">
        <f>IF(OR(BR1204="T150",BR1204="HYBT150"),W1204*Tables!$L$23,0)</f>
        <v>0</v>
      </c>
      <c r="BB1204" s="12">
        <f>IF(OR(BR1204="T200",BR1204="HYBT200"),W1204*Tables!$E$24,0)</f>
        <v>0</v>
      </c>
      <c r="BC1204" s="14">
        <f t="shared" si="246"/>
        <v>0</v>
      </c>
      <c r="BD1204" s="55" t="str">
        <f t="shared" si="258"/>
        <v/>
      </c>
      <c r="BE1204" s="55" t="str">
        <f t="shared" si="258"/>
        <v/>
      </c>
      <c r="BF1204" s="55" t="str">
        <f t="shared" si="258"/>
        <v/>
      </c>
      <c r="BG1204" s="55" t="str">
        <f t="shared" si="258"/>
        <v/>
      </c>
      <c r="BH1204" s="55" t="str">
        <f t="shared" si="258"/>
        <v/>
      </c>
      <c r="BI1204" s="55" t="str">
        <f t="shared" si="258"/>
        <v/>
      </c>
      <c r="BJ1204" s="55" t="str">
        <f t="shared" si="258"/>
        <v/>
      </c>
      <c r="BK1204" s="55" t="str">
        <f t="shared" si="258"/>
        <v/>
      </c>
      <c r="BL1204" s="55" t="str">
        <f t="shared" si="258"/>
        <v/>
      </c>
      <c r="BM1204" s="55" t="str">
        <f t="shared" si="258"/>
        <v/>
      </c>
      <c r="BN1204" s="55" t="str">
        <f t="shared" si="258"/>
        <v/>
      </c>
      <c r="BO1204" s="55" t="str">
        <f t="shared" si="258"/>
        <v/>
      </c>
      <c r="BP1204" s="55" t="str">
        <f t="shared" si="258"/>
        <v/>
      </c>
      <c r="BQ1204" s="55" t="str">
        <f t="shared" si="258"/>
        <v/>
      </c>
      <c r="BR1204" s="1" t="str">
        <f t="shared" si="247"/>
        <v>Base</v>
      </c>
      <c r="BS1204" s="1" t="str">
        <f t="shared" si="248"/>
        <v/>
      </c>
      <c r="BT1204" s="3">
        <f t="shared" si="249"/>
        <v>1</v>
      </c>
      <c r="BU1204" s="11">
        <f t="shared" si="250"/>
        <v>-0.94</v>
      </c>
      <c r="BV1204" s="11">
        <f t="shared" si="251"/>
        <v>-0.88</v>
      </c>
      <c r="BW1204" s="11">
        <f t="shared" si="252"/>
        <v>0</v>
      </c>
      <c r="BX1204" s="9">
        <f t="shared" si="253"/>
        <v>-0.94</v>
      </c>
      <c r="BY1204" s="9">
        <f t="shared" si="254"/>
        <v>-0.88</v>
      </c>
      <c r="BZ1204" s="9">
        <f t="shared" si="255"/>
        <v>2</v>
      </c>
    </row>
    <row r="1205" spans="1:78" ht="15.5" x14ac:dyDescent="0.35">
      <c r="A1205"/>
      <c r="B1205"/>
      <c r="C1205"/>
      <c r="D1205"/>
      <c r="E1205"/>
      <c r="F1205"/>
      <c r="G1205"/>
      <c r="H1205"/>
      <c r="I1205"/>
      <c r="J1205"/>
      <c r="K1205"/>
      <c r="L1205"/>
      <c r="M1205"/>
      <c r="N1205"/>
      <c r="O1205"/>
      <c r="P1205"/>
      <c r="Q1205"/>
      <c r="R1205"/>
      <c r="S1205"/>
      <c r="T1205"/>
      <c r="U1205"/>
      <c r="V1205"/>
      <c r="W1205"/>
      <c r="X1205"/>
      <c r="Y1205"/>
      <c r="Z1205"/>
      <c r="AA1205"/>
      <c r="AB1205"/>
      <c r="AC1205"/>
      <c r="AD1205"/>
      <c r="AE1205"/>
      <c r="AF1205"/>
      <c r="AG1205"/>
      <c r="AH1205"/>
      <c r="AI1205"/>
      <c r="AJ1205"/>
      <c r="AK1205"/>
      <c r="AL1205"/>
      <c r="AM1205"/>
      <c r="AN1205"/>
      <c r="AO1205"/>
      <c r="AP1205"/>
      <c r="AQ1205"/>
      <c r="AR1205"/>
      <c r="AS1205"/>
      <c r="AT1205" s="12">
        <f>VLOOKUP($BR1205,Tables!$D$14:$I$27,2,FALSE)*W1205</f>
        <v>0</v>
      </c>
      <c r="AU1205" s="12">
        <f>VLOOKUP($BR1205,Tables!$D$14:$I$27,3,FALSE)</f>
        <v>0</v>
      </c>
      <c r="AV1205" s="12">
        <f>VLOOKUP($BR1205,Tables!$D$14:$I$27,4,FALSE)*W1205</f>
        <v>0</v>
      </c>
      <c r="AW1205" s="12">
        <f>VLOOKUP($BR1205,Tables!$D$14:$I$27,5,FALSE)*W1205</f>
        <v>0</v>
      </c>
      <c r="AX1205">
        <f>IF(ISERROR(VLOOKUP(V1205,Tables!$A$2:$B$27,2,FALSE))=TRUE,0,VLOOKUP(V1205,Tables!$A$2:$B$27,2,FALSE))*VLOOKUP(BR1205,Tables!$D$14:$J$27,7,FALSE)</f>
        <v>0</v>
      </c>
      <c r="AY1205">
        <f>IF(ISERROR(VLOOKUP(BS1205,Tables!$A$2:$B$31,2,FALSE))=TRUE,0,VLOOKUP(BS1205,Tables!$A$2:$B$31,2,FALSE))</f>
        <v>0</v>
      </c>
      <c r="AZ1205" s="12">
        <f>VLOOKUP($BR1205,Tables!$D$14:$K$27,8,FALSE)</f>
        <v>0</v>
      </c>
      <c r="BA1205" s="12">
        <f>IF(OR(BR1205="T150",BR1205="HYBT150"),W1205*Tables!$L$23,0)</f>
        <v>0</v>
      </c>
      <c r="BB1205" s="12">
        <f>IF(OR(BR1205="T200",BR1205="HYBT200"),W1205*Tables!$E$24,0)</f>
        <v>0</v>
      </c>
      <c r="BC1205" s="14">
        <f t="shared" si="246"/>
        <v>0</v>
      </c>
      <c r="BD1205" s="55" t="str">
        <f t="shared" si="258"/>
        <v/>
      </c>
      <c r="BE1205" s="55" t="str">
        <f t="shared" si="258"/>
        <v/>
      </c>
      <c r="BF1205" s="55" t="str">
        <f t="shared" si="258"/>
        <v/>
      </c>
      <c r="BG1205" s="55" t="str">
        <f t="shared" si="258"/>
        <v/>
      </c>
      <c r="BH1205" s="55" t="str">
        <f t="shared" si="258"/>
        <v/>
      </c>
      <c r="BI1205" s="55" t="str">
        <f t="shared" si="258"/>
        <v/>
      </c>
      <c r="BJ1205" s="55" t="str">
        <f t="shared" si="258"/>
        <v/>
      </c>
      <c r="BK1205" s="55" t="str">
        <f t="shared" si="258"/>
        <v/>
      </c>
      <c r="BL1205" s="55" t="str">
        <f t="shared" si="258"/>
        <v/>
      </c>
      <c r="BM1205" s="55" t="str">
        <f t="shared" si="258"/>
        <v/>
      </c>
      <c r="BN1205" s="55" t="str">
        <f t="shared" si="258"/>
        <v/>
      </c>
      <c r="BO1205" s="55" t="str">
        <f t="shared" si="258"/>
        <v/>
      </c>
      <c r="BP1205" s="55" t="str">
        <f t="shared" si="258"/>
        <v/>
      </c>
      <c r="BQ1205" s="55" t="str">
        <f t="shared" si="258"/>
        <v/>
      </c>
      <c r="BR1205" s="1" t="str">
        <f t="shared" si="247"/>
        <v>Base</v>
      </c>
      <c r="BS1205" s="1" t="str">
        <f t="shared" si="248"/>
        <v/>
      </c>
      <c r="BT1205" s="3">
        <f t="shared" si="249"/>
        <v>1</v>
      </c>
      <c r="BU1205" s="11">
        <f t="shared" si="250"/>
        <v>-0.94</v>
      </c>
      <c r="BV1205" s="11">
        <f t="shared" si="251"/>
        <v>-0.88</v>
      </c>
      <c r="BW1205" s="11">
        <f t="shared" si="252"/>
        <v>0</v>
      </c>
      <c r="BX1205" s="9">
        <f t="shared" si="253"/>
        <v>-0.94</v>
      </c>
      <c r="BY1205" s="9">
        <f t="shared" si="254"/>
        <v>-0.88</v>
      </c>
      <c r="BZ1205" s="9">
        <f t="shared" si="255"/>
        <v>2</v>
      </c>
    </row>
    <row r="1206" spans="1:78" ht="15.5" x14ac:dyDescent="0.35">
      <c r="A1206"/>
      <c r="B1206"/>
      <c r="C1206"/>
      <c r="D1206"/>
      <c r="E1206"/>
      <c r="F1206"/>
      <c r="G1206"/>
      <c r="H1206"/>
      <c r="I1206"/>
      <c r="J1206"/>
      <c r="K1206"/>
      <c r="L1206"/>
      <c r="M1206"/>
      <c r="N1206"/>
      <c r="O1206"/>
      <c r="P1206"/>
      <c r="Q1206"/>
      <c r="R1206"/>
      <c r="S1206"/>
      <c r="T1206"/>
      <c r="U1206"/>
      <c r="V1206"/>
      <c r="W1206"/>
      <c r="X1206"/>
      <c r="Y1206"/>
      <c r="Z1206"/>
      <c r="AA1206"/>
      <c r="AB1206"/>
      <c r="AC1206"/>
      <c r="AD1206"/>
      <c r="AE1206"/>
      <c r="AF1206"/>
      <c r="AG1206"/>
      <c r="AH1206"/>
      <c r="AI1206"/>
      <c r="AJ1206"/>
      <c r="AK1206"/>
      <c r="AL1206"/>
      <c r="AM1206"/>
      <c r="AN1206"/>
      <c r="AO1206"/>
      <c r="AP1206"/>
      <c r="AQ1206"/>
      <c r="AR1206"/>
      <c r="AS1206"/>
      <c r="AT1206" s="12">
        <f>VLOOKUP($BR1206,Tables!$D$14:$I$27,2,FALSE)*W1206</f>
        <v>0</v>
      </c>
      <c r="AU1206" s="12">
        <f>VLOOKUP($BR1206,Tables!$D$14:$I$27,3,FALSE)</f>
        <v>0</v>
      </c>
      <c r="AV1206" s="12">
        <f>VLOOKUP($BR1206,Tables!$D$14:$I$27,4,FALSE)*W1206</f>
        <v>0</v>
      </c>
      <c r="AW1206" s="12">
        <f>VLOOKUP($BR1206,Tables!$D$14:$I$27,5,FALSE)*W1206</f>
        <v>0</v>
      </c>
      <c r="AX1206">
        <f>IF(ISERROR(VLOOKUP(V1206,Tables!$A$2:$B$27,2,FALSE))=TRUE,0,VLOOKUP(V1206,Tables!$A$2:$B$27,2,FALSE))*VLOOKUP(BR1206,Tables!$D$14:$J$27,7,FALSE)</f>
        <v>0</v>
      </c>
      <c r="AY1206">
        <f>IF(ISERROR(VLOOKUP(BS1206,Tables!$A$2:$B$31,2,FALSE))=TRUE,0,VLOOKUP(BS1206,Tables!$A$2:$B$31,2,FALSE))</f>
        <v>0</v>
      </c>
      <c r="AZ1206" s="12">
        <f>VLOOKUP($BR1206,Tables!$D$14:$K$27,8,FALSE)</f>
        <v>0</v>
      </c>
      <c r="BA1206" s="12">
        <f>IF(OR(BR1206="T150",BR1206="HYBT150"),W1206*Tables!$L$23,0)</f>
        <v>0</v>
      </c>
      <c r="BB1206" s="12">
        <f>IF(OR(BR1206="T200",BR1206="HYBT200"),W1206*Tables!$E$24,0)</f>
        <v>0</v>
      </c>
      <c r="BC1206" s="14">
        <f t="shared" si="246"/>
        <v>0</v>
      </c>
      <c r="BD1206" s="55" t="str">
        <f t="shared" si="258"/>
        <v/>
      </c>
      <c r="BE1206" s="55" t="str">
        <f t="shared" si="258"/>
        <v/>
      </c>
      <c r="BF1206" s="55" t="str">
        <f t="shared" si="258"/>
        <v/>
      </c>
      <c r="BG1206" s="55" t="str">
        <f t="shared" si="258"/>
        <v/>
      </c>
      <c r="BH1206" s="55" t="str">
        <f t="shared" si="258"/>
        <v/>
      </c>
      <c r="BI1206" s="55" t="str">
        <f t="shared" si="258"/>
        <v/>
      </c>
      <c r="BJ1206" s="55" t="str">
        <f t="shared" si="258"/>
        <v/>
      </c>
      <c r="BK1206" s="55" t="str">
        <f t="shared" si="258"/>
        <v/>
      </c>
      <c r="BL1206" s="55" t="str">
        <f t="shared" si="258"/>
        <v/>
      </c>
      <c r="BM1206" s="55" t="str">
        <f t="shared" si="258"/>
        <v/>
      </c>
      <c r="BN1206" s="55" t="str">
        <f t="shared" si="258"/>
        <v/>
      </c>
      <c r="BO1206" s="55" t="str">
        <f t="shared" si="258"/>
        <v/>
      </c>
      <c r="BP1206" s="55" t="str">
        <f t="shared" si="258"/>
        <v/>
      </c>
      <c r="BQ1206" s="55" t="str">
        <f t="shared" si="258"/>
        <v/>
      </c>
      <c r="BR1206" s="1" t="str">
        <f t="shared" si="247"/>
        <v>Base</v>
      </c>
      <c r="BS1206" s="1" t="str">
        <f t="shared" si="248"/>
        <v/>
      </c>
      <c r="BT1206" s="3">
        <f t="shared" si="249"/>
        <v>1</v>
      </c>
      <c r="BU1206" s="11">
        <f t="shared" si="250"/>
        <v>-0.94</v>
      </c>
      <c r="BV1206" s="11">
        <f t="shared" si="251"/>
        <v>-0.88</v>
      </c>
      <c r="BW1206" s="11">
        <f t="shared" si="252"/>
        <v>0</v>
      </c>
      <c r="BX1206" s="9">
        <f t="shared" si="253"/>
        <v>-0.94</v>
      </c>
      <c r="BY1206" s="9">
        <f t="shared" si="254"/>
        <v>-0.88</v>
      </c>
      <c r="BZ1206" s="9">
        <f t="shared" si="255"/>
        <v>2</v>
      </c>
    </row>
    <row r="1207" spans="1:78" ht="15.5" x14ac:dyDescent="0.35">
      <c r="A1207"/>
      <c r="B1207"/>
      <c r="C1207"/>
      <c r="D1207"/>
      <c r="E1207"/>
      <c r="F1207"/>
      <c r="G1207"/>
      <c r="H1207"/>
      <c r="I1207"/>
      <c r="J1207"/>
      <c r="K1207"/>
      <c r="L1207"/>
      <c r="M1207"/>
      <c r="N1207"/>
      <c r="O1207"/>
      <c r="P1207"/>
      <c r="Q1207"/>
      <c r="R1207"/>
      <c r="S1207"/>
      <c r="T1207"/>
      <c r="U1207"/>
      <c r="V1207"/>
      <c r="W1207"/>
      <c r="X1207"/>
      <c r="Y1207"/>
      <c r="Z1207"/>
      <c r="AA1207"/>
      <c r="AB1207"/>
      <c r="AC1207"/>
      <c r="AD1207"/>
      <c r="AE1207"/>
      <c r="AF1207"/>
      <c r="AG1207"/>
      <c r="AH1207"/>
      <c r="AI1207"/>
      <c r="AJ1207"/>
      <c r="AK1207"/>
      <c r="AL1207"/>
      <c r="AM1207"/>
      <c r="AN1207"/>
      <c r="AO1207"/>
      <c r="AP1207"/>
      <c r="AQ1207"/>
      <c r="AR1207"/>
      <c r="AS1207"/>
      <c r="AT1207" s="12">
        <f>VLOOKUP($BR1207,Tables!$D$14:$I$27,2,FALSE)*W1207</f>
        <v>0</v>
      </c>
      <c r="AU1207" s="12">
        <f>VLOOKUP($BR1207,Tables!$D$14:$I$27,3,FALSE)</f>
        <v>0</v>
      </c>
      <c r="AV1207" s="12">
        <f>VLOOKUP($BR1207,Tables!$D$14:$I$27,4,FALSE)*W1207</f>
        <v>0</v>
      </c>
      <c r="AW1207" s="12">
        <f>VLOOKUP($BR1207,Tables!$D$14:$I$27,5,FALSE)*W1207</f>
        <v>0</v>
      </c>
      <c r="AX1207">
        <f>IF(ISERROR(VLOOKUP(V1207,Tables!$A$2:$B$27,2,FALSE))=TRUE,0,VLOOKUP(V1207,Tables!$A$2:$B$27,2,FALSE))*VLOOKUP(BR1207,Tables!$D$14:$J$27,7,FALSE)</f>
        <v>0</v>
      </c>
      <c r="AY1207">
        <f>IF(ISERROR(VLOOKUP(BS1207,Tables!$A$2:$B$31,2,FALSE))=TRUE,0,VLOOKUP(BS1207,Tables!$A$2:$B$31,2,FALSE))</f>
        <v>0</v>
      </c>
      <c r="AZ1207" s="12">
        <f>VLOOKUP($BR1207,Tables!$D$14:$K$27,8,FALSE)</f>
        <v>0</v>
      </c>
      <c r="BA1207" s="12">
        <f>IF(OR(BR1207="T150",BR1207="HYBT150"),W1207*Tables!$L$23,0)</f>
        <v>0</v>
      </c>
      <c r="BB1207" s="12">
        <f>IF(OR(BR1207="T200",BR1207="HYBT200"),W1207*Tables!$E$24,0)</f>
        <v>0</v>
      </c>
      <c r="BC1207" s="14">
        <f t="shared" si="246"/>
        <v>0</v>
      </c>
      <c r="BD1207" s="55" t="str">
        <f t="shared" si="258"/>
        <v/>
      </c>
      <c r="BE1207" s="55" t="str">
        <f t="shared" si="258"/>
        <v/>
      </c>
      <c r="BF1207" s="55" t="str">
        <f t="shared" si="258"/>
        <v/>
      </c>
      <c r="BG1207" s="55" t="str">
        <f t="shared" si="258"/>
        <v/>
      </c>
      <c r="BH1207" s="55" t="str">
        <f t="shared" si="258"/>
        <v/>
      </c>
      <c r="BI1207" s="55" t="str">
        <f t="shared" si="258"/>
        <v/>
      </c>
      <c r="BJ1207" s="55" t="str">
        <f t="shared" si="258"/>
        <v/>
      </c>
      <c r="BK1207" s="55" t="str">
        <f t="shared" si="258"/>
        <v/>
      </c>
      <c r="BL1207" s="55" t="str">
        <f t="shared" si="258"/>
        <v/>
      </c>
      <c r="BM1207" s="55" t="str">
        <f t="shared" si="258"/>
        <v/>
      </c>
      <c r="BN1207" s="55" t="str">
        <f t="shared" si="258"/>
        <v/>
      </c>
      <c r="BO1207" s="55" t="str">
        <f t="shared" si="258"/>
        <v/>
      </c>
      <c r="BP1207" s="55" t="str">
        <f t="shared" si="258"/>
        <v/>
      </c>
      <c r="BQ1207" s="55" t="str">
        <f t="shared" si="258"/>
        <v/>
      </c>
      <c r="BR1207" s="1" t="str">
        <f t="shared" si="247"/>
        <v>Base</v>
      </c>
      <c r="BS1207" s="1" t="str">
        <f t="shared" si="248"/>
        <v/>
      </c>
      <c r="BT1207" s="3">
        <f t="shared" si="249"/>
        <v>1</v>
      </c>
      <c r="BU1207" s="11">
        <f t="shared" si="250"/>
        <v>-0.94</v>
      </c>
      <c r="BV1207" s="11">
        <f t="shared" si="251"/>
        <v>-0.88</v>
      </c>
      <c r="BW1207" s="11">
        <f t="shared" si="252"/>
        <v>0</v>
      </c>
      <c r="BX1207" s="9">
        <f t="shared" si="253"/>
        <v>-0.94</v>
      </c>
      <c r="BY1207" s="9">
        <f t="shared" si="254"/>
        <v>-0.88</v>
      </c>
      <c r="BZ1207" s="9">
        <f t="shared" si="255"/>
        <v>2</v>
      </c>
    </row>
    <row r="1208" spans="1:78" ht="15.5" x14ac:dyDescent="0.35">
      <c r="A1208"/>
      <c r="B1208"/>
      <c r="C1208"/>
      <c r="D1208"/>
      <c r="E1208"/>
      <c r="F1208"/>
      <c r="G1208"/>
      <c r="H1208"/>
      <c r="I1208"/>
      <c r="J1208"/>
      <c r="K1208"/>
      <c r="L1208"/>
      <c r="M1208"/>
      <c r="N1208"/>
      <c r="O1208"/>
      <c r="P1208"/>
      <c r="Q1208"/>
      <c r="R1208"/>
      <c r="S1208"/>
      <c r="T1208"/>
      <c r="U1208"/>
      <c r="V1208"/>
      <c r="W1208"/>
      <c r="X1208"/>
      <c r="Y1208"/>
      <c r="Z1208"/>
      <c r="AA1208"/>
      <c r="AB1208"/>
      <c r="AC1208"/>
      <c r="AD1208"/>
      <c r="AE1208"/>
      <c r="AF1208"/>
      <c r="AG1208"/>
      <c r="AH1208"/>
      <c r="AI1208"/>
      <c r="AJ1208"/>
      <c r="AK1208"/>
      <c r="AL1208"/>
      <c r="AM1208"/>
      <c r="AN1208"/>
      <c r="AO1208"/>
      <c r="AP1208"/>
      <c r="AQ1208"/>
      <c r="AR1208"/>
      <c r="AS1208"/>
      <c r="AT1208" s="12">
        <f>VLOOKUP($BR1208,Tables!$D$14:$I$27,2,FALSE)*W1208</f>
        <v>0</v>
      </c>
      <c r="AU1208" s="12">
        <f>VLOOKUP($BR1208,Tables!$D$14:$I$27,3,FALSE)</f>
        <v>0</v>
      </c>
      <c r="AV1208" s="12">
        <f>VLOOKUP($BR1208,Tables!$D$14:$I$27,4,FALSE)*W1208</f>
        <v>0</v>
      </c>
      <c r="AW1208" s="12">
        <f>VLOOKUP($BR1208,Tables!$D$14:$I$27,5,FALSE)*W1208</f>
        <v>0</v>
      </c>
      <c r="AX1208">
        <f>IF(ISERROR(VLOOKUP(V1208,Tables!$A$2:$B$27,2,FALSE))=TRUE,0,VLOOKUP(V1208,Tables!$A$2:$B$27,2,FALSE))*VLOOKUP(BR1208,Tables!$D$14:$J$27,7,FALSE)</f>
        <v>0</v>
      </c>
      <c r="AY1208">
        <f>IF(ISERROR(VLOOKUP(BS1208,Tables!$A$2:$B$31,2,FALSE))=TRUE,0,VLOOKUP(BS1208,Tables!$A$2:$B$31,2,FALSE))</f>
        <v>0</v>
      </c>
      <c r="AZ1208" s="12">
        <f>VLOOKUP($BR1208,Tables!$D$14:$K$27,8,FALSE)</f>
        <v>0</v>
      </c>
      <c r="BA1208" s="12">
        <f>IF(OR(BR1208="T150",BR1208="HYBT150"),W1208*Tables!$L$23,0)</f>
        <v>0</v>
      </c>
      <c r="BB1208" s="12">
        <f>IF(OR(BR1208="T200",BR1208="HYBT200"),W1208*Tables!$E$24,0)</f>
        <v>0</v>
      </c>
      <c r="BC1208" s="14">
        <f t="shared" si="246"/>
        <v>0</v>
      </c>
      <c r="BD1208" s="55" t="str">
        <f t="shared" si="258"/>
        <v/>
      </c>
      <c r="BE1208" s="55" t="str">
        <f t="shared" si="258"/>
        <v/>
      </c>
      <c r="BF1208" s="55" t="str">
        <f t="shared" si="258"/>
        <v/>
      </c>
      <c r="BG1208" s="55" t="str">
        <f t="shared" si="258"/>
        <v/>
      </c>
      <c r="BH1208" s="55" t="str">
        <f t="shared" si="258"/>
        <v/>
      </c>
      <c r="BI1208" s="55" t="str">
        <f t="shared" si="258"/>
        <v/>
      </c>
      <c r="BJ1208" s="55" t="str">
        <f t="shared" si="258"/>
        <v/>
      </c>
      <c r="BK1208" s="55" t="str">
        <f t="shared" si="258"/>
        <v/>
      </c>
      <c r="BL1208" s="55" t="str">
        <f t="shared" si="258"/>
        <v/>
      </c>
      <c r="BM1208" s="55" t="str">
        <f t="shared" si="258"/>
        <v/>
      </c>
      <c r="BN1208" s="55" t="str">
        <f t="shared" si="258"/>
        <v/>
      </c>
      <c r="BO1208" s="55" t="str">
        <f t="shared" si="258"/>
        <v/>
      </c>
      <c r="BP1208" s="55" t="str">
        <f t="shared" si="258"/>
        <v/>
      </c>
      <c r="BQ1208" s="55" t="str">
        <f t="shared" si="258"/>
        <v/>
      </c>
      <c r="BR1208" s="1" t="str">
        <f t="shared" si="247"/>
        <v>Base</v>
      </c>
      <c r="BS1208" s="1" t="str">
        <f t="shared" si="248"/>
        <v/>
      </c>
      <c r="BT1208" s="3">
        <f t="shared" si="249"/>
        <v>1</v>
      </c>
      <c r="BU1208" s="11">
        <f t="shared" si="250"/>
        <v>-0.94</v>
      </c>
      <c r="BV1208" s="11">
        <f t="shared" si="251"/>
        <v>-0.88</v>
      </c>
      <c r="BW1208" s="11">
        <f t="shared" si="252"/>
        <v>0</v>
      </c>
      <c r="BX1208" s="9">
        <f t="shared" si="253"/>
        <v>-0.94</v>
      </c>
      <c r="BY1208" s="9">
        <f t="shared" si="254"/>
        <v>-0.88</v>
      </c>
      <c r="BZ1208" s="9">
        <f t="shared" si="255"/>
        <v>2</v>
      </c>
    </row>
    <row r="1209" spans="1:78" ht="15.5" x14ac:dyDescent="0.35">
      <c r="A1209"/>
      <c r="B1209"/>
      <c r="C1209"/>
      <c r="D1209"/>
      <c r="E1209"/>
      <c r="F1209"/>
      <c r="G1209"/>
      <c r="H1209"/>
      <c r="I1209"/>
      <c r="J1209"/>
      <c r="K1209"/>
      <c r="L1209"/>
      <c r="M1209"/>
      <c r="N1209"/>
      <c r="O1209"/>
      <c r="P1209"/>
      <c r="Q1209"/>
      <c r="R1209"/>
      <c r="S1209"/>
      <c r="T1209"/>
      <c r="U1209"/>
      <c r="V1209"/>
      <c r="W1209"/>
      <c r="X1209"/>
      <c r="Y1209"/>
      <c r="Z1209"/>
      <c r="AA1209"/>
      <c r="AB1209"/>
      <c r="AC1209"/>
      <c r="AD1209"/>
      <c r="AE1209"/>
      <c r="AF1209"/>
      <c r="AG1209"/>
      <c r="AH1209"/>
      <c r="AI1209"/>
      <c r="AJ1209"/>
      <c r="AK1209"/>
      <c r="AL1209"/>
      <c r="AM1209"/>
      <c r="AN1209"/>
      <c r="AO1209"/>
      <c r="AP1209"/>
      <c r="AQ1209"/>
      <c r="AR1209"/>
      <c r="AS1209"/>
      <c r="AT1209" s="12">
        <f>VLOOKUP($BR1209,Tables!$D$14:$I$27,2,FALSE)*W1209</f>
        <v>0</v>
      </c>
      <c r="AU1209" s="12">
        <f>VLOOKUP($BR1209,Tables!$D$14:$I$27,3,FALSE)</f>
        <v>0</v>
      </c>
      <c r="AV1209" s="12">
        <f>VLOOKUP($BR1209,Tables!$D$14:$I$27,4,FALSE)*W1209</f>
        <v>0</v>
      </c>
      <c r="AW1209" s="12">
        <f>VLOOKUP($BR1209,Tables!$D$14:$I$27,5,FALSE)*W1209</f>
        <v>0</v>
      </c>
      <c r="AX1209">
        <f>IF(ISERROR(VLOOKUP(V1209,Tables!$A$2:$B$27,2,FALSE))=TRUE,0,VLOOKUP(V1209,Tables!$A$2:$B$27,2,FALSE))*VLOOKUP(BR1209,Tables!$D$14:$J$27,7,FALSE)</f>
        <v>0</v>
      </c>
      <c r="AY1209">
        <f>IF(ISERROR(VLOOKUP(BS1209,Tables!$A$2:$B$31,2,FALSE))=TRUE,0,VLOOKUP(BS1209,Tables!$A$2:$B$31,2,FALSE))</f>
        <v>0</v>
      </c>
      <c r="AZ1209" s="12">
        <f>VLOOKUP($BR1209,Tables!$D$14:$K$27,8,FALSE)</f>
        <v>0</v>
      </c>
      <c r="BA1209" s="12">
        <f>IF(OR(BR1209="T150",BR1209="HYBT150"),W1209*Tables!$L$23,0)</f>
        <v>0</v>
      </c>
      <c r="BB1209" s="12">
        <f>IF(OR(BR1209="T200",BR1209="HYBT200"),W1209*Tables!$E$24,0)</f>
        <v>0</v>
      </c>
      <c r="BC1209" s="14">
        <f t="shared" ref="BC1209:BC1272" si="259">SUM(AT1209:BB1209)</f>
        <v>0</v>
      </c>
      <c r="BD1209" s="55" t="str">
        <f t="shared" si="258"/>
        <v/>
      </c>
      <c r="BE1209" s="55" t="str">
        <f t="shared" si="258"/>
        <v/>
      </c>
      <c r="BF1209" s="55" t="str">
        <f t="shared" si="258"/>
        <v/>
      </c>
      <c r="BG1209" s="55" t="str">
        <f t="shared" si="258"/>
        <v/>
      </c>
      <c r="BH1209" s="55" t="str">
        <f t="shared" si="258"/>
        <v/>
      </c>
      <c r="BI1209" s="55" t="str">
        <f t="shared" si="258"/>
        <v/>
      </c>
      <c r="BJ1209" s="55" t="str">
        <f t="shared" si="258"/>
        <v/>
      </c>
      <c r="BK1209" s="55" t="str">
        <f t="shared" si="258"/>
        <v/>
      </c>
      <c r="BL1209" s="55" t="str">
        <f t="shared" si="258"/>
        <v/>
      </c>
      <c r="BM1209" s="55" t="str">
        <f t="shared" si="258"/>
        <v/>
      </c>
      <c r="BN1209" s="55" t="str">
        <f t="shared" si="258"/>
        <v/>
      </c>
      <c r="BO1209" s="55" t="str">
        <f t="shared" si="258"/>
        <v/>
      </c>
      <c r="BP1209" s="55" t="str">
        <f t="shared" si="258"/>
        <v/>
      </c>
      <c r="BQ1209" s="55" t="str">
        <f t="shared" si="258"/>
        <v/>
      </c>
      <c r="BR1209" s="1" t="str">
        <f t="shared" ref="BR1209:BR1272" si="260">IF(BD1209&amp;BE1209&amp;BF1209&amp;BG1209&amp;BH1209&amp;BI1209&amp;BJ1209&amp;BK1209&amp;BP1209&amp;BQ1209="","Base",BD1209&amp;BE1209&amp;BF1209&amp;BG1209&amp;BH1209&amp;BI1209&amp;BJ1209&amp;BK1209&amp;BP1209&amp;BQ1209)</f>
        <v>Base</v>
      </c>
      <c r="BS1209" s="1" t="str">
        <f t="shared" ref="BS1209:BS1272" si="261">IF(BL1209&amp;BM1209&amp;BN1209&amp;BO1209="","",BL1209&amp;BM1209&amp;BN1209&amp;BO1209)</f>
        <v/>
      </c>
      <c r="BT1209" s="3">
        <f t="shared" ref="BT1209:BT1272" si="262">J1209-I1209+1</f>
        <v>1</v>
      </c>
      <c r="BU1209" s="11">
        <f t="shared" ref="BU1209:BU1272" si="263">BT1209*0.06-1</f>
        <v>-0.94</v>
      </c>
      <c r="BV1209" s="11">
        <f t="shared" ref="BV1209:BV1272" si="264">BT1209*0.12-1</f>
        <v>-0.88</v>
      </c>
      <c r="BW1209" s="11">
        <f t="shared" ref="BW1209:BW1272" si="265">(BT1209-1)*0.84</f>
        <v>0</v>
      </c>
      <c r="BX1209" s="9">
        <f t="shared" ref="BX1209:BX1272" si="266">BU1209+I1209</f>
        <v>-0.94</v>
      </c>
      <c r="BY1209" s="9">
        <f t="shared" ref="BY1209:BY1272" si="267">BV1209+I1209</f>
        <v>-0.88</v>
      </c>
      <c r="BZ1209" s="9">
        <f t="shared" ref="BZ1209:BZ1272" si="268">IF(WEEKDAY(BW1209+I1209)=1,BW1209+I1209+1,IF(WEEKDAY(BW1209+I1209)=7,BW1209+I1209+2,BW1209+I1209))</f>
        <v>2</v>
      </c>
    </row>
    <row r="1210" spans="1:78" ht="15.5" x14ac:dyDescent="0.35">
      <c r="A1210"/>
      <c r="B1210"/>
      <c r="C1210"/>
      <c r="D1210"/>
      <c r="E1210"/>
      <c r="F1210"/>
      <c r="G1210"/>
      <c r="H1210"/>
      <c r="I1210"/>
      <c r="J1210"/>
      <c r="K1210"/>
      <c r="L1210"/>
      <c r="M1210"/>
      <c r="N1210"/>
      <c r="O1210"/>
      <c r="P1210"/>
      <c r="Q1210"/>
      <c r="R1210"/>
      <c r="S1210"/>
      <c r="T1210"/>
      <c r="U1210"/>
      <c r="V1210"/>
      <c r="W1210"/>
      <c r="X1210"/>
      <c r="Y1210"/>
      <c r="Z1210"/>
      <c r="AA1210"/>
      <c r="AB1210"/>
      <c r="AC1210"/>
      <c r="AD1210"/>
      <c r="AE1210"/>
      <c r="AF1210"/>
      <c r="AG1210"/>
      <c r="AH1210"/>
      <c r="AI1210"/>
      <c r="AJ1210"/>
      <c r="AK1210"/>
      <c r="AL1210"/>
      <c r="AM1210"/>
      <c r="AN1210"/>
      <c r="AO1210"/>
      <c r="AP1210"/>
      <c r="AQ1210"/>
      <c r="AR1210"/>
      <c r="AS1210"/>
      <c r="AT1210" s="12">
        <f>VLOOKUP($BR1210,Tables!$D$14:$I$27,2,FALSE)*W1210</f>
        <v>0</v>
      </c>
      <c r="AU1210" s="12">
        <f>VLOOKUP($BR1210,Tables!$D$14:$I$27,3,FALSE)</f>
        <v>0</v>
      </c>
      <c r="AV1210" s="12">
        <f>VLOOKUP($BR1210,Tables!$D$14:$I$27,4,FALSE)*W1210</f>
        <v>0</v>
      </c>
      <c r="AW1210" s="12">
        <f>VLOOKUP($BR1210,Tables!$D$14:$I$27,5,FALSE)*W1210</f>
        <v>0</v>
      </c>
      <c r="AX1210">
        <f>IF(ISERROR(VLOOKUP(V1210,Tables!$A$2:$B$27,2,FALSE))=TRUE,0,VLOOKUP(V1210,Tables!$A$2:$B$27,2,FALSE))*VLOOKUP(BR1210,Tables!$D$14:$J$27,7,FALSE)</f>
        <v>0</v>
      </c>
      <c r="AY1210">
        <f>IF(ISERROR(VLOOKUP(BS1210,Tables!$A$2:$B$31,2,FALSE))=TRUE,0,VLOOKUP(BS1210,Tables!$A$2:$B$31,2,FALSE))</f>
        <v>0</v>
      </c>
      <c r="AZ1210" s="12">
        <f>VLOOKUP($BR1210,Tables!$D$14:$K$27,8,FALSE)</f>
        <v>0</v>
      </c>
      <c r="BA1210" s="12">
        <f>IF(OR(BR1210="T150",BR1210="HYBT150"),W1210*Tables!$L$23,0)</f>
        <v>0</v>
      </c>
      <c r="BB1210" s="12">
        <f>IF(OR(BR1210="T200",BR1210="HYBT200"),W1210*Tables!$E$24,0)</f>
        <v>0</v>
      </c>
      <c r="BC1210" s="14">
        <f t="shared" si="259"/>
        <v>0</v>
      </c>
      <c r="BD1210" s="55" t="str">
        <f t="shared" si="258"/>
        <v/>
      </c>
      <c r="BE1210" s="55" t="str">
        <f t="shared" si="258"/>
        <v/>
      </c>
      <c r="BF1210" s="55" t="str">
        <f t="shared" si="258"/>
        <v/>
      </c>
      <c r="BG1210" s="55" t="str">
        <f t="shared" si="258"/>
        <v/>
      </c>
      <c r="BH1210" s="55" t="str">
        <f t="shared" si="258"/>
        <v/>
      </c>
      <c r="BI1210" s="55" t="str">
        <f t="shared" si="258"/>
        <v/>
      </c>
      <c r="BJ1210" s="55" t="str">
        <f t="shared" si="258"/>
        <v/>
      </c>
      <c r="BK1210" s="55" t="str">
        <f t="shared" si="258"/>
        <v/>
      </c>
      <c r="BL1210" s="55" t="str">
        <f t="shared" si="258"/>
        <v/>
      </c>
      <c r="BM1210" s="55" t="str">
        <f t="shared" si="258"/>
        <v/>
      </c>
      <c r="BN1210" s="55" t="str">
        <f t="shared" si="258"/>
        <v/>
      </c>
      <c r="BO1210" s="55" t="str">
        <f t="shared" si="258"/>
        <v/>
      </c>
      <c r="BP1210" s="55" t="str">
        <f t="shared" si="258"/>
        <v/>
      </c>
      <c r="BQ1210" s="55" t="str">
        <f t="shared" si="258"/>
        <v/>
      </c>
      <c r="BR1210" s="1" t="str">
        <f t="shared" si="260"/>
        <v>Base</v>
      </c>
      <c r="BS1210" s="1" t="str">
        <f t="shared" si="261"/>
        <v/>
      </c>
      <c r="BT1210" s="3">
        <f t="shared" si="262"/>
        <v>1</v>
      </c>
      <c r="BU1210" s="11">
        <f t="shared" si="263"/>
        <v>-0.94</v>
      </c>
      <c r="BV1210" s="11">
        <f t="shared" si="264"/>
        <v>-0.88</v>
      </c>
      <c r="BW1210" s="11">
        <f t="shared" si="265"/>
        <v>0</v>
      </c>
      <c r="BX1210" s="9">
        <f t="shared" si="266"/>
        <v>-0.94</v>
      </c>
      <c r="BY1210" s="9">
        <f t="shared" si="267"/>
        <v>-0.88</v>
      </c>
      <c r="BZ1210" s="9">
        <f t="shared" si="268"/>
        <v>2</v>
      </c>
    </row>
    <row r="1211" spans="1:78" ht="15.5" x14ac:dyDescent="0.35">
      <c r="A1211"/>
      <c r="B1211"/>
      <c r="C1211"/>
      <c r="D1211"/>
      <c r="E1211"/>
      <c r="F1211"/>
      <c r="G1211"/>
      <c r="H1211"/>
      <c r="I1211"/>
      <c r="J1211"/>
      <c r="K1211"/>
      <c r="L1211"/>
      <c r="M1211"/>
      <c r="N1211"/>
      <c r="O1211"/>
      <c r="P1211"/>
      <c r="Q1211"/>
      <c r="R1211"/>
      <c r="S1211"/>
      <c r="T1211"/>
      <c r="U1211"/>
      <c r="V1211"/>
      <c r="W1211"/>
      <c r="X1211"/>
      <c r="Y1211"/>
      <c r="Z1211"/>
      <c r="AA1211"/>
      <c r="AB1211"/>
      <c r="AC1211"/>
      <c r="AD1211"/>
      <c r="AE1211"/>
      <c r="AF1211"/>
      <c r="AG1211"/>
      <c r="AH1211"/>
      <c r="AI1211"/>
      <c r="AJ1211"/>
      <c r="AK1211"/>
      <c r="AL1211"/>
      <c r="AM1211"/>
      <c r="AN1211"/>
      <c r="AO1211"/>
      <c r="AP1211"/>
      <c r="AQ1211"/>
      <c r="AR1211"/>
      <c r="AS1211"/>
      <c r="AT1211" s="12">
        <f>VLOOKUP($BR1211,Tables!$D$14:$I$27,2,FALSE)*W1211</f>
        <v>0</v>
      </c>
      <c r="AU1211" s="12">
        <f>VLOOKUP($BR1211,Tables!$D$14:$I$27,3,FALSE)</f>
        <v>0</v>
      </c>
      <c r="AV1211" s="12">
        <f>VLOOKUP($BR1211,Tables!$D$14:$I$27,4,FALSE)*W1211</f>
        <v>0</v>
      </c>
      <c r="AW1211" s="12">
        <f>VLOOKUP($BR1211,Tables!$D$14:$I$27,5,FALSE)*W1211</f>
        <v>0</v>
      </c>
      <c r="AX1211">
        <f>IF(ISERROR(VLOOKUP(V1211,Tables!$A$2:$B$27,2,FALSE))=TRUE,0,VLOOKUP(V1211,Tables!$A$2:$B$27,2,FALSE))*VLOOKUP(BR1211,Tables!$D$14:$J$27,7,FALSE)</f>
        <v>0</v>
      </c>
      <c r="AY1211">
        <f>IF(ISERROR(VLOOKUP(BS1211,Tables!$A$2:$B$31,2,FALSE))=TRUE,0,VLOOKUP(BS1211,Tables!$A$2:$B$31,2,FALSE))</f>
        <v>0</v>
      </c>
      <c r="AZ1211" s="12">
        <f>VLOOKUP($BR1211,Tables!$D$14:$K$27,8,FALSE)</f>
        <v>0</v>
      </c>
      <c r="BA1211" s="12">
        <f>IF(OR(BR1211="T150",BR1211="HYBT150"),W1211*Tables!$L$23,0)</f>
        <v>0</v>
      </c>
      <c r="BB1211" s="12">
        <f>IF(OR(BR1211="T200",BR1211="HYBT200"),W1211*Tables!$E$24,0)</f>
        <v>0</v>
      </c>
      <c r="BC1211" s="14">
        <f t="shared" si="259"/>
        <v>0</v>
      </c>
      <c r="BD1211" s="55" t="str">
        <f t="shared" si="258"/>
        <v/>
      </c>
      <c r="BE1211" s="55" t="str">
        <f t="shared" si="258"/>
        <v/>
      </c>
      <c r="BF1211" s="55" t="str">
        <f t="shared" si="258"/>
        <v/>
      </c>
      <c r="BG1211" s="55" t="str">
        <f t="shared" si="258"/>
        <v/>
      </c>
      <c r="BH1211" s="55" t="str">
        <f t="shared" si="258"/>
        <v/>
      </c>
      <c r="BI1211" s="55" t="str">
        <f t="shared" si="258"/>
        <v/>
      </c>
      <c r="BJ1211" s="55" t="str">
        <f t="shared" si="258"/>
        <v/>
      </c>
      <c r="BK1211" s="55" t="str">
        <f t="shared" si="258"/>
        <v/>
      </c>
      <c r="BL1211" s="55" t="str">
        <f t="shared" si="258"/>
        <v/>
      </c>
      <c r="BM1211" s="55" t="str">
        <f t="shared" si="258"/>
        <v/>
      </c>
      <c r="BN1211" s="55" t="str">
        <f t="shared" si="258"/>
        <v/>
      </c>
      <c r="BO1211" s="55" t="str">
        <f t="shared" si="258"/>
        <v/>
      </c>
      <c r="BP1211" s="55" t="str">
        <f t="shared" si="258"/>
        <v/>
      </c>
      <c r="BQ1211" s="55" t="str">
        <f t="shared" si="258"/>
        <v/>
      </c>
      <c r="BR1211" s="1" t="str">
        <f t="shared" si="260"/>
        <v>Base</v>
      </c>
      <c r="BS1211" s="1" t="str">
        <f t="shared" si="261"/>
        <v/>
      </c>
      <c r="BT1211" s="3">
        <f t="shared" si="262"/>
        <v>1</v>
      </c>
      <c r="BU1211" s="11">
        <f t="shared" si="263"/>
        <v>-0.94</v>
      </c>
      <c r="BV1211" s="11">
        <f t="shared" si="264"/>
        <v>-0.88</v>
      </c>
      <c r="BW1211" s="11">
        <f t="shared" si="265"/>
        <v>0</v>
      </c>
      <c r="BX1211" s="9">
        <f t="shared" si="266"/>
        <v>-0.94</v>
      </c>
      <c r="BY1211" s="9">
        <f t="shared" si="267"/>
        <v>-0.88</v>
      </c>
      <c r="BZ1211" s="9">
        <f t="shared" si="268"/>
        <v>2</v>
      </c>
    </row>
    <row r="1212" spans="1:78" ht="15.5" x14ac:dyDescent="0.35">
      <c r="A1212"/>
      <c r="B1212"/>
      <c r="C1212"/>
      <c r="D1212"/>
      <c r="E1212"/>
      <c r="F1212"/>
      <c r="G1212"/>
      <c r="H1212"/>
      <c r="I1212"/>
      <c r="J1212"/>
      <c r="K1212"/>
      <c r="L1212"/>
      <c r="M1212"/>
      <c r="N1212"/>
      <c r="O1212"/>
      <c r="P1212"/>
      <c r="Q1212"/>
      <c r="R1212"/>
      <c r="S1212"/>
      <c r="T1212"/>
      <c r="U1212"/>
      <c r="V1212"/>
      <c r="W1212"/>
      <c r="X1212"/>
      <c r="Y1212"/>
      <c r="Z1212"/>
      <c r="AA1212"/>
      <c r="AB1212"/>
      <c r="AC1212"/>
      <c r="AD1212"/>
      <c r="AE1212"/>
      <c r="AF1212"/>
      <c r="AG1212"/>
      <c r="AH1212"/>
      <c r="AI1212"/>
      <c r="AJ1212"/>
      <c r="AK1212"/>
      <c r="AL1212"/>
      <c r="AM1212"/>
      <c r="AN1212"/>
      <c r="AO1212"/>
      <c r="AP1212"/>
      <c r="AQ1212"/>
      <c r="AR1212"/>
      <c r="AS1212"/>
      <c r="AT1212" s="12">
        <f>VLOOKUP($BR1212,Tables!$D$14:$I$27,2,FALSE)*W1212</f>
        <v>0</v>
      </c>
      <c r="AU1212" s="12">
        <f>VLOOKUP($BR1212,Tables!$D$14:$I$27,3,FALSE)</f>
        <v>0</v>
      </c>
      <c r="AV1212" s="12">
        <f>VLOOKUP($BR1212,Tables!$D$14:$I$27,4,FALSE)*W1212</f>
        <v>0</v>
      </c>
      <c r="AW1212" s="12">
        <f>VLOOKUP($BR1212,Tables!$D$14:$I$27,5,FALSE)*W1212</f>
        <v>0</v>
      </c>
      <c r="AX1212">
        <f>IF(ISERROR(VLOOKUP(V1212,Tables!$A$2:$B$27,2,FALSE))=TRUE,0,VLOOKUP(V1212,Tables!$A$2:$B$27,2,FALSE))*VLOOKUP(BR1212,Tables!$D$14:$J$27,7,FALSE)</f>
        <v>0</v>
      </c>
      <c r="AY1212">
        <f>IF(ISERROR(VLOOKUP(BS1212,Tables!$A$2:$B$31,2,FALSE))=TRUE,0,VLOOKUP(BS1212,Tables!$A$2:$B$31,2,FALSE))</f>
        <v>0</v>
      </c>
      <c r="AZ1212" s="12">
        <f>VLOOKUP($BR1212,Tables!$D$14:$K$27,8,FALSE)</f>
        <v>0</v>
      </c>
      <c r="BA1212" s="12">
        <f>IF(OR(BR1212="T150",BR1212="HYBT150"),W1212*Tables!$L$23,0)</f>
        <v>0</v>
      </c>
      <c r="BB1212" s="12">
        <f>IF(OR(BR1212="T200",BR1212="HYBT200"),W1212*Tables!$E$24,0)</f>
        <v>0</v>
      </c>
      <c r="BC1212" s="14">
        <f t="shared" si="259"/>
        <v>0</v>
      </c>
      <c r="BD1212" s="55" t="str">
        <f t="shared" si="258"/>
        <v/>
      </c>
      <c r="BE1212" s="55" t="str">
        <f t="shared" si="258"/>
        <v/>
      </c>
      <c r="BF1212" s="55" t="str">
        <f t="shared" si="258"/>
        <v/>
      </c>
      <c r="BG1212" s="55" t="str">
        <f t="shared" si="258"/>
        <v/>
      </c>
      <c r="BH1212" s="55" t="str">
        <f t="shared" si="258"/>
        <v/>
      </c>
      <c r="BI1212" s="55" t="str">
        <f t="shared" si="258"/>
        <v/>
      </c>
      <c r="BJ1212" s="55" t="str">
        <f t="shared" si="258"/>
        <v/>
      </c>
      <c r="BK1212" s="55" t="str">
        <f t="shared" si="258"/>
        <v/>
      </c>
      <c r="BL1212" s="55" t="str">
        <f t="shared" si="258"/>
        <v/>
      </c>
      <c r="BM1212" s="55" t="str">
        <f t="shared" si="258"/>
        <v/>
      </c>
      <c r="BN1212" s="55" t="str">
        <f t="shared" si="258"/>
        <v/>
      </c>
      <c r="BO1212" s="55" t="str">
        <f t="shared" si="258"/>
        <v/>
      </c>
      <c r="BP1212" s="55" t="str">
        <f t="shared" si="258"/>
        <v/>
      </c>
      <c r="BQ1212" s="55" t="str">
        <f t="shared" si="258"/>
        <v/>
      </c>
      <c r="BR1212" s="1" t="str">
        <f t="shared" si="260"/>
        <v>Base</v>
      </c>
      <c r="BS1212" s="1" t="str">
        <f t="shared" si="261"/>
        <v/>
      </c>
      <c r="BT1212" s="3">
        <f t="shared" si="262"/>
        <v>1</v>
      </c>
      <c r="BU1212" s="11">
        <f t="shared" si="263"/>
        <v>-0.94</v>
      </c>
      <c r="BV1212" s="11">
        <f t="shared" si="264"/>
        <v>-0.88</v>
      </c>
      <c r="BW1212" s="11">
        <f t="shared" si="265"/>
        <v>0</v>
      </c>
      <c r="BX1212" s="9">
        <f t="shared" si="266"/>
        <v>-0.94</v>
      </c>
      <c r="BY1212" s="9">
        <f t="shared" si="267"/>
        <v>-0.88</v>
      </c>
      <c r="BZ1212" s="9">
        <f t="shared" si="268"/>
        <v>2</v>
      </c>
    </row>
    <row r="1213" spans="1:78" ht="15.5" x14ac:dyDescent="0.35">
      <c r="A1213"/>
      <c r="B1213"/>
      <c r="C1213"/>
      <c r="D1213"/>
      <c r="E1213"/>
      <c r="F1213"/>
      <c r="G1213"/>
      <c r="H1213"/>
      <c r="I1213"/>
      <c r="J1213"/>
      <c r="K1213"/>
      <c r="L1213"/>
      <c r="M1213"/>
      <c r="N1213"/>
      <c r="O1213"/>
      <c r="P1213"/>
      <c r="Q1213"/>
      <c r="R1213"/>
      <c r="S1213"/>
      <c r="T1213"/>
      <c r="U1213"/>
      <c r="V1213"/>
      <c r="W1213"/>
      <c r="X1213"/>
      <c r="Y1213"/>
      <c r="Z1213"/>
      <c r="AA1213"/>
      <c r="AB1213"/>
      <c r="AC1213"/>
      <c r="AD1213"/>
      <c r="AE1213"/>
      <c r="AF1213"/>
      <c r="AG1213"/>
      <c r="AH1213"/>
      <c r="AI1213"/>
      <c r="AJ1213"/>
      <c r="AK1213"/>
      <c r="AL1213"/>
      <c r="AM1213"/>
      <c r="AN1213"/>
      <c r="AO1213"/>
      <c r="AP1213"/>
      <c r="AQ1213"/>
      <c r="AR1213"/>
      <c r="AS1213"/>
      <c r="AT1213" s="12">
        <f>VLOOKUP($BR1213,Tables!$D$14:$I$27,2,FALSE)*W1213</f>
        <v>0</v>
      </c>
      <c r="AU1213" s="12">
        <f>VLOOKUP($BR1213,Tables!$D$14:$I$27,3,FALSE)</f>
        <v>0</v>
      </c>
      <c r="AV1213" s="12">
        <f>VLOOKUP($BR1213,Tables!$D$14:$I$27,4,FALSE)*W1213</f>
        <v>0</v>
      </c>
      <c r="AW1213" s="12">
        <f>VLOOKUP($BR1213,Tables!$D$14:$I$27,5,FALSE)*W1213</f>
        <v>0</v>
      </c>
      <c r="AX1213">
        <f>IF(ISERROR(VLOOKUP(V1213,Tables!$A$2:$B$27,2,FALSE))=TRUE,0,VLOOKUP(V1213,Tables!$A$2:$B$27,2,FALSE))*VLOOKUP(BR1213,Tables!$D$14:$J$27,7,FALSE)</f>
        <v>0</v>
      </c>
      <c r="AY1213">
        <f>IF(ISERROR(VLOOKUP(BS1213,Tables!$A$2:$B$31,2,FALSE))=TRUE,0,VLOOKUP(BS1213,Tables!$A$2:$B$31,2,FALSE))</f>
        <v>0</v>
      </c>
      <c r="AZ1213" s="12">
        <f>VLOOKUP($BR1213,Tables!$D$14:$K$27,8,FALSE)</f>
        <v>0</v>
      </c>
      <c r="BA1213" s="12">
        <f>IF(OR(BR1213="T150",BR1213="HYBT150"),W1213*Tables!$L$23,0)</f>
        <v>0</v>
      </c>
      <c r="BB1213" s="12">
        <f>IF(OR(BR1213="T200",BR1213="HYBT200"),W1213*Tables!$E$24,0)</f>
        <v>0</v>
      </c>
      <c r="BC1213" s="14">
        <f t="shared" si="259"/>
        <v>0</v>
      </c>
      <c r="BD1213" s="55" t="str">
        <f t="shared" si="258"/>
        <v/>
      </c>
      <c r="BE1213" s="55" t="str">
        <f t="shared" si="258"/>
        <v/>
      </c>
      <c r="BF1213" s="55" t="str">
        <f t="shared" si="258"/>
        <v/>
      </c>
      <c r="BG1213" s="55" t="str">
        <f t="shared" si="258"/>
        <v/>
      </c>
      <c r="BH1213" s="55" t="str">
        <f t="shared" si="258"/>
        <v/>
      </c>
      <c r="BI1213" s="55" t="str">
        <f t="shared" si="258"/>
        <v/>
      </c>
      <c r="BJ1213" s="55" t="str">
        <f t="shared" si="258"/>
        <v/>
      </c>
      <c r="BK1213" s="55" t="str">
        <f t="shared" si="258"/>
        <v/>
      </c>
      <c r="BL1213" s="55" t="str">
        <f t="shared" si="258"/>
        <v/>
      </c>
      <c r="BM1213" s="55" t="str">
        <f t="shared" si="258"/>
        <v/>
      </c>
      <c r="BN1213" s="55" t="str">
        <f t="shared" si="258"/>
        <v/>
      </c>
      <c r="BO1213" s="55" t="str">
        <f t="shared" si="258"/>
        <v/>
      </c>
      <c r="BP1213" s="55" t="str">
        <f t="shared" si="258"/>
        <v/>
      </c>
      <c r="BQ1213" s="55" t="str">
        <f t="shared" si="258"/>
        <v/>
      </c>
      <c r="BR1213" s="1" t="str">
        <f t="shared" si="260"/>
        <v>Base</v>
      </c>
      <c r="BS1213" s="1" t="str">
        <f t="shared" si="261"/>
        <v/>
      </c>
      <c r="BT1213" s="3">
        <f t="shared" si="262"/>
        <v>1</v>
      </c>
      <c r="BU1213" s="11">
        <f t="shared" si="263"/>
        <v>-0.94</v>
      </c>
      <c r="BV1213" s="11">
        <f t="shared" si="264"/>
        <v>-0.88</v>
      </c>
      <c r="BW1213" s="11">
        <f t="shared" si="265"/>
        <v>0</v>
      </c>
      <c r="BX1213" s="9">
        <f t="shared" si="266"/>
        <v>-0.94</v>
      </c>
      <c r="BY1213" s="9">
        <f t="shared" si="267"/>
        <v>-0.88</v>
      </c>
      <c r="BZ1213" s="9">
        <f t="shared" si="268"/>
        <v>2</v>
      </c>
    </row>
    <row r="1214" spans="1:78" ht="15.5" x14ac:dyDescent="0.35">
      <c r="A1214"/>
      <c r="B1214"/>
      <c r="C1214"/>
      <c r="D1214"/>
      <c r="E1214"/>
      <c r="F1214"/>
      <c r="G1214"/>
      <c r="H1214"/>
      <c r="I1214"/>
      <c r="J1214"/>
      <c r="K1214"/>
      <c r="L1214"/>
      <c r="M1214"/>
      <c r="N1214"/>
      <c r="O1214"/>
      <c r="P1214"/>
      <c r="Q1214"/>
      <c r="R1214"/>
      <c r="S1214"/>
      <c r="T1214"/>
      <c r="U1214"/>
      <c r="V1214"/>
      <c r="W1214"/>
      <c r="X1214"/>
      <c r="Y1214"/>
      <c r="Z1214"/>
      <c r="AA1214"/>
      <c r="AB1214"/>
      <c r="AC1214"/>
      <c r="AD1214"/>
      <c r="AE1214"/>
      <c r="AF1214"/>
      <c r="AG1214"/>
      <c r="AH1214"/>
      <c r="AI1214"/>
      <c r="AJ1214"/>
      <c r="AK1214"/>
      <c r="AL1214"/>
      <c r="AM1214"/>
      <c r="AN1214"/>
      <c r="AO1214"/>
      <c r="AP1214"/>
      <c r="AQ1214"/>
      <c r="AR1214"/>
      <c r="AS1214"/>
      <c r="AT1214" s="12">
        <f>VLOOKUP($BR1214,Tables!$D$14:$I$27,2,FALSE)*W1214</f>
        <v>0</v>
      </c>
      <c r="AU1214" s="12">
        <f>VLOOKUP($BR1214,Tables!$D$14:$I$27,3,FALSE)</f>
        <v>0</v>
      </c>
      <c r="AV1214" s="12">
        <f>VLOOKUP($BR1214,Tables!$D$14:$I$27,4,FALSE)*W1214</f>
        <v>0</v>
      </c>
      <c r="AW1214" s="12">
        <f>VLOOKUP($BR1214,Tables!$D$14:$I$27,5,FALSE)*W1214</f>
        <v>0</v>
      </c>
      <c r="AX1214">
        <f>IF(ISERROR(VLOOKUP(V1214,Tables!$A$2:$B$27,2,FALSE))=TRUE,0,VLOOKUP(V1214,Tables!$A$2:$B$27,2,FALSE))*VLOOKUP(BR1214,Tables!$D$14:$J$27,7,FALSE)</f>
        <v>0</v>
      </c>
      <c r="AY1214">
        <f>IF(ISERROR(VLOOKUP(BS1214,Tables!$A$2:$B$31,2,FALSE))=TRUE,0,VLOOKUP(BS1214,Tables!$A$2:$B$31,2,FALSE))</f>
        <v>0</v>
      </c>
      <c r="AZ1214" s="12">
        <f>VLOOKUP($BR1214,Tables!$D$14:$K$27,8,FALSE)</f>
        <v>0</v>
      </c>
      <c r="BA1214" s="12">
        <f>IF(OR(BR1214="T150",BR1214="HYBT150"),W1214*Tables!$L$23,0)</f>
        <v>0</v>
      </c>
      <c r="BB1214" s="12">
        <f>IF(OR(BR1214="T200",BR1214="HYBT200"),W1214*Tables!$E$24,0)</f>
        <v>0</v>
      </c>
      <c r="BC1214" s="14">
        <f t="shared" si="259"/>
        <v>0</v>
      </c>
      <c r="BD1214" s="55" t="str">
        <f t="shared" si="258"/>
        <v/>
      </c>
      <c r="BE1214" s="55" t="str">
        <f t="shared" si="258"/>
        <v/>
      </c>
      <c r="BF1214" s="55" t="str">
        <f t="shared" si="258"/>
        <v/>
      </c>
      <c r="BG1214" s="55" t="str">
        <f t="shared" si="258"/>
        <v/>
      </c>
      <c r="BH1214" s="55" t="str">
        <f t="shared" si="258"/>
        <v/>
      </c>
      <c r="BI1214" s="55" t="str">
        <f t="shared" si="258"/>
        <v/>
      </c>
      <c r="BJ1214" s="55" t="str">
        <f t="shared" si="258"/>
        <v/>
      </c>
      <c r="BK1214" s="55" t="str">
        <f t="shared" si="258"/>
        <v/>
      </c>
      <c r="BL1214" s="55" t="str">
        <f t="shared" si="258"/>
        <v/>
      </c>
      <c r="BM1214" s="55" t="str">
        <f t="shared" si="258"/>
        <v/>
      </c>
      <c r="BN1214" s="55" t="str">
        <f t="shared" si="258"/>
        <v/>
      </c>
      <c r="BO1214" s="55" t="str">
        <f t="shared" si="258"/>
        <v/>
      </c>
      <c r="BP1214" s="55" t="str">
        <f t="shared" si="258"/>
        <v/>
      </c>
      <c r="BQ1214" s="55" t="str">
        <f t="shared" si="258"/>
        <v/>
      </c>
      <c r="BR1214" s="1" t="str">
        <f t="shared" si="260"/>
        <v>Base</v>
      </c>
      <c r="BS1214" s="1" t="str">
        <f t="shared" si="261"/>
        <v/>
      </c>
      <c r="BT1214" s="3">
        <f t="shared" si="262"/>
        <v>1</v>
      </c>
      <c r="BU1214" s="11">
        <f t="shared" si="263"/>
        <v>-0.94</v>
      </c>
      <c r="BV1214" s="11">
        <f t="shared" si="264"/>
        <v>-0.88</v>
      </c>
      <c r="BW1214" s="11">
        <f t="shared" si="265"/>
        <v>0</v>
      </c>
      <c r="BX1214" s="9">
        <f t="shared" si="266"/>
        <v>-0.94</v>
      </c>
      <c r="BY1214" s="9">
        <f t="shared" si="267"/>
        <v>-0.88</v>
      </c>
      <c r="BZ1214" s="9">
        <f t="shared" si="268"/>
        <v>2</v>
      </c>
    </row>
    <row r="1215" spans="1:78" ht="15.5" x14ac:dyDescent="0.35">
      <c r="A1215"/>
      <c r="B1215"/>
      <c r="C1215"/>
      <c r="D1215"/>
      <c r="E1215"/>
      <c r="F1215"/>
      <c r="G1215"/>
      <c r="H1215"/>
      <c r="I1215"/>
      <c r="J1215"/>
      <c r="K1215"/>
      <c r="L1215"/>
      <c r="M1215"/>
      <c r="N1215"/>
      <c r="O1215"/>
      <c r="P1215"/>
      <c r="Q1215"/>
      <c r="R1215"/>
      <c r="S1215"/>
      <c r="T1215"/>
      <c r="U1215"/>
      <c r="V1215"/>
      <c r="W1215"/>
      <c r="X1215"/>
      <c r="Y1215"/>
      <c r="Z1215"/>
      <c r="AA1215"/>
      <c r="AB1215"/>
      <c r="AC1215"/>
      <c r="AD1215"/>
      <c r="AE1215"/>
      <c r="AF1215"/>
      <c r="AG1215"/>
      <c r="AH1215"/>
      <c r="AI1215"/>
      <c r="AJ1215"/>
      <c r="AK1215"/>
      <c r="AL1215"/>
      <c r="AM1215"/>
      <c r="AN1215"/>
      <c r="AO1215"/>
      <c r="AP1215"/>
      <c r="AQ1215"/>
      <c r="AR1215"/>
      <c r="AS1215"/>
      <c r="AT1215" s="12">
        <f>VLOOKUP($BR1215,Tables!$D$14:$I$27,2,FALSE)*W1215</f>
        <v>0</v>
      </c>
      <c r="AU1215" s="12">
        <f>VLOOKUP($BR1215,Tables!$D$14:$I$27,3,FALSE)</f>
        <v>0</v>
      </c>
      <c r="AV1215" s="12">
        <f>VLOOKUP($BR1215,Tables!$D$14:$I$27,4,FALSE)*W1215</f>
        <v>0</v>
      </c>
      <c r="AW1215" s="12">
        <f>VLOOKUP($BR1215,Tables!$D$14:$I$27,5,FALSE)*W1215</f>
        <v>0</v>
      </c>
      <c r="AX1215">
        <f>IF(ISERROR(VLOOKUP(V1215,Tables!$A$2:$B$27,2,FALSE))=TRUE,0,VLOOKUP(V1215,Tables!$A$2:$B$27,2,FALSE))*VLOOKUP(BR1215,Tables!$D$14:$J$27,7,FALSE)</f>
        <v>0</v>
      </c>
      <c r="AY1215">
        <f>IF(ISERROR(VLOOKUP(BS1215,Tables!$A$2:$B$31,2,FALSE))=TRUE,0,VLOOKUP(BS1215,Tables!$A$2:$B$31,2,FALSE))</f>
        <v>0</v>
      </c>
      <c r="AZ1215" s="12">
        <f>VLOOKUP($BR1215,Tables!$D$14:$K$27,8,FALSE)</f>
        <v>0</v>
      </c>
      <c r="BA1215" s="12">
        <f>IF(OR(BR1215="T150",BR1215="HYBT150"),W1215*Tables!$L$23,0)</f>
        <v>0</v>
      </c>
      <c r="BB1215" s="12">
        <f>IF(OR(BR1215="T200",BR1215="HYBT200"),W1215*Tables!$E$24,0)</f>
        <v>0</v>
      </c>
      <c r="BC1215" s="14">
        <f t="shared" si="259"/>
        <v>0</v>
      </c>
      <c r="BD1215" s="55" t="str">
        <f t="shared" si="258"/>
        <v/>
      </c>
      <c r="BE1215" s="55" t="str">
        <f t="shared" si="258"/>
        <v/>
      </c>
      <c r="BF1215" s="55" t="str">
        <f t="shared" ref="BD1215:BQ1233" si="269">IF(ISERROR(SEARCHB(" "&amp;BF$1&amp;" "," "&amp;$L1215&amp;" "))=TRUE,"",BF$1)</f>
        <v/>
      </c>
      <c r="BG1215" s="55" t="str">
        <f t="shared" si="269"/>
        <v/>
      </c>
      <c r="BH1215" s="55" t="str">
        <f t="shared" si="269"/>
        <v/>
      </c>
      <c r="BI1215" s="55" t="str">
        <f t="shared" si="269"/>
        <v/>
      </c>
      <c r="BJ1215" s="55" t="str">
        <f t="shared" si="269"/>
        <v/>
      </c>
      <c r="BK1215" s="55" t="str">
        <f t="shared" si="269"/>
        <v/>
      </c>
      <c r="BL1215" s="55" t="str">
        <f t="shared" si="269"/>
        <v/>
      </c>
      <c r="BM1215" s="55" t="str">
        <f t="shared" si="269"/>
        <v/>
      </c>
      <c r="BN1215" s="55" t="str">
        <f t="shared" si="269"/>
        <v/>
      </c>
      <c r="BO1215" s="55" t="str">
        <f t="shared" si="269"/>
        <v/>
      </c>
      <c r="BP1215" s="55" t="str">
        <f t="shared" si="269"/>
        <v/>
      </c>
      <c r="BQ1215" s="55" t="str">
        <f t="shared" si="269"/>
        <v/>
      </c>
      <c r="BR1215" s="1" t="str">
        <f t="shared" si="260"/>
        <v>Base</v>
      </c>
      <c r="BS1215" s="1" t="str">
        <f t="shared" si="261"/>
        <v/>
      </c>
      <c r="BT1215" s="3">
        <f t="shared" si="262"/>
        <v>1</v>
      </c>
      <c r="BU1215" s="11">
        <f t="shared" si="263"/>
        <v>-0.94</v>
      </c>
      <c r="BV1215" s="11">
        <f t="shared" si="264"/>
        <v>-0.88</v>
      </c>
      <c r="BW1215" s="11">
        <f t="shared" si="265"/>
        <v>0</v>
      </c>
      <c r="BX1215" s="9">
        <f t="shared" si="266"/>
        <v>-0.94</v>
      </c>
      <c r="BY1215" s="9">
        <f t="shared" si="267"/>
        <v>-0.88</v>
      </c>
      <c r="BZ1215" s="9">
        <f t="shared" si="268"/>
        <v>2</v>
      </c>
    </row>
    <row r="1216" spans="1:78" ht="15.5" x14ac:dyDescent="0.35">
      <c r="A1216"/>
      <c r="B1216"/>
      <c r="C1216"/>
      <c r="D1216"/>
      <c r="E1216"/>
      <c r="F1216"/>
      <c r="G1216"/>
      <c r="H1216"/>
      <c r="I1216"/>
      <c r="J1216"/>
      <c r="K1216"/>
      <c r="L1216"/>
      <c r="M1216"/>
      <c r="N1216"/>
      <c r="O1216"/>
      <c r="P1216"/>
      <c r="Q1216"/>
      <c r="R1216"/>
      <c r="S1216"/>
      <c r="T1216"/>
      <c r="U1216"/>
      <c r="V1216"/>
      <c r="W1216"/>
      <c r="X1216"/>
      <c r="Y1216"/>
      <c r="Z1216"/>
      <c r="AA1216"/>
      <c r="AB1216"/>
      <c r="AC1216"/>
      <c r="AD1216"/>
      <c r="AE1216"/>
      <c r="AF1216"/>
      <c r="AG1216"/>
      <c r="AH1216"/>
      <c r="AI1216"/>
      <c r="AJ1216"/>
      <c r="AK1216"/>
      <c r="AL1216"/>
      <c r="AM1216"/>
      <c r="AN1216"/>
      <c r="AO1216"/>
      <c r="AP1216"/>
      <c r="AQ1216"/>
      <c r="AR1216"/>
      <c r="AS1216"/>
      <c r="AT1216" s="12">
        <f>VLOOKUP($BR1216,Tables!$D$14:$I$27,2,FALSE)*W1216</f>
        <v>0</v>
      </c>
      <c r="AU1216" s="12">
        <f>VLOOKUP($BR1216,Tables!$D$14:$I$27,3,FALSE)</f>
        <v>0</v>
      </c>
      <c r="AV1216" s="12">
        <f>VLOOKUP($BR1216,Tables!$D$14:$I$27,4,FALSE)*W1216</f>
        <v>0</v>
      </c>
      <c r="AW1216" s="12">
        <f>VLOOKUP($BR1216,Tables!$D$14:$I$27,5,FALSE)*W1216</f>
        <v>0</v>
      </c>
      <c r="AX1216">
        <f>IF(ISERROR(VLOOKUP(V1216,Tables!$A$2:$B$27,2,FALSE))=TRUE,0,VLOOKUP(V1216,Tables!$A$2:$B$27,2,FALSE))*VLOOKUP(BR1216,Tables!$D$14:$J$27,7,FALSE)</f>
        <v>0</v>
      </c>
      <c r="AY1216">
        <f>IF(ISERROR(VLOOKUP(BS1216,Tables!$A$2:$B$31,2,FALSE))=TRUE,0,VLOOKUP(BS1216,Tables!$A$2:$B$31,2,FALSE))</f>
        <v>0</v>
      </c>
      <c r="AZ1216" s="12">
        <f>VLOOKUP($BR1216,Tables!$D$14:$K$27,8,FALSE)</f>
        <v>0</v>
      </c>
      <c r="BA1216" s="12">
        <f>IF(OR(BR1216="T150",BR1216="HYBT150"),W1216*Tables!$L$23,0)</f>
        <v>0</v>
      </c>
      <c r="BB1216" s="12">
        <f>IF(OR(BR1216="T200",BR1216="HYBT200"),W1216*Tables!$E$24,0)</f>
        <v>0</v>
      </c>
      <c r="BC1216" s="14">
        <f t="shared" si="259"/>
        <v>0</v>
      </c>
      <c r="BD1216" s="55" t="str">
        <f t="shared" si="269"/>
        <v/>
      </c>
      <c r="BE1216" s="55" t="str">
        <f t="shared" si="269"/>
        <v/>
      </c>
      <c r="BF1216" s="55" t="str">
        <f t="shared" si="269"/>
        <v/>
      </c>
      <c r="BG1216" s="55" t="str">
        <f t="shared" si="269"/>
        <v/>
      </c>
      <c r="BH1216" s="55" t="str">
        <f t="shared" si="269"/>
        <v/>
      </c>
      <c r="BI1216" s="55" t="str">
        <f t="shared" si="269"/>
        <v/>
      </c>
      <c r="BJ1216" s="55" t="str">
        <f t="shared" si="269"/>
        <v/>
      </c>
      <c r="BK1216" s="55" t="str">
        <f t="shared" si="269"/>
        <v/>
      </c>
      <c r="BL1216" s="55" t="str">
        <f t="shared" si="269"/>
        <v/>
      </c>
      <c r="BM1216" s="55" t="str">
        <f t="shared" si="269"/>
        <v/>
      </c>
      <c r="BN1216" s="55" t="str">
        <f t="shared" si="269"/>
        <v/>
      </c>
      <c r="BO1216" s="55" t="str">
        <f t="shared" si="269"/>
        <v/>
      </c>
      <c r="BP1216" s="55" t="str">
        <f t="shared" si="269"/>
        <v/>
      </c>
      <c r="BQ1216" s="55" t="str">
        <f t="shared" si="269"/>
        <v/>
      </c>
      <c r="BR1216" s="1" t="str">
        <f t="shared" si="260"/>
        <v>Base</v>
      </c>
      <c r="BS1216" s="1" t="str">
        <f t="shared" si="261"/>
        <v/>
      </c>
      <c r="BT1216" s="3">
        <f t="shared" si="262"/>
        <v>1</v>
      </c>
      <c r="BU1216" s="11">
        <f t="shared" si="263"/>
        <v>-0.94</v>
      </c>
      <c r="BV1216" s="11">
        <f t="shared" si="264"/>
        <v>-0.88</v>
      </c>
      <c r="BW1216" s="11">
        <f t="shared" si="265"/>
        <v>0</v>
      </c>
      <c r="BX1216" s="9">
        <f t="shared" si="266"/>
        <v>-0.94</v>
      </c>
      <c r="BY1216" s="9">
        <f t="shared" si="267"/>
        <v>-0.88</v>
      </c>
      <c r="BZ1216" s="9">
        <f t="shared" si="268"/>
        <v>2</v>
      </c>
    </row>
    <row r="1217" spans="1:78" ht="15.5" x14ac:dyDescent="0.35">
      <c r="A1217"/>
      <c r="B1217"/>
      <c r="C1217"/>
      <c r="D1217"/>
      <c r="E1217"/>
      <c r="F1217"/>
      <c r="G1217"/>
      <c r="H1217"/>
      <c r="I1217"/>
      <c r="J1217"/>
      <c r="K1217"/>
      <c r="L1217"/>
      <c r="M1217"/>
      <c r="N1217"/>
      <c r="O1217"/>
      <c r="P1217"/>
      <c r="Q1217"/>
      <c r="R1217"/>
      <c r="S1217"/>
      <c r="T1217"/>
      <c r="U1217"/>
      <c r="V1217"/>
      <c r="W1217"/>
      <c r="X1217"/>
      <c r="Y1217"/>
      <c r="Z1217"/>
      <c r="AA1217"/>
      <c r="AB1217"/>
      <c r="AC1217"/>
      <c r="AD1217"/>
      <c r="AE1217"/>
      <c r="AF1217"/>
      <c r="AG1217"/>
      <c r="AH1217"/>
      <c r="AI1217"/>
      <c r="AJ1217"/>
      <c r="AK1217"/>
      <c r="AL1217"/>
      <c r="AM1217"/>
      <c r="AN1217"/>
      <c r="AO1217"/>
      <c r="AP1217"/>
      <c r="AQ1217"/>
      <c r="AR1217"/>
      <c r="AS1217"/>
      <c r="AT1217" s="12">
        <f>VLOOKUP($BR1217,Tables!$D$14:$I$27,2,FALSE)*W1217</f>
        <v>0</v>
      </c>
      <c r="AU1217" s="12">
        <f>VLOOKUP($BR1217,Tables!$D$14:$I$27,3,FALSE)</f>
        <v>0</v>
      </c>
      <c r="AV1217" s="12">
        <f>VLOOKUP($BR1217,Tables!$D$14:$I$27,4,FALSE)*W1217</f>
        <v>0</v>
      </c>
      <c r="AW1217" s="12">
        <f>VLOOKUP($BR1217,Tables!$D$14:$I$27,5,FALSE)*W1217</f>
        <v>0</v>
      </c>
      <c r="AX1217">
        <f>IF(ISERROR(VLOOKUP(V1217,Tables!$A$2:$B$27,2,FALSE))=TRUE,0,VLOOKUP(V1217,Tables!$A$2:$B$27,2,FALSE))*VLOOKUP(BR1217,Tables!$D$14:$J$27,7,FALSE)</f>
        <v>0</v>
      </c>
      <c r="AY1217">
        <f>IF(ISERROR(VLOOKUP(BS1217,Tables!$A$2:$B$31,2,FALSE))=TRUE,0,VLOOKUP(BS1217,Tables!$A$2:$B$31,2,FALSE))</f>
        <v>0</v>
      </c>
      <c r="AZ1217" s="12">
        <f>VLOOKUP($BR1217,Tables!$D$14:$K$27,8,FALSE)</f>
        <v>0</v>
      </c>
      <c r="BA1217" s="12">
        <f>IF(OR(BR1217="T150",BR1217="HYBT150"),W1217*Tables!$L$23,0)</f>
        <v>0</v>
      </c>
      <c r="BB1217" s="12">
        <f>IF(OR(BR1217="T200",BR1217="HYBT200"),W1217*Tables!$E$24,0)</f>
        <v>0</v>
      </c>
      <c r="BC1217" s="14">
        <f t="shared" si="259"/>
        <v>0</v>
      </c>
      <c r="BD1217" s="55" t="str">
        <f t="shared" si="269"/>
        <v/>
      </c>
      <c r="BE1217" s="55" t="str">
        <f t="shared" si="269"/>
        <v/>
      </c>
      <c r="BF1217" s="55" t="str">
        <f t="shared" si="269"/>
        <v/>
      </c>
      <c r="BG1217" s="55" t="str">
        <f t="shared" si="269"/>
        <v/>
      </c>
      <c r="BH1217" s="55" t="str">
        <f t="shared" si="269"/>
        <v/>
      </c>
      <c r="BI1217" s="55" t="str">
        <f t="shared" si="269"/>
        <v/>
      </c>
      <c r="BJ1217" s="55" t="str">
        <f t="shared" si="269"/>
        <v/>
      </c>
      <c r="BK1217" s="55" t="str">
        <f t="shared" si="269"/>
        <v/>
      </c>
      <c r="BL1217" s="55" t="str">
        <f t="shared" si="269"/>
        <v/>
      </c>
      <c r="BM1217" s="55" t="str">
        <f t="shared" si="269"/>
        <v/>
      </c>
      <c r="BN1217" s="55" t="str">
        <f t="shared" si="269"/>
        <v/>
      </c>
      <c r="BO1217" s="55" t="str">
        <f t="shared" si="269"/>
        <v/>
      </c>
      <c r="BP1217" s="55" t="str">
        <f t="shared" si="269"/>
        <v/>
      </c>
      <c r="BQ1217" s="55" t="str">
        <f t="shared" si="269"/>
        <v/>
      </c>
      <c r="BR1217" s="1" t="str">
        <f t="shared" si="260"/>
        <v>Base</v>
      </c>
      <c r="BS1217" s="1" t="str">
        <f t="shared" si="261"/>
        <v/>
      </c>
      <c r="BT1217" s="3">
        <f t="shared" si="262"/>
        <v>1</v>
      </c>
      <c r="BU1217" s="11">
        <f t="shared" si="263"/>
        <v>-0.94</v>
      </c>
      <c r="BV1217" s="11">
        <f t="shared" si="264"/>
        <v>-0.88</v>
      </c>
      <c r="BW1217" s="11">
        <f t="shared" si="265"/>
        <v>0</v>
      </c>
      <c r="BX1217" s="9">
        <f t="shared" si="266"/>
        <v>-0.94</v>
      </c>
      <c r="BY1217" s="9">
        <f t="shared" si="267"/>
        <v>-0.88</v>
      </c>
      <c r="BZ1217" s="9">
        <f t="shared" si="268"/>
        <v>2</v>
      </c>
    </row>
    <row r="1218" spans="1:78" ht="15.5" x14ac:dyDescent="0.35">
      <c r="A1218"/>
      <c r="B1218"/>
      <c r="C1218"/>
      <c r="D1218"/>
      <c r="E1218"/>
      <c r="F1218"/>
      <c r="G1218"/>
      <c r="H1218"/>
      <c r="I1218"/>
      <c r="J1218"/>
      <c r="K1218"/>
      <c r="L1218"/>
      <c r="M1218"/>
      <c r="N1218"/>
      <c r="O1218"/>
      <c r="P1218"/>
      <c r="Q1218"/>
      <c r="R1218"/>
      <c r="S1218"/>
      <c r="T1218"/>
      <c r="U1218"/>
      <c r="V1218"/>
      <c r="W1218"/>
      <c r="X1218"/>
      <c r="Y1218"/>
      <c r="Z1218"/>
      <c r="AA1218"/>
      <c r="AB1218"/>
      <c r="AC1218"/>
      <c r="AD1218"/>
      <c r="AE1218"/>
      <c r="AF1218"/>
      <c r="AG1218"/>
      <c r="AH1218"/>
      <c r="AI1218"/>
      <c r="AJ1218"/>
      <c r="AK1218"/>
      <c r="AL1218"/>
      <c r="AM1218"/>
      <c r="AN1218"/>
      <c r="AO1218"/>
      <c r="AP1218"/>
      <c r="AQ1218"/>
      <c r="AR1218"/>
      <c r="AS1218"/>
      <c r="AT1218" s="12">
        <f>VLOOKUP($BR1218,Tables!$D$14:$I$27,2,FALSE)*W1218</f>
        <v>0</v>
      </c>
      <c r="AU1218" s="12">
        <f>VLOOKUP($BR1218,Tables!$D$14:$I$27,3,FALSE)</f>
        <v>0</v>
      </c>
      <c r="AV1218" s="12">
        <f>VLOOKUP($BR1218,Tables!$D$14:$I$27,4,FALSE)*W1218</f>
        <v>0</v>
      </c>
      <c r="AW1218" s="12">
        <f>VLOOKUP($BR1218,Tables!$D$14:$I$27,5,FALSE)*W1218</f>
        <v>0</v>
      </c>
      <c r="AX1218">
        <f>IF(ISERROR(VLOOKUP(V1218,Tables!$A$2:$B$27,2,FALSE))=TRUE,0,VLOOKUP(V1218,Tables!$A$2:$B$27,2,FALSE))*VLOOKUP(BR1218,Tables!$D$14:$J$27,7,FALSE)</f>
        <v>0</v>
      </c>
      <c r="AY1218">
        <f>IF(ISERROR(VLOOKUP(BS1218,Tables!$A$2:$B$31,2,FALSE))=TRUE,0,VLOOKUP(BS1218,Tables!$A$2:$B$31,2,FALSE))</f>
        <v>0</v>
      </c>
      <c r="AZ1218" s="12">
        <f>VLOOKUP($BR1218,Tables!$D$14:$K$27,8,FALSE)</f>
        <v>0</v>
      </c>
      <c r="BA1218" s="12">
        <f>IF(OR(BR1218="T150",BR1218="HYBT150"),W1218*Tables!$L$23,0)</f>
        <v>0</v>
      </c>
      <c r="BB1218" s="12">
        <f>IF(OR(BR1218="T200",BR1218="HYBT200"),W1218*Tables!$E$24,0)</f>
        <v>0</v>
      </c>
      <c r="BC1218" s="14">
        <f t="shared" si="259"/>
        <v>0</v>
      </c>
      <c r="BD1218" s="55" t="str">
        <f t="shared" si="269"/>
        <v/>
      </c>
      <c r="BE1218" s="55" t="str">
        <f t="shared" si="269"/>
        <v/>
      </c>
      <c r="BF1218" s="55" t="str">
        <f t="shared" si="269"/>
        <v/>
      </c>
      <c r="BG1218" s="55" t="str">
        <f t="shared" si="269"/>
        <v/>
      </c>
      <c r="BH1218" s="55" t="str">
        <f t="shared" si="269"/>
        <v/>
      </c>
      <c r="BI1218" s="55" t="str">
        <f t="shared" si="269"/>
        <v/>
      </c>
      <c r="BJ1218" s="55" t="str">
        <f t="shared" si="269"/>
        <v/>
      </c>
      <c r="BK1218" s="55" t="str">
        <f t="shared" si="269"/>
        <v/>
      </c>
      <c r="BL1218" s="55" t="str">
        <f t="shared" si="269"/>
        <v/>
      </c>
      <c r="BM1218" s="55" t="str">
        <f t="shared" si="269"/>
        <v/>
      </c>
      <c r="BN1218" s="55" t="str">
        <f t="shared" si="269"/>
        <v/>
      </c>
      <c r="BO1218" s="55" t="str">
        <f t="shared" si="269"/>
        <v/>
      </c>
      <c r="BP1218" s="55" t="str">
        <f t="shared" si="269"/>
        <v/>
      </c>
      <c r="BQ1218" s="55" t="str">
        <f t="shared" si="269"/>
        <v/>
      </c>
      <c r="BR1218" s="1" t="str">
        <f t="shared" si="260"/>
        <v>Base</v>
      </c>
      <c r="BS1218" s="1" t="str">
        <f t="shared" si="261"/>
        <v/>
      </c>
      <c r="BT1218" s="3">
        <f t="shared" si="262"/>
        <v>1</v>
      </c>
      <c r="BU1218" s="11">
        <f t="shared" si="263"/>
        <v>-0.94</v>
      </c>
      <c r="BV1218" s="11">
        <f t="shared" si="264"/>
        <v>-0.88</v>
      </c>
      <c r="BW1218" s="11">
        <f t="shared" si="265"/>
        <v>0</v>
      </c>
      <c r="BX1218" s="9">
        <f t="shared" si="266"/>
        <v>-0.94</v>
      </c>
      <c r="BY1218" s="9">
        <f t="shared" si="267"/>
        <v>-0.88</v>
      </c>
      <c r="BZ1218" s="9">
        <f t="shared" si="268"/>
        <v>2</v>
      </c>
    </row>
    <row r="1219" spans="1:78" ht="15.5" x14ac:dyDescent="0.35">
      <c r="A1219"/>
      <c r="B1219"/>
      <c r="C1219"/>
      <c r="D1219"/>
      <c r="E1219"/>
      <c r="F1219"/>
      <c r="G1219"/>
      <c r="H1219"/>
      <c r="I1219"/>
      <c r="J1219"/>
      <c r="K1219"/>
      <c r="L1219"/>
      <c r="M1219"/>
      <c r="N1219"/>
      <c r="O1219"/>
      <c r="P1219"/>
      <c r="Q1219"/>
      <c r="R1219"/>
      <c r="S1219"/>
      <c r="T1219"/>
      <c r="U1219"/>
      <c r="V1219"/>
      <c r="W1219"/>
      <c r="X1219"/>
      <c r="Y1219"/>
      <c r="Z1219"/>
      <c r="AA1219"/>
      <c r="AB1219"/>
      <c r="AC1219"/>
      <c r="AD1219"/>
      <c r="AE1219"/>
      <c r="AF1219"/>
      <c r="AG1219"/>
      <c r="AH1219"/>
      <c r="AI1219"/>
      <c r="AJ1219"/>
      <c r="AK1219"/>
      <c r="AL1219"/>
      <c r="AM1219"/>
      <c r="AN1219"/>
      <c r="AO1219"/>
      <c r="AP1219"/>
      <c r="AQ1219"/>
      <c r="AR1219"/>
      <c r="AS1219"/>
      <c r="AT1219" s="12">
        <f>VLOOKUP($BR1219,Tables!$D$14:$I$27,2,FALSE)*W1219</f>
        <v>0</v>
      </c>
      <c r="AU1219" s="12">
        <f>VLOOKUP($BR1219,Tables!$D$14:$I$27,3,FALSE)</f>
        <v>0</v>
      </c>
      <c r="AV1219" s="12">
        <f>VLOOKUP($BR1219,Tables!$D$14:$I$27,4,FALSE)*W1219</f>
        <v>0</v>
      </c>
      <c r="AW1219" s="12">
        <f>VLOOKUP($BR1219,Tables!$D$14:$I$27,5,FALSE)*W1219</f>
        <v>0</v>
      </c>
      <c r="AX1219">
        <f>IF(ISERROR(VLOOKUP(V1219,Tables!$A$2:$B$27,2,FALSE))=TRUE,0,VLOOKUP(V1219,Tables!$A$2:$B$27,2,FALSE))*VLOOKUP(BR1219,Tables!$D$14:$J$27,7,FALSE)</f>
        <v>0</v>
      </c>
      <c r="AY1219">
        <f>IF(ISERROR(VLOOKUP(BS1219,Tables!$A$2:$B$31,2,FALSE))=TRUE,0,VLOOKUP(BS1219,Tables!$A$2:$B$31,2,FALSE))</f>
        <v>0</v>
      </c>
      <c r="AZ1219" s="12">
        <f>VLOOKUP($BR1219,Tables!$D$14:$K$27,8,FALSE)</f>
        <v>0</v>
      </c>
      <c r="BA1219" s="12">
        <f>IF(OR(BR1219="T150",BR1219="HYBT150"),W1219*Tables!$L$23,0)</f>
        <v>0</v>
      </c>
      <c r="BB1219" s="12">
        <f>IF(OR(BR1219="T200",BR1219="HYBT200"),W1219*Tables!$E$24,0)</f>
        <v>0</v>
      </c>
      <c r="BC1219" s="14">
        <f t="shared" si="259"/>
        <v>0</v>
      </c>
      <c r="BD1219" s="55" t="str">
        <f t="shared" si="269"/>
        <v/>
      </c>
      <c r="BE1219" s="55" t="str">
        <f t="shared" si="269"/>
        <v/>
      </c>
      <c r="BF1219" s="55" t="str">
        <f t="shared" si="269"/>
        <v/>
      </c>
      <c r="BG1219" s="55" t="str">
        <f t="shared" si="269"/>
        <v/>
      </c>
      <c r="BH1219" s="55" t="str">
        <f t="shared" si="269"/>
        <v/>
      </c>
      <c r="BI1219" s="55" t="str">
        <f t="shared" si="269"/>
        <v/>
      </c>
      <c r="BJ1219" s="55" t="str">
        <f t="shared" si="269"/>
        <v/>
      </c>
      <c r="BK1219" s="55" t="str">
        <f t="shared" si="269"/>
        <v/>
      </c>
      <c r="BL1219" s="55" t="str">
        <f t="shared" si="269"/>
        <v/>
      </c>
      <c r="BM1219" s="55" t="str">
        <f t="shared" si="269"/>
        <v/>
      </c>
      <c r="BN1219" s="55" t="str">
        <f t="shared" si="269"/>
        <v/>
      </c>
      <c r="BO1219" s="55" t="str">
        <f t="shared" si="269"/>
        <v/>
      </c>
      <c r="BP1219" s="55" t="str">
        <f t="shared" si="269"/>
        <v/>
      </c>
      <c r="BQ1219" s="55" t="str">
        <f t="shared" si="269"/>
        <v/>
      </c>
      <c r="BR1219" s="1" t="str">
        <f t="shared" si="260"/>
        <v>Base</v>
      </c>
      <c r="BS1219" s="1" t="str">
        <f t="shared" si="261"/>
        <v/>
      </c>
      <c r="BT1219" s="3">
        <f t="shared" si="262"/>
        <v>1</v>
      </c>
      <c r="BU1219" s="11">
        <f t="shared" si="263"/>
        <v>-0.94</v>
      </c>
      <c r="BV1219" s="11">
        <f t="shared" si="264"/>
        <v>-0.88</v>
      </c>
      <c r="BW1219" s="11">
        <f t="shared" si="265"/>
        <v>0</v>
      </c>
      <c r="BX1219" s="9">
        <f t="shared" si="266"/>
        <v>-0.94</v>
      </c>
      <c r="BY1219" s="9">
        <f t="shared" si="267"/>
        <v>-0.88</v>
      </c>
      <c r="BZ1219" s="9">
        <f t="shared" si="268"/>
        <v>2</v>
      </c>
    </row>
    <row r="1220" spans="1:78" ht="15.5" x14ac:dyDescent="0.35">
      <c r="A1220"/>
      <c r="B1220"/>
      <c r="C1220"/>
      <c r="D1220"/>
      <c r="E1220"/>
      <c r="F1220"/>
      <c r="G1220"/>
      <c r="H1220"/>
      <c r="I1220"/>
      <c r="J1220"/>
      <c r="K1220"/>
      <c r="L1220"/>
      <c r="M1220"/>
      <c r="N1220"/>
      <c r="O1220"/>
      <c r="P1220"/>
      <c r="Q1220"/>
      <c r="R1220"/>
      <c r="S1220"/>
      <c r="T1220"/>
      <c r="U1220"/>
      <c r="V1220"/>
      <c r="W1220"/>
      <c r="X1220"/>
      <c r="Y1220"/>
      <c r="Z1220"/>
      <c r="AA1220"/>
      <c r="AB1220"/>
      <c r="AC1220"/>
      <c r="AD1220"/>
      <c r="AE1220"/>
      <c r="AF1220"/>
      <c r="AG1220"/>
      <c r="AH1220"/>
      <c r="AI1220"/>
      <c r="AJ1220"/>
      <c r="AK1220"/>
      <c r="AL1220"/>
      <c r="AM1220"/>
      <c r="AN1220"/>
      <c r="AO1220"/>
      <c r="AP1220"/>
      <c r="AQ1220"/>
      <c r="AR1220"/>
      <c r="AS1220"/>
      <c r="AT1220" s="12">
        <f>VLOOKUP($BR1220,Tables!$D$14:$I$27,2,FALSE)*W1220</f>
        <v>0</v>
      </c>
      <c r="AU1220" s="12">
        <f>VLOOKUP($BR1220,Tables!$D$14:$I$27,3,FALSE)</f>
        <v>0</v>
      </c>
      <c r="AV1220" s="12">
        <f>VLOOKUP($BR1220,Tables!$D$14:$I$27,4,FALSE)*W1220</f>
        <v>0</v>
      </c>
      <c r="AW1220" s="12">
        <f>VLOOKUP($BR1220,Tables!$D$14:$I$27,5,FALSE)*W1220</f>
        <v>0</v>
      </c>
      <c r="AX1220">
        <f>IF(ISERROR(VLOOKUP(V1220,Tables!$A$2:$B$27,2,FALSE))=TRUE,0,VLOOKUP(V1220,Tables!$A$2:$B$27,2,FALSE))*VLOOKUP(BR1220,Tables!$D$14:$J$27,7,FALSE)</f>
        <v>0</v>
      </c>
      <c r="AY1220">
        <f>IF(ISERROR(VLOOKUP(BS1220,Tables!$A$2:$B$31,2,FALSE))=TRUE,0,VLOOKUP(BS1220,Tables!$A$2:$B$31,2,FALSE))</f>
        <v>0</v>
      </c>
      <c r="AZ1220" s="12">
        <f>VLOOKUP($BR1220,Tables!$D$14:$K$27,8,FALSE)</f>
        <v>0</v>
      </c>
      <c r="BA1220" s="12">
        <f>IF(OR(BR1220="T150",BR1220="HYBT150"),W1220*Tables!$L$23,0)</f>
        <v>0</v>
      </c>
      <c r="BB1220" s="12">
        <f>IF(OR(BR1220="T200",BR1220="HYBT200"),W1220*Tables!$E$24,0)</f>
        <v>0</v>
      </c>
      <c r="BC1220" s="14">
        <f t="shared" si="259"/>
        <v>0</v>
      </c>
      <c r="BD1220" s="55" t="str">
        <f t="shared" si="269"/>
        <v/>
      </c>
      <c r="BE1220" s="55" t="str">
        <f t="shared" si="269"/>
        <v/>
      </c>
      <c r="BF1220" s="55" t="str">
        <f t="shared" si="269"/>
        <v/>
      </c>
      <c r="BG1220" s="55" t="str">
        <f t="shared" si="269"/>
        <v/>
      </c>
      <c r="BH1220" s="55" t="str">
        <f t="shared" si="269"/>
        <v/>
      </c>
      <c r="BI1220" s="55" t="str">
        <f t="shared" si="269"/>
        <v/>
      </c>
      <c r="BJ1220" s="55" t="str">
        <f t="shared" si="269"/>
        <v/>
      </c>
      <c r="BK1220" s="55" t="str">
        <f t="shared" si="269"/>
        <v/>
      </c>
      <c r="BL1220" s="55" t="str">
        <f t="shared" si="269"/>
        <v/>
      </c>
      <c r="BM1220" s="55" t="str">
        <f t="shared" si="269"/>
        <v/>
      </c>
      <c r="BN1220" s="55" t="str">
        <f t="shared" si="269"/>
        <v/>
      </c>
      <c r="BO1220" s="55" t="str">
        <f t="shared" si="269"/>
        <v/>
      </c>
      <c r="BP1220" s="55" t="str">
        <f t="shared" si="269"/>
        <v/>
      </c>
      <c r="BQ1220" s="55" t="str">
        <f t="shared" si="269"/>
        <v/>
      </c>
      <c r="BR1220" s="1" t="str">
        <f t="shared" si="260"/>
        <v>Base</v>
      </c>
      <c r="BS1220" s="1" t="str">
        <f t="shared" si="261"/>
        <v/>
      </c>
      <c r="BT1220" s="3">
        <f t="shared" si="262"/>
        <v>1</v>
      </c>
      <c r="BU1220" s="11">
        <f t="shared" si="263"/>
        <v>-0.94</v>
      </c>
      <c r="BV1220" s="11">
        <f t="shared" si="264"/>
        <v>-0.88</v>
      </c>
      <c r="BW1220" s="11">
        <f t="shared" si="265"/>
        <v>0</v>
      </c>
      <c r="BX1220" s="9">
        <f t="shared" si="266"/>
        <v>-0.94</v>
      </c>
      <c r="BY1220" s="9">
        <f t="shared" si="267"/>
        <v>-0.88</v>
      </c>
      <c r="BZ1220" s="9">
        <f t="shared" si="268"/>
        <v>2</v>
      </c>
    </row>
    <row r="1221" spans="1:78" ht="15.5" x14ac:dyDescent="0.35">
      <c r="A1221"/>
      <c r="B1221"/>
      <c r="C1221"/>
      <c r="D1221"/>
      <c r="E1221"/>
      <c r="F1221"/>
      <c r="G1221"/>
      <c r="H1221"/>
      <c r="I1221"/>
      <c r="J1221"/>
      <c r="K1221"/>
      <c r="L1221"/>
      <c r="M1221"/>
      <c r="N1221"/>
      <c r="O1221"/>
      <c r="P1221"/>
      <c r="Q1221"/>
      <c r="R1221"/>
      <c r="S1221"/>
      <c r="T1221"/>
      <c r="U1221"/>
      <c r="V1221"/>
      <c r="W1221"/>
      <c r="X1221"/>
      <c r="Y1221"/>
      <c r="Z1221"/>
      <c r="AA1221"/>
      <c r="AB1221"/>
      <c r="AC1221"/>
      <c r="AD1221"/>
      <c r="AE1221"/>
      <c r="AF1221"/>
      <c r="AG1221"/>
      <c r="AH1221"/>
      <c r="AI1221"/>
      <c r="AJ1221"/>
      <c r="AK1221"/>
      <c r="AL1221"/>
      <c r="AM1221"/>
      <c r="AN1221"/>
      <c r="AO1221"/>
      <c r="AP1221"/>
      <c r="AQ1221"/>
      <c r="AR1221"/>
      <c r="AS1221"/>
      <c r="AT1221" s="12">
        <f>VLOOKUP($BR1221,Tables!$D$14:$I$27,2,FALSE)*W1221</f>
        <v>0</v>
      </c>
      <c r="AU1221" s="12">
        <f>VLOOKUP($BR1221,Tables!$D$14:$I$27,3,FALSE)</f>
        <v>0</v>
      </c>
      <c r="AV1221" s="12">
        <f>VLOOKUP($BR1221,Tables!$D$14:$I$27,4,FALSE)*W1221</f>
        <v>0</v>
      </c>
      <c r="AW1221" s="12">
        <f>VLOOKUP($BR1221,Tables!$D$14:$I$27,5,FALSE)*W1221</f>
        <v>0</v>
      </c>
      <c r="AX1221">
        <f>IF(ISERROR(VLOOKUP(V1221,Tables!$A$2:$B$27,2,FALSE))=TRUE,0,VLOOKUP(V1221,Tables!$A$2:$B$27,2,FALSE))*VLOOKUP(BR1221,Tables!$D$14:$J$27,7,FALSE)</f>
        <v>0</v>
      </c>
      <c r="AY1221">
        <f>IF(ISERROR(VLOOKUP(BS1221,Tables!$A$2:$B$31,2,FALSE))=TRUE,0,VLOOKUP(BS1221,Tables!$A$2:$B$31,2,FALSE))</f>
        <v>0</v>
      </c>
      <c r="AZ1221" s="12">
        <f>VLOOKUP($BR1221,Tables!$D$14:$K$27,8,FALSE)</f>
        <v>0</v>
      </c>
      <c r="BA1221" s="12">
        <f>IF(OR(BR1221="T150",BR1221="HYBT150"),W1221*Tables!$L$23,0)</f>
        <v>0</v>
      </c>
      <c r="BB1221" s="12">
        <f>IF(OR(BR1221="T200",BR1221="HYBT200"),W1221*Tables!$E$24,0)</f>
        <v>0</v>
      </c>
      <c r="BC1221" s="14">
        <f t="shared" si="259"/>
        <v>0</v>
      </c>
      <c r="BD1221" s="55" t="str">
        <f t="shared" si="269"/>
        <v/>
      </c>
      <c r="BE1221" s="55" t="str">
        <f t="shared" si="269"/>
        <v/>
      </c>
      <c r="BF1221" s="55" t="str">
        <f t="shared" si="269"/>
        <v/>
      </c>
      <c r="BG1221" s="55" t="str">
        <f t="shared" si="269"/>
        <v/>
      </c>
      <c r="BH1221" s="55" t="str">
        <f t="shared" si="269"/>
        <v/>
      </c>
      <c r="BI1221" s="55" t="str">
        <f t="shared" si="269"/>
        <v/>
      </c>
      <c r="BJ1221" s="55" t="str">
        <f t="shared" si="269"/>
        <v/>
      </c>
      <c r="BK1221" s="55" t="str">
        <f t="shared" si="269"/>
        <v/>
      </c>
      <c r="BL1221" s="55" t="str">
        <f t="shared" si="269"/>
        <v/>
      </c>
      <c r="BM1221" s="55" t="str">
        <f t="shared" si="269"/>
        <v/>
      </c>
      <c r="BN1221" s="55" t="str">
        <f t="shared" si="269"/>
        <v/>
      </c>
      <c r="BO1221" s="55" t="str">
        <f t="shared" si="269"/>
        <v/>
      </c>
      <c r="BP1221" s="55" t="str">
        <f t="shared" si="269"/>
        <v/>
      </c>
      <c r="BQ1221" s="55" t="str">
        <f t="shared" si="269"/>
        <v/>
      </c>
      <c r="BR1221" s="1" t="str">
        <f t="shared" si="260"/>
        <v>Base</v>
      </c>
      <c r="BS1221" s="1" t="str">
        <f t="shared" si="261"/>
        <v/>
      </c>
      <c r="BT1221" s="3">
        <f t="shared" si="262"/>
        <v>1</v>
      </c>
      <c r="BU1221" s="11">
        <f t="shared" si="263"/>
        <v>-0.94</v>
      </c>
      <c r="BV1221" s="11">
        <f t="shared" si="264"/>
        <v>-0.88</v>
      </c>
      <c r="BW1221" s="11">
        <f t="shared" si="265"/>
        <v>0</v>
      </c>
      <c r="BX1221" s="9">
        <f t="shared" si="266"/>
        <v>-0.94</v>
      </c>
      <c r="BY1221" s="9">
        <f t="shared" si="267"/>
        <v>-0.88</v>
      </c>
      <c r="BZ1221" s="9">
        <f t="shared" si="268"/>
        <v>2</v>
      </c>
    </row>
    <row r="1222" spans="1:78" ht="15.5" x14ac:dyDescent="0.35">
      <c r="A1222"/>
      <c r="B1222"/>
      <c r="C1222"/>
      <c r="D1222"/>
      <c r="E1222"/>
      <c r="F1222"/>
      <c r="G1222"/>
      <c r="H1222"/>
      <c r="I1222"/>
      <c r="J1222"/>
      <c r="K1222"/>
      <c r="L1222"/>
      <c r="M1222"/>
      <c r="N1222"/>
      <c r="O1222"/>
      <c r="P1222"/>
      <c r="Q1222"/>
      <c r="R1222"/>
      <c r="S1222"/>
      <c r="T1222"/>
      <c r="U1222"/>
      <c r="V1222"/>
      <c r="W1222"/>
      <c r="X1222"/>
      <c r="Y1222"/>
      <c r="Z1222"/>
      <c r="AA1222"/>
      <c r="AB1222"/>
      <c r="AC1222"/>
      <c r="AD1222"/>
      <c r="AE1222"/>
      <c r="AF1222"/>
      <c r="AG1222"/>
      <c r="AH1222"/>
      <c r="AI1222"/>
      <c r="AJ1222"/>
      <c r="AK1222"/>
      <c r="AL1222"/>
      <c r="AM1222"/>
      <c r="AN1222"/>
      <c r="AO1222"/>
      <c r="AP1222"/>
      <c r="AQ1222"/>
      <c r="AR1222"/>
      <c r="AS1222"/>
      <c r="AT1222" s="12">
        <f>VLOOKUP($BR1222,Tables!$D$14:$I$27,2,FALSE)*W1222</f>
        <v>0</v>
      </c>
      <c r="AU1222" s="12">
        <f>VLOOKUP($BR1222,Tables!$D$14:$I$27,3,FALSE)</f>
        <v>0</v>
      </c>
      <c r="AV1222" s="12">
        <f>VLOOKUP($BR1222,Tables!$D$14:$I$27,4,FALSE)*W1222</f>
        <v>0</v>
      </c>
      <c r="AW1222" s="12">
        <f>VLOOKUP($BR1222,Tables!$D$14:$I$27,5,FALSE)*W1222</f>
        <v>0</v>
      </c>
      <c r="AX1222">
        <f>IF(ISERROR(VLOOKUP(V1222,Tables!$A$2:$B$27,2,FALSE))=TRUE,0,VLOOKUP(V1222,Tables!$A$2:$B$27,2,FALSE))*VLOOKUP(BR1222,Tables!$D$14:$J$27,7,FALSE)</f>
        <v>0</v>
      </c>
      <c r="AY1222">
        <f>IF(ISERROR(VLOOKUP(BS1222,Tables!$A$2:$B$31,2,FALSE))=TRUE,0,VLOOKUP(BS1222,Tables!$A$2:$B$31,2,FALSE))</f>
        <v>0</v>
      </c>
      <c r="AZ1222" s="12">
        <f>VLOOKUP($BR1222,Tables!$D$14:$K$27,8,FALSE)</f>
        <v>0</v>
      </c>
      <c r="BA1222" s="12">
        <f>IF(OR(BR1222="T150",BR1222="HYBT150"),W1222*Tables!$L$23,0)</f>
        <v>0</v>
      </c>
      <c r="BB1222" s="12">
        <f>IF(OR(BR1222="T200",BR1222="HYBT200"),W1222*Tables!$E$24,0)</f>
        <v>0</v>
      </c>
      <c r="BC1222" s="14">
        <f t="shared" si="259"/>
        <v>0</v>
      </c>
      <c r="BD1222" s="55" t="str">
        <f t="shared" si="269"/>
        <v/>
      </c>
      <c r="BE1222" s="55" t="str">
        <f t="shared" si="269"/>
        <v/>
      </c>
      <c r="BF1222" s="55" t="str">
        <f t="shared" si="269"/>
        <v/>
      </c>
      <c r="BG1222" s="55" t="str">
        <f t="shared" si="269"/>
        <v/>
      </c>
      <c r="BH1222" s="55" t="str">
        <f t="shared" si="269"/>
        <v/>
      </c>
      <c r="BI1222" s="55" t="str">
        <f t="shared" si="269"/>
        <v/>
      </c>
      <c r="BJ1222" s="55" t="str">
        <f t="shared" si="269"/>
        <v/>
      </c>
      <c r="BK1222" s="55" t="str">
        <f t="shared" si="269"/>
        <v/>
      </c>
      <c r="BL1222" s="55" t="str">
        <f t="shared" si="269"/>
        <v/>
      </c>
      <c r="BM1222" s="55" t="str">
        <f t="shared" si="269"/>
        <v/>
      </c>
      <c r="BN1222" s="55" t="str">
        <f t="shared" si="269"/>
        <v/>
      </c>
      <c r="BO1222" s="55" t="str">
        <f t="shared" si="269"/>
        <v/>
      </c>
      <c r="BP1222" s="55" t="str">
        <f t="shared" si="269"/>
        <v/>
      </c>
      <c r="BQ1222" s="55" t="str">
        <f t="shared" si="269"/>
        <v/>
      </c>
      <c r="BR1222" s="1" t="str">
        <f t="shared" si="260"/>
        <v>Base</v>
      </c>
      <c r="BS1222" s="1" t="str">
        <f t="shared" si="261"/>
        <v/>
      </c>
      <c r="BT1222" s="3">
        <f t="shared" si="262"/>
        <v>1</v>
      </c>
      <c r="BU1222" s="11">
        <f t="shared" si="263"/>
        <v>-0.94</v>
      </c>
      <c r="BV1222" s="11">
        <f t="shared" si="264"/>
        <v>-0.88</v>
      </c>
      <c r="BW1222" s="11">
        <f t="shared" si="265"/>
        <v>0</v>
      </c>
      <c r="BX1222" s="9">
        <f t="shared" si="266"/>
        <v>-0.94</v>
      </c>
      <c r="BY1222" s="9">
        <f t="shared" si="267"/>
        <v>-0.88</v>
      </c>
      <c r="BZ1222" s="9">
        <f t="shared" si="268"/>
        <v>2</v>
      </c>
    </row>
    <row r="1223" spans="1:78" ht="15.5" x14ac:dyDescent="0.35">
      <c r="A1223"/>
      <c r="B1223"/>
      <c r="C1223"/>
      <c r="D1223"/>
      <c r="E1223"/>
      <c r="F1223"/>
      <c r="G1223"/>
      <c r="H1223"/>
      <c r="I1223"/>
      <c r="J1223"/>
      <c r="K1223"/>
      <c r="L1223"/>
      <c r="M1223"/>
      <c r="N1223"/>
      <c r="O1223"/>
      <c r="P1223"/>
      <c r="Q1223"/>
      <c r="R1223"/>
      <c r="S1223"/>
      <c r="T1223"/>
      <c r="U1223"/>
      <c r="V1223"/>
      <c r="W1223"/>
      <c r="X1223"/>
      <c r="Y1223"/>
      <c r="Z1223"/>
      <c r="AA1223"/>
      <c r="AB1223"/>
      <c r="AC1223"/>
      <c r="AD1223"/>
      <c r="AE1223"/>
      <c r="AF1223"/>
      <c r="AG1223"/>
      <c r="AH1223"/>
      <c r="AI1223"/>
      <c r="AJ1223"/>
      <c r="AK1223"/>
      <c r="AL1223"/>
      <c r="AM1223"/>
      <c r="AN1223"/>
      <c r="AO1223"/>
      <c r="AP1223"/>
      <c r="AQ1223"/>
      <c r="AR1223"/>
      <c r="AS1223"/>
      <c r="AT1223" s="12">
        <f>VLOOKUP($BR1223,Tables!$D$14:$I$27,2,FALSE)*W1223</f>
        <v>0</v>
      </c>
      <c r="AU1223" s="12">
        <f>VLOOKUP($BR1223,Tables!$D$14:$I$27,3,FALSE)</f>
        <v>0</v>
      </c>
      <c r="AV1223" s="12">
        <f>VLOOKUP($BR1223,Tables!$D$14:$I$27,4,FALSE)*W1223</f>
        <v>0</v>
      </c>
      <c r="AW1223" s="12">
        <f>VLOOKUP($BR1223,Tables!$D$14:$I$27,5,FALSE)*W1223</f>
        <v>0</v>
      </c>
      <c r="AX1223">
        <f>IF(ISERROR(VLOOKUP(V1223,Tables!$A$2:$B$27,2,FALSE))=TRUE,0,VLOOKUP(V1223,Tables!$A$2:$B$27,2,FALSE))*VLOOKUP(BR1223,Tables!$D$14:$J$27,7,FALSE)</f>
        <v>0</v>
      </c>
      <c r="AY1223">
        <f>IF(ISERROR(VLOOKUP(BS1223,Tables!$A$2:$B$31,2,FALSE))=TRUE,0,VLOOKUP(BS1223,Tables!$A$2:$B$31,2,FALSE))</f>
        <v>0</v>
      </c>
      <c r="AZ1223" s="12">
        <f>VLOOKUP($BR1223,Tables!$D$14:$K$27,8,FALSE)</f>
        <v>0</v>
      </c>
      <c r="BA1223" s="12">
        <f>IF(OR(BR1223="T150",BR1223="HYBT150"),W1223*Tables!$L$23,0)</f>
        <v>0</v>
      </c>
      <c r="BB1223" s="12">
        <f>IF(OR(BR1223="T200",BR1223="HYBT200"),W1223*Tables!$E$24,0)</f>
        <v>0</v>
      </c>
      <c r="BC1223" s="14">
        <f t="shared" si="259"/>
        <v>0</v>
      </c>
      <c r="BD1223" s="55" t="str">
        <f t="shared" si="269"/>
        <v/>
      </c>
      <c r="BE1223" s="55" t="str">
        <f t="shared" si="269"/>
        <v/>
      </c>
      <c r="BF1223" s="55" t="str">
        <f t="shared" si="269"/>
        <v/>
      </c>
      <c r="BG1223" s="55" t="str">
        <f t="shared" si="269"/>
        <v/>
      </c>
      <c r="BH1223" s="55" t="str">
        <f t="shared" si="269"/>
        <v/>
      </c>
      <c r="BI1223" s="55" t="str">
        <f t="shared" si="269"/>
        <v/>
      </c>
      <c r="BJ1223" s="55" t="str">
        <f t="shared" si="269"/>
        <v/>
      </c>
      <c r="BK1223" s="55" t="str">
        <f t="shared" si="269"/>
        <v/>
      </c>
      <c r="BL1223" s="55" t="str">
        <f t="shared" si="269"/>
        <v/>
      </c>
      <c r="BM1223" s="55" t="str">
        <f t="shared" si="269"/>
        <v/>
      </c>
      <c r="BN1223" s="55" t="str">
        <f t="shared" si="269"/>
        <v/>
      </c>
      <c r="BO1223" s="55" t="str">
        <f t="shared" si="269"/>
        <v/>
      </c>
      <c r="BP1223" s="55" t="str">
        <f t="shared" si="269"/>
        <v/>
      </c>
      <c r="BQ1223" s="55" t="str">
        <f t="shared" si="269"/>
        <v/>
      </c>
      <c r="BR1223" s="1" t="str">
        <f t="shared" si="260"/>
        <v>Base</v>
      </c>
      <c r="BS1223" s="1" t="str">
        <f t="shared" si="261"/>
        <v/>
      </c>
      <c r="BT1223" s="3">
        <f t="shared" si="262"/>
        <v>1</v>
      </c>
      <c r="BU1223" s="11">
        <f t="shared" si="263"/>
        <v>-0.94</v>
      </c>
      <c r="BV1223" s="11">
        <f t="shared" si="264"/>
        <v>-0.88</v>
      </c>
      <c r="BW1223" s="11">
        <f t="shared" si="265"/>
        <v>0</v>
      </c>
      <c r="BX1223" s="9">
        <f t="shared" si="266"/>
        <v>-0.94</v>
      </c>
      <c r="BY1223" s="9">
        <f t="shared" si="267"/>
        <v>-0.88</v>
      </c>
      <c r="BZ1223" s="9">
        <f t="shared" si="268"/>
        <v>2</v>
      </c>
    </row>
    <row r="1224" spans="1:78" ht="15.5" x14ac:dyDescent="0.35">
      <c r="A1224"/>
      <c r="B1224"/>
      <c r="C1224"/>
      <c r="D1224"/>
      <c r="E1224"/>
      <c r="F1224"/>
      <c r="G1224"/>
      <c r="H1224"/>
      <c r="I1224"/>
      <c r="J1224"/>
      <c r="K1224"/>
      <c r="L1224"/>
      <c r="M1224"/>
      <c r="N1224"/>
      <c r="O1224"/>
      <c r="P1224"/>
      <c r="Q1224"/>
      <c r="R1224"/>
      <c r="S1224"/>
      <c r="T1224"/>
      <c r="U1224"/>
      <c r="V1224"/>
      <c r="W1224"/>
      <c r="X1224"/>
      <c r="Y1224"/>
      <c r="Z1224"/>
      <c r="AA1224"/>
      <c r="AB1224"/>
      <c r="AC1224"/>
      <c r="AD1224"/>
      <c r="AE1224"/>
      <c r="AF1224"/>
      <c r="AG1224"/>
      <c r="AH1224"/>
      <c r="AI1224"/>
      <c r="AJ1224"/>
      <c r="AK1224"/>
      <c r="AL1224"/>
      <c r="AM1224"/>
      <c r="AN1224"/>
      <c r="AO1224"/>
      <c r="AP1224"/>
      <c r="AQ1224"/>
      <c r="AR1224"/>
      <c r="AS1224"/>
      <c r="AT1224" s="12">
        <f>VLOOKUP($BR1224,Tables!$D$14:$I$27,2,FALSE)*W1224</f>
        <v>0</v>
      </c>
      <c r="AU1224" s="12">
        <f>VLOOKUP($BR1224,Tables!$D$14:$I$27,3,FALSE)</f>
        <v>0</v>
      </c>
      <c r="AV1224" s="12">
        <f>VLOOKUP($BR1224,Tables!$D$14:$I$27,4,FALSE)*W1224</f>
        <v>0</v>
      </c>
      <c r="AW1224" s="12">
        <f>VLOOKUP($BR1224,Tables!$D$14:$I$27,5,FALSE)*W1224</f>
        <v>0</v>
      </c>
      <c r="AX1224">
        <f>IF(ISERROR(VLOOKUP(V1224,Tables!$A$2:$B$27,2,FALSE))=TRUE,0,VLOOKUP(V1224,Tables!$A$2:$B$27,2,FALSE))*VLOOKUP(BR1224,Tables!$D$14:$J$27,7,FALSE)</f>
        <v>0</v>
      </c>
      <c r="AY1224">
        <f>IF(ISERROR(VLOOKUP(BS1224,Tables!$A$2:$B$31,2,FALSE))=TRUE,0,VLOOKUP(BS1224,Tables!$A$2:$B$31,2,FALSE))</f>
        <v>0</v>
      </c>
      <c r="AZ1224" s="12">
        <f>VLOOKUP($BR1224,Tables!$D$14:$K$27,8,FALSE)</f>
        <v>0</v>
      </c>
      <c r="BA1224" s="12">
        <f>IF(OR(BR1224="T150",BR1224="HYBT150"),W1224*Tables!$L$23,0)</f>
        <v>0</v>
      </c>
      <c r="BB1224" s="12">
        <f>IF(OR(BR1224="T200",BR1224="HYBT200"),W1224*Tables!$E$24,0)</f>
        <v>0</v>
      </c>
      <c r="BC1224" s="14">
        <f t="shared" si="259"/>
        <v>0</v>
      </c>
      <c r="BD1224" s="55" t="str">
        <f t="shared" si="269"/>
        <v/>
      </c>
      <c r="BE1224" s="55" t="str">
        <f t="shared" si="269"/>
        <v/>
      </c>
      <c r="BF1224" s="55" t="str">
        <f t="shared" si="269"/>
        <v/>
      </c>
      <c r="BG1224" s="55" t="str">
        <f t="shared" si="269"/>
        <v/>
      </c>
      <c r="BH1224" s="55" t="str">
        <f t="shared" si="269"/>
        <v/>
      </c>
      <c r="BI1224" s="55" t="str">
        <f t="shared" si="269"/>
        <v/>
      </c>
      <c r="BJ1224" s="55" t="str">
        <f t="shared" si="269"/>
        <v/>
      </c>
      <c r="BK1224" s="55" t="str">
        <f t="shared" si="269"/>
        <v/>
      </c>
      <c r="BL1224" s="55" t="str">
        <f t="shared" si="269"/>
        <v/>
      </c>
      <c r="BM1224" s="55" t="str">
        <f t="shared" si="269"/>
        <v/>
      </c>
      <c r="BN1224" s="55" t="str">
        <f t="shared" si="269"/>
        <v/>
      </c>
      <c r="BO1224" s="55" t="str">
        <f t="shared" si="269"/>
        <v/>
      </c>
      <c r="BP1224" s="55" t="str">
        <f t="shared" si="269"/>
        <v/>
      </c>
      <c r="BQ1224" s="55" t="str">
        <f t="shared" si="269"/>
        <v/>
      </c>
      <c r="BR1224" s="1" t="str">
        <f t="shared" si="260"/>
        <v>Base</v>
      </c>
      <c r="BS1224" s="1" t="str">
        <f t="shared" si="261"/>
        <v/>
      </c>
      <c r="BT1224" s="3">
        <f t="shared" si="262"/>
        <v>1</v>
      </c>
      <c r="BU1224" s="11">
        <f t="shared" si="263"/>
        <v>-0.94</v>
      </c>
      <c r="BV1224" s="11">
        <f t="shared" si="264"/>
        <v>-0.88</v>
      </c>
      <c r="BW1224" s="11">
        <f t="shared" si="265"/>
        <v>0</v>
      </c>
      <c r="BX1224" s="9">
        <f t="shared" si="266"/>
        <v>-0.94</v>
      </c>
      <c r="BY1224" s="9">
        <f t="shared" si="267"/>
        <v>-0.88</v>
      </c>
      <c r="BZ1224" s="9">
        <f t="shared" si="268"/>
        <v>2</v>
      </c>
    </row>
    <row r="1225" spans="1:78" ht="15.5" x14ac:dyDescent="0.35">
      <c r="A1225"/>
      <c r="B1225"/>
      <c r="C1225"/>
      <c r="D1225"/>
      <c r="E1225"/>
      <c r="F1225"/>
      <c r="G1225"/>
      <c r="H1225"/>
      <c r="I1225"/>
      <c r="J1225"/>
      <c r="K1225"/>
      <c r="L1225"/>
      <c r="M1225"/>
      <c r="N1225"/>
      <c r="O1225"/>
      <c r="P1225"/>
      <c r="Q1225"/>
      <c r="R1225"/>
      <c r="S1225"/>
      <c r="T1225"/>
      <c r="U1225"/>
      <c r="V1225"/>
      <c r="W1225"/>
      <c r="X1225"/>
      <c r="Y1225"/>
      <c r="Z1225"/>
      <c r="AA1225"/>
      <c r="AB1225"/>
      <c r="AC1225"/>
      <c r="AD1225"/>
      <c r="AE1225"/>
      <c r="AF1225"/>
      <c r="AG1225"/>
      <c r="AH1225"/>
      <c r="AI1225"/>
      <c r="AJ1225"/>
      <c r="AK1225"/>
      <c r="AL1225"/>
      <c r="AM1225"/>
      <c r="AN1225"/>
      <c r="AO1225"/>
      <c r="AP1225"/>
      <c r="AQ1225"/>
      <c r="AR1225"/>
      <c r="AS1225"/>
      <c r="AT1225" s="12">
        <f>VLOOKUP($BR1225,Tables!$D$14:$I$27,2,FALSE)*W1225</f>
        <v>0</v>
      </c>
      <c r="AU1225" s="12">
        <f>VLOOKUP($BR1225,Tables!$D$14:$I$27,3,FALSE)</f>
        <v>0</v>
      </c>
      <c r="AV1225" s="12">
        <f>VLOOKUP($BR1225,Tables!$D$14:$I$27,4,FALSE)*W1225</f>
        <v>0</v>
      </c>
      <c r="AW1225" s="12">
        <f>VLOOKUP($BR1225,Tables!$D$14:$I$27,5,FALSE)*W1225</f>
        <v>0</v>
      </c>
      <c r="AX1225">
        <f>IF(ISERROR(VLOOKUP(V1225,Tables!$A$2:$B$27,2,FALSE))=TRUE,0,VLOOKUP(V1225,Tables!$A$2:$B$27,2,FALSE))*VLOOKUP(BR1225,Tables!$D$14:$J$27,7,FALSE)</f>
        <v>0</v>
      </c>
      <c r="AY1225">
        <f>IF(ISERROR(VLOOKUP(BS1225,Tables!$A$2:$B$31,2,FALSE))=TRUE,0,VLOOKUP(BS1225,Tables!$A$2:$B$31,2,FALSE))</f>
        <v>0</v>
      </c>
      <c r="AZ1225" s="12">
        <f>VLOOKUP($BR1225,Tables!$D$14:$K$27,8,FALSE)</f>
        <v>0</v>
      </c>
      <c r="BA1225" s="12">
        <f>IF(OR(BR1225="T150",BR1225="HYBT150"),W1225*Tables!$L$23,0)</f>
        <v>0</v>
      </c>
      <c r="BB1225" s="12">
        <f>IF(OR(BR1225="T200",BR1225="HYBT200"),W1225*Tables!$E$24,0)</f>
        <v>0</v>
      </c>
      <c r="BC1225" s="14">
        <f t="shared" si="259"/>
        <v>0</v>
      </c>
      <c r="BD1225" s="55" t="str">
        <f t="shared" si="269"/>
        <v/>
      </c>
      <c r="BE1225" s="55" t="str">
        <f t="shared" si="269"/>
        <v/>
      </c>
      <c r="BF1225" s="55" t="str">
        <f t="shared" si="269"/>
        <v/>
      </c>
      <c r="BG1225" s="55" t="str">
        <f t="shared" si="269"/>
        <v/>
      </c>
      <c r="BH1225" s="55" t="str">
        <f t="shared" si="269"/>
        <v/>
      </c>
      <c r="BI1225" s="55" t="str">
        <f t="shared" si="269"/>
        <v/>
      </c>
      <c r="BJ1225" s="55" t="str">
        <f t="shared" si="269"/>
        <v/>
      </c>
      <c r="BK1225" s="55" t="str">
        <f t="shared" si="269"/>
        <v/>
      </c>
      <c r="BL1225" s="55" t="str">
        <f t="shared" si="269"/>
        <v/>
      </c>
      <c r="BM1225" s="55" t="str">
        <f t="shared" si="269"/>
        <v/>
      </c>
      <c r="BN1225" s="55" t="str">
        <f t="shared" si="269"/>
        <v/>
      </c>
      <c r="BO1225" s="55" t="str">
        <f t="shared" si="269"/>
        <v/>
      </c>
      <c r="BP1225" s="55" t="str">
        <f t="shared" si="269"/>
        <v/>
      </c>
      <c r="BQ1225" s="55" t="str">
        <f t="shared" si="269"/>
        <v/>
      </c>
      <c r="BR1225" s="1" t="str">
        <f t="shared" si="260"/>
        <v>Base</v>
      </c>
      <c r="BS1225" s="1" t="str">
        <f t="shared" si="261"/>
        <v/>
      </c>
      <c r="BT1225" s="3">
        <f t="shared" si="262"/>
        <v>1</v>
      </c>
      <c r="BU1225" s="11">
        <f t="shared" si="263"/>
        <v>-0.94</v>
      </c>
      <c r="BV1225" s="11">
        <f t="shared" si="264"/>
        <v>-0.88</v>
      </c>
      <c r="BW1225" s="11">
        <f t="shared" si="265"/>
        <v>0</v>
      </c>
      <c r="BX1225" s="9">
        <f t="shared" si="266"/>
        <v>-0.94</v>
      </c>
      <c r="BY1225" s="9">
        <f t="shared" si="267"/>
        <v>-0.88</v>
      </c>
      <c r="BZ1225" s="9">
        <f t="shared" si="268"/>
        <v>2</v>
      </c>
    </row>
    <row r="1226" spans="1:78" ht="15.5" x14ac:dyDescent="0.35">
      <c r="A1226"/>
      <c r="B1226"/>
      <c r="C1226"/>
      <c r="D1226"/>
      <c r="E1226"/>
      <c r="F1226"/>
      <c r="G1226"/>
      <c r="H1226"/>
      <c r="I1226"/>
      <c r="J1226"/>
      <c r="K1226"/>
      <c r="L1226"/>
      <c r="M1226"/>
      <c r="N1226"/>
      <c r="O1226"/>
      <c r="P1226"/>
      <c r="Q1226"/>
      <c r="R1226"/>
      <c r="S1226"/>
      <c r="T1226"/>
      <c r="U1226"/>
      <c r="V1226"/>
      <c r="W1226"/>
      <c r="X1226"/>
      <c r="Y1226"/>
      <c r="Z1226"/>
      <c r="AA1226"/>
      <c r="AB1226"/>
      <c r="AC1226"/>
      <c r="AD1226"/>
      <c r="AE1226"/>
      <c r="AF1226"/>
      <c r="AG1226"/>
      <c r="AH1226"/>
      <c r="AI1226"/>
      <c r="AJ1226"/>
      <c r="AK1226"/>
      <c r="AL1226"/>
      <c r="AM1226"/>
      <c r="AN1226"/>
      <c r="AO1226"/>
      <c r="AP1226"/>
      <c r="AQ1226"/>
      <c r="AR1226"/>
      <c r="AS1226"/>
      <c r="AT1226" s="12">
        <f>VLOOKUP($BR1226,Tables!$D$14:$I$27,2,FALSE)*W1226</f>
        <v>0</v>
      </c>
      <c r="AU1226" s="12">
        <f>VLOOKUP($BR1226,Tables!$D$14:$I$27,3,FALSE)</f>
        <v>0</v>
      </c>
      <c r="AV1226" s="12">
        <f>VLOOKUP($BR1226,Tables!$D$14:$I$27,4,FALSE)*W1226</f>
        <v>0</v>
      </c>
      <c r="AW1226" s="12">
        <f>VLOOKUP($BR1226,Tables!$D$14:$I$27,5,FALSE)*W1226</f>
        <v>0</v>
      </c>
      <c r="AX1226">
        <f>IF(ISERROR(VLOOKUP(V1226,Tables!$A$2:$B$27,2,FALSE))=TRUE,0,VLOOKUP(V1226,Tables!$A$2:$B$27,2,FALSE))*VLOOKUP(BR1226,Tables!$D$14:$J$27,7,FALSE)</f>
        <v>0</v>
      </c>
      <c r="AY1226">
        <f>IF(ISERROR(VLOOKUP(BS1226,Tables!$A$2:$B$31,2,FALSE))=TRUE,0,VLOOKUP(BS1226,Tables!$A$2:$B$31,2,FALSE))</f>
        <v>0</v>
      </c>
      <c r="AZ1226" s="12">
        <f>VLOOKUP($BR1226,Tables!$D$14:$K$27,8,FALSE)</f>
        <v>0</v>
      </c>
      <c r="BA1226" s="12">
        <f>IF(OR(BR1226="T150",BR1226="HYBT150"),W1226*Tables!$L$23,0)</f>
        <v>0</v>
      </c>
      <c r="BB1226" s="12">
        <f>IF(OR(BR1226="T200",BR1226="HYBT200"),W1226*Tables!$E$24,0)</f>
        <v>0</v>
      </c>
      <c r="BC1226" s="14">
        <f t="shared" si="259"/>
        <v>0</v>
      </c>
      <c r="BD1226" s="55" t="str">
        <f t="shared" si="269"/>
        <v/>
      </c>
      <c r="BE1226" s="55" t="str">
        <f t="shared" si="269"/>
        <v/>
      </c>
      <c r="BF1226" s="55" t="str">
        <f t="shared" si="269"/>
        <v/>
      </c>
      <c r="BG1226" s="55" t="str">
        <f t="shared" si="269"/>
        <v/>
      </c>
      <c r="BH1226" s="55" t="str">
        <f t="shared" si="269"/>
        <v/>
      </c>
      <c r="BI1226" s="55" t="str">
        <f t="shared" si="269"/>
        <v/>
      </c>
      <c r="BJ1226" s="55" t="str">
        <f t="shared" si="269"/>
        <v/>
      </c>
      <c r="BK1226" s="55" t="str">
        <f t="shared" si="269"/>
        <v/>
      </c>
      <c r="BL1226" s="55" t="str">
        <f t="shared" si="269"/>
        <v/>
      </c>
      <c r="BM1226" s="55" t="str">
        <f t="shared" si="269"/>
        <v/>
      </c>
      <c r="BN1226" s="55" t="str">
        <f t="shared" si="269"/>
        <v/>
      </c>
      <c r="BO1226" s="55" t="str">
        <f t="shared" si="269"/>
        <v/>
      </c>
      <c r="BP1226" s="55" t="str">
        <f t="shared" si="269"/>
        <v/>
      </c>
      <c r="BQ1226" s="55" t="str">
        <f t="shared" si="269"/>
        <v/>
      </c>
      <c r="BR1226" s="1" t="str">
        <f t="shared" si="260"/>
        <v>Base</v>
      </c>
      <c r="BS1226" s="1" t="str">
        <f t="shared" si="261"/>
        <v/>
      </c>
      <c r="BT1226" s="3">
        <f t="shared" si="262"/>
        <v>1</v>
      </c>
      <c r="BU1226" s="11">
        <f t="shared" si="263"/>
        <v>-0.94</v>
      </c>
      <c r="BV1226" s="11">
        <f t="shared" si="264"/>
        <v>-0.88</v>
      </c>
      <c r="BW1226" s="11">
        <f t="shared" si="265"/>
        <v>0</v>
      </c>
      <c r="BX1226" s="9">
        <f t="shared" si="266"/>
        <v>-0.94</v>
      </c>
      <c r="BY1226" s="9">
        <f t="shared" si="267"/>
        <v>-0.88</v>
      </c>
      <c r="BZ1226" s="9">
        <f t="shared" si="268"/>
        <v>2</v>
      </c>
    </row>
    <row r="1227" spans="1:78" ht="15.5" x14ac:dyDescent="0.35">
      <c r="A1227"/>
      <c r="B1227"/>
      <c r="C1227"/>
      <c r="D1227"/>
      <c r="E1227"/>
      <c r="F1227"/>
      <c r="G1227"/>
      <c r="H1227"/>
      <c r="I1227"/>
      <c r="J1227"/>
      <c r="K1227"/>
      <c r="L1227"/>
      <c r="M1227"/>
      <c r="N1227"/>
      <c r="O1227"/>
      <c r="P1227"/>
      <c r="Q1227"/>
      <c r="R1227"/>
      <c r="S1227"/>
      <c r="T1227"/>
      <c r="U1227"/>
      <c r="V1227"/>
      <c r="W1227"/>
      <c r="X1227"/>
      <c r="Y1227"/>
      <c r="Z1227"/>
      <c r="AA1227"/>
      <c r="AB1227"/>
      <c r="AC1227"/>
      <c r="AD1227"/>
      <c r="AE1227"/>
      <c r="AF1227"/>
      <c r="AG1227"/>
      <c r="AH1227"/>
      <c r="AI1227"/>
      <c r="AJ1227"/>
      <c r="AK1227"/>
      <c r="AL1227"/>
      <c r="AM1227"/>
      <c r="AN1227"/>
      <c r="AO1227"/>
      <c r="AP1227"/>
      <c r="AQ1227"/>
      <c r="AR1227"/>
      <c r="AS1227"/>
      <c r="AT1227" s="12">
        <f>VLOOKUP($BR1227,Tables!$D$14:$I$27,2,FALSE)*W1227</f>
        <v>0</v>
      </c>
      <c r="AU1227" s="12">
        <f>VLOOKUP($BR1227,Tables!$D$14:$I$27,3,FALSE)</f>
        <v>0</v>
      </c>
      <c r="AV1227" s="12">
        <f>VLOOKUP($BR1227,Tables!$D$14:$I$27,4,FALSE)*W1227</f>
        <v>0</v>
      </c>
      <c r="AW1227" s="12">
        <f>VLOOKUP($BR1227,Tables!$D$14:$I$27,5,FALSE)*W1227</f>
        <v>0</v>
      </c>
      <c r="AX1227">
        <f>IF(ISERROR(VLOOKUP(V1227,Tables!$A$2:$B$27,2,FALSE))=TRUE,0,VLOOKUP(V1227,Tables!$A$2:$B$27,2,FALSE))*VLOOKUP(BR1227,Tables!$D$14:$J$27,7,FALSE)</f>
        <v>0</v>
      </c>
      <c r="AY1227">
        <f>IF(ISERROR(VLOOKUP(BS1227,Tables!$A$2:$B$31,2,FALSE))=TRUE,0,VLOOKUP(BS1227,Tables!$A$2:$B$31,2,FALSE))</f>
        <v>0</v>
      </c>
      <c r="AZ1227" s="12">
        <f>VLOOKUP($BR1227,Tables!$D$14:$K$27,8,FALSE)</f>
        <v>0</v>
      </c>
      <c r="BA1227" s="12">
        <f>IF(OR(BR1227="T150",BR1227="HYBT150"),W1227*Tables!$L$23,0)</f>
        <v>0</v>
      </c>
      <c r="BB1227" s="12">
        <f>IF(OR(BR1227="T200",BR1227="HYBT200"),W1227*Tables!$E$24,0)</f>
        <v>0</v>
      </c>
      <c r="BC1227" s="14">
        <f t="shared" si="259"/>
        <v>0</v>
      </c>
      <c r="BD1227" s="55" t="str">
        <f t="shared" si="269"/>
        <v/>
      </c>
      <c r="BE1227" s="55" t="str">
        <f t="shared" si="269"/>
        <v/>
      </c>
      <c r="BF1227" s="55" t="str">
        <f t="shared" si="269"/>
        <v/>
      </c>
      <c r="BG1227" s="55" t="str">
        <f t="shared" si="269"/>
        <v/>
      </c>
      <c r="BH1227" s="55" t="str">
        <f t="shared" si="269"/>
        <v/>
      </c>
      <c r="BI1227" s="55" t="str">
        <f t="shared" si="269"/>
        <v/>
      </c>
      <c r="BJ1227" s="55" t="str">
        <f t="shared" si="269"/>
        <v/>
      </c>
      <c r="BK1227" s="55" t="str">
        <f t="shared" si="269"/>
        <v/>
      </c>
      <c r="BL1227" s="55" t="str">
        <f t="shared" si="269"/>
        <v/>
      </c>
      <c r="BM1227" s="55" t="str">
        <f t="shared" si="269"/>
        <v/>
      </c>
      <c r="BN1227" s="55" t="str">
        <f t="shared" si="269"/>
        <v/>
      </c>
      <c r="BO1227" s="55" t="str">
        <f t="shared" si="269"/>
        <v/>
      </c>
      <c r="BP1227" s="55" t="str">
        <f t="shared" si="269"/>
        <v/>
      </c>
      <c r="BQ1227" s="55" t="str">
        <f t="shared" si="269"/>
        <v/>
      </c>
      <c r="BR1227" s="1" t="str">
        <f t="shared" si="260"/>
        <v>Base</v>
      </c>
      <c r="BS1227" s="1" t="str">
        <f t="shared" si="261"/>
        <v/>
      </c>
      <c r="BT1227" s="3">
        <f t="shared" si="262"/>
        <v>1</v>
      </c>
      <c r="BU1227" s="11">
        <f t="shared" si="263"/>
        <v>-0.94</v>
      </c>
      <c r="BV1227" s="11">
        <f t="shared" si="264"/>
        <v>-0.88</v>
      </c>
      <c r="BW1227" s="11">
        <f t="shared" si="265"/>
        <v>0</v>
      </c>
      <c r="BX1227" s="9">
        <f t="shared" si="266"/>
        <v>-0.94</v>
      </c>
      <c r="BY1227" s="9">
        <f t="shared" si="267"/>
        <v>-0.88</v>
      </c>
      <c r="BZ1227" s="9">
        <f t="shared" si="268"/>
        <v>2</v>
      </c>
    </row>
    <row r="1228" spans="1:78" ht="15.5" x14ac:dyDescent="0.35">
      <c r="A1228"/>
      <c r="B1228"/>
      <c r="C1228"/>
      <c r="D1228"/>
      <c r="E1228"/>
      <c r="F1228"/>
      <c r="G1228"/>
      <c r="H1228"/>
      <c r="I1228" s="13"/>
      <c r="J1228" s="13"/>
      <c r="K1228" s="13"/>
      <c r="L1228"/>
      <c r="M1228"/>
      <c r="N1228"/>
      <c r="O1228"/>
      <c r="P1228"/>
      <c r="Q1228"/>
      <c r="R1228"/>
      <c r="S1228"/>
      <c r="T1228"/>
      <c r="U1228"/>
      <c r="V1228"/>
      <c r="W1228"/>
      <c r="X1228"/>
      <c r="Y1228"/>
      <c r="Z1228"/>
      <c r="AA1228"/>
      <c r="AB1228"/>
      <c r="AC1228"/>
      <c r="AD1228"/>
      <c r="AE1228"/>
      <c r="AF1228" s="13"/>
      <c r="AG1228" s="13"/>
      <c r="AH1228"/>
      <c r="AI1228"/>
      <c r="AJ1228"/>
      <c r="AK1228"/>
      <c r="AL1228"/>
      <c r="AM1228"/>
      <c r="AN1228"/>
      <c r="AO1228"/>
      <c r="AP1228"/>
      <c r="AQ1228"/>
      <c r="AR1228"/>
      <c r="AS1228"/>
      <c r="AT1228" s="12">
        <f>VLOOKUP($BR1228,Tables!$D$14:$I$27,2,FALSE)*W1228</f>
        <v>0</v>
      </c>
      <c r="AU1228" s="12">
        <f>VLOOKUP($BR1228,Tables!$D$14:$I$27,3,FALSE)</f>
        <v>0</v>
      </c>
      <c r="AV1228" s="12">
        <f>VLOOKUP($BR1228,Tables!$D$14:$I$27,4,FALSE)*W1228</f>
        <v>0</v>
      </c>
      <c r="AW1228" s="12">
        <f>VLOOKUP($BR1228,Tables!$D$14:$I$27,5,FALSE)*W1228</f>
        <v>0</v>
      </c>
      <c r="AX1228">
        <f>IF(ISERROR(VLOOKUP(V1228,Tables!$A$2:$B$27,2,FALSE))=TRUE,0,VLOOKUP(V1228,Tables!$A$2:$B$27,2,FALSE))*VLOOKUP(BR1228,Tables!$D$14:$J$27,7,FALSE)</f>
        <v>0</v>
      </c>
      <c r="AY1228">
        <f>IF(ISERROR(VLOOKUP(BS1228,Tables!$A$2:$B$31,2,FALSE))=TRUE,0,VLOOKUP(BS1228,Tables!$A$2:$B$31,2,FALSE))</f>
        <v>0</v>
      </c>
      <c r="AZ1228" s="12">
        <f>VLOOKUP($BR1228,Tables!$D$14:$K$27,8,FALSE)</f>
        <v>0</v>
      </c>
      <c r="BA1228" s="12">
        <f>IF(OR(BR1228="T150",BR1228="HYBT150"),W1228*Tables!$L$23,0)</f>
        <v>0</v>
      </c>
      <c r="BB1228" s="12">
        <f>IF(OR(BR1228="T200",BR1228="HYBT200"),W1228*Tables!$E$24,0)</f>
        <v>0</v>
      </c>
      <c r="BC1228" s="14">
        <f t="shared" si="259"/>
        <v>0</v>
      </c>
      <c r="BD1228" s="55" t="str">
        <f t="shared" si="269"/>
        <v/>
      </c>
      <c r="BE1228" s="55" t="str">
        <f t="shared" si="269"/>
        <v/>
      </c>
      <c r="BF1228" s="55" t="str">
        <f t="shared" si="269"/>
        <v/>
      </c>
      <c r="BG1228" s="55" t="str">
        <f t="shared" si="269"/>
        <v/>
      </c>
      <c r="BH1228" s="55" t="str">
        <f t="shared" si="269"/>
        <v/>
      </c>
      <c r="BI1228" s="55" t="str">
        <f t="shared" si="269"/>
        <v/>
      </c>
      <c r="BJ1228" s="55" t="str">
        <f t="shared" si="269"/>
        <v/>
      </c>
      <c r="BK1228" s="55" t="str">
        <f t="shared" si="269"/>
        <v/>
      </c>
      <c r="BL1228" s="55" t="str">
        <f t="shared" si="269"/>
        <v/>
      </c>
      <c r="BM1228" s="55" t="str">
        <f t="shared" si="269"/>
        <v/>
      </c>
      <c r="BN1228" s="55" t="str">
        <f t="shared" si="269"/>
        <v/>
      </c>
      <c r="BO1228" s="55" t="str">
        <f t="shared" si="269"/>
        <v/>
      </c>
      <c r="BP1228" s="55" t="str">
        <f t="shared" si="269"/>
        <v/>
      </c>
      <c r="BQ1228" s="55" t="str">
        <f t="shared" si="269"/>
        <v/>
      </c>
      <c r="BR1228" s="1" t="str">
        <f t="shared" si="260"/>
        <v>Base</v>
      </c>
      <c r="BS1228" s="1" t="str">
        <f t="shared" si="261"/>
        <v/>
      </c>
      <c r="BT1228" s="3">
        <f t="shared" si="262"/>
        <v>1</v>
      </c>
      <c r="BU1228" s="11">
        <f t="shared" si="263"/>
        <v>-0.94</v>
      </c>
      <c r="BV1228" s="11">
        <f t="shared" si="264"/>
        <v>-0.88</v>
      </c>
      <c r="BW1228" s="11">
        <f t="shared" si="265"/>
        <v>0</v>
      </c>
      <c r="BX1228" s="9">
        <f t="shared" si="266"/>
        <v>-0.94</v>
      </c>
      <c r="BY1228" s="9">
        <f t="shared" si="267"/>
        <v>-0.88</v>
      </c>
      <c r="BZ1228" s="9">
        <f t="shared" si="268"/>
        <v>2</v>
      </c>
    </row>
    <row r="1229" spans="1:78" ht="15.5" x14ac:dyDescent="0.35">
      <c r="A1229"/>
      <c r="B1229"/>
      <c r="C1229"/>
      <c r="D1229"/>
      <c r="E1229"/>
      <c r="F1229"/>
      <c r="G1229"/>
      <c r="H1229"/>
      <c r="I1229" s="13"/>
      <c r="J1229" s="13"/>
      <c r="K1229" s="13"/>
      <c r="L1229"/>
      <c r="M1229"/>
      <c r="N1229"/>
      <c r="O1229"/>
      <c r="P1229"/>
      <c r="Q1229"/>
      <c r="R1229"/>
      <c r="S1229"/>
      <c r="T1229"/>
      <c r="U1229"/>
      <c r="V1229"/>
      <c r="W1229"/>
      <c r="X1229"/>
      <c r="Y1229"/>
      <c r="Z1229"/>
      <c r="AA1229"/>
      <c r="AB1229"/>
      <c r="AC1229"/>
      <c r="AD1229"/>
      <c r="AE1229"/>
      <c r="AF1229" s="13"/>
      <c r="AG1229" s="13"/>
      <c r="AH1229"/>
      <c r="AI1229"/>
      <c r="AJ1229"/>
      <c r="AK1229"/>
      <c r="AL1229"/>
      <c r="AM1229"/>
      <c r="AN1229"/>
      <c r="AO1229"/>
      <c r="AP1229"/>
      <c r="AQ1229"/>
      <c r="AR1229"/>
      <c r="AS1229"/>
      <c r="AT1229" s="12">
        <f>VLOOKUP($BR1229,Tables!$D$14:$I$27,2,FALSE)*W1229</f>
        <v>0</v>
      </c>
      <c r="AU1229" s="12">
        <f>VLOOKUP($BR1229,Tables!$D$14:$I$27,3,FALSE)</f>
        <v>0</v>
      </c>
      <c r="AV1229" s="12">
        <f>VLOOKUP($BR1229,Tables!$D$14:$I$27,4,FALSE)*W1229</f>
        <v>0</v>
      </c>
      <c r="AW1229" s="12">
        <f>VLOOKUP($BR1229,Tables!$D$14:$I$27,5,FALSE)*W1229</f>
        <v>0</v>
      </c>
      <c r="AX1229">
        <f>IF(ISERROR(VLOOKUP(V1229,Tables!$A$2:$B$27,2,FALSE))=TRUE,0,VLOOKUP(V1229,Tables!$A$2:$B$27,2,FALSE))*VLOOKUP(BR1229,Tables!$D$14:$J$27,7,FALSE)</f>
        <v>0</v>
      </c>
      <c r="AY1229">
        <f>IF(ISERROR(VLOOKUP(BS1229,Tables!$A$2:$B$31,2,FALSE))=TRUE,0,VLOOKUP(BS1229,Tables!$A$2:$B$31,2,FALSE))</f>
        <v>0</v>
      </c>
      <c r="AZ1229" s="12">
        <f>VLOOKUP($BR1229,Tables!$D$14:$K$27,8,FALSE)</f>
        <v>0</v>
      </c>
      <c r="BA1229" s="12">
        <f>IF(OR(BR1229="T150",BR1229="HYBT150"),W1229*Tables!$L$23,0)</f>
        <v>0</v>
      </c>
      <c r="BB1229" s="12">
        <f>IF(OR(BR1229="T200",BR1229="HYBT200"),W1229*Tables!$E$24,0)</f>
        <v>0</v>
      </c>
      <c r="BC1229" s="14">
        <f t="shared" si="259"/>
        <v>0</v>
      </c>
      <c r="BD1229" s="55" t="str">
        <f t="shared" si="269"/>
        <v/>
      </c>
      <c r="BE1229" s="55" t="str">
        <f t="shared" si="269"/>
        <v/>
      </c>
      <c r="BF1229" s="55" t="str">
        <f t="shared" si="269"/>
        <v/>
      </c>
      <c r="BG1229" s="55" t="str">
        <f t="shared" si="269"/>
        <v/>
      </c>
      <c r="BH1229" s="55" t="str">
        <f t="shared" si="269"/>
        <v/>
      </c>
      <c r="BI1229" s="55" t="str">
        <f t="shared" si="269"/>
        <v/>
      </c>
      <c r="BJ1229" s="55" t="str">
        <f t="shared" si="269"/>
        <v/>
      </c>
      <c r="BK1229" s="55" t="str">
        <f t="shared" si="269"/>
        <v/>
      </c>
      <c r="BL1229" s="55" t="str">
        <f t="shared" si="269"/>
        <v/>
      </c>
      <c r="BM1229" s="55" t="str">
        <f t="shared" si="269"/>
        <v/>
      </c>
      <c r="BN1229" s="55" t="str">
        <f t="shared" si="269"/>
        <v/>
      </c>
      <c r="BO1229" s="55" t="str">
        <f t="shared" si="269"/>
        <v/>
      </c>
      <c r="BP1229" s="55" t="str">
        <f t="shared" si="269"/>
        <v/>
      </c>
      <c r="BQ1229" s="55" t="str">
        <f t="shared" si="269"/>
        <v/>
      </c>
      <c r="BR1229" s="1" t="str">
        <f t="shared" si="260"/>
        <v>Base</v>
      </c>
      <c r="BS1229" s="1" t="str">
        <f t="shared" si="261"/>
        <v/>
      </c>
      <c r="BT1229" s="3">
        <f t="shared" si="262"/>
        <v>1</v>
      </c>
      <c r="BU1229" s="11">
        <f t="shared" si="263"/>
        <v>-0.94</v>
      </c>
      <c r="BV1229" s="11">
        <f t="shared" si="264"/>
        <v>-0.88</v>
      </c>
      <c r="BW1229" s="11">
        <f t="shared" si="265"/>
        <v>0</v>
      </c>
      <c r="BX1229" s="9">
        <f t="shared" si="266"/>
        <v>-0.94</v>
      </c>
      <c r="BY1229" s="9">
        <f t="shared" si="267"/>
        <v>-0.88</v>
      </c>
      <c r="BZ1229" s="9">
        <f t="shared" si="268"/>
        <v>2</v>
      </c>
    </row>
    <row r="1230" spans="1:78" ht="15.5" x14ac:dyDescent="0.35">
      <c r="A1230"/>
      <c r="B1230"/>
      <c r="C1230"/>
      <c r="D1230"/>
      <c r="E1230"/>
      <c r="F1230"/>
      <c r="G1230"/>
      <c r="H1230"/>
      <c r="I1230" s="13"/>
      <c r="J1230" s="13"/>
      <c r="K1230" s="13"/>
      <c r="L1230"/>
      <c r="M1230"/>
      <c r="N1230"/>
      <c r="O1230"/>
      <c r="P1230"/>
      <c r="Q1230"/>
      <c r="R1230"/>
      <c r="S1230"/>
      <c r="T1230"/>
      <c r="U1230"/>
      <c r="V1230"/>
      <c r="W1230"/>
      <c r="X1230"/>
      <c r="Y1230"/>
      <c r="Z1230"/>
      <c r="AA1230"/>
      <c r="AB1230"/>
      <c r="AC1230"/>
      <c r="AD1230"/>
      <c r="AE1230"/>
      <c r="AF1230" s="13"/>
      <c r="AG1230" s="13"/>
      <c r="AH1230"/>
      <c r="AI1230"/>
      <c r="AJ1230"/>
      <c r="AK1230"/>
      <c r="AL1230"/>
      <c r="AM1230"/>
      <c r="AN1230"/>
      <c r="AO1230"/>
      <c r="AP1230"/>
      <c r="AQ1230"/>
      <c r="AR1230"/>
      <c r="AS1230"/>
      <c r="AT1230" s="12">
        <f>VLOOKUP($BR1230,Tables!$D$14:$I$27,2,FALSE)*W1230</f>
        <v>0</v>
      </c>
      <c r="AU1230" s="12">
        <f>VLOOKUP($BR1230,Tables!$D$14:$I$27,3,FALSE)</f>
        <v>0</v>
      </c>
      <c r="AV1230" s="12">
        <f>VLOOKUP($BR1230,Tables!$D$14:$I$27,4,FALSE)*W1230</f>
        <v>0</v>
      </c>
      <c r="AW1230" s="12">
        <f>VLOOKUP($BR1230,Tables!$D$14:$I$27,5,FALSE)*W1230</f>
        <v>0</v>
      </c>
      <c r="AX1230">
        <f>IF(ISERROR(VLOOKUP(V1230,Tables!$A$2:$B$27,2,FALSE))=TRUE,0,VLOOKUP(V1230,Tables!$A$2:$B$27,2,FALSE))*VLOOKUP(BR1230,Tables!$D$14:$J$27,7,FALSE)</f>
        <v>0</v>
      </c>
      <c r="AY1230">
        <f>IF(ISERROR(VLOOKUP(BS1230,Tables!$A$2:$B$31,2,FALSE))=TRUE,0,VLOOKUP(BS1230,Tables!$A$2:$B$31,2,FALSE))</f>
        <v>0</v>
      </c>
      <c r="AZ1230" s="12">
        <f>VLOOKUP($BR1230,Tables!$D$14:$K$27,8,FALSE)</f>
        <v>0</v>
      </c>
      <c r="BA1230" s="12">
        <f>IF(OR(BR1230="T150",BR1230="HYBT150"),W1230*Tables!$L$23,0)</f>
        <v>0</v>
      </c>
      <c r="BB1230" s="12">
        <f>IF(OR(BR1230="T200",BR1230="HYBT200"),W1230*Tables!$E$24,0)</f>
        <v>0</v>
      </c>
      <c r="BC1230" s="14">
        <f t="shared" si="259"/>
        <v>0</v>
      </c>
      <c r="BD1230" s="55" t="str">
        <f t="shared" si="269"/>
        <v/>
      </c>
      <c r="BE1230" s="55" t="str">
        <f t="shared" si="269"/>
        <v/>
      </c>
      <c r="BF1230" s="55" t="str">
        <f t="shared" si="269"/>
        <v/>
      </c>
      <c r="BG1230" s="55" t="str">
        <f t="shared" si="269"/>
        <v/>
      </c>
      <c r="BH1230" s="55" t="str">
        <f t="shared" si="269"/>
        <v/>
      </c>
      <c r="BI1230" s="55" t="str">
        <f t="shared" si="269"/>
        <v/>
      </c>
      <c r="BJ1230" s="55" t="str">
        <f t="shared" si="269"/>
        <v/>
      </c>
      <c r="BK1230" s="55" t="str">
        <f t="shared" si="269"/>
        <v/>
      </c>
      <c r="BL1230" s="55" t="str">
        <f t="shared" si="269"/>
        <v/>
      </c>
      <c r="BM1230" s="55" t="str">
        <f t="shared" si="269"/>
        <v/>
      </c>
      <c r="BN1230" s="55" t="str">
        <f t="shared" si="269"/>
        <v/>
      </c>
      <c r="BO1230" s="55" t="str">
        <f t="shared" si="269"/>
        <v/>
      </c>
      <c r="BP1230" s="55" t="str">
        <f t="shared" si="269"/>
        <v/>
      </c>
      <c r="BQ1230" s="55" t="str">
        <f t="shared" si="269"/>
        <v/>
      </c>
      <c r="BR1230" s="1" t="str">
        <f t="shared" si="260"/>
        <v>Base</v>
      </c>
      <c r="BS1230" s="1" t="str">
        <f t="shared" si="261"/>
        <v/>
      </c>
      <c r="BT1230" s="3">
        <f t="shared" si="262"/>
        <v>1</v>
      </c>
      <c r="BU1230" s="11">
        <f t="shared" si="263"/>
        <v>-0.94</v>
      </c>
      <c r="BV1230" s="11">
        <f t="shared" si="264"/>
        <v>-0.88</v>
      </c>
      <c r="BW1230" s="11">
        <f t="shared" si="265"/>
        <v>0</v>
      </c>
      <c r="BX1230" s="9">
        <f t="shared" si="266"/>
        <v>-0.94</v>
      </c>
      <c r="BY1230" s="9">
        <f t="shared" si="267"/>
        <v>-0.88</v>
      </c>
      <c r="BZ1230" s="9">
        <f t="shared" si="268"/>
        <v>2</v>
      </c>
    </row>
    <row r="1231" spans="1:78" ht="15.5" x14ac:dyDescent="0.35">
      <c r="A1231"/>
      <c r="B1231"/>
      <c r="C1231"/>
      <c r="D1231"/>
      <c r="E1231"/>
      <c r="F1231"/>
      <c r="G1231"/>
      <c r="H1231"/>
      <c r="I1231" s="13"/>
      <c r="J1231" s="13"/>
      <c r="K1231" s="13"/>
      <c r="L1231"/>
      <c r="M1231"/>
      <c r="N1231"/>
      <c r="O1231"/>
      <c r="P1231"/>
      <c r="Q1231"/>
      <c r="R1231"/>
      <c r="S1231"/>
      <c r="T1231"/>
      <c r="U1231"/>
      <c r="V1231"/>
      <c r="W1231"/>
      <c r="X1231"/>
      <c r="Y1231"/>
      <c r="Z1231"/>
      <c r="AA1231"/>
      <c r="AB1231"/>
      <c r="AC1231"/>
      <c r="AD1231"/>
      <c r="AE1231"/>
      <c r="AF1231" s="13"/>
      <c r="AG1231" s="13"/>
      <c r="AH1231"/>
      <c r="AI1231"/>
      <c r="AJ1231"/>
      <c r="AK1231"/>
      <c r="AL1231"/>
      <c r="AM1231" s="13"/>
      <c r="AN1231" s="13"/>
      <c r="AO1231"/>
      <c r="AP1231"/>
      <c r="AQ1231"/>
      <c r="AR1231"/>
      <c r="AS1231"/>
      <c r="AT1231" s="12">
        <f>VLOOKUP($BR1231,Tables!$D$14:$I$27,2,FALSE)*W1231</f>
        <v>0</v>
      </c>
      <c r="AU1231" s="12">
        <f>VLOOKUP($BR1231,Tables!$D$14:$I$27,3,FALSE)</f>
        <v>0</v>
      </c>
      <c r="AV1231" s="12">
        <f>VLOOKUP($BR1231,Tables!$D$14:$I$27,4,FALSE)*W1231</f>
        <v>0</v>
      </c>
      <c r="AW1231" s="12">
        <f>VLOOKUP($BR1231,Tables!$D$14:$I$27,5,FALSE)*W1231</f>
        <v>0</v>
      </c>
      <c r="AX1231">
        <f>IF(ISERROR(VLOOKUP(V1231,Tables!$A$2:$B$27,2,FALSE))=TRUE,0,VLOOKUP(V1231,Tables!$A$2:$B$27,2,FALSE))*VLOOKUP(BR1231,Tables!$D$14:$J$27,7,FALSE)</f>
        <v>0</v>
      </c>
      <c r="AY1231">
        <f>IF(ISERROR(VLOOKUP(BS1231,Tables!$A$2:$B$31,2,FALSE))=TRUE,0,VLOOKUP(BS1231,Tables!$A$2:$B$31,2,FALSE))</f>
        <v>0</v>
      </c>
      <c r="AZ1231" s="12">
        <f>VLOOKUP($BR1231,Tables!$D$14:$K$27,8,FALSE)</f>
        <v>0</v>
      </c>
      <c r="BA1231" s="12">
        <f>IF(OR(BR1231="T150",BR1231="HYBT150"),W1231*Tables!$L$23,0)</f>
        <v>0</v>
      </c>
      <c r="BB1231" s="12">
        <f>IF(OR(BR1231="T200",BR1231="HYBT200"),W1231*Tables!$E$24,0)</f>
        <v>0</v>
      </c>
      <c r="BC1231" s="14">
        <f t="shared" si="259"/>
        <v>0</v>
      </c>
      <c r="BD1231" s="55" t="str">
        <f t="shared" si="269"/>
        <v/>
      </c>
      <c r="BE1231" s="55" t="str">
        <f t="shared" si="269"/>
        <v/>
      </c>
      <c r="BF1231" s="55" t="str">
        <f t="shared" si="269"/>
        <v/>
      </c>
      <c r="BG1231" s="55" t="str">
        <f t="shared" si="269"/>
        <v/>
      </c>
      <c r="BH1231" s="55" t="str">
        <f t="shared" si="269"/>
        <v/>
      </c>
      <c r="BI1231" s="55" t="str">
        <f t="shared" si="269"/>
        <v/>
      </c>
      <c r="BJ1231" s="55" t="str">
        <f t="shared" si="269"/>
        <v/>
      </c>
      <c r="BK1231" s="55" t="str">
        <f t="shared" si="269"/>
        <v/>
      </c>
      <c r="BL1231" s="55" t="str">
        <f t="shared" si="269"/>
        <v/>
      </c>
      <c r="BM1231" s="55" t="str">
        <f t="shared" si="269"/>
        <v/>
      </c>
      <c r="BN1231" s="55" t="str">
        <f t="shared" si="269"/>
        <v/>
      </c>
      <c r="BO1231" s="55" t="str">
        <f t="shared" si="269"/>
        <v/>
      </c>
      <c r="BP1231" s="55" t="str">
        <f t="shared" si="269"/>
        <v/>
      </c>
      <c r="BQ1231" s="55" t="str">
        <f t="shared" si="269"/>
        <v/>
      </c>
      <c r="BR1231" s="1" t="str">
        <f t="shared" si="260"/>
        <v>Base</v>
      </c>
      <c r="BS1231" s="1" t="str">
        <f t="shared" si="261"/>
        <v/>
      </c>
      <c r="BT1231" s="3">
        <f t="shared" si="262"/>
        <v>1</v>
      </c>
      <c r="BU1231" s="11">
        <f t="shared" si="263"/>
        <v>-0.94</v>
      </c>
      <c r="BV1231" s="11">
        <f t="shared" si="264"/>
        <v>-0.88</v>
      </c>
      <c r="BW1231" s="11">
        <f t="shared" si="265"/>
        <v>0</v>
      </c>
      <c r="BX1231" s="9">
        <f t="shared" si="266"/>
        <v>-0.94</v>
      </c>
      <c r="BY1231" s="9">
        <f t="shared" si="267"/>
        <v>-0.88</v>
      </c>
      <c r="BZ1231" s="9">
        <f t="shared" si="268"/>
        <v>2</v>
      </c>
    </row>
    <row r="1232" spans="1:78" ht="15.5" x14ac:dyDescent="0.35">
      <c r="A1232"/>
      <c r="B1232"/>
      <c r="C1232"/>
      <c r="D1232"/>
      <c r="E1232"/>
      <c r="F1232"/>
      <c r="G1232"/>
      <c r="H1232"/>
      <c r="I1232" s="13"/>
      <c r="J1232" s="13"/>
      <c r="K1232" s="13"/>
      <c r="L1232"/>
      <c r="M1232"/>
      <c r="N1232"/>
      <c r="O1232"/>
      <c r="P1232"/>
      <c r="Q1232"/>
      <c r="R1232"/>
      <c r="S1232"/>
      <c r="T1232"/>
      <c r="U1232"/>
      <c r="V1232"/>
      <c r="W1232"/>
      <c r="X1232"/>
      <c r="Y1232"/>
      <c r="Z1232"/>
      <c r="AA1232"/>
      <c r="AB1232"/>
      <c r="AC1232"/>
      <c r="AD1232"/>
      <c r="AE1232"/>
      <c r="AF1232" s="13"/>
      <c r="AG1232" s="13"/>
      <c r="AH1232"/>
      <c r="AI1232"/>
      <c r="AJ1232"/>
      <c r="AK1232"/>
      <c r="AL1232"/>
      <c r="AM1232" s="13"/>
      <c r="AN1232" s="13"/>
      <c r="AO1232"/>
      <c r="AP1232"/>
      <c r="AQ1232"/>
      <c r="AR1232"/>
      <c r="AS1232"/>
      <c r="AT1232" s="12">
        <f>VLOOKUP($BR1232,Tables!$D$14:$I$27,2,FALSE)*W1232</f>
        <v>0</v>
      </c>
      <c r="AU1232" s="12">
        <f>VLOOKUP($BR1232,Tables!$D$14:$I$27,3,FALSE)</f>
        <v>0</v>
      </c>
      <c r="AV1232" s="12">
        <f>VLOOKUP($BR1232,Tables!$D$14:$I$27,4,FALSE)*W1232</f>
        <v>0</v>
      </c>
      <c r="AW1232" s="12">
        <f>VLOOKUP($BR1232,Tables!$D$14:$I$27,5,FALSE)*W1232</f>
        <v>0</v>
      </c>
      <c r="AX1232">
        <f>IF(ISERROR(VLOOKUP(V1232,Tables!$A$2:$B$27,2,FALSE))=TRUE,0,VLOOKUP(V1232,Tables!$A$2:$B$27,2,FALSE))*VLOOKUP(BR1232,Tables!$D$14:$J$27,7,FALSE)</f>
        <v>0</v>
      </c>
      <c r="AY1232">
        <f>IF(ISERROR(VLOOKUP(BS1232,Tables!$A$2:$B$31,2,FALSE))=TRUE,0,VLOOKUP(BS1232,Tables!$A$2:$B$31,2,FALSE))</f>
        <v>0</v>
      </c>
      <c r="AZ1232" s="12">
        <f>VLOOKUP($BR1232,Tables!$D$14:$K$27,8,FALSE)</f>
        <v>0</v>
      </c>
      <c r="BA1232" s="12">
        <f>IF(OR(BR1232="T150",BR1232="HYBT150"),W1232*Tables!$L$23,0)</f>
        <v>0</v>
      </c>
      <c r="BB1232" s="12">
        <f>IF(OR(BR1232="T200",BR1232="HYBT200"),W1232*Tables!$E$24,0)</f>
        <v>0</v>
      </c>
      <c r="BC1232" s="14">
        <f t="shared" si="259"/>
        <v>0</v>
      </c>
      <c r="BD1232" s="55" t="str">
        <f t="shared" si="269"/>
        <v/>
      </c>
      <c r="BE1232" s="55" t="str">
        <f t="shared" si="269"/>
        <v/>
      </c>
      <c r="BF1232" s="55" t="str">
        <f t="shared" si="269"/>
        <v/>
      </c>
      <c r="BG1232" s="55" t="str">
        <f t="shared" si="269"/>
        <v/>
      </c>
      <c r="BH1232" s="55" t="str">
        <f t="shared" si="269"/>
        <v/>
      </c>
      <c r="BI1232" s="55" t="str">
        <f t="shared" si="269"/>
        <v/>
      </c>
      <c r="BJ1232" s="55" t="str">
        <f t="shared" si="269"/>
        <v/>
      </c>
      <c r="BK1232" s="55" t="str">
        <f t="shared" si="269"/>
        <v/>
      </c>
      <c r="BL1232" s="55" t="str">
        <f t="shared" si="269"/>
        <v/>
      </c>
      <c r="BM1232" s="55" t="str">
        <f t="shared" si="269"/>
        <v/>
      </c>
      <c r="BN1232" s="55" t="str">
        <f t="shared" si="269"/>
        <v/>
      </c>
      <c r="BO1232" s="55" t="str">
        <f t="shared" si="269"/>
        <v/>
      </c>
      <c r="BP1232" s="55" t="str">
        <f t="shared" si="269"/>
        <v/>
      </c>
      <c r="BQ1232" s="55" t="str">
        <f t="shared" si="269"/>
        <v/>
      </c>
      <c r="BR1232" s="1" t="str">
        <f t="shared" si="260"/>
        <v>Base</v>
      </c>
      <c r="BS1232" s="1" t="str">
        <f t="shared" si="261"/>
        <v/>
      </c>
      <c r="BT1232" s="3">
        <f t="shared" si="262"/>
        <v>1</v>
      </c>
      <c r="BU1232" s="11">
        <f t="shared" si="263"/>
        <v>-0.94</v>
      </c>
      <c r="BV1232" s="11">
        <f t="shared" si="264"/>
        <v>-0.88</v>
      </c>
      <c r="BW1232" s="11">
        <f t="shared" si="265"/>
        <v>0</v>
      </c>
      <c r="BX1232" s="9">
        <f t="shared" si="266"/>
        <v>-0.94</v>
      </c>
      <c r="BY1232" s="9">
        <f t="shared" si="267"/>
        <v>-0.88</v>
      </c>
      <c r="BZ1232" s="9">
        <f t="shared" si="268"/>
        <v>2</v>
      </c>
    </row>
    <row r="1233" spans="1:78" ht="15.5" x14ac:dyDescent="0.35">
      <c r="A1233"/>
      <c r="B1233"/>
      <c r="C1233"/>
      <c r="D1233"/>
      <c r="E1233"/>
      <c r="F1233"/>
      <c r="G1233"/>
      <c r="H1233"/>
      <c r="I1233" s="13"/>
      <c r="J1233" s="13"/>
      <c r="K1233" s="13"/>
      <c r="L1233"/>
      <c r="M1233"/>
      <c r="N1233"/>
      <c r="O1233"/>
      <c r="P1233"/>
      <c r="Q1233"/>
      <c r="R1233"/>
      <c r="S1233"/>
      <c r="T1233"/>
      <c r="U1233"/>
      <c r="V1233"/>
      <c r="W1233"/>
      <c r="X1233"/>
      <c r="Y1233"/>
      <c r="Z1233"/>
      <c r="AA1233"/>
      <c r="AB1233"/>
      <c r="AC1233"/>
      <c r="AD1233"/>
      <c r="AE1233"/>
      <c r="AF1233" s="13"/>
      <c r="AG1233" s="13"/>
      <c r="AH1233"/>
      <c r="AI1233"/>
      <c r="AJ1233"/>
      <c r="AK1233"/>
      <c r="AL1233"/>
      <c r="AM1233"/>
      <c r="AN1233"/>
      <c r="AO1233"/>
      <c r="AP1233"/>
      <c r="AQ1233"/>
      <c r="AR1233"/>
      <c r="AS1233"/>
      <c r="AT1233" s="12">
        <f>VLOOKUP($BR1233,Tables!$D$14:$I$27,2,FALSE)*W1233</f>
        <v>0</v>
      </c>
      <c r="AU1233" s="12">
        <f>VLOOKUP($BR1233,Tables!$D$14:$I$27,3,FALSE)</f>
        <v>0</v>
      </c>
      <c r="AV1233" s="12">
        <f>VLOOKUP($BR1233,Tables!$D$14:$I$27,4,FALSE)*W1233</f>
        <v>0</v>
      </c>
      <c r="AW1233" s="12">
        <f>VLOOKUP($BR1233,Tables!$D$14:$I$27,5,FALSE)*W1233</f>
        <v>0</v>
      </c>
      <c r="AX1233">
        <f>IF(ISERROR(VLOOKUP(V1233,Tables!$A$2:$B$27,2,FALSE))=TRUE,0,VLOOKUP(V1233,Tables!$A$2:$B$27,2,FALSE))*VLOOKUP(BR1233,Tables!$D$14:$J$27,7,FALSE)</f>
        <v>0</v>
      </c>
      <c r="AY1233">
        <f>IF(ISERROR(VLOOKUP(BS1233,Tables!$A$2:$B$31,2,FALSE))=TRUE,0,VLOOKUP(BS1233,Tables!$A$2:$B$31,2,FALSE))</f>
        <v>0</v>
      </c>
      <c r="AZ1233" s="12">
        <f>VLOOKUP($BR1233,Tables!$D$14:$K$27,8,FALSE)</f>
        <v>0</v>
      </c>
      <c r="BA1233" s="12">
        <f>IF(OR(BR1233="T150",BR1233="HYBT150"),W1233*Tables!$L$23,0)</f>
        <v>0</v>
      </c>
      <c r="BB1233" s="12">
        <f>IF(OR(BR1233="T200",BR1233="HYBT200"),W1233*Tables!$E$24,0)</f>
        <v>0</v>
      </c>
      <c r="BC1233" s="14">
        <f t="shared" si="259"/>
        <v>0</v>
      </c>
      <c r="BD1233" s="55" t="str">
        <f t="shared" si="269"/>
        <v/>
      </c>
      <c r="BE1233" s="55" t="str">
        <f t="shared" si="269"/>
        <v/>
      </c>
      <c r="BF1233" s="55" t="str">
        <f t="shared" si="269"/>
        <v/>
      </c>
      <c r="BG1233" s="55" t="str">
        <f t="shared" si="269"/>
        <v/>
      </c>
      <c r="BH1233" s="55" t="str">
        <f t="shared" si="269"/>
        <v/>
      </c>
      <c r="BI1233" s="55" t="str">
        <f t="shared" ref="BD1233:BQ1251" si="270">IF(ISERROR(SEARCHB(" "&amp;BI$1&amp;" "," "&amp;$L1233&amp;" "))=TRUE,"",BI$1)</f>
        <v/>
      </c>
      <c r="BJ1233" s="55" t="str">
        <f t="shared" si="270"/>
        <v/>
      </c>
      <c r="BK1233" s="55" t="str">
        <f t="shared" si="270"/>
        <v/>
      </c>
      <c r="BL1233" s="55" t="str">
        <f t="shared" si="270"/>
        <v/>
      </c>
      <c r="BM1233" s="55" t="str">
        <f t="shared" si="270"/>
        <v/>
      </c>
      <c r="BN1233" s="55" t="str">
        <f t="shared" si="270"/>
        <v/>
      </c>
      <c r="BO1233" s="55" t="str">
        <f t="shared" si="270"/>
        <v/>
      </c>
      <c r="BP1233" s="55" t="str">
        <f t="shared" si="270"/>
        <v/>
      </c>
      <c r="BQ1233" s="55" t="str">
        <f t="shared" si="270"/>
        <v/>
      </c>
      <c r="BR1233" s="1" t="str">
        <f t="shared" si="260"/>
        <v>Base</v>
      </c>
      <c r="BS1233" s="1" t="str">
        <f t="shared" si="261"/>
        <v/>
      </c>
      <c r="BT1233" s="3">
        <f t="shared" si="262"/>
        <v>1</v>
      </c>
      <c r="BU1233" s="11">
        <f t="shared" si="263"/>
        <v>-0.94</v>
      </c>
      <c r="BV1233" s="11">
        <f t="shared" si="264"/>
        <v>-0.88</v>
      </c>
      <c r="BW1233" s="11">
        <f t="shared" si="265"/>
        <v>0</v>
      </c>
      <c r="BX1233" s="9">
        <f t="shared" si="266"/>
        <v>-0.94</v>
      </c>
      <c r="BY1233" s="9">
        <f t="shared" si="267"/>
        <v>-0.88</v>
      </c>
      <c r="BZ1233" s="9">
        <f t="shared" si="268"/>
        <v>2</v>
      </c>
    </row>
    <row r="1234" spans="1:78" ht="15.5" x14ac:dyDescent="0.35">
      <c r="A1234"/>
      <c r="B1234"/>
      <c r="C1234"/>
      <c r="D1234"/>
      <c r="E1234"/>
      <c r="F1234"/>
      <c r="G1234"/>
      <c r="H1234"/>
      <c r="I1234" s="13"/>
      <c r="J1234" s="13"/>
      <c r="K1234" s="13"/>
      <c r="L1234"/>
      <c r="M1234"/>
      <c r="N1234"/>
      <c r="O1234"/>
      <c r="P1234"/>
      <c r="Q1234"/>
      <c r="R1234"/>
      <c r="S1234"/>
      <c r="T1234"/>
      <c r="U1234"/>
      <c r="V1234"/>
      <c r="W1234"/>
      <c r="X1234"/>
      <c r="Y1234"/>
      <c r="Z1234"/>
      <c r="AA1234"/>
      <c r="AB1234"/>
      <c r="AC1234"/>
      <c r="AD1234"/>
      <c r="AE1234"/>
      <c r="AF1234" s="13"/>
      <c r="AG1234" s="13"/>
      <c r="AH1234"/>
      <c r="AI1234"/>
      <c r="AJ1234"/>
      <c r="AK1234"/>
      <c r="AL1234"/>
      <c r="AM1234"/>
      <c r="AN1234"/>
      <c r="AO1234"/>
      <c r="AP1234"/>
      <c r="AQ1234"/>
      <c r="AR1234"/>
      <c r="AS1234"/>
      <c r="AT1234" s="12">
        <f>VLOOKUP($BR1234,Tables!$D$14:$I$27,2,FALSE)*W1234</f>
        <v>0</v>
      </c>
      <c r="AU1234" s="12">
        <f>VLOOKUP($BR1234,Tables!$D$14:$I$27,3,FALSE)</f>
        <v>0</v>
      </c>
      <c r="AV1234" s="12">
        <f>VLOOKUP($BR1234,Tables!$D$14:$I$27,4,FALSE)*W1234</f>
        <v>0</v>
      </c>
      <c r="AW1234" s="12">
        <f>VLOOKUP($BR1234,Tables!$D$14:$I$27,5,FALSE)*W1234</f>
        <v>0</v>
      </c>
      <c r="AX1234">
        <f>IF(ISERROR(VLOOKUP(V1234,Tables!$A$2:$B$27,2,FALSE))=TRUE,0,VLOOKUP(V1234,Tables!$A$2:$B$27,2,FALSE))*VLOOKUP(BR1234,Tables!$D$14:$J$27,7,FALSE)</f>
        <v>0</v>
      </c>
      <c r="AY1234">
        <f>IF(ISERROR(VLOOKUP(BS1234,Tables!$A$2:$B$31,2,FALSE))=TRUE,0,VLOOKUP(BS1234,Tables!$A$2:$B$31,2,FALSE))</f>
        <v>0</v>
      </c>
      <c r="AZ1234" s="12">
        <f>VLOOKUP($BR1234,Tables!$D$14:$K$27,8,FALSE)</f>
        <v>0</v>
      </c>
      <c r="BA1234" s="12">
        <f>IF(OR(BR1234="T150",BR1234="HYBT150"),W1234*Tables!$L$23,0)</f>
        <v>0</v>
      </c>
      <c r="BB1234" s="12">
        <f>IF(OR(BR1234="T200",BR1234="HYBT200"),W1234*Tables!$E$24,0)</f>
        <v>0</v>
      </c>
      <c r="BC1234" s="14">
        <f t="shared" si="259"/>
        <v>0</v>
      </c>
      <c r="BD1234" s="55" t="str">
        <f t="shared" si="270"/>
        <v/>
      </c>
      <c r="BE1234" s="55" t="str">
        <f t="shared" si="270"/>
        <v/>
      </c>
      <c r="BF1234" s="55" t="str">
        <f t="shared" si="270"/>
        <v/>
      </c>
      <c r="BG1234" s="55" t="str">
        <f t="shared" si="270"/>
        <v/>
      </c>
      <c r="BH1234" s="55" t="str">
        <f t="shared" si="270"/>
        <v/>
      </c>
      <c r="BI1234" s="55" t="str">
        <f t="shared" si="270"/>
        <v/>
      </c>
      <c r="BJ1234" s="55" t="str">
        <f t="shared" si="270"/>
        <v/>
      </c>
      <c r="BK1234" s="55" t="str">
        <f t="shared" si="270"/>
        <v/>
      </c>
      <c r="BL1234" s="55" t="str">
        <f t="shared" si="270"/>
        <v/>
      </c>
      <c r="BM1234" s="55" t="str">
        <f t="shared" si="270"/>
        <v/>
      </c>
      <c r="BN1234" s="55" t="str">
        <f t="shared" si="270"/>
        <v/>
      </c>
      <c r="BO1234" s="55" t="str">
        <f t="shared" si="270"/>
        <v/>
      </c>
      <c r="BP1234" s="55" t="str">
        <f t="shared" si="270"/>
        <v/>
      </c>
      <c r="BQ1234" s="55" t="str">
        <f t="shared" si="270"/>
        <v/>
      </c>
      <c r="BR1234" s="1" t="str">
        <f t="shared" si="260"/>
        <v>Base</v>
      </c>
      <c r="BS1234" s="1" t="str">
        <f t="shared" si="261"/>
        <v/>
      </c>
      <c r="BT1234" s="3">
        <f t="shared" si="262"/>
        <v>1</v>
      </c>
      <c r="BU1234" s="11">
        <f t="shared" si="263"/>
        <v>-0.94</v>
      </c>
      <c r="BV1234" s="11">
        <f t="shared" si="264"/>
        <v>-0.88</v>
      </c>
      <c r="BW1234" s="11">
        <f t="shared" si="265"/>
        <v>0</v>
      </c>
      <c r="BX1234" s="9">
        <f t="shared" si="266"/>
        <v>-0.94</v>
      </c>
      <c r="BY1234" s="9">
        <f t="shared" si="267"/>
        <v>-0.88</v>
      </c>
      <c r="BZ1234" s="9">
        <f t="shared" si="268"/>
        <v>2</v>
      </c>
    </row>
    <row r="1235" spans="1:78" ht="15.5" x14ac:dyDescent="0.35">
      <c r="A1235"/>
      <c r="B1235"/>
      <c r="C1235"/>
      <c r="D1235"/>
      <c r="E1235"/>
      <c r="F1235"/>
      <c r="G1235"/>
      <c r="H1235"/>
      <c r="I1235" s="13"/>
      <c r="J1235" s="13"/>
      <c r="K1235" s="13"/>
      <c r="L1235"/>
      <c r="M1235"/>
      <c r="N1235"/>
      <c r="O1235"/>
      <c r="P1235"/>
      <c r="Q1235"/>
      <c r="R1235"/>
      <c r="S1235"/>
      <c r="T1235"/>
      <c r="U1235"/>
      <c r="V1235"/>
      <c r="W1235"/>
      <c r="X1235"/>
      <c r="Y1235"/>
      <c r="Z1235"/>
      <c r="AA1235"/>
      <c r="AB1235"/>
      <c r="AC1235"/>
      <c r="AD1235"/>
      <c r="AE1235"/>
      <c r="AF1235" s="13"/>
      <c r="AG1235" s="13"/>
      <c r="AH1235"/>
      <c r="AI1235"/>
      <c r="AJ1235"/>
      <c r="AK1235"/>
      <c r="AL1235"/>
      <c r="AM1235"/>
      <c r="AN1235"/>
      <c r="AO1235"/>
      <c r="AP1235"/>
      <c r="AQ1235"/>
      <c r="AR1235"/>
      <c r="AS1235"/>
      <c r="AT1235" s="12">
        <f>VLOOKUP($BR1235,Tables!$D$14:$I$27,2,FALSE)*W1235</f>
        <v>0</v>
      </c>
      <c r="AU1235" s="12">
        <f>VLOOKUP($BR1235,Tables!$D$14:$I$27,3,FALSE)</f>
        <v>0</v>
      </c>
      <c r="AV1235" s="12">
        <f>VLOOKUP($BR1235,Tables!$D$14:$I$27,4,FALSE)*W1235</f>
        <v>0</v>
      </c>
      <c r="AW1235" s="12">
        <f>VLOOKUP($BR1235,Tables!$D$14:$I$27,5,FALSE)*W1235</f>
        <v>0</v>
      </c>
      <c r="AX1235">
        <f>IF(ISERROR(VLOOKUP(V1235,Tables!$A$2:$B$27,2,FALSE))=TRUE,0,VLOOKUP(V1235,Tables!$A$2:$B$27,2,FALSE))*VLOOKUP(BR1235,Tables!$D$14:$J$27,7,FALSE)</f>
        <v>0</v>
      </c>
      <c r="AY1235">
        <f>IF(ISERROR(VLOOKUP(BS1235,Tables!$A$2:$B$31,2,FALSE))=TRUE,0,VLOOKUP(BS1235,Tables!$A$2:$B$31,2,FALSE))</f>
        <v>0</v>
      </c>
      <c r="AZ1235" s="12">
        <f>VLOOKUP($BR1235,Tables!$D$14:$K$27,8,FALSE)</f>
        <v>0</v>
      </c>
      <c r="BA1235" s="12">
        <f>IF(OR(BR1235="T150",BR1235="HYBT150"),W1235*Tables!$L$23,0)</f>
        <v>0</v>
      </c>
      <c r="BB1235" s="12">
        <f>IF(OR(BR1235="T200",BR1235="HYBT200"),W1235*Tables!$E$24,0)</f>
        <v>0</v>
      </c>
      <c r="BC1235" s="14">
        <f t="shared" si="259"/>
        <v>0</v>
      </c>
      <c r="BD1235" s="55" t="str">
        <f t="shared" si="270"/>
        <v/>
      </c>
      <c r="BE1235" s="55" t="str">
        <f t="shared" si="270"/>
        <v/>
      </c>
      <c r="BF1235" s="55" t="str">
        <f t="shared" si="270"/>
        <v/>
      </c>
      <c r="BG1235" s="55" t="str">
        <f t="shared" si="270"/>
        <v/>
      </c>
      <c r="BH1235" s="55" t="str">
        <f t="shared" si="270"/>
        <v/>
      </c>
      <c r="BI1235" s="55" t="str">
        <f t="shared" si="270"/>
        <v/>
      </c>
      <c r="BJ1235" s="55" t="str">
        <f t="shared" si="270"/>
        <v/>
      </c>
      <c r="BK1235" s="55" t="str">
        <f t="shared" si="270"/>
        <v/>
      </c>
      <c r="BL1235" s="55" t="str">
        <f t="shared" si="270"/>
        <v/>
      </c>
      <c r="BM1235" s="55" t="str">
        <f t="shared" si="270"/>
        <v/>
      </c>
      <c r="BN1235" s="55" t="str">
        <f t="shared" si="270"/>
        <v/>
      </c>
      <c r="BO1235" s="55" t="str">
        <f t="shared" si="270"/>
        <v/>
      </c>
      <c r="BP1235" s="55" t="str">
        <f t="shared" si="270"/>
        <v/>
      </c>
      <c r="BQ1235" s="55" t="str">
        <f t="shared" si="270"/>
        <v/>
      </c>
      <c r="BR1235" s="1" t="str">
        <f t="shared" si="260"/>
        <v>Base</v>
      </c>
      <c r="BS1235" s="1" t="str">
        <f t="shared" si="261"/>
        <v/>
      </c>
      <c r="BT1235" s="3">
        <f t="shared" si="262"/>
        <v>1</v>
      </c>
      <c r="BU1235" s="11">
        <f t="shared" si="263"/>
        <v>-0.94</v>
      </c>
      <c r="BV1235" s="11">
        <f t="shared" si="264"/>
        <v>-0.88</v>
      </c>
      <c r="BW1235" s="11">
        <f t="shared" si="265"/>
        <v>0</v>
      </c>
      <c r="BX1235" s="9">
        <f t="shared" si="266"/>
        <v>-0.94</v>
      </c>
      <c r="BY1235" s="9">
        <f t="shared" si="267"/>
        <v>-0.88</v>
      </c>
      <c r="BZ1235" s="9">
        <f t="shared" si="268"/>
        <v>2</v>
      </c>
    </row>
    <row r="1236" spans="1:78" ht="15.5" x14ac:dyDescent="0.35">
      <c r="A1236"/>
      <c r="B1236"/>
      <c r="C1236"/>
      <c r="D1236"/>
      <c r="E1236"/>
      <c r="F1236"/>
      <c r="G1236"/>
      <c r="H1236"/>
      <c r="I1236" s="13"/>
      <c r="J1236" s="13"/>
      <c r="K1236" s="13"/>
      <c r="L1236"/>
      <c r="M1236"/>
      <c r="N1236"/>
      <c r="O1236"/>
      <c r="P1236"/>
      <c r="Q1236"/>
      <c r="R1236"/>
      <c r="S1236"/>
      <c r="T1236"/>
      <c r="U1236"/>
      <c r="V1236"/>
      <c r="W1236"/>
      <c r="X1236"/>
      <c r="Y1236"/>
      <c r="Z1236"/>
      <c r="AA1236"/>
      <c r="AB1236"/>
      <c r="AC1236"/>
      <c r="AD1236"/>
      <c r="AE1236"/>
      <c r="AF1236" s="13"/>
      <c r="AG1236" s="13"/>
      <c r="AH1236"/>
      <c r="AI1236"/>
      <c r="AJ1236"/>
      <c r="AK1236"/>
      <c r="AL1236"/>
      <c r="AM1236"/>
      <c r="AN1236"/>
      <c r="AO1236"/>
      <c r="AP1236"/>
      <c r="AQ1236"/>
      <c r="AR1236"/>
      <c r="AS1236"/>
      <c r="AT1236" s="12">
        <f>VLOOKUP($BR1236,Tables!$D$14:$I$27,2,FALSE)*W1236</f>
        <v>0</v>
      </c>
      <c r="AU1236" s="12">
        <f>VLOOKUP($BR1236,Tables!$D$14:$I$27,3,FALSE)</f>
        <v>0</v>
      </c>
      <c r="AV1236" s="12">
        <f>VLOOKUP($BR1236,Tables!$D$14:$I$27,4,FALSE)*W1236</f>
        <v>0</v>
      </c>
      <c r="AW1236" s="12">
        <f>VLOOKUP($BR1236,Tables!$D$14:$I$27,5,FALSE)*W1236</f>
        <v>0</v>
      </c>
      <c r="AX1236">
        <f>IF(ISERROR(VLOOKUP(V1236,Tables!$A$2:$B$27,2,FALSE))=TRUE,0,VLOOKUP(V1236,Tables!$A$2:$B$27,2,FALSE))*VLOOKUP(BR1236,Tables!$D$14:$J$27,7,FALSE)</f>
        <v>0</v>
      </c>
      <c r="AY1236">
        <f>IF(ISERROR(VLOOKUP(BS1236,Tables!$A$2:$B$31,2,FALSE))=TRUE,0,VLOOKUP(BS1236,Tables!$A$2:$B$31,2,FALSE))</f>
        <v>0</v>
      </c>
      <c r="AZ1236" s="12">
        <f>VLOOKUP($BR1236,Tables!$D$14:$K$27,8,FALSE)</f>
        <v>0</v>
      </c>
      <c r="BA1236" s="12">
        <f>IF(OR(BR1236="T150",BR1236="HYBT150"),W1236*Tables!$L$23,0)</f>
        <v>0</v>
      </c>
      <c r="BB1236" s="12">
        <f>IF(OR(BR1236="T200",BR1236="HYBT200"),W1236*Tables!$E$24,0)</f>
        <v>0</v>
      </c>
      <c r="BC1236" s="14">
        <f t="shared" si="259"/>
        <v>0</v>
      </c>
      <c r="BD1236" s="55" t="str">
        <f t="shared" si="270"/>
        <v/>
      </c>
      <c r="BE1236" s="55" t="str">
        <f t="shared" si="270"/>
        <v/>
      </c>
      <c r="BF1236" s="55" t="str">
        <f t="shared" si="270"/>
        <v/>
      </c>
      <c r="BG1236" s="55" t="str">
        <f t="shared" si="270"/>
        <v/>
      </c>
      <c r="BH1236" s="55" t="str">
        <f t="shared" si="270"/>
        <v/>
      </c>
      <c r="BI1236" s="55" t="str">
        <f t="shared" si="270"/>
        <v/>
      </c>
      <c r="BJ1236" s="55" t="str">
        <f t="shared" si="270"/>
        <v/>
      </c>
      <c r="BK1236" s="55" t="str">
        <f t="shared" si="270"/>
        <v/>
      </c>
      <c r="BL1236" s="55" t="str">
        <f t="shared" si="270"/>
        <v/>
      </c>
      <c r="BM1236" s="55" t="str">
        <f t="shared" si="270"/>
        <v/>
      </c>
      <c r="BN1236" s="55" t="str">
        <f t="shared" si="270"/>
        <v/>
      </c>
      <c r="BO1236" s="55" t="str">
        <f t="shared" si="270"/>
        <v/>
      </c>
      <c r="BP1236" s="55" t="str">
        <f t="shared" si="270"/>
        <v/>
      </c>
      <c r="BQ1236" s="55" t="str">
        <f t="shared" si="270"/>
        <v/>
      </c>
      <c r="BR1236" s="1" t="str">
        <f t="shared" si="260"/>
        <v>Base</v>
      </c>
      <c r="BS1236" s="1" t="str">
        <f t="shared" si="261"/>
        <v/>
      </c>
      <c r="BT1236" s="3">
        <f t="shared" si="262"/>
        <v>1</v>
      </c>
      <c r="BU1236" s="11">
        <f t="shared" si="263"/>
        <v>-0.94</v>
      </c>
      <c r="BV1236" s="11">
        <f t="shared" si="264"/>
        <v>-0.88</v>
      </c>
      <c r="BW1236" s="11">
        <f t="shared" si="265"/>
        <v>0</v>
      </c>
      <c r="BX1236" s="9">
        <f t="shared" si="266"/>
        <v>-0.94</v>
      </c>
      <c r="BY1236" s="9">
        <f t="shared" si="267"/>
        <v>-0.88</v>
      </c>
      <c r="BZ1236" s="9">
        <f t="shared" si="268"/>
        <v>2</v>
      </c>
    </row>
    <row r="1237" spans="1:78" ht="15.5" x14ac:dyDescent="0.35">
      <c r="A1237"/>
      <c r="B1237"/>
      <c r="C1237"/>
      <c r="D1237"/>
      <c r="E1237"/>
      <c r="F1237"/>
      <c r="G1237"/>
      <c r="H1237"/>
      <c r="I1237" s="13"/>
      <c r="J1237" s="13"/>
      <c r="K1237" s="13"/>
      <c r="L1237"/>
      <c r="M1237"/>
      <c r="N1237"/>
      <c r="O1237"/>
      <c r="P1237"/>
      <c r="Q1237"/>
      <c r="R1237"/>
      <c r="S1237"/>
      <c r="T1237"/>
      <c r="U1237"/>
      <c r="V1237"/>
      <c r="W1237"/>
      <c r="X1237"/>
      <c r="Y1237"/>
      <c r="Z1237"/>
      <c r="AA1237"/>
      <c r="AB1237"/>
      <c r="AC1237"/>
      <c r="AD1237"/>
      <c r="AE1237"/>
      <c r="AF1237" s="13"/>
      <c r="AG1237" s="13"/>
      <c r="AH1237"/>
      <c r="AI1237"/>
      <c r="AJ1237"/>
      <c r="AK1237"/>
      <c r="AL1237"/>
      <c r="AM1237"/>
      <c r="AN1237"/>
      <c r="AO1237"/>
      <c r="AP1237"/>
      <c r="AQ1237"/>
      <c r="AR1237"/>
      <c r="AS1237"/>
      <c r="AT1237" s="12">
        <f>VLOOKUP($BR1237,Tables!$D$14:$I$27,2,FALSE)*W1237</f>
        <v>0</v>
      </c>
      <c r="AU1237" s="12">
        <f>VLOOKUP($BR1237,Tables!$D$14:$I$27,3,FALSE)</f>
        <v>0</v>
      </c>
      <c r="AV1237" s="12">
        <f>VLOOKUP($BR1237,Tables!$D$14:$I$27,4,FALSE)*W1237</f>
        <v>0</v>
      </c>
      <c r="AW1237" s="12">
        <f>VLOOKUP($BR1237,Tables!$D$14:$I$27,5,FALSE)*W1237</f>
        <v>0</v>
      </c>
      <c r="AX1237">
        <f>IF(ISERROR(VLOOKUP(V1237,Tables!$A$2:$B$27,2,FALSE))=TRUE,0,VLOOKUP(V1237,Tables!$A$2:$B$27,2,FALSE))*VLOOKUP(BR1237,Tables!$D$14:$J$27,7,FALSE)</f>
        <v>0</v>
      </c>
      <c r="AY1237">
        <f>IF(ISERROR(VLOOKUP(BS1237,Tables!$A$2:$B$31,2,FALSE))=TRUE,0,VLOOKUP(BS1237,Tables!$A$2:$B$31,2,FALSE))</f>
        <v>0</v>
      </c>
      <c r="AZ1237" s="12">
        <f>VLOOKUP($BR1237,Tables!$D$14:$K$27,8,FALSE)</f>
        <v>0</v>
      </c>
      <c r="BA1237" s="12">
        <f>IF(OR(BR1237="T150",BR1237="HYBT150"),W1237*Tables!$L$23,0)</f>
        <v>0</v>
      </c>
      <c r="BB1237" s="12">
        <f>IF(OR(BR1237="T200",BR1237="HYBT200"),W1237*Tables!$E$24,0)</f>
        <v>0</v>
      </c>
      <c r="BC1237" s="14">
        <f t="shared" si="259"/>
        <v>0</v>
      </c>
      <c r="BD1237" s="55" t="str">
        <f t="shared" si="270"/>
        <v/>
      </c>
      <c r="BE1237" s="55" t="str">
        <f t="shared" si="270"/>
        <v/>
      </c>
      <c r="BF1237" s="55" t="str">
        <f t="shared" si="270"/>
        <v/>
      </c>
      <c r="BG1237" s="55" t="str">
        <f t="shared" si="270"/>
        <v/>
      </c>
      <c r="BH1237" s="55" t="str">
        <f t="shared" si="270"/>
        <v/>
      </c>
      <c r="BI1237" s="55" t="str">
        <f t="shared" si="270"/>
        <v/>
      </c>
      <c r="BJ1237" s="55" t="str">
        <f t="shared" si="270"/>
        <v/>
      </c>
      <c r="BK1237" s="55" t="str">
        <f t="shared" si="270"/>
        <v/>
      </c>
      <c r="BL1237" s="55" t="str">
        <f t="shared" si="270"/>
        <v/>
      </c>
      <c r="BM1237" s="55" t="str">
        <f t="shared" si="270"/>
        <v/>
      </c>
      <c r="BN1237" s="55" t="str">
        <f t="shared" si="270"/>
        <v/>
      </c>
      <c r="BO1237" s="55" t="str">
        <f t="shared" si="270"/>
        <v/>
      </c>
      <c r="BP1237" s="55" t="str">
        <f t="shared" si="270"/>
        <v/>
      </c>
      <c r="BQ1237" s="55" t="str">
        <f t="shared" si="270"/>
        <v/>
      </c>
      <c r="BR1237" s="1" t="str">
        <f t="shared" si="260"/>
        <v>Base</v>
      </c>
      <c r="BS1237" s="1" t="str">
        <f t="shared" si="261"/>
        <v/>
      </c>
      <c r="BT1237" s="3">
        <f t="shared" si="262"/>
        <v>1</v>
      </c>
      <c r="BU1237" s="11">
        <f t="shared" si="263"/>
        <v>-0.94</v>
      </c>
      <c r="BV1237" s="11">
        <f t="shared" si="264"/>
        <v>-0.88</v>
      </c>
      <c r="BW1237" s="11">
        <f t="shared" si="265"/>
        <v>0</v>
      </c>
      <c r="BX1237" s="9">
        <f t="shared" si="266"/>
        <v>-0.94</v>
      </c>
      <c r="BY1237" s="9">
        <f t="shared" si="267"/>
        <v>-0.88</v>
      </c>
      <c r="BZ1237" s="9">
        <f t="shared" si="268"/>
        <v>2</v>
      </c>
    </row>
    <row r="1238" spans="1:78" ht="15.5" x14ac:dyDescent="0.35">
      <c r="A1238"/>
      <c r="B1238"/>
      <c r="C1238"/>
      <c r="D1238"/>
      <c r="E1238"/>
      <c r="F1238"/>
      <c r="G1238"/>
      <c r="H1238"/>
      <c r="I1238" s="13"/>
      <c r="J1238" s="13"/>
      <c r="K1238" s="13"/>
      <c r="L1238"/>
      <c r="M1238"/>
      <c r="N1238"/>
      <c r="O1238"/>
      <c r="P1238"/>
      <c r="Q1238"/>
      <c r="R1238"/>
      <c r="S1238"/>
      <c r="T1238"/>
      <c r="U1238"/>
      <c r="V1238"/>
      <c r="W1238"/>
      <c r="X1238"/>
      <c r="Y1238"/>
      <c r="Z1238"/>
      <c r="AA1238"/>
      <c r="AB1238"/>
      <c r="AC1238"/>
      <c r="AD1238"/>
      <c r="AE1238"/>
      <c r="AF1238" s="13"/>
      <c r="AG1238" s="13"/>
      <c r="AH1238"/>
      <c r="AI1238"/>
      <c r="AJ1238"/>
      <c r="AK1238"/>
      <c r="AL1238"/>
      <c r="AM1238"/>
      <c r="AN1238"/>
      <c r="AO1238"/>
      <c r="AP1238"/>
      <c r="AQ1238"/>
      <c r="AR1238"/>
      <c r="AS1238"/>
      <c r="AT1238" s="12">
        <f>VLOOKUP($BR1238,Tables!$D$14:$I$27,2,FALSE)*W1238</f>
        <v>0</v>
      </c>
      <c r="AU1238" s="12">
        <f>VLOOKUP($BR1238,Tables!$D$14:$I$27,3,FALSE)</f>
        <v>0</v>
      </c>
      <c r="AV1238" s="12">
        <f>VLOOKUP($BR1238,Tables!$D$14:$I$27,4,FALSE)*W1238</f>
        <v>0</v>
      </c>
      <c r="AW1238" s="12">
        <f>VLOOKUP($BR1238,Tables!$D$14:$I$27,5,FALSE)*W1238</f>
        <v>0</v>
      </c>
      <c r="AX1238">
        <f>IF(ISERROR(VLOOKUP(V1238,Tables!$A$2:$B$27,2,FALSE))=TRUE,0,VLOOKUP(V1238,Tables!$A$2:$B$27,2,FALSE))*VLOOKUP(BR1238,Tables!$D$14:$J$27,7,FALSE)</f>
        <v>0</v>
      </c>
      <c r="AY1238">
        <f>IF(ISERROR(VLOOKUP(BS1238,Tables!$A$2:$B$31,2,FALSE))=TRUE,0,VLOOKUP(BS1238,Tables!$A$2:$B$31,2,FALSE))</f>
        <v>0</v>
      </c>
      <c r="AZ1238" s="12">
        <f>VLOOKUP($BR1238,Tables!$D$14:$K$27,8,FALSE)</f>
        <v>0</v>
      </c>
      <c r="BA1238" s="12">
        <f>IF(OR(BR1238="T150",BR1238="HYBT150"),W1238*Tables!$L$23,0)</f>
        <v>0</v>
      </c>
      <c r="BB1238" s="12">
        <f>IF(OR(BR1238="T200",BR1238="HYBT200"),W1238*Tables!$E$24,0)</f>
        <v>0</v>
      </c>
      <c r="BC1238" s="14">
        <f t="shared" si="259"/>
        <v>0</v>
      </c>
      <c r="BD1238" s="55" t="str">
        <f t="shared" si="270"/>
        <v/>
      </c>
      <c r="BE1238" s="55" t="str">
        <f t="shared" si="270"/>
        <v/>
      </c>
      <c r="BF1238" s="55" t="str">
        <f t="shared" si="270"/>
        <v/>
      </c>
      <c r="BG1238" s="55" t="str">
        <f t="shared" si="270"/>
        <v/>
      </c>
      <c r="BH1238" s="55" t="str">
        <f t="shared" si="270"/>
        <v/>
      </c>
      <c r="BI1238" s="55" t="str">
        <f t="shared" si="270"/>
        <v/>
      </c>
      <c r="BJ1238" s="55" t="str">
        <f t="shared" si="270"/>
        <v/>
      </c>
      <c r="BK1238" s="55" t="str">
        <f t="shared" si="270"/>
        <v/>
      </c>
      <c r="BL1238" s="55" t="str">
        <f t="shared" si="270"/>
        <v/>
      </c>
      <c r="BM1238" s="55" t="str">
        <f t="shared" si="270"/>
        <v/>
      </c>
      <c r="BN1238" s="55" t="str">
        <f t="shared" si="270"/>
        <v/>
      </c>
      <c r="BO1238" s="55" t="str">
        <f t="shared" si="270"/>
        <v/>
      </c>
      <c r="BP1238" s="55" t="str">
        <f t="shared" si="270"/>
        <v/>
      </c>
      <c r="BQ1238" s="55" t="str">
        <f t="shared" si="270"/>
        <v/>
      </c>
      <c r="BR1238" s="1" t="str">
        <f t="shared" si="260"/>
        <v>Base</v>
      </c>
      <c r="BS1238" s="1" t="str">
        <f t="shared" si="261"/>
        <v/>
      </c>
      <c r="BT1238" s="3">
        <f t="shared" si="262"/>
        <v>1</v>
      </c>
      <c r="BU1238" s="11">
        <f t="shared" si="263"/>
        <v>-0.94</v>
      </c>
      <c r="BV1238" s="11">
        <f t="shared" si="264"/>
        <v>-0.88</v>
      </c>
      <c r="BW1238" s="11">
        <f t="shared" si="265"/>
        <v>0</v>
      </c>
      <c r="BX1238" s="9">
        <f t="shared" si="266"/>
        <v>-0.94</v>
      </c>
      <c r="BY1238" s="9">
        <f t="shared" si="267"/>
        <v>-0.88</v>
      </c>
      <c r="BZ1238" s="9">
        <f t="shared" si="268"/>
        <v>2</v>
      </c>
    </row>
    <row r="1239" spans="1:78" ht="15.5" x14ac:dyDescent="0.35">
      <c r="A1239"/>
      <c r="B1239"/>
      <c r="C1239"/>
      <c r="D1239"/>
      <c r="E1239"/>
      <c r="F1239"/>
      <c r="G1239"/>
      <c r="H1239"/>
      <c r="I1239" s="13"/>
      <c r="J1239" s="13"/>
      <c r="K1239" s="13"/>
      <c r="L1239"/>
      <c r="M1239"/>
      <c r="N1239"/>
      <c r="O1239"/>
      <c r="P1239"/>
      <c r="Q1239"/>
      <c r="R1239"/>
      <c r="S1239"/>
      <c r="T1239"/>
      <c r="U1239"/>
      <c r="V1239"/>
      <c r="W1239"/>
      <c r="X1239"/>
      <c r="Y1239"/>
      <c r="Z1239"/>
      <c r="AA1239"/>
      <c r="AB1239"/>
      <c r="AC1239"/>
      <c r="AD1239"/>
      <c r="AE1239"/>
      <c r="AF1239" s="13"/>
      <c r="AG1239" s="13"/>
      <c r="AH1239"/>
      <c r="AI1239"/>
      <c r="AJ1239"/>
      <c r="AK1239"/>
      <c r="AL1239"/>
      <c r="AM1239"/>
      <c r="AN1239"/>
      <c r="AO1239"/>
      <c r="AP1239"/>
      <c r="AQ1239"/>
      <c r="AR1239"/>
      <c r="AS1239"/>
      <c r="AT1239" s="12">
        <f>VLOOKUP($BR1239,Tables!$D$14:$I$27,2,FALSE)*W1239</f>
        <v>0</v>
      </c>
      <c r="AU1239" s="12">
        <f>VLOOKUP($BR1239,Tables!$D$14:$I$27,3,FALSE)</f>
        <v>0</v>
      </c>
      <c r="AV1239" s="12">
        <f>VLOOKUP($BR1239,Tables!$D$14:$I$27,4,FALSE)*W1239</f>
        <v>0</v>
      </c>
      <c r="AW1239" s="12">
        <f>VLOOKUP($BR1239,Tables!$D$14:$I$27,5,FALSE)*W1239</f>
        <v>0</v>
      </c>
      <c r="AX1239">
        <f>IF(ISERROR(VLOOKUP(V1239,Tables!$A$2:$B$27,2,FALSE))=TRUE,0,VLOOKUP(V1239,Tables!$A$2:$B$27,2,FALSE))*VLOOKUP(BR1239,Tables!$D$14:$J$27,7,FALSE)</f>
        <v>0</v>
      </c>
      <c r="AY1239">
        <f>IF(ISERROR(VLOOKUP(BS1239,Tables!$A$2:$B$31,2,FALSE))=TRUE,0,VLOOKUP(BS1239,Tables!$A$2:$B$31,2,FALSE))</f>
        <v>0</v>
      </c>
      <c r="AZ1239" s="12">
        <f>VLOOKUP($BR1239,Tables!$D$14:$K$27,8,FALSE)</f>
        <v>0</v>
      </c>
      <c r="BA1239" s="12">
        <f>IF(OR(BR1239="T150",BR1239="HYBT150"),W1239*Tables!$L$23,0)</f>
        <v>0</v>
      </c>
      <c r="BB1239" s="12">
        <f>IF(OR(BR1239="T200",BR1239="HYBT200"),W1239*Tables!$E$24,0)</f>
        <v>0</v>
      </c>
      <c r="BC1239" s="14">
        <f t="shared" si="259"/>
        <v>0</v>
      </c>
      <c r="BD1239" s="55" t="str">
        <f t="shared" si="270"/>
        <v/>
      </c>
      <c r="BE1239" s="55" t="str">
        <f t="shared" si="270"/>
        <v/>
      </c>
      <c r="BF1239" s="55" t="str">
        <f t="shared" si="270"/>
        <v/>
      </c>
      <c r="BG1239" s="55" t="str">
        <f t="shared" si="270"/>
        <v/>
      </c>
      <c r="BH1239" s="55" t="str">
        <f t="shared" si="270"/>
        <v/>
      </c>
      <c r="BI1239" s="55" t="str">
        <f t="shared" si="270"/>
        <v/>
      </c>
      <c r="BJ1239" s="55" t="str">
        <f t="shared" si="270"/>
        <v/>
      </c>
      <c r="BK1239" s="55" t="str">
        <f t="shared" si="270"/>
        <v/>
      </c>
      <c r="BL1239" s="55" t="str">
        <f t="shared" si="270"/>
        <v/>
      </c>
      <c r="BM1239" s="55" t="str">
        <f t="shared" si="270"/>
        <v/>
      </c>
      <c r="BN1239" s="55" t="str">
        <f t="shared" si="270"/>
        <v/>
      </c>
      <c r="BO1239" s="55" t="str">
        <f t="shared" si="270"/>
        <v/>
      </c>
      <c r="BP1239" s="55" t="str">
        <f t="shared" si="270"/>
        <v/>
      </c>
      <c r="BQ1239" s="55" t="str">
        <f t="shared" si="270"/>
        <v/>
      </c>
      <c r="BR1239" s="1" t="str">
        <f t="shared" si="260"/>
        <v>Base</v>
      </c>
      <c r="BS1239" s="1" t="str">
        <f t="shared" si="261"/>
        <v/>
      </c>
      <c r="BT1239" s="3">
        <f t="shared" si="262"/>
        <v>1</v>
      </c>
      <c r="BU1239" s="11">
        <f t="shared" si="263"/>
        <v>-0.94</v>
      </c>
      <c r="BV1239" s="11">
        <f t="shared" si="264"/>
        <v>-0.88</v>
      </c>
      <c r="BW1239" s="11">
        <f t="shared" si="265"/>
        <v>0</v>
      </c>
      <c r="BX1239" s="9">
        <f t="shared" si="266"/>
        <v>-0.94</v>
      </c>
      <c r="BY1239" s="9">
        <f t="shared" si="267"/>
        <v>-0.88</v>
      </c>
      <c r="BZ1239" s="9">
        <f t="shared" si="268"/>
        <v>2</v>
      </c>
    </row>
    <row r="1240" spans="1:78" ht="15.5" x14ac:dyDescent="0.35">
      <c r="A1240"/>
      <c r="B1240"/>
      <c r="C1240"/>
      <c r="D1240"/>
      <c r="E1240"/>
      <c r="F1240"/>
      <c r="G1240"/>
      <c r="H1240"/>
      <c r="I1240" s="13"/>
      <c r="J1240" s="13"/>
      <c r="K1240" s="13"/>
      <c r="L1240"/>
      <c r="M1240"/>
      <c r="N1240"/>
      <c r="O1240"/>
      <c r="P1240"/>
      <c r="Q1240"/>
      <c r="R1240"/>
      <c r="S1240"/>
      <c r="T1240"/>
      <c r="U1240"/>
      <c r="V1240"/>
      <c r="W1240"/>
      <c r="X1240"/>
      <c r="Y1240"/>
      <c r="Z1240"/>
      <c r="AA1240"/>
      <c r="AB1240"/>
      <c r="AC1240"/>
      <c r="AD1240"/>
      <c r="AE1240"/>
      <c r="AF1240" s="13"/>
      <c r="AG1240" s="13"/>
      <c r="AH1240"/>
      <c r="AI1240"/>
      <c r="AJ1240"/>
      <c r="AK1240"/>
      <c r="AL1240"/>
      <c r="AM1240"/>
      <c r="AN1240"/>
      <c r="AO1240"/>
      <c r="AP1240"/>
      <c r="AQ1240"/>
      <c r="AR1240"/>
      <c r="AS1240"/>
      <c r="AT1240" s="12">
        <f>VLOOKUP($BR1240,Tables!$D$14:$I$27,2,FALSE)*W1240</f>
        <v>0</v>
      </c>
      <c r="AU1240" s="12">
        <f>VLOOKUP($BR1240,Tables!$D$14:$I$27,3,FALSE)</f>
        <v>0</v>
      </c>
      <c r="AV1240" s="12">
        <f>VLOOKUP($BR1240,Tables!$D$14:$I$27,4,FALSE)*W1240</f>
        <v>0</v>
      </c>
      <c r="AW1240" s="12">
        <f>VLOOKUP($BR1240,Tables!$D$14:$I$27,5,FALSE)*W1240</f>
        <v>0</v>
      </c>
      <c r="AX1240">
        <f>IF(ISERROR(VLOOKUP(V1240,Tables!$A$2:$B$27,2,FALSE))=TRUE,0,VLOOKUP(V1240,Tables!$A$2:$B$27,2,FALSE))*VLOOKUP(BR1240,Tables!$D$14:$J$27,7,FALSE)</f>
        <v>0</v>
      </c>
      <c r="AY1240">
        <f>IF(ISERROR(VLOOKUP(BS1240,Tables!$A$2:$B$31,2,FALSE))=TRUE,0,VLOOKUP(BS1240,Tables!$A$2:$B$31,2,FALSE))</f>
        <v>0</v>
      </c>
      <c r="AZ1240" s="12">
        <f>VLOOKUP($BR1240,Tables!$D$14:$K$27,8,FALSE)</f>
        <v>0</v>
      </c>
      <c r="BA1240" s="12">
        <f>IF(OR(BR1240="T150",BR1240="HYBT150"),W1240*Tables!$L$23,0)</f>
        <v>0</v>
      </c>
      <c r="BB1240" s="12">
        <f>IF(OR(BR1240="T200",BR1240="HYBT200"),W1240*Tables!$E$24,0)</f>
        <v>0</v>
      </c>
      <c r="BC1240" s="14">
        <f t="shared" si="259"/>
        <v>0</v>
      </c>
      <c r="BD1240" s="55" t="str">
        <f t="shared" si="270"/>
        <v/>
      </c>
      <c r="BE1240" s="55" t="str">
        <f t="shared" si="270"/>
        <v/>
      </c>
      <c r="BF1240" s="55" t="str">
        <f t="shared" si="270"/>
        <v/>
      </c>
      <c r="BG1240" s="55" t="str">
        <f t="shared" si="270"/>
        <v/>
      </c>
      <c r="BH1240" s="55" t="str">
        <f t="shared" si="270"/>
        <v/>
      </c>
      <c r="BI1240" s="55" t="str">
        <f t="shared" si="270"/>
        <v/>
      </c>
      <c r="BJ1240" s="55" t="str">
        <f t="shared" si="270"/>
        <v/>
      </c>
      <c r="BK1240" s="55" t="str">
        <f t="shared" si="270"/>
        <v/>
      </c>
      <c r="BL1240" s="55" t="str">
        <f t="shared" si="270"/>
        <v/>
      </c>
      <c r="BM1240" s="55" t="str">
        <f t="shared" si="270"/>
        <v/>
      </c>
      <c r="BN1240" s="55" t="str">
        <f t="shared" si="270"/>
        <v/>
      </c>
      <c r="BO1240" s="55" t="str">
        <f t="shared" si="270"/>
        <v/>
      </c>
      <c r="BP1240" s="55" t="str">
        <f t="shared" si="270"/>
        <v/>
      </c>
      <c r="BQ1240" s="55" t="str">
        <f t="shared" si="270"/>
        <v/>
      </c>
      <c r="BR1240" s="1" t="str">
        <f t="shared" si="260"/>
        <v>Base</v>
      </c>
      <c r="BS1240" s="1" t="str">
        <f t="shared" si="261"/>
        <v/>
      </c>
      <c r="BT1240" s="3">
        <f t="shared" si="262"/>
        <v>1</v>
      </c>
      <c r="BU1240" s="11">
        <f t="shared" si="263"/>
        <v>-0.94</v>
      </c>
      <c r="BV1240" s="11">
        <f t="shared" si="264"/>
        <v>-0.88</v>
      </c>
      <c r="BW1240" s="11">
        <f t="shared" si="265"/>
        <v>0</v>
      </c>
      <c r="BX1240" s="9">
        <f t="shared" si="266"/>
        <v>-0.94</v>
      </c>
      <c r="BY1240" s="9">
        <f t="shared" si="267"/>
        <v>-0.88</v>
      </c>
      <c r="BZ1240" s="9">
        <f t="shared" si="268"/>
        <v>2</v>
      </c>
    </row>
    <row r="1241" spans="1:78" ht="15.5" x14ac:dyDescent="0.35">
      <c r="A1241"/>
      <c r="B1241"/>
      <c r="C1241"/>
      <c r="D1241"/>
      <c r="E1241"/>
      <c r="F1241"/>
      <c r="G1241"/>
      <c r="H1241"/>
      <c r="I1241" s="13"/>
      <c r="J1241" s="13"/>
      <c r="K1241" s="13"/>
      <c r="L1241"/>
      <c r="M1241"/>
      <c r="N1241"/>
      <c r="O1241"/>
      <c r="P1241"/>
      <c r="Q1241"/>
      <c r="R1241"/>
      <c r="S1241"/>
      <c r="T1241"/>
      <c r="U1241"/>
      <c r="V1241"/>
      <c r="W1241"/>
      <c r="X1241"/>
      <c r="Y1241"/>
      <c r="Z1241"/>
      <c r="AA1241"/>
      <c r="AB1241"/>
      <c r="AC1241"/>
      <c r="AD1241"/>
      <c r="AE1241"/>
      <c r="AF1241" s="13"/>
      <c r="AG1241" s="13"/>
      <c r="AH1241"/>
      <c r="AI1241"/>
      <c r="AJ1241"/>
      <c r="AK1241"/>
      <c r="AL1241"/>
      <c r="AM1241"/>
      <c r="AN1241"/>
      <c r="AO1241"/>
      <c r="AP1241"/>
      <c r="AQ1241"/>
      <c r="AR1241"/>
      <c r="AS1241"/>
      <c r="AT1241" s="12">
        <f>VLOOKUP($BR1241,Tables!$D$14:$I$27,2,FALSE)*W1241</f>
        <v>0</v>
      </c>
      <c r="AU1241" s="12">
        <f>VLOOKUP($BR1241,Tables!$D$14:$I$27,3,FALSE)</f>
        <v>0</v>
      </c>
      <c r="AV1241" s="12">
        <f>VLOOKUP($BR1241,Tables!$D$14:$I$27,4,FALSE)*W1241</f>
        <v>0</v>
      </c>
      <c r="AW1241" s="12">
        <f>VLOOKUP($BR1241,Tables!$D$14:$I$27,5,FALSE)*W1241</f>
        <v>0</v>
      </c>
      <c r="AX1241">
        <f>IF(ISERROR(VLOOKUP(V1241,Tables!$A$2:$B$27,2,FALSE))=TRUE,0,VLOOKUP(V1241,Tables!$A$2:$B$27,2,FALSE))*VLOOKUP(BR1241,Tables!$D$14:$J$27,7,FALSE)</f>
        <v>0</v>
      </c>
      <c r="AY1241">
        <f>IF(ISERROR(VLOOKUP(BS1241,Tables!$A$2:$B$31,2,FALSE))=TRUE,0,VLOOKUP(BS1241,Tables!$A$2:$B$31,2,FALSE))</f>
        <v>0</v>
      </c>
      <c r="AZ1241" s="12">
        <f>VLOOKUP($BR1241,Tables!$D$14:$K$27,8,FALSE)</f>
        <v>0</v>
      </c>
      <c r="BA1241" s="12">
        <f>IF(OR(BR1241="T150",BR1241="HYBT150"),W1241*Tables!$L$23,0)</f>
        <v>0</v>
      </c>
      <c r="BB1241" s="12">
        <f>IF(OR(BR1241="T200",BR1241="HYBT200"),W1241*Tables!$E$24,0)</f>
        <v>0</v>
      </c>
      <c r="BC1241" s="14">
        <f t="shared" si="259"/>
        <v>0</v>
      </c>
      <c r="BD1241" s="55" t="str">
        <f t="shared" si="270"/>
        <v/>
      </c>
      <c r="BE1241" s="55" t="str">
        <f t="shared" si="270"/>
        <v/>
      </c>
      <c r="BF1241" s="55" t="str">
        <f t="shared" si="270"/>
        <v/>
      </c>
      <c r="BG1241" s="55" t="str">
        <f t="shared" si="270"/>
        <v/>
      </c>
      <c r="BH1241" s="55" t="str">
        <f t="shared" si="270"/>
        <v/>
      </c>
      <c r="BI1241" s="55" t="str">
        <f t="shared" si="270"/>
        <v/>
      </c>
      <c r="BJ1241" s="55" t="str">
        <f t="shared" si="270"/>
        <v/>
      </c>
      <c r="BK1241" s="55" t="str">
        <f t="shared" si="270"/>
        <v/>
      </c>
      <c r="BL1241" s="55" t="str">
        <f t="shared" si="270"/>
        <v/>
      </c>
      <c r="BM1241" s="55" t="str">
        <f t="shared" si="270"/>
        <v/>
      </c>
      <c r="BN1241" s="55" t="str">
        <f t="shared" si="270"/>
        <v/>
      </c>
      <c r="BO1241" s="55" t="str">
        <f t="shared" si="270"/>
        <v/>
      </c>
      <c r="BP1241" s="55" t="str">
        <f t="shared" si="270"/>
        <v/>
      </c>
      <c r="BQ1241" s="55" t="str">
        <f t="shared" si="270"/>
        <v/>
      </c>
      <c r="BR1241" s="1" t="str">
        <f t="shared" si="260"/>
        <v>Base</v>
      </c>
      <c r="BS1241" s="1" t="str">
        <f t="shared" si="261"/>
        <v/>
      </c>
      <c r="BT1241" s="3">
        <f t="shared" si="262"/>
        <v>1</v>
      </c>
      <c r="BU1241" s="11">
        <f t="shared" si="263"/>
        <v>-0.94</v>
      </c>
      <c r="BV1241" s="11">
        <f t="shared" si="264"/>
        <v>-0.88</v>
      </c>
      <c r="BW1241" s="11">
        <f t="shared" si="265"/>
        <v>0</v>
      </c>
      <c r="BX1241" s="9">
        <f t="shared" si="266"/>
        <v>-0.94</v>
      </c>
      <c r="BY1241" s="9">
        <f t="shared" si="267"/>
        <v>-0.88</v>
      </c>
      <c r="BZ1241" s="9">
        <f t="shared" si="268"/>
        <v>2</v>
      </c>
    </row>
    <row r="1242" spans="1:78" ht="15.5" x14ac:dyDescent="0.35">
      <c r="A1242"/>
      <c r="B1242"/>
      <c r="C1242"/>
      <c r="D1242"/>
      <c r="E1242"/>
      <c r="F1242"/>
      <c r="G1242"/>
      <c r="H1242"/>
      <c r="I1242" s="13"/>
      <c r="J1242" s="13"/>
      <c r="K1242" s="13"/>
      <c r="L1242"/>
      <c r="M1242"/>
      <c r="N1242"/>
      <c r="O1242"/>
      <c r="P1242"/>
      <c r="Q1242"/>
      <c r="R1242"/>
      <c r="S1242"/>
      <c r="T1242"/>
      <c r="U1242"/>
      <c r="V1242"/>
      <c r="W1242"/>
      <c r="X1242"/>
      <c r="Y1242"/>
      <c r="Z1242"/>
      <c r="AA1242"/>
      <c r="AB1242"/>
      <c r="AC1242"/>
      <c r="AD1242"/>
      <c r="AE1242"/>
      <c r="AF1242" s="13"/>
      <c r="AG1242" s="13"/>
      <c r="AH1242"/>
      <c r="AI1242"/>
      <c r="AJ1242"/>
      <c r="AK1242"/>
      <c r="AL1242"/>
      <c r="AM1242"/>
      <c r="AN1242"/>
      <c r="AO1242"/>
      <c r="AP1242"/>
      <c r="AQ1242"/>
      <c r="AR1242"/>
      <c r="AS1242"/>
      <c r="AT1242" s="12">
        <f>VLOOKUP($BR1242,Tables!$D$14:$I$27,2,FALSE)*W1242</f>
        <v>0</v>
      </c>
      <c r="AU1242" s="12">
        <f>VLOOKUP($BR1242,Tables!$D$14:$I$27,3,FALSE)</f>
        <v>0</v>
      </c>
      <c r="AV1242" s="12">
        <f>VLOOKUP($BR1242,Tables!$D$14:$I$27,4,FALSE)*W1242</f>
        <v>0</v>
      </c>
      <c r="AW1242" s="12">
        <f>VLOOKUP($BR1242,Tables!$D$14:$I$27,5,FALSE)*W1242</f>
        <v>0</v>
      </c>
      <c r="AX1242">
        <f>IF(ISERROR(VLOOKUP(V1242,Tables!$A$2:$B$27,2,FALSE))=TRUE,0,VLOOKUP(V1242,Tables!$A$2:$B$27,2,FALSE))*VLOOKUP(BR1242,Tables!$D$14:$J$27,7,FALSE)</f>
        <v>0</v>
      </c>
      <c r="AY1242">
        <f>IF(ISERROR(VLOOKUP(BS1242,Tables!$A$2:$B$31,2,FALSE))=TRUE,0,VLOOKUP(BS1242,Tables!$A$2:$B$31,2,FALSE))</f>
        <v>0</v>
      </c>
      <c r="AZ1242" s="12">
        <f>VLOOKUP($BR1242,Tables!$D$14:$K$27,8,FALSE)</f>
        <v>0</v>
      </c>
      <c r="BA1242" s="12">
        <f>IF(OR(BR1242="T150",BR1242="HYBT150"),W1242*Tables!$L$23,0)</f>
        <v>0</v>
      </c>
      <c r="BB1242" s="12">
        <f>IF(OR(BR1242="T200",BR1242="HYBT200"),W1242*Tables!$E$24,0)</f>
        <v>0</v>
      </c>
      <c r="BC1242" s="14">
        <f t="shared" si="259"/>
        <v>0</v>
      </c>
      <c r="BD1242" s="55" t="str">
        <f t="shared" si="270"/>
        <v/>
      </c>
      <c r="BE1242" s="55" t="str">
        <f t="shared" si="270"/>
        <v/>
      </c>
      <c r="BF1242" s="55" t="str">
        <f t="shared" si="270"/>
        <v/>
      </c>
      <c r="BG1242" s="55" t="str">
        <f t="shared" si="270"/>
        <v/>
      </c>
      <c r="BH1242" s="55" t="str">
        <f t="shared" si="270"/>
        <v/>
      </c>
      <c r="BI1242" s="55" t="str">
        <f t="shared" si="270"/>
        <v/>
      </c>
      <c r="BJ1242" s="55" t="str">
        <f t="shared" si="270"/>
        <v/>
      </c>
      <c r="BK1242" s="55" t="str">
        <f t="shared" si="270"/>
        <v/>
      </c>
      <c r="BL1242" s="55" t="str">
        <f t="shared" si="270"/>
        <v/>
      </c>
      <c r="BM1242" s="55" t="str">
        <f t="shared" si="270"/>
        <v/>
      </c>
      <c r="BN1242" s="55" t="str">
        <f t="shared" si="270"/>
        <v/>
      </c>
      <c r="BO1242" s="55" t="str">
        <f t="shared" si="270"/>
        <v/>
      </c>
      <c r="BP1242" s="55" t="str">
        <f t="shared" si="270"/>
        <v/>
      </c>
      <c r="BQ1242" s="55" t="str">
        <f t="shared" si="270"/>
        <v/>
      </c>
      <c r="BR1242" s="1" t="str">
        <f t="shared" si="260"/>
        <v>Base</v>
      </c>
      <c r="BS1242" s="1" t="str">
        <f t="shared" si="261"/>
        <v/>
      </c>
      <c r="BT1242" s="3">
        <f t="shared" si="262"/>
        <v>1</v>
      </c>
      <c r="BU1242" s="11">
        <f t="shared" si="263"/>
        <v>-0.94</v>
      </c>
      <c r="BV1242" s="11">
        <f t="shared" si="264"/>
        <v>-0.88</v>
      </c>
      <c r="BW1242" s="11">
        <f t="shared" si="265"/>
        <v>0</v>
      </c>
      <c r="BX1242" s="9">
        <f t="shared" si="266"/>
        <v>-0.94</v>
      </c>
      <c r="BY1242" s="9">
        <f t="shared" si="267"/>
        <v>-0.88</v>
      </c>
      <c r="BZ1242" s="9">
        <f t="shared" si="268"/>
        <v>2</v>
      </c>
    </row>
    <row r="1243" spans="1:78" ht="15.5" x14ac:dyDescent="0.35">
      <c r="A1243"/>
      <c r="B1243"/>
      <c r="C1243"/>
      <c r="D1243"/>
      <c r="E1243"/>
      <c r="F1243"/>
      <c r="G1243"/>
      <c r="H1243"/>
      <c r="I1243" s="13"/>
      <c r="J1243" s="13"/>
      <c r="K1243" s="13"/>
      <c r="L1243"/>
      <c r="M1243"/>
      <c r="N1243"/>
      <c r="O1243"/>
      <c r="P1243"/>
      <c r="Q1243"/>
      <c r="R1243"/>
      <c r="S1243"/>
      <c r="T1243"/>
      <c r="U1243"/>
      <c r="V1243"/>
      <c r="W1243"/>
      <c r="X1243"/>
      <c r="Y1243"/>
      <c r="Z1243"/>
      <c r="AA1243"/>
      <c r="AB1243"/>
      <c r="AC1243"/>
      <c r="AD1243"/>
      <c r="AE1243"/>
      <c r="AF1243" s="13"/>
      <c r="AG1243" s="13"/>
      <c r="AH1243"/>
      <c r="AI1243"/>
      <c r="AJ1243"/>
      <c r="AK1243"/>
      <c r="AL1243"/>
      <c r="AM1243"/>
      <c r="AN1243"/>
      <c r="AO1243"/>
      <c r="AP1243"/>
      <c r="AQ1243"/>
      <c r="AR1243"/>
      <c r="AS1243"/>
      <c r="AT1243" s="12">
        <f>VLOOKUP($BR1243,Tables!$D$14:$I$27,2,FALSE)*W1243</f>
        <v>0</v>
      </c>
      <c r="AU1243" s="12">
        <f>VLOOKUP($BR1243,Tables!$D$14:$I$27,3,FALSE)</f>
        <v>0</v>
      </c>
      <c r="AV1243" s="12">
        <f>VLOOKUP($BR1243,Tables!$D$14:$I$27,4,FALSE)*W1243</f>
        <v>0</v>
      </c>
      <c r="AW1243" s="12">
        <f>VLOOKUP($BR1243,Tables!$D$14:$I$27,5,FALSE)*W1243</f>
        <v>0</v>
      </c>
      <c r="AX1243">
        <f>IF(ISERROR(VLOOKUP(V1243,Tables!$A$2:$B$27,2,FALSE))=TRUE,0,VLOOKUP(V1243,Tables!$A$2:$B$27,2,FALSE))*VLOOKUP(BR1243,Tables!$D$14:$J$27,7,FALSE)</f>
        <v>0</v>
      </c>
      <c r="AY1243">
        <f>IF(ISERROR(VLOOKUP(BS1243,Tables!$A$2:$B$31,2,FALSE))=TRUE,0,VLOOKUP(BS1243,Tables!$A$2:$B$31,2,FALSE))</f>
        <v>0</v>
      </c>
      <c r="AZ1243" s="12">
        <f>VLOOKUP($BR1243,Tables!$D$14:$K$27,8,FALSE)</f>
        <v>0</v>
      </c>
      <c r="BA1243" s="12">
        <f>IF(OR(BR1243="T150",BR1243="HYBT150"),W1243*Tables!$L$23,0)</f>
        <v>0</v>
      </c>
      <c r="BB1243" s="12">
        <f>IF(OR(BR1243="T200",BR1243="HYBT200"),W1243*Tables!$E$24,0)</f>
        <v>0</v>
      </c>
      <c r="BC1243" s="14">
        <f t="shared" si="259"/>
        <v>0</v>
      </c>
      <c r="BD1243" s="55" t="str">
        <f t="shared" si="270"/>
        <v/>
      </c>
      <c r="BE1243" s="55" t="str">
        <f t="shared" si="270"/>
        <v/>
      </c>
      <c r="BF1243" s="55" t="str">
        <f t="shared" si="270"/>
        <v/>
      </c>
      <c r="BG1243" s="55" t="str">
        <f t="shared" si="270"/>
        <v/>
      </c>
      <c r="BH1243" s="55" t="str">
        <f t="shared" si="270"/>
        <v/>
      </c>
      <c r="BI1243" s="55" t="str">
        <f t="shared" si="270"/>
        <v/>
      </c>
      <c r="BJ1243" s="55" t="str">
        <f t="shared" si="270"/>
        <v/>
      </c>
      <c r="BK1243" s="55" t="str">
        <f t="shared" si="270"/>
        <v/>
      </c>
      <c r="BL1243" s="55" t="str">
        <f t="shared" si="270"/>
        <v/>
      </c>
      <c r="BM1243" s="55" t="str">
        <f t="shared" si="270"/>
        <v/>
      </c>
      <c r="BN1243" s="55" t="str">
        <f t="shared" si="270"/>
        <v/>
      </c>
      <c r="BO1243" s="55" t="str">
        <f t="shared" si="270"/>
        <v/>
      </c>
      <c r="BP1243" s="55" t="str">
        <f t="shared" si="270"/>
        <v/>
      </c>
      <c r="BQ1243" s="55" t="str">
        <f t="shared" si="270"/>
        <v/>
      </c>
      <c r="BR1243" s="1" t="str">
        <f t="shared" si="260"/>
        <v>Base</v>
      </c>
      <c r="BS1243" s="1" t="str">
        <f t="shared" si="261"/>
        <v/>
      </c>
      <c r="BT1243" s="3">
        <f t="shared" si="262"/>
        <v>1</v>
      </c>
      <c r="BU1243" s="11">
        <f t="shared" si="263"/>
        <v>-0.94</v>
      </c>
      <c r="BV1243" s="11">
        <f t="shared" si="264"/>
        <v>-0.88</v>
      </c>
      <c r="BW1243" s="11">
        <f t="shared" si="265"/>
        <v>0</v>
      </c>
      <c r="BX1243" s="9">
        <f t="shared" si="266"/>
        <v>-0.94</v>
      </c>
      <c r="BY1243" s="9">
        <f t="shared" si="267"/>
        <v>-0.88</v>
      </c>
      <c r="BZ1243" s="9">
        <f t="shared" si="268"/>
        <v>2</v>
      </c>
    </row>
    <row r="1244" spans="1:78" ht="15.5" x14ac:dyDescent="0.35">
      <c r="A1244"/>
      <c r="B1244"/>
      <c r="C1244"/>
      <c r="D1244"/>
      <c r="E1244"/>
      <c r="F1244"/>
      <c r="G1244"/>
      <c r="H1244"/>
      <c r="I1244" s="13"/>
      <c r="J1244" s="13"/>
      <c r="K1244" s="13"/>
      <c r="L1244"/>
      <c r="M1244"/>
      <c r="N1244"/>
      <c r="O1244"/>
      <c r="P1244"/>
      <c r="Q1244"/>
      <c r="R1244"/>
      <c r="S1244"/>
      <c r="T1244"/>
      <c r="U1244"/>
      <c r="V1244"/>
      <c r="W1244"/>
      <c r="X1244"/>
      <c r="Y1244"/>
      <c r="Z1244"/>
      <c r="AA1244"/>
      <c r="AB1244"/>
      <c r="AC1244"/>
      <c r="AD1244"/>
      <c r="AE1244"/>
      <c r="AF1244" s="13"/>
      <c r="AG1244" s="13"/>
      <c r="AH1244"/>
      <c r="AI1244"/>
      <c r="AJ1244"/>
      <c r="AK1244"/>
      <c r="AL1244"/>
      <c r="AM1244"/>
      <c r="AN1244"/>
      <c r="AO1244"/>
      <c r="AP1244"/>
      <c r="AQ1244"/>
      <c r="AR1244"/>
      <c r="AS1244"/>
      <c r="AT1244" s="12">
        <f>VLOOKUP($BR1244,Tables!$D$14:$I$27,2,FALSE)*W1244</f>
        <v>0</v>
      </c>
      <c r="AU1244" s="12">
        <f>VLOOKUP($BR1244,Tables!$D$14:$I$27,3,FALSE)</f>
        <v>0</v>
      </c>
      <c r="AV1244" s="12">
        <f>VLOOKUP($BR1244,Tables!$D$14:$I$27,4,FALSE)*W1244</f>
        <v>0</v>
      </c>
      <c r="AW1244" s="12">
        <f>VLOOKUP($BR1244,Tables!$D$14:$I$27,5,FALSE)*W1244</f>
        <v>0</v>
      </c>
      <c r="AX1244">
        <f>IF(ISERROR(VLOOKUP(V1244,Tables!$A$2:$B$27,2,FALSE))=TRUE,0,VLOOKUP(V1244,Tables!$A$2:$B$27,2,FALSE))*VLOOKUP(BR1244,Tables!$D$14:$J$27,7,FALSE)</f>
        <v>0</v>
      </c>
      <c r="AY1244">
        <f>IF(ISERROR(VLOOKUP(BS1244,Tables!$A$2:$B$31,2,FALSE))=TRUE,0,VLOOKUP(BS1244,Tables!$A$2:$B$31,2,FALSE))</f>
        <v>0</v>
      </c>
      <c r="AZ1244" s="12">
        <f>VLOOKUP($BR1244,Tables!$D$14:$K$27,8,FALSE)</f>
        <v>0</v>
      </c>
      <c r="BA1244" s="12">
        <f>IF(OR(BR1244="T150",BR1244="HYBT150"),W1244*Tables!$L$23,0)</f>
        <v>0</v>
      </c>
      <c r="BB1244" s="12">
        <f>IF(OR(BR1244="T200",BR1244="HYBT200"),W1244*Tables!$E$24,0)</f>
        <v>0</v>
      </c>
      <c r="BC1244" s="14">
        <f t="shared" si="259"/>
        <v>0</v>
      </c>
      <c r="BD1244" s="55" t="str">
        <f t="shared" si="270"/>
        <v/>
      </c>
      <c r="BE1244" s="55" t="str">
        <f t="shared" si="270"/>
        <v/>
      </c>
      <c r="BF1244" s="55" t="str">
        <f t="shared" si="270"/>
        <v/>
      </c>
      <c r="BG1244" s="55" t="str">
        <f t="shared" si="270"/>
        <v/>
      </c>
      <c r="BH1244" s="55" t="str">
        <f t="shared" si="270"/>
        <v/>
      </c>
      <c r="BI1244" s="55" t="str">
        <f t="shared" si="270"/>
        <v/>
      </c>
      <c r="BJ1244" s="55" t="str">
        <f t="shared" si="270"/>
        <v/>
      </c>
      <c r="BK1244" s="55" t="str">
        <f t="shared" si="270"/>
        <v/>
      </c>
      <c r="BL1244" s="55" t="str">
        <f t="shared" si="270"/>
        <v/>
      </c>
      <c r="BM1244" s="55" t="str">
        <f t="shared" si="270"/>
        <v/>
      </c>
      <c r="BN1244" s="55" t="str">
        <f t="shared" si="270"/>
        <v/>
      </c>
      <c r="BO1244" s="55" t="str">
        <f t="shared" si="270"/>
        <v/>
      </c>
      <c r="BP1244" s="55" t="str">
        <f t="shared" si="270"/>
        <v/>
      </c>
      <c r="BQ1244" s="55" t="str">
        <f t="shared" si="270"/>
        <v/>
      </c>
      <c r="BR1244" s="1" t="str">
        <f t="shared" si="260"/>
        <v>Base</v>
      </c>
      <c r="BS1244" s="1" t="str">
        <f t="shared" si="261"/>
        <v/>
      </c>
      <c r="BT1244" s="3">
        <f t="shared" si="262"/>
        <v>1</v>
      </c>
      <c r="BU1244" s="11">
        <f t="shared" si="263"/>
        <v>-0.94</v>
      </c>
      <c r="BV1244" s="11">
        <f t="shared" si="264"/>
        <v>-0.88</v>
      </c>
      <c r="BW1244" s="11">
        <f t="shared" si="265"/>
        <v>0</v>
      </c>
      <c r="BX1244" s="9">
        <f t="shared" si="266"/>
        <v>-0.94</v>
      </c>
      <c r="BY1244" s="9">
        <f t="shared" si="267"/>
        <v>-0.88</v>
      </c>
      <c r="BZ1244" s="9">
        <f t="shared" si="268"/>
        <v>2</v>
      </c>
    </row>
    <row r="1245" spans="1:78" ht="15.5" x14ac:dyDescent="0.35">
      <c r="A1245"/>
      <c r="B1245"/>
      <c r="C1245"/>
      <c r="D1245"/>
      <c r="E1245"/>
      <c r="F1245"/>
      <c r="G1245"/>
      <c r="H1245"/>
      <c r="I1245" s="13"/>
      <c r="J1245" s="13"/>
      <c r="K1245" s="13"/>
      <c r="L1245"/>
      <c r="M1245"/>
      <c r="N1245"/>
      <c r="O1245"/>
      <c r="P1245"/>
      <c r="Q1245"/>
      <c r="R1245"/>
      <c r="S1245"/>
      <c r="T1245"/>
      <c r="U1245"/>
      <c r="V1245"/>
      <c r="W1245"/>
      <c r="X1245"/>
      <c r="Y1245"/>
      <c r="Z1245"/>
      <c r="AA1245"/>
      <c r="AB1245"/>
      <c r="AC1245"/>
      <c r="AD1245"/>
      <c r="AE1245"/>
      <c r="AF1245" s="13"/>
      <c r="AG1245" s="13"/>
      <c r="AH1245"/>
      <c r="AI1245"/>
      <c r="AJ1245"/>
      <c r="AK1245"/>
      <c r="AL1245"/>
      <c r="AM1245"/>
      <c r="AN1245"/>
      <c r="AO1245"/>
      <c r="AP1245"/>
      <c r="AQ1245"/>
      <c r="AR1245"/>
      <c r="AS1245"/>
      <c r="AT1245" s="12">
        <f>VLOOKUP($BR1245,Tables!$D$14:$I$27,2,FALSE)*W1245</f>
        <v>0</v>
      </c>
      <c r="AU1245" s="12">
        <f>VLOOKUP($BR1245,Tables!$D$14:$I$27,3,FALSE)</f>
        <v>0</v>
      </c>
      <c r="AV1245" s="12">
        <f>VLOOKUP($BR1245,Tables!$D$14:$I$27,4,FALSE)*W1245</f>
        <v>0</v>
      </c>
      <c r="AW1245" s="12">
        <f>VLOOKUP($BR1245,Tables!$D$14:$I$27,5,FALSE)*W1245</f>
        <v>0</v>
      </c>
      <c r="AX1245">
        <f>IF(ISERROR(VLOOKUP(V1245,Tables!$A$2:$B$27,2,FALSE))=TRUE,0,VLOOKUP(V1245,Tables!$A$2:$B$27,2,FALSE))*VLOOKUP(BR1245,Tables!$D$14:$J$27,7,FALSE)</f>
        <v>0</v>
      </c>
      <c r="AY1245">
        <f>IF(ISERROR(VLOOKUP(BS1245,Tables!$A$2:$B$31,2,FALSE))=TRUE,0,VLOOKUP(BS1245,Tables!$A$2:$B$31,2,FALSE))</f>
        <v>0</v>
      </c>
      <c r="AZ1245" s="12">
        <f>VLOOKUP($BR1245,Tables!$D$14:$K$27,8,FALSE)</f>
        <v>0</v>
      </c>
      <c r="BA1245" s="12">
        <f>IF(OR(BR1245="T150",BR1245="HYBT150"),W1245*Tables!$L$23,0)</f>
        <v>0</v>
      </c>
      <c r="BB1245" s="12">
        <f>IF(OR(BR1245="T200",BR1245="HYBT200"),W1245*Tables!$E$24,0)</f>
        <v>0</v>
      </c>
      <c r="BC1245" s="14">
        <f t="shared" si="259"/>
        <v>0</v>
      </c>
      <c r="BD1245" s="55" t="str">
        <f t="shared" si="270"/>
        <v/>
      </c>
      <c r="BE1245" s="55" t="str">
        <f t="shared" si="270"/>
        <v/>
      </c>
      <c r="BF1245" s="55" t="str">
        <f t="shared" si="270"/>
        <v/>
      </c>
      <c r="BG1245" s="55" t="str">
        <f t="shared" si="270"/>
        <v/>
      </c>
      <c r="BH1245" s="55" t="str">
        <f t="shared" si="270"/>
        <v/>
      </c>
      <c r="BI1245" s="55" t="str">
        <f t="shared" si="270"/>
        <v/>
      </c>
      <c r="BJ1245" s="55" t="str">
        <f t="shared" si="270"/>
        <v/>
      </c>
      <c r="BK1245" s="55" t="str">
        <f t="shared" si="270"/>
        <v/>
      </c>
      <c r="BL1245" s="55" t="str">
        <f t="shared" si="270"/>
        <v/>
      </c>
      <c r="BM1245" s="55" t="str">
        <f t="shared" si="270"/>
        <v/>
      </c>
      <c r="BN1245" s="55" t="str">
        <f t="shared" si="270"/>
        <v/>
      </c>
      <c r="BO1245" s="55" t="str">
        <f t="shared" si="270"/>
        <v/>
      </c>
      <c r="BP1245" s="55" t="str">
        <f t="shared" si="270"/>
        <v/>
      </c>
      <c r="BQ1245" s="55" t="str">
        <f t="shared" si="270"/>
        <v/>
      </c>
      <c r="BR1245" s="1" t="str">
        <f t="shared" si="260"/>
        <v>Base</v>
      </c>
      <c r="BS1245" s="1" t="str">
        <f t="shared" si="261"/>
        <v/>
      </c>
      <c r="BT1245" s="3">
        <f t="shared" si="262"/>
        <v>1</v>
      </c>
      <c r="BU1245" s="11">
        <f t="shared" si="263"/>
        <v>-0.94</v>
      </c>
      <c r="BV1245" s="11">
        <f t="shared" si="264"/>
        <v>-0.88</v>
      </c>
      <c r="BW1245" s="11">
        <f t="shared" si="265"/>
        <v>0</v>
      </c>
      <c r="BX1245" s="9">
        <f t="shared" si="266"/>
        <v>-0.94</v>
      </c>
      <c r="BY1245" s="9">
        <f t="shared" si="267"/>
        <v>-0.88</v>
      </c>
      <c r="BZ1245" s="9">
        <f t="shared" si="268"/>
        <v>2</v>
      </c>
    </row>
    <row r="1246" spans="1:78" ht="15.5" x14ac:dyDescent="0.35">
      <c r="A1246"/>
      <c r="B1246"/>
      <c r="C1246"/>
      <c r="D1246"/>
      <c r="E1246"/>
      <c r="F1246"/>
      <c r="G1246"/>
      <c r="H1246"/>
      <c r="I1246" s="13"/>
      <c r="J1246" s="13"/>
      <c r="K1246" s="13"/>
      <c r="L1246"/>
      <c r="M1246"/>
      <c r="N1246"/>
      <c r="O1246"/>
      <c r="P1246"/>
      <c r="Q1246"/>
      <c r="R1246"/>
      <c r="S1246"/>
      <c r="T1246"/>
      <c r="U1246"/>
      <c r="V1246"/>
      <c r="W1246"/>
      <c r="X1246"/>
      <c r="Y1246"/>
      <c r="Z1246"/>
      <c r="AA1246"/>
      <c r="AB1246"/>
      <c r="AC1246"/>
      <c r="AD1246"/>
      <c r="AE1246"/>
      <c r="AF1246" s="13"/>
      <c r="AG1246" s="13"/>
      <c r="AH1246"/>
      <c r="AI1246"/>
      <c r="AJ1246"/>
      <c r="AK1246"/>
      <c r="AL1246"/>
      <c r="AM1246"/>
      <c r="AN1246"/>
      <c r="AO1246"/>
      <c r="AP1246"/>
      <c r="AQ1246"/>
      <c r="AR1246"/>
      <c r="AS1246"/>
      <c r="AT1246" s="12">
        <f>VLOOKUP($BR1246,Tables!$D$14:$I$27,2,FALSE)*W1246</f>
        <v>0</v>
      </c>
      <c r="AU1246" s="12">
        <f>VLOOKUP($BR1246,Tables!$D$14:$I$27,3,FALSE)</f>
        <v>0</v>
      </c>
      <c r="AV1246" s="12">
        <f>VLOOKUP($BR1246,Tables!$D$14:$I$27,4,FALSE)*W1246</f>
        <v>0</v>
      </c>
      <c r="AW1246" s="12">
        <f>VLOOKUP($BR1246,Tables!$D$14:$I$27,5,FALSE)*W1246</f>
        <v>0</v>
      </c>
      <c r="AX1246">
        <f>IF(ISERROR(VLOOKUP(V1246,Tables!$A$2:$B$27,2,FALSE))=TRUE,0,VLOOKUP(V1246,Tables!$A$2:$B$27,2,FALSE))*VLOOKUP(BR1246,Tables!$D$14:$J$27,7,FALSE)</f>
        <v>0</v>
      </c>
      <c r="AY1246">
        <f>IF(ISERROR(VLOOKUP(BS1246,Tables!$A$2:$B$31,2,FALSE))=TRUE,0,VLOOKUP(BS1246,Tables!$A$2:$B$31,2,FALSE))</f>
        <v>0</v>
      </c>
      <c r="AZ1246" s="12">
        <f>VLOOKUP($BR1246,Tables!$D$14:$K$27,8,FALSE)</f>
        <v>0</v>
      </c>
      <c r="BA1246" s="12">
        <f>IF(OR(BR1246="T150",BR1246="HYBT150"),W1246*Tables!$L$23,0)</f>
        <v>0</v>
      </c>
      <c r="BB1246" s="12">
        <f>IF(OR(BR1246="T200",BR1246="HYBT200"),W1246*Tables!$E$24,0)</f>
        <v>0</v>
      </c>
      <c r="BC1246" s="14">
        <f t="shared" si="259"/>
        <v>0</v>
      </c>
      <c r="BD1246" s="55" t="str">
        <f t="shared" si="270"/>
        <v/>
      </c>
      <c r="BE1246" s="55" t="str">
        <f t="shared" si="270"/>
        <v/>
      </c>
      <c r="BF1246" s="55" t="str">
        <f t="shared" si="270"/>
        <v/>
      </c>
      <c r="BG1246" s="55" t="str">
        <f t="shared" si="270"/>
        <v/>
      </c>
      <c r="BH1246" s="55" t="str">
        <f t="shared" si="270"/>
        <v/>
      </c>
      <c r="BI1246" s="55" t="str">
        <f t="shared" si="270"/>
        <v/>
      </c>
      <c r="BJ1246" s="55" t="str">
        <f t="shared" si="270"/>
        <v/>
      </c>
      <c r="BK1246" s="55" t="str">
        <f t="shared" si="270"/>
        <v/>
      </c>
      <c r="BL1246" s="55" t="str">
        <f t="shared" si="270"/>
        <v/>
      </c>
      <c r="BM1246" s="55" t="str">
        <f t="shared" si="270"/>
        <v/>
      </c>
      <c r="BN1246" s="55" t="str">
        <f t="shared" si="270"/>
        <v/>
      </c>
      <c r="BO1246" s="55" t="str">
        <f t="shared" si="270"/>
        <v/>
      </c>
      <c r="BP1246" s="55" t="str">
        <f t="shared" si="270"/>
        <v/>
      </c>
      <c r="BQ1246" s="55" t="str">
        <f t="shared" si="270"/>
        <v/>
      </c>
      <c r="BR1246" s="1" t="str">
        <f t="shared" si="260"/>
        <v>Base</v>
      </c>
      <c r="BS1246" s="1" t="str">
        <f t="shared" si="261"/>
        <v/>
      </c>
      <c r="BT1246" s="3">
        <f t="shared" si="262"/>
        <v>1</v>
      </c>
      <c r="BU1246" s="11">
        <f t="shared" si="263"/>
        <v>-0.94</v>
      </c>
      <c r="BV1246" s="11">
        <f t="shared" si="264"/>
        <v>-0.88</v>
      </c>
      <c r="BW1246" s="11">
        <f t="shared" si="265"/>
        <v>0</v>
      </c>
      <c r="BX1246" s="9">
        <f t="shared" si="266"/>
        <v>-0.94</v>
      </c>
      <c r="BY1246" s="9">
        <f t="shared" si="267"/>
        <v>-0.88</v>
      </c>
      <c r="BZ1246" s="9">
        <f t="shared" si="268"/>
        <v>2</v>
      </c>
    </row>
    <row r="1247" spans="1:78" ht="15.5" x14ac:dyDescent="0.35">
      <c r="A1247"/>
      <c r="B1247"/>
      <c r="C1247"/>
      <c r="D1247"/>
      <c r="E1247"/>
      <c r="F1247"/>
      <c r="G1247"/>
      <c r="H1247"/>
      <c r="I1247" s="13"/>
      <c r="J1247" s="13"/>
      <c r="K1247" s="13"/>
      <c r="L1247"/>
      <c r="M1247"/>
      <c r="N1247"/>
      <c r="O1247"/>
      <c r="P1247"/>
      <c r="Q1247"/>
      <c r="R1247"/>
      <c r="S1247"/>
      <c r="T1247"/>
      <c r="U1247"/>
      <c r="V1247"/>
      <c r="W1247"/>
      <c r="X1247"/>
      <c r="Y1247"/>
      <c r="Z1247"/>
      <c r="AA1247"/>
      <c r="AB1247"/>
      <c r="AC1247"/>
      <c r="AD1247"/>
      <c r="AE1247"/>
      <c r="AF1247" s="13"/>
      <c r="AG1247" s="13"/>
      <c r="AH1247"/>
      <c r="AI1247"/>
      <c r="AJ1247"/>
      <c r="AK1247"/>
      <c r="AL1247"/>
      <c r="AM1247"/>
      <c r="AN1247"/>
      <c r="AO1247"/>
      <c r="AP1247"/>
      <c r="AQ1247"/>
      <c r="AR1247"/>
      <c r="AS1247"/>
      <c r="AT1247" s="12">
        <f>VLOOKUP($BR1247,Tables!$D$14:$I$27,2,FALSE)*W1247</f>
        <v>0</v>
      </c>
      <c r="AU1247" s="12">
        <f>VLOOKUP($BR1247,Tables!$D$14:$I$27,3,FALSE)</f>
        <v>0</v>
      </c>
      <c r="AV1247" s="12">
        <f>VLOOKUP($BR1247,Tables!$D$14:$I$27,4,FALSE)*W1247</f>
        <v>0</v>
      </c>
      <c r="AW1247" s="12">
        <f>VLOOKUP($BR1247,Tables!$D$14:$I$27,5,FALSE)*W1247</f>
        <v>0</v>
      </c>
      <c r="AX1247">
        <f>IF(ISERROR(VLOOKUP(V1247,Tables!$A$2:$B$27,2,FALSE))=TRUE,0,VLOOKUP(V1247,Tables!$A$2:$B$27,2,FALSE))*VLOOKUP(BR1247,Tables!$D$14:$J$27,7,FALSE)</f>
        <v>0</v>
      </c>
      <c r="AY1247">
        <f>IF(ISERROR(VLOOKUP(BS1247,Tables!$A$2:$B$31,2,FALSE))=TRUE,0,VLOOKUP(BS1247,Tables!$A$2:$B$31,2,FALSE))</f>
        <v>0</v>
      </c>
      <c r="AZ1247" s="12">
        <f>VLOOKUP($BR1247,Tables!$D$14:$K$27,8,FALSE)</f>
        <v>0</v>
      </c>
      <c r="BA1247" s="12">
        <f>IF(OR(BR1247="T150",BR1247="HYBT150"),W1247*Tables!$L$23,0)</f>
        <v>0</v>
      </c>
      <c r="BB1247" s="12">
        <f>IF(OR(BR1247="T200",BR1247="HYBT200"),W1247*Tables!$E$24,0)</f>
        <v>0</v>
      </c>
      <c r="BC1247" s="14">
        <f t="shared" si="259"/>
        <v>0</v>
      </c>
      <c r="BD1247" s="55" t="str">
        <f t="shared" si="270"/>
        <v/>
      </c>
      <c r="BE1247" s="55" t="str">
        <f t="shared" si="270"/>
        <v/>
      </c>
      <c r="BF1247" s="55" t="str">
        <f t="shared" si="270"/>
        <v/>
      </c>
      <c r="BG1247" s="55" t="str">
        <f t="shared" si="270"/>
        <v/>
      </c>
      <c r="BH1247" s="55" t="str">
        <f t="shared" si="270"/>
        <v/>
      </c>
      <c r="BI1247" s="55" t="str">
        <f t="shared" si="270"/>
        <v/>
      </c>
      <c r="BJ1247" s="55" t="str">
        <f t="shared" si="270"/>
        <v/>
      </c>
      <c r="BK1247" s="55" t="str">
        <f t="shared" si="270"/>
        <v/>
      </c>
      <c r="BL1247" s="55" t="str">
        <f t="shared" si="270"/>
        <v/>
      </c>
      <c r="BM1247" s="55" t="str">
        <f t="shared" si="270"/>
        <v/>
      </c>
      <c r="BN1247" s="55" t="str">
        <f t="shared" si="270"/>
        <v/>
      </c>
      <c r="BO1247" s="55" t="str">
        <f t="shared" si="270"/>
        <v/>
      </c>
      <c r="BP1247" s="55" t="str">
        <f t="shared" si="270"/>
        <v/>
      </c>
      <c r="BQ1247" s="55" t="str">
        <f t="shared" si="270"/>
        <v/>
      </c>
      <c r="BR1247" s="1" t="str">
        <f t="shared" si="260"/>
        <v>Base</v>
      </c>
      <c r="BS1247" s="1" t="str">
        <f t="shared" si="261"/>
        <v/>
      </c>
      <c r="BT1247" s="3">
        <f t="shared" si="262"/>
        <v>1</v>
      </c>
      <c r="BU1247" s="11">
        <f t="shared" si="263"/>
        <v>-0.94</v>
      </c>
      <c r="BV1247" s="11">
        <f t="shared" si="264"/>
        <v>-0.88</v>
      </c>
      <c r="BW1247" s="11">
        <f t="shared" si="265"/>
        <v>0</v>
      </c>
      <c r="BX1247" s="9">
        <f t="shared" si="266"/>
        <v>-0.94</v>
      </c>
      <c r="BY1247" s="9">
        <f t="shared" si="267"/>
        <v>-0.88</v>
      </c>
      <c r="BZ1247" s="9">
        <f t="shared" si="268"/>
        <v>2</v>
      </c>
    </row>
    <row r="1248" spans="1:78" ht="15.5" x14ac:dyDescent="0.35">
      <c r="A1248"/>
      <c r="B1248"/>
      <c r="C1248"/>
      <c r="D1248"/>
      <c r="E1248"/>
      <c r="F1248"/>
      <c r="G1248"/>
      <c r="H1248"/>
      <c r="I1248" s="13"/>
      <c r="J1248" s="13"/>
      <c r="K1248" s="13"/>
      <c r="L1248"/>
      <c r="M1248"/>
      <c r="N1248"/>
      <c r="O1248"/>
      <c r="P1248"/>
      <c r="Q1248"/>
      <c r="R1248"/>
      <c r="S1248"/>
      <c r="T1248"/>
      <c r="U1248"/>
      <c r="V1248"/>
      <c r="W1248"/>
      <c r="X1248"/>
      <c r="Y1248"/>
      <c r="Z1248"/>
      <c r="AA1248"/>
      <c r="AB1248"/>
      <c r="AC1248"/>
      <c r="AD1248"/>
      <c r="AE1248"/>
      <c r="AF1248" s="13"/>
      <c r="AG1248" s="13"/>
      <c r="AH1248"/>
      <c r="AI1248"/>
      <c r="AJ1248"/>
      <c r="AK1248"/>
      <c r="AL1248"/>
      <c r="AM1248"/>
      <c r="AN1248"/>
      <c r="AO1248"/>
      <c r="AP1248"/>
      <c r="AQ1248"/>
      <c r="AR1248"/>
      <c r="AS1248"/>
      <c r="AT1248" s="12">
        <f>VLOOKUP($BR1248,Tables!$D$14:$I$27,2,FALSE)*W1248</f>
        <v>0</v>
      </c>
      <c r="AU1248" s="12">
        <f>VLOOKUP($BR1248,Tables!$D$14:$I$27,3,FALSE)</f>
        <v>0</v>
      </c>
      <c r="AV1248" s="12">
        <f>VLOOKUP($BR1248,Tables!$D$14:$I$27,4,FALSE)*W1248</f>
        <v>0</v>
      </c>
      <c r="AW1248" s="12">
        <f>VLOOKUP($BR1248,Tables!$D$14:$I$27,5,FALSE)*W1248</f>
        <v>0</v>
      </c>
      <c r="AX1248">
        <f>IF(ISERROR(VLOOKUP(V1248,Tables!$A$2:$B$27,2,FALSE))=TRUE,0,VLOOKUP(V1248,Tables!$A$2:$B$27,2,FALSE))*VLOOKUP(BR1248,Tables!$D$14:$J$27,7,FALSE)</f>
        <v>0</v>
      </c>
      <c r="AY1248">
        <f>IF(ISERROR(VLOOKUP(BS1248,Tables!$A$2:$B$31,2,FALSE))=TRUE,0,VLOOKUP(BS1248,Tables!$A$2:$B$31,2,FALSE))</f>
        <v>0</v>
      </c>
      <c r="AZ1248" s="12">
        <f>VLOOKUP($BR1248,Tables!$D$14:$K$27,8,FALSE)</f>
        <v>0</v>
      </c>
      <c r="BA1248" s="12">
        <f>IF(OR(BR1248="T150",BR1248="HYBT150"),W1248*Tables!$L$23,0)</f>
        <v>0</v>
      </c>
      <c r="BB1248" s="12">
        <f>IF(OR(BR1248="T200",BR1248="HYBT200"),W1248*Tables!$E$24,0)</f>
        <v>0</v>
      </c>
      <c r="BC1248" s="14">
        <f t="shared" si="259"/>
        <v>0</v>
      </c>
      <c r="BD1248" s="55" t="str">
        <f t="shared" si="270"/>
        <v/>
      </c>
      <c r="BE1248" s="55" t="str">
        <f t="shared" si="270"/>
        <v/>
      </c>
      <c r="BF1248" s="55" t="str">
        <f t="shared" si="270"/>
        <v/>
      </c>
      <c r="BG1248" s="55" t="str">
        <f t="shared" si="270"/>
        <v/>
      </c>
      <c r="BH1248" s="55" t="str">
        <f t="shared" si="270"/>
        <v/>
      </c>
      <c r="BI1248" s="55" t="str">
        <f t="shared" si="270"/>
        <v/>
      </c>
      <c r="BJ1248" s="55" t="str">
        <f t="shared" si="270"/>
        <v/>
      </c>
      <c r="BK1248" s="55" t="str">
        <f t="shared" si="270"/>
        <v/>
      </c>
      <c r="BL1248" s="55" t="str">
        <f t="shared" si="270"/>
        <v/>
      </c>
      <c r="BM1248" s="55" t="str">
        <f t="shared" si="270"/>
        <v/>
      </c>
      <c r="BN1248" s="55" t="str">
        <f t="shared" si="270"/>
        <v/>
      </c>
      <c r="BO1248" s="55" t="str">
        <f t="shared" si="270"/>
        <v/>
      </c>
      <c r="BP1248" s="55" t="str">
        <f t="shared" si="270"/>
        <v/>
      </c>
      <c r="BQ1248" s="55" t="str">
        <f t="shared" si="270"/>
        <v/>
      </c>
      <c r="BR1248" s="1" t="str">
        <f t="shared" si="260"/>
        <v>Base</v>
      </c>
      <c r="BS1248" s="1" t="str">
        <f t="shared" si="261"/>
        <v/>
      </c>
      <c r="BT1248" s="3">
        <f t="shared" si="262"/>
        <v>1</v>
      </c>
      <c r="BU1248" s="11">
        <f t="shared" si="263"/>
        <v>-0.94</v>
      </c>
      <c r="BV1248" s="11">
        <f t="shared" si="264"/>
        <v>-0.88</v>
      </c>
      <c r="BW1248" s="11">
        <f t="shared" si="265"/>
        <v>0</v>
      </c>
      <c r="BX1248" s="9">
        <f t="shared" si="266"/>
        <v>-0.94</v>
      </c>
      <c r="BY1248" s="9">
        <f t="shared" si="267"/>
        <v>-0.88</v>
      </c>
      <c r="BZ1248" s="9">
        <f t="shared" si="268"/>
        <v>2</v>
      </c>
    </row>
    <row r="1249" spans="1:78" ht="15.5" x14ac:dyDescent="0.35">
      <c r="A1249"/>
      <c r="B1249"/>
      <c r="C1249"/>
      <c r="D1249"/>
      <c r="E1249"/>
      <c r="F1249"/>
      <c r="G1249"/>
      <c r="H1249"/>
      <c r="I1249" s="13"/>
      <c r="J1249" s="13"/>
      <c r="K1249" s="13"/>
      <c r="L1249"/>
      <c r="M1249"/>
      <c r="N1249"/>
      <c r="O1249"/>
      <c r="P1249"/>
      <c r="Q1249"/>
      <c r="R1249"/>
      <c r="S1249"/>
      <c r="T1249"/>
      <c r="U1249"/>
      <c r="V1249"/>
      <c r="W1249"/>
      <c r="X1249"/>
      <c r="Y1249"/>
      <c r="Z1249"/>
      <c r="AA1249"/>
      <c r="AB1249"/>
      <c r="AC1249"/>
      <c r="AD1249"/>
      <c r="AE1249"/>
      <c r="AF1249" s="13"/>
      <c r="AG1249" s="13"/>
      <c r="AH1249"/>
      <c r="AI1249"/>
      <c r="AJ1249"/>
      <c r="AK1249"/>
      <c r="AL1249"/>
      <c r="AM1249"/>
      <c r="AN1249"/>
      <c r="AO1249"/>
      <c r="AP1249"/>
      <c r="AQ1249"/>
      <c r="AR1249"/>
      <c r="AS1249"/>
      <c r="AT1249" s="12">
        <f>VLOOKUP($BR1249,Tables!$D$14:$I$27,2,FALSE)*W1249</f>
        <v>0</v>
      </c>
      <c r="AU1249" s="12">
        <f>VLOOKUP($BR1249,Tables!$D$14:$I$27,3,FALSE)</f>
        <v>0</v>
      </c>
      <c r="AV1249" s="12">
        <f>VLOOKUP($BR1249,Tables!$D$14:$I$27,4,FALSE)*W1249</f>
        <v>0</v>
      </c>
      <c r="AW1249" s="12">
        <f>VLOOKUP($BR1249,Tables!$D$14:$I$27,5,FALSE)*W1249</f>
        <v>0</v>
      </c>
      <c r="AX1249">
        <f>IF(ISERROR(VLOOKUP(V1249,Tables!$A$2:$B$27,2,FALSE))=TRUE,0,VLOOKUP(V1249,Tables!$A$2:$B$27,2,FALSE))*VLOOKUP(BR1249,Tables!$D$14:$J$27,7,FALSE)</f>
        <v>0</v>
      </c>
      <c r="AY1249">
        <f>IF(ISERROR(VLOOKUP(BS1249,Tables!$A$2:$B$31,2,FALSE))=TRUE,0,VLOOKUP(BS1249,Tables!$A$2:$B$31,2,FALSE))</f>
        <v>0</v>
      </c>
      <c r="AZ1249" s="12">
        <f>VLOOKUP($BR1249,Tables!$D$14:$K$27,8,FALSE)</f>
        <v>0</v>
      </c>
      <c r="BA1249" s="12">
        <f>IF(OR(BR1249="T150",BR1249="HYBT150"),W1249*Tables!$L$23,0)</f>
        <v>0</v>
      </c>
      <c r="BB1249" s="12">
        <f>IF(OR(BR1249="T200",BR1249="HYBT200"),W1249*Tables!$E$24,0)</f>
        <v>0</v>
      </c>
      <c r="BC1249" s="14">
        <f t="shared" si="259"/>
        <v>0</v>
      </c>
      <c r="BD1249" s="55" t="str">
        <f t="shared" si="270"/>
        <v/>
      </c>
      <c r="BE1249" s="55" t="str">
        <f t="shared" si="270"/>
        <v/>
      </c>
      <c r="BF1249" s="55" t="str">
        <f t="shared" si="270"/>
        <v/>
      </c>
      <c r="BG1249" s="55" t="str">
        <f t="shared" si="270"/>
        <v/>
      </c>
      <c r="BH1249" s="55" t="str">
        <f t="shared" si="270"/>
        <v/>
      </c>
      <c r="BI1249" s="55" t="str">
        <f t="shared" si="270"/>
        <v/>
      </c>
      <c r="BJ1249" s="55" t="str">
        <f t="shared" si="270"/>
        <v/>
      </c>
      <c r="BK1249" s="55" t="str">
        <f t="shared" si="270"/>
        <v/>
      </c>
      <c r="BL1249" s="55" t="str">
        <f t="shared" si="270"/>
        <v/>
      </c>
      <c r="BM1249" s="55" t="str">
        <f t="shared" si="270"/>
        <v/>
      </c>
      <c r="BN1249" s="55" t="str">
        <f t="shared" si="270"/>
        <v/>
      </c>
      <c r="BO1249" s="55" t="str">
        <f t="shared" si="270"/>
        <v/>
      </c>
      <c r="BP1249" s="55" t="str">
        <f t="shared" si="270"/>
        <v/>
      </c>
      <c r="BQ1249" s="55" t="str">
        <f t="shared" si="270"/>
        <v/>
      </c>
      <c r="BR1249" s="1" t="str">
        <f t="shared" si="260"/>
        <v>Base</v>
      </c>
      <c r="BS1249" s="1" t="str">
        <f t="shared" si="261"/>
        <v/>
      </c>
      <c r="BT1249" s="3">
        <f t="shared" si="262"/>
        <v>1</v>
      </c>
      <c r="BU1249" s="11">
        <f t="shared" si="263"/>
        <v>-0.94</v>
      </c>
      <c r="BV1249" s="11">
        <f t="shared" si="264"/>
        <v>-0.88</v>
      </c>
      <c r="BW1249" s="11">
        <f t="shared" si="265"/>
        <v>0</v>
      </c>
      <c r="BX1249" s="9">
        <f t="shared" si="266"/>
        <v>-0.94</v>
      </c>
      <c r="BY1249" s="9">
        <f t="shared" si="267"/>
        <v>-0.88</v>
      </c>
      <c r="BZ1249" s="9">
        <f t="shared" si="268"/>
        <v>2</v>
      </c>
    </row>
    <row r="1250" spans="1:78" ht="15.5" x14ac:dyDescent="0.35">
      <c r="A1250"/>
      <c r="B1250"/>
      <c r="C1250"/>
      <c r="D1250"/>
      <c r="E1250"/>
      <c r="F1250"/>
      <c r="G1250"/>
      <c r="H1250"/>
      <c r="I1250" s="13"/>
      <c r="J1250" s="13"/>
      <c r="K1250" s="13"/>
      <c r="L1250"/>
      <c r="M1250"/>
      <c r="N1250"/>
      <c r="O1250"/>
      <c r="P1250"/>
      <c r="Q1250"/>
      <c r="R1250"/>
      <c r="S1250"/>
      <c r="T1250"/>
      <c r="U1250"/>
      <c r="V1250"/>
      <c r="W1250"/>
      <c r="X1250"/>
      <c r="Y1250"/>
      <c r="Z1250"/>
      <c r="AA1250"/>
      <c r="AB1250"/>
      <c r="AC1250"/>
      <c r="AD1250"/>
      <c r="AE1250"/>
      <c r="AF1250" s="13"/>
      <c r="AG1250" s="13"/>
      <c r="AH1250"/>
      <c r="AI1250"/>
      <c r="AJ1250"/>
      <c r="AK1250"/>
      <c r="AL1250"/>
      <c r="AM1250"/>
      <c r="AN1250"/>
      <c r="AO1250"/>
      <c r="AP1250"/>
      <c r="AQ1250"/>
      <c r="AR1250"/>
      <c r="AS1250"/>
      <c r="AT1250" s="12">
        <f>VLOOKUP($BR1250,Tables!$D$14:$I$27,2,FALSE)*W1250</f>
        <v>0</v>
      </c>
      <c r="AU1250" s="12">
        <f>VLOOKUP($BR1250,Tables!$D$14:$I$27,3,FALSE)</f>
        <v>0</v>
      </c>
      <c r="AV1250" s="12">
        <f>VLOOKUP($BR1250,Tables!$D$14:$I$27,4,FALSE)*W1250</f>
        <v>0</v>
      </c>
      <c r="AW1250" s="12">
        <f>VLOOKUP($BR1250,Tables!$D$14:$I$27,5,FALSE)*W1250</f>
        <v>0</v>
      </c>
      <c r="AX1250">
        <f>IF(ISERROR(VLOOKUP(V1250,Tables!$A$2:$B$27,2,FALSE))=TRUE,0,VLOOKUP(V1250,Tables!$A$2:$B$27,2,FALSE))*VLOOKUP(BR1250,Tables!$D$14:$J$27,7,FALSE)</f>
        <v>0</v>
      </c>
      <c r="AY1250">
        <f>IF(ISERROR(VLOOKUP(BS1250,Tables!$A$2:$B$31,2,FALSE))=TRUE,0,VLOOKUP(BS1250,Tables!$A$2:$B$31,2,FALSE))</f>
        <v>0</v>
      </c>
      <c r="AZ1250" s="12">
        <f>VLOOKUP($BR1250,Tables!$D$14:$K$27,8,FALSE)</f>
        <v>0</v>
      </c>
      <c r="BA1250" s="12">
        <f>IF(OR(BR1250="T150",BR1250="HYBT150"),W1250*Tables!$L$23,0)</f>
        <v>0</v>
      </c>
      <c r="BB1250" s="12">
        <f>IF(OR(BR1250="T200",BR1250="HYBT200"),W1250*Tables!$E$24,0)</f>
        <v>0</v>
      </c>
      <c r="BC1250" s="14">
        <f t="shared" si="259"/>
        <v>0</v>
      </c>
      <c r="BD1250" s="55" t="str">
        <f t="shared" si="270"/>
        <v/>
      </c>
      <c r="BE1250" s="55" t="str">
        <f t="shared" si="270"/>
        <v/>
      </c>
      <c r="BF1250" s="55" t="str">
        <f t="shared" si="270"/>
        <v/>
      </c>
      <c r="BG1250" s="55" t="str">
        <f t="shared" si="270"/>
        <v/>
      </c>
      <c r="BH1250" s="55" t="str">
        <f t="shared" si="270"/>
        <v/>
      </c>
      <c r="BI1250" s="55" t="str">
        <f t="shared" si="270"/>
        <v/>
      </c>
      <c r="BJ1250" s="55" t="str">
        <f t="shared" si="270"/>
        <v/>
      </c>
      <c r="BK1250" s="55" t="str">
        <f t="shared" si="270"/>
        <v/>
      </c>
      <c r="BL1250" s="55" t="str">
        <f t="shared" si="270"/>
        <v/>
      </c>
      <c r="BM1250" s="55" t="str">
        <f t="shared" si="270"/>
        <v/>
      </c>
      <c r="BN1250" s="55" t="str">
        <f t="shared" si="270"/>
        <v/>
      </c>
      <c r="BO1250" s="55" t="str">
        <f t="shared" si="270"/>
        <v/>
      </c>
      <c r="BP1250" s="55" t="str">
        <f t="shared" si="270"/>
        <v/>
      </c>
      <c r="BQ1250" s="55" t="str">
        <f t="shared" si="270"/>
        <v/>
      </c>
      <c r="BR1250" s="1" t="str">
        <f t="shared" si="260"/>
        <v>Base</v>
      </c>
      <c r="BS1250" s="1" t="str">
        <f t="shared" si="261"/>
        <v/>
      </c>
      <c r="BT1250" s="3">
        <f t="shared" si="262"/>
        <v>1</v>
      </c>
      <c r="BU1250" s="11">
        <f t="shared" si="263"/>
        <v>-0.94</v>
      </c>
      <c r="BV1250" s="11">
        <f t="shared" si="264"/>
        <v>-0.88</v>
      </c>
      <c r="BW1250" s="11">
        <f t="shared" si="265"/>
        <v>0</v>
      </c>
      <c r="BX1250" s="9">
        <f t="shared" si="266"/>
        <v>-0.94</v>
      </c>
      <c r="BY1250" s="9">
        <f t="shared" si="267"/>
        <v>-0.88</v>
      </c>
      <c r="BZ1250" s="9">
        <f t="shared" si="268"/>
        <v>2</v>
      </c>
    </row>
    <row r="1251" spans="1:78" ht="15.5" x14ac:dyDescent="0.35">
      <c r="A1251"/>
      <c r="B1251"/>
      <c r="C1251"/>
      <c r="D1251"/>
      <c r="E1251"/>
      <c r="F1251"/>
      <c r="G1251"/>
      <c r="H1251"/>
      <c r="I1251" s="13"/>
      <c r="J1251" s="13"/>
      <c r="K1251" s="13"/>
      <c r="L1251"/>
      <c r="M1251"/>
      <c r="N1251"/>
      <c r="O1251"/>
      <c r="P1251"/>
      <c r="Q1251"/>
      <c r="R1251"/>
      <c r="S1251"/>
      <c r="T1251"/>
      <c r="U1251"/>
      <c r="V1251"/>
      <c r="W1251"/>
      <c r="X1251"/>
      <c r="Y1251"/>
      <c r="Z1251"/>
      <c r="AA1251"/>
      <c r="AB1251"/>
      <c r="AC1251"/>
      <c r="AD1251"/>
      <c r="AE1251"/>
      <c r="AF1251" s="13"/>
      <c r="AG1251" s="13"/>
      <c r="AH1251"/>
      <c r="AI1251"/>
      <c r="AJ1251"/>
      <c r="AK1251"/>
      <c r="AL1251"/>
      <c r="AM1251"/>
      <c r="AN1251"/>
      <c r="AO1251"/>
      <c r="AP1251"/>
      <c r="AQ1251"/>
      <c r="AR1251"/>
      <c r="AS1251"/>
      <c r="AT1251" s="12">
        <f>VLOOKUP($BR1251,Tables!$D$14:$I$27,2,FALSE)*W1251</f>
        <v>0</v>
      </c>
      <c r="AU1251" s="12">
        <f>VLOOKUP($BR1251,Tables!$D$14:$I$27,3,FALSE)</f>
        <v>0</v>
      </c>
      <c r="AV1251" s="12">
        <f>VLOOKUP($BR1251,Tables!$D$14:$I$27,4,FALSE)*W1251</f>
        <v>0</v>
      </c>
      <c r="AW1251" s="12">
        <f>VLOOKUP($BR1251,Tables!$D$14:$I$27,5,FALSE)*W1251</f>
        <v>0</v>
      </c>
      <c r="AX1251">
        <f>IF(ISERROR(VLOOKUP(V1251,Tables!$A$2:$B$27,2,FALSE))=TRUE,0,VLOOKUP(V1251,Tables!$A$2:$B$27,2,FALSE))*VLOOKUP(BR1251,Tables!$D$14:$J$27,7,FALSE)</f>
        <v>0</v>
      </c>
      <c r="AY1251">
        <f>IF(ISERROR(VLOOKUP(BS1251,Tables!$A$2:$B$31,2,FALSE))=TRUE,0,VLOOKUP(BS1251,Tables!$A$2:$B$31,2,FALSE))</f>
        <v>0</v>
      </c>
      <c r="AZ1251" s="12">
        <f>VLOOKUP($BR1251,Tables!$D$14:$K$27,8,FALSE)</f>
        <v>0</v>
      </c>
      <c r="BA1251" s="12">
        <f>IF(OR(BR1251="T150",BR1251="HYBT150"),W1251*Tables!$L$23,0)</f>
        <v>0</v>
      </c>
      <c r="BB1251" s="12">
        <f>IF(OR(BR1251="T200",BR1251="HYBT200"),W1251*Tables!$E$24,0)</f>
        <v>0</v>
      </c>
      <c r="BC1251" s="14">
        <f t="shared" si="259"/>
        <v>0</v>
      </c>
      <c r="BD1251" s="55" t="str">
        <f t="shared" si="270"/>
        <v/>
      </c>
      <c r="BE1251" s="55" t="str">
        <f t="shared" si="270"/>
        <v/>
      </c>
      <c r="BF1251" s="55" t="str">
        <f t="shared" si="270"/>
        <v/>
      </c>
      <c r="BG1251" s="55" t="str">
        <f t="shared" si="270"/>
        <v/>
      </c>
      <c r="BH1251" s="55" t="str">
        <f t="shared" si="270"/>
        <v/>
      </c>
      <c r="BI1251" s="55" t="str">
        <f t="shared" si="270"/>
        <v/>
      </c>
      <c r="BJ1251" s="55" t="str">
        <f t="shared" si="270"/>
        <v/>
      </c>
      <c r="BK1251" s="55" t="str">
        <f t="shared" si="270"/>
        <v/>
      </c>
      <c r="BL1251" s="55" t="str">
        <f t="shared" ref="BD1251:BQ1269" si="271">IF(ISERROR(SEARCHB(" "&amp;BL$1&amp;" "," "&amp;$L1251&amp;" "))=TRUE,"",BL$1)</f>
        <v/>
      </c>
      <c r="BM1251" s="55" t="str">
        <f t="shared" si="271"/>
        <v/>
      </c>
      <c r="BN1251" s="55" t="str">
        <f t="shared" si="271"/>
        <v/>
      </c>
      <c r="BO1251" s="55" t="str">
        <f t="shared" si="271"/>
        <v/>
      </c>
      <c r="BP1251" s="55" t="str">
        <f t="shared" si="271"/>
        <v/>
      </c>
      <c r="BQ1251" s="55" t="str">
        <f t="shared" si="271"/>
        <v/>
      </c>
      <c r="BR1251" s="1" t="str">
        <f t="shared" si="260"/>
        <v>Base</v>
      </c>
      <c r="BS1251" s="1" t="str">
        <f t="shared" si="261"/>
        <v/>
      </c>
      <c r="BT1251" s="3">
        <f t="shared" si="262"/>
        <v>1</v>
      </c>
      <c r="BU1251" s="11">
        <f t="shared" si="263"/>
        <v>-0.94</v>
      </c>
      <c r="BV1251" s="11">
        <f t="shared" si="264"/>
        <v>-0.88</v>
      </c>
      <c r="BW1251" s="11">
        <f t="shared" si="265"/>
        <v>0</v>
      </c>
      <c r="BX1251" s="9">
        <f t="shared" si="266"/>
        <v>-0.94</v>
      </c>
      <c r="BY1251" s="9">
        <f t="shared" si="267"/>
        <v>-0.88</v>
      </c>
      <c r="BZ1251" s="9">
        <f t="shared" si="268"/>
        <v>2</v>
      </c>
    </row>
    <row r="1252" spans="1:78" ht="15.5" x14ac:dyDescent="0.35">
      <c r="A1252"/>
      <c r="B1252"/>
      <c r="C1252"/>
      <c r="D1252"/>
      <c r="E1252"/>
      <c r="F1252"/>
      <c r="G1252"/>
      <c r="H1252"/>
      <c r="I1252" s="13"/>
      <c r="J1252" s="13"/>
      <c r="K1252" s="13"/>
      <c r="L1252"/>
      <c r="M1252"/>
      <c r="N1252"/>
      <c r="O1252"/>
      <c r="P1252"/>
      <c r="Q1252"/>
      <c r="R1252"/>
      <c r="S1252"/>
      <c r="T1252"/>
      <c r="U1252"/>
      <c r="V1252"/>
      <c r="W1252"/>
      <c r="X1252"/>
      <c r="Y1252"/>
      <c r="Z1252"/>
      <c r="AA1252"/>
      <c r="AB1252"/>
      <c r="AC1252"/>
      <c r="AD1252"/>
      <c r="AE1252"/>
      <c r="AF1252" s="13"/>
      <c r="AG1252" s="13"/>
      <c r="AH1252"/>
      <c r="AI1252"/>
      <c r="AJ1252"/>
      <c r="AK1252"/>
      <c r="AL1252"/>
      <c r="AM1252"/>
      <c r="AN1252"/>
      <c r="AO1252"/>
      <c r="AP1252"/>
      <c r="AQ1252"/>
      <c r="AR1252"/>
      <c r="AS1252"/>
      <c r="AT1252" s="12">
        <f>VLOOKUP($BR1252,Tables!$D$14:$I$27,2,FALSE)*W1252</f>
        <v>0</v>
      </c>
      <c r="AU1252" s="12">
        <f>VLOOKUP($BR1252,Tables!$D$14:$I$27,3,FALSE)</f>
        <v>0</v>
      </c>
      <c r="AV1252" s="12">
        <f>VLOOKUP($BR1252,Tables!$D$14:$I$27,4,FALSE)*W1252</f>
        <v>0</v>
      </c>
      <c r="AW1252" s="12">
        <f>VLOOKUP($BR1252,Tables!$D$14:$I$27,5,FALSE)*W1252</f>
        <v>0</v>
      </c>
      <c r="AX1252">
        <f>IF(ISERROR(VLOOKUP(V1252,Tables!$A$2:$B$27,2,FALSE))=TRUE,0,VLOOKUP(V1252,Tables!$A$2:$B$27,2,FALSE))*VLOOKUP(BR1252,Tables!$D$14:$J$27,7,FALSE)</f>
        <v>0</v>
      </c>
      <c r="AY1252">
        <f>IF(ISERROR(VLOOKUP(BS1252,Tables!$A$2:$B$31,2,FALSE))=TRUE,0,VLOOKUP(BS1252,Tables!$A$2:$B$31,2,FALSE))</f>
        <v>0</v>
      </c>
      <c r="AZ1252" s="12">
        <f>VLOOKUP($BR1252,Tables!$D$14:$K$27,8,FALSE)</f>
        <v>0</v>
      </c>
      <c r="BA1252" s="12">
        <f>IF(OR(BR1252="T150",BR1252="HYBT150"),W1252*Tables!$L$23,0)</f>
        <v>0</v>
      </c>
      <c r="BB1252" s="12">
        <f>IF(OR(BR1252="T200",BR1252="HYBT200"),W1252*Tables!$E$24,0)</f>
        <v>0</v>
      </c>
      <c r="BC1252" s="14">
        <f t="shared" si="259"/>
        <v>0</v>
      </c>
      <c r="BD1252" s="55" t="str">
        <f t="shared" si="271"/>
        <v/>
      </c>
      <c r="BE1252" s="55" t="str">
        <f t="shared" si="271"/>
        <v/>
      </c>
      <c r="BF1252" s="55" t="str">
        <f t="shared" si="271"/>
        <v/>
      </c>
      <c r="BG1252" s="55" t="str">
        <f t="shared" si="271"/>
        <v/>
      </c>
      <c r="BH1252" s="55" t="str">
        <f t="shared" si="271"/>
        <v/>
      </c>
      <c r="BI1252" s="55" t="str">
        <f t="shared" si="271"/>
        <v/>
      </c>
      <c r="BJ1252" s="55" t="str">
        <f t="shared" si="271"/>
        <v/>
      </c>
      <c r="BK1252" s="55" t="str">
        <f t="shared" si="271"/>
        <v/>
      </c>
      <c r="BL1252" s="55" t="str">
        <f t="shared" si="271"/>
        <v/>
      </c>
      <c r="BM1252" s="55" t="str">
        <f t="shared" si="271"/>
        <v/>
      </c>
      <c r="BN1252" s="55" t="str">
        <f t="shared" si="271"/>
        <v/>
      </c>
      <c r="BO1252" s="55" t="str">
        <f t="shared" si="271"/>
        <v/>
      </c>
      <c r="BP1252" s="55" t="str">
        <f t="shared" si="271"/>
        <v/>
      </c>
      <c r="BQ1252" s="55" t="str">
        <f t="shared" si="271"/>
        <v/>
      </c>
      <c r="BR1252" s="1" t="str">
        <f t="shared" si="260"/>
        <v>Base</v>
      </c>
      <c r="BS1252" s="1" t="str">
        <f t="shared" si="261"/>
        <v/>
      </c>
      <c r="BT1252" s="3">
        <f t="shared" si="262"/>
        <v>1</v>
      </c>
      <c r="BU1252" s="11">
        <f t="shared" si="263"/>
        <v>-0.94</v>
      </c>
      <c r="BV1252" s="11">
        <f t="shared" si="264"/>
        <v>-0.88</v>
      </c>
      <c r="BW1252" s="11">
        <f t="shared" si="265"/>
        <v>0</v>
      </c>
      <c r="BX1252" s="9">
        <f t="shared" si="266"/>
        <v>-0.94</v>
      </c>
      <c r="BY1252" s="9">
        <f t="shared" si="267"/>
        <v>-0.88</v>
      </c>
      <c r="BZ1252" s="9">
        <f t="shared" si="268"/>
        <v>2</v>
      </c>
    </row>
    <row r="1253" spans="1:78" ht="15.5" x14ac:dyDescent="0.35">
      <c r="A1253"/>
      <c r="B1253"/>
      <c r="C1253"/>
      <c r="D1253"/>
      <c r="E1253"/>
      <c r="F1253"/>
      <c r="G1253"/>
      <c r="H1253"/>
      <c r="I1253" s="13"/>
      <c r="J1253" s="13"/>
      <c r="K1253" s="13"/>
      <c r="L1253"/>
      <c r="M1253"/>
      <c r="N1253"/>
      <c r="O1253"/>
      <c r="P1253"/>
      <c r="Q1253"/>
      <c r="R1253"/>
      <c r="S1253"/>
      <c r="T1253"/>
      <c r="U1253"/>
      <c r="V1253"/>
      <c r="W1253"/>
      <c r="X1253"/>
      <c r="Y1253"/>
      <c r="Z1253"/>
      <c r="AA1253"/>
      <c r="AB1253"/>
      <c r="AC1253"/>
      <c r="AD1253"/>
      <c r="AE1253"/>
      <c r="AF1253" s="13"/>
      <c r="AG1253" s="13"/>
      <c r="AH1253"/>
      <c r="AI1253"/>
      <c r="AJ1253"/>
      <c r="AK1253"/>
      <c r="AL1253"/>
      <c r="AM1253"/>
      <c r="AN1253"/>
      <c r="AO1253"/>
      <c r="AP1253"/>
      <c r="AQ1253"/>
      <c r="AR1253"/>
      <c r="AS1253"/>
      <c r="AT1253" s="12">
        <f>VLOOKUP($BR1253,Tables!$D$14:$I$27,2,FALSE)*W1253</f>
        <v>0</v>
      </c>
      <c r="AU1253" s="12">
        <f>VLOOKUP($BR1253,Tables!$D$14:$I$27,3,FALSE)</f>
        <v>0</v>
      </c>
      <c r="AV1253" s="12">
        <f>VLOOKUP($BR1253,Tables!$D$14:$I$27,4,FALSE)*W1253</f>
        <v>0</v>
      </c>
      <c r="AW1253" s="12">
        <f>VLOOKUP($BR1253,Tables!$D$14:$I$27,5,FALSE)*W1253</f>
        <v>0</v>
      </c>
      <c r="AX1253">
        <f>IF(ISERROR(VLOOKUP(V1253,Tables!$A$2:$B$27,2,FALSE))=TRUE,0,VLOOKUP(V1253,Tables!$A$2:$B$27,2,FALSE))*VLOOKUP(BR1253,Tables!$D$14:$J$27,7,FALSE)</f>
        <v>0</v>
      </c>
      <c r="AY1253">
        <f>IF(ISERROR(VLOOKUP(BS1253,Tables!$A$2:$B$31,2,FALSE))=TRUE,0,VLOOKUP(BS1253,Tables!$A$2:$B$31,2,FALSE))</f>
        <v>0</v>
      </c>
      <c r="AZ1253" s="12">
        <f>VLOOKUP($BR1253,Tables!$D$14:$K$27,8,FALSE)</f>
        <v>0</v>
      </c>
      <c r="BA1253" s="12">
        <f>IF(OR(BR1253="T150",BR1253="HYBT150"),W1253*Tables!$L$23,0)</f>
        <v>0</v>
      </c>
      <c r="BB1253" s="12">
        <f>IF(OR(BR1253="T200",BR1253="HYBT200"),W1253*Tables!$E$24,0)</f>
        <v>0</v>
      </c>
      <c r="BC1253" s="14">
        <f t="shared" si="259"/>
        <v>0</v>
      </c>
      <c r="BD1253" s="55" t="str">
        <f t="shared" si="271"/>
        <v/>
      </c>
      <c r="BE1253" s="55" t="str">
        <f t="shared" si="271"/>
        <v/>
      </c>
      <c r="BF1253" s="55" t="str">
        <f t="shared" si="271"/>
        <v/>
      </c>
      <c r="BG1253" s="55" t="str">
        <f t="shared" si="271"/>
        <v/>
      </c>
      <c r="BH1253" s="55" t="str">
        <f t="shared" si="271"/>
        <v/>
      </c>
      <c r="BI1253" s="55" t="str">
        <f t="shared" si="271"/>
        <v/>
      </c>
      <c r="BJ1253" s="55" t="str">
        <f t="shared" si="271"/>
        <v/>
      </c>
      <c r="BK1253" s="55" t="str">
        <f t="shared" si="271"/>
        <v/>
      </c>
      <c r="BL1253" s="55" t="str">
        <f t="shared" si="271"/>
        <v/>
      </c>
      <c r="BM1253" s="55" t="str">
        <f t="shared" si="271"/>
        <v/>
      </c>
      <c r="BN1253" s="55" t="str">
        <f t="shared" si="271"/>
        <v/>
      </c>
      <c r="BO1253" s="55" t="str">
        <f t="shared" si="271"/>
        <v/>
      </c>
      <c r="BP1253" s="55" t="str">
        <f t="shared" si="271"/>
        <v/>
      </c>
      <c r="BQ1253" s="55" t="str">
        <f t="shared" si="271"/>
        <v/>
      </c>
      <c r="BR1253" s="1" t="str">
        <f t="shared" si="260"/>
        <v>Base</v>
      </c>
      <c r="BS1253" s="1" t="str">
        <f t="shared" si="261"/>
        <v/>
      </c>
      <c r="BT1253" s="3">
        <f t="shared" si="262"/>
        <v>1</v>
      </c>
      <c r="BU1253" s="11">
        <f t="shared" si="263"/>
        <v>-0.94</v>
      </c>
      <c r="BV1253" s="11">
        <f t="shared" si="264"/>
        <v>-0.88</v>
      </c>
      <c r="BW1253" s="11">
        <f t="shared" si="265"/>
        <v>0</v>
      </c>
      <c r="BX1253" s="9">
        <f t="shared" si="266"/>
        <v>-0.94</v>
      </c>
      <c r="BY1253" s="9">
        <f t="shared" si="267"/>
        <v>-0.88</v>
      </c>
      <c r="BZ1253" s="9">
        <f t="shared" si="268"/>
        <v>2</v>
      </c>
    </row>
    <row r="1254" spans="1:78" ht="15.5" x14ac:dyDescent="0.35">
      <c r="A1254"/>
      <c r="B1254"/>
      <c r="C1254"/>
      <c r="D1254"/>
      <c r="E1254"/>
      <c r="F1254"/>
      <c r="G1254"/>
      <c r="H1254"/>
      <c r="I1254" s="13"/>
      <c r="J1254" s="13"/>
      <c r="K1254" s="13"/>
      <c r="L1254"/>
      <c r="M1254"/>
      <c r="N1254"/>
      <c r="O1254"/>
      <c r="P1254"/>
      <c r="Q1254"/>
      <c r="R1254"/>
      <c r="S1254"/>
      <c r="T1254"/>
      <c r="U1254"/>
      <c r="V1254"/>
      <c r="W1254"/>
      <c r="X1254"/>
      <c r="Y1254"/>
      <c r="Z1254"/>
      <c r="AA1254"/>
      <c r="AB1254"/>
      <c r="AC1254"/>
      <c r="AD1254"/>
      <c r="AE1254"/>
      <c r="AF1254" s="13"/>
      <c r="AG1254" s="13"/>
      <c r="AH1254"/>
      <c r="AI1254"/>
      <c r="AJ1254"/>
      <c r="AK1254"/>
      <c r="AL1254"/>
      <c r="AM1254"/>
      <c r="AN1254"/>
      <c r="AO1254"/>
      <c r="AP1254"/>
      <c r="AQ1254"/>
      <c r="AR1254"/>
      <c r="AS1254"/>
      <c r="AT1254" s="12">
        <f>VLOOKUP($BR1254,Tables!$D$14:$I$27,2,FALSE)*W1254</f>
        <v>0</v>
      </c>
      <c r="AU1254" s="12">
        <f>VLOOKUP($BR1254,Tables!$D$14:$I$27,3,FALSE)</f>
        <v>0</v>
      </c>
      <c r="AV1254" s="12">
        <f>VLOOKUP($BR1254,Tables!$D$14:$I$27,4,FALSE)*W1254</f>
        <v>0</v>
      </c>
      <c r="AW1254" s="12">
        <f>VLOOKUP($BR1254,Tables!$D$14:$I$27,5,FALSE)*W1254</f>
        <v>0</v>
      </c>
      <c r="AX1254">
        <f>IF(ISERROR(VLOOKUP(V1254,Tables!$A$2:$B$27,2,FALSE))=TRUE,0,VLOOKUP(V1254,Tables!$A$2:$B$27,2,FALSE))*VLOOKUP(BR1254,Tables!$D$14:$J$27,7,FALSE)</f>
        <v>0</v>
      </c>
      <c r="AY1254">
        <f>IF(ISERROR(VLOOKUP(BS1254,Tables!$A$2:$B$31,2,FALSE))=TRUE,0,VLOOKUP(BS1254,Tables!$A$2:$B$31,2,FALSE))</f>
        <v>0</v>
      </c>
      <c r="AZ1254" s="12">
        <f>VLOOKUP($BR1254,Tables!$D$14:$K$27,8,FALSE)</f>
        <v>0</v>
      </c>
      <c r="BA1254" s="12">
        <f>IF(OR(BR1254="T150",BR1254="HYBT150"),W1254*Tables!$L$23,0)</f>
        <v>0</v>
      </c>
      <c r="BB1254" s="12">
        <f>IF(OR(BR1254="T200",BR1254="HYBT200"),W1254*Tables!$E$24,0)</f>
        <v>0</v>
      </c>
      <c r="BC1254" s="14">
        <f t="shared" si="259"/>
        <v>0</v>
      </c>
      <c r="BD1254" s="55" t="str">
        <f t="shared" si="271"/>
        <v/>
      </c>
      <c r="BE1254" s="55" t="str">
        <f t="shared" si="271"/>
        <v/>
      </c>
      <c r="BF1254" s="55" t="str">
        <f t="shared" si="271"/>
        <v/>
      </c>
      <c r="BG1254" s="55" t="str">
        <f t="shared" si="271"/>
        <v/>
      </c>
      <c r="BH1254" s="55" t="str">
        <f t="shared" si="271"/>
        <v/>
      </c>
      <c r="BI1254" s="55" t="str">
        <f t="shared" si="271"/>
        <v/>
      </c>
      <c r="BJ1254" s="55" t="str">
        <f t="shared" si="271"/>
        <v/>
      </c>
      <c r="BK1254" s="55" t="str">
        <f t="shared" si="271"/>
        <v/>
      </c>
      <c r="BL1254" s="55" t="str">
        <f t="shared" si="271"/>
        <v/>
      </c>
      <c r="BM1254" s="55" t="str">
        <f t="shared" si="271"/>
        <v/>
      </c>
      <c r="BN1254" s="55" t="str">
        <f t="shared" si="271"/>
        <v/>
      </c>
      <c r="BO1254" s="55" t="str">
        <f t="shared" si="271"/>
        <v/>
      </c>
      <c r="BP1254" s="55" t="str">
        <f t="shared" si="271"/>
        <v/>
      </c>
      <c r="BQ1254" s="55" t="str">
        <f t="shared" si="271"/>
        <v/>
      </c>
      <c r="BR1254" s="1" t="str">
        <f t="shared" si="260"/>
        <v>Base</v>
      </c>
      <c r="BS1254" s="1" t="str">
        <f t="shared" si="261"/>
        <v/>
      </c>
      <c r="BT1254" s="3">
        <f t="shared" si="262"/>
        <v>1</v>
      </c>
      <c r="BU1254" s="11">
        <f t="shared" si="263"/>
        <v>-0.94</v>
      </c>
      <c r="BV1254" s="11">
        <f t="shared" si="264"/>
        <v>-0.88</v>
      </c>
      <c r="BW1254" s="11">
        <f t="shared" si="265"/>
        <v>0</v>
      </c>
      <c r="BX1254" s="9">
        <f t="shared" si="266"/>
        <v>-0.94</v>
      </c>
      <c r="BY1254" s="9">
        <f t="shared" si="267"/>
        <v>-0.88</v>
      </c>
      <c r="BZ1254" s="9">
        <f t="shared" si="268"/>
        <v>2</v>
      </c>
    </row>
    <row r="1255" spans="1:78" ht="15.5" x14ac:dyDescent="0.35">
      <c r="A1255"/>
      <c r="B1255"/>
      <c r="C1255"/>
      <c r="D1255"/>
      <c r="E1255"/>
      <c r="F1255"/>
      <c r="G1255"/>
      <c r="H1255"/>
      <c r="I1255" s="13"/>
      <c r="J1255" s="13"/>
      <c r="K1255" s="13"/>
      <c r="L1255"/>
      <c r="M1255"/>
      <c r="N1255"/>
      <c r="O1255"/>
      <c r="P1255"/>
      <c r="Q1255"/>
      <c r="R1255"/>
      <c r="S1255"/>
      <c r="T1255"/>
      <c r="U1255"/>
      <c r="V1255"/>
      <c r="W1255"/>
      <c r="X1255"/>
      <c r="Y1255"/>
      <c r="Z1255"/>
      <c r="AA1255"/>
      <c r="AB1255"/>
      <c r="AC1255"/>
      <c r="AD1255"/>
      <c r="AE1255"/>
      <c r="AF1255" s="13"/>
      <c r="AG1255" s="13"/>
      <c r="AH1255"/>
      <c r="AI1255"/>
      <c r="AJ1255"/>
      <c r="AK1255"/>
      <c r="AL1255"/>
      <c r="AM1255"/>
      <c r="AN1255"/>
      <c r="AO1255"/>
      <c r="AP1255"/>
      <c r="AQ1255"/>
      <c r="AR1255"/>
      <c r="AS1255"/>
      <c r="AT1255" s="12">
        <f>VLOOKUP($BR1255,Tables!$D$14:$I$27,2,FALSE)*W1255</f>
        <v>0</v>
      </c>
      <c r="AU1255" s="12">
        <f>VLOOKUP($BR1255,Tables!$D$14:$I$27,3,FALSE)</f>
        <v>0</v>
      </c>
      <c r="AV1255" s="12">
        <f>VLOOKUP($BR1255,Tables!$D$14:$I$27,4,FALSE)*W1255</f>
        <v>0</v>
      </c>
      <c r="AW1255" s="12">
        <f>VLOOKUP($BR1255,Tables!$D$14:$I$27,5,FALSE)*W1255</f>
        <v>0</v>
      </c>
      <c r="AX1255">
        <f>IF(ISERROR(VLOOKUP(V1255,Tables!$A$2:$B$27,2,FALSE))=TRUE,0,VLOOKUP(V1255,Tables!$A$2:$B$27,2,FALSE))*VLOOKUP(BR1255,Tables!$D$14:$J$27,7,FALSE)</f>
        <v>0</v>
      </c>
      <c r="AY1255">
        <f>IF(ISERROR(VLOOKUP(BS1255,Tables!$A$2:$B$31,2,FALSE))=TRUE,0,VLOOKUP(BS1255,Tables!$A$2:$B$31,2,FALSE))</f>
        <v>0</v>
      </c>
      <c r="AZ1255" s="12">
        <f>VLOOKUP($BR1255,Tables!$D$14:$K$27,8,FALSE)</f>
        <v>0</v>
      </c>
      <c r="BA1255" s="12">
        <f>IF(OR(BR1255="T150",BR1255="HYBT150"),W1255*Tables!$L$23,0)</f>
        <v>0</v>
      </c>
      <c r="BB1255" s="12">
        <f>IF(OR(BR1255="T200",BR1255="HYBT200"),W1255*Tables!$E$24,0)</f>
        <v>0</v>
      </c>
      <c r="BC1255" s="14">
        <f t="shared" si="259"/>
        <v>0</v>
      </c>
      <c r="BD1255" s="55" t="str">
        <f t="shared" si="271"/>
        <v/>
      </c>
      <c r="BE1255" s="55" t="str">
        <f t="shared" si="271"/>
        <v/>
      </c>
      <c r="BF1255" s="55" t="str">
        <f t="shared" si="271"/>
        <v/>
      </c>
      <c r="BG1255" s="55" t="str">
        <f t="shared" si="271"/>
        <v/>
      </c>
      <c r="BH1255" s="55" t="str">
        <f t="shared" si="271"/>
        <v/>
      </c>
      <c r="BI1255" s="55" t="str">
        <f t="shared" si="271"/>
        <v/>
      </c>
      <c r="BJ1255" s="55" t="str">
        <f t="shared" si="271"/>
        <v/>
      </c>
      <c r="BK1255" s="55" t="str">
        <f t="shared" si="271"/>
        <v/>
      </c>
      <c r="BL1255" s="55" t="str">
        <f t="shared" si="271"/>
        <v/>
      </c>
      <c r="BM1255" s="55" t="str">
        <f t="shared" si="271"/>
        <v/>
      </c>
      <c r="BN1255" s="55" t="str">
        <f t="shared" si="271"/>
        <v/>
      </c>
      <c r="BO1255" s="55" t="str">
        <f t="shared" si="271"/>
        <v/>
      </c>
      <c r="BP1255" s="55" t="str">
        <f t="shared" si="271"/>
        <v/>
      </c>
      <c r="BQ1255" s="55" t="str">
        <f t="shared" si="271"/>
        <v/>
      </c>
      <c r="BR1255" s="1" t="str">
        <f t="shared" si="260"/>
        <v>Base</v>
      </c>
      <c r="BS1255" s="1" t="str">
        <f t="shared" si="261"/>
        <v/>
      </c>
      <c r="BT1255" s="3">
        <f t="shared" si="262"/>
        <v>1</v>
      </c>
      <c r="BU1255" s="11">
        <f t="shared" si="263"/>
        <v>-0.94</v>
      </c>
      <c r="BV1255" s="11">
        <f t="shared" si="264"/>
        <v>-0.88</v>
      </c>
      <c r="BW1255" s="11">
        <f t="shared" si="265"/>
        <v>0</v>
      </c>
      <c r="BX1255" s="9">
        <f t="shared" si="266"/>
        <v>-0.94</v>
      </c>
      <c r="BY1255" s="9">
        <f t="shared" si="267"/>
        <v>-0.88</v>
      </c>
      <c r="BZ1255" s="9">
        <f t="shared" si="268"/>
        <v>2</v>
      </c>
    </row>
    <row r="1256" spans="1:78" ht="15.5" x14ac:dyDescent="0.35">
      <c r="A1256"/>
      <c r="B1256"/>
      <c r="C1256"/>
      <c r="D1256"/>
      <c r="E1256"/>
      <c r="F1256"/>
      <c r="G1256"/>
      <c r="H1256"/>
      <c r="I1256" s="13"/>
      <c r="J1256" s="13"/>
      <c r="K1256" s="13"/>
      <c r="L1256"/>
      <c r="M1256"/>
      <c r="N1256"/>
      <c r="O1256"/>
      <c r="P1256"/>
      <c r="Q1256"/>
      <c r="R1256"/>
      <c r="S1256"/>
      <c r="T1256"/>
      <c r="U1256"/>
      <c r="V1256"/>
      <c r="W1256"/>
      <c r="X1256"/>
      <c r="Y1256"/>
      <c r="Z1256"/>
      <c r="AA1256"/>
      <c r="AB1256"/>
      <c r="AC1256"/>
      <c r="AD1256"/>
      <c r="AE1256"/>
      <c r="AF1256" s="13"/>
      <c r="AG1256" s="13"/>
      <c r="AH1256"/>
      <c r="AI1256"/>
      <c r="AJ1256"/>
      <c r="AK1256"/>
      <c r="AL1256"/>
      <c r="AM1256"/>
      <c r="AN1256"/>
      <c r="AO1256"/>
      <c r="AP1256"/>
      <c r="AQ1256"/>
      <c r="AR1256"/>
      <c r="AS1256"/>
      <c r="AT1256" s="12">
        <f>VLOOKUP($BR1256,Tables!$D$14:$I$27,2,FALSE)*W1256</f>
        <v>0</v>
      </c>
      <c r="AU1256" s="12">
        <f>VLOOKUP($BR1256,Tables!$D$14:$I$27,3,FALSE)</f>
        <v>0</v>
      </c>
      <c r="AV1256" s="12">
        <f>VLOOKUP($BR1256,Tables!$D$14:$I$27,4,FALSE)*W1256</f>
        <v>0</v>
      </c>
      <c r="AW1256" s="12">
        <f>VLOOKUP($BR1256,Tables!$D$14:$I$27,5,FALSE)*W1256</f>
        <v>0</v>
      </c>
      <c r="AX1256">
        <f>IF(ISERROR(VLOOKUP(V1256,Tables!$A$2:$B$27,2,FALSE))=TRUE,0,VLOOKUP(V1256,Tables!$A$2:$B$27,2,FALSE))*VLOOKUP(BR1256,Tables!$D$14:$J$27,7,FALSE)</f>
        <v>0</v>
      </c>
      <c r="AY1256">
        <f>IF(ISERROR(VLOOKUP(BS1256,Tables!$A$2:$B$31,2,FALSE))=TRUE,0,VLOOKUP(BS1256,Tables!$A$2:$B$31,2,FALSE))</f>
        <v>0</v>
      </c>
      <c r="AZ1256" s="12">
        <f>VLOOKUP($BR1256,Tables!$D$14:$K$27,8,FALSE)</f>
        <v>0</v>
      </c>
      <c r="BA1256" s="12">
        <f>IF(OR(BR1256="T150",BR1256="HYBT150"),W1256*Tables!$L$23,0)</f>
        <v>0</v>
      </c>
      <c r="BB1256" s="12">
        <f>IF(OR(BR1256="T200",BR1256="HYBT200"),W1256*Tables!$E$24,0)</f>
        <v>0</v>
      </c>
      <c r="BC1256" s="14">
        <f t="shared" si="259"/>
        <v>0</v>
      </c>
      <c r="BD1256" s="55" t="str">
        <f t="shared" si="271"/>
        <v/>
      </c>
      <c r="BE1256" s="55" t="str">
        <f t="shared" si="271"/>
        <v/>
      </c>
      <c r="BF1256" s="55" t="str">
        <f t="shared" si="271"/>
        <v/>
      </c>
      <c r="BG1256" s="55" t="str">
        <f t="shared" si="271"/>
        <v/>
      </c>
      <c r="BH1256" s="55" t="str">
        <f t="shared" si="271"/>
        <v/>
      </c>
      <c r="BI1256" s="55" t="str">
        <f t="shared" si="271"/>
        <v/>
      </c>
      <c r="BJ1256" s="55" t="str">
        <f t="shared" si="271"/>
        <v/>
      </c>
      <c r="BK1256" s="55" t="str">
        <f t="shared" si="271"/>
        <v/>
      </c>
      <c r="BL1256" s="55" t="str">
        <f t="shared" si="271"/>
        <v/>
      </c>
      <c r="BM1256" s="55" t="str">
        <f t="shared" si="271"/>
        <v/>
      </c>
      <c r="BN1256" s="55" t="str">
        <f t="shared" si="271"/>
        <v/>
      </c>
      <c r="BO1256" s="55" t="str">
        <f t="shared" si="271"/>
        <v/>
      </c>
      <c r="BP1256" s="55" t="str">
        <f t="shared" si="271"/>
        <v/>
      </c>
      <c r="BQ1256" s="55" t="str">
        <f t="shared" si="271"/>
        <v/>
      </c>
      <c r="BR1256" s="1" t="str">
        <f t="shared" si="260"/>
        <v>Base</v>
      </c>
      <c r="BS1256" s="1" t="str">
        <f t="shared" si="261"/>
        <v/>
      </c>
      <c r="BT1256" s="3">
        <f t="shared" si="262"/>
        <v>1</v>
      </c>
      <c r="BU1256" s="11">
        <f t="shared" si="263"/>
        <v>-0.94</v>
      </c>
      <c r="BV1256" s="11">
        <f t="shared" si="264"/>
        <v>-0.88</v>
      </c>
      <c r="BW1256" s="11">
        <f t="shared" si="265"/>
        <v>0</v>
      </c>
      <c r="BX1256" s="9">
        <f t="shared" si="266"/>
        <v>-0.94</v>
      </c>
      <c r="BY1256" s="9">
        <f t="shared" si="267"/>
        <v>-0.88</v>
      </c>
      <c r="BZ1256" s="9">
        <f t="shared" si="268"/>
        <v>2</v>
      </c>
    </row>
    <row r="1257" spans="1:78" ht="15.5" x14ac:dyDescent="0.35">
      <c r="A1257"/>
      <c r="B1257"/>
      <c r="C1257"/>
      <c r="D1257"/>
      <c r="E1257"/>
      <c r="F1257"/>
      <c r="G1257"/>
      <c r="H1257"/>
      <c r="I1257" s="13"/>
      <c r="J1257" s="13"/>
      <c r="K1257" s="13"/>
      <c r="L1257"/>
      <c r="M1257"/>
      <c r="N1257"/>
      <c r="O1257"/>
      <c r="P1257"/>
      <c r="Q1257"/>
      <c r="R1257"/>
      <c r="S1257"/>
      <c r="T1257"/>
      <c r="U1257"/>
      <c r="V1257"/>
      <c r="W1257"/>
      <c r="X1257"/>
      <c r="Y1257"/>
      <c r="Z1257"/>
      <c r="AA1257"/>
      <c r="AB1257"/>
      <c r="AC1257"/>
      <c r="AD1257"/>
      <c r="AE1257"/>
      <c r="AF1257" s="13"/>
      <c r="AG1257" s="13"/>
      <c r="AH1257"/>
      <c r="AI1257"/>
      <c r="AJ1257"/>
      <c r="AK1257"/>
      <c r="AL1257"/>
      <c r="AM1257"/>
      <c r="AN1257"/>
      <c r="AO1257"/>
      <c r="AP1257"/>
      <c r="AQ1257"/>
      <c r="AR1257"/>
      <c r="AS1257"/>
      <c r="AT1257" s="12">
        <f>VLOOKUP($BR1257,Tables!$D$14:$I$27,2,FALSE)*W1257</f>
        <v>0</v>
      </c>
      <c r="AU1257" s="12">
        <f>VLOOKUP($BR1257,Tables!$D$14:$I$27,3,FALSE)</f>
        <v>0</v>
      </c>
      <c r="AV1257" s="12">
        <f>VLOOKUP($BR1257,Tables!$D$14:$I$27,4,FALSE)*W1257</f>
        <v>0</v>
      </c>
      <c r="AW1257" s="12">
        <f>VLOOKUP($BR1257,Tables!$D$14:$I$27,5,FALSE)*W1257</f>
        <v>0</v>
      </c>
      <c r="AX1257">
        <f>IF(ISERROR(VLOOKUP(V1257,Tables!$A$2:$B$27,2,FALSE))=TRUE,0,VLOOKUP(V1257,Tables!$A$2:$B$27,2,FALSE))*VLOOKUP(BR1257,Tables!$D$14:$J$27,7,FALSE)</f>
        <v>0</v>
      </c>
      <c r="AY1257">
        <f>IF(ISERROR(VLOOKUP(BS1257,Tables!$A$2:$B$31,2,FALSE))=TRUE,0,VLOOKUP(BS1257,Tables!$A$2:$B$31,2,FALSE))</f>
        <v>0</v>
      </c>
      <c r="AZ1257" s="12">
        <f>VLOOKUP($BR1257,Tables!$D$14:$K$27,8,FALSE)</f>
        <v>0</v>
      </c>
      <c r="BA1257" s="12">
        <f>IF(OR(BR1257="T150",BR1257="HYBT150"),W1257*Tables!$L$23,0)</f>
        <v>0</v>
      </c>
      <c r="BB1257" s="12">
        <f>IF(OR(BR1257="T200",BR1257="HYBT200"),W1257*Tables!$E$24,0)</f>
        <v>0</v>
      </c>
      <c r="BC1257" s="14">
        <f t="shared" si="259"/>
        <v>0</v>
      </c>
      <c r="BD1257" s="55" t="str">
        <f t="shared" si="271"/>
        <v/>
      </c>
      <c r="BE1257" s="55" t="str">
        <f t="shared" si="271"/>
        <v/>
      </c>
      <c r="BF1257" s="55" t="str">
        <f t="shared" si="271"/>
        <v/>
      </c>
      <c r="BG1257" s="55" t="str">
        <f t="shared" si="271"/>
        <v/>
      </c>
      <c r="BH1257" s="55" t="str">
        <f t="shared" si="271"/>
        <v/>
      </c>
      <c r="BI1257" s="55" t="str">
        <f t="shared" si="271"/>
        <v/>
      </c>
      <c r="BJ1257" s="55" t="str">
        <f t="shared" si="271"/>
        <v/>
      </c>
      <c r="BK1257" s="55" t="str">
        <f t="shared" si="271"/>
        <v/>
      </c>
      <c r="BL1257" s="55" t="str">
        <f t="shared" si="271"/>
        <v/>
      </c>
      <c r="BM1257" s="55" t="str">
        <f t="shared" si="271"/>
        <v/>
      </c>
      <c r="BN1257" s="55" t="str">
        <f t="shared" si="271"/>
        <v/>
      </c>
      <c r="BO1257" s="55" t="str">
        <f t="shared" si="271"/>
        <v/>
      </c>
      <c r="BP1257" s="55" t="str">
        <f t="shared" si="271"/>
        <v/>
      </c>
      <c r="BQ1257" s="55" t="str">
        <f t="shared" si="271"/>
        <v/>
      </c>
      <c r="BR1257" s="1" t="str">
        <f t="shared" si="260"/>
        <v>Base</v>
      </c>
      <c r="BS1257" s="1" t="str">
        <f t="shared" si="261"/>
        <v/>
      </c>
      <c r="BT1257" s="3">
        <f t="shared" si="262"/>
        <v>1</v>
      </c>
      <c r="BU1257" s="11">
        <f t="shared" si="263"/>
        <v>-0.94</v>
      </c>
      <c r="BV1257" s="11">
        <f t="shared" si="264"/>
        <v>-0.88</v>
      </c>
      <c r="BW1257" s="11">
        <f t="shared" si="265"/>
        <v>0</v>
      </c>
      <c r="BX1257" s="9">
        <f t="shared" si="266"/>
        <v>-0.94</v>
      </c>
      <c r="BY1257" s="9">
        <f t="shared" si="267"/>
        <v>-0.88</v>
      </c>
      <c r="BZ1257" s="9">
        <f t="shared" si="268"/>
        <v>2</v>
      </c>
    </row>
    <row r="1258" spans="1:78" ht="15.5" x14ac:dyDescent="0.35">
      <c r="A1258"/>
      <c r="B1258"/>
      <c r="C1258"/>
      <c r="D1258"/>
      <c r="E1258"/>
      <c r="F1258"/>
      <c r="G1258"/>
      <c r="H1258"/>
      <c r="I1258" s="13"/>
      <c r="J1258" s="13"/>
      <c r="K1258" s="13"/>
      <c r="L1258"/>
      <c r="M1258"/>
      <c r="N1258"/>
      <c r="O1258"/>
      <c r="P1258"/>
      <c r="Q1258"/>
      <c r="R1258"/>
      <c r="S1258"/>
      <c r="T1258"/>
      <c r="U1258"/>
      <c r="V1258"/>
      <c r="W1258"/>
      <c r="X1258"/>
      <c r="Y1258"/>
      <c r="Z1258"/>
      <c r="AA1258"/>
      <c r="AB1258"/>
      <c r="AC1258"/>
      <c r="AD1258"/>
      <c r="AE1258"/>
      <c r="AF1258" s="13"/>
      <c r="AG1258" s="13"/>
      <c r="AH1258"/>
      <c r="AI1258"/>
      <c r="AJ1258"/>
      <c r="AK1258"/>
      <c r="AL1258"/>
      <c r="AM1258"/>
      <c r="AN1258"/>
      <c r="AO1258"/>
      <c r="AP1258"/>
      <c r="AQ1258"/>
      <c r="AR1258"/>
      <c r="AS1258"/>
      <c r="AT1258" s="12">
        <f>VLOOKUP($BR1258,Tables!$D$14:$I$27,2,FALSE)*W1258</f>
        <v>0</v>
      </c>
      <c r="AU1258" s="12">
        <f>VLOOKUP($BR1258,Tables!$D$14:$I$27,3,FALSE)</f>
        <v>0</v>
      </c>
      <c r="AV1258" s="12">
        <f>VLOOKUP($BR1258,Tables!$D$14:$I$27,4,FALSE)*W1258</f>
        <v>0</v>
      </c>
      <c r="AW1258" s="12">
        <f>VLOOKUP($BR1258,Tables!$D$14:$I$27,5,FALSE)*W1258</f>
        <v>0</v>
      </c>
      <c r="AX1258">
        <f>IF(ISERROR(VLOOKUP(V1258,Tables!$A$2:$B$27,2,FALSE))=TRUE,0,VLOOKUP(V1258,Tables!$A$2:$B$27,2,FALSE))*VLOOKUP(BR1258,Tables!$D$14:$J$27,7,FALSE)</f>
        <v>0</v>
      </c>
      <c r="AY1258">
        <f>IF(ISERROR(VLOOKUP(BS1258,Tables!$A$2:$B$31,2,FALSE))=TRUE,0,VLOOKUP(BS1258,Tables!$A$2:$B$31,2,FALSE))</f>
        <v>0</v>
      </c>
      <c r="AZ1258" s="12">
        <f>VLOOKUP($BR1258,Tables!$D$14:$K$27,8,FALSE)</f>
        <v>0</v>
      </c>
      <c r="BA1258" s="12">
        <f>IF(OR(BR1258="T150",BR1258="HYBT150"),W1258*Tables!$L$23,0)</f>
        <v>0</v>
      </c>
      <c r="BB1258" s="12">
        <f>IF(OR(BR1258="T200",BR1258="HYBT200"),W1258*Tables!$E$24,0)</f>
        <v>0</v>
      </c>
      <c r="BC1258" s="14">
        <f t="shared" si="259"/>
        <v>0</v>
      </c>
      <c r="BD1258" s="55" t="str">
        <f t="shared" si="271"/>
        <v/>
      </c>
      <c r="BE1258" s="55" t="str">
        <f t="shared" si="271"/>
        <v/>
      </c>
      <c r="BF1258" s="55" t="str">
        <f t="shared" si="271"/>
        <v/>
      </c>
      <c r="BG1258" s="55" t="str">
        <f t="shared" si="271"/>
        <v/>
      </c>
      <c r="BH1258" s="55" t="str">
        <f t="shared" si="271"/>
        <v/>
      </c>
      <c r="BI1258" s="55" t="str">
        <f t="shared" si="271"/>
        <v/>
      </c>
      <c r="BJ1258" s="55" t="str">
        <f t="shared" si="271"/>
        <v/>
      </c>
      <c r="BK1258" s="55" t="str">
        <f t="shared" si="271"/>
        <v/>
      </c>
      <c r="BL1258" s="55" t="str">
        <f t="shared" si="271"/>
        <v/>
      </c>
      <c r="BM1258" s="55" t="str">
        <f t="shared" si="271"/>
        <v/>
      </c>
      <c r="BN1258" s="55" t="str">
        <f t="shared" si="271"/>
        <v/>
      </c>
      <c r="BO1258" s="55" t="str">
        <f t="shared" si="271"/>
        <v/>
      </c>
      <c r="BP1258" s="55" t="str">
        <f t="shared" si="271"/>
        <v/>
      </c>
      <c r="BQ1258" s="55" t="str">
        <f t="shared" si="271"/>
        <v/>
      </c>
      <c r="BR1258" s="1" t="str">
        <f t="shared" si="260"/>
        <v>Base</v>
      </c>
      <c r="BS1258" s="1" t="str">
        <f t="shared" si="261"/>
        <v/>
      </c>
      <c r="BT1258" s="3">
        <f t="shared" si="262"/>
        <v>1</v>
      </c>
      <c r="BU1258" s="11">
        <f t="shared" si="263"/>
        <v>-0.94</v>
      </c>
      <c r="BV1258" s="11">
        <f t="shared" si="264"/>
        <v>-0.88</v>
      </c>
      <c r="BW1258" s="11">
        <f t="shared" si="265"/>
        <v>0</v>
      </c>
      <c r="BX1258" s="9">
        <f t="shared" si="266"/>
        <v>-0.94</v>
      </c>
      <c r="BY1258" s="9">
        <f t="shared" si="267"/>
        <v>-0.88</v>
      </c>
      <c r="BZ1258" s="9">
        <f t="shared" si="268"/>
        <v>2</v>
      </c>
    </row>
    <row r="1259" spans="1:78" ht="15.5" x14ac:dyDescent="0.35">
      <c r="A1259"/>
      <c r="B1259"/>
      <c r="C1259"/>
      <c r="D1259"/>
      <c r="E1259"/>
      <c r="F1259"/>
      <c r="G1259"/>
      <c r="H1259"/>
      <c r="I1259" s="13"/>
      <c r="J1259" s="13"/>
      <c r="K1259" s="13"/>
      <c r="L1259"/>
      <c r="M1259"/>
      <c r="N1259"/>
      <c r="O1259"/>
      <c r="P1259"/>
      <c r="Q1259"/>
      <c r="R1259"/>
      <c r="S1259"/>
      <c r="T1259"/>
      <c r="U1259"/>
      <c r="V1259"/>
      <c r="W1259"/>
      <c r="X1259"/>
      <c r="Y1259"/>
      <c r="Z1259"/>
      <c r="AA1259"/>
      <c r="AB1259"/>
      <c r="AC1259"/>
      <c r="AD1259"/>
      <c r="AE1259"/>
      <c r="AF1259" s="13"/>
      <c r="AG1259" s="13"/>
      <c r="AH1259"/>
      <c r="AI1259"/>
      <c r="AJ1259"/>
      <c r="AK1259"/>
      <c r="AL1259"/>
      <c r="AM1259"/>
      <c r="AN1259"/>
      <c r="AO1259"/>
      <c r="AP1259"/>
      <c r="AQ1259"/>
      <c r="AR1259"/>
      <c r="AS1259"/>
      <c r="AT1259" s="12">
        <f>VLOOKUP($BR1259,Tables!$D$14:$I$27,2,FALSE)*W1259</f>
        <v>0</v>
      </c>
      <c r="AU1259" s="12">
        <f>VLOOKUP($BR1259,Tables!$D$14:$I$27,3,FALSE)</f>
        <v>0</v>
      </c>
      <c r="AV1259" s="12">
        <f>VLOOKUP($BR1259,Tables!$D$14:$I$27,4,FALSE)*W1259</f>
        <v>0</v>
      </c>
      <c r="AW1259" s="12">
        <f>VLOOKUP($BR1259,Tables!$D$14:$I$27,5,FALSE)*W1259</f>
        <v>0</v>
      </c>
      <c r="AX1259">
        <f>IF(ISERROR(VLOOKUP(V1259,Tables!$A$2:$B$27,2,FALSE))=TRUE,0,VLOOKUP(V1259,Tables!$A$2:$B$27,2,FALSE))*VLOOKUP(BR1259,Tables!$D$14:$J$27,7,FALSE)</f>
        <v>0</v>
      </c>
      <c r="AY1259">
        <f>IF(ISERROR(VLOOKUP(BS1259,Tables!$A$2:$B$31,2,FALSE))=TRUE,0,VLOOKUP(BS1259,Tables!$A$2:$B$31,2,FALSE))</f>
        <v>0</v>
      </c>
      <c r="AZ1259" s="12">
        <f>VLOOKUP($BR1259,Tables!$D$14:$K$27,8,FALSE)</f>
        <v>0</v>
      </c>
      <c r="BA1259" s="12">
        <f>IF(OR(BR1259="T150",BR1259="HYBT150"),W1259*Tables!$L$23,0)</f>
        <v>0</v>
      </c>
      <c r="BB1259" s="12">
        <f>IF(OR(BR1259="T200",BR1259="HYBT200"),W1259*Tables!$E$24,0)</f>
        <v>0</v>
      </c>
      <c r="BC1259" s="14">
        <f t="shared" si="259"/>
        <v>0</v>
      </c>
      <c r="BD1259" s="55" t="str">
        <f t="shared" si="271"/>
        <v/>
      </c>
      <c r="BE1259" s="55" t="str">
        <f t="shared" si="271"/>
        <v/>
      </c>
      <c r="BF1259" s="55" t="str">
        <f t="shared" si="271"/>
        <v/>
      </c>
      <c r="BG1259" s="55" t="str">
        <f t="shared" si="271"/>
        <v/>
      </c>
      <c r="BH1259" s="55" t="str">
        <f t="shared" si="271"/>
        <v/>
      </c>
      <c r="BI1259" s="55" t="str">
        <f t="shared" si="271"/>
        <v/>
      </c>
      <c r="BJ1259" s="55" t="str">
        <f t="shared" si="271"/>
        <v/>
      </c>
      <c r="BK1259" s="55" t="str">
        <f t="shared" si="271"/>
        <v/>
      </c>
      <c r="BL1259" s="55" t="str">
        <f t="shared" si="271"/>
        <v/>
      </c>
      <c r="BM1259" s="55" t="str">
        <f t="shared" si="271"/>
        <v/>
      </c>
      <c r="BN1259" s="55" t="str">
        <f t="shared" si="271"/>
        <v/>
      </c>
      <c r="BO1259" s="55" t="str">
        <f t="shared" si="271"/>
        <v/>
      </c>
      <c r="BP1259" s="55" t="str">
        <f t="shared" si="271"/>
        <v/>
      </c>
      <c r="BQ1259" s="55" t="str">
        <f t="shared" si="271"/>
        <v/>
      </c>
      <c r="BR1259" s="1" t="str">
        <f t="shared" si="260"/>
        <v>Base</v>
      </c>
      <c r="BS1259" s="1" t="str">
        <f t="shared" si="261"/>
        <v/>
      </c>
      <c r="BT1259" s="3">
        <f t="shared" si="262"/>
        <v>1</v>
      </c>
      <c r="BU1259" s="11">
        <f t="shared" si="263"/>
        <v>-0.94</v>
      </c>
      <c r="BV1259" s="11">
        <f t="shared" si="264"/>
        <v>-0.88</v>
      </c>
      <c r="BW1259" s="11">
        <f t="shared" si="265"/>
        <v>0</v>
      </c>
      <c r="BX1259" s="9">
        <f t="shared" si="266"/>
        <v>-0.94</v>
      </c>
      <c r="BY1259" s="9">
        <f t="shared" si="267"/>
        <v>-0.88</v>
      </c>
      <c r="BZ1259" s="9">
        <f t="shared" si="268"/>
        <v>2</v>
      </c>
    </row>
    <row r="1260" spans="1:78" ht="15.5" x14ac:dyDescent="0.35">
      <c r="A1260"/>
      <c r="B1260"/>
      <c r="C1260"/>
      <c r="D1260"/>
      <c r="E1260"/>
      <c r="F1260"/>
      <c r="G1260"/>
      <c r="H1260"/>
      <c r="I1260" s="13"/>
      <c r="J1260" s="13"/>
      <c r="K1260" s="13"/>
      <c r="L1260"/>
      <c r="M1260"/>
      <c r="N1260"/>
      <c r="O1260"/>
      <c r="P1260"/>
      <c r="Q1260"/>
      <c r="R1260"/>
      <c r="S1260"/>
      <c r="T1260"/>
      <c r="U1260"/>
      <c r="V1260"/>
      <c r="W1260"/>
      <c r="X1260"/>
      <c r="Y1260"/>
      <c r="Z1260"/>
      <c r="AA1260"/>
      <c r="AB1260"/>
      <c r="AC1260"/>
      <c r="AD1260"/>
      <c r="AE1260"/>
      <c r="AF1260" s="13"/>
      <c r="AG1260" s="13"/>
      <c r="AH1260"/>
      <c r="AI1260"/>
      <c r="AJ1260"/>
      <c r="AK1260"/>
      <c r="AL1260"/>
      <c r="AM1260"/>
      <c r="AN1260"/>
      <c r="AO1260"/>
      <c r="AP1260"/>
      <c r="AQ1260"/>
      <c r="AR1260"/>
      <c r="AS1260"/>
      <c r="AT1260" s="12">
        <f>VLOOKUP($BR1260,Tables!$D$14:$I$27,2,FALSE)*W1260</f>
        <v>0</v>
      </c>
      <c r="AU1260" s="12">
        <f>VLOOKUP($BR1260,Tables!$D$14:$I$27,3,FALSE)</f>
        <v>0</v>
      </c>
      <c r="AV1260" s="12">
        <f>VLOOKUP($BR1260,Tables!$D$14:$I$27,4,FALSE)*W1260</f>
        <v>0</v>
      </c>
      <c r="AW1260" s="12">
        <f>VLOOKUP($BR1260,Tables!$D$14:$I$27,5,FALSE)*W1260</f>
        <v>0</v>
      </c>
      <c r="AX1260">
        <f>IF(ISERROR(VLOOKUP(V1260,Tables!$A$2:$B$27,2,FALSE))=TRUE,0,VLOOKUP(V1260,Tables!$A$2:$B$27,2,FALSE))*VLOOKUP(BR1260,Tables!$D$14:$J$27,7,FALSE)</f>
        <v>0</v>
      </c>
      <c r="AY1260">
        <f>IF(ISERROR(VLOOKUP(BS1260,Tables!$A$2:$B$31,2,FALSE))=TRUE,0,VLOOKUP(BS1260,Tables!$A$2:$B$31,2,FALSE))</f>
        <v>0</v>
      </c>
      <c r="AZ1260" s="12">
        <f>VLOOKUP($BR1260,Tables!$D$14:$K$27,8,FALSE)</f>
        <v>0</v>
      </c>
      <c r="BA1260" s="12">
        <f>IF(OR(BR1260="T150",BR1260="HYBT150"),W1260*Tables!$L$23,0)</f>
        <v>0</v>
      </c>
      <c r="BB1260" s="12">
        <f>IF(OR(BR1260="T200",BR1260="HYBT200"),W1260*Tables!$E$24,0)</f>
        <v>0</v>
      </c>
      <c r="BC1260" s="14">
        <f t="shared" si="259"/>
        <v>0</v>
      </c>
      <c r="BD1260" s="55" t="str">
        <f t="shared" si="271"/>
        <v/>
      </c>
      <c r="BE1260" s="55" t="str">
        <f t="shared" si="271"/>
        <v/>
      </c>
      <c r="BF1260" s="55" t="str">
        <f t="shared" si="271"/>
        <v/>
      </c>
      <c r="BG1260" s="55" t="str">
        <f t="shared" si="271"/>
        <v/>
      </c>
      <c r="BH1260" s="55" t="str">
        <f t="shared" si="271"/>
        <v/>
      </c>
      <c r="BI1260" s="55" t="str">
        <f t="shared" si="271"/>
        <v/>
      </c>
      <c r="BJ1260" s="55" t="str">
        <f t="shared" si="271"/>
        <v/>
      </c>
      <c r="BK1260" s="55" t="str">
        <f t="shared" si="271"/>
        <v/>
      </c>
      <c r="BL1260" s="55" t="str">
        <f t="shared" si="271"/>
        <v/>
      </c>
      <c r="BM1260" s="55" t="str">
        <f t="shared" si="271"/>
        <v/>
      </c>
      <c r="BN1260" s="55" t="str">
        <f t="shared" si="271"/>
        <v/>
      </c>
      <c r="BO1260" s="55" t="str">
        <f t="shared" si="271"/>
        <v/>
      </c>
      <c r="BP1260" s="55" t="str">
        <f t="shared" si="271"/>
        <v/>
      </c>
      <c r="BQ1260" s="55" t="str">
        <f t="shared" si="271"/>
        <v/>
      </c>
      <c r="BR1260" s="1" t="str">
        <f t="shared" si="260"/>
        <v>Base</v>
      </c>
      <c r="BS1260" s="1" t="str">
        <f t="shared" si="261"/>
        <v/>
      </c>
      <c r="BT1260" s="3">
        <f t="shared" si="262"/>
        <v>1</v>
      </c>
      <c r="BU1260" s="11">
        <f t="shared" si="263"/>
        <v>-0.94</v>
      </c>
      <c r="BV1260" s="11">
        <f t="shared" si="264"/>
        <v>-0.88</v>
      </c>
      <c r="BW1260" s="11">
        <f t="shared" si="265"/>
        <v>0</v>
      </c>
      <c r="BX1260" s="9">
        <f t="shared" si="266"/>
        <v>-0.94</v>
      </c>
      <c r="BY1260" s="9">
        <f t="shared" si="267"/>
        <v>-0.88</v>
      </c>
      <c r="BZ1260" s="9">
        <f t="shared" si="268"/>
        <v>2</v>
      </c>
    </row>
    <row r="1261" spans="1:78" ht="15.5" x14ac:dyDescent="0.35">
      <c r="A1261"/>
      <c r="B1261"/>
      <c r="C1261"/>
      <c r="D1261"/>
      <c r="E1261"/>
      <c r="F1261"/>
      <c r="G1261"/>
      <c r="H1261"/>
      <c r="I1261" s="13"/>
      <c r="J1261" s="13"/>
      <c r="K1261" s="13"/>
      <c r="L1261"/>
      <c r="M1261"/>
      <c r="N1261"/>
      <c r="O1261"/>
      <c r="P1261"/>
      <c r="Q1261"/>
      <c r="R1261"/>
      <c r="S1261"/>
      <c r="T1261"/>
      <c r="U1261"/>
      <c r="V1261"/>
      <c r="W1261"/>
      <c r="X1261"/>
      <c r="Y1261"/>
      <c r="Z1261"/>
      <c r="AA1261"/>
      <c r="AB1261"/>
      <c r="AC1261"/>
      <c r="AD1261"/>
      <c r="AE1261"/>
      <c r="AF1261" s="13"/>
      <c r="AG1261" s="13"/>
      <c r="AH1261"/>
      <c r="AI1261"/>
      <c r="AJ1261"/>
      <c r="AK1261"/>
      <c r="AL1261"/>
      <c r="AM1261"/>
      <c r="AN1261"/>
      <c r="AO1261"/>
      <c r="AP1261"/>
      <c r="AQ1261"/>
      <c r="AR1261"/>
      <c r="AS1261"/>
      <c r="AT1261" s="12">
        <f>VLOOKUP($BR1261,Tables!$D$14:$I$27,2,FALSE)*W1261</f>
        <v>0</v>
      </c>
      <c r="AU1261" s="12">
        <f>VLOOKUP($BR1261,Tables!$D$14:$I$27,3,FALSE)</f>
        <v>0</v>
      </c>
      <c r="AV1261" s="12">
        <f>VLOOKUP($BR1261,Tables!$D$14:$I$27,4,FALSE)*W1261</f>
        <v>0</v>
      </c>
      <c r="AW1261" s="12">
        <f>VLOOKUP($BR1261,Tables!$D$14:$I$27,5,FALSE)*W1261</f>
        <v>0</v>
      </c>
      <c r="AX1261">
        <f>IF(ISERROR(VLOOKUP(V1261,Tables!$A$2:$B$27,2,FALSE))=TRUE,0,VLOOKUP(V1261,Tables!$A$2:$B$27,2,FALSE))*VLOOKUP(BR1261,Tables!$D$14:$J$27,7,FALSE)</f>
        <v>0</v>
      </c>
      <c r="AY1261">
        <f>IF(ISERROR(VLOOKUP(BS1261,Tables!$A$2:$B$31,2,FALSE))=TRUE,0,VLOOKUP(BS1261,Tables!$A$2:$B$31,2,FALSE))</f>
        <v>0</v>
      </c>
      <c r="AZ1261" s="12">
        <f>VLOOKUP($BR1261,Tables!$D$14:$K$27,8,FALSE)</f>
        <v>0</v>
      </c>
      <c r="BA1261" s="12">
        <f>IF(OR(BR1261="T150",BR1261="HYBT150"),W1261*Tables!$L$23,0)</f>
        <v>0</v>
      </c>
      <c r="BB1261" s="12">
        <f>IF(OR(BR1261="T200",BR1261="HYBT200"),W1261*Tables!$E$24,0)</f>
        <v>0</v>
      </c>
      <c r="BC1261" s="14">
        <f t="shared" si="259"/>
        <v>0</v>
      </c>
      <c r="BD1261" s="55" t="str">
        <f t="shared" si="271"/>
        <v/>
      </c>
      <c r="BE1261" s="55" t="str">
        <f t="shared" si="271"/>
        <v/>
      </c>
      <c r="BF1261" s="55" t="str">
        <f t="shared" si="271"/>
        <v/>
      </c>
      <c r="BG1261" s="55" t="str">
        <f t="shared" si="271"/>
        <v/>
      </c>
      <c r="BH1261" s="55" t="str">
        <f t="shared" si="271"/>
        <v/>
      </c>
      <c r="BI1261" s="55" t="str">
        <f t="shared" si="271"/>
        <v/>
      </c>
      <c r="BJ1261" s="55" t="str">
        <f t="shared" si="271"/>
        <v/>
      </c>
      <c r="BK1261" s="55" t="str">
        <f t="shared" si="271"/>
        <v/>
      </c>
      <c r="BL1261" s="55" t="str">
        <f t="shared" si="271"/>
        <v/>
      </c>
      <c r="BM1261" s="55" t="str">
        <f t="shared" si="271"/>
        <v/>
      </c>
      <c r="BN1261" s="55" t="str">
        <f t="shared" si="271"/>
        <v/>
      </c>
      <c r="BO1261" s="55" t="str">
        <f t="shared" si="271"/>
        <v/>
      </c>
      <c r="BP1261" s="55" t="str">
        <f t="shared" si="271"/>
        <v/>
      </c>
      <c r="BQ1261" s="55" t="str">
        <f t="shared" si="271"/>
        <v/>
      </c>
      <c r="BR1261" s="1" t="str">
        <f t="shared" si="260"/>
        <v>Base</v>
      </c>
      <c r="BS1261" s="1" t="str">
        <f t="shared" si="261"/>
        <v/>
      </c>
      <c r="BT1261" s="3">
        <f t="shared" si="262"/>
        <v>1</v>
      </c>
      <c r="BU1261" s="11">
        <f t="shared" si="263"/>
        <v>-0.94</v>
      </c>
      <c r="BV1261" s="11">
        <f t="shared" si="264"/>
        <v>-0.88</v>
      </c>
      <c r="BW1261" s="11">
        <f t="shared" si="265"/>
        <v>0</v>
      </c>
      <c r="BX1261" s="9">
        <f t="shared" si="266"/>
        <v>-0.94</v>
      </c>
      <c r="BY1261" s="9">
        <f t="shared" si="267"/>
        <v>-0.88</v>
      </c>
      <c r="BZ1261" s="9">
        <f t="shared" si="268"/>
        <v>2</v>
      </c>
    </row>
    <row r="1262" spans="1:78" ht="15.5" x14ac:dyDescent="0.35">
      <c r="A1262"/>
      <c r="B1262"/>
      <c r="C1262"/>
      <c r="D1262"/>
      <c r="E1262"/>
      <c r="F1262"/>
      <c r="G1262"/>
      <c r="H1262"/>
      <c r="I1262" s="13"/>
      <c r="J1262" s="13"/>
      <c r="K1262" s="13"/>
      <c r="L1262"/>
      <c r="M1262"/>
      <c r="N1262"/>
      <c r="O1262"/>
      <c r="P1262"/>
      <c r="Q1262"/>
      <c r="R1262"/>
      <c r="S1262"/>
      <c r="T1262"/>
      <c r="U1262"/>
      <c r="V1262"/>
      <c r="W1262"/>
      <c r="X1262"/>
      <c r="Y1262"/>
      <c r="Z1262"/>
      <c r="AA1262"/>
      <c r="AB1262"/>
      <c r="AC1262"/>
      <c r="AD1262"/>
      <c r="AE1262"/>
      <c r="AF1262" s="13"/>
      <c r="AG1262" s="13"/>
      <c r="AH1262"/>
      <c r="AI1262"/>
      <c r="AJ1262"/>
      <c r="AK1262"/>
      <c r="AL1262"/>
      <c r="AM1262"/>
      <c r="AN1262"/>
      <c r="AO1262"/>
      <c r="AP1262"/>
      <c r="AQ1262"/>
      <c r="AR1262"/>
      <c r="AS1262"/>
      <c r="AT1262" s="12">
        <f>VLOOKUP($BR1262,Tables!$D$14:$I$27,2,FALSE)*W1262</f>
        <v>0</v>
      </c>
      <c r="AU1262" s="12">
        <f>VLOOKUP($BR1262,Tables!$D$14:$I$27,3,FALSE)</f>
        <v>0</v>
      </c>
      <c r="AV1262" s="12">
        <f>VLOOKUP($BR1262,Tables!$D$14:$I$27,4,FALSE)*W1262</f>
        <v>0</v>
      </c>
      <c r="AW1262" s="12">
        <f>VLOOKUP($BR1262,Tables!$D$14:$I$27,5,FALSE)*W1262</f>
        <v>0</v>
      </c>
      <c r="AX1262">
        <f>IF(ISERROR(VLOOKUP(V1262,Tables!$A$2:$B$27,2,FALSE))=TRUE,0,VLOOKUP(V1262,Tables!$A$2:$B$27,2,FALSE))*VLOOKUP(BR1262,Tables!$D$14:$J$27,7,FALSE)</f>
        <v>0</v>
      </c>
      <c r="AY1262">
        <f>IF(ISERROR(VLOOKUP(BS1262,Tables!$A$2:$B$31,2,FALSE))=TRUE,0,VLOOKUP(BS1262,Tables!$A$2:$B$31,2,FALSE))</f>
        <v>0</v>
      </c>
      <c r="AZ1262" s="12">
        <f>VLOOKUP($BR1262,Tables!$D$14:$K$27,8,FALSE)</f>
        <v>0</v>
      </c>
      <c r="BA1262" s="12">
        <f>IF(OR(BR1262="T150",BR1262="HYBT150"),W1262*Tables!$L$23,0)</f>
        <v>0</v>
      </c>
      <c r="BB1262" s="12">
        <f>IF(OR(BR1262="T200",BR1262="HYBT200"),W1262*Tables!$E$24,0)</f>
        <v>0</v>
      </c>
      <c r="BC1262" s="14">
        <f t="shared" si="259"/>
        <v>0</v>
      </c>
      <c r="BD1262" s="55" t="str">
        <f t="shared" si="271"/>
        <v/>
      </c>
      <c r="BE1262" s="55" t="str">
        <f t="shared" si="271"/>
        <v/>
      </c>
      <c r="BF1262" s="55" t="str">
        <f t="shared" si="271"/>
        <v/>
      </c>
      <c r="BG1262" s="55" t="str">
        <f t="shared" si="271"/>
        <v/>
      </c>
      <c r="BH1262" s="55" t="str">
        <f t="shared" si="271"/>
        <v/>
      </c>
      <c r="BI1262" s="55" t="str">
        <f t="shared" si="271"/>
        <v/>
      </c>
      <c r="BJ1262" s="55" t="str">
        <f t="shared" si="271"/>
        <v/>
      </c>
      <c r="BK1262" s="55" t="str">
        <f t="shared" si="271"/>
        <v/>
      </c>
      <c r="BL1262" s="55" t="str">
        <f t="shared" si="271"/>
        <v/>
      </c>
      <c r="BM1262" s="55" t="str">
        <f t="shared" si="271"/>
        <v/>
      </c>
      <c r="BN1262" s="55" t="str">
        <f t="shared" si="271"/>
        <v/>
      </c>
      <c r="BO1262" s="55" t="str">
        <f t="shared" si="271"/>
        <v/>
      </c>
      <c r="BP1262" s="55" t="str">
        <f t="shared" si="271"/>
        <v/>
      </c>
      <c r="BQ1262" s="55" t="str">
        <f t="shared" si="271"/>
        <v/>
      </c>
      <c r="BR1262" s="1" t="str">
        <f t="shared" si="260"/>
        <v>Base</v>
      </c>
      <c r="BS1262" s="1" t="str">
        <f t="shared" si="261"/>
        <v/>
      </c>
      <c r="BT1262" s="3">
        <f t="shared" si="262"/>
        <v>1</v>
      </c>
      <c r="BU1262" s="11">
        <f t="shared" si="263"/>
        <v>-0.94</v>
      </c>
      <c r="BV1262" s="11">
        <f t="shared" si="264"/>
        <v>-0.88</v>
      </c>
      <c r="BW1262" s="11">
        <f t="shared" si="265"/>
        <v>0</v>
      </c>
      <c r="BX1262" s="9">
        <f t="shared" si="266"/>
        <v>-0.94</v>
      </c>
      <c r="BY1262" s="9">
        <f t="shared" si="267"/>
        <v>-0.88</v>
      </c>
      <c r="BZ1262" s="9">
        <f t="shared" si="268"/>
        <v>2</v>
      </c>
    </row>
    <row r="1263" spans="1:78" ht="15.5" x14ac:dyDescent="0.35">
      <c r="A1263"/>
      <c r="B1263"/>
      <c r="C1263"/>
      <c r="D1263"/>
      <c r="E1263"/>
      <c r="F1263"/>
      <c r="G1263"/>
      <c r="H1263"/>
      <c r="I1263" s="13"/>
      <c r="J1263" s="13"/>
      <c r="K1263" s="13"/>
      <c r="L1263"/>
      <c r="M1263"/>
      <c r="N1263"/>
      <c r="O1263"/>
      <c r="P1263"/>
      <c r="Q1263"/>
      <c r="R1263"/>
      <c r="S1263"/>
      <c r="T1263"/>
      <c r="U1263"/>
      <c r="V1263"/>
      <c r="W1263"/>
      <c r="X1263"/>
      <c r="Y1263"/>
      <c r="Z1263"/>
      <c r="AA1263"/>
      <c r="AB1263"/>
      <c r="AC1263"/>
      <c r="AD1263"/>
      <c r="AE1263"/>
      <c r="AF1263" s="13"/>
      <c r="AG1263" s="13"/>
      <c r="AH1263"/>
      <c r="AI1263"/>
      <c r="AJ1263"/>
      <c r="AK1263"/>
      <c r="AL1263"/>
      <c r="AM1263"/>
      <c r="AN1263"/>
      <c r="AO1263"/>
      <c r="AP1263"/>
      <c r="AQ1263"/>
      <c r="AR1263"/>
      <c r="AS1263"/>
      <c r="AT1263" s="12">
        <f>VLOOKUP($BR1263,Tables!$D$14:$I$27,2,FALSE)*W1263</f>
        <v>0</v>
      </c>
      <c r="AU1263" s="12">
        <f>VLOOKUP($BR1263,Tables!$D$14:$I$27,3,FALSE)</f>
        <v>0</v>
      </c>
      <c r="AV1263" s="12">
        <f>VLOOKUP($BR1263,Tables!$D$14:$I$27,4,FALSE)*W1263</f>
        <v>0</v>
      </c>
      <c r="AW1263" s="12">
        <f>VLOOKUP($BR1263,Tables!$D$14:$I$27,5,FALSE)*W1263</f>
        <v>0</v>
      </c>
      <c r="AX1263">
        <f>IF(ISERROR(VLOOKUP(V1263,Tables!$A$2:$B$27,2,FALSE))=TRUE,0,VLOOKUP(V1263,Tables!$A$2:$B$27,2,FALSE))*VLOOKUP(BR1263,Tables!$D$14:$J$27,7,FALSE)</f>
        <v>0</v>
      </c>
      <c r="AY1263">
        <f>IF(ISERROR(VLOOKUP(BS1263,Tables!$A$2:$B$31,2,FALSE))=TRUE,0,VLOOKUP(BS1263,Tables!$A$2:$B$31,2,FALSE))</f>
        <v>0</v>
      </c>
      <c r="AZ1263" s="12">
        <f>VLOOKUP($BR1263,Tables!$D$14:$K$27,8,FALSE)</f>
        <v>0</v>
      </c>
      <c r="BA1263" s="12">
        <f>IF(OR(BR1263="T150",BR1263="HYBT150"),W1263*Tables!$L$23,0)</f>
        <v>0</v>
      </c>
      <c r="BB1263" s="12">
        <f>IF(OR(BR1263="T200",BR1263="HYBT200"),W1263*Tables!$E$24,0)</f>
        <v>0</v>
      </c>
      <c r="BC1263" s="14">
        <f t="shared" si="259"/>
        <v>0</v>
      </c>
      <c r="BD1263" s="55" t="str">
        <f t="shared" si="271"/>
        <v/>
      </c>
      <c r="BE1263" s="55" t="str">
        <f t="shared" si="271"/>
        <v/>
      </c>
      <c r="BF1263" s="55" t="str">
        <f t="shared" si="271"/>
        <v/>
      </c>
      <c r="BG1263" s="55" t="str">
        <f t="shared" si="271"/>
        <v/>
      </c>
      <c r="BH1263" s="55" t="str">
        <f t="shared" si="271"/>
        <v/>
      </c>
      <c r="BI1263" s="55" t="str">
        <f t="shared" si="271"/>
        <v/>
      </c>
      <c r="BJ1263" s="55" t="str">
        <f t="shared" si="271"/>
        <v/>
      </c>
      <c r="BK1263" s="55" t="str">
        <f t="shared" si="271"/>
        <v/>
      </c>
      <c r="BL1263" s="55" t="str">
        <f t="shared" si="271"/>
        <v/>
      </c>
      <c r="BM1263" s="55" t="str">
        <f t="shared" si="271"/>
        <v/>
      </c>
      <c r="BN1263" s="55" t="str">
        <f t="shared" si="271"/>
        <v/>
      </c>
      <c r="BO1263" s="55" t="str">
        <f t="shared" si="271"/>
        <v/>
      </c>
      <c r="BP1263" s="55" t="str">
        <f t="shared" si="271"/>
        <v/>
      </c>
      <c r="BQ1263" s="55" t="str">
        <f t="shared" si="271"/>
        <v/>
      </c>
      <c r="BR1263" s="1" t="str">
        <f t="shared" si="260"/>
        <v>Base</v>
      </c>
      <c r="BS1263" s="1" t="str">
        <f t="shared" si="261"/>
        <v/>
      </c>
      <c r="BT1263" s="3">
        <f t="shared" si="262"/>
        <v>1</v>
      </c>
      <c r="BU1263" s="11">
        <f t="shared" si="263"/>
        <v>-0.94</v>
      </c>
      <c r="BV1263" s="11">
        <f t="shared" si="264"/>
        <v>-0.88</v>
      </c>
      <c r="BW1263" s="11">
        <f t="shared" si="265"/>
        <v>0</v>
      </c>
      <c r="BX1263" s="9">
        <f t="shared" si="266"/>
        <v>-0.94</v>
      </c>
      <c r="BY1263" s="9">
        <f t="shared" si="267"/>
        <v>-0.88</v>
      </c>
      <c r="BZ1263" s="9">
        <f t="shared" si="268"/>
        <v>2</v>
      </c>
    </row>
    <row r="1264" spans="1:78" ht="15.5" x14ac:dyDescent="0.35">
      <c r="A1264"/>
      <c r="B1264"/>
      <c r="C1264"/>
      <c r="D1264"/>
      <c r="E1264"/>
      <c r="F1264"/>
      <c r="G1264"/>
      <c r="H1264"/>
      <c r="I1264" s="13"/>
      <c r="J1264" s="13"/>
      <c r="K1264" s="13"/>
      <c r="L1264"/>
      <c r="M1264"/>
      <c r="N1264"/>
      <c r="O1264"/>
      <c r="P1264"/>
      <c r="Q1264"/>
      <c r="R1264"/>
      <c r="S1264"/>
      <c r="T1264"/>
      <c r="U1264"/>
      <c r="V1264"/>
      <c r="W1264"/>
      <c r="X1264"/>
      <c r="Y1264"/>
      <c r="Z1264"/>
      <c r="AA1264"/>
      <c r="AB1264"/>
      <c r="AC1264"/>
      <c r="AD1264"/>
      <c r="AE1264"/>
      <c r="AF1264" s="13"/>
      <c r="AG1264" s="13"/>
      <c r="AH1264"/>
      <c r="AI1264"/>
      <c r="AJ1264"/>
      <c r="AK1264"/>
      <c r="AL1264"/>
      <c r="AM1264"/>
      <c r="AN1264"/>
      <c r="AO1264"/>
      <c r="AP1264"/>
      <c r="AQ1264"/>
      <c r="AR1264"/>
      <c r="AS1264"/>
      <c r="AT1264" s="12">
        <f>VLOOKUP($BR1264,Tables!$D$14:$I$27,2,FALSE)*W1264</f>
        <v>0</v>
      </c>
      <c r="AU1264" s="12">
        <f>VLOOKUP($BR1264,Tables!$D$14:$I$27,3,FALSE)</f>
        <v>0</v>
      </c>
      <c r="AV1264" s="12">
        <f>VLOOKUP($BR1264,Tables!$D$14:$I$27,4,FALSE)*W1264</f>
        <v>0</v>
      </c>
      <c r="AW1264" s="12">
        <f>VLOOKUP($BR1264,Tables!$D$14:$I$27,5,FALSE)*W1264</f>
        <v>0</v>
      </c>
      <c r="AX1264">
        <f>IF(ISERROR(VLOOKUP(V1264,Tables!$A$2:$B$27,2,FALSE))=TRUE,0,VLOOKUP(V1264,Tables!$A$2:$B$27,2,FALSE))*VLOOKUP(BR1264,Tables!$D$14:$J$27,7,FALSE)</f>
        <v>0</v>
      </c>
      <c r="AY1264">
        <f>IF(ISERROR(VLOOKUP(BS1264,Tables!$A$2:$B$31,2,FALSE))=TRUE,0,VLOOKUP(BS1264,Tables!$A$2:$B$31,2,FALSE))</f>
        <v>0</v>
      </c>
      <c r="AZ1264" s="12">
        <f>VLOOKUP($BR1264,Tables!$D$14:$K$27,8,FALSE)</f>
        <v>0</v>
      </c>
      <c r="BA1264" s="12">
        <f>IF(OR(BR1264="T150",BR1264="HYBT150"),W1264*Tables!$L$23,0)</f>
        <v>0</v>
      </c>
      <c r="BB1264" s="12">
        <f>IF(OR(BR1264="T200",BR1264="HYBT200"),W1264*Tables!$E$24,0)</f>
        <v>0</v>
      </c>
      <c r="BC1264" s="14">
        <f t="shared" si="259"/>
        <v>0</v>
      </c>
      <c r="BD1264" s="55" t="str">
        <f t="shared" si="271"/>
        <v/>
      </c>
      <c r="BE1264" s="55" t="str">
        <f t="shared" si="271"/>
        <v/>
      </c>
      <c r="BF1264" s="55" t="str">
        <f t="shared" si="271"/>
        <v/>
      </c>
      <c r="BG1264" s="55" t="str">
        <f t="shared" si="271"/>
        <v/>
      </c>
      <c r="BH1264" s="55" t="str">
        <f t="shared" si="271"/>
        <v/>
      </c>
      <c r="BI1264" s="55" t="str">
        <f t="shared" si="271"/>
        <v/>
      </c>
      <c r="BJ1264" s="55" t="str">
        <f t="shared" si="271"/>
        <v/>
      </c>
      <c r="BK1264" s="55" t="str">
        <f t="shared" si="271"/>
        <v/>
      </c>
      <c r="BL1264" s="55" t="str">
        <f t="shared" si="271"/>
        <v/>
      </c>
      <c r="BM1264" s="55" t="str">
        <f t="shared" si="271"/>
        <v/>
      </c>
      <c r="BN1264" s="55" t="str">
        <f t="shared" si="271"/>
        <v/>
      </c>
      <c r="BO1264" s="55" t="str">
        <f t="shared" si="271"/>
        <v/>
      </c>
      <c r="BP1264" s="55" t="str">
        <f t="shared" si="271"/>
        <v/>
      </c>
      <c r="BQ1264" s="55" t="str">
        <f t="shared" si="271"/>
        <v/>
      </c>
      <c r="BR1264" s="1" t="str">
        <f t="shared" si="260"/>
        <v>Base</v>
      </c>
      <c r="BS1264" s="1" t="str">
        <f t="shared" si="261"/>
        <v/>
      </c>
      <c r="BT1264" s="3">
        <f t="shared" si="262"/>
        <v>1</v>
      </c>
      <c r="BU1264" s="11">
        <f t="shared" si="263"/>
        <v>-0.94</v>
      </c>
      <c r="BV1264" s="11">
        <f t="shared" si="264"/>
        <v>-0.88</v>
      </c>
      <c r="BW1264" s="11">
        <f t="shared" si="265"/>
        <v>0</v>
      </c>
      <c r="BX1264" s="9">
        <f t="shared" si="266"/>
        <v>-0.94</v>
      </c>
      <c r="BY1264" s="9">
        <f t="shared" si="267"/>
        <v>-0.88</v>
      </c>
      <c r="BZ1264" s="9">
        <f t="shared" si="268"/>
        <v>2</v>
      </c>
    </row>
    <row r="1265" spans="1:78" ht="15.5" x14ac:dyDescent="0.35">
      <c r="A1265"/>
      <c r="B1265"/>
      <c r="C1265"/>
      <c r="D1265"/>
      <c r="E1265"/>
      <c r="F1265"/>
      <c r="G1265"/>
      <c r="H1265"/>
      <c r="I1265" s="13"/>
      <c r="J1265" s="13"/>
      <c r="K1265" s="13"/>
      <c r="L1265"/>
      <c r="M1265"/>
      <c r="N1265"/>
      <c r="O1265"/>
      <c r="P1265"/>
      <c r="Q1265"/>
      <c r="R1265"/>
      <c r="S1265"/>
      <c r="T1265"/>
      <c r="U1265"/>
      <c r="V1265"/>
      <c r="W1265"/>
      <c r="X1265"/>
      <c r="Y1265"/>
      <c r="Z1265"/>
      <c r="AA1265"/>
      <c r="AB1265"/>
      <c r="AC1265"/>
      <c r="AD1265"/>
      <c r="AE1265"/>
      <c r="AF1265" s="13"/>
      <c r="AG1265" s="13"/>
      <c r="AH1265"/>
      <c r="AI1265"/>
      <c r="AJ1265"/>
      <c r="AK1265"/>
      <c r="AL1265"/>
      <c r="AM1265"/>
      <c r="AN1265"/>
      <c r="AO1265"/>
      <c r="AP1265"/>
      <c r="AQ1265"/>
      <c r="AR1265"/>
      <c r="AS1265"/>
      <c r="AT1265" s="12">
        <f>VLOOKUP($BR1265,Tables!$D$14:$I$27,2,FALSE)*W1265</f>
        <v>0</v>
      </c>
      <c r="AU1265" s="12">
        <f>VLOOKUP($BR1265,Tables!$D$14:$I$27,3,FALSE)</f>
        <v>0</v>
      </c>
      <c r="AV1265" s="12">
        <f>VLOOKUP($BR1265,Tables!$D$14:$I$27,4,FALSE)*W1265</f>
        <v>0</v>
      </c>
      <c r="AW1265" s="12">
        <f>VLOOKUP($BR1265,Tables!$D$14:$I$27,5,FALSE)*W1265</f>
        <v>0</v>
      </c>
      <c r="AX1265">
        <f>IF(ISERROR(VLOOKUP(V1265,Tables!$A$2:$B$27,2,FALSE))=TRUE,0,VLOOKUP(V1265,Tables!$A$2:$B$27,2,FALSE))*VLOOKUP(BR1265,Tables!$D$14:$J$27,7,FALSE)</f>
        <v>0</v>
      </c>
      <c r="AY1265">
        <f>IF(ISERROR(VLOOKUP(BS1265,Tables!$A$2:$B$31,2,FALSE))=TRUE,0,VLOOKUP(BS1265,Tables!$A$2:$B$31,2,FALSE))</f>
        <v>0</v>
      </c>
      <c r="AZ1265" s="12">
        <f>VLOOKUP($BR1265,Tables!$D$14:$K$27,8,FALSE)</f>
        <v>0</v>
      </c>
      <c r="BA1265" s="12">
        <f>IF(OR(BR1265="T150",BR1265="HYBT150"),W1265*Tables!$L$23,0)</f>
        <v>0</v>
      </c>
      <c r="BB1265" s="12">
        <f>IF(OR(BR1265="T200",BR1265="HYBT200"),W1265*Tables!$E$24,0)</f>
        <v>0</v>
      </c>
      <c r="BC1265" s="14">
        <f t="shared" si="259"/>
        <v>0</v>
      </c>
      <c r="BD1265" s="55" t="str">
        <f t="shared" si="271"/>
        <v/>
      </c>
      <c r="BE1265" s="55" t="str">
        <f t="shared" si="271"/>
        <v/>
      </c>
      <c r="BF1265" s="55" t="str">
        <f t="shared" si="271"/>
        <v/>
      </c>
      <c r="BG1265" s="55" t="str">
        <f t="shared" si="271"/>
        <v/>
      </c>
      <c r="BH1265" s="55" t="str">
        <f t="shared" si="271"/>
        <v/>
      </c>
      <c r="BI1265" s="55" t="str">
        <f t="shared" si="271"/>
        <v/>
      </c>
      <c r="BJ1265" s="55" t="str">
        <f t="shared" si="271"/>
        <v/>
      </c>
      <c r="BK1265" s="55" t="str">
        <f t="shared" si="271"/>
        <v/>
      </c>
      <c r="BL1265" s="55" t="str">
        <f t="shared" si="271"/>
        <v/>
      </c>
      <c r="BM1265" s="55" t="str">
        <f t="shared" si="271"/>
        <v/>
      </c>
      <c r="BN1265" s="55" t="str">
        <f t="shared" si="271"/>
        <v/>
      </c>
      <c r="BO1265" s="55" t="str">
        <f t="shared" si="271"/>
        <v/>
      </c>
      <c r="BP1265" s="55" t="str">
        <f t="shared" si="271"/>
        <v/>
      </c>
      <c r="BQ1265" s="55" t="str">
        <f t="shared" si="271"/>
        <v/>
      </c>
      <c r="BR1265" s="1" t="str">
        <f t="shared" si="260"/>
        <v>Base</v>
      </c>
      <c r="BS1265" s="1" t="str">
        <f t="shared" si="261"/>
        <v/>
      </c>
      <c r="BT1265" s="3">
        <f t="shared" si="262"/>
        <v>1</v>
      </c>
      <c r="BU1265" s="11">
        <f t="shared" si="263"/>
        <v>-0.94</v>
      </c>
      <c r="BV1265" s="11">
        <f t="shared" si="264"/>
        <v>-0.88</v>
      </c>
      <c r="BW1265" s="11">
        <f t="shared" si="265"/>
        <v>0</v>
      </c>
      <c r="BX1265" s="9">
        <f t="shared" si="266"/>
        <v>-0.94</v>
      </c>
      <c r="BY1265" s="9">
        <f t="shared" si="267"/>
        <v>-0.88</v>
      </c>
      <c r="BZ1265" s="9">
        <f t="shared" si="268"/>
        <v>2</v>
      </c>
    </row>
    <row r="1266" spans="1:78" ht="15.5" x14ac:dyDescent="0.35">
      <c r="A1266"/>
      <c r="B1266"/>
      <c r="C1266"/>
      <c r="D1266"/>
      <c r="E1266"/>
      <c r="F1266"/>
      <c r="G1266"/>
      <c r="H1266"/>
      <c r="I1266" s="13"/>
      <c r="J1266" s="13"/>
      <c r="K1266" s="13"/>
      <c r="L1266"/>
      <c r="M1266"/>
      <c r="N1266"/>
      <c r="O1266"/>
      <c r="P1266"/>
      <c r="Q1266"/>
      <c r="R1266"/>
      <c r="S1266"/>
      <c r="T1266"/>
      <c r="U1266"/>
      <c r="V1266"/>
      <c r="W1266"/>
      <c r="X1266"/>
      <c r="Y1266"/>
      <c r="Z1266"/>
      <c r="AA1266"/>
      <c r="AB1266"/>
      <c r="AC1266"/>
      <c r="AD1266"/>
      <c r="AE1266"/>
      <c r="AF1266" s="13"/>
      <c r="AG1266" s="13"/>
      <c r="AH1266"/>
      <c r="AI1266"/>
      <c r="AJ1266"/>
      <c r="AK1266"/>
      <c r="AL1266"/>
      <c r="AM1266"/>
      <c r="AN1266"/>
      <c r="AO1266"/>
      <c r="AP1266"/>
      <c r="AQ1266"/>
      <c r="AR1266"/>
      <c r="AS1266"/>
      <c r="AT1266" s="12">
        <f>VLOOKUP($BR1266,Tables!$D$14:$I$27,2,FALSE)*W1266</f>
        <v>0</v>
      </c>
      <c r="AU1266" s="12">
        <f>VLOOKUP($BR1266,Tables!$D$14:$I$27,3,FALSE)</f>
        <v>0</v>
      </c>
      <c r="AV1266" s="12">
        <f>VLOOKUP($BR1266,Tables!$D$14:$I$27,4,FALSE)*W1266</f>
        <v>0</v>
      </c>
      <c r="AW1266" s="12">
        <f>VLOOKUP($BR1266,Tables!$D$14:$I$27,5,FALSE)*W1266</f>
        <v>0</v>
      </c>
      <c r="AX1266">
        <f>IF(ISERROR(VLOOKUP(V1266,Tables!$A$2:$B$27,2,FALSE))=TRUE,0,VLOOKUP(V1266,Tables!$A$2:$B$27,2,FALSE))*VLOOKUP(BR1266,Tables!$D$14:$J$27,7,FALSE)</f>
        <v>0</v>
      </c>
      <c r="AY1266">
        <f>IF(ISERROR(VLOOKUP(BS1266,Tables!$A$2:$B$31,2,FALSE))=TRUE,0,VLOOKUP(BS1266,Tables!$A$2:$B$31,2,FALSE))</f>
        <v>0</v>
      </c>
      <c r="AZ1266" s="12">
        <f>VLOOKUP($BR1266,Tables!$D$14:$K$27,8,FALSE)</f>
        <v>0</v>
      </c>
      <c r="BA1266" s="12">
        <f>IF(OR(BR1266="T150",BR1266="HYBT150"),W1266*Tables!$L$23,0)</f>
        <v>0</v>
      </c>
      <c r="BB1266" s="12">
        <f>IF(OR(BR1266="T200",BR1266="HYBT200"),W1266*Tables!$E$24,0)</f>
        <v>0</v>
      </c>
      <c r="BC1266" s="14">
        <f t="shared" si="259"/>
        <v>0</v>
      </c>
      <c r="BD1266" s="55" t="str">
        <f t="shared" si="271"/>
        <v/>
      </c>
      <c r="BE1266" s="55" t="str">
        <f t="shared" si="271"/>
        <v/>
      </c>
      <c r="BF1266" s="55" t="str">
        <f t="shared" si="271"/>
        <v/>
      </c>
      <c r="BG1266" s="55" t="str">
        <f t="shared" si="271"/>
        <v/>
      </c>
      <c r="BH1266" s="55" t="str">
        <f t="shared" si="271"/>
        <v/>
      </c>
      <c r="BI1266" s="55" t="str">
        <f t="shared" si="271"/>
        <v/>
      </c>
      <c r="BJ1266" s="55" t="str">
        <f t="shared" si="271"/>
        <v/>
      </c>
      <c r="BK1266" s="55" t="str">
        <f t="shared" si="271"/>
        <v/>
      </c>
      <c r="BL1266" s="55" t="str">
        <f t="shared" si="271"/>
        <v/>
      </c>
      <c r="BM1266" s="55" t="str">
        <f t="shared" si="271"/>
        <v/>
      </c>
      <c r="BN1266" s="55" t="str">
        <f t="shared" si="271"/>
        <v/>
      </c>
      <c r="BO1266" s="55" t="str">
        <f t="shared" si="271"/>
        <v/>
      </c>
      <c r="BP1266" s="55" t="str">
        <f t="shared" si="271"/>
        <v/>
      </c>
      <c r="BQ1266" s="55" t="str">
        <f t="shared" si="271"/>
        <v/>
      </c>
      <c r="BR1266" s="1" t="str">
        <f t="shared" si="260"/>
        <v>Base</v>
      </c>
      <c r="BS1266" s="1" t="str">
        <f t="shared" si="261"/>
        <v/>
      </c>
      <c r="BT1266" s="3">
        <f t="shared" si="262"/>
        <v>1</v>
      </c>
      <c r="BU1266" s="11">
        <f t="shared" si="263"/>
        <v>-0.94</v>
      </c>
      <c r="BV1266" s="11">
        <f t="shared" si="264"/>
        <v>-0.88</v>
      </c>
      <c r="BW1266" s="11">
        <f t="shared" si="265"/>
        <v>0</v>
      </c>
      <c r="BX1266" s="9">
        <f t="shared" si="266"/>
        <v>-0.94</v>
      </c>
      <c r="BY1266" s="9">
        <f t="shared" si="267"/>
        <v>-0.88</v>
      </c>
      <c r="BZ1266" s="9">
        <f t="shared" si="268"/>
        <v>2</v>
      </c>
    </row>
    <row r="1267" spans="1:78" ht="15.5" x14ac:dyDescent="0.35">
      <c r="A1267"/>
      <c r="B1267"/>
      <c r="C1267"/>
      <c r="D1267"/>
      <c r="E1267"/>
      <c r="F1267"/>
      <c r="G1267"/>
      <c r="H1267"/>
      <c r="I1267" s="13"/>
      <c r="J1267" s="13"/>
      <c r="K1267" s="13"/>
      <c r="L1267"/>
      <c r="M1267"/>
      <c r="N1267"/>
      <c r="O1267"/>
      <c r="P1267"/>
      <c r="Q1267"/>
      <c r="R1267"/>
      <c r="S1267"/>
      <c r="T1267"/>
      <c r="U1267"/>
      <c r="V1267"/>
      <c r="W1267"/>
      <c r="X1267"/>
      <c r="Y1267"/>
      <c r="Z1267"/>
      <c r="AA1267"/>
      <c r="AB1267"/>
      <c r="AC1267"/>
      <c r="AD1267"/>
      <c r="AE1267"/>
      <c r="AF1267" s="13"/>
      <c r="AG1267" s="13"/>
      <c r="AH1267"/>
      <c r="AI1267"/>
      <c r="AJ1267"/>
      <c r="AK1267"/>
      <c r="AL1267"/>
      <c r="AM1267"/>
      <c r="AN1267"/>
      <c r="AO1267"/>
      <c r="AP1267"/>
      <c r="AQ1267"/>
      <c r="AR1267"/>
      <c r="AS1267"/>
      <c r="AT1267" s="12">
        <f>VLOOKUP($BR1267,Tables!$D$14:$I$27,2,FALSE)*W1267</f>
        <v>0</v>
      </c>
      <c r="AU1267" s="12">
        <f>VLOOKUP($BR1267,Tables!$D$14:$I$27,3,FALSE)</f>
        <v>0</v>
      </c>
      <c r="AV1267" s="12">
        <f>VLOOKUP($BR1267,Tables!$D$14:$I$27,4,FALSE)*W1267</f>
        <v>0</v>
      </c>
      <c r="AW1267" s="12">
        <f>VLOOKUP($BR1267,Tables!$D$14:$I$27,5,FALSE)*W1267</f>
        <v>0</v>
      </c>
      <c r="AX1267">
        <f>IF(ISERROR(VLOOKUP(V1267,Tables!$A$2:$B$27,2,FALSE))=TRUE,0,VLOOKUP(V1267,Tables!$A$2:$B$27,2,FALSE))*VLOOKUP(BR1267,Tables!$D$14:$J$27,7,FALSE)</f>
        <v>0</v>
      </c>
      <c r="AY1267">
        <f>IF(ISERROR(VLOOKUP(BS1267,Tables!$A$2:$B$31,2,FALSE))=TRUE,0,VLOOKUP(BS1267,Tables!$A$2:$B$31,2,FALSE))</f>
        <v>0</v>
      </c>
      <c r="AZ1267" s="12">
        <f>VLOOKUP($BR1267,Tables!$D$14:$K$27,8,FALSE)</f>
        <v>0</v>
      </c>
      <c r="BA1267" s="12">
        <f>IF(OR(BR1267="T150",BR1267="HYBT150"),W1267*Tables!$L$23,0)</f>
        <v>0</v>
      </c>
      <c r="BB1267" s="12">
        <f>IF(OR(BR1267="T200",BR1267="HYBT200"),W1267*Tables!$E$24,0)</f>
        <v>0</v>
      </c>
      <c r="BC1267" s="14">
        <f t="shared" si="259"/>
        <v>0</v>
      </c>
      <c r="BD1267" s="55" t="str">
        <f t="shared" si="271"/>
        <v/>
      </c>
      <c r="BE1267" s="55" t="str">
        <f t="shared" si="271"/>
        <v/>
      </c>
      <c r="BF1267" s="55" t="str">
        <f t="shared" si="271"/>
        <v/>
      </c>
      <c r="BG1267" s="55" t="str">
        <f t="shared" si="271"/>
        <v/>
      </c>
      <c r="BH1267" s="55" t="str">
        <f t="shared" si="271"/>
        <v/>
      </c>
      <c r="BI1267" s="55" t="str">
        <f t="shared" si="271"/>
        <v/>
      </c>
      <c r="BJ1267" s="55" t="str">
        <f t="shared" si="271"/>
        <v/>
      </c>
      <c r="BK1267" s="55" t="str">
        <f t="shared" si="271"/>
        <v/>
      </c>
      <c r="BL1267" s="55" t="str">
        <f t="shared" si="271"/>
        <v/>
      </c>
      <c r="BM1267" s="55" t="str">
        <f t="shared" si="271"/>
        <v/>
      </c>
      <c r="BN1267" s="55" t="str">
        <f t="shared" si="271"/>
        <v/>
      </c>
      <c r="BO1267" s="55" t="str">
        <f t="shared" si="271"/>
        <v/>
      </c>
      <c r="BP1267" s="55" t="str">
        <f t="shared" si="271"/>
        <v/>
      </c>
      <c r="BQ1267" s="55" t="str">
        <f t="shared" si="271"/>
        <v/>
      </c>
      <c r="BR1267" s="1" t="str">
        <f t="shared" si="260"/>
        <v>Base</v>
      </c>
      <c r="BS1267" s="1" t="str">
        <f t="shared" si="261"/>
        <v/>
      </c>
      <c r="BT1267" s="3">
        <f t="shared" si="262"/>
        <v>1</v>
      </c>
      <c r="BU1267" s="11">
        <f t="shared" si="263"/>
        <v>-0.94</v>
      </c>
      <c r="BV1267" s="11">
        <f t="shared" si="264"/>
        <v>-0.88</v>
      </c>
      <c r="BW1267" s="11">
        <f t="shared" si="265"/>
        <v>0</v>
      </c>
      <c r="BX1267" s="9">
        <f t="shared" si="266"/>
        <v>-0.94</v>
      </c>
      <c r="BY1267" s="9">
        <f t="shared" si="267"/>
        <v>-0.88</v>
      </c>
      <c r="BZ1267" s="9">
        <f t="shared" si="268"/>
        <v>2</v>
      </c>
    </row>
    <row r="1268" spans="1:78" ht="15.5" x14ac:dyDescent="0.35">
      <c r="A1268"/>
      <c r="B1268"/>
      <c r="C1268"/>
      <c r="D1268"/>
      <c r="E1268"/>
      <c r="F1268"/>
      <c r="G1268"/>
      <c r="H1268"/>
      <c r="I1268" s="13"/>
      <c r="J1268" s="13"/>
      <c r="K1268" s="13"/>
      <c r="L1268"/>
      <c r="M1268"/>
      <c r="N1268"/>
      <c r="O1268"/>
      <c r="P1268"/>
      <c r="Q1268"/>
      <c r="R1268"/>
      <c r="S1268"/>
      <c r="T1268"/>
      <c r="U1268"/>
      <c r="V1268"/>
      <c r="W1268"/>
      <c r="X1268"/>
      <c r="Y1268"/>
      <c r="Z1268"/>
      <c r="AA1268"/>
      <c r="AB1268"/>
      <c r="AC1268"/>
      <c r="AD1268"/>
      <c r="AE1268"/>
      <c r="AF1268" s="13"/>
      <c r="AG1268" s="13"/>
      <c r="AH1268"/>
      <c r="AI1268"/>
      <c r="AJ1268"/>
      <c r="AK1268"/>
      <c r="AL1268"/>
      <c r="AM1268"/>
      <c r="AN1268"/>
      <c r="AO1268"/>
      <c r="AP1268"/>
      <c r="AQ1268"/>
      <c r="AR1268"/>
      <c r="AS1268"/>
      <c r="AT1268" s="12">
        <f>VLOOKUP($BR1268,Tables!$D$14:$I$27,2,FALSE)*W1268</f>
        <v>0</v>
      </c>
      <c r="AU1268" s="12">
        <f>VLOOKUP($BR1268,Tables!$D$14:$I$27,3,FALSE)</f>
        <v>0</v>
      </c>
      <c r="AV1268" s="12">
        <f>VLOOKUP($BR1268,Tables!$D$14:$I$27,4,FALSE)*W1268</f>
        <v>0</v>
      </c>
      <c r="AW1268" s="12">
        <f>VLOOKUP($BR1268,Tables!$D$14:$I$27,5,FALSE)*W1268</f>
        <v>0</v>
      </c>
      <c r="AX1268">
        <f>IF(ISERROR(VLOOKUP(V1268,Tables!$A$2:$B$27,2,FALSE))=TRUE,0,VLOOKUP(V1268,Tables!$A$2:$B$27,2,FALSE))*VLOOKUP(BR1268,Tables!$D$14:$J$27,7,FALSE)</f>
        <v>0</v>
      </c>
      <c r="AY1268">
        <f>IF(ISERROR(VLOOKUP(BS1268,Tables!$A$2:$B$31,2,FALSE))=TRUE,0,VLOOKUP(BS1268,Tables!$A$2:$B$31,2,FALSE))</f>
        <v>0</v>
      </c>
      <c r="AZ1268" s="12">
        <f>VLOOKUP($BR1268,Tables!$D$14:$K$27,8,FALSE)</f>
        <v>0</v>
      </c>
      <c r="BA1268" s="12">
        <f>IF(OR(BR1268="T150",BR1268="HYBT150"),W1268*Tables!$L$23,0)</f>
        <v>0</v>
      </c>
      <c r="BB1268" s="12">
        <f>IF(OR(BR1268="T200",BR1268="HYBT200"),W1268*Tables!$E$24,0)</f>
        <v>0</v>
      </c>
      <c r="BC1268" s="14">
        <f t="shared" si="259"/>
        <v>0</v>
      </c>
      <c r="BD1268" s="55" t="str">
        <f t="shared" si="271"/>
        <v/>
      </c>
      <c r="BE1268" s="55" t="str">
        <f t="shared" si="271"/>
        <v/>
      </c>
      <c r="BF1268" s="55" t="str">
        <f t="shared" si="271"/>
        <v/>
      </c>
      <c r="BG1268" s="55" t="str">
        <f t="shared" si="271"/>
        <v/>
      </c>
      <c r="BH1268" s="55" t="str">
        <f t="shared" si="271"/>
        <v/>
      </c>
      <c r="BI1268" s="55" t="str">
        <f t="shared" si="271"/>
        <v/>
      </c>
      <c r="BJ1268" s="55" t="str">
        <f t="shared" si="271"/>
        <v/>
      </c>
      <c r="BK1268" s="55" t="str">
        <f t="shared" si="271"/>
        <v/>
      </c>
      <c r="BL1268" s="55" t="str">
        <f t="shared" si="271"/>
        <v/>
      </c>
      <c r="BM1268" s="55" t="str">
        <f t="shared" si="271"/>
        <v/>
      </c>
      <c r="BN1268" s="55" t="str">
        <f t="shared" si="271"/>
        <v/>
      </c>
      <c r="BO1268" s="55" t="str">
        <f t="shared" si="271"/>
        <v/>
      </c>
      <c r="BP1268" s="55" t="str">
        <f t="shared" si="271"/>
        <v/>
      </c>
      <c r="BQ1268" s="55" t="str">
        <f t="shared" si="271"/>
        <v/>
      </c>
      <c r="BR1268" s="1" t="str">
        <f t="shared" si="260"/>
        <v>Base</v>
      </c>
      <c r="BS1268" s="1" t="str">
        <f t="shared" si="261"/>
        <v/>
      </c>
      <c r="BT1268" s="3">
        <f t="shared" si="262"/>
        <v>1</v>
      </c>
      <c r="BU1268" s="11">
        <f t="shared" si="263"/>
        <v>-0.94</v>
      </c>
      <c r="BV1268" s="11">
        <f t="shared" si="264"/>
        <v>-0.88</v>
      </c>
      <c r="BW1268" s="11">
        <f t="shared" si="265"/>
        <v>0</v>
      </c>
      <c r="BX1268" s="9">
        <f t="shared" si="266"/>
        <v>-0.94</v>
      </c>
      <c r="BY1268" s="9">
        <f t="shared" si="267"/>
        <v>-0.88</v>
      </c>
      <c r="BZ1268" s="9">
        <f t="shared" si="268"/>
        <v>2</v>
      </c>
    </row>
    <row r="1269" spans="1:78" ht="15.5" x14ac:dyDescent="0.35">
      <c r="A1269"/>
      <c r="B1269"/>
      <c r="C1269"/>
      <c r="D1269"/>
      <c r="E1269"/>
      <c r="F1269"/>
      <c r="G1269"/>
      <c r="H1269"/>
      <c r="I1269" s="13"/>
      <c r="J1269" s="13"/>
      <c r="K1269" s="13"/>
      <c r="L1269"/>
      <c r="M1269"/>
      <c r="N1269"/>
      <c r="O1269"/>
      <c r="P1269"/>
      <c r="Q1269"/>
      <c r="R1269"/>
      <c r="S1269"/>
      <c r="T1269"/>
      <c r="U1269"/>
      <c r="V1269"/>
      <c r="W1269"/>
      <c r="X1269"/>
      <c r="Y1269"/>
      <c r="Z1269"/>
      <c r="AA1269"/>
      <c r="AB1269"/>
      <c r="AC1269"/>
      <c r="AD1269"/>
      <c r="AE1269"/>
      <c r="AF1269" s="13"/>
      <c r="AG1269" s="13"/>
      <c r="AH1269"/>
      <c r="AI1269"/>
      <c r="AJ1269"/>
      <c r="AK1269"/>
      <c r="AL1269"/>
      <c r="AM1269"/>
      <c r="AN1269"/>
      <c r="AO1269"/>
      <c r="AP1269"/>
      <c r="AQ1269"/>
      <c r="AR1269"/>
      <c r="AS1269"/>
      <c r="AT1269" s="12">
        <f>VLOOKUP($BR1269,Tables!$D$14:$I$27,2,FALSE)*W1269</f>
        <v>0</v>
      </c>
      <c r="AU1269" s="12">
        <f>VLOOKUP($BR1269,Tables!$D$14:$I$27,3,FALSE)</f>
        <v>0</v>
      </c>
      <c r="AV1269" s="12">
        <f>VLOOKUP($BR1269,Tables!$D$14:$I$27,4,FALSE)*W1269</f>
        <v>0</v>
      </c>
      <c r="AW1269" s="12">
        <f>VLOOKUP($BR1269,Tables!$D$14:$I$27,5,FALSE)*W1269</f>
        <v>0</v>
      </c>
      <c r="AX1269">
        <f>IF(ISERROR(VLOOKUP(V1269,Tables!$A$2:$B$27,2,FALSE))=TRUE,0,VLOOKUP(V1269,Tables!$A$2:$B$27,2,FALSE))*VLOOKUP(BR1269,Tables!$D$14:$J$27,7,FALSE)</f>
        <v>0</v>
      </c>
      <c r="AY1269">
        <f>IF(ISERROR(VLOOKUP(BS1269,Tables!$A$2:$B$31,2,FALSE))=TRUE,0,VLOOKUP(BS1269,Tables!$A$2:$B$31,2,FALSE))</f>
        <v>0</v>
      </c>
      <c r="AZ1269" s="12">
        <f>VLOOKUP($BR1269,Tables!$D$14:$K$27,8,FALSE)</f>
        <v>0</v>
      </c>
      <c r="BA1269" s="12">
        <f>IF(OR(BR1269="T150",BR1269="HYBT150"),W1269*Tables!$L$23,0)</f>
        <v>0</v>
      </c>
      <c r="BB1269" s="12">
        <f>IF(OR(BR1269="T200",BR1269="HYBT200"),W1269*Tables!$E$24,0)</f>
        <v>0</v>
      </c>
      <c r="BC1269" s="14">
        <f t="shared" si="259"/>
        <v>0</v>
      </c>
      <c r="BD1269" s="55" t="str">
        <f t="shared" si="271"/>
        <v/>
      </c>
      <c r="BE1269" s="55" t="str">
        <f t="shared" si="271"/>
        <v/>
      </c>
      <c r="BF1269" s="55" t="str">
        <f t="shared" si="271"/>
        <v/>
      </c>
      <c r="BG1269" s="55" t="str">
        <f t="shared" si="271"/>
        <v/>
      </c>
      <c r="BH1269" s="55" t="str">
        <f t="shared" si="271"/>
        <v/>
      </c>
      <c r="BI1269" s="55" t="str">
        <f t="shared" si="271"/>
        <v/>
      </c>
      <c r="BJ1269" s="55" t="str">
        <f t="shared" si="271"/>
        <v/>
      </c>
      <c r="BK1269" s="55" t="str">
        <f t="shared" si="271"/>
        <v/>
      </c>
      <c r="BL1269" s="55" t="str">
        <f t="shared" si="271"/>
        <v/>
      </c>
      <c r="BM1269" s="55" t="str">
        <f t="shared" si="271"/>
        <v/>
      </c>
      <c r="BN1269" s="55" t="str">
        <f t="shared" si="271"/>
        <v/>
      </c>
      <c r="BO1269" s="55" t="str">
        <f t="shared" ref="BD1269:BQ1287" si="272">IF(ISERROR(SEARCHB(" "&amp;BO$1&amp;" "," "&amp;$L1269&amp;" "))=TRUE,"",BO$1)</f>
        <v/>
      </c>
      <c r="BP1269" s="55" t="str">
        <f t="shared" si="272"/>
        <v/>
      </c>
      <c r="BQ1269" s="55" t="str">
        <f t="shared" si="272"/>
        <v/>
      </c>
      <c r="BR1269" s="1" t="str">
        <f t="shared" si="260"/>
        <v>Base</v>
      </c>
      <c r="BS1269" s="1" t="str">
        <f t="shared" si="261"/>
        <v/>
      </c>
      <c r="BT1269" s="3">
        <f t="shared" si="262"/>
        <v>1</v>
      </c>
      <c r="BU1269" s="11">
        <f t="shared" si="263"/>
        <v>-0.94</v>
      </c>
      <c r="BV1269" s="11">
        <f t="shared" si="264"/>
        <v>-0.88</v>
      </c>
      <c r="BW1269" s="11">
        <f t="shared" si="265"/>
        <v>0</v>
      </c>
      <c r="BX1269" s="9">
        <f t="shared" si="266"/>
        <v>-0.94</v>
      </c>
      <c r="BY1269" s="9">
        <f t="shared" si="267"/>
        <v>-0.88</v>
      </c>
      <c r="BZ1269" s="9">
        <f t="shared" si="268"/>
        <v>2</v>
      </c>
    </row>
    <row r="1270" spans="1:78" ht="15.5" x14ac:dyDescent="0.35">
      <c r="A1270"/>
      <c r="B1270"/>
      <c r="C1270"/>
      <c r="D1270"/>
      <c r="E1270"/>
      <c r="F1270"/>
      <c r="G1270"/>
      <c r="H1270"/>
      <c r="I1270" s="13"/>
      <c r="J1270" s="13"/>
      <c r="K1270" s="13"/>
      <c r="L1270"/>
      <c r="M1270"/>
      <c r="N1270"/>
      <c r="O1270"/>
      <c r="P1270"/>
      <c r="Q1270"/>
      <c r="R1270"/>
      <c r="S1270"/>
      <c r="T1270"/>
      <c r="U1270"/>
      <c r="V1270"/>
      <c r="W1270"/>
      <c r="X1270"/>
      <c r="Y1270"/>
      <c r="Z1270"/>
      <c r="AA1270"/>
      <c r="AB1270"/>
      <c r="AC1270"/>
      <c r="AD1270"/>
      <c r="AE1270"/>
      <c r="AF1270" s="13"/>
      <c r="AG1270" s="13"/>
      <c r="AH1270"/>
      <c r="AI1270"/>
      <c r="AJ1270"/>
      <c r="AK1270"/>
      <c r="AL1270"/>
      <c r="AM1270"/>
      <c r="AN1270"/>
      <c r="AO1270"/>
      <c r="AP1270"/>
      <c r="AQ1270"/>
      <c r="AR1270"/>
      <c r="AS1270"/>
      <c r="AT1270" s="12">
        <f>VLOOKUP($BR1270,Tables!$D$14:$I$27,2,FALSE)*W1270</f>
        <v>0</v>
      </c>
      <c r="AU1270" s="12">
        <f>VLOOKUP($BR1270,Tables!$D$14:$I$27,3,FALSE)</f>
        <v>0</v>
      </c>
      <c r="AV1270" s="12">
        <f>VLOOKUP($BR1270,Tables!$D$14:$I$27,4,FALSE)*W1270</f>
        <v>0</v>
      </c>
      <c r="AW1270" s="12">
        <f>VLOOKUP($BR1270,Tables!$D$14:$I$27,5,FALSE)*W1270</f>
        <v>0</v>
      </c>
      <c r="AX1270">
        <f>IF(ISERROR(VLOOKUP(V1270,Tables!$A$2:$B$27,2,FALSE))=TRUE,0,VLOOKUP(V1270,Tables!$A$2:$B$27,2,FALSE))*VLOOKUP(BR1270,Tables!$D$14:$J$27,7,FALSE)</f>
        <v>0</v>
      </c>
      <c r="AY1270">
        <f>IF(ISERROR(VLOOKUP(BS1270,Tables!$A$2:$B$31,2,FALSE))=TRUE,0,VLOOKUP(BS1270,Tables!$A$2:$B$31,2,FALSE))</f>
        <v>0</v>
      </c>
      <c r="AZ1270" s="12">
        <f>VLOOKUP($BR1270,Tables!$D$14:$K$27,8,FALSE)</f>
        <v>0</v>
      </c>
      <c r="BA1270" s="12">
        <f>IF(OR(BR1270="T150",BR1270="HYBT150"),W1270*Tables!$L$23,0)</f>
        <v>0</v>
      </c>
      <c r="BB1270" s="12">
        <f>IF(OR(BR1270="T200",BR1270="HYBT200"),W1270*Tables!$E$24,0)</f>
        <v>0</v>
      </c>
      <c r="BC1270" s="14">
        <f t="shared" si="259"/>
        <v>0</v>
      </c>
      <c r="BD1270" s="55" t="str">
        <f t="shared" si="272"/>
        <v/>
      </c>
      <c r="BE1270" s="55" t="str">
        <f t="shared" si="272"/>
        <v/>
      </c>
      <c r="BF1270" s="55" t="str">
        <f t="shared" si="272"/>
        <v/>
      </c>
      <c r="BG1270" s="55" t="str">
        <f t="shared" si="272"/>
        <v/>
      </c>
      <c r="BH1270" s="55" t="str">
        <f t="shared" si="272"/>
        <v/>
      </c>
      <c r="BI1270" s="55" t="str">
        <f t="shared" si="272"/>
        <v/>
      </c>
      <c r="BJ1270" s="55" t="str">
        <f t="shared" si="272"/>
        <v/>
      </c>
      <c r="BK1270" s="55" t="str">
        <f t="shared" si="272"/>
        <v/>
      </c>
      <c r="BL1270" s="55" t="str">
        <f t="shared" si="272"/>
        <v/>
      </c>
      <c r="BM1270" s="55" t="str">
        <f t="shared" si="272"/>
        <v/>
      </c>
      <c r="BN1270" s="55" t="str">
        <f t="shared" si="272"/>
        <v/>
      </c>
      <c r="BO1270" s="55" t="str">
        <f t="shared" si="272"/>
        <v/>
      </c>
      <c r="BP1270" s="55" t="str">
        <f t="shared" si="272"/>
        <v/>
      </c>
      <c r="BQ1270" s="55" t="str">
        <f t="shared" si="272"/>
        <v/>
      </c>
      <c r="BR1270" s="1" t="str">
        <f t="shared" si="260"/>
        <v>Base</v>
      </c>
      <c r="BS1270" s="1" t="str">
        <f t="shared" si="261"/>
        <v/>
      </c>
      <c r="BT1270" s="3">
        <f t="shared" si="262"/>
        <v>1</v>
      </c>
      <c r="BU1270" s="11">
        <f t="shared" si="263"/>
        <v>-0.94</v>
      </c>
      <c r="BV1270" s="11">
        <f t="shared" si="264"/>
        <v>-0.88</v>
      </c>
      <c r="BW1270" s="11">
        <f t="shared" si="265"/>
        <v>0</v>
      </c>
      <c r="BX1270" s="9">
        <f t="shared" si="266"/>
        <v>-0.94</v>
      </c>
      <c r="BY1270" s="9">
        <f t="shared" si="267"/>
        <v>-0.88</v>
      </c>
      <c r="BZ1270" s="9">
        <f t="shared" si="268"/>
        <v>2</v>
      </c>
    </row>
    <row r="1271" spans="1:78" ht="15.5" x14ac:dyDescent="0.35">
      <c r="A1271"/>
      <c r="B1271"/>
      <c r="C1271"/>
      <c r="D1271"/>
      <c r="E1271"/>
      <c r="F1271"/>
      <c r="G1271"/>
      <c r="H1271"/>
      <c r="I1271" s="13"/>
      <c r="J1271" s="13"/>
      <c r="K1271" s="13"/>
      <c r="L1271"/>
      <c r="M1271"/>
      <c r="N1271"/>
      <c r="O1271"/>
      <c r="P1271"/>
      <c r="Q1271"/>
      <c r="R1271"/>
      <c r="S1271"/>
      <c r="T1271"/>
      <c r="U1271"/>
      <c r="V1271"/>
      <c r="W1271"/>
      <c r="X1271"/>
      <c r="Y1271"/>
      <c r="Z1271"/>
      <c r="AA1271"/>
      <c r="AB1271"/>
      <c r="AC1271"/>
      <c r="AD1271"/>
      <c r="AE1271"/>
      <c r="AF1271" s="13"/>
      <c r="AG1271" s="13"/>
      <c r="AH1271"/>
      <c r="AI1271"/>
      <c r="AJ1271"/>
      <c r="AK1271"/>
      <c r="AL1271"/>
      <c r="AM1271"/>
      <c r="AN1271"/>
      <c r="AO1271"/>
      <c r="AP1271"/>
      <c r="AQ1271"/>
      <c r="AR1271"/>
      <c r="AS1271"/>
      <c r="AT1271" s="12">
        <f>VLOOKUP($BR1271,Tables!$D$14:$I$27,2,FALSE)*W1271</f>
        <v>0</v>
      </c>
      <c r="AU1271" s="12">
        <f>VLOOKUP($BR1271,Tables!$D$14:$I$27,3,FALSE)</f>
        <v>0</v>
      </c>
      <c r="AV1271" s="12">
        <f>VLOOKUP($BR1271,Tables!$D$14:$I$27,4,FALSE)*W1271</f>
        <v>0</v>
      </c>
      <c r="AW1271" s="12">
        <f>VLOOKUP($BR1271,Tables!$D$14:$I$27,5,FALSE)*W1271</f>
        <v>0</v>
      </c>
      <c r="AX1271">
        <f>IF(ISERROR(VLOOKUP(V1271,Tables!$A$2:$B$27,2,FALSE))=TRUE,0,VLOOKUP(V1271,Tables!$A$2:$B$27,2,FALSE))*VLOOKUP(BR1271,Tables!$D$14:$J$27,7,FALSE)</f>
        <v>0</v>
      </c>
      <c r="AY1271">
        <f>IF(ISERROR(VLOOKUP(BS1271,Tables!$A$2:$B$31,2,FALSE))=TRUE,0,VLOOKUP(BS1271,Tables!$A$2:$B$31,2,FALSE))</f>
        <v>0</v>
      </c>
      <c r="AZ1271" s="12">
        <f>VLOOKUP($BR1271,Tables!$D$14:$K$27,8,FALSE)</f>
        <v>0</v>
      </c>
      <c r="BA1271" s="12">
        <f>IF(OR(BR1271="T150",BR1271="HYBT150"),W1271*Tables!$L$23,0)</f>
        <v>0</v>
      </c>
      <c r="BB1271" s="12">
        <f>IF(OR(BR1271="T200",BR1271="HYBT200"),W1271*Tables!$E$24,0)</f>
        <v>0</v>
      </c>
      <c r="BC1271" s="14">
        <f t="shared" si="259"/>
        <v>0</v>
      </c>
      <c r="BD1271" s="55" t="str">
        <f t="shared" si="272"/>
        <v/>
      </c>
      <c r="BE1271" s="55" t="str">
        <f t="shared" si="272"/>
        <v/>
      </c>
      <c r="BF1271" s="55" t="str">
        <f t="shared" si="272"/>
        <v/>
      </c>
      <c r="BG1271" s="55" t="str">
        <f t="shared" si="272"/>
        <v/>
      </c>
      <c r="BH1271" s="55" t="str">
        <f t="shared" si="272"/>
        <v/>
      </c>
      <c r="BI1271" s="55" t="str">
        <f t="shared" si="272"/>
        <v/>
      </c>
      <c r="BJ1271" s="55" t="str">
        <f t="shared" si="272"/>
        <v/>
      </c>
      <c r="BK1271" s="55" t="str">
        <f t="shared" si="272"/>
        <v/>
      </c>
      <c r="BL1271" s="55" t="str">
        <f t="shared" si="272"/>
        <v/>
      </c>
      <c r="BM1271" s="55" t="str">
        <f t="shared" si="272"/>
        <v/>
      </c>
      <c r="BN1271" s="55" t="str">
        <f t="shared" si="272"/>
        <v/>
      </c>
      <c r="BO1271" s="55" t="str">
        <f t="shared" si="272"/>
        <v/>
      </c>
      <c r="BP1271" s="55" t="str">
        <f t="shared" si="272"/>
        <v/>
      </c>
      <c r="BQ1271" s="55" t="str">
        <f t="shared" si="272"/>
        <v/>
      </c>
      <c r="BR1271" s="1" t="str">
        <f t="shared" si="260"/>
        <v>Base</v>
      </c>
      <c r="BS1271" s="1" t="str">
        <f t="shared" si="261"/>
        <v/>
      </c>
      <c r="BT1271" s="3">
        <f t="shared" si="262"/>
        <v>1</v>
      </c>
      <c r="BU1271" s="11">
        <f t="shared" si="263"/>
        <v>-0.94</v>
      </c>
      <c r="BV1271" s="11">
        <f t="shared" si="264"/>
        <v>-0.88</v>
      </c>
      <c r="BW1271" s="11">
        <f t="shared" si="265"/>
        <v>0</v>
      </c>
      <c r="BX1271" s="9">
        <f t="shared" si="266"/>
        <v>-0.94</v>
      </c>
      <c r="BY1271" s="9">
        <f t="shared" si="267"/>
        <v>-0.88</v>
      </c>
      <c r="BZ1271" s="9">
        <f t="shared" si="268"/>
        <v>2</v>
      </c>
    </row>
    <row r="1272" spans="1:78" ht="15.5" x14ac:dyDescent="0.35">
      <c r="A1272"/>
      <c r="B1272"/>
      <c r="C1272"/>
      <c r="D1272"/>
      <c r="E1272"/>
      <c r="F1272"/>
      <c r="G1272"/>
      <c r="H1272"/>
      <c r="I1272" s="13"/>
      <c r="J1272" s="13"/>
      <c r="K1272" s="13"/>
      <c r="L1272"/>
      <c r="M1272"/>
      <c r="N1272"/>
      <c r="O1272"/>
      <c r="P1272"/>
      <c r="Q1272"/>
      <c r="R1272"/>
      <c r="S1272"/>
      <c r="T1272"/>
      <c r="U1272"/>
      <c r="V1272"/>
      <c r="W1272"/>
      <c r="X1272"/>
      <c r="Y1272"/>
      <c r="Z1272"/>
      <c r="AA1272"/>
      <c r="AB1272"/>
      <c r="AC1272"/>
      <c r="AD1272"/>
      <c r="AE1272"/>
      <c r="AF1272" s="13"/>
      <c r="AG1272" s="13"/>
      <c r="AH1272"/>
      <c r="AI1272"/>
      <c r="AJ1272"/>
      <c r="AK1272"/>
      <c r="AL1272"/>
      <c r="AM1272"/>
      <c r="AN1272"/>
      <c r="AO1272"/>
      <c r="AP1272"/>
      <c r="AQ1272"/>
      <c r="AR1272"/>
      <c r="AS1272"/>
      <c r="AT1272" s="12">
        <f>VLOOKUP($BR1272,Tables!$D$14:$I$27,2,FALSE)*W1272</f>
        <v>0</v>
      </c>
      <c r="AU1272" s="12">
        <f>VLOOKUP($BR1272,Tables!$D$14:$I$27,3,FALSE)</f>
        <v>0</v>
      </c>
      <c r="AV1272" s="12">
        <f>VLOOKUP($BR1272,Tables!$D$14:$I$27,4,FALSE)*W1272</f>
        <v>0</v>
      </c>
      <c r="AW1272" s="12">
        <f>VLOOKUP($BR1272,Tables!$D$14:$I$27,5,FALSE)*W1272</f>
        <v>0</v>
      </c>
      <c r="AX1272">
        <f>IF(ISERROR(VLOOKUP(V1272,Tables!$A$2:$B$27,2,FALSE))=TRUE,0,VLOOKUP(V1272,Tables!$A$2:$B$27,2,FALSE))*VLOOKUP(BR1272,Tables!$D$14:$J$27,7,FALSE)</f>
        <v>0</v>
      </c>
      <c r="AY1272">
        <f>IF(ISERROR(VLOOKUP(BS1272,Tables!$A$2:$B$31,2,FALSE))=TRUE,0,VLOOKUP(BS1272,Tables!$A$2:$B$31,2,FALSE))</f>
        <v>0</v>
      </c>
      <c r="AZ1272" s="12">
        <f>VLOOKUP($BR1272,Tables!$D$14:$K$27,8,FALSE)</f>
        <v>0</v>
      </c>
      <c r="BA1272" s="12">
        <f>IF(OR(BR1272="T150",BR1272="HYBT150"),W1272*Tables!$L$23,0)</f>
        <v>0</v>
      </c>
      <c r="BB1272" s="12">
        <f>IF(OR(BR1272="T200",BR1272="HYBT200"),W1272*Tables!$E$24,0)</f>
        <v>0</v>
      </c>
      <c r="BC1272" s="14">
        <f t="shared" si="259"/>
        <v>0</v>
      </c>
      <c r="BD1272" s="55" t="str">
        <f t="shared" si="272"/>
        <v/>
      </c>
      <c r="BE1272" s="55" t="str">
        <f t="shared" si="272"/>
        <v/>
      </c>
      <c r="BF1272" s="55" t="str">
        <f t="shared" si="272"/>
        <v/>
      </c>
      <c r="BG1272" s="55" t="str">
        <f t="shared" si="272"/>
        <v/>
      </c>
      <c r="BH1272" s="55" t="str">
        <f t="shared" si="272"/>
        <v/>
      </c>
      <c r="BI1272" s="55" t="str">
        <f t="shared" si="272"/>
        <v/>
      </c>
      <c r="BJ1272" s="55" t="str">
        <f t="shared" si="272"/>
        <v/>
      </c>
      <c r="BK1272" s="55" t="str">
        <f t="shared" si="272"/>
        <v/>
      </c>
      <c r="BL1272" s="55" t="str">
        <f t="shared" si="272"/>
        <v/>
      </c>
      <c r="BM1272" s="55" t="str">
        <f t="shared" si="272"/>
        <v/>
      </c>
      <c r="BN1272" s="55" t="str">
        <f t="shared" si="272"/>
        <v/>
      </c>
      <c r="BO1272" s="55" t="str">
        <f t="shared" si="272"/>
        <v/>
      </c>
      <c r="BP1272" s="55" t="str">
        <f t="shared" si="272"/>
        <v/>
      </c>
      <c r="BQ1272" s="55" t="str">
        <f t="shared" si="272"/>
        <v/>
      </c>
      <c r="BR1272" s="1" t="str">
        <f t="shared" si="260"/>
        <v>Base</v>
      </c>
      <c r="BS1272" s="1" t="str">
        <f t="shared" si="261"/>
        <v/>
      </c>
      <c r="BT1272" s="3">
        <f t="shared" si="262"/>
        <v>1</v>
      </c>
      <c r="BU1272" s="11">
        <f t="shared" si="263"/>
        <v>-0.94</v>
      </c>
      <c r="BV1272" s="11">
        <f t="shared" si="264"/>
        <v>-0.88</v>
      </c>
      <c r="BW1272" s="11">
        <f t="shared" si="265"/>
        <v>0</v>
      </c>
      <c r="BX1272" s="9">
        <f t="shared" si="266"/>
        <v>-0.94</v>
      </c>
      <c r="BY1272" s="9">
        <f t="shared" si="267"/>
        <v>-0.88</v>
      </c>
      <c r="BZ1272" s="9">
        <f t="shared" si="268"/>
        <v>2</v>
      </c>
    </row>
    <row r="1273" spans="1:78" ht="15.5" x14ac:dyDescent="0.35">
      <c r="A1273"/>
      <c r="B1273"/>
      <c r="C1273"/>
      <c r="D1273"/>
      <c r="E1273"/>
      <c r="F1273"/>
      <c r="G1273"/>
      <c r="H1273"/>
      <c r="I1273" s="13"/>
      <c r="J1273" s="13"/>
      <c r="K1273" s="13"/>
      <c r="L1273"/>
      <c r="M1273"/>
      <c r="N1273"/>
      <c r="O1273"/>
      <c r="P1273"/>
      <c r="Q1273"/>
      <c r="R1273"/>
      <c r="S1273"/>
      <c r="T1273"/>
      <c r="U1273"/>
      <c r="V1273"/>
      <c r="W1273"/>
      <c r="X1273"/>
      <c r="Y1273"/>
      <c r="Z1273"/>
      <c r="AA1273"/>
      <c r="AB1273"/>
      <c r="AC1273"/>
      <c r="AD1273"/>
      <c r="AE1273"/>
      <c r="AF1273" s="13"/>
      <c r="AG1273" s="13"/>
      <c r="AH1273"/>
      <c r="AI1273"/>
      <c r="AJ1273"/>
      <c r="AK1273"/>
      <c r="AL1273"/>
      <c r="AM1273"/>
      <c r="AN1273"/>
      <c r="AO1273"/>
      <c r="AP1273"/>
      <c r="AQ1273"/>
      <c r="AR1273"/>
      <c r="AS1273"/>
      <c r="AT1273" s="12">
        <f>VLOOKUP($BR1273,Tables!$D$14:$I$27,2,FALSE)*W1273</f>
        <v>0</v>
      </c>
      <c r="AU1273" s="12">
        <f>VLOOKUP($BR1273,Tables!$D$14:$I$27,3,FALSE)</f>
        <v>0</v>
      </c>
      <c r="AV1273" s="12">
        <f>VLOOKUP($BR1273,Tables!$D$14:$I$27,4,FALSE)*W1273</f>
        <v>0</v>
      </c>
      <c r="AW1273" s="12">
        <f>VLOOKUP($BR1273,Tables!$D$14:$I$27,5,FALSE)*W1273</f>
        <v>0</v>
      </c>
      <c r="AX1273">
        <f>IF(ISERROR(VLOOKUP(V1273,Tables!$A$2:$B$27,2,FALSE))=TRUE,0,VLOOKUP(V1273,Tables!$A$2:$B$27,2,FALSE))*VLOOKUP(BR1273,Tables!$D$14:$J$27,7,FALSE)</f>
        <v>0</v>
      </c>
      <c r="AY1273">
        <f>IF(ISERROR(VLOOKUP(BS1273,Tables!$A$2:$B$31,2,FALSE))=TRUE,0,VLOOKUP(BS1273,Tables!$A$2:$B$31,2,FALSE))</f>
        <v>0</v>
      </c>
      <c r="AZ1273" s="12">
        <f>VLOOKUP($BR1273,Tables!$D$14:$K$27,8,FALSE)</f>
        <v>0</v>
      </c>
      <c r="BA1273" s="12">
        <f>IF(OR(BR1273="T150",BR1273="HYBT150"),W1273*Tables!$L$23,0)</f>
        <v>0</v>
      </c>
      <c r="BB1273" s="12">
        <f>IF(OR(BR1273="T200",BR1273="HYBT200"),W1273*Tables!$E$24,0)</f>
        <v>0</v>
      </c>
      <c r="BC1273" s="14">
        <f t="shared" ref="BC1273:BC1336" si="273">SUM(AT1273:BB1273)</f>
        <v>0</v>
      </c>
      <c r="BD1273" s="55" t="str">
        <f t="shared" si="272"/>
        <v/>
      </c>
      <c r="BE1273" s="55" t="str">
        <f t="shared" si="272"/>
        <v/>
      </c>
      <c r="BF1273" s="55" t="str">
        <f t="shared" si="272"/>
        <v/>
      </c>
      <c r="BG1273" s="55" t="str">
        <f t="shared" si="272"/>
        <v/>
      </c>
      <c r="BH1273" s="55" t="str">
        <f t="shared" si="272"/>
        <v/>
      </c>
      <c r="BI1273" s="55" t="str">
        <f t="shared" si="272"/>
        <v/>
      </c>
      <c r="BJ1273" s="55" t="str">
        <f t="shared" si="272"/>
        <v/>
      </c>
      <c r="BK1273" s="55" t="str">
        <f t="shared" si="272"/>
        <v/>
      </c>
      <c r="BL1273" s="55" t="str">
        <f t="shared" si="272"/>
        <v/>
      </c>
      <c r="BM1273" s="55" t="str">
        <f t="shared" si="272"/>
        <v/>
      </c>
      <c r="BN1273" s="55" t="str">
        <f t="shared" si="272"/>
        <v/>
      </c>
      <c r="BO1273" s="55" t="str">
        <f t="shared" si="272"/>
        <v/>
      </c>
      <c r="BP1273" s="55" t="str">
        <f t="shared" si="272"/>
        <v/>
      </c>
      <c r="BQ1273" s="55" t="str">
        <f t="shared" si="272"/>
        <v/>
      </c>
      <c r="BR1273" s="1" t="str">
        <f t="shared" ref="BR1273:BR1336" si="274">IF(BD1273&amp;BE1273&amp;BF1273&amp;BG1273&amp;BH1273&amp;BI1273&amp;BJ1273&amp;BK1273&amp;BP1273&amp;BQ1273="","Base",BD1273&amp;BE1273&amp;BF1273&amp;BG1273&amp;BH1273&amp;BI1273&amp;BJ1273&amp;BK1273&amp;BP1273&amp;BQ1273)</f>
        <v>Base</v>
      </c>
      <c r="BS1273" s="1" t="str">
        <f t="shared" ref="BS1273:BS1336" si="275">IF(BL1273&amp;BM1273&amp;BN1273&amp;BO1273="","",BL1273&amp;BM1273&amp;BN1273&amp;BO1273)</f>
        <v/>
      </c>
      <c r="BT1273" s="3">
        <f t="shared" ref="BT1273:BT1336" si="276">J1273-I1273+1</f>
        <v>1</v>
      </c>
      <c r="BU1273" s="11">
        <f t="shared" ref="BU1273:BU1336" si="277">BT1273*0.06-1</f>
        <v>-0.94</v>
      </c>
      <c r="BV1273" s="11">
        <f t="shared" ref="BV1273:BV1336" si="278">BT1273*0.12-1</f>
        <v>-0.88</v>
      </c>
      <c r="BW1273" s="11">
        <f t="shared" ref="BW1273:BW1336" si="279">(BT1273-1)*0.84</f>
        <v>0</v>
      </c>
      <c r="BX1273" s="9">
        <f t="shared" ref="BX1273:BX1336" si="280">BU1273+I1273</f>
        <v>-0.94</v>
      </c>
      <c r="BY1273" s="9">
        <f t="shared" ref="BY1273:BY1336" si="281">BV1273+I1273</f>
        <v>-0.88</v>
      </c>
      <c r="BZ1273" s="9">
        <f t="shared" ref="BZ1273:BZ1336" si="282">IF(WEEKDAY(BW1273+I1273)=1,BW1273+I1273+1,IF(WEEKDAY(BW1273+I1273)=7,BW1273+I1273+2,BW1273+I1273))</f>
        <v>2</v>
      </c>
    </row>
    <row r="1274" spans="1:78" ht="15.5" x14ac:dyDescent="0.35">
      <c r="A1274"/>
      <c r="B1274"/>
      <c r="C1274"/>
      <c r="D1274"/>
      <c r="E1274"/>
      <c r="F1274"/>
      <c r="G1274"/>
      <c r="H1274"/>
      <c r="I1274" s="13"/>
      <c r="J1274" s="13"/>
      <c r="K1274" s="13"/>
      <c r="L1274"/>
      <c r="M1274"/>
      <c r="N1274"/>
      <c r="O1274"/>
      <c r="P1274"/>
      <c r="Q1274"/>
      <c r="R1274"/>
      <c r="S1274"/>
      <c r="T1274"/>
      <c r="U1274"/>
      <c r="V1274"/>
      <c r="W1274"/>
      <c r="X1274"/>
      <c r="Y1274"/>
      <c r="Z1274"/>
      <c r="AA1274"/>
      <c r="AB1274"/>
      <c r="AC1274"/>
      <c r="AD1274"/>
      <c r="AE1274"/>
      <c r="AF1274" s="13"/>
      <c r="AG1274" s="13"/>
      <c r="AH1274"/>
      <c r="AI1274"/>
      <c r="AJ1274"/>
      <c r="AK1274"/>
      <c r="AL1274"/>
      <c r="AM1274"/>
      <c r="AN1274"/>
      <c r="AO1274"/>
      <c r="AP1274"/>
      <c r="AQ1274"/>
      <c r="AR1274"/>
      <c r="AS1274"/>
      <c r="AT1274" s="12">
        <f>VLOOKUP($BR1274,Tables!$D$14:$I$27,2,FALSE)*W1274</f>
        <v>0</v>
      </c>
      <c r="AU1274" s="12">
        <f>VLOOKUP($BR1274,Tables!$D$14:$I$27,3,FALSE)</f>
        <v>0</v>
      </c>
      <c r="AV1274" s="12">
        <f>VLOOKUP($BR1274,Tables!$D$14:$I$27,4,FALSE)*W1274</f>
        <v>0</v>
      </c>
      <c r="AW1274" s="12">
        <f>VLOOKUP($BR1274,Tables!$D$14:$I$27,5,FALSE)*W1274</f>
        <v>0</v>
      </c>
      <c r="AX1274">
        <f>IF(ISERROR(VLOOKUP(V1274,Tables!$A$2:$B$27,2,FALSE))=TRUE,0,VLOOKUP(V1274,Tables!$A$2:$B$27,2,FALSE))*VLOOKUP(BR1274,Tables!$D$14:$J$27,7,FALSE)</f>
        <v>0</v>
      </c>
      <c r="AY1274">
        <f>IF(ISERROR(VLOOKUP(BS1274,Tables!$A$2:$B$31,2,FALSE))=TRUE,0,VLOOKUP(BS1274,Tables!$A$2:$B$31,2,FALSE))</f>
        <v>0</v>
      </c>
      <c r="AZ1274" s="12">
        <f>VLOOKUP($BR1274,Tables!$D$14:$K$27,8,FALSE)</f>
        <v>0</v>
      </c>
      <c r="BA1274" s="12">
        <f>IF(OR(BR1274="T150",BR1274="HYBT150"),W1274*Tables!$L$23,0)</f>
        <v>0</v>
      </c>
      <c r="BB1274" s="12">
        <f>IF(OR(BR1274="T200",BR1274="HYBT200"),W1274*Tables!$E$24,0)</f>
        <v>0</v>
      </c>
      <c r="BC1274" s="14">
        <f t="shared" si="273"/>
        <v>0</v>
      </c>
      <c r="BD1274" s="55" t="str">
        <f t="shared" si="272"/>
        <v/>
      </c>
      <c r="BE1274" s="55" t="str">
        <f t="shared" si="272"/>
        <v/>
      </c>
      <c r="BF1274" s="55" t="str">
        <f t="shared" si="272"/>
        <v/>
      </c>
      <c r="BG1274" s="55" t="str">
        <f t="shared" si="272"/>
        <v/>
      </c>
      <c r="BH1274" s="55" t="str">
        <f t="shared" si="272"/>
        <v/>
      </c>
      <c r="BI1274" s="55" t="str">
        <f t="shared" si="272"/>
        <v/>
      </c>
      <c r="BJ1274" s="55" t="str">
        <f t="shared" si="272"/>
        <v/>
      </c>
      <c r="BK1274" s="55" t="str">
        <f t="shared" si="272"/>
        <v/>
      </c>
      <c r="BL1274" s="55" t="str">
        <f t="shared" si="272"/>
        <v/>
      </c>
      <c r="BM1274" s="55" t="str">
        <f t="shared" si="272"/>
        <v/>
      </c>
      <c r="BN1274" s="55" t="str">
        <f t="shared" si="272"/>
        <v/>
      </c>
      <c r="BO1274" s="55" t="str">
        <f t="shared" si="272"/>
        <v/>
      </c>
      <c r="BP1274" s="55" t="str">
        <f t="shared" si="272"/>
        <v/>
      </c>
      <c r="BQ1274" s="55" t="str">
        <f t="shared" si="272"/>
        <v/>
      </c>
      <c r="BR1274" s="1" t="str">
        <f t="shared" si="274"/>
        <v>Base</v>
      </c>
      <c r="BS1274" s="1" t="str">
        <f t="shared" si="275"/>
        <v/>
      </c>
      <c r="BT1274" s="3">
        <f t="shared" si="276"/>
        <v>1</v>
      </c>
      <c r="BU1274" s="11">
        <f t="shared" si="277"/>
        <v>-0.94</v>
      </c>
      <c r="BV1274" s="11">
        <f t="shared" si="278"/>
        <v>-0.88</v>
      </c>
      <c r="BW1274" s="11">
        <f t="shared" si="279"/>
        <v>0</v>
      </c>
      <c r="BX1274" s="9">
        <f t="shared" si="280"/>
        <v>-0.94</v>
      </c>
      <c r="BY1274" s="9">
        <f t="shared" si="281"/>
        <v>-0.88</v>
      </c>
      <c r="BZ1274" s="9">
        <f t="shared" si="282"/>
        <v>2</v>
      </c>
    </row>
    <row r="1275" spans="1:78" ht="15.5" x14ac:dyDescent="0.35">
      <c r="A1275"/>
      <c r="B1275"/>
      <c r="C1275"/>
      <c r="D1275"/>
      <c r="E1275"/>
      <c r="F1275"/>
      <c r="G1275"/>
      <c r="H1275"/>
      <c r="I1275" s="13"/>
      <c r="J1275" s="13"/>
      <c r="K1275" s="13"/>
      <c r="L1275"/>
      <c r="M1275"/>
      <c r="N1275"/>
      <c r="O1275"/>
      <c r="P1275"/>
      <c r="Q1275"/>
      <c r="R1275"/>
      <c r="S1275"/>
      <c r="T1275"/>
      <c r="U1275"/>
      <c r="V1275"/>
      <c r="W1275"/>
      <c r="X1275"/>
      <c r="Y1275"/>
      <c r="Z1275"/>
      <c r="AA1275"/>
      <c r="AB1275"/>
      <c r="AC1275"/>
      <c r="AD1275"/>
      <c r="AE1275"/>
      <c r="AF1275" s="13"/>
      <c r="AG1275" s="13"/>
      <c r="AH1275"/>
      <c r="AI1275"/>
      <c r="AJ1275"/>
      <c r="AK1275"/>
      <c r="AL1275"/>
      <c r="AM1275"/>
      <c r="AN1275"/>
      <c r="AO1275"/>
      <c r="AP1275"/>
      <c r="AQ1275"/>
      <c r="AR1275"/>
      <c r="AS1275"/>
      <c r="AT1275" s="12">
        <f>VLOOKUP($BR1275,Tables!$D$14:$I$27,2,FALSE)*W1275</f>
        <v>0</v>
      </c>
      <c r="AU1275" s="12">
        <f>VLOOKUP($BR1275,Tables!$D$14:$I$27,3,FALSE)</f>
        <v>0</v>
      </c>
      <c r="AV1275" s="12">
        <f>VLOOKUP($BR1275,Tables!$D$14:$I$27,4,FALSE)*W1275</f>
        <v>0</v>
      </c>
      <c r="AW1275" s="12">
        <f>VLOOKUP($BR1275,Tables!$D$14:$I$27,5,FALSE)*W1275</f>
        <v>0</v>
      </c>
      <c r="AX1275">
        <f>IF(ISERROR(VLOOKUP(V1275,Tables!$A$2:$B$27,2,FALSE))=TRUE,0,VLOOKUP(V1275,Tables!$A$2:$B$27,2,FALSE))*VLOOKUP(BR1275,Tables!$D$14:$J$27,7,FALSE)</f>
        <v>0</v>
      </c>
      <c r="AY1275">
        <f>IF(ISERROR(VLOOKUP(BS1275,Tables!$A$2:$B$31,2,FALSE))=TRUE,0,VLOOKUP(BS1275,Tables!$A$2:$B$31,2,FALSE))</f>
        <v>0</v>
      </c>
      <c r="AZ1275" s="12">
        <f>VLOOKUP($BR1275,Tables!$D$14:$K$27,8,FALSE)</f>
        <v>0</v>
      </c>
      <c r="BA1275" s="12">
        <f>IF(OR(BR1275="T150",BR1275="HYBT150"),W1275*Tables!$L$23,0)</f>
        <v>0</v>
      </c>
      <c r="BB1275" s="12">
        <f>IF(OR(BR1275="T200",BR1275="HYBT200"),W1275*Tables!$E$24,0)</f>
        <v>0</v>
      </c>
      <c r="BC1275" s="14">
        <f t="shared" si="273"/>
        <v>0</v>
      </c>
      <c r="BD1275" s="55" t="str">
        <f t="shared" si="272"/>
        <v/>
      </c>
      <c r="BE1275" s="55" t="str">
        <f t="shared" si="272"/>
        <v/>
      </c>
      <c r="BF1275" s="55" t="str">
        <f t="shared" si="272"/>
        <v/>
      </c>
      <c r="BG1275" s="55" t="str">
        <f t="shared" si="272"/>
        <v/>
      </c>
      <c r="BH1275" s="55" t="str">
        <f t="shared" si="272"/>
        <v/>
      </c>
      <c r="BI1275" s="55" t="str">
        <f t="shared" si="272"/>
        <v/>
      </c>
      <c r="BJ1275" s="55" t="str">
        <f t="shared" si="272"/>
        <v/>
      </c>
      <c r="BK1275" s="55" t="str">
        <f t="shared" si="272"/>
        <v/>
      </c>
      <c r="BL1275" s="55" t="str">
        <f t="shared" si="272"/>
        <v/>
      </c>
      <c r="BM1275" s="55" t="str">
        <f t="shared" si="272"/>
        <v/>
      </c>
      <c r="BN1275" s="55" t="str">
        <f t="shared" si="272"/>
        <v/>
      </c>
      <c r="BO1275" s="55" t="str">
        <f t="shared" si="272"/>
        <v/>
      </c>
      <c r="BP1275" s="55" t="str">
        <f t="shared" si="272"/>
        <v/>
      </c>
      <c r="BQ1275" s="55" t="str">
        <f t="shared" si="272"/>
        <v/>
      </c>
      <c r="BR1275" s="1" t="str">
        <f t="shared" si="274"/>
        <v>Base</v>
      </c>
      <c r="BS1275" s="1" t="str">
        <f t="shared" si="275"/>
        <v/>
      </c>
      <c r="BT1275" s="3">
        <f t="shared" si="276"/>
        <v>1</v>
      </c>
      <c r="BU1275" s="11">
        <f t="shared" si="277"/>
        <v>-0.94</v>
      </c>
      <c r="BV1275" s="11">
        <f t="shared" si="278"/>
        <v>-0.88</v>
      </c>
      <c r="BW1275" s="11">
        <f t="shared" si="279"/>
        <v>0</v>
      </c>
      <c r="BX1275" s="9">
        <f t="shared" si="280"/>
        <v>-0.94</v>
      </c>
      <c r="BY1275" s="9">
        <f t="shared" si="281"/>
        <v>-0.88</v>
      </c>
      <c r="BZ1275" s="9">
        <f t="shared" si="282"/>
        <v>2</v>
      </c>
    </row>
    <row r="1276" spans="1:78" ht="15.5" x14ac:dyDescent="0.35">
      <c r="A1276"/>
      <c r="B1276"/>
      <c r="C1276"/>
      <c r="D1276"/>
      <c r="E1276"/>
      <c r="F1276"/>
      <c r="G1276"/>
      <c r="H1276"/>
      <c r="I1276" s="13"/>
      <c r="J1276" s="13"/>
      <c r="K1276" s="13"/>
      <c r="L1276"/>
      <c r="M1276"/>
      <c r="N1276"/>
      <c r="O1276"/>
      <c r="P1276"/>
      <c r="Q1276"/>
      <c r="R1276"/>
      <c r="S1276"/>
      <c r="T1276"/>
      <c r="U1276"/>
      <c r="V1276"/>
      <c r="W1276"/>
      <c r="X1276"/>
      <c r="Y1276"/>
      <c r="Z1276"/>
      <c r="AA1276"/>
      <c r="AB1276"/>
      <c r="AC1276"/>
      <c r="AD1276"/>
      <c r="AE1276"/>
      <c r="AF1276" s="13"/>
      <c r="AG1276" s="13"/>
      <c r="AH1276"/>
      <c r="AI1276"/>
      <c r="AJ1276"/>
      <c r="AK1276"/>
      <c r="AL1276"/>
      <c r="AM1276"/>
      <c r="AN1276"/>
      <c r="AO1276"/>
      <c r="AP1276"/>
      <c r="AQ1276"/>
      <c r="AR1276"/>
      <c r="AS1276"/>
      <c r="AT1276" s="12">
        <f>VLOOKUP($BR1276,Tables!$D$14:$I$27,2,FALSE)*W1276</f>
        <v>0</v>
      </c>
      <c r="AU1276" s="12">
        <f>VLOOKUP($BR1276,Tables!$D$14:$I$27,3,FALSE)</f>
        <v>0</v>
      </c>
      <c r="AV1276" s="12">
        <f>VLOOKUP($BR1276,Tables!$D$14:$I$27,4,FALSE)*W1276</f>
        <v>0</v>
      </c>
      <c r="AW1276" s="12">
        <f>VLOOKUP($BR1276,Tables!$D$14:$I$27,5,FALSE)*W1276</f>
        <v>0</v>
      </c>
      <c r="AX1276">
        <f>IF(ISERROR(VLOOKUP(V1276,Tables!$A$2:$B$27,2,FALSE))=TRUE,0,VLOOKUP(V1276,Tables!$A$2:$B$27,2,FALSE))*VLOOKUP(BR1276,Tables!$D$14:$J$27,7,FALSE)</f>
        <v>0</v>
      </c>
      <c r="AY1276">
        <f>IF(ISERROR(VLOOKUP(BS1276,Tables!$A$2:$B$31,2,FALSE))=TRUE,0,VLOOKUP(BS1276,Tables!$A$2:$B$31,2,FALSE))</f>
        <v>0</v>
      </c>
      <c r="AZ1276" s="12">
        <f>VLOOKUP($BR1276,Tables!$D$14:$K$27,8,FALSE)</f>
        <v>0</v>
      </c>
      <c r="BA1276" s="12">
        <f>IF(OR(BR1276="T150",BR1276="HYBT150"),W1276*Tables!$L$23,0)</f>
        <v>0</v>
      </c>
      <c r="BB1276" s="12">
        <f>IF(OR(BR1276="T200",BR1276="HYBT200"),W1276*Tables!$E$24,0)</f>
        <v>0</v>
      </c>
      <c r="BC1276" s="14">
        <f t="shared" si="273"/>
        <v>0</v>
      </c>
      <c r="BD1276" s="55" t="str">
        <f t="shared" si="272"/>
        <v/>
      </c>
      <c r="BE1276" s="55" t="str">
        <f t="shared" si="272"/>
        <v/>
      </c>
      <c r="BF1276" s="55" t="str">
        <f t="shared" si="272"/>
        <v/>
      </c>
      <c r="BG1276" s="55" t="str">
        <f t="shared" si="272"/>
        <v/>
      </c>
      <c r="BH1276" s="55" t="str">
        <f t="shared" si="272"/>
        <v/>
      </c>
      <c r="BI1276" s="55" t="str">
        <f t="shared" si="272"/>
        <v/>
      </c>
      <c r="BJ1276" s="55" t="str">
        <f t="shared" si="272"/>
        <v/>
      </c>
      <c r="BK1276" s="55" t="str">
        <f t="shared" si="272"/>
        <v/>
      </c>
      <c r="BL1276" s="55" t="str">
        <f t="shared" si="272"/>
        <v/>
      </c>
      <c r="BM1276" s="55" t="str">
        <f t="shared" si="272"/>
        <v/>
      </c>
      <c r="BN1276" s="55" t="str">
        <f t="shared" si="272"/>
        <v/>
      </c>
      <c r="BO1276" s="55" t="str">
        <f t="shared" si="272"/>
        <v/>
      </c>
      <c r="BP1276" s="55" t="str">
        <f t="shared" si="272"/>
        <v/>
      </c>
      <c r="BQ1276" s="55" t="str">
        <f t="shared" si="272"/>
        <v/>
      </c>
      <c r="BR1276" s="1" t="str">
        <f t="shared" si="274"/>
        <v>Base</v>
      </c>
      <c r="BS1276" s="1" t="str">
        <f t="shared" si="275"/>
        <v/>
      </c>
      <c r="BT1276" s="3">
        <f t="shared" si="276"/>
        <v>1</v>
      </c>
      <c r="BU1276" s="11">
        <f t="shared" si="277"/>
        <v>-0.94</v>
      </c>
      <c r="BV1276" s="11">
        <f t="shared" si="278"/>
        <v>-0.88</v>
      </c>
      <c r="BW1276" s="11">
        <f t="shared" si="279"/>
        <v>0</v>
      </c>
      <c r="BX1276" s="9">
        <f t="shared" si="280"/>
        <v>-0.94</v>
      </c>
      <c r="BY1276" s="9">
        <f t="shared" si="281"/>
        <v>-0.88</v>
      </c>
      <c r="BZ1276" s="9">
        <f t="shared" si="282"/>
        <v>2</v>
      </c>
    </row>
    <row r="1277" spans="1:78" ht="15.5" x14ac:dyDescent="0.35">
      <c r="A1277"/>
      <c r="B1277"/>
      <c r="C1277"/>
      <c r="D1277"/>
      <c r="E1277"/>
      <c r="F1277"/>
      <c r="G1277"/>
      <c r="H1277"/>
      <c r="I1277" s="13"/>
      <c r="J1277" s="13"/>
      <c r="K1277" s="13"/>
      <c r="L1277"/>
      <c r="M1277"/>
      <c r="N1277"/>
      <c r="O1277"/>
      <c r="P1277"/>
      <c r="Q1277"/>
      <c r="R1277"/>
      <c r="S1277"/>
      <c r="T1277"/>
      <c r="U1277"/>
      <c r="V1277"/>
      <c r="W1277"/>
      <c r="X1277"/>
      <c r="Y1277"/>
      <c r="Z1277"/>
      <c r="AA1277"/>
      <c r="AB1277"/>
      <c r="AC1277"/>
      <c r="AD1277"/>
      <c r="AE1277"/>
      <c r="AF1277" s="13"/>
      <c r="AG1277" s="13"/>
      <c r="AH1277"/>
      <c r="AI1277"/>
      <c r="AJ1277"/>
      <c r="AK1277"/>
      <c r="AL1277"/>
      <c r="AM1277"/>
      <c r="AN1277"/>
      <c r="AO1277"/>
      <c r="AP1277"/>
      <c r="AQ1277"/>
      <c r="AR1277"/>
      <c r="AS1277"/>
      <c r="AT1277" s="12">
        <f>VLOOKUP($BR1277,Tables!$D$14:$I$27,2,FALSE)*W1277</f>
        <v>0</v>
      </c>
      <c r="AU1277" s="12">
        <f>VLOOKUP($BR1277,Tables!$D$14:$I$27,3,FALSE)</f>
        <v>0</v>
      </c>
      <c r="AV1277" s="12">
        <f>VLOOKUP($BR1277,Tables!$D$14:$I$27,4,FALSE)*W1277</f>
        <v>0</v>
      </c>
      <c r="AW1277" s="12">
        <f>VLOOKUP($BR1277,Tables!$D$14:$I$27,5,FALSE)*W1277</f>
        <v>0</v>
      </c>
      <c r="AX1277">
        <f>IF(ISERROR(VLOOKUP(V1277,Tables!$A$2:$B$27,2,FALSE))=TRUE,0,VLOOKUP(V1277,Tables!$A$2:$B$27,2,FALSE))*VLOOKUP(BR1277,Tables!$D$14:$J$27,7,FALSE)</f>
        <v>0</v>
      </c>
      <c r="AY1277">
        <f>IF(ISERROR(VLOOKUP(BS1277,Tables!$A$2:$B$31,2,FALSE))=TRUE,0,VLOOKUP(BS1277,Tables!$A$2:$B$31,2,FALSE))</f>
        <v>0</v>
      </c>
      <c r="AZ1277" s="12">
        <f>VLOOKUP($BR1277,Tables!$D$14:$K$27,8,FALSE)</f>
        <v>0</v>
      </c>
      <c r="BA1277" s="12">
        <f>IF(OR(BR1277="T150",BR1277="HYBT150"),W1277*Tables!$L$23,0)</f>
        <v>0</v>
      </c>
      <c r="BB1277" s="12">
        <f>IF(OR(BR1277="T200",BR1277="HYBT200"),W1277*Tables!$E$24,0)</f>
        <v>0</v>
      </c>
      <c r="BC1277" s="14">
        <f t="shared" si="273"/>
        <v>0</v>
      </c>
      <c r="BD1277" s="55" t="str">
        <f t="shared" si="272"/>
        <v/>
      </c>
      <c r="BE1277" s="55" t="str">
        <f t="shared" si="272"/>
        <v/>
      </c>
      <c r="BF1277" s="55" t="str">
        <f t="shared" si="272"/>
        <v/>
      </c>
      <c r="BG1277" s="55" t="str">
        <f t="shared" si="272"/>
        <v/>
      </c>
      <c r="BH1277" s="55" t="str">
        <f t="shared" si="272"/>
        <v/>
      </c>
      <c r="BI1277" s="55" t="str">
        <f t="shared" si="272"/>
        <v/>
      </c>
      <c r="BJ1277" s="55" t="str">
        <f t="shared" si="272"/>
        <v/>
      </c>
      <c r="BK1277" s="55" t="str">
        <f t="shared" si="272"/>
        <v/>
      </c>
      <c r="BL1277" s="55" t="str">
        <f t="shared" si="272"/>
        <v/>
      </c>
      <c r="BM1277" s="55" t="str">
        <f t="shared" si="272"/>
        <v/>
      </c>
      <c r="BN1277" s="55" t="str">
        <f t="shared" si="272"/>
        <v/>
      </c>
      <c r="BO1277" s="55" t="str">
        <f t="shared" si="272"/>
        <v/>
      </c>
      <c r="BP1277" s="55" t="str">
        <f t="shared" si="272"/>
        <v/>
      </c>
      <c r="BQ1277" s="55" t="str">
        <f t="shared" si="272"/>
        <v/>
      </c>
      <c r="BR1277" s="1" t="str">
        <f t="shared" si="274"/>
        <v>Base</v>
      </c>
      <c r="BS1277" s="1" t="str">
        <f t="shared" si="275"/>
        <v/>
      </c>
      <c r="BT1277" s="3">
        <f t="shared" si="276"/>
        <v>1</v>
      </c>
      <c r="BU1277" s="11">
        <f t="shared" si="277"/>
        <v>-0.94</v>
      </c>
      <c r="BV1277" s="11">
        <f t="shared" si="278"/>
        <v>-0.88</v>
      </c>
      <c r="BW1277" s="11">
        <f t="shared" si="279"/>
        <v>0</v>
      </c>
      <c r="BX1277" s="9">
        <f t="shared" si="280"/>
        <v>-0.94</v>
      </c>
      <c r="BY1277" s="9">
        <f t="shared" si="281"/>
        <v>-0.88</v>
      </c>
      <c r="BZ1277" s="9">
        <f t="shared" si="282"/>
        <v>2</v>
      </c>
    </row>
    <row r="1278" spans="1:78" ht="15.5" x14ac:dyDescent="0.35">
      <c r="A1278"/>
      <c r="B1278"/>
      <c r="C1278"/>
      <c r="D1278"/>
      <c r="E1278"/>
      <c r="F1278"/>
      <c r="G1278"/>
      <c r="H1278"/>
      <c r="I1278" s="13"/>
      <c r="J1278" s="13"/>
      <c r="K1278" s="13"/>
      <c r="L1278"/>
      <c r="M1278"/>
      <c r="N1278"/>
      <c r="O1278"/>
      <c r="P1278"/>
      <c r="Q1278"/>
      <c r="R1278"/>
      <c r="S1278"/>
      <c r="T1278"/>
      <c r="U1278"/>
      <c r="V1278"/>
      <c r="W1278"/>
      <c r="X1278"/>
      <c r="Y1278"/>
      <c r="Z1278"/>
      <c r="AA1278"/>
      <c r="AB1278"/>
      <c r="AC1278"/>
      <c r="AD1278"/>
      <c r="AE1278"/>
      <c r="AF1278" s="13"/>
      <c r="AG1278" s="13"/>
      <c r="AH1278"/>
      <c r="AI1278"/>
      <c r="AJ1278"/>
      <c r="AK1278"/>
      <c r="AL1278"/>
      <c r="AM1278"/>
      <c r="AN1278"/>
      <c r="AO1278"/>
      <c r="AP1278"/>
      <c r="AQ1278"/>
      <c r="AR1278"/>
      <c r="AS1278"/>
      <c r="AT1278" s="12">
        <f>VLOOKUP($BR1278,Tables!$D$14:$I$27,2,FALSE)*W1278</f>
        <v>0</v>
      </c>
      <c r="AU1278" s="12">
        <f>VLOOKUP($BR1278,Tables!$D$14:$I$27,3,FALSE)</f>
        <v>0</v>
      </c>
      <c r="AV1278" s="12">
        <f>VLOOKUP($BR1278,Tables!$D$14:$I$27,4,FALSE)*W1278</f>
        <v>0</v>
      </c>
      <c r="AW1278" s="12">
        <f>VLOOKUP($BR1278,Tables!$D$14:$I$27,5,FALSE)*W1278</f>
        <v>0</v>
      </c>
      <c r="AX1278">
        <f>IF(ISERROR(VLOOKUP(V1278,Tables!$A$2:$B$27,2,FALSE))=TRUE,0,VLOOKUP(V1278,Tables!$A$2:$B$27,2,FALSE))*VLOOKUP(BR1278,Tables!$D$14:$J$27,7,FALSE)</f>
        <v>0</v>
      </c>
      <c r="AY1278">
        <f>IF(ISERROR(VLOOKUP(BS1278,Tables!$A$2:$B$31,2,FALSE))=TRUE,0,VLOOKUP(BS1278,Tables!$A$2:$B$31,2,FALSE))</f>
        <v>0</v>
      </c>
      <c r="AZ1278" s="12">
        <f>VLOOKUP($BR1278,Tables!$D$14:$K$27,8,FALSE)</f>
        <v>0</v>
      </c>
      <c r="BA1278" s="12">
        <f>IF(OR(BR1278="T150",BR1278="HYBT150"),W1278*Tables!$L$23,0)</f>
        <v>0</v>
      </c>
      <c r="BB1278" s="12">
        <f>IF(OR(BR1278="T200",BR1278="HYBT200"),W1278*Tables!$E$24,0)</f>
        <v>0</v>
      </c>
      <c r="BC1278" s="14">
        <f t="shared" si="273"/>
        <v>0</v>
      </c>
      <c r="BD1278" s="55" t="str">
        <f t="shared" si="272"/>
        <v/>
      </c>
      <c r="BE1278" s="55" t="str">
        <f t="shared" si="272"/>
        <v/>
      </c>
      <c r="BF1278" s="55" t="str">
        <f t="shared" si="272"/>
        <v/>
      </c>
      <c r="BG1278" s="55" t="str">
        <f t="shared" si="272"/>
        <v/>
      </c>
      <c r="BH1278" s="55" t="str">
        <f t="shared" si="272"/>
        <v/>
      </c>
      <c r="BI1278" s="55" t="str">
        <f t="shared" si="272"/>
        <v/>
      </c>
      <c r="BJ1278" s="55" t="str">
        <f t="shared" si="272"/>
        <v/>
      </c>
      <c r="BK1278" s="55" t="str">
        <f t="shared" si="272"/>
        <v/>
      </c>
      <c r="BL1278" s="55" t="str">
        <f t="shared" si="272"/>
        <v/>
      </c>
      <c r="BM1278" s="55" t="str">
        <f t="shared" si="272"/>
        <v/>
      </c>
      <c r="BN1278" s="55" t="str">
        <f t="shared" si="272"/>
        <v/>
      </c>
      <c r="BO1278" s="55" t="str">
        <f t="shared" si="272"/>
        <v/>
      </c>
      <c r="BP1278" s="55" t="str">
        <f t="shared" si="272"/>
        <v/>
      </c>
      <c r="BQ1278" s="55" t="str">
        <f t="shared" si="272"/>
        <v/>
      </c>
      <c r="BR1278" s="1" t="str">
        <f t="shared" si="274"/>
        <v>Base</v>
      </c>
      <c r="BS1278" s="1" t="str">
        <f t="shared" si="275"/>
        <v/>
      </c>
      <c r="BT1278" s="3">
        <f t="shared" si="276"/>
        <v>1</v>
      </c>
      <c r="BU1278" s="11">
        <f t="shared" si="277"/>
        <v>-0.94</v>
      </c>
      <c r="BV1278" s="11">
        <f t="shared" si="278"/>
        <v>-0.88</v>
      </c>
      <c r="BW1278" s="11">
        <f t="shared" si="279"/>
        <v>0</v>
      </c>
      <c r="BX1278" s="9">
        <f t="shared" si="280"/>
        <v>-0.94</v>
      </c>
      <c r="BY1278" s="9">
        <f t="shared" si="281"/>
        <v>-0.88</v>
      </c>
      <c r="BZ1278" s="9">
        <f t="shared" si="282"/>
        <v>2</v>
      </c>
    </row>
    <row r="1279" spans="1:78" ht="15.5" x14ac:dyDescent="0.35">
      <c r="A1279"/>
      <c r="B1279"/>
      <c r="C1279"/>
      <c r="D1279"/>
      <c r="E1279"/>
      <c r="F1279"/>
      <c r="G1279"/>
      <c r="H1279"/>
      <c r="I1279" s="13"/>
      <c r="J1279" s="13"/>
      <c r="K1279" s="13"/>
      <c r="L1279"/>
      <c r="M1279"/>
      <c r="N1279"/>
      <c r="O1279"/>
      <c r="P1279"/>
      <c r="Q1279"/>
      <c r="R1279"/>
      <c r="S1279"/>
      <c r="T1279"/>
      <c r="U1279"/>
      <c r="V1279"/>
      <c r="W1279"/>
      <c r="X1279"/>
      <c r="Y1279"/>
      <c r="Z1279"/>
      <c r="AA1279"/>
      <c r="AB1279"/>
      <c r="AC1279"/>
      <c r="AD1279"/>
      <c r="AE1279"/>
      <c r="AF1279" s="13"/>
      <c r="AG1279" s="13"/>
      <c r="AH1279"/>
      <c r="AI1279"/>
      <c r="AJ1279"/>
      <c r="AK1279"/>
      <c r="AL1279"/>
      <c r="AM1279"/>
      <c r="AN1279"/>
      <c r="AO1279"/>
      <c r="AP1279"/>
      <c r="AQ1279"/>
      <c r="AR1279"/>
      <c r="AS1279"/>
      <c r="AT1279" s="12">
        <f>VLOOKUP($BR1279,Tables!$D$14:$I$27,2,FALSE)*W1279</f>
        <v>0</v>
      </c>
      <c r="AU1279" s="12">
        <f>VLOOKUP($BR1279,Tables!$D$14:$I$27,3,FALSE)</f>
        <v>0</v>
      </c>
      <c r="AV1279" s="12">
        <f>VLOOKUP($BR1279,Tables!$D$14:$I$27,4,FALSE)*W1279</f>
        <v>0</v>
      </c>
      <c r="AW1279" s="12">
        <f>VLOOKUP($BR1279,Tables!$D$14:$I$27,5,FALSE)*W1279</f>
        <v>0</v>
      </c>
      <c r="AX1279">
        <f>IF(ISERROR(VLOOKUP(V1279,Tables!$A$2:$B$27,2,FALSE))=TRUE,0,VLOOKUP(V1279,Tables!$A$2:$B$27,2,FALSE))*VLOOKUP(BR1279,Tables!$D$14:$J$27,7,FALSE)</f>
        <v>0</v>
      </c>
      <c r="AY1279">
        <f>IF(ISERROR(VLOOKUP(BS1279,Tables!$A$2:$B$31,2,FALSE))=TRUE,0,VLOOKUP(BS1279,Tables!$A$2:$B$31,2,FALSE))</f>
        <v>0</v>
      </c>
      <c r="AZ1279" s="12">
        <f>VLOOKUP($BR1279,Tables!$D$14:$K$27,8,FALSE)</f>
        <v>0</v>
      </c>
      <c r="BA1279" s="12">
        <f>IF(OR(BR1279="T150",BR1279="HYBT150"),W1279*Tables!$L$23,0)</f>
        <v>0</v>
      </c>
      <c r="BB1279" s="12">
        <f>IF(OR(BR1279="T200",BR1279="HYBT200"),W1279*Tables!$E$24,0)</f>
        <v>0</v>
      </c>
      <c r="BC1279" s="14">
        <f t="shared" si="273"/>
        <v>0</v>
      </c>
      <c r="BD1279" s="55" t="str">
        <f t="shared" si="272"/>
        <v/>
      </c>
      <c r="BE1279" s="55" t="str">
        <f t="shared" si="272"/>
        <v/>
      </c>
      <c r="BF1279" s="55" t="str">
        <f t="shared" si="272"/>
        <v/>
      </c>
      <c r="BG1279" s="55" t="str">
        <f t="shared" si="272"/>
        <v/>
      </c>
      <c r="BH1279" s="55" t="str">
        <f t="shared" si="272"/>
        <v/>
      </c>
      <c r="BI1279" s="55" t="str">
        <f t="shared" si="272"/>
        <v/>
      </c>
      <c r="BJ1279" s="55" t="str">
        <f t="shared" si="272"/>
        <v/>
      </c>
      <c r="BK1279" s="55" t="str">
        <f t="shared" si="272"/>
        <v/>
      </c>
      <c r="BL1279" s="55" t="str">
        <f t="shared" si="272"/>
        <v/>
      </c>
      <c r="BM1279" s="55" t="str">
        <f t="shared" si="272"/>
        <v/>
      </c>
      <c r="BN1279" s="55" t="str">
        <f t="shared" si="272"/>
        <v/>
      </c>
      <c r="BO1279" s="55" t="str">
        <f t="shared" si="272"/>
        <v/>
      </c>
      <c r="BP1279" s="55" t="str">
        <f t="shared" si="272"/>
        <v/>
      </c>
      <c r="BQ1279" s="55" t="str">
        <f t="shared" si="272"/>
        <v/>
      </c>
      <c r="BR1279" s="1" t="str">
        <f t="shared" si="274"/>
        <v>Base</v>
      </c>
      <c r="BS1279" s="1" t="str">
        <f t="shared" si="275"/>
        <v/>
      </c>
      <c r="BT1279" s="3">
        <f t="shared" si="276"/>
        <v>1</v>
      </c>
      <c r="BU1279" s="11">
        <f t="shared" si="277"/>
        <v>-0.94</v>
      </c>
      <c r="BV1279" s="11">
        <f t="shared" si="278"/>
        <v>-0.88</v>
      </c>
      <c r="BW1279" s="11">
        <f t="shared" si="279"/>
        <v>0</v>
      </c>
      <c r="BX1279" s="9">
        <f t="shared" si="280"/>
        <v>-0.94</v>
      </c>
      <c r="BY1279" s="9">
        <f t="shared" si="281"/>
        <v>-0.88</v>
      </c>
      <c r="BZ1279" s="9">
        <f t="shared" si="282"/>
        <v>2</v>
      </c>
    </row>
    <row r="1280" spans="1:78" ht="15.5" x14ac:dyDescent="0.35">
      <c r="A1280"/>
      <c r="B1280"/>
      <c r="C1280"/>
      <c r="D1280"/>
      <c r="E1280"/>
      <c r="F1280"/>
      <c r="G1280"/>
      <c r="H1280"/>
      <c r="I1280" s="13"/>
      <c r="J1280" s="13"/>
      <c r="K1280" s="13"/>
      <c r="L1280"/>
      <c r="M1280"/>
      <c r="N1280"/>
      <c r="O1280"/>
      <c r="P1280"/>
      <c r="Q1280"/>
      <c r="R1280"/>
      <c r="S1280"/>
      <c r="T1280"/>
      <c r="U1280"/>
      <c r="V1280"/>
      <c r="W1280"/>
      <c r="X1280"/>
      <c r="Y1280"/>
      <c r="Z1280"/>
      <c r="AA1280"/>
      <c r="AB1280"/>
      <c r="AC1280"/>
      <c r="AD1280"/>
      <c r="AE1280"/>
      <c r="AF1280" s="13"/>
      <c r="AG1280" s="13"/>
      <c r="AH1280"/>
      <c r="AI1280"/>
      <c r="AJ1280"/>
      <c r="AK1280"/>
      <c r="AL1280"/>
      <c r="AM1280"/>
      <c r="AN1280"/>
      <c r="AO1280"/>
      <c r="AP1280"/>
      <c r="AQ1280"/>
      <c r="AR1280"/>
      <c r="AS1280"/>
      <c r="AT1280" s="12">
        <f>VLOOKUP($BR1280,Tables!$D$14:$I$27,2,FALSE)*W1280</f>
        <v>0</v>
      </c>
      <c r="AU1280" s="12">
        <f>VLOOKUP($BR1280,Tables!$D$14:$I$27,3,FALSE)</f>
        <v>0</v>
      </c>
      <c r="AV1280" s="12">
        <f>VLOOKUP($BR1280,Tables!$D$14:$I$27,4,FALSE)*W1280</f>
        <v>0</v>
      </c>
      <c r="AW1280" s="12">
        <f>VLOOKUP($BR1280,Tables!$D$14:$I$27,5,FALSE)*W1280</f>
        <v>0</v>
      </c>
      <c r="AX1280">
        <f>IF(ISERROR(VLOOKUP(V1280,Tables!$A$2:$B$27,2,FALSE))=TRUE,0,VLOOKUP(V1280,Tables!$A$2:$B$27,2,FALSE))*VLOOKUP(BR1280,Tables!$D$14:$J$27,7,FALSE)</f>
        <v>0</v>
      </c>
      <c r="AY1280">
        <f>IF(ISERROR(VLOOKUP(BS1280,Tables!$A$2:$B$31,2,FALSE))=TRUE,0,VLOOKUP(BS1280,Tables!$A$2:$B$31,2,FALSE))</f>
        <v>0</v>
      </c>
      <c r="AZ1280" s="12">
        <f>VLOOKUP($BR1280,Tables!$D$14:$K$27,8,FALSE)</f>
        <v>0</v>
      </c>
      <c r="BA1280" s="12">
        <f>IF(OR(BR1280="T150",BR1280="HYBT150"),W1280*Tables!$L$23,0)</f>
        <v>0</v>
      </c>
      <c r="BB1280" s="12">
        <f>IF(OR(BR1280="T200",BR1280="HYBT200"),W1280*Tables!$E$24,0)</f>
        <v>0</v>
      </c>
      <c r="BC1280" s="14">
        <f t="shared" si="273"/>
        <v>0</v>
      </c>
      <c r="BD1280" s="55" t="str">
        <f t="shared" si="272"/>
        <v/>
      </c>
      <c r="BE1280" s="55" t="str">
        <f t="shared" si="272"/>
        <v/>
      </c>
      <c r="BF1280" s="55" t="str">
        <f t="shared" si="272"/>
        <v/>
      </c>
      <c r="BG1280" s="55" t="str">
        <f t="shared" si="272"/>
        <v/>
      </c>
      <c r="BH1280" s="55" t="str">
        <f t="shared" si="272"/>
        <v/>
      </c>
      <c r="BI1280" s="55" t="str">
        <f t="shared" si="272"/>
        <v/>
      </c>
      <c r="BJ1280" s="55" t="str">
        <f t="shared" si="272"/>
        <v/>
      </c>
      <c r="BK1280" s="55" t="str">
        <f t="shared" si="272"/>
        <v/>
      </c>
      <c r="BL1280" s="55" t="str">
        <f t="shared" si="272"/>
        <v/>
      </c>
      <c r="BM1280" s="55" t="str">
        <f t="shared" si="272"/>
        <v/>
      </c>
      <c r="BN1280" s="55" t="str">
        <f t="shared" si="272"/>
        <v/>
      </c>
      <c r="BO1280" s="55" t="str">
        <f t="shared" si="272"/>
        <v/>
      </c>
      <c r="BP1280" s="55" t="str">
        <f t="shared" si="272"/>
        <v/>
      </c>
      <c r="BQ1280" s="55" t="str">
        <f t="shared" si="272"/>
        <v/>
      </c>
      <c r="BR1280" s="1" t="str">
        <f t="shared" si="274"/>
        <v>Base</v>
      </c>
      <c r="BS1280" s="1" t="str">
        <f t="shared" si="275"/>
        <v/>
      </c>
      <c r="BT1280" s="3">
        <f t="shared" si="276"/>
        <v>1</v>
      </c>
      <c r="BU1280" s="11">
        <f t="shared" si="277"/>
        <v>-0.94</v>
      </c>
      <c r="BV1280" s="11">
        <f t="shared" si="278"/>
        <v>-0.88</v>
      </c>
      <c r="BW1280" s="11">
        <f t="shared" si="279"/>
        <v>0</v>
      </c>
      <c r="BX1280" s="9">
        <f t="shared" si="280"/>
        <v>-0.94</v>
      </c>
      <c r="BY1280" s="9">
        <f t="shared" si="281"/>
        <v>-0.88</v>
      </c>
      <c r="BZ1280" s="9">
        <f t="shared" si="282"/>
        <v>2</v>
      </c>
    </row>
    <row r="1281" spans="1:78" ht="15.5" x14ac:dyDescent="0.35">
      <c r="A1281"/>
      <c r="B1281"/>
      <c r="C1281"/>
      <c r="D1281"/>
      <c r="E1281"/>
      <c r="F1281"/>
      <c r="G1281"/>
      <c r="H1281"/>
      <c r="I1281" s="13"/>
      <c r="J1281" s="13"/>
      <c r="K1281" s="13"/>
      <c r="L1281"/>
      <c r="M1281"/>
      <c r="N1281"/>
      <c r="O1281"/>
      <c r="P1281"/>
      <c r="Q1281"/>
      <c r="R1281"/>
      <c r="S1281"/>
      <c r="T1281"/>
      <c r="U1281"/>
      <c r="V1281"/>
      <c r="W1281"/>
      <c r="X1281"/>
      <c r="Y1281"/>
      <c r="Z1281"/>
      <c r="AA1281"/>
      <c r="AB1281"/>
      <c r="AC1281"/>
      <c r="AD1281"/>
      <c r="AE1281"/>
      <c r="AF1281" s="13"/>
      <c r="AG1281" s="13"/>
      <c r="AH1281"/>
      <c r="AI1281"/>
      <c r="AJ1281"/>
      <c r="AK1281"/>
      <c r="AL1281"/>
      <c r="AM1281"/>
      <c r="AN1281"/>
      <c r="AO1281"/>
      <c r="AP1281"/>
      <c r="AQ1281"/>
      <c r="AR1281"/>
      <c r="AS1281"/>
      <c r="AT1281" s="12">
        <f>VLOOKUP($BR1281,Tables!$D$14:$I$27,2,FALSE)*W1281</f>
        <v>0</v>
      </c>
      <c r="AU1281" s="12">
        <f>VLOOKUP($BR1281,Tables!$D$14:$I$27,3,FALSE)</f>
        <v>0</v>
      </c>
      <c r="AV1281" s="12">
        <f>VLOOKUP($BR1281,Tables!$D$14:$I$27,4,FALSE)*W1281</f>
        <v>0</v>
      </c>
      <c r="AW1281" s="12">
        <f>VLOOKUP($BR1281,Tables!$D$14:$I$27,5,FALSE)*W1281</f>
        <v>0</v>
      </c>
      <c r="AX1281">
        <f>IF(ISERROR(VLOOKUP(V1281,Tables!$A$2:$B$27,2,FALSE))=TRUE,0,VLOOKUP(V1281,Tables!$A$2:$B$27,2,FALSE))*VLOOKUP(BR1281,Tables!$D$14:$J$27,7,FALSE)</f>
        <v>0</v>
      </c>
      <c r="AY1281">
        <f>IF(ISERROR(VLOOKUP(BS1281,Tables!$A$2:$B$31,2,FALSE))=TRUE,0,VLOOKUP(BS1281,Tables!$A$2:$B$31,2,FALSE))</f>
        <v>0</v>
      </c>
      <c r="AZ1281" s="12">
        <f>VLOOKUP($BR1281,Tables!$D$14:$K$27,8,FALSE)</f>
        <v>0</v>
      </c>
      <c r="BA1281" s="12">
        <f>IF(OR(BR1281="T150",BR1281="HYBT150"),W1281*Tables!$L$23,0)</f>
        <v>0</v>
      </c>
      <c r="BB1281" s="12">
        <f>IF(OR(BR1281="T200",BR1281="HYBT200"),W1281*Tables!$E$24,0)</f>
        <v>0</v>
      </c>
      <c r="BC1281" s="14">
        <f t="shared" si="273"/>
        <v>0</v>
      </c>
      <c r="BD1281" s="55" t="str">
        <f t="shared" si="272"/>
        <v/>
      </c>
      <c r="BE1281" s="55" t="str">
        <f t="shared" si="272"/>
        <v/>
      </c>
      <c r="BF1281" s="55" t="str">
        <f t="shared" si="272"/>
        <v/>
      </c>
      <c r="BG1281" s="55" t="str">
        <f t="shared" si="272"/>
        <v/>
      </c>
      <c r="BH1281" s="55" t="str">
        <f t="shared" si="272"/>
        <v/>
      </c>
      <c r="BI1281" s="55" t="str">
        <f t="shared" si="272"/>
        <v/>
      </c>
      <c r="BJ1281" s="55" t="str">
        <f t="shared" si="272"/>
        <v/>
      </c>
      <c r="BK1281" s="55" t="str">
        <f t="shared" si="272"/>
        <v/>
      </c>
      <c r="BL1281" s="55" t="str">
        <f t="shared" si="272"/>
        <v/>
      </c>
      <c r="BM1281" s="55" t="str">
        <f t="shared" si="272"/>
        <v/>
      </c>
      <c r="BN1281" s="55" t="str">
        <f t="shared" si="272"/>
        <v/>
      </c>
      <c r="BO1281" s="55" t="str">
        <f t="shared" si="272"/>
        <v/>
      </c>
      <c r="BP1281" s="55" t="str">
        <f t="shared" si="272"/>
        <v/>
      </c>
      <c r="BQ1281" s="55" t="str">
        <f t="shared" si="272"/>
        <v/>
      </c>
      <c r="BR1281" s="1" t="str">
        <f t="shared" si="274"/>
        <v>Base</v>
      </c>
      <c r="BS1281" s="1" t="str">
        <f t="shared" si="275"/>
        <v/>
      </c>
      <c r="BT1281" s="3">
        <f t="shared" si="276"/>
        <v>1</v>
      </c>
      <c r="BU1281" s="11">
        <f t="shared" si="277"/>
        <v>-0.94</v>
      </c>
      <c r="BV1281" s="11">
        <f t="shared" si="278"/>
        <v>-0.88</v>
      </c>
      <c r="BW1281" s="11">
        <f t="shared" si="279"/>
        <v>0</v>
      </c>
      <c r="BX1281" s="9">
        <f t="shared" si="280"/>
        <v>-0.94</v>
      </c>
      <c r="BY1281" s="9">
        <f t="shared" si="281"/>
        <v>-0.88</v>
      </c>
      <c r="BZ1281" s="9">
        <f t="shared" si="282"/>
        <v>2</v>
      </c>
    </row>
    <row r="1282" spans="1:78" ht="15.5" x14ac:dyDescent="0.35">
      <c r="A1282"/>
      <c r="B1282"/>
      <c r="C1282"/>
      <c r="D1282"/>
      <c r="E1282"/>
      <c r="F1282"/>
      <c r="G1282"/>
      <c r="H1282"/>
      <c r="I1282" s="13"/>
      <c r="J1282" s="13"/>
      <c r="K1282" s="13"/>
      <c r="L1282"/>
      <c r="M1282"/>
      <c r="N1282"/>
      <c r="O1282"/>
      <c r="P1282"/>
      <c r="Q1282"/>
      <c r="R1282"/>
      <c r="S1282"/>
      <c r="T1282"/>
      <c r="U1282"/>
      <c r="V1282"/>
      <c r="W1282"/>
      <c r="X1282"/>
      <c r="Y1282"/>
      <c r="Z1282"/>
      <c r="AA1282"/>
      <c r="AB1282"/>
      <c r="AC1282"/>
      <c r="AD1282"/>
      <c r="AE1282"/>
      <c r="AF1282" s="13"/>
      <c r="AG1282" s="13"/>
      <c r="AH1282"/>
      <c r="AI1282"/>
      <c r="AJ1282"/>
      <c r="AK1282"/>
      <c r="AL1282"/>
      <c r="AM1282"/>
      <c r="AN1282"/>
      <c r="AO1282"/>
      <c r="AP1282"/>
      <c r="AQ1282"/>
      <c r="AR1282"/>
      <c r="AS1282"/>
      <c r="AT1282" s="12">
        <f>VLOOKUP($BR1282,Tables!$D$14:$I$27,2,FALSE)*W1282</f>
        <v>0</v>
      </c>
      <c r="AU1282" s="12">
        <f>VLOOKUP($BR1282,Tables!$D$14:$I$27,3,FALSE)</f>
        <v>0</v>
      </c>
      <c r="AV1282" s="12">
        <f>VLOOKUP($BR1282,Tables!$D$14:$I$27,4,FALSE)*W1282</f>
        <v>0</v>
      </c>
      <c r="AW1282" s="12">
        <f>VLOOKUP($BR1282,Tables!$D$14:$I$27,5,FALSE)*W1282</f>
        <v>0</v>
      </c>
      <c r="AX1282">
        <f>IF(ISERROR(VLOOKUP(V1282,Tables!$A$2:$B$27,2,FALSE))=TRUE,0,VLOOKUP(V1282,Tables!$A$2:$B$27,2,FALSE))*VLOOKUP(BR1282,Tables!$D$14:$J$27,7,FALSE)</f>
        <v>0</v>
      </c>
      <c r="AY1282">
        <f>IF(ISERROR(VLOOKUP(BS1282,Tables!$A$2:$B$31,2,FALSE))=TRUE,0,VLOOKUP(BS1282,Tables!$A$2:$B$31,2,FALSE))</f>
        <v>0</v>
      </c>
      <c r="AZ1282" s="12">
        <f>VLOOKUP($BR1282,Tables!$D$14:$K$27,8,FALSE)</f>
        <v>0</v>
      </c>
      <c r="BA1282" s="12">
        <f>IF(OR(BR1282="T150",BR1282="HYBT150"),W1282*Tables!$L$23,0)</f>
        <v>0</v>
      </c>
      <c r="BB1282" s="12">
        <f>IF(OR(BR1282="T200",BR1282="HYBT200"),W1282*Tables!$E$24,0)</f>
        <v>0</v>
      </c>
      <c r="BC1282" s="14">
        <f t="shared" si="273"/>
        <v>0</v>
      </c>
      <c r="BD1282" s="55" t="str">
        <f t="shared" si="272"/>
        <v/>
      </c>
      <c r="BE1282" s="55" t="str">
        <f t="shared" si="272"/>
        <v/>
      </c>
      <c r="BF1282" s="55" t="str">
        <f t="shared" si="272"/>
        <v/>
      </c>
      <c r="BG1282" s="55" t="str">
        <f t="shared" si="272"/>
        <v/>
      </c>
      <c r="BH1282" s="55" t="str">
        <f t="shared" si="272"/>
        <v/>
      </c>
      <c r="BI1282" s="55" t="str">
        <f t="shared" si="272"/>
        <v/>
      </c>
      <c r="BJ1282" s="55" t="str">
        <f t="shared" si="272"/>
        <v/>
      </c>
      <c r="BK1282" s="55" t="str">
        <f t="shared" si="272"/>
        <v/>
      </c>
      <c r="BL1282" s="55" t="str">
        <f t="shared" si="272"/>
        <v/>
      </c>
      <c r="BM1282" s="55" t="str">
        <f t="shared" si="272"/>
        <v/>
      </c>
      <c r="BN1282" s="55" t="str">
        <f t="shared" si="272"/>
        <v/>
      </c>
      <c r="BO1282" s="55" t="str">
        <f t="shared" si="272"/>
        <v/>
      </c>
      <c r="BP1282" s="55" t="str">
        <f t="shared" si="272"/>
        <v/>
      </c>
      <c r="BQ1282" s="55" t="str">
        <f t="shared" si="272"/>
        <v/>
      </c>
      <c r="BR1282" s="1" t="str">
        <f t="shared" si="274"/>
        <v>Base</v>
      </c>
      <c r="BS1282" s="1" t="str">
        <f t="shared" si="275"/>
        <v/>
      </c>
      <c r="BT1282" s="3">
        <f t="shared" si="276"/>
        <v>1</v>
      </c>
      <c r="BU1282" s="11">
        <f t="shared" si="277"/>
        <v>-0.94</v>
      </c>
      <c r="BV1282" s="11">
        <f t="shared" si="278"/>
        <v>-0.88</v>
      </c>
      <c r="BW1282" s="11">
        <f t="shared" si="279"/>
        <v>0</v>
      </c>
      <c r="BX1282" s="9">
        <f t="shared" si="280"/>
        <v>-0.94</v>
      </c>
      <c r="BY1282" s="9">
        <f t="shared" si="281"/>
        <v>-0.88</v>
      </c>
      <c r="BZ1282" s="9">
        <f t="shared" si="282"/>
        <v>2</v>
      </c>
    </row>
    <row r="1283" spans="1:78" ht="15.5" x14ac:dyDescent="0.35">
      <c r="A1283"/>
      <c r="B1283"/>
      <c r="C1283"/>
      <c r="D1283"/>
      <c r="E1283"/>
      <c r="F1283"/>
      <c r="G1283"/>
      <c r="H1283"/>
      <c r="I1283" s="13"/>
      <c r="J1283" s="13"/>
      <c r="K1283" s="13"/>
      <c r="L1283"/>
      <c r="M1283"/>
      <c r="N1283"/>
      <c r="O1283"/>
      <c r="P1283"/>
      <c r="Q1283"/>
      <c r="R1283"/>
      <c r="S1283"/>
      <c r="T1283"/>
      <c r="U1283"/>
      <c r="V1283"/>
      <c r="W1283"/>
      <c r="X1283"/>
      <c r="Y1283"/>
      <c r="Z1283"/>
      <c r="AA1283"/>
      <c r="AB1283"/>
      <c r="AC1283"/>
      <c r="AD1283"/>
      <c r="AE1283"/>
      <c r="AF1283" s="13"/>
      <c r="AG1283" s="13"/>
      <c r="AH1283"/>
      <c r="AI1283"/>
      <c r="AJ1283"/>
      <c r="AK1283"/>
      <c r="AL1283"/>
      <c r="AM1283"/>
      <c r="AN1283"/>
      <c r="AO1283"/>
      <c r="AP1283"/>
      <c r="AQ1283"/>
      <c r="AR1283"/>
      <c r="AS1283"/>
      <c r="AT1283" s="12">
        <f>VLOOKUP($BR1283,Tables!$D$14:$I$27,2,FALSE)*W1283</f>
        <v>0</v>
      </c>
      <c r="AU1283" s="12">
        <f>VLOOKUP($BR1283,Tables!$D$14:$I$27,3,FALSE)</f>
        <v>0</v>
      </c>
      <c r="AV1283" s="12">
        <f>VLOOKUP($BR1283,Tables!$D$14:$I$27,4,FALSE)*W1283</f>
        <v>0</v>
      </c>
      <c r="AW1283" s="12">
        <f>VLOOKUP($BR1283,Tables!$D$14:$I$27,5,FALSE)*W1283</f>
        <v>0</v>
      </c>
      <c r="AX1283">
        <f>IF(ISERROR(VLOOKUP(V1283,Tables!$A$2:$B$27,2,FALSE))=TRUE,0,VLOOKUP(V1283,Tables!$A$2:$B$27,2,FALSE))*VLOOKUP(BR1283,Tables!$D$14:$J$27,7,FALSE)</f>
        <v>0</v>
      </c>
      <c r="AY1283">
        <f>IF(ISERROR(VLOOKUP(BS1283,Tables!$A$2:$B$31,2,FALSE))=TRUE,0,VLOOKUP(BS1283,Tables!$A$2:$B$31,2,FALSE))</f>
        <v>0</v>
      </c>
      <c r="AZ1283" s="12">
        <f>VLOOKUP($BR1283,Tables!$D$14:$K$27,8,FALSE)</f>
        <v>0</v>
      </c>
      <c r="BA1283" s="12">
        <f>IF(OR(BR1283="T150",BR1283="HYBT150"),W1283*Tables!$L$23,0)</f>
        <v>0</v>
      </c>
      <c r="BB1283" s="12">
        <f>IF(OR(BR1283="T200",BR1283="HYBT200"),W1283*Tables!$E$24,0)</f>
        <v>0</v>
      </c>
      <c r="BC1283" s="14">
        <f t="shared" si="273"/>
        <v>0</v>
      </c>
      <c r="BD1283" s="55" t="str">
        <f t="shared" si="272"/>
        <v/>
      </c>
      <c r="BE1283" s="55" t="str">
        <f t="shared" si="272"/>
        <v/>
      </c>
      <c r="BF1283" s="55" t="str">
        <f t="shared" si="272"/>
        <v/>
      </c>
      <c r="BG1283" s="55" t="str">
        <f t="shared" si="272"/>
        <v/>
      </c>
      <c r="BH1283" s="55" t="str">
        <f t="shared" si="272"/>
        <v/>
      </c>
      <c r="BI1283" s="55" t="str">
        <f t="shared" si="272"/>
        <v/>
      </c>
      <c r="BJ1283" s="55" t="str">
        <f t="shared" si="272"/>
        <v/>
      </c>
      <c r="BK1283" s="55" t="str">
        <f t="shared" si="272"/>
        <v/>
      </c>
      <c r="BL1283" s="55" t="str">
        <f t="shared" si="272"/>
        <v/>
      </c>
      <c r="BM1283" s="55" t="str">
        <f t="shared" si="272"/>
        <v/>
      </c>
      <c r="BN1283" s="55" t="str">
        <f t="shared" si="272"/>
        <v/>
      </c>
      <c r="BO1283" s="55" t="str">
        <f t="shared" si="272"/>
        <v/>
      </c>
      <c r="BP1283" s="55" t="str">
        <f t="shared" si="272"/>
        <v/>
      </c>
      <c r="BQ1283" s="55" t="str">
        <f t="shared" si="272"/>
        <v/>
      </c>
      <c r="BR1283" s="1" t="str">
        <f t="shared" si="274"/>
        <v>Base</v>
      </c>
      <c r="BS1283" s="1" t="str">
        <f t="shared" si="275"/>
        <v/>
      </c>
      <c r="BT1283" s="3">
        <f t="shared" si="276"/>
        <v>1</v>
      </c>
      <c r="BU1283" s="11">
        <f t="shared" si="277"/>
        <v>-0.94</v>
      </c>
      <c r="BV1283" s="11">
        <f t="shared" si="278"/>
        <v>-0.88</v>
      </c>
      <c r="BW1283" s="11">
        <f t="shared" si="279"/>
        <v>0</v>
      </c>
      <c r="BX1283" s="9">
        <f t="shared" si="280"/>
        <v>-0.94</v>
      </c>
      <c r="BY1283" s="9">
        <f t="shared" si="281"/>
        <v>-0.88</v>
      </c>
      <c r="BZ1283" s="9">
        <f t="shared" si="282"/>
        <v>2</v>
      </c>
    </row>
    <row r="1284" spans="1:78" ht="15.5" x14ac:dyDescent="0.35">
      <c r="A1284"/>
      <c r="B1284"/>
      <c r="C1284"/>
      <c r="D1284"/>
      <c r="E1284"/>
      <c r="F1284"/>
      <c r="G1284"/>
      <c r="H1284"/>
      <c r="I1284" s="13"/>
      <c r="J1284" s="13"/>
      <c r="K1284" s="13"/>
      <c r="L1284"/>
      <c r="M1284"/>
      <c r="N1284"/>
      <c r="O1284"/>
      <c r="P1284"/>
      <c r="Q1284"/>
      <c r="R1284"/>
      <c r="S1284"/>
      <c r="T1284"/>
      <c r="U1284"/>
      <c r="V1284"/>
      <c r="W1284"/>
      <c r="X1284"/>
      <c r="Y1284"/>
      <c r="Z1284"/>
      <c r="AA1284"/>
      <c r="AB1284"/>
      <c r="AC1284"/>
      <c r="AD1284"/>
      <c r="AE1284"/>
      <c r="AF1284" s="13"/>
      <c r="AG1284" s="13"/>
      <c r="AH1284"/>
      <c r="AI1284"/>
      <c r="AJ1284"/>
      <c r="AK1284"/>
      <c r="AL1284"/>
      <c r="AM1284"/>
      <c r="AN1284"/>
      <c r="AO1284"/>
      <c r="AP1284"/>
      <c r="AQ1284"/>
      <c r="AR1284"/>
      <c r="AS1284"/>
      <c r="AT1284" s="12">
        <f>VLOOKUP($BR1284,Tables!$D$14:$I$27,2,FALSE)*W1284</f>
        <v>0</v>
      </c>
      <c r="AU1284" s="12">
        <f>VLOOKUP($BR1284,Tables!$D$14:$I$27,3,FALSE)</f>
        <v>0</v>
      </c>
      <c r="AV1284" s="12">
        <f>VLOOKUP($BR1284,Tables!$D$14:$I$27,4,FALSE)*W1284</f>
        <v>0</v>
      </c>
      <c r="AW1284" s="12">
        <f>VLOOKUP($BR1284,Tables!$D$14:$I$27,5,FALSE)*W1284</f>
        <v>0</v>
      </c>
      <c r="AX1284">
        <f>IF(ISERROR(VLOOKUP(V1284,Tables!$A$2:$B$27,2,FALSE))=TRUE,0,VLOOKUP(V1284,Tables!$A$2:$B$27,2,FALSE))*VLOOKUP(BR1284,Tables!$D$14:$J$27,7,FALSE)</f>
        <v>0</v>
      </c>
      <c r="AY1284">
        <f>IF(ISERROR(VLOOKUP(BS1284,Tables!$A$2:$B$31,2,FALSE))=TRUE,0,VLOOKUP(BS1284,Tables!$A$2:$B$31,2,FALSE))</f>
        <v>0</v>
      </c>
      <c r="AZ1284" s="12">
        <f>VLOOKUP($BR1284,Tables!$D$14:$K$27,8,FALSE)</f>
        <v>0</v>
      </c>
      <c r="BA1284" s="12">
        <f>IF(OR(BR1284="T150",BR1284="HYBT150"),W1284*Tables!$L$23,0)</f>
        <v>0</v>
      </c>
      <c r="BB1284" s="12">
        <f>IF(OR(BR1284="T200",BR1284="HYBT200"),W1284*Tables!$E$24,0)</f>
        <v>0</v>
      </c>
      <c r="BC1284" s="14">
        <f t="shared" si="273"/>
        <v>0</v>
      </c>
      <c r="BD1284" s="55" t="str">
        <f t="shared" si="272"/>
        <v/>
      </c>
      <c r="BE1284" s="55" t="str">
        <f t="shared" si="272"/>
        <v/>
      </c>
      <c r="BF1284" s="55" t="str">
        <f t="shared" si="272"/>
        <v/>
      </c>
      <c r="BG1284" s="55" t="str">
        <f t="shared" si="272"/>
        <v/>
      </c>
      <c r="BH1284" s="55" t="str">
        <f t="shared" si="272"/>
        <v/>
      </c>
      <c r="BI1284" s="55" t="str">
        <f t="shared" si="272"/>
        <v/>
      </c>
      <c r="BJ1284" s="55" t="str">
        <f t="shared" si="272"/>
        <v/>
      </c>
      <c r="BK1284" s="55" t="str">
        <f t="shared" si="272"/>
        <v/>
      </c>
      <c r="BL1284" s="55" t="str">
        <f t="shared" si="272"/>
        <v/>
      </c>
      <c r="BM1284" s="55" t="str">
        <f t="shared" si="272"/>
        <v/>
      </c>
      <c r="BN1284" s="55" t="str">
        <f t="shared" si="272"/>
        <v/>
      </c>
      <c r="BO1284" s="55" t="str">
        <f t="shared" si="272"/>
        <v/>
      </c>
      <c r="BP1284" s="55" t="str">
        <f t="shared" si="272"/>
        <v/>
      </c>
      <c r="BQ1284" s="55" t="str">
        <f t="shared" si="272"/>
        <v/>
      </c>
      <c r="BR1284" s="1" t="str">
        <f t="shared" si="274"/>
        <v>Base</v>
      </c>
      <c r="BS1284" s="1" t="str">
        <f t="shared" si="275"/>
        <v/>
      </c>
      <c r="BT1284" s="3">
        <f t="shared" si="276"/>
        <v>1</v>
      </c>
      <c r="BU1284" s="11">
        <f t="shared" si="277"/>
        <v>-0.94</v>
      </c>
      <c r="BV1284" s="11">
        <f t="shared" si="278"/>
        <v>-0.88</v>
      </c>
      <c r="BW1284" s="11">
        <f t="shared" si="279"/>
        <v>0</v>
      </c>
      <c r="BX1284" s="9">
        <f t="shared" si="280"/>
        <v>-0.94</v>
      </c>
      <c r="BY1284" s="9">
        <f t="shared" si="281"/>
        <v>-0.88</v>
      </c>
      <c r="BZ1284" s="9">
        <f t="shared" si="282"/>
        <v>2</v>
      </c>
    </row>
    <row r="1285" spans="1:78" ht="15.5" x14ac:dyDescent="0.35">
      <c r="A1285"/>
      <c r="B1285"/>
      <c r="C1285"/>
      <c r="D1285"/>
      <c r="E1285"/>
      <c r="F1285"/>
      <c r="G1285"/>
      <c r="H1285"/>
      <c r="I1285" s="13"/>
      <c r="J1285" s="13"/>
      <c r="K1285" s="13"/>
      <c r="L1285"/>
      <c r="M1285"/>
      <c r="N1285"/>
      <c r="O1285"/>
      <c r="P1285"/>
      <c r="Q1285"/>
      <c r="R1285"/>
      <c r="S1285"/>
      <c r="T1285"/>
      <c r="U1285"/>
      <c r="V1285"/>
      <c r="W1285"/>
      <c r="X1285"/>
      <c r="Y1285"/>
      <c r="Z1285"/>
      <c r="AA1285"/>
      <c r="AB1285"/>
      <c r="AC1285"/>
      <c r="AD1285"/>
      <c r="AE1285"/>
      <c r="AF1285" s="13"/>
      <c r="AG1285" s="13"/>
      <c r="AH1285"/>
      <c r="AI1285"/>
      <c r="AJ1285"/>
      <c r="AK1285"/>
      <c r="AL1285"/>
      <c r="AM1285"/>
      <c r="AN1285"/>
      <c r="AO1285"/>
      <c r="AP1285"/>
      <c r="AQ1285"/>
      <c r="AR1285"/>
      <c r="AS1285"/>
      <c r="AT1285" s="12">
        <f>VLOOKUP($BR1285,Tables!$D$14:$I$27,2,FALSE)*W1285</f>
        <v>0</v>
      </c>
      <c r="AU1285" s="12">
        <f>VLOOKUP($BR1285,Tables!$D$14:$I$27,3,FALSE)</f>
        <v>0</v>
      </c>
      <c r="AV1285" s="12">
        <f>VLOOKUP($BR1285,Tables!$D$14:$I$27,4,FALSE)*W1285</f>
        <v>0</v>
      </c>
      <c r="AW1285" s="12">
        <f>VLOOKUP($BR1285,Tables!$D$14:$I$27,5,FALSE)*W1285</f>
        <v>0</v>
      </c>
      <c r="AX1285">
        <f>IF(ISERROR(VLOOKUP(V1285,Tables!$A$2:$B$27,2,FALSE))=TRUE,0,VLOOKUP(V1285,Tables!$A$2:$B$27,2,FALSE))*VLOOKUP(BR1285,Tables!$D$14:$J$27,7,FALSE)</f>
        <v>0</v>
      </c>
      <c r="AY1285">
        <f>IF(ISERROR(VLOOKUP(BS1285,Tables!$A$2:$B$31,2,FALSE))=TRUE,0,VLOOKUP(BS1285,Tables!$A$2:$B$31,2,FALSE))</f>
        <v>0</v>
      </c>
      <c r="AZ1285" s="12">
        <f>VLOOKUP($BR1285,Tables!$D$14:$K$27,8,FALSE)</f>
        <v>0</v>
      </c>
      <c r="BA1285" s="12">
        <f>IF(OR(BR1285="T150",BR1285="HYBT150"),W1285*Tables!$L$23,0)</f>
        <v>0</v>
      </c>
      <c r="BB1285" s="12">
        <f>IF(OR(BR1285="T200",BR1285="HYBT200"),W1285*Tables!$E$24,0)</f>
        <v>0</v>
      </c>
      <c r="BC1285" s="14">
        <f t="shared" si="273"/>
        <v>0</v>
      </c>
      <c r="BD1285" s="55" t="str">
        <f t="shared" si="272"/>
        <v/>
      </c>
      <c r="BE1285" s="55" t="str">
        <f t="shared" si="272"/>
        <v/>
      </c>
      <c r="BF1285" s="55" t="str">
        <f t="shared" si="272"/>
        <v/>
      </c>
      <c r="BG1285" s="55" t="str">
        <f t="shared" si="272"/>
        <v/>
      </c>
      <c r="BH1285" s="55" t="str">
        <f t="shared" si="272"/>
        <v/>
      </c>
      <c r="BI1285" s="55" t="str">
        <f t="shared" si="272"/>
        <v/>
      </c>
      <c r="BJ1285" s="55" t="str">
        <f t="shared" si="272"/>
        <v/>
      </c>
      <c r="BK1285" s="55" t="str">
        <f t="shared" si="272"/>
        <v/>
      </c>
      <c r="BL1285" s="55" t="str">
        <f t="shared" si="272"/>
        <v/>
      </c>
      <c r="BM1285" s="55" t="str">
        <f t="shared" si="272"/>
        <v/>
      </c>
      <c r="BN1285" s="55" t="str">
        <f t="shared" si="272"/>
        <v/>
      </c>
      <c r="BO1285" s="55" t="str">
        <f t="shared" si="272"/>
        <v/>
      </c>
      <c r="BP1285" s="55" t="str">
        <f t="shared" si="272"/>
        <v/>
      </c>
      <c r="BQ1285" s="55" t="str">
        <f t="shared" si="272"/>
        <v/>
      </c>
      <c r="BR1285" s="1" t="str">
        <f t="shared" si="274"/>
        <v>Base</v>
      </c>
      <c r="BS1285" s="1" t="str">
        <f t="shared" si="275"/>
        <v/>
      </c>
      <c r="BT1285" s="3">
        <f t="shared" si="276"/>
        <v>1</v>
      </c>
      <c r="BU1285" s="11">
        <f t="shared" si="277"/>
        <v>-0.94</v>
      </c>
      <c r="BV1285" s="11">
        <f t="shared" si="278"/>
        <v>-0.88</v>
      </c>
      <c r="BW1285" s="11">
        <f t="shared" si="279"/>
        <v>0</v>
      </c>
      <c r="BX1285" s="9">
        <f t="shared" si="280"/>
        <v>-0.94</v>
      </c>
      <c r="BY1285" s="9">
        <f t="shared" si="281"/>
        <v>-0.88</v>
      </c>
      <c r="BZ1285" s="9">
        <f t="shared" si="282"/>
        <v>2</v>
      </c>
    </row>
    <row r="1286" spans="1:78" ht="15.5" x14ac:dyDescent="0.35">
      <c r="A1286"/>
      <c r="B1286"/>
      <c r="C1286"/>
      <c r="D1286"/>
      <c r="E1286"/>
      <c r="F1286"/>
      <c r="G1286"/>
      <c r="H1286"/>
      <c r="I1286" s="13"/>
      <c r="J1286" s="13"/>
      <c r="K1286" s="13"/>
      <c r="L1286"/>
      <c r="M1286"/>
      <c r="N1286"/>
      <c r="O1286"/>
      <c r="P1286"/>
      <c r="Q1286"/>
      <c r="R1286"/>
      <c r="S1286"/>
      <c r="T1286"/>
      <c r="U1286"/>
      <c r="V1286"/>
      <c r="W1286"/>
      <c r="X1286"/>
      <c r="Y1286"/>
      <c r="Z1286"/>
      <c r="AA1286"/>
      <c r="AB1286"/>
      <c r="AC1286"/>
      <c r="AD1286"/>
      <c r="AE1286"/>
      <c r="AF1286" s="13"/>
      <c r="AG1286" s="13"/>
      <c r="AH1286"/>
      <c r="AI1286"/>
      <c r="AJ1286"/>
      <c r="AK1286"/>
      <c r="AL1286"/>
      <c r="AM1286"/>
      <c r="AN1286"/>
      <c r="AO1286"/>
      <c r="AP1286"/>
      <c r="AQ1286"/>
      <c r="AR1286"/>
      <c r="AS1286"/>
      <c r="AT1286" s="12">
        <f>VLOOKUP($BR1286,Tables!$D$14:$I$27,2,FALSE)*W1286</f>
        <v>0</v>
      </c>
      <c r="AU1286" s="12">
        <f>VLOOKUP($BR1286,Tables!$D$14:$I$27,3,FALSE)</f>
        <v>0</v>
      </c>
      <c r="AV1286" s="12">
        <f>VLOOKUP($BR1286,Tables!$D$14:$I$27,4,FALSE)*W1286</f>
        <v>0</v>
      </c>
      <c r="AW1286" s="12">
        <f>VLOOKUP($BR1286,Tables!$D$14:$I$27,5,FALSE)*W1286</f>
        <v>0</v>
      </c>
      <c r="AX1286">
        <f>IF(ISERROR(VLOOKUP(V1286,Tables!$A$2:$B$27,2,FALSE))=TRUE,0,VLOOKUP(V1286,Tables!$A$2:$B$27,2,FALSE))*VLOOKUP(BR1286,Tables!$D$14:$J$27,7,FALSE)</f>
        <v>0</v>
      </c>
      <c r="AY1286">
        <f>IF(ISERROR(VLOOKUP(BS1286,Tables!$A$2:$B$31,2,FALSE))=TRUE,0,VLOOKUP(BS1286,Tables!$A$2:$B$31,2,FALSE))</f>
        <v>0</v>
      </c>
      <c r="AZ1286" s="12">
        <f>VLOOKUP($BR1286,Tables!$D$14:$K$27,8,FALSE)</f>
        <v>0</v>
      </c>
      <c r="BA1286" s="12">
        <f>IF(OR(BR1286="T150",BR1286="HYBT150"),W1286*Tables!$L$23,0)</f>
        <v>0</v>
      </c>
      <c r="BB1286" s="12">
        <f>IF(OR(BR1286="T200",BR1286="HYBT200"),W1286*Tables!$E$24,0)</f>
        <v>0</v>
      </c>
      <c r="BC1286" s="14">
        <f t="shared" si="273"/>
        <v>0</v>
      </c>
      <c r="BD1286" s="55" t="str">
        <f t="shared" si="272"/>
        <v/>
      </c>
      <c r="BE1286" s="55" t="str">
        <f t="shared" si="272"/>
        <v/>
      </c>
      <c r="BF1286" s="55" t="str">
        <f t="shared" si="272"/>
        <v/>
      </c>
      <c r="BG1286" s="55" t="str">
        <f t="shared" si="272"/>
        <v/>
      </c>
      <c r="BH1286" s="55" t="str">
        <f t="shared" si="272"/>
        <v/>
      </c>
      <c r="BI1286" s="55" t="str">
        <f t="shared" si="272"/>
        <v/>
      </c>
      <c r="BJ1286" s="55" t="str">
        <f t="shared" si="272"/>
        <v/>
      </c>
      <c r="BK1286" s="55" t="str">
        <f t="shared" si="272"/>
        <v/>
      </c>
      <c r="BL1286" s="55" t="str">
        <f t="shared" si="272"/>
        <v/>
      </c>
      <c r="BM1286" s="55" t="str">
        <f t="shared" si="272"/>
        <v/>
      </c>
      <c r="BN1286" s="55" t="str">
        <f t="shared" si="272"/>
        <v/>
      </c>
      <c r="BO1286" s="55" t="str">
        <f t="shared" si="272"/>
        <v/>
      </c>
      <c r="BP1286" s="55" t="str">
        <f t="shared" si="272"/>
        <v/>
      </c>
      <c r="BQ1286" s="55" t="str">
        <f t="shared" si="272"/>
        <v/>
      </c>
      <c r="BR1286" s="1" t="str">
        <f t="shared" si="274"/>
        <v>Base</v>
      </c>
      <c r="BS1286" s="1" t="str">
        <f t="shared" si="275"/>
        <v/>
      </c>
      <c r="BT1286" s="3">
        <f t="shared" si="276"/>
        <v>1</v>
      </c>
      <c r="BU1286" s="11">
        <f t="shared" si="277"/>
        <v>-0.94</v>
      </c>
      <c r="BV1286" s="11">
        <f t="shared" si="278"/>
        <v>-0.88</v>
      </c>
      <c r="BW1286" s="11">
        <f t="shared" si="279"/>
        <v>0</v>
      </c>
      <c r="BX1286" s="9">
        <f t="shared" si="280"/>
        <v>-0.94</v>
      </c>
      <c r="BY1286" s="9">
        <f t="shared" si="281"/>
        <v>-0.88</v>
      </c>
      <c r="BZ1286" s="9">
        <f t="shared" si="282"/>
        <v>2</v>
      </c>
    </row>
    <row r="1287" spans="1:78" ht="15.5" x14ac:dyDescent="0.35">
      <c r="A1287"/>
      <c r="B1287"/>
      <c r="C1287"/>
      <c r="D1287"/>
      <c r="E1287"/>
      <c r="F1287"/>
      <c r="G1287"/>
      <c r="H1287"/>
      <c r="I1287" s="13"/>
      <c r="J1287" s="13"/>
      <c r="K1287" s="13"/>
      <c r="L1287"/>
      <c r="M1287"/>
      <c r="N1287"/>
      <c r="O1287"/>
      <c r="P1287"/>
      <c r="Q1287"/>
      <c r="R1287"/>
      <c r="S1287"/>
      <c r="T1287"/>
      <c r="U1287"/>
      <c r="V1287"/>
      <c r="W1287"/>
      <c r="X1287"/>
      <c r="Y1287"/>
      <c r="Z1287"/>
      <c r="AA1287"/>
      <c r="AB1287"/>
      <c r="AC1287"/>
      <c r="AD1287"/>
      <c r="AE1287"/>
      <c r="AF1287" s="13"/>
      <c r="AG1287" s="13"/>
      <c r="AH1287"/>
      <c r="AI1287"/>
      <c r="AJ1287"/>
      <c r="AK1287"/>
      <c r="AL1287"/>
      <c r="AM1287"/>
      <c r="AN1287"/>
      <c r="AO1287"/>
      <c r="AP1287"/>
      <c r="AQ1287"/>
      <c r="AR1287"/>
      <c r="AS1287"/>
      <c r="AT1287" s="12">
        <f>VLOOKUP($BR1287,Tables!$D$14:$I$27,2,FALSE)*W1287</f>
        <v>0</v>
      </c>
      <c r="AU1287" s="12">
        <f>VLOOKUP($BR1287,Tables!$D$14:$I$27,3,FALSE)</f>
        <v>0</v>
      </c>
      <c r="AV1287" s="12">
        <f>VLOOKUP($BR1287,Tables!$D$14:$I$27,4,FALSE)*W1287</f>
        <v>0</v>
      </c>
      <c r="AW1287" s="12">
        <f>VLOOKUP($BR1287,Tables!$D$14:$I$27,5,FALSE)*W1287</f>
        <v>0</v>
      </c>
      <c r="AX1287">
        <f>IF(ISERROR(VLOOKUP(V1287,Tables!$A$2:$B$27,2,FALSE))=TRUE,0,VLOOKUP(V1287,Tables!$A$2:$B$27,2,FALSE))*VLOOKUP(BR1287,Tables!$D$14:$J$27,7,FALSE)</f>
        <v>0</v>
      </c>
      <c r="AY1287">
        <f>IF(ISERROR(VLOOKUP(BS1287,Tables!$A$2:$B$31,2,FALSE))=TRUE,0,VLOOKUP(BS1287,Tables!$A$2:$B$31,2,FALSE))</f>
        <v>0</v>
      </c>
      <c r="AZ1287" s="12">
        <f>VLOOKUP($BR1287,Tables!$D$14:$K$27,8,FALSE)</f>
        <v>0</v>
      </c>
      <c r="BA1287" s="12">
        <f>IF(OR(BR1287="T150",BR1287="HYBT150"),W1287*Tables!$L$23,0)</f>
        <v>0</v>
      </c>
      <c r="BB1287" s="12">
        <f>IF(OR(BR1287="T200",BR1287="HYBT200"),W1287*Tables!$E$24,0)</f>
        <v>0</v>
      </c>
      <c r="BC1287" s="14">
        <f t="shared" si="273"/>
        <v>0</v>
      </c>
      <c r="BD1287" s="55" t="str">
        <f t="shared" si="272"/>
        <v/>
      </c>
      <c r="BE1287" s="55" t="str">
        <f t="shared" si="272"/>
        <v/>
      </c>
      <c r="BF1287" s="55" t="str">
        <f t="shared" si="272"/>
        <v/>
      </c>
      <c r="BG1287" s="55" t="str">
        <f t="shared" si="272"/>
        <v/>
      </c>
      <c r="BH1287" s="55" t="str">
        <f t="shared" si="272"/>
        <v/>
      </c>
      <c r="BI1287" s="55" t="str">
        <f t="shared" si="272"/>
        <v/>
      </c>
      <c r="BJ1287" s="55" t="str">
        <f t="shared" si="272"/>
        <v/>
      </c>
      <c r="BK1287" s="55" t="str">
        <f t="shared" si="272"/>
        <v/>
      </c>
      <c r="BL1287" s="55" t="str">
        <f t="shared" si="272"/>
        <v/>
      </c>
      <c r="BM1287" s="55" t="str">
        <f t="shared" si="272"/>
        <v/>
      </c>
      <c r="BN1287" s="55" t="str">
        <f t="shared" si="272"/>
        <v/>
      </c>
      <c r="BO1287" s="55" t="str">
        <f t="shared" si="272"/>
        <v/>
      </c>
      <c r="BP1287" s="55" t="str">
        <f t="shared" si="272"/>
        <v/>
      </c>
      <c r="BQ1287" s="55" t="str">
        <f t="shared" si="272"/>
        <v/>
      </c>
      <c r="BR1287" s="1" t="str">
        <f t="shared" si="274"/>
        <v>Base</v>
      </c>
      <c r="BS1287" s="1" t="str">
        <f t="shared" si="275"/>
        <v/>
      </c>
      <c r="BT1287" s="3">
        <f t="shared" si="276"/>
        <v>1</v>
      </c>
      <c r="BU1287" s="11">
        <f t="shared" si="277"/>
        <v>-0.94</v>
      </c>
      <c r="BV1287" s="11">
        <f t="shared" si="278"/>
        <v>-0.88</v>
      </c>
      <c r="BW1287" s="11">
        <f t="shared" si="279"/>
        <v>0</v>
      </c>
      <c r="BX1287" s="9">
        <f t="shared" si="280"/>
        <v>-0.94</v>
      </c>
      <c r="BY1287" s="9">
        <f t="shared" si="281"/>
        <v>-0.88</v>
      </c>
      <c r="BZ1287" s="9">
        <f t="shared" si="282"/>
        <v>2</v>
      </c>
    </row>
    <row r="1288" spans="1:78" ht="15.5" x14ac:dyDescent="0.35">
      <c r="A1288"/>
      <c r="B1288"/>
      <c r="C1288"/>
      <c r="D1288"/>
      <c r="E1288"/>
      <c r="F1288"/>
      <c r="G1288"/>
      <c r="H1288"/>
      <c r="I1288" s="13"/>
      <c r="J1288" s="13"/>
      <c r="K1288" s="13"/>
      <c r="L1288"/>
      <c r="M1288"/>
      <c r="N1288"/>
      <c r="O1288"/>
      <c r="P1288"/>
      <c r="Q1288"/>
      <c r="R1288"/>
      <c r="S1288"/>
      <c r="T1288"/>
      <c r="U1288"/>
      <c r="V1288"/>
      <c r="W1288"/>
      <c r="X1288"/>
      <c r="Y1288"/>
      <c r="Z1288"/>
      <c r="AA1288"/>
      <c r="AB1288"/>
      <c r="AC1288"/>
      <c r="AD1288"/>
      <c r="AE1288"/>
      <c r="AF1288" s="13"/>
      <c r="AG1288" s="13"/>
      <c r="AH1288"/>
      <c r="AI1288"/>
      <c r="AJ1288"/>
      <c r="AK1288"/>
      <c r="AL1288"/>
      <c r="AM1288"/>
      <c r="AN1288"/>
      <c r="AO1288"/>
      <c r="AP1288"/>
      <c r="AQ1288"/>
      <c r="AR1288"/>
      <c r="AS1288"/>
      <c r="AT1288" s="12">
        <f>VLOOKUP($BR1288,Tables!$D$14:$I$27,2,FALSE)*W1288</f>
        <v>0</v>
      </c>
      <c r="AU1288" s="12">
        <f>VLOOKUP($BR1288,Tables!$D$14:$I$27,3,FALSE)</f>
        <v>0</v>
      </c>
      <c r="AV1288" s="12">
        <f>VLOOKUP($BR1288,Tables!$D$14:$I$27,4,FALSE)*W1288</f>
        <v>0</v>
      </c>
      <c r="AW1288" s="12">
        <f>VLOOKUP($BR1288,Tables!$D$14:$I$27,5,FALSE)*W1288</f>
        <v>0</v>
      </c>
      <c r="AX1288">
        <f>IF(ISERROR(VLOOKUP(V1288,Tables!$A$2:$B$27,2,FALSE))=TRUE,0,VLOOKUP(V1288,Tables!$A$2:$B$27,2,FALSE))*VLOOKUP(BR1288,Tables!$D$14:$J$27,7,FALSE)</f>
        <v>0</v>
      </c>
      <c r="AY1288">
        <f>IF(ISERROR(VLOOKUP(BS1288,Tables!$A$2:$B$31,2,FALSE))=TRUE,0,VLOOKUP(BS1288,Tables!$A$2:$B$31,2,FALSE))</f>
        <v>0</v>
      </c>
      <c r="AZ1288" s="12">
        <f>VLOOKUP($BR1288,Tables!$D$14:$K$27,8,FALSE)</f>
        <v>0</v>
      </c>
      <c r="BA1288" s="12">
        <f>IF(OR(BR1288="T150",BR1288="HYBT150"),W1288*Tables!$L$23,0)</f>
        <v>0</v>
      </c>
      <c r="BB1288" s="12">
        <f>IF(OR(BR1288="T200",BR1288="HYBT200"),W1288*Tables!$E$24,0)</f>
        <v>0</v>
      </c>
      <c r="BC1288" s="14">
        <f t="shared" si="273"/>
        <v>0</v>
      </c>
      <c r="BD1288" s="55" t="str">
        <f t="shared" ref="BD1288:BQ1306" si="283">IF(ISERROR(SEARCHB(" "&amp;BD$1&amp;" "," "&amp;$L1288&amp;" "))=TRUE,"",BD$1)</f>
        <v/>
      </c>
      <c r="BE1288" s="55" t="str">
        <f t="shared" si="283"/>
        <v/>
      </c>
      <c r="BF1288" s="55" t="str">
        <f t="shared" si="283"/>
        <v/>
      </c>
      <c r="BG1288" s="55" t="str">
        <f t="shared" si="283"/>
        <v/>
      </c>
      <c r="BH1288" s="55" t="str">
        <f t="shared" si="283"/>
        <v/>
      </c>
      <c r="BI1288" s="55" t="str">
        <f t="shared" si="283"/>
        <v/>
      </c>
      <c r="BJ1288" s="55" t="str">
        <f t="shared" si="283"/>
        <v/>
      </c>
      <c r="BK1288" s="55" t="str">
        <f t="shared" si="283"/>
        <v/>
      </c>
      <c r="BL1288" s="55" t="str">
        <f t="shared" si="283"/>
        <v/>
      </c>
      <c r="BM1288" s="55" t="str">
        <f t="shared" si="283"/>
        <v/>
      </c>
      <c r="BN1288" s="55" t="str">
        <f t="shared" si="283"/>
        <v/>
      </c>
      <c r="BO1288" s="55" t="str">
        <f t="shared" si="283"/>
        <v/>
      </c>
      <c r="BP1288" s="55" t="str">
        <f t="shared" si="283"/>
        <v/>
      </c>
      <c r="BQ1288" s="55" t="str">
        <f t="shared" si="283"/>
        <v/>
      </c>
      <c r="BR1288" s="1" t="str">
        <f t="shared" si="274"/>
        <v>Base</v>
      </c>
      <c r="BS1288" s="1" t="str">
        <f t="shared" si="275"/>
        <v/>
      </c>
      <c r="BT1288" s="3">
        <f t="shared" si="276"/>
        <v>1</v>
      </c>
      <c r="BU1288" s="11">
        <f t="shared" si="277"/>
        <v>-0.94</v>
      </c>
      <c r="BV1288" s="11">
        <f t="shared" si="278"/>
        <v>-0.88</v>
      </c>
      <c r="BW1288" s="11">
        <f t="shared" si="279"/>
        <v>0</v>
      </c>
      <c r="BX1288" s="9">
        <f t="shared" si="280"/>
        <v>-0.94</v>
      </c>
      <c r="BY1288" s="9">
        <f t="shared" si="281"/>
        <v>-0.88</v>
      </c>
      <c r="BZ1288" s="9">
        <f t="shared" si="282"/>
        <v>2</v>
      </c>
    </row>
    <row r="1289" spans="1:78" ht="15.5" x14ac:dyDescent="0.35">
      <c r="A1289"/>
      <c r="B1289"/>
      <c r="C1289"/>
      <c r="D1289"/>
      <c r="E1289"/>
      <c r="F1289"/>
      <c r="G1289"/>
      <c r="H1289"/>
      <c r="I1289" s="13"/>
      <c r="J1289" s="13"/>
      <c r="K1289" s="13"/>
      <c r="L1289"/>
      <c r="M1289"/>
      <c r="N1289"/>
      <c r="O1289"/>
      <c r="P1289"/>
      <c r="Q1289"/>
      <c r="R1289"/>
      <c r="S1289"/>
      <c r="T1289"/>
      <c r="U1289"/>
      <c r="V1289"/>
      <c r="W1289"/>
      <c r="X1289"/>
      <c r="Y1289"/>
      <c r="Z1289"/>
      <c r="AA1289"/>
      <c r="AB1289"/>
      <c r="AC1289"/>
      <c r="AD1289"/>
      <c r="AE1289"/>
      <c r="AF1289" s="13"/>
      <c r="AG1289" s="13"/>
      <c r="AH1289"/>
      <c r="AI1289"/>
      <c r="AJ1289"/>
      <c r="AK1289"/>
      <c r="AL1289"/>
      <c r="AM1289"/>
      <c r="AN1289"/>
      <c r="AO1289"/>
      <c r="AP1289"/>
      <c r="AQ1289"/>
      <c r="AR1289"/>
      <c r="AS1289"/>
      <c r="AT1289" s="12">
        <f>VLOOKUP($BR1289,Tables!$D$14:$I$27,2,FALSE)*W1289</f>
        <v>0</v>
      </c>
      <c r="AU1289" s="12">
        <f>VLOOKUP($BR1289,Tables!$D$14:$I$27,3,FALSE)</f>
        <v>0</v>
      </c>
      <c r="AV1289" s="12">
        <f>VLOOKUP($BR1289,Tables!$D$14:$I$27,4,FALSE)*W1289</f>
        <v>0</v>
      </c>
      <c r="AW1289" s="12">
        <f>VLOOKUP($BR1289,Tables!$D$14:$I$27,5,FALSE)*W1289</f>
        <v>0</v>
      </c>
      <c r="AX1289">
        <f>IF(ISERROR(VLOOKUP(V1289,Tables!$A$2:$B$27,2,FALSE))=TRUE,0,VLOOKUP(V1289,Tables!$A$2:$B$27,2,FALSE))*VLOOKUP(BR1289,Tables!$D$14:$J$24,7,FALSE)</f>
        <v>0</v>
      </c>
      <c r="AY1289">
        <f>IF(ISERROR(VLOOKUP(BS1289,Tables!$A$2:$B$31,2,FALSE))=TRUE,0,VLOOKUP(BS1289,Tables!$A$2:$B$31,2,FALSE))</f>
        <v>0</v>
      </c>
      <c r="AZ1289" s="12">
        <f>VLOOKUP($BR1289,Tables!$D$14:$K$27,8,FALSE)</f>
        <v>0</v>
      </c>
      <c r="BA1289" s="12">
        <f>IF(OR(BR1289="T150",BR1289="HYBT150"),W1289*Tables!$L$23,0)</f>
        <v>0</v>
      </c>
      <c r="BB1289" s="12">
        <f>IF(OR(BR1289="T200",BR1289="HYBT200"),W1289*Tables!$E$24,0)</f>
        <v>0</v>
      </c>
      <c r="BC1289" s="14">
        <f t="shared" si="273"/>
        <v>0</v>
      </c>
      <c r="BD1289" s="55" t="str">
        <f t="shared" si="283"/>
        <v/>
      </c>
      <c r="BE1289" s="55" t="str">
        <f t="shared" si="283"/>
        <v/>
      </c>
      <c r="BF1289" s="55" t="str">
        <f t="shared" si="283"/>
        <v/>
      </c>
      <c r="BG1289" s="55" t="str">
        <f t="shared" si="283"/>
        <v/>
      </c>
      <c r="BH1289" s="55" t="str">
        <f t="shared" si="283"/>
        <v/>
      </c>
      <c r="BI1289" s="55" t="str">
        <f t="shared" si="283"/>
        <v/>
      </c>
      <c r="BJ1289" s="55" t="str">
        <f t="shared" si="283"/>
        <v/>
      </c>
      <c r="BK1289" s="55" t="str">
        <f t="shared" si="283"/>
        <v/>
      </c>
      <c r="BL1289" s="55" t="str">
        <f t="shared" si="283"/>
        <v/>
      </c>
      <c r="BM1289" s="55" t="str">
        <f t="shared" si="283"/>
        <v/>
      </c>
      <c r="BN1289" s="55" t="str">
        <f t="shared" si="283"/>
        <v/>
      </c>
      <c r="BO1289" s="55" t="str">
        <f t="shared" si="283"/>
        <v/>
      </c>
      <c r="BP1289" s="55" t="str">
        <f t="shared" si="283"/>
        <v/>
      </c>
      <c r="BQ1289" s="55" t="str">
        <f t="shared" si="283"/>
        <v/>
      </c>
      <c r="BR1289" s="1" t="str">
        <f t="shared" si="274"/>
        <v>Base</v>
      </c>
      <c r="BS1289" s="1" t="str">
        <f t="shared" si="275"/>
        <v/>
      </c>
      <c r="BT1289" s="3">
        <f t="shared" si="276"/>
        <v>1</v>
      </c>
      <c r="BU1289" s="11">
        <f t="shared" si="277"/>
        <v>-0.94</v>
      </c>
      <c r="BV1289" s="11">
        <f t="shared" si="278"/>
        <v>-0.88</v>
      </c>
      <c r="BW1289" s="11">
        <f t="shared" si="279"/>
        <v>0</v>
      </c>
      <c r="BX1289" s="9">
        <f t="shared" si="280"/>
        <v>-0.94</v>
      </c>
      <c r="BY1289" s="9">
        <f t="shared" si="281"/>
        <v>-0.88</v>
      </c>
      <c r="BZ1289" s="9">
        <f t="shared" si="282"/>
        <v>2</v>
      </c>
    </row>
    <row r="1290" spans="1:78" ht="15.5" x14ac:dyDescent="0.35">
      <c r="A1290"/>
      <c r="B1290"/>
      <c r="C1290"/>
      <c r="D1290"/>
      <c r="E1290"/>
      <c r="F1290"/>
      <c r="G1290"/>
      <c r="H1290"/>
      <c r="I1290" s="13"/>
      <c r="J1290" s="13"/>
      <c r="K1290" s="13"/>
      <c r="L1290"/>
      <c r="M1290"/>
      <c r="N1290"/>
      <c r="O1290"/>
      <c r="P1290"/>
      <c r="Q1290"/>
      <c r="R1290"/>
      <c r="S1290"/>
      <c r="T1290"/>
      <c r="U1290"/>
      <c r="V1290"/>
      <c r="W1290"/>
      <c r="X1290"/>
      <c r="Y1290"/>
      <c r="Z1290"/>
      <c r="AA1290"/>
      <c r="AB1290"/>
      <c r="AC1290"/>
      <c r="AD1290"/>
      <c r="AE1290"/>
      <c r="AF1290" s="13"/>
      <c r="AG1290" s="13"/>
      <c r="AH1290"/>
      <c r="AI1290"/>
      <c r="AJ1290"/>
      <c r="AK1290"/>
      <c r="AL1290"/>
      <c r="AM1290"/>
      <c r="AN1290"/>
      <c r="AO1290"/>
      <c r="AP1290"/>
      <c r="AQ1290"/>
      <c r="AR1290"/>
      <c r="AS1290"/>
      <c r="AT1290" s="12">
        <f>VLOOKUP($BR1290,Tables!$D$14:$I$27,2,FALSE)*W1290</f>
        <v>0</v>
      </c>
      <c r="AU1290" s="12">
        <f>VLOOKUP($BR1290,Tables!$D$14:$I$27,3,FALSE)</f>
        <v>0</v>
      </c>
      <c r="AV1290" s="12">
        <f>VLOOKUP($BR1290,Tables!$D$14:$I$27,4,FALSE)*W1290</f>
        <v>0</v>
      </c>
      <c r="AW1290" s="12">
        <f>VLOOKUP($BR1290,Tables!$D$14:$I$27,5,FALSE)*W1290</f>
        <v>0</v>
      </c>
      <c r="AX1290">
        <f>IF(ISERROR(VLOOKUP(V1290,Tables!$A$2:$B$27,2,FALSE))=TRUE,0,VLOOKUP(V1290,Tables!$A$2:$B$27,2,FALSE))*VLOOKUP(BR1290,Tables!$D$14:$J$24,7,FALSE)</f>
        <v>0</v>
      </c>
      <c r="AY1290">
        <f>IF(ISERROR(VLOOKUP(BS1290,Tables!$A$2:$B$31,2,FALSE))=TRUE,0,VLOOKUP(BS1290,Tables!$A$2:$B$31,2,FALSE))</f>
        <v>0</v>
      </c>
      <c r="AZ1290" s="12">
        <f>VLOOKUP($BR1290,Tables!$D$14:$K$27,8,FALSE)</f>
        <v>0</v>
      </c>
      <c r="BA1290" s="12">
        <f>IF(OR(BR1290="T150",BR1290="HYBT150"),W1290*Tables!$L$23,0)</f>
        <v>0</v>
      </c>
      <c r="BB1290" s="12">
        <f>IF(OR(BR1290="T200",BR1290="HYBT200"),W1290*Tables!$E$24,0)</f>
        <v>0</v>
      </c>
      <c r="BC1290" s="14">
        <f t="shared" si="273"/>
        <v>0</v>
      </c>
      <c r="BD1290" s="55" t="str">
        <f t="shared" si="283"/>
        <v/>
      </c>
      <c r="BE1290" s="55" t="str">
        <f t="shared" si="283"/>
        <v/>
      </c>
      <c r="BF1290" s="55" t="str">
        <f t="shared" si="283"/>
        <v/>
      </c>
      <c r="BG1290" s="55" t="str">
        <f t="shared" si="283"/>
        <v/>
      </c>
      <c r="BH1290" s="55" t="str">
        <f t="shared" si="283"/>
        <v/>
      </c>
      <c r="BI1290" s="55" t="str">
        <f t="shared" si="283"/>
        <v/>
      </c>
      <c r="BJ1290" s="55" t="str">
        <f t="shared" si="283"/>
        <v/>
      </c>
      <c r="BK1290" s="55" t="str">
        <f t="shared" si="283"/>
        <v/>
      </c>
      <c r="BL1290" s="55" t="str">
        <f t="shared" si="283"/>
        <v/>
      </c>
      <c r="BM1290" s="55" t="str">
        <f t="shared" si="283"/>
        <v/>
      </c>
      <c r="BN1290" s="55" t="str">
        <f t="shared" si="283"/>
        <v/>
      </c>
      <c r="BO1290" s="55" t="str">
        <f t="shared" si="283"/>
        <v/>
      </c>
      <c r="BP1290" s="55" t="str">
        <f t="shared" si="283"/>
        <v/>
      </c>
      <c r="BQ1290" s="55" t="str">
        <f t="shared" si="283"/>
        <v/>
      </c>
      <c r="BR1290" s="1" t="str">
        <f t="shared" si="274"/>
        <v>Base</v>
      </c>
      <c r="BS1290" s="1" t="str">
        <f t="shared" si="275"/>
        <v/>
      </c>
      <c r="BT1290" s="3">
        <f t="shared" si="276"/>
        <v>1</v>
      </c>
      <c r="BU1290" s="11">
        <f t="shared" si="277"/>
        <v>-0.94</v>
      </c>
      <c r="BV1290" s="11">
        <f t="shared" si="278"/>
        <v>-0.88</v>
      </c>
      <c r="BW1290" s="11">
        <f t="shared" si="279"/>
        <v>0</v>
      </c>
      <c r="BX1290" s="9">
        <f t="shared" si="280"/>
        <v>-0.94</v>
      </c>
      <c r="BY1290" s="9">
        <f t="shared" si="281"/>
        <v>-0.88</v>
      </c>
      <c r="BZ1290" s="9">
        <f t="shared" si="282"/>
        <v>2</v>
      </c>
    </row>
    <row r="1291" spans="1:78" ht="15.5" x14ac:dyDescent="0.35">
      <c r="A1291"/>
      <c r="B1291"/>
      <c r="C1291"/>
      <c r="D1291"/>
      <c r="E1291"/>
      <c r="F1291"/>
      <c r="G1291"/>
      <c r="H1291"/>
      <c r="I1291" s="13"/>
      <c r="J1291" s="13"/>
      <c r="K1291" s="13"/>
      <c r="L1291"/>
      <c r="M1291"/>
      <c r="N1291"/>
      <c r="O1291"/>
      <c r="P1291"/>
      <c r="Q1291"/>
      <c r="R1291"/>
      <c r="S1291"/>
      <c r="T1291"/>
      <c r="U1291"/>
      <c r="V1291"/>
      <c r="W1291"/>
      <c r="X1291"/>
      <c r="Y1291"/>
      <c r="Z1291"/>
      <c r="AA1291"/>
      <c r="AB1291"/>
      <c r="AC1291"/>
      <c r="AD1291"/>
      <c r="AE1291"/>
      <c r="AF1291" s="13"/>
      <c r="AG1291" s="13"/>
      <c r="AH1291"/>
      <c r="AI1291"/>
      <c r="AJ1291"/>
      <c r="AK1291"/>
      <c r="AL1291"/>
      <c r="AM1291"/>
      <c r="AN1291"/>
      <c r="AO1291"/>
      <c r="AP1291"/>
      <c r="AQ1291"/>
      <c r="AR1291"/>
      <c r="AS1291"/>
      <c r="AT1291" s="12">
        <f>VLOOKUP($BR1291,Tables!$D$14:$I$27,2,FALSE)*W1291</f>
        <v>0</v>
      </c>
      <c r="AU1291" s="12">
        <f>VLOOKUP($BR1291,Tables!$D$14:$I$27,3,FALSE)</f>
        <v>0</v>
      </c>
      <c r="AV1291" s="12">
        <f>VLOOKUP($BR1291,Tables!$D$14:$I$27,4,FALSE)*W1291</f>
        <v>0</v>
      </c>
      <c r="AW1291" s="12">
        <f>VLOOKUP($BR1291,Tables!$D$14:$I$27,5,FALSE)*W1291</f>
        <v>0</v>
      </c>
      <c r="AX1291">
        <f>IF(ISERROR(VLOOKUP(V1291,Tables!$A$2:$B$27,2,FALSE))=TRUE,0,VLOOKUP(V1291,Tables!$A$2:$B$27,2,FALSE))*VLOOKUP(BR1291,Tables!$D$14:$J$24,7,FALSE)</f>
        <v>0</v>
      </c>
      <c r="AY1291">
        <f>IF(ISERROR(VLOOKUP(BS1291,Tables!$A$2:$B$31,2,FALSE))=TRUE,0,VLOOKUP(BS1291,Tables!$A$2:$B$31,2,FALSE))</f>
        <v>0</v>
      </c>
      <c r="AZ1291" s="12">
        <f>VLOOKUP($BR1291,Tables!$D$14:$K$27,8,FALSE)</f>
        <v>0</v>
      </c>
      <c r="BA1291" s="12">
        <f>IF(OR(BR1291="T150",BR1291="HYBT150"),W1291*Tables!$L$23,0)</f>
        <v>0</v>
      </c>
      <c r="BB1291" s="12">
        <f>IF(OR(BR1291="T200",BR1291="HYBT200"),W1291*Tables!$E$24,0)</f>
        <v>0</v>
      </c>
      <c r="BC1291" s="14">
        <f t="shared" si="273"/>
        <v>0</v>
      </c>
      <c r="BD1291" s="55" t="str">
        <f t="shared" si="283"/>
        <v/>
      </c>
      <c r="BE1291" s="55" t="str">
        <f t="shared" si="283"/>
        <v/>
      </c>
      <c r="BF1291" s="55" t="str">
        <f t="shared" si="283"/>
        <v/>
      </c>
      <c r="BG1291" s="55" t="str">
        <f t="shared" si="283"/>
        <v/>
      </c>
      <c r="BH1291" s="55" t="str">
        <f t="shared" si="283"/>
        <v/>
      </c>
      <c r="BI1291" s="55" t="str">
        <f t="shared" si="283"/>
        <v/>
      </c>
      <c r="BJ1291" s="55" t="str">
        <f t="shared" si="283"/>
        <v/>
      </c>
      <c r="BK1291" s="55" t="str">
        <f t="shared" si="283"/>
        <v/>
      </c>
      <c r="BL1291" s="55" t="str">
        <f t="shared" si="283"/>
        <v/>
      </c>
      <c r="BM1291" s="55" t="str">
        <f t="shared" si="283"/>
        <v/>
      </c>
      <c r="BN1291" s="55" t="str">
        <f t="shared" si="283"/>
        <v/>
      </c>
      <c r="BO1291" s="55" t="str">
        <f t="shared" si="283"/>
        <v/>
      </c>
      <c r="BP1291" s="55" t="str">
        <f t="shared" si="283"/>
        <v/>
      </c>
      <c r="BQ1291" s="55" t="str">
        <f t="shared" si="283"/>
        <v/>
      </c>
      <c r="BR1291" s="1" t="str">
        <f t="shared" si="274"/>
        <v>Base</v>
      </c>
      <c r="BS1291" s="1" t="str">
        <f t="shared" si="275"/>
        <v/>
      </c>
      <c r="BT1291" s="3">
        <f t="shared" si="276"/>
        <v>1</v>
      </c>
      <c r="BU1291" s="11">
        <f t="shared" si="277"/>
        <v>-0.94</v>
      </c>
      <c r="BV1291" s="11">
        <f t="shared" si="278"/>
        <v>-0.88</v>
      </c>
      <c r="BW1291" s="11">
        <f t="shared" si="279"/>
        <v>0</v>
      </c>
      <c r="BX1291" s="9">
        <f t="shared" si="280"/>
        <v>-0.94</v>
      </c>
      <c r="BY1291" s="9">
        <f t="shared" si="281"/>
        <v>-0.88</v>
      </c>
      <c r="BZ1291" s="9">
        <f t="shared" si="282"/>
        <v>2</v>
      </c>
    </row>
    <row r="1292" spans="1:78" ht="15.5" x14ac:dyDescent="0.35">
      <c r="A1292"/>
      <c r="B1292"/>
      <c r="C1292"/>
      <c r="D1292"/>
      <c r="E1292"/>
      <c r="F1292"/>
      <c r="G1292"/>
      <c r="H1292"/>
      <c r="I1292" s="13"/>
      <c r="J1292" s="13"/>
      <c r="K1292" s="13"/>
      <c r="L1292"/>
      <c r="M1292"/>
      <c r="N1292"/>
      <c r="O1292"/>
      <c r="P1292"/>
      <c r="Q1292"/>
      <c r="R1292"/>
      <c r="S1292"/>
      <c r="T1292"/>
      <c r="U1292"/>
      <c r="V1292"/>
      <c r="W1292"/>
      <c r="X1292"/>
      <c r="Y1292"/>
      <c r="Z1292"/>
      <c r="AA1292"/>
      <c r="AB1292"/>
      <c r="AC1292"/>
      <c r="AD1292"/>
      <c r="AE1292"/>
      <c r="AF1292" s="13"/>
      <c r="AG1292" s="13"/>
      <c r="AH1292"/>
      <c r="AI1292"/>
      <c r="AJ1292"/>
      <c r="AK1292"/>
      <c r="AL1292"/>
      <c r="AM1292"/>
      <c r="AN1292"/>
      <c r="AO1292"/>
      <c r="AP1292"/>
      <c r="AQ1292"/>
      <c r="AR1292"/>
      <c r="AS1292"/>
      <c r="AT1292" s="12">
        <f>VLOOKUP($BR1292,Tables!$D$14:$I$27,2,FALSE)*W1292</f>
        <v>0</v>
      </c>
      <c r="AU1292" s="12">
        <f>VLOOKUP($BR1292,Tables!$D$14:$I$27,3,FALSE)</f>
        <v>0</v>
      </c>
      <c r="AV1292" s="12">
        <f>VLOOKUP($BR1292,Tables!$D$14:$I$27,4,FALSE)*W1292</f>
        <v>0</v>
      </c>
      <c r="AW1292" s="12">
        <f>VLOOKUP($BR1292,Tables!$D$14:$I$27,5,FALSE)*W1292</f>
        <v>0</v>
      </c>
      <c r="AX1292">
        <f>IF(ISERROR(VLOOKUP(V1292,Tables!$A$2:$B$27,2,FALSE))=TRUE,0,VLOOKUP(V1292,Tables!$A$2:$B$27,2,FALSE))*VLOOKUP(BR1292,Tables!$D$14:$J$24,7,FALSE)</f>
        <v>0</v>
      </c>
      <c r="AY1292">
        <f>IF(ISERROR(VLOOKUP(BS1292,Tables!$A$2:$B$31,2,FALSE))=TRUE,0,VLOOKUP(BS1292,Tables!$A$2:$B$31,2,FALSE))</f>
        <v>0</v>
      </c>
      <c r="AZ1292" s="12">
        <f>VLOOKUP($BR1292,Tables!$D$14:$K$27,8,FALSE)</f>
        <v>0</v>
      </c>
      <c r="BA1292" s="12">
        <f>IF(OR(BR1292="T150",BR1292="HYBT150"),W1292*Tables!$L$23,0)</f>
        <v>0</v>
      </c>
      <c r="BB1292" s="12">
        <f>IF(OR(BR1292="T200",BR1292="HYBT200"),W1292*Tables!$E$24,0)</f>
        <v>0</v>
      </c>
      <c r="BC1292" s="14">
        <f t="shared" si="273"/>
        <v>0</v>
      </c>
      <c r="BD1292" s="55" t="str">
        <f t="shared" si="283"/>
        <v/>
      </c>
      <c r="BE1292" s="55" t="str">
        <f t="shared" si="283"/>
        <v/>
      </c>
      <c r="BF1292" s="55" t="str">
        <f t="shared" si="283"/>
        <v/>
      </c>
      <c r="BG1292" s="55" t="str">
        <f t="shared" si="283"/>
        <v/>
      </c>
      <c r="BH1292" s="55" t="str">
        <f t="shared" si="283"/>
        <v/>
      </c>
      <c r="BI1292" s="55" t="str">
        <f t="shared" si="283"/>
        <v/>
      </c>
      <c r="BJ1292" s="55" t="str">
        <f t="shared" si="283"/>
        <v/>
      </c>
      <c r="BK1292" s="55" t="str">
        <f t="shared" si="283"/>
        <v/>
      </c>
      <c r="BL1292" s="55" t="str">
        <f t="shared" si="283"/>
        <v/>
      </c>
      <c r="BM1292" s="55" t="str">
        <f t="shared" si="283"/>
        <v/>
      </c>
      <c r="BN1292" s="55" t="str">
        <f t="shared" si="283"/>
        <v/>
      </c>
      <c r="BO1292" s="55" t="str">
        <f t="shared" si="283"/>
        <v/>
      </c>
      <c r="BP1292" s="55" t="str">
        <f t="shared" si="283"/>
        <v/>
      </c>
      <c r="BQ1292" s="55" t="str">
        <f t="shared" si="283"/>
        <v/>
      </c>
      <c r="BR1292" s="1" t="str">
        <f t="shared" si="274"/>
        <v>Base</v>
      </c>
      <c r="BS1292" s="1" t="str">
        <f t="shared" si="275"/>
        <v/>
      </c>
      <c r="BT1292" s="3">
        <f t="shared" si="276"/>
        <v>1</v>
      </c>
      <c r="BU1292" s="11">
        <f t="shared" si="277"/>
        <v>-0.94</v>
      </c>
      <c r="BV1292" s="11">
        <f t="shared" si="278"/>
        <v>-0.88</v>
      </c>
      <c r="BW1292" s="11">
        <f t="shared" si="279"/>
        <v>0</v>
      </c>
      <c r="BX1292" s="9">
        <f t="shared" si="280"/>
        <v>-0.94</v>
      </c>
      <c r="BY1292" s="9">
        <f t="shared" si="281"/>
        <v>-0.88</v>
      </c>
      <c r="BZ1292" s="9">
        <f t="shared" si="282"/>
        <v>2</v>
      </c>
    </row>
    <row r="1293" spans="1:78" ht="15.5" x14ac:dyDescent="0.35">
      <c r="A1293"/>
      <c r="B1293"/>
      <c r="C1293"/>
      <c r="D1293"/>
      <c r="E1293"/>
      <c r="F1293"/>
      <c r="G1293"/>
      <c r="H1293"/>
      <c r="I1293" s="13"/>
      <c r="J1293" s="13"/>
      <c r="K1293" s="13"/>
      <c r="L1293"/>
      <c r="M1293"/>
      <c r="N1293"/>
      <c r="O1293"/>
      <c r="P1293"/>
      <c r="Q1293"/>
      <c r="R1293"/>
      <c r="S1293"/>
      <c r="T1293"/>
      <c r="U1293"/>
      <c r="V1293"/>
      <c r="W1293"/>
      <c r="X1293"/>
      <c r="Y1293"/>
      <c r="Z1293"/>
      <c r="AA1293"/>
      <c r="AB1293"/>
      <c r="AC1293"/>
      <c r="AD1293"/>
      <c r="AE1293"/>
      <c r="AF1293" s="13"/>
      <c r="AG1293" s="13"/>
      <c r="AH1293"/>
      <c r="AI1293"/>
      <c r="AJ1293"/>
      <c r="AK1293"/>
      <c r="AL1293"/>
      <c r="AM1293"/>
      <c r="AN1293"/>
      <c r="AO1293"/>
      <c r="AP1293"/>
      <c r="AQ1293"/>
      <c r="AR1293"/>
      <c r="AS1293"/>
      <c r="AT1293" s="12">
        <f>VLOOKUP($BR1293,Tables!$D$14:$I$27,2,FALSE)*W1293</f>
        <v>0</v>
      </c>
      <c r="AU1293" s="12">
        <f>VLOOKUP($BR1293,Tables!$D$14:$I$27,3,FALSE)</f>
        <v>0</v>
      </c>
      <c r="AV1293" s="12">
        <f>VLOOKUP($BR1293,Tables!$D$14:$I$27,4,FALSE)*W1293</f>
        <v>0</v>
      </c>
      <c r="AW1293" s="12">
        <f>VLOOKUP($BR1293,Tables!$D$14:$I$27,5,FALSE)*W1293</f>
        <v>0</v>
      </c>
      <c r="AX1293">
        <f>IF(ISERROR(VLOOKUP(V1293,Tables!$A$2:$B$27,2,FALSE))=TRUE,0,VLOOKUP(V1293,Tables!$A$2:$B$27,2,FALSE))*VLOOKUP(BR1293,Tables!$D$14:$J$24,7,FALSE)</f>
        <v>0</v>
      </c>
      <c r="AY1293">
        <f>IF(ISERROR(VLOOKUP(BS1293,Tables!$A$2:$B$31,2,FALSE))=TRUE,0,VLOOKUP(BS1293,Tables!$A$2:$B$31,2,FALSE))</f>
        <v>0</v>
      </c>
      <c r="AZ1293" s="12">
        <f>VLOOKUP($BR1293,Tables!$D$14:$K$27,8,FALSE)</f>
        <v>0</v>
      </c>
      <c r="BA1293" s="12">
        <f>IF(OR(BR1293="T150",BR1293="HYBT150"),W1293*Tables!$L$23,0)</f>
        <v>0</v>
      </c>
      <c r="BB1293" s="12">
        <f>IF(OR(BR1293="T200",BR1293="HYBT200"),W1293*Tables!$E$24,0)</f>
        <v>0</v>
      </c>
      <c r="BC1293" s="14">
        <f t="shared" si="273"/>
        <v>0</v>
      </c>
      <c r="BD1293" s="55" t="str">
        <f t="shared" si="283"/>
        <v/>
      </c>
      <c r="BE1293" s="55" t="str">
        <f t="shared" si="283"/>
        <v/>
      </c>
      <c r="BF1293" s="55" t="str">
        <f t="shared" si="283"/>
        <v/>
      </c>
      <c r="BG1293" s="55" t="str">
        <f t="shared" si="283"/>
        <v/>
      </c>
      <c r="BH1293" s="55" t="str">
        <f t="shared" si="283"/>
        <v/>
      </c>
      <c r="BI1293" s="55" t="str">
        <f t="shared" si="283"/>
        <v/>
      </c>
      <c r="BJ1293" s="55" t="str">
        <f t="shared" si="283"/>
        <v/>
      </c>
      <c r="BK1293" s="55" t="str">
        <f t="shared" si="283"/>
        <v/>
      </c>
      <c r="BL1293" s="55" t="str">
        <f t="shared" si="283"/>
        <v/>
      </c>
      <c r="BM1293" s="55" t="str">
        <f t="shared" si="283"/>
        <v/>
      </c>
      <c r="BN1293" s="55" t="str">
        <f t="shared" si="283"/>
        <v/>
      </c>
      <c r="BO1293" s="55" t="str">
        <f t="shared" si="283"/>
        <v/>
      </c>
      <c r="BP1293" s="55" t="str">
        <f t="shared" si="283"/>
        <v/>
      </c>
      <c r="BQ1293" s="55" t="str">
        <f t="shared" si="283"/>
        <v/>
      </c>
      <c r="BR1293" s="1" t="str">
        <f t="shared" si="274"/>
        <v>Base</v>
      </c>
      <c r="BS1293" s="1" t="str">
        <f t="shared" si="275"/>
        <v/>
      </c>
      <c r="BT1293" s="3">
        <f t="shared" si="276"/>
        <v>1</v>
      </c>
      <c r="BU1293" s="11">
        <f t="shared" si="277"/>
        <v>-0.94</v>
      </c>
      <c r="BV1293" s="11">
        <f t="shared" si="278"/>
        <v>-0.88</v>
      </c>
      <c r="BW1293" s="11">
        <f t="shared" si="279"/>
        <v>0</v>
      </c>
      <c r="BX1293" s="9">
        <f t="shared" si="280"/>
        <v>-0.94</v>
      </c>
      <c r="BY1293" s="9">
        <f t="shared" si="281"/>
        <v>-0.88</v>
      </c>
      <c r="BZ1293" s="9">
        <f t="shared" si="282"/>
        <v>2</v>
      </c>
    </row>
    <row r="1294" spans="1:78" ht="15.5" x14ac:dyDescent="0.35">
      <c r="A1294"/>
      <c r="B1294"/>
      <c r="C1294"/>
      <c r="D1294"/>
      <c r="E1294"/>
      <c r="F1294"/>
      <c r="G1294"/>
      <c r="H1294"/>
      <c r="I1294" s="13"/>
      <c r="J1294" s="13"/>
      <c r="K1294" s="13"/>
      <c r="L1294"/>
      <c r="M1294"/>
      <c r="N1294"/>
      <c r="O1294"/>
      <c r="P1294"/>
      <c r="Q1294"/>
      <c r="R1294"/>
      <c r="S1294"/>
      <c r="T1294"/>
      <c r="U1294"/>
      <c r="V1294"/>
      <c r="W1294"/>
      <c r="X1294"/>
      <c r="Y1294"/>
      <c r="Z1294"/>
      <c r="AA1294"/>
      <c r="AB1294"/>
      <c r="AC1294"/>
      <c r="AD1294"/>
      <c r="AE1294"/>
      <c r="AF1294" s="13"/>
      <c r="AG1294" s="13"/>
      <c r="AH1294"/>
      <c r="AI1294"/>
      <c r="AJ1294"/>
      <c r="AK1294"/>
      <c r="AL1294"/>
      <c r="AM1294" s="13"/>
      <c r="AN1294" s="13"/>
      <c r="AO1294"/>
      <c r="AP1294"/>
      <c r="AQ1294"/>
      <c r="AR1294"/>
      <c r="AS1294"/>
      <c r="AT1294" s="12">
        <f>VLOOKUP($BR1294,Tables!$D$14:$I$27,2,FALSE)*W1294</f>
        <v>0</v>
      </c>
      <c r="AU1294" s="12">
        <f>VLOOKUP($BR1294,Tables!$D$14:$I$27,3,FALSE)</f>
        <v>0</v>
      </c>
      <c r="AV1294" s="12">
        <f>VLOOKUP($BR1294,Tables!$D$14:$I$27,4,FALSE)*W1294</f>
        <v>0</v>
      </c>
      <c r="AW1294" s="12">
        <f>VLOOKUP($BR1294,Tables!$D$14:$I$27,5,FALSE)*W1294</f>
        <v>0</v>
      </c>
      <c r="AX1294">
        <f>IF(ISERROR(VLOOKUP(V1294,Tables!$A$2:$B$27,2,FALSE))=TRUE,0,VLOOKUP(V1294,Tables!$A$2:$B$27,2,FALSE))*VLOOKUP(BR1294,Tables!$D$14:$J$24,7,FALSE)</f>
        <v>0</v>
      </c>
      <c r="AY1294">
        <f>IF(ISERROR(VLOOKUP(BS1294,Tables!$A$2:$B$31,2,FALSE))=TRUE,0,VLOOKUP(BS1294,Tables!$A$2:$B$31,2,FALSE))</f>
        <v>0</v>
      </c>
      <c r="AZ1294" s="12">
        <f>VLOOKUP($BR1294,Tables!$D$14:$K$27,8,FALSE)</f>
        <v>0</v>
      </c>
      <c r="BA1294" s="12">
        <f>IF(OR(BR1294="T150",BR1294="HYBT150"),W1294*Tables!$L$23,0)</f>
        <v>0</v>
      </c>
      <c r="BB1294" s="12">
        <f>IF(OR(BR1294="T200",BR1294="HYBT200"),W1294*Tables!$E$24,0)</f>
        <v>0</v>
      </c>
      <c r="BC1294" s="14">
        <f t="shared" si="273"/>
        <v>0</v>
      </c>
      <c r="BD1294" s="55" t="str">
        <f t="shared" si="283"/>
        <v/>
      </c>
      <c r="BE1294" s="55" t="str">
        <f t="shared" si="283"/>
        <v/>
      </c>
      <c r="BF1294" s="55" t="str">
        <f t="shared" si="283"/>
        <v/>
      </c>
      <c r="BG1294" s="55" t="str">
        <f t="shared" si="283"/>
        <v/>
      </c>
      <c r="BH1294" s="55" t="str">
        <f t="shared" si="283"/>
        <v/>
      </c>
      <c r="BI1294" s="55" t="str">
        <f t="shared" si="283"/>
        <v/>
      </c>
      <c r="BJ1294" s="55" t="str">
        <f t="shared" si="283"/>
        <v/>
      </c>
      <c r="BK1294" s="55" t="str">
        <f t="shared" si="283"/>
        <v/>
      </c>
      <c r="BL1294" s="55" t="str">
        <f t="shared" si="283"/>
        <v/>
      </c>
      <c r="BM1294" s="55" t="str">
        <f t="shared" si="283"/>
        <v/>
      </c>
      <c r="BN1294" s="55" t="str">
        <f t="shared" si="283"/>
        <v/>
      </c>
      <c r="BO1294" s="55" t="str">
        <f t="shared" si="283"/>
        <v/>
      </c>
      <c r="BP1294" s="55" t="str">
        <f t="shared" si="283"/>
        <v/>
      </c>
      <c r="BQ1294" s="55" t="str">
        <f t="shared" si="283"/>
        <v/>
      </c>
      <c r="BR1294" s="1" t="str">
        <f t="shared" si="274"/>
        <v>Base</v>
      </c>
      <c r="BS1294" s="1" t="str">
        <f t="shared" si="275"/>
        <v/>
      </c>
      <c r="BT1294" s="3">
        <f t="shared" si="276"/>
        <v>1</v>
      </c>
      <c r="BU1294" s="11">
        <f t="shared" si="277"/>
        <v>-0.94</v>
      </c>
      <c r="BV1294" s="11">
        <f t="shared" si="278"/>
        <v>-0.88</v>
      </c>
      <c r="BW1294" s="11">
        <f t="shared" si="279"/>
        <v>0</v>
      </c>
      <c r="BX1294" s="9">
        <f t="shared" si="280"/>
        <v>-0.94</v>
      </c>
      <c r="BY1294" s="9">
        <f t="shared" si="281"/>
        <v>-0.88</v>
      </c>
      <c r="BZ1294" s="9">
        <f t="shared" si="282"/>
        <v>2</v>
      </c>
    </row>
    <row r="1295" spans="1:78" ht="15.5" x14ac:dyDescent="0.35">
      <c r="A1295"/>
      <c r="B1295"/>
      <c r="C1295"/>
      <c r="D1295"/>
      <c r="E1295"/>
      <c r="F1295"/>
      <c r="G1295"/>
      <c r="H1295"/>
      <c r="I1295" s="13"/>
      <c r="J1295" s="13"/>
      <c r="K1295" s="13"/>
      <c r="L1295"/>
      <c r="M1295"/>
      <c r="N1295"/>
      <c r="O1295"/>
      <c r="P1295"/>
      <c r="Q1295"/>
      <c r="R1295"/>
      <c r="S1295"/>
      <c r="T1295"/>
      <c r="U1295"/>
      <c r="V1295"/>
      <c r="W1295"/>
      <c r="X1295"/>
      <c r="Y1295"/>
      <c r="Z1295"/>
      <c r="AA1295"/>
      <c r="AB1295"/>
      <c r="AC1295"/>
      <c r="AD1295"/>
      <c r="AE1295"/>
      <c r="AF1295" s="13"/>
      <c r="AG1295" s="13"/>
      <c r="AH1295"/>
      <c r="AI1295"/>
      <c r="AJ1295"/>
      <c r="AK1295"/>
      <c r="AL1295"/>
      <c r="AM1295"/>
      <c r="AN1295"/>
      <c r="AO1295"/>
      <c r="AP1295"/>
      <c r="AQ1295"/>
      <c r="AR1295"/>
      <c r="AS1295"/>
      <c r="AT1295" s="12">
        <f>VLOOKUP($BR1295,Tables!$D$14:$I$27,2,FALSE)*W1295</f>
        <v>0</v>
      </c>
      <c r="AU1295" s="12">
        <f>VLOOKUP($BR1295,Tables!$D$14:$I$27,3,FALSE)</f>
        <v>0</v>
      </c>
      <c r="AV1295" s="12">
        <f>VLOOKUP($BR1295,Tables!$D$14:$I$27,4,FALSE)*W1295</f>
        <v>0</v>
      </c>
      <c r="AW1295" s="12">
        <f>VLOOKUP($BR1295,Tables!$D$14:$I$27,5,FALSE)*W1295</f>
        <v>0</v>
      </c>
      <c r="AX1295">
        <f>IF(ISERROR(VLOOKUP(V1295,Tables!$A$2:$B$27,2,FALSE))=TRUE,0,VLOOKUP(V1295,Tables!$A$2:$B$27,2,FALSE))*VLOOKUP(BR1295,Tables!$D$14:$J$24,7,FALSE)</f>
        <v>0</v>
      </c>
      <c r="AY1295">
        <f>IF(ISERROR(VLOOKUP(BS1295,Tables!$A$2:$B$31,2,FALSE))=TRUE,0,VLOOKUP(BS1295,Tables!$A$2:$B$31,2,FALSE))</f>
        <v>0</v>
      </c>
      <c r="AZ1295" s="12">
        <f>VLOOKUP($BR1295,Tables!$D$14:$K$27,8,FALSE)</f>
        <v>0</v>
      </c>
      <c r="BA1295" s="12">
        <f>IF(OR(BR1295="T150",BR1295="HYBT150"),W1295*Tables!$L$23,0)</f>
        <v>0</v>
      </c>
      <c r="BB1295" s="12">
        <f>IF(OR(BR1295="T200",BR1295="HYBT200"),W1295*Tables!$E$24,0)</f>
        <v>0</v>
      </c>
      <c r="BC1295" s="14">
        <f t="shared" si="273"/>
        <v>0</v>
      </c>
      <c r="BD1295" s="55" t="str">
        <f t="shared" si="283"/>
        <v/>
      </c>
      <c r="BE1295" s="55" t="str">
        <f t="shared" si="283"/>
        <v/>
      </c>
      <c r="BF1295" s="55" t="str">
        <f t="shared" si="283"/>
        <v/>
      </c>
      <c r="BG1295" s="55" t="str">
        <f t="shared" si="283"/>
        <v/>
      </c>
      <c r="BH1295" s="55" t="str">
        <f t="shared" si="283"/>
        <v/>
      </c>
      <c r="BI1295" s="55" t="str">
        <f t="shared" si="283"/>
        <v/>
      </c>
      <c r="BJ1295" s="55" t="str">
        <f t="shared" si="283"/>
        <v/>
      </c>
      <c r="BK1295" s="55" t="str">
        <f t="shared" si="283"/>
        <v/>
      </c>
      <c r="BL1295" s="55" t="str">
        <f t="shared" si="283"/>
        <v/>
      </c>
      <c r="BM1295" s="55" t="str">
        <f t="shared" si="283"/>
        <v/>
      </c>
      <c r="BN1295" s="55" t="str">
        <f t="shared" si="283"/>
        <v/>
      </c>
      <c r="BO1295" s="55" t="str">
        <f t="shared" si="283"/>
        <v/>
      </c>
      <c r="BP1295" s="55" t="str">
        <f t="shared" si="283"/>
        <v/>
      </c>
      <c r="BQ1295" s="55" t="str">
        <f t="shared" si="283"/>
        <v/>
      </c>
      <c r="BR1295" s="1" t="str">
        <f t="shared" si="274"/>
        <v>Base</v>
      </c>
      <c r="BS1295" s="1" t="str">
        <f t="shared" si="275"/>
        <v/>
      </c>
      <c r="BT1295" s="3">
        <f t="shared" si="276"/>
        <v>1</v>
      </c>
      <c r="BU1295" s="11">
        <f t="shared" si="277"/>
        <v>-0.94</v>
      </c>
      <c r="BV1295" s="11">
        <f t="shared" si="278"/>
        <v>-0.88</v>
      </c>
      <c r="BW1295" s="11">
        <f t="shared" si="279"/>
        <v>0</v>
      </c>
      <c r="BX1295" s="9">
        <f t="shared" si="280"/>
        <v>-0.94</v>
      </c>
      <c r="BY1295" s="9">
        <f t="shared" si="281"/>
        <v>-0.88</v>
      </c>
      <c r="BZ1295" s="9">
        <f t="shared" si="282"/>
        <v>2</v>
      </c>
    </row>
    <row r="1296" spans="1:78" ht="15.5" x14ac:dyDescent="0.35">
      <c r="A1296"/>
      <c r="B1296"/>
      <c r="C1296"/>
      <c r="D1296"/>
      <c r="E1296"/>
      <c r="F1296"/>
      <c r="G1296"/>
      <c r="H1296"/>
      <c r="I1296" s="13"/>
      <c r="J1296" s="13"/>
      <c r="K1296" s="13"/>
      <c r="L1296"/>
      <c r="M1296"/>
      <c r="N1296"/>
      <c r="O1296"/>
      <c r="P1296"/>
      <c r="Q1296"/>
      <c r="R1296"/>
      <c r="S1296"/>
      <c r="T1296"/>
      <c r="U1296"/>
      <c r="V1296"/>
      <c r="W1296"/>
      <c r="X1296"/>
      <c r="Y1296"/>
      <c r="Z1296"/>
      <c r="AA1296"/>
      <c r="AB1296"/>
      <c r="AC1296"/>
      <c r="AD1296"/>
      <c r="AE1296"/>
      <c r="AF1296" s="13"/>
      <c r="AG1296" s="13"/>
      <c r="AH1296"/>
      <c r="AI1296"/>
      <c r="AJ1296"/>
      <c r="AK1296"/>
      <c r="AL1296"/>
      <c r="AM1296"/>
      <c r="AN1296"/>
      <c r="AO1296"/>
      <c r="AP1296"/>
      <c r="AQ1296"/>
      <c r="AR1296"/>
      <c r="AS1296"/>
      <c r="AT1296" s="12">
        <f>VLOOKUP($BR1296,Tables!$D$14:$I$27,2,FALSE)*W1296</f>
        <v>0</v>
      </c>
      <c r="AU1296" s="12">
        <f>VLOOKUP($BR1296,Tables!$D$14:$I$27,3,FALSE)</f>
        <v>0</v>
      </c>
      <c r="AV1296" s="12">
        <f>VLOOKUP($BR1296,Tables!$D$14:$I$27,4,FALSE)*W1296</f>
        <v>0</v>
      </c>
      <c r="AW1296" s="12">
        <f>VLOOKUP($BR1296,Tables!$D$14:$I$27,5,FALSE)*W1296</f>
        <v>0</v>
      </c>
      <c r="AX1296">
        <f>IF(ISERROR(VLOOKUP(V1296,Tables!$A$2:$B$27,2,FALSE))=TRUE,0,VLOOKUP(V1296,Tables!$A$2:$B$27,2,FALSE))*VLOOKUP(BR1296,Tables!$D$14:$J$24,7,FALSE)</f>
        <v>0</v>
      </c>
      <c r="AY1296">
        <f>IF(ISERROR(VLOOKUP(BS1296,Tables!$A$2:$B$31,2,FALSE))=TRUE,0,VLOOKUP(BS1296,Tables!$A$2:$B$31,2,FALSE))</f>
        <v>0</v>
      </c>
      <c r="AZ1296" s="12">
        <f>VLOOKUP($BR1296,Tables!$D$14:$K$27,8,FALSE)</f>
        <v>0</v>
      </c>
      <c r="BA1296" s="12">
        <f>IF(OR(BR1296="T150",BR1296="HYBT150"),W1296*Tables!$L$23,0)</f>
        <v>0</v>
      </c>
      <c r="BB1296" s="12">
        <f>IF(OR(BR1296="T200",BR1296="HYBT200"),W1296*Tables!$E$24,0)</f>
        <v>0</v>
      </c>
      <c r="BC1296" s="14">
        <f t="shared" si="273"/>
        <v>0</v>
      </c>
      <c r="BD1296" s="55" t="str">
        <f t="shared" si="283"/>
        <v/>
      </c>
      <c r="BE1296" s="55" t="str">
        <f t="shared" si="283"/>
        <v/>
      </c>
      <c r="BF1296" s="55" t="str">
        <f t="shared" si="283"/>
        <v/>
      </c>
      <c r="BG1296" s="55" t="str">
        <f t="shared" si="283"/>
        <v/>
      </c>
      <c r="BH1296" s="55" t="str">
        <f t="shared" si="283"/>
        <v/>
      </c>
      <c r="BI1296" s="55" t="str">
        <f t="shared" si="283"/>
        <v/>
      </c>
      <c r="BJ1296" s="55" t="str">
        <f t="shared" si="283"/>
        <v/>
      </c>
      <c r="BK1296" s="55" t="str">
        <f t="shared" si="283"/>
        <v/>
      </c>
      <c r="BL1296" s="55" t="str">
        <f t="shared" si="283"/>
        <v/>
      </c>
      <c r="BM1296" s="55" t="str">
        <f t="shared" si="283"/>
        <v/>
      </c>
      <c r="BN1296" s="55" t="str">
        <f t="shared" si="283"/>
        <v/>
      </c>
      <c r="BO1296" s="55" t="str">
        <f t="shared" si="283"/>
        <v/>
      </c>
      <c r="BP1296" s="55" t="str">
        <f t="shared" si="283"/>
        <v/>
      </c>
      <c r="BQ1296" s="55" t="str">
        <f t="shared" si="283"/>
        <v/>
      </c>
      <c r="BR1296" s="1" t="str">
        <f t="shared" si="274"/>
        <v>Base</v>
      </c>
      <c r="BS1296" s="1" t="str">
        <f t="shared" si="275"/>
        <v/>
      </c>
      <c r="BT1296" s="3">
        <f t="shared" si="276"/>
        <v>1</v>
      </c>
      <c r="BU1296" s="11">
        <f t="shared" si="277"/>
        <v>-0.94</v>
      </c>
      <c r="BV1296" s="11">
        <f t="shared" si="278"/>
        <v>-0.88</v>
      </c>
      <c r="BW1296" s="11">
        <f t="shared" si="279"/>
        <v>0</v>
      </c>
      <c r="BX1296" s="9">
        <f t="shared" si="280"/>
        <v>-0.94</v>
      </c>
      <c r="BY1296" s="9">
        <f t="shared" si="281"/>
        <v>-0.88</v>
      </c>
      <c r="BZ1296" s="9">
        <f t="shared" si="282"/>
        <v>2</v>
      </c>
    </row>
    <row r="1297" spans="1:78" ht="15.5" x14ac:dyDescent="0.35">
      <c r="A1297"/>
      <c r="B1297"/>
      <c r="C1297"/>
      <c r="D1297"/>
      <c r="E1297"/>
      <c r="F1297"/>
      <c r="G1297"/>
      <c r="H1297"/>
      <c r="I1297" s="13"/>
      <c r="J1297" s="13"/>
      <c r="K1297" s="13"/>
      <c r="L1297"/>
      <c r="M1297"/>
      <c r="N1297"/>
      <c r="O1297"/>
      <c r="P1297"/>
      <c r="Q1297"/>
      <c r="R1297"/>
      <c r="S1297"/>
      <c r="T1297"/>
      <c r="U1297"/>
      <c r="V1297"/>
      <c r="W1297"/>
      <c r="X1297"/>
      <c r="Y1297"/>
      <c r="Z1297"/>
      <c r="AA1297"/>
      <c r="AB1297"/>
      <c r="AC1297"/>
      <c r="AD1297"/>
      <c r="AE1297"/>
      <c r="AF1297" s="13"/>
      <c r="AG1297" s="13"/>
      <c r="AH1297"/>
      <c r="AI1297"/>
      <c r="AJ1297"/>
      <c r="AK1297"/>
      <c r="AL1297"/>
      <c r="AM1297"/>
      <c r="AN1297"/>
      <c r="AO1297"/>
      <c r="AP1297"/>
      <c r="AQ1297"/>
      <c r="AR1297"/>
      <c r="AS1297"/>
      <c r="AT1297" s="12">
        <f>VLOOKUP($BR1297,Tables!$D$14:$I$27,2,FALSE)*W1297</f>
        <v>0</v>
      </c>
      <c r="AU1297" s="12">
        <f>VLOOKUP($BR1297,Tables!$D$14:$I$27,3,FALSE)</f>
        <v>0</v>
      </c>
      <c r="AV1297" s="12">
        <f>VLOOKUP($BR1297,Tables!$D$14:$I$27,4,FALSE)*W1297</f>
        <v>0</v>
      </c>
      <c r="AW1297" s="12">
        <f>VLOOKUP($BR1297,Tables!$D$14:$I$27,5,FALSE)*W1297</f>
        <v>0</v>
      </c>
      <c r="AX1297">
        <f>IF(ISERROR(VLOOKUP(V1297,Tables!$A$2:$B$27,2,FALSE))=TRUE,0,VLOOKUP(V1297,Tables!$A$2:$B$27,2,FALSE))*VLOOKUP(BR1297,Tables!$D$14:$J$24,7,FALSE)</f>
        <v>0</v>
      </c>
      <c r="AY1297">
        <f>IF(ISERROR(VLOOKUP(BS1297,Tables!$A$2:$B$31,2,FALSE))=TRUE,0,VLOOKUP(BS1297,Tables!$A$2:$B$31,2,FALSE))</f>
        <v>0</v>
      </c>
      <c r="AZ1297" s="12">
        <f>VLOOKUP($BR1297,Tables!$D$14:$K$27,8,FALSE)</f>
        <v>0</v>
      </c>
      <c r="BA1297" s="12">
        <f>IF(OR(BR1297="T150",BR1297="HYBT150"),W1297*Tables!$L$23,0)</f>
        <v>0</v>
      </c>
      <c r="BB1297" s="12">
        <f>IF(OR(BR1297="T200",BR1297="HYBT200"),W1297*Tables!$E$24,0)</f>
        <v>0</v>
      </c>
      <c r="BC1297" s="14">
        <f t="shared" si="273"/>
        <v>0</v>
      </c>
      <c r="BD1297" s="55" t="str">
        <f t="shared" si="283"/>
        <v/>
      </c>
      <c r="BE1297" s="55" t="str">
        <f t="shared" si="283"/>
        <v/>
      </c>
      <c r="BF1297" s="55" t="str">
        <f t="shared" si="283"/>
        <v/>
      </c>
      <c r="BG1297" s="55" t="str">
        <f t="shared" si="283"/>
        <v/>
      </c>
      <c r="BH1297" s="55" t="str">
        <f t="shared" si="283"/>
        <v/>
      </c>
      <c r="BI1297" s="55" t="str">
        <f t="shared" si="283"/>
        <v/>
      </c>
      <c r="BJ1297" s="55" t="str">
        <f t="shared" si="283"/>
        <v/>
      </c>
      <c r="BK1297" s="55" t="str">
        <f t="shared" si="283"/>
        <v/>
      </c>
      <c r="BL1297" s="55" t="str">
        <f t="shared" si="283"/>
        <v/>
      </c>
      <c r="BM1297" s="55" t="str">
        <f t="shared" si="283"/>
        <v/>
      </c>
      <c r="BN1297" s="55" t="str">
        <f t="shared" si="283"/>
        <v/>
      </c>
      <c r="BO1297" s="55" t="str">
        <f t="shared" si="283"/>
        <v/>
      </c>
      <c r="BP1297" s="55" t="str">
        <f t="shared" si="283"/>
        <v/>
      </c>
      <c r="BQ1297" s="55" t="str">
        <f t="shared" si="283"/>
        <v/>
      </c>
      <c r="BR1297" s="1" t="str">
        <f t="shared" si="274"/>
        <v>Base</v>
      </c>
      <c r="BS1297" s="1" t="str">
        <f t="shared" si="275"/>
        <v/>
      </c>
      <c r="BT1297" s="3">
        <f t="shared" si="276"/>
        <v>1</v>
      </c>
      <c r="BU1297" s="11">
        <f t="shared" si="277"/>
        <v>-0.94</v>
      </c>
      <c r="BV1297" s="11">
        <f t="shared" si="278"/>
        <v>-0.88</v>
      </c>
      <c r="BW1297" s="11">
        <f t="shared" si="279"/>
        <v>0</v>
      </c>
      <c r="BX1297" s="9">
        <f t="shared" si="280"/>
        <v>-0.94</v>
      </c>
      <c r="BY1297" s="9">
        <f t="shared" si="281"/>
        <v>-0.88</v>
      </c>
      <c r="BZ1297" s="9">
        <f t="shared" si="282"/>
        <v>2</v>
      </c>
    </row>
    <row r="1298" spans="1:78" ht="15.5" x14ac:dyDescent="0.35">
      <c r="A1298"/>
      <c r="B1298"/>
      <c r="C1298"/>
      <c r="D1298"/>
      <c r="E1298"/>
      <c r="F1298"/>
      <c r="G1298"/>
      <c r="H1298"/>
      <c r="I1298" s="13"/>
      <c r="J1298" s="13"/>
      <c r="K1298" s="13"/>
      <c r="L1298"/>
      <c r="M1298"/>
      <c r="N1298"/>
      <c r="O1298"/>
      <c r="P1298"/>
      <c r="Q1298"/>
      <c r="R1298"/>
      <c r="S1298"/>
      <c r="T1298"/>
      <c r="U1298"/>
      <c r="V1298"/>
      <c r="W1298"/>
      <c r="X1298"/>
      <c r="Y1298"/>
      <c r="Z1298"/>
      <c r="AA1298"/>
      <c r="AB1298"/>
      <c r="AC1298"/>
      <c r="AD1298"/>
      <c r="AE1298"/>
      <c r="AF1298" s="13"/>
      <c r="AG1298" s="13"/>
      <c r="AH1298"/>
      <c r="AI1298"/>
      <c r="AJ1298"/>
      <c r="AK1298"/>
      <c r="AL1298"/>
      <c r="AM1298"/>
      <c r="AN1298"/>
      <c r="AO1298"/>
      <c r="AP1298"/>
      <c r="AQ1298"/>
      <c r="AR1298"/>
      <c r="AS1298"/>
      <c r="AT1298" s="12">
        <f>VLOOKUP($BR1298,Tables!$D$14:$I$27,2,FALSE)*W1298</f>
        <v>0</v>
      </c>
      <c r="AU1298" s="12">
        <f>VLOOKUP($BR1298,Tables!$D$14:$I$27,3,FALSE)</f>
        <v>0</v>
      </c>
      <c r="AV1298" s="12">
        <f>VLOOKUP($BR1298,Tables!$D$14:$I$27,4,FALSE)*W1298</f>
        <v>0</v>
      </c>
      <c r="AW1298" s="12">
        <f>VLOOKUP($BR1298,Tables!$D$14:$I$27,5,FALSE)*W1298</f>
        <v>0</v>
      </c>
      <c r="AX1298">
        <f>IF(ISERROR(VLOOKUP(V1298,Tables!$A$2:$B$27,2,FALSE))=TRUE,0,VLOOKUP(V1298,Tables!$A$2:$B$27,2,FALSE))*VLOOKUP(BR1298,Tables!$D$14:$J$24,7,FALSE)</f>
        <v>0</v>
      </c>
      <c r="AY1298">
        <f>IF(ISERROR(VLOOKUP(BS1298,Tables!$A$2:$B$31,2,FALSE))=TRUE,0,VLOOKUP(BS1298,Tables!$A$2:$B$31,2,FALSE))</f>
        <v>0</v>
      </c>
      <c r="AZ1298" s="12">
        <f>VLOOKUP($BR1298,Tables!$D$14:$K$27,8,FALSE)</f>
        <v>0</v>
      </c>
      <c r="BA1298" s="12">
        <f>IF(OR(BR1298="T150",BR1298="HYBT150"),W1298*Tables!$L$23,0)</f>
        <v>0</v>
      </c>
      <c r="BB1298" s="12">
        <f>IF(OR(BR1298="T200",BR1298="HYBT200"),W1298*Tables!$E$24,0)</f>
        <v>0</v>
      </c>
      <c r="BC1298" s="14">
        <f t="shared" si="273"/>
        <v>0</v>
      </c>
      <c r="BD1298" s="55" t="str">
        <f t="shared" si="283"/>
        <v/>
      </c>
      <c r="BE1298" s="55" t="str">
        <f t="shared" si="283"/>
        <v/>
      </c>
      <c r="BF1298" s="55" t="str">
        <f t="shared" si="283"/>
        <v/>
      </c>
      <c r="BG1298" s="55" t="str">
        <f t="shared" si="283"/>
        <v/>
      </c>
      <c r="BH1298" s="55" t="str">
        <f t="shared" si="283"/>
        <v/>
      </c>
      <c r="BI1298" s="55" t="str">
        <f t="shared" si="283"/>
        <v/>
      </c>
      <c r="BJ1298" s="55" t="str">
        <f t="shared" si="283"/>
        <v/>
      </c>
      <c r="BK1298" s="55" t="str">
        <f t="shared" si="283"/>
        <v/>
      </c>
      <c r="BL1298" s="55" t="str">
        <f t="shared" si="283"/>
        <v/>
      </c>
      <c r="BM1298" s="55" t="str">
        <f t="shared" si="283"/>
        <v/>
      </c>
      <c r="BN1298" s="55" t="str">
        <f t="shared" si="283"/>
        <v/>
      </c>
      <c r="BO1298" s="55" t="str">
        <f t="shared" si="283"/>
        <v/>
      </c>
      <c r="BP1298" s="55" t="str">
        <f t="shared" si="283"/>
        <v/>
      </c>
      <c r="BQ1298" s="55" t="str">
        <f t="shared" si="283"/>
        <v/>
      </c>
      <c r="BR1298" s="1" t="str">
        <f t="shared" si="274"/>
        <v>Base</v>
      </c>
      <c r="BS1298" s="1" t="str">
        <f t="shared" si="275"/>
        <v/>
      </c>
      <c r="BT1298" s="3">
        <f t="shared" si="276"/>
        <v>1</v>
      </c>
      <c r="BU1298" s="11">
        <f t="shared" si="277"/>
        <v>-0.94</v>
      </c>
      <c r="BV1298" s="11">
        <f t="shared" si="278"/>
        <v>-0.88</v>
      </c>
      <c r="BW1298" s="11">
        <f t="shared" si="279"/>
        <v>0</v>
      </c>
      <c r="BX1298" s="9">
        <f t="shared" si="280"/>
        <v>-0.94</v>
      </c>
      <c r="BY1298" s="9">
        <f t="shared" si="281"/>
        <v>-0.88</v>
      </c>
      <c r="BZ1298" s="9">
        <f t="shared" si="282"/>
        <v>2</v>
      </c>
    </row>
    <row r="1299" spans="1:78" ht="15.5" x14ac:dyDescent="0.35">
      <c r="A1299"/>
      <c r="B1299"/>
      <c r="C1299"/>
      <c r="D1299"/>
      <c r="E1299"/>
      <c r="F1299"/>
      <c r="G1299"/>
      <c r="H1299"/>
      <c r="I1299" s="13"/>
      <c r="J1299" s="13"/>
      <c r="K1299" s="13"/>
      <c r="L1299"/>
      <c r="M1299"/>
      <c r="N1299"/>
      <c r="O1299"/>
      <c r="P1299"/>
      <c r="Q1299"/>
      <c r="R1299"/>
      <c r="S1299"/>
      <c r="T1299"/>
      <c r="U1299"/>
      <c r="V1299"/>
      <c r="W1299"/>
      <c r="X1299"/>
      <c r="Y1299"/>
      <c r="Z1299"/>
      <c r="AA1299"/>
      <c r="AB1299"/>
      <c r="AC1299"/>
      <c r="AD1299"/>
      <c r="AE1299"/>
      <c r="AF1299" s="13"/>
      <c r="AG1299" s="13"/>
      <c r="AH1299"/>
      <c r="AI1299"/>
      <c r="AJ1299"/>
      <c r="AK1299"/>
      <c r="AL1299"/>
      <c r="AM1299"/>
      <c r="AN1299"/>
      <c r="AO1299"/>
      <c r="AP1299"/>
      <c r="AQ1299"/>
      <c r="AR1299"/>
      <c r="AS1299"/>
      <c r="AT1299" s="12">
        <f>VLOOKUP($BR1299,Tables!$D$14:$I$27,2,FALSE)*W1299</f>
        <v>0</v>
      </c>
      <c r="AU1299" s="12">
        <f>VLOOKUP($BR1299,Tables!$D$14:$I$27,3,FALSE)</f>
        <v>0</v>
      </c>
      <c r="AV1299" s="12">
        <f>VLOOKUP($BR1299,Tables!$D$14:$I$27,4,FALSE)*W1299</f>
        <v>0</v>
      </c>
      <c r="AW1299" s="12">
        <f>VLOOKUP($BR1299,Tables!$D$14:$I$27,5,FALSE)*W1299</f>
        <v>0</v>
      </c>
      <c r="AX1299">
        <f>IF(ISERROR(VLOOKUP(V1299,Tables!$A$2:$B$27,2,FALSE))=TRUE,0,VLOOKUP(V1299,Tables!$A$2:$B$27,2,FALSE))*VLOOKUP(BR1299,Tables!$D$14:$J$24,7,FALSE)</f>
        <v>0</v>
      </c>
      <c r="AY1299">
        <f>IF(ISERROR(VLOOKUP(BS1299,Tables!$A$2:$B$31,2,FALSE))=TRUE,0,VLOOKUP(BS1299,Tables!$A$2:$B$31,2,FALSE))</f>
        <v>0</v>
      </c>
      <c r="AZ1299" s="12">
        <f>VLOOKUP($BR1299,Tables!$D$14:$K$27,8,FALSE)</f>
        <v>0</v>
      </c>
      <c r="BA1299" s="12">
        <f>IF(OR(BR1299="T150",BR1299="HYBT150"),W1299*Tables!$L$23,0)</f>
        <v>0</v>
      </c>
      <c r="BB1299" s="12">
        <f>IF(OR(BR1299="T200",BR1299="HYBT200"),W1299*Tables!$E$24,0)</f>
        <v>0</v>
      </c>
      <c r="BC1299" s="14">
        <f t="shared" si="273"/>
        <v>0</v>
      </c>
      <c r="BD1299" s="55" t="str">
        <f t="shared" si="283"/>
        <v/>
      </c>
      <c r="BE1299" s="55" t="str">
        <f t="shared" si="283"/>
        <v/>
      </c>
      <c r="BF1299" s="55" t="str">
        <f t="shared" si="283"/>
        <v/>
      </c>
      <c r="BG1299" s="55" t="str">
        <f t="shared" si="283"/>
        <v/>
      </c>
      <c r="BH1299" s="55" t="str">
        <f t="shared" si="283"/>
        <v/>
      </c>
      <c r="BI1299" s="55" t="str">
        <f t="shared" si="283"/>
        <v/>
      </c>
      <c r="BJ1299" s="55" t="str">
        <f t="shared" si="283"/>
        <v/>
      </c>
      <c r="BK1299" s="55" t="str">
        <f t="shared" si="283"/>
        <v/>
      </c>
      <c r="BL1299" s="55" t="str">
        <f t="shared" si="283"/>
        <v/>
      </c>
      <c r="BM1299" s="55" t="str">
        <f t="shared" si="283"/>
        <v/>
      </c>
      <c r="BN1299" s="55" t="str">
        <f t="shared" si="283"/>
        <v/>
      </c>
      <c r="BO1299" s="55" t="str">
        <f t="shared" si="283"/>
        <v/>
      </c>
      <c r="BP1299" s="55" t="str">
        <f t="shared" si="283"/>
        <v/>
      </c>
      <c r="BQ1299" s="55" t="str">
        <f t="shared" si="283"/>
        <v/>
      </c>
      <c r="BR1299" s="1" t="str">
        <f t="shared" si="274"/>
        <v>Base</v>
      </c>
      <c r="BS1299" s="1" t="str">
        <f t="shared" si="275"/>
        <v/>
      </c>
      <c r="BT1299" s="3">
        <f t="shared" si="276"/>
        <v>1</v>
      </c>
      <c r="BU1299" s="11">
        <f t="shared" si="277"/>
        <v>-0.94</v>
      </c>
      <c r="BV1299" s="11">
        <f t="shared" si="278"/>
        <v>-0.88</v>
      </c>
      <c r="BW1299" s="11">
        <f t="shared" si="279"/>
        <v>0</v>
      </c>
      <c r="BX1299" s="9">
        <f t="shared" si="280"/>
        <v>-0.94</v>
      </c>
      <c r="BY1299" s="9">
        <f t="shared" si="281"/>
        <v>-0.88</v>
      </c>
      <c r="BZ1299" s="9">
        <f t="shared" si="282"/>
        <v>2</v>
      </c>
    </row>
    <row r="1300" spans="1:78" ht="15.5" x14ac:dyDescent="0.35">
      <c r="A1300"/>
      <c r="B1300"/>
      <c r="C1300"/>
      <c r="D1300"/>
      <c r="E1300"/>
      <c r="F1300"/>
      <c r="G1300"/>
      <c r="H1300"/>
      <c r="I1300" s="13"/>
      <c r="J1300" s="13"/>
      <c r="K1300" s="13"/>
      <c r="L1300"/>
      <c r="M1300"/>
      <c r="N1300"/>
      <c r="O1300"/>
      <c r="P1300"/>
      <c r="Q1300"/>
      <c r="R1300"/>
      <c r="S1300"/>
      <c r="T1300"/>
      <c r="U1300"/>
      <c r="V1300"/>
      <c r="W1300"/>
      <c r="X1300"/>
      <c r="Y1300"/>
      <c r="Z1300"/>
      <c r="AA1300"/>
      <c r="AB1300"/>
      <c r="AC1300"/>
      <c r="AD1300"/>
      <c r="AE1300"/>
      <c r="AF1300" s="13"/>
      <c r="AG1300" s="13"/>
      <c r="AH1300"/>
      <c r="AI1300"/>
      <c r="AJ1300"/>
      <c r="AK1300"/>
      <c r="AL1300"/>
      <c r="AM1300" s="13"/>
      <c r="AN1300" s="13"/>
      <c r="AO1300"/>
      <c r="AP1300"/>
      <c r="AQ1300"/>
      <c r="AR1300"/>
      <c r="AS1300"/>
      <c r="AT1300" s="12">
        <f>VLOOKUP($BR1300,Tables!$D$14:$I$27,2,FALSE)*W1300</f>
        <v>0</v>
      </c>
      <c r="AU1300" s="12">
        <f>VLOOKUP($BR1300,Tables!$D$14:$I$27,3,FALSE)</f>
        <v>0</v>
      </c>
      <c r="AV1300" s="12">
        <f>VLOOKUP($BR1300,Tables!$D$14:$I$27,4,FALSE)*W1300</f>
        <v>0</v>
      </c>
      <c r="AW1300" s="12">
        <f>VLOOKUP($BR1300,Tables!$D$14:$I$27,5,FALSE)*W1300</f>
        <v>0</v>
      </c>
      <c r="AX1300">
        <f>IF(ISERROR(VLOOKUP(V1300,Tables!$A$2:$B$27,2,FALSE))=TRUE,0,VLOOKUP(V1300,Tables!$A$2:$B$27,2,FALSE))*VLOOKUP(BR1300,Tables!$D$14:$J$24,7,FALSE)</f>
        <v>0</v>
      </c>
      <c r="AY1300">
        <f>IF(ISERROR(VLOOKUP(BS1300,Tables!$A$2:$B$31,2,FALSE))=TRUE,0,VLOOKUP(BS1300,Tables!$A$2:$B$31,2,FALSE))</f>
        <v>0</v>
      </c>
      <c r="AZ1300" s="12">
        <f>VLOOKUP($BR1300,Tables!$D$14:$K$27,8,FALSE)</f>
        <v>0</v>
      </c>
      <c r="BA1300" s="12">
        <f>IF(OR(BR1300="T150",BR1300="HYBT150"),W1300*Tables!$L$23,0)</f>
        <v>0</v>
      </c>
      <c r="BB1300" s="12">
        <f>IF(OR(BR1300="T200",BR1300="HYBT200"),W1300*Tables!$E$24,0)</f>
        <v>0</v>
      </c>
      <c r="BC1300" s="14">
        <f t="shared" si="273"/>
        <v>0</v>
      </c>
      <c r="BD1300" s="55" t="str">
        <f t="shared" si="283"/>
        <v/>
      </c>
      <c r="BE1300" s="55" t="str">
        <f t="shared" si="283"/>
        <v/>
      </c>
      <c r="BF1300" s="55" t="str">
        <f t="shared" si="283"/>
        <v/>
      </c>
      <c r="BG1300" s="55" t="str">
        <f t="shared" si="283"/>
        <v/>
      </c>
      <c r="BH1300" s="55" t="str">
        <f t="shared" si="283"/>
        <v/>
      </c>
      <c r="BI1300" s="55" t="str">
        <f t="shared" si="283"/>
        <v/>
      </c>
      <c r="BJ1300" s="55" t="str">
        <f t="shared" si="283"/>
        <v/>
      </c>
      <c r="BK1300" s="55" t="str">
        <f t="shared" si="283"/>
        <v/>
      </c>
      <c r="BL1300" s="55" t="str">
        <f t="shared" si="283"/>
        <v/>
      </c>
      <c r="BM1300" s="55" t="str">
        <f t="shared" si="283"/>
        <v/>
      </c>
      <c r="BN1300" s="55" t="str">
        <f t="shared" si="283"/>
        <v/>
      </c>
      <c r="BO1300" s="55" t="str">
        <f t="shared" si="283"/>
        <v/>
      </c>
      <c r="BP1300" s="55" t="str">
        <f t="shared" si="283"/>
        <v/>
      </c>
      <c r="BQ1300" s="55" t="str">
        <f t="shared" si="283"/>
        <v/>
      </c>
      <c r="BR1300" s="1" t="str">
        <f t="shared" si="274"/>
        <v>Base</v>
      </c>
      <c r="BS1300" s="1" t="str">
        <f t="shared" si="275"/>
        <v/>
      </c>
      <c r="BT1300" s="3">
        <f t="shared" si="276"/>
        <v>1</v>
      </c>
      <c r="BU1300" s="11">
        <f t="shared" si="277"/>
        <v>-0.94</v>
      </c>
      <c r="BV1300" s="11">
        <f t="shared" si="278"/>
        <v>-0.88</v>
      </c>
      <c r="BW1300" s="11">
        <f t="shared" si="279"/>
        <v>0</v>
      </c>
      <c r="BX1300" s="9">
        <f t="shared" si="280"/>
        <v>-0.94</v>
      </c>
      <c r="BY1300" s="9">
        <f t="shared" si="281"/>
        <v>-0.88</v>
      </c>
      <c r="BZ1300" s="9">
        <f t="shared" si="282"/>
        <v>2</v>
      </c>
    </row>
    <row r="1301" spans="1:78" ht="15.5" x14ac:dyDescent="0.35">
      <c r="A1301"/>
      <c r="B1301"/>
      <c r="C1301"/>
      <c r="D1301"/>
      <c r="E1301"/>
      <c r="F1301"/>
      <c r="G1301"/>
      <c r="H1301"/>
      <c r="I1301" s="13"/>
      <c r="J1301" s="13"/>
      <c r="K1301" s="13"/>
      <c r="L1301"/>
      <c r="M1301"/>
      <c r="N1301"/>
      <c r="O1301"/>
      <c r="P1301"/>
      <c r="Q1301"/>
      <c r="R1301"/>
      <c r="S1301"/>
      <c r="T1301"/>
      <c r="U1301"/>
      <c r="V1301"/>
      <c r="W1301"/>
      <c r="X1301"/>
      <c r="Y1301"/>
      <c r="Z1301"/>
      <c r="AA1301"/>
      <c r="AB1301"/>
      <c r="AC1301"/>
      <c r="AD1301"/>
      <c r="AE1301"/>
      <c r="AF1301" s="13"/>
      <c r="AG1301" s="13"/>
      <c r="AH1301"/>
      <c r="AI1301"/>
      <c r="AJ1301"/>
      <c r="AK1301"/>
      <c r="AL1301"/>
      <c r="AM1301" s="13"/>
      <c r="AN1301" s="13"/>
      <c r="AO1301"/>
      <c r="AP1301"/>
      <c r="AQ1301"/>
      <c r="AR1301"/>
      <c r="AS1301"/>
      <c r="AT1301" s="12">
        <f>VLOOKUP($BR1301,Tables!$D$14:$I$27,2,FALSE)*W1301</f>
        <v>0</v>
      </c>
      <c r="AU1301" s="12">
        <f>VLOOKUP($BR1301,Tables!$D$14:$I$27,3,FALSE)</f>
        <v>0</v>
      </c>
      <c r="AV1301" s="12">
        <f>VLOOKUP($BR1301,Tables!$D$14:$I$27,4,FALSE)*W1301</f>
        <v>0</v>
      </c>
      <c r="AW1301" s="12">
        <f>VLOOKUP($BR1301,Tables!$D$14:$I$27,5,FALSE)*W1301</f>
        <v>0</v>
      </c>
      <c r="AX1301">
        <f>IF(ISERROR(VLOOKUP(V1301,Tables!$A$2:$B$27,2,FALSE))=TRUE,0,VLOOKUP(V1301,Tables!$A$2:$B$27,2,FALSE))*VLOOKUP(BR1301,Tables!$D$14:$J$24,7,FALSE)</f>
        <v>0</v>
      </c>
      <c r="AY1301">
        <f>IF(ISERROR(VLOOKUP(BS1301,Tables!$A$2:$B$31,2,FALSE))=TRUE,0,VLOOKUP(BS1301,Tables!$A$2:$B$31,2,FALSE))</f>
        <v>0</v>
      </c>
      <c r="AZ1301" s="12">
        <f>VLOOKUP($BR1301,Tables!$D$14:$K$27,8,FALSE)</f>
        <v>0</v>
      </c>
      <c r="BA1301" s="12">
        <f>IF(OR(BR1301="T150",BR1301="HYBT150"),W1301*Tables!$L$23,0)</f>
        <v>0</v>
      </c>
      <c r="BB1301" s="12">
        <f>IF(OR(BR1301="T200",BR1301="HYBT200"),W1301*Tables!$E$24,0)</f>
        <v>0</v>
      </c>
      <c r="BC1301" s="14">
        <f t="shared" si="273"/>
        <v>0</v>
      </c>
      <c r="BD1301" s="55" t="str">
        <f t="shared" si="283"/>
        <v/>
      </c>
      <c r="BE1301" s="55" t="str">
        <f t="shared" si="283"/>
        <v/>
      </c>
      <c r="BF1301" s="55" t="str">
        <f t="shared" si="283"/>
        <v/>
      </c>
      <c r="BG1301" s="55" t="str">
        <f t="shared" si="283"/>
        <v/>
      </c>
      <c r="BH1301" s="55" t="str">
        <f t="shared" si="283"/>
        <v/>
      </c>
      <c r="BI1301" s="55" t="str">
        <f t="shared" si="283"/>
        <v/>
      </c>
      <c r="BJ1301" s="55" t="str">
        <f t="shared" si="283"/>
        <v/>
      </c>
      <c r="BK1301" s="55" t="str">
        <f t="shared" si="283"/>
        <v/>
      </c>
      <c r="BL1301" s="55" t="str">
        <f t="shared" si="283"/>
        <v/>
      </c>
      <c r="BM1301" s="55" t="str">
        <f t="shared" si="283"/>
        <v/>
      </c>
      <c r="BN1301" s="55" t="str">
        <f t="shared" si="283"/>
        <v/>
      </c>
      <c r="BO1301" s="55" t="str">
        <f t="shared" si="283"/>
        <v/>
      </c>
      <c r="BP1301" s="55" t="str">
        <f t="shared" si="283"/>
        <v/>
      </c>
      <c r="BQ1301" s="55" t="str">
        <f t="shared" si="283"/>
        <v/>
      </c>
      <c r="BR1301" s="1" t="str">
        <f t="shared" si="274"/>
        <v>Base</v>
      </c>
      <c r="BS1301" s="1" t="str">
        <f t="shared" si="275"/>
        <v/>
      </c>
      <c r="BT1301" s="3">
        <f t="shared" si="276"/>
        <v>1</v>
      </c>
      <c r="BU1301" s="11">
        <f t="shared" si="277"/>
        <v>-0.94</v>
      </c>
      <c r="BV1301" s="11">
        <f t="shared" si="278"/>
        <v>-0.88</v>
      </c>
      <c r="BW1301" s="11">
        <f t="shared" si="279"/>
        <v>0</v>
      </c>
      <c r="BX1301" s="9">
        <f t="shared" si="280"/>
        <v>-0.94</v>
      </c>
      <c r="BY1301" s="9">
        <f t="shared" si="281"/>
        <v>-0.88</v>
      </c>
      <c r="BZ1301" s="9">
        <f t="shared" si="282"/>
        <v>2</v>
      </c>
    </row>
    <row r="1302" spans="1:78" ht="15.5" x14ac:dyDescent="0.35">
      <c r="A1302"/>
      <c r="B1302"/>
      <c r="C1302"/>
      <c r="D1302"/>
      <c r="E1302"/>
      <c r="F1302"/>
      <c r="G1302"/>
      <c r="H1302"/>
      <c r="I1302" s="13"/>
      <c r="J1302" s="13"/>
      <c r="K1302" s="13"/>
      <c r="L1302"/>
      <c r="M1302"/>
      <c r="N1302"/>
      <c r="O1302"/>
      <c r="P1302"/>
      <c r="Q1302"/>
      <c r="R1302"/>
      <c r="S1302"/>
      <c r="T1302"/>
      <c r="U1302"/>
      <c r="V1302"/>
      <c r="W1302"/>
      <c r="X1302"/>
      <c r="Y1302"/>
      <c r="Z1302"/>
      <c r="AA1302"/>
      <c r="AB1302"/>
      <c r="AC1302"/>
      <c r="AD1302"/>
      <c r="AE1302"/>
      <c r="AF1302" s="13"/>
      <c r="AG1302" s="13"/>
      <c r="AH1302"/>
      <c r="AI1302"/>
      <c r="AJ1302"/>
      <c r="AK1302"/>
      <c r="AL1302"/>
      <c r="AM1302" s="13"/>
      <c r="AN1302" s="13"/>
      <c r="AO1302"/>
      <c r="AP1302"/>
      <c r="AQ1302"/>
      <c r="AR1302"/>
      <c r="AS1302"/>
      <c r="AT1302" s="12">
        <f>VLOOKUP($BR1302,Tables!$D$14:$I$27,2,FALSE)*W1302</f>
        <v>0</v>
      </c>
      <c r="AU1302" s="12">
        <f>VLOOKUP($BR1302,Tables!$D$14:$I$27,3,FALSE)</f>
        <v>0</v>
      </c>
      <c r="AV1302" s="12">
        <f>VLOOKUP($BR1302,Tables!$D$14:$I$27,4,FALSE)*W1302</f>
        <v>0</v>
      </c>
      <c r="AW1302" s="12">
        <f>VLOOKUP($BR1302,Tables!$D$14:$I$27,5,FALSE)*W1302</f>
        <v>0</v>
      </c>
      <c r="AX1302">
        <f>IF(ISERROR(VLOOKUP(V1302,Tables!$A$2:$B$27,2,FALSE))=TRUE,0,VLOOKUP(V1302,Tables!$A$2:$B$27,2,FALSE))*VLOOKUP(BR1302,Tables!$D$14:$J$24,7,FALSE)</f>
        <v>0</v>
      </c>
      <c r="AY1302">
        <f>IF(ISERROR(VLOOKUP(BS1302,Tables!$A$2:$B$31,2,FALSE))=TRUE,0,VLOOKUP(BS1302,Tables!$A$2:$B$31,2,FALSE))</f>
        <v>0</v>
      </c>
      <c r="AZ1302" s="12">
        <f>VLOOKUP($BR1302,Tables!$D$14:$K$27,8,FALSE)</f>
        <v>0</v>
      </c>
      <c r="BA1302" s="12">
        <f>IF(OR(BR1302="T150",BR1302="HYBT150"),W1302*Tables!$L$23,0)</f>
        <v>0</v>
      </c>
      <c r="BB1302" s="12">
        <f>IF(OR(BR1302="T200",BR1302="HYBT200"),W1302*Tables!$E$24,0)</f>
        <v>0</v>
      </c>
      <c r="BC1302" s="14">
        <f t="shared" si="273"/>
        <v>0</v>
      </c>
      <c r="BD1302" s="55" t="str">
        <f t="shared" si="283"/>
        <v/>
      </c>
      <c r="BE1302" s="55" t="str">
        <f t="shared" si="283"/>
        <v/>
      </c>
      <c r="BF1302" s="55" t="str">
        <f t="shared" si="283"/>
        <v/>
      </c>
      <c r="BG1302" s="55" t="str">
        <f t="shared" si="283"/>
        <v/>
      </c>
      <c r="BH1302" s="55" t="str">
        <f t="shared" si="283"/>
        <v/>
      </c>
      <c r="BI1302" s="55" t="str">
        <f t="shared" si="283"/>
        <v/>
      </c>
      <c r="BJ1302" s="55" t="str">
        <f t="shared" si="283"/>
        <v/>
      </c>
      <c r="BK1302" s="55" t="str">
        <f t="shared" si="283"/>
        <v/>
      </c>
      <c r="BL1302" s="55" t="str">
        <f t="shared" si="283"/>
        <v/>
      </c>
      <c r="BM1302" s="55" t="str">
        <f t="shared" si="283"/>
        <v/>
      </c>
      <c r="BN1302" s="55" t="str">
        <f t="shared" si="283"/>
        <v/>
      </c>
      <c r="BO1302" s="55" t="str">
        <f t="shared" si="283"/>
        <v/>
      </c>
      <c r="BP1302" s="55" t="str">
        <f t="shared" si="283"/>
        <v/>
      </c>
      <c r="BQ1302" s="55" t="str">
        <f t="shared" si="283"/>
        <v/>
      </c>
      <c r="BR1302" s="1" t="str">
        <f t="shared" si="274"/>
        <v>Base</v>
      </c>
      <c r="BS1302" s="1" t="str">
        <f t="shared" si="275"/>
        <v/>
      </c>
      <c r="BT1302" s="3">
        <f t="shared" si="276"/>
        <v>1</v>
      </c>
      <c r="BU1302" s="11">
        <f t="shared" si="277"/>
        <v>-0.94</v>
      </c>
      <c r="BV1302" s="11">
        <f t="shared" si="278"/>
        <v>-0.88</v>
      </c>
      <c r="BW1302" s="11">
        <f t="shared" si="279"/>
        <v>0</v>
      </c>
      <c r="BX1302" s="9">
        <f t="shared" si="280"/>
        <v>-0.94</v>
      </c>
      <c r="BY1302" s="9">
        <f t="shared" si="281"/>
        <v>-0.88</v>
      </c>
      <c r="BZ1302" s="9">
        <f t="shared" si="282"/>
        <v>2</v>
      </c>
    </row>
    <row r="1303" spans="1:78" ht="15.5" x14ac:dyDescent="0.35">
      <c r="A1303"/>
      <c r="B1303"/>
      <c r="C1303"/>
      <c r="D1303"/>
      <c r="E1303"/>
      <c r="F1303"/>
      <c r="G1303"/>
      <c r="H1303"/>
      <c r="I1303" s="13"/>
      <c r="J1303" s="13"/>
      <c r="K1303" s="13"/>
      <c r="L1303"/>
      <c r="M1303"/>
      <c r="N1303"/>
      <c r="O1303"/>
      <c r="P1303"/>
      <c r="Q1303"/>
      <c r="R1303"/>
      <c r="S1303"/>
      <c r="T1303"/>
      <c r="U1303"/>
      <c r="V1303"/>
      <c r="W1303"/>
      <c r="X1303"/>
      <c r="Y1303"/>
      <c r="Z1303"/>
      <c r="AA1303"/>
      <c r="AB1303"/>
      <c r="AC1303"/>
      <c r="AD1303"/>
      <c r="AE1303"/>
      <c r="AF1303" s="13"/>
      <c r="AG1303" s="13"/>
      <c r="AH1303"/>
      <c r="AI1303"/>
      <c r="AJ1303"/>
      <c r="AK1303"/>
      <c r="AL1303"/>
      <c r="AM1303" s="13"/>
      <c r="AN1303" s="13"/>
      <c r="AO1303"/>
      <c r="AP1303"/>
      <c r="AQ1303"/>
      <c r="AR1303"/>
      <c r="AS1303"/>
      <c r="AT1303" s="12">
        <f>VLOOKUP($BR1303,Tables!$D$14:$I$27,2,FALSE)*W1303</f>
        <v>0</v>
      </c>
      <c r="AU1303" s="12">
        <f>VLOOKUP($BR1303,Tables!$D$14:$I$27,3,FALSE)</f>
        <v>0</v>
      </c>
      <c r="AV1303" s="12">
        <f>VLOOKUP($BR1303,Tables!$D$14:$I$27,4,FALSE)*W1303</f>
        <v>0</v>
      </c>
      <c r="AW1303" s="12">
        <f>VLOOKUP($BR1303,Tables!$D$14:$I$27,5,FALSE)*W1303</f>
        <v>0</v>
      </c>
      <c r="AX1303">
        <f>IF(ISERROR(VLOOKUP(V1303,Tables!$A$2:$B$27,2,FALSE))=TRUE,0,VLOOKUP(V1303,Tables!$A$2:$B$27,2,FALSE))*VLOOKUP(BR1303,Tables!$D$14:$J$24,7,FALSE)</f>
        <v>0</v>
      </c>
      <c r="AY1303">
        <f>IF(ISERROR(VLOOKUP(BS1303,Tables!$A$2:$B$31,2,FALSE))=TRUE,0,VLOOKUP(BS1303,Tables!$A$2:$B$31,2,FALSE))</f>
        <v>0</v>
      </c>
      <c r="AZ1303" s="12">
        <f>VLOOKUP($BR1303,Tables!$D$14:$K$27,8,FALSE)</f>
        <v>0</v>
      </c>
      <c r="BA1303" s="12">
        <f>IF(OR(BR1303="T150",BR1303="HYBT150"),W1303*Tables!$L$23,0)</f>
        <v>0</v>
      </c>
      <c r="BB1303" s="12">
        <f>IF(OR(BR1303="T200",BR1303="HYBT200"),W1303*Tables!$E$24,0)</f>
        <v>0</v>
      </c>
      <c r="BC1303" s="14">
        <f t="shared" si="273"/>
        <v>0</v>
      </c>
      <c r="BD1303" s="55" t="str">
        <f t="shared" si="283"/>
        <v/>
      </c>
      <c r="BE1303" s="55" t="str">
        <f t="shared" si="283"/>
        <v/>
      </c>
      <c r="BF1303" s="55" t="str">
        <f t="shared" si="283"/>
        <v/>
      </c>
      <c r="BG1303" s="55" t="str">
        <f t="shared" si="283"/>
        <v/>
      </c>
      <c r="BH1303" s="55" t="str">
        <f t="shared" si="283"/>
        <v/>
      </c>
      <c r="BI1303" s="55" t="str">
        <f t="shared" si="283"/>
        <v/>
      </c>
      <c r="BJ1303" s="55" t="str">
        <f t="shared" si="283"/>
        <v/>
      </c>
      <c r="BK1303" s="55" t="str">
        <f t="shared" si="283"/>
        <v/>
      </c>
      <c r="BL1303" s="55" t="str">
        <f t="shared" si="283"/>
        <v/>
      </c>
      <c r="BM1303" s="55" t="str">
        <f t="shared" si="283"/>
        <v/>
      </c>
      <c r="BN1303" s="55" t="str">
        <f t="shared" si="283"/>
        <v/>
      </c>
      <c r="BO1303" s="55" t="str">
        <f t="shared" si="283"/>
        <v/>
      </c>
      <c r="BP1303" s="55" t="str">
        <f t="shared" si="283"/>
        <v/>
      </c>
      <c r="BQ1303" s="55" t="str">
        <f t="shared" si="283"/>
        <v/>
      </c>
      <c r="BR1303" s="1" t="str">
        <f t="shared" si="274"/>
        <v>Base</v>
      </c>
      <c r="BS1303" s="1" t="str">
        <f t="shared" si="275"/>
        <v/>
      </c>
      <c r="BT1303" s="3">
        <f t="shared" si="276"/>
        <v>1</v>
      </c>
      <c r="BU1303" s="11">
        <f t="shared" si="277"/>
        <v>-0.94</v>
      </c>
      <c r="BV1303" s="11">
        <f t="shared" si="278"/>
        <v>-0.88</v>
      </c>
      <c r="BW1303" s="11">
        <f t="shared" si="279"/>
        <v>0</v>
      </c>
      <c r="BX1303" s="9">
        <f t="shared" si="280"/>
        <v>-0.94</v>
      </c>
      <c r="BY1303" s="9">
        <f t="shared" si="281"/>
        <v>-0.88</v>
      </c>
      <c r="BZ1303" s="9">
        <f t="shared" si="282"/>
        <v>2</v>
      </c>
    </row>
    <row r="1304" spans="1:78" ht="15.5" x14ac:dyDescent="0.35">
      <c r="A1304"/>
      <c r="B1304"/>
      <c r="C1304"/>
      <c r="D1304"/>
      <c r="E1304"/>
      <c r="F1304"/>
      <c r="G1304"/>
      <c r="H1304"/>
      <c r="I1304" s="13"/>
      <c r="J1304" s="13"/>
      <c r="K1304" s="13"/>
      <c r="L1304"/>
      <c r="M1304"/>
      <c r="N1304"/>
      <c r="O1304"/>
      <c r="P1304"/>
      <c r="Q1304"/>
      <c r="R1304"/>
      <c r="S1304"/>
      <c r="T1304"/>
      <c r="U1304"/>
      <c r="V1304"/>
      <c r="W1304"/>
      <c r="X1304"/>
      <c r="Y1304"/>
      <c r="Z1304"/>
      <c r="AA1304"/>
      <c r="AB1304"/>
      <c r="AC1304"/>
      <c r="AD1304"/>
      <c r="AE1304"/>
      <c r="AF1304" s="13"/>
      <c r="AG1304" s="13"/>
      <c r="AH1304"/>
      <c r="AI1304"/>
      <c r="AJ1304"/>
      <c r="AK1304"/>
      <c r="AL1304"/>
      <c r="AM1304" s="13"/>
      <c r="AN1304" s="13"/>
      <c r="AO1304"/>
      <c r="AP1304"/>
      <c r="AQ1304"/>
      <c r="AR1304"/>
      <c r="AS1304"/>
      <c r="AT1304" s="12">
        <f>VLOOKUP($BR1304,Tables!$D$14:$I$27,2,FALSE)*W1304</f>
        <v>0</v>
      </c>
      <c r="AU1304" s="12">
        <f>VLOOKUP($BR1304,Tables!$D$14:$I$27,3,FALSE)</f>
        <v>0</v>
      </c>
      <c r="AV1304" s="12">
        <f>VLOOKUP($BR1304,Tables!$D$14:$I$27,4,FALSE)*W1304</f>
        <v>0</v>
      </c>
      <c r="AW1304" s="12">
        <f>VLOOKUP($BR1304,Tables!$D$14:$I$27,5,FALSE)*W1304</f>
        <v>0</v>
      </c>
      <c r="AX1304">
        <f>IF(ISERROR(VLOOKUP(V1304,Tables!$A$2:$B$27,2,FALSE))=TRUE,0,VLOOKUP(V1304,Tables!$A$2:$B$27,2,FALSE))*VLOOKUP(BR1304,Tables!$D$14:$J$24,7,FALSE)</f>
        <v>0</v>
      </c>
      <c r="AY1304">
        <f>IF(ISERROR(VLOOKUP(BS1304,Tables!$A$2:$B$31,2,FALSE))=TRUE,0,VLOOKUP(BS1304,Tables!$A$2:$B$31,2,FALSE))</f>
        <v>0</v>
      </c>
      <c r="AZ1304" s="12">
        <f>VLOOKUP($BR1304,Tables!$D$14:$K$27,8,FALSE)</f>
        <v>0</v>
      </c>
      <c r="BA1304" s="12">
        <f>IF(OR(BR1304="T150",BR1304="HYBT150"),W1304*Tables!$L$23,0)</f>
        <v>0</v>
      </c>
      <c r="BB1304" s="12">
        <f>IF(OR(BR1304="T200",BR1304="HYBT200"),W1304*Tables!$E$24,0)</f>
        <v>0</v>
      </c>
      <c r="BC1304" s="14">
        <f t="shared" si="273"/>
        <v>0</v>
      </c>
      <c r="BD1304" s="55" t="str">
        <f t="shared" si="283"/>
        <v/>
      </c>
      <c r="BE1304" s="55" t="str">
        <f t="shared" si="283"/>
        <v/>
      </c>
      <c r="BF1304" s="55" t="str">
        <f t="shared" si="283"/>
        <v/>
      </c>
      <c r="BG1304" s="55" t="str">
        <f t="shared" si="283"/>
        <v/>
      </c>
      <c r="BH1304" s="55" t="str">
        <f t="shared" si="283"/>
        <v/>
      </c>
      <c r="BI1304" s="55" t="str">
        <f t="shared" si="283"/>
        <v/>
      </c>
      <c r="BJ1304" s="55" t="str">
        <f t="shared" si="283"/>
        <v/>
      </c>
      <c r="BK1304" s="55" t="str">
        <f t="shared" si="283"/>
        <v/>
      </c>
      <c r="BL1304" s="55" t="str">
        <f t="shared" si="283"/>
        <v/>
      </c>
      <c r="BM1304" s="55" t="str">
        <f t="shared" si="283"/>
        <v/>
      </c>
      <c r="BN1304" s="55" t="str">
        <f t="shared" si="283"/>
        <v/>
      </c>
      <c r="BO1304" s="55" t="str">
        <f t="shared" si="283"/>
        <v/>
      </c>
      <c r="BP1304" s="55" t="str">
        <f t="shared" si="283"/>
        <v/>
      </c>
      <c r="BQ1304" s="55" t="str">
        <f t="shared" si="283"/>
        <v/>
      </c>
      <c r="BR1304" s="1" t="str">
        <f t="shared" si="274"/>
        <v>Base</v>
      </c>
      <c r="BS1304" s="1" t="str">
        <f t="shared" si="275"/>
        <v/>
      </c>
      <c r="BT1304" s="3">
        <f t="shared" si="276"/>
        <v>1</v>
      </c>
      <c r="BU1304" s="11">
        <f t="shared" si="277"/>
        <v>-0.94</v>
      </c>
      <c r="BV1304" s="11">
        <f t="shared" si="278"/>
        <v>-0.88</v>
      </c>
      <c r="BW1304" s="11">
        <f t="shared" si="279"/>
        <v>0</v>
      </c>
      <c r="BX1304" s="9">
        <f t="shared" si="280"/>
        <v>-0.94</v>
      </c>
      <c r="BY1304" s="9">
        <f t="shared" si="281"/>
        <v>-0.88</v>
      </c>
      <c r="BZ1304" s="9">
        <f t="shared" si="282"/>
        <v>2</v>
      </c>
    </row>
    <row r="1305" spans="1:78" ht="15.5" x14ac:dyDescent="0.35">
      <c r="A1305"/>
      <c r="B1305"/>
      <c r="C1305"/>
      <c r="D1305"/>
      <c r="E1305"/>
      <c r="F1305"/>
      <c r="G1305"/>
      <c r="H1305"/>
      <c r="I1305" s="13"/>
      <c r="J1305" s="13"/>
      <c r="K1305" s="13"/>
      <c r="L1305"/>
      <c r="M1305"/>
      <c r="N1305"/>
      <c r="O1305"/>
      <c r="P1305"/>
      <c r="Q1305"/>
      <c r="R1305"/>
      <c r="S1305"/>
      <c r="T1305"/>
      <c r="U1305"/>
      <c r="V1305"/>
      <c r="W1305"/>
      <c r="X1305"/>
      <c r="Y1305"/>
      <c r="Z1305"/>
      <c r="AA1305"/>
      <c r="AB1305"/>
      <c r="AC1305"/>
      <c r="AD1305"/>
      <c r="AE1305"/>
      <c r="AF1305" s="13"/>
      <c r="AG1305" s="13"/>
      <c r="AH1305"/>
      <c r="AI1305"/>
      <c r="AJ1305"/>
      <c r="AK1305"/>
      <c r="AL1305"/>
      <c r="AM1305" s="13"/>
      <c r="AN1305" s="13"/>
      <c r="AO1305"/>
      <c r="AP1305"/>
      <c r="AQ1305"/>
      <c r="AR1305"/>
      <c r="AS1305"/>
      <c r="AT1305" s="12">
        <f>VLOOKUP($BR1305,Tables!$D$14:$I$27,2,FALSE)*W1305</f>
        <v>0</v>
      </c>
      <c r="AU1305" s="12">
        <f>VLOOKUP($BR1305,Tables!$D$14:$I$27,3,FALSE)</f>
        <v>0</v>
      </c>
      <c r="AV1305" s="12">
        <f>VLOOKUP($BR1305,Tables!$D$14:$I$27,4,FALSE)*W1305</f>
        <v>0</v>
      </c>
      <c r="AW1305" s="12">
        <f>VLOOKUP($BR1305,Tables!$D$14:$I$27,5,FALSE)*W1305</f>
        <v>0</v>
      </c>
      <c r="AX1305">
        <f>IF(ISERROR(VLOOKUP(V1305,Tables!$A$2:$B$27,2,FALSE))=TRUE,0,VLOOKUP(V1305,Tables!$A$2:$B$27,2,FALSE))*VLOOKUP(BR1305,Tables!$D$14:$J$24,7,FALSE)</f>
        <v>0</v>
      </c>
      <c r="AY1305">
        <f>IF(ISERROR(VLOOKUP(BS1305,Tables!$A$2:$B$31,2,FALSE))=TRUE,0,VLOOKUP(BS1305,Tables!$A$2:$B$31,2,FALSE))</f>
        <v>0</v>
      </c>
      <c r="AZ1305" s="12">
        <f>VLOOKUP($BR1305,Tables!$D$14:$K$27,8,FALSE)</f>
        <v>0</v>
      </c>
      <c r="BA1305" s="12">
        <f>IF(OR(BR1305="T150",BR1305="HYBT150"),W1305*Tables!$L$23,0)</f>
        <v>0</v>
      </c>
      <c r="BB1305" s="12">
        <f>IF(OR(BR1305="T200",BR1305="HYBT200"),W1305*Tables!$E$24,0)</f>
        <v>0</v>
      </c>
      <c r="BC1305" s="14">
        <f t="shared" si="273"/>
        <v>0</v>
      </c>
      <c r="BD1305" s="55" t="str">
        <f t="shared" si="283"/>
        <v/>
      </c>
      <c r="BE1305" s="55" t="str">
        <f t="shared" si="283"/>
        <v/>
      </c>
      <c r="BF1305" s="55" t="str">
        <f t="shared" si="283"/>
        <v/>
      </c>
      <c r="BG1305" s="55" t="str">
        <f t="shared" si="283"/>
        <v/>
      </c>
      <c r="BH1305" s="55" t="str">
        <f t="shared" si="283"/>
        <v/>
      </c>
      <c r="BI1305" s="55" t="str">
        <f t="shared" si="283"/>
        <v/>
      </c>
      <c r="BJ1305" s="55" t="str">
        <f t="shared" si="283"/>
        <v/>
      </c>
      <c r="BK1305" s="55" t="str">
        <f t="shared" si="283"/>
        <v/>
      </c>
      <c r="BL1305" s="55" t="str">
        <f t="shared" si="283"/>
        <v/>
      </c>
      <c r="BM1305" s="55" t="str">
        <f t="shared" si="283"/>
        <v/>
      </c>
      <c r="BN1305" s="55" t="str">
        <f t="shared" si="283"/>
        <v/>
      </c>
      <c r="BO1305" s="55" t="str">
        <f t="shared" si="283"/>
        <v/>
      </c>
      <c r="BP1305" s="55" t="str">
        <f t="shared" si="283"/>
        <v/>
      </c>
      <c r="BQ1305" s="55" t="str">
        <f t="shared" si="283"/>
        <v/>
      </c>
      <c r="BR1305" s="1" t="str">
        <f t="shared" si="274"/>
        <v>Base</v>
      </c>
      <c r="BS1305" s="1" t="str">
        <f t="shared" si="275"/>
        <v/>
      </c>
      <c r="BT1305" s="3">
        <f t="shared" si="276"/>
        <v>1</v>
      </c>
      <c r="BU1305" s="11">
        <f t="shared" si="277"/>
        <v>-0.94</v>
      </c>
      <c r="BV1305" s="11">
        <f t="shared" si="278"/>
        <v>-0.88</v>
      </c>
      <c r="BW1305" s="11">
        <f t="shared" si="279"/>
        <v>0</v>
      </c>
      <c r="BX1305" s="9">
        <f t="shared" si="280"/>
        <v>-0.94</v>
      </c>
      <c r="BY1305" s="9">
        <f t="shared" si="281"/>
        <v>-0.88</v>
      </c>
      <c r="BZ1305" s="9">
        <f t="shared" si="282"/>
        <v>2</v>
      </c>
    </row>
    <row r="1306" spans="1:78" ht="15.5" x14ac:dyDescent="0.35">
      <c r="A1306"/>
      <c r="B1306"/>
      <c r="C1306"/>
      <c r="D1306"/>
      <c r="E1306"/>
      <c r="F1306"/>
      <c r="G1306"/>
      <c r="H1306"/>
      <c r="I1306" s="13"/>
      <c r="J1306" s="13"/>
      <c r="K1306" s="13"/>
      <c r="L1306"/>
      <c r="M1306"/>
      <c r="N1306"/>
      <c r="O1306"/>
      <c r="P1306"/>
      <c r="Q1306"/>
      <c r="R1306"/>
      <c r="S1306"/>
      <c r="T1306"/>
      <c r="U1306"/>
      <c r="V1306"/>
      <c r="W1306"/>
      <c r="X1306"/>
      <c r="Y1306"/>
      <c r="Z1306"/>
      <c r="AA1306"/>
      <c r="AB1306"/>
      <c r="AC1306"/>
      <c r="AD1306"/>
      <c r="AE1306"/>
      <c r="AF1306" s="13"/>
      <c r="AG1306" s="13"/>
      <c r="AH1306"/>
      <c r="AI1306"/>
      <c r="AJ1306"/>
      <c r="AK1306"/>
      <c r="AL1306"/>
      <c r="AM1306"/>
      <c r="AN1306"/>
      <c r="AO1306"/>
      <c r="AP1306"/>
      <c r="AQ1306"/>
      <c r="AR1306"/>
      <c r="AS1306"/>
      <c r="AT1306" s="12">
        <f>VLOOKUP($BR1306,Tables!$D$14:$I$27,2,FALSE)*W1306</f>
        <v>0</v>
      </c>
      <c r="AU1306" s="12">
        <f>VLOOKUP($BR1306,Tables!$D$14:$I$27,3,FALSE)</f>
        <v>0</v>
      </c>
      <c r="AV1306" s="12">
        <f>VLOOKUP($BR1306,Tables!$D$14:$I$27,4,FALSE)*W1306</f>
        <v>0</v>
      </c>
      <c r="AW1306" s="12">
        <f>VLOOKUP($BR1306,Tables!$D$14:$I$27,5,FALSE)*W1306</f>
        <v>0</v>
      </c>
      <c r="AX1306">
        <f>IF(ISERROR(VLOOKUP(V1306,Tables!$A$2:$B$27,2,FALSE))=TRUE,0,VLOOKUP(V1306,Tables!$A$2:$B$27,2,FALSE))*VLOOKUP(BR1306,Tables!$D$14:$J$24,7,FALSE)</f>
        <v>0</v>
      </c>
      <c r="AY1306">
        <f>IF(ISERROR(VLOOKUP(BS1306,Tables!$A$2:$B$31,2,FALSE))=TRUE,0,VLOOKUP(BS1306,Tables!$A$2:$B$31,2,FALSE))</f>
        <v>0</v>
      </c>
      <c r="AZ1306" s="12">
        <f>VLOOKUP($BR1306,Tables!$D$14:$K$27,8,FALSE)</f>
        <v>0</v>
      </c>
      <c r="BA1306" s="12">
        <f>IF(OR(BR1306="T150",BR1306="HYBT150"),W1306*Tables!$L$23,0)</f>
        <v>0</v>
      </c>
      <c r="BB1306" s="12">
        <f>IF(OR(BR1306="T200",BR1306="HYBT200"),W1306*Tables!$E$24,0)</f>
        <v>0</v>
      </c>
      <c r="BC1306" s="14">
        <f t="shared" si="273"/>
        <v>0</v>
      </c>
      <c r="BD1306" s="55" t="str">
        <f t="shared" si="283"/>
        <v/>
      </c>
      <c r="BE1306" s="55" t="str">
        <f t="shared" si="283"/>
        <v/>
      </c>
      <c r="BF1306" s="55" t="str">
        <f t="shared" si="283"/>
        <v/>
      </c>
      <c r="BG1306" s="55" t="str">
        <f t="shared" ref="BD1306:BQ1324" si="284">IF(ISERROR(SEARCHB(" "&amp;BG$1&amp;" "," "&amp;$L1306&amp;" "))=TRUE,"",BG$1)</f>
        <v/>
      </c>
      <c r="BH1306" s="55" t="str">
        <f t="shared" si="284"/>
        <v/>
      </c>
      <c r="BI1306" s="55" t="str">
        <f t="shared" si="284"/>
        <v/>
      </c>
      <c r="BJ1306" s="55" t="str">
        <f t="shared" si="284"/>
        <v/>
      </c>
      <c r="BK1306" s="55" t="str">
        <f t="shared" si="284"/>
        <v/>
      </c>
      <c r="BL1306" s="55" t="str">
        <f t="shared" si="284"/>
        <v/>
      </c>
      <c r="BM1306" s="55" t="str">
        <f t="shared" si="284"/>
        <v/>
      </c>
      <c r="BN1306" s="55" t="str">
        <f t="shared" si="284"/>
        <v/>
      </c>
      <c r="BO1306" s="55" t="str">
        <f t="shared" si="284"/>
        <v/>
      </c>
      <c r="BP1306" s="55" t="str">
        <f t="shared" si="284"/>
        <v/>
      </c>
      <c r="BQ1306" s="55" t="str">
        <f t="shared" si="284"/>
        <v/>
      </c>
      <c r="BR1306" s="1" t="str">
        <f t="shared" si="274"/>
        <v>Base</v>
      </c>
      <c r="BS1306" s="1" t="str">
        <f t="shared" si="275"/>
        <v/>
      </c>
      <c r="BT1306" s="3">
        <f t="shared" si="276"/>
        <v>1</v>
      </c>
      <c r="BU1306" s="11">
        <f t="shared" si="277"/>
        <v>-0.94</v>
      </c>
      <c r="BV1306" s="11">
        <f t="shared" si="278"/>
        <v>-0.88</v>
      </c>
      <c r="BW1306" s="11">
        <f t="shared" si="279"/>
        <v>0</v>
      </c>
      <c r="BX1306" s="9">
        <f t="shared" si="280"/>
        <v>-0.94</v>
      </c>
      <c r="BY1306" s="9">
        <f t="shared" si="281"/>
        <v>-0.88</v>
      </c>
      <c r="BZ1306" s="9">
        <f t="shared" si="282"/>
        <v>2</v>
      </c>
    </row>
    <row r="1307" spans="1:78" ht="15.5" x14ac:dyDescent="0.35">
      <c r="A1307"/>
      <c r="B1307"/>
      <c r="C1307"/>
      <c r="D1307"/>
      <c r="E1307"/>
      <c r="F1307"/>
      <c r="G1307"/>
      <c r="H1307"/>
      <c r="I1307" s="13"/>
      <c r="J1307" s="13"/>
      <c r="K1307" s="13"/>
      <c r="L1307"/>
      <c r="M1307"/>
      <c r="N1307"/>
      <c r="O1307"/>
      <c r="P1307"/>
      <c r="Q1307"/>
      <c r="R1307"/>
      <c r="S1307"/>
      <c r="T1307"/>
      <c r="U1307"/>
      <c r="V1307"/>
      <c r="W1307"/>
      <c r="X1307"/>
      <c r="Y1307"/>
      <c r="Z1307"/>
      <c r="AA1307"/>
      <c r="AB1307"/>
      <c r="AC1307"/>
      <c r="AD1307"/>
      <c r="AE1307"/>
      <c r="AF1307" s="13"/>
      <c r="AG1307" s="13"/>
      <c r="AH1307"/>
      <c r="AI1307"/>
      <c r="AJ1307"/>
      <c r="AK1307"/>
      <c r="AL1307"/>
      <c r="AM1307" s="13"/>
      <c r="AN1307" s="13"/>
      <c r="AO1307"/>
      <c r="AP1307"/>
      <c r="AQ1307"/>
      <c r="AR1307"/>
      <c r="AS1307"/>
      <c r="AT1307" s="12">
        <f>VLOOKUP($BR1307,Tables!$D$14:$I$27,2,FALSE)*W1307</f>
        <v>0</v>
      </c>
      <c r="AU1307" s="12">
        <f>VLOOKUP($BR1307,Tables!$D$14:$I$27,3,FALSE)</f>
        <v>0</v>
      </c>
      <c r="AV1307" s="12">
        <f>VLOOKUP($BR1307,Tables!$D$14:$I$27,4,FALSE)*W1307</f>
        <v>0</v>
      </c>
      <c r="AW1307" s="12">
        <f>VLOOKUP($BR1307,Tables!$D$14:$I$27,5,FALSE)*W1307</f>
        <v>0</v>
      </c>
      <c r="AX1307">
        <f>IF(ISERROR(VLOOKUP(V1307,Tables!$A$2:$B$27,2,FALSE))=TRUE,0,VLOOKUP(V1307,Tables!$A$2:$B$27,2,FALSE))*VLOOKUP(BR1307,Tables!$D$14:$J$24,7,FALSE)</f>
        <v>0</v>
      </c>
      <c r="AY1307">
        <f>IF(ISERROR(VLOOKUP(BS1307,Tables!$A$2:$B$31,2,FALSE))=TRUE,0,VLOOKUP(BS1307,Tables!$A$2:$B$31,2,FALSE))</f>
        <v>0</v>
      </c>
      <c r="AZ1307" s="12">
        <f>VLOOKUP($BR1307,Tables!$D$14:$K$27,8,FALSE)</f>
        <v>0</v>
      </c>
      <c r="BA1307" s="12">
        <f>IF(OR(BR1307="T150",BR1307="HYBT150"),W1307*Tables!$L$23,0)</f>
        <v>0</v>
      </c>
      <c r="BB1307" s="12">
        <f>IF(OR(BR1307="T200",BR1307="HYBT200"),W1307*Tables!$E$24,0)</f>
        <v>0</v>
      </c>
      <c r="BC1307" s="14">
        <f t="shared" si="273"/>
        <v>0</v>
      </c>
      <c r="BD1307" s="55" t="str">
        <f t="shared" si="284"/>
        <v/>
      </c>
      <c r="BE1307" s="55" t="str">
        <f t="shared" si="284"/>
        <v/>
      </c>
      <c r="BF1307" s="55" t="str">
        <f t="shared" si="284"/>
        <v/>
      </c>
      <c r="BG1307" s="55" t="str">
        <f t="shared" si="284"/>
        <v/>
      </c>
      <c r="BH1307" s="55" t="str">
        <f t="shared" si="284"/>
        <v/>
      </c>
      <c r="BI1307" s="55" t="str">
        <f t="shared" si="284"/>
        <v/>
      </c>
      <c r="BJ1307" s="55" t="str">
        <f t="shared" si="284"/>
        <v/>
      </c>
      <c r="BK1307" s="55" t="str">
        <f t="shared" si="284"/>
        <v/>
      </c>
      <c r="BL1307" s="55" t="str">
        <f t="shared" si="284"/>
        <v/>
      </c>
      <c r="BM1307" s="55" t="str">
        <f t="shared" si="284"/>
        <v/>
      </c>
      <c r="BN1307" s="55" t="str">
        <f t="shared" si="284"/>
        <v/>
      </c>
      <c r="BO1307" s="55" t="str">
        <f t="shared" si="284"/>
        <v/>
      </c>
      <c r="BP1307" s="55" t="str">
        <f t="shared" si="284"/>
        <v/>
      </c>
      <c r="BQ1307" s="55" t="str">
        <f t="shared" si="284"/>
        <v/>
      </c>
      <c r="BR1307" s="1" t="str">
        <f t="shared" si="274"/>
        <v>Base</v>
      </c>
      <c r="BS1307" s="1" t="str">
        <f t="shared" si="275"/>
        <v/>
      </c>
      <c r="BT1307" s="3">
        <f t="shared" si="276"/>
        <v>1</v>
      </c>
      <c r="BU1307" s="11">
        <f t="shared" si="277"/>
        <v>-0.94</v>
      </c>
      <c r="BV1307" s="11">
        <f t="shared" si="278"/>
        <v>-0.88</v>
      </c>
      <c r="BW1307" s="11">
        <f t="shared" si="279"/>
        <v>0</v>
      </c>
      <c r="BX1307" s="9">
        <f t="shared" si="280"/>
        <v>-0.94</v>
      </c>
      <c r="BY1307" s="9">
        <f t="shared" si="281"/>
        <v>-0.88</v>
      </c>
      <c r="BZ1307" s="9">
        <f t="shared" si="282"/>
        <v>2</v>
      </c>
    </row>
    <row r="1308" spans="1:78" ht="15.5" x14ac:dyDescent="0.35">
      <c r="A1308"/>
      <c r="B1308"/>
      <c r="C1308"/>
      <c r="D1308"/>
      <c r="E1308"/>
      <c r="F1308"/>
      <c r="G1308"/>
      <c r="H1308"/>
      <c r="I1308" s="13"/>
      <c r="J1308" s="13"/>
      <c r="K1308" s="13"/>
      <c r="L1308"/>
      <c r="M1308"/>
      <c r="N1308"/>
      <c r="O1308"/>
      <c r="P1308"/>
      <c r="Q1308"/>
      <c r="R1308"/>
      <c r="S1308"/>
      <c r="T1308"/>
      <c r="U1308"/>
      <c r="V1308"/>
      <c r="W1308"/>
      <c r="X1308"/>
      <c r="Y1308"/>
      <c r="Z1308"/>
      <c r="AA1308"/>
      <c r="AB1308"/>
      <c r="AC1308"/>
      <c r="AD1308"/>
      <c r="AE1308"/>
      <c r="AF1308" s="13"/>
      <c r="AG1308" s="13"/>
      <c r="AH1308"/>
      <c r="AI1308"/>
      <c r="AJ1308"/>
      <c r="AK1308"/>
      <c r="AL1308"/>
      <c r="AM1308" s="13"/>
      <c r="AN1308" s="13"/>
      <c r="AO1308"/>
      <c r="AP1308"/>
      <c r="AQ1308"/>
      <c r="AR1308"/>
      <c r="AS1308"/>
      <c r="AT1308" s="12">
        <f>VLOOKUP($BR1308,Tables!$D$14:$I$27,2,FALSE)*W1308</f>
        <v>0</v>
      </c>
      <c r="AU1308" s="12">
        <f>VLOOKUP($BR1308,Tables!$D$14:$I$27,3,FALSE)</f>
        <v>0</v>
      </c>
      <c r="AV1308" s="12">
        <f>VLOOKUP($BR1308,Tables!$D$14:$I$27,4,FALSE)*W1308</f>
        <v>0</v>
      </c>
      <c r="AW1308" s="12">
        <f>VLOOKUP($BR1308,Tables!$D$14:$I$27,5,FALSE)*W1308</f>
        <v>0</v>
      </c>
      <c r="AX1308">
        <f>IF(ISERROR(VLOOKUP(V1308,Tables!$A$2:$B$27,2,FALSE))=TRUE,0,VLOOKUP(V1308,Tables!$A$2:$B$27,2,FALSE))*VLOOKUP(BR1308,Tables!$D$14:$J$24,7,FALSE)</f>
        <v>0</v>
      </c>
      <c r="AY1308">
        <f>IF(ISERROR(VLOOKUP(BS1308,Tables!$A$2:$B$31,2,FALSE))=TRUE,0,VLOOKUP(BS1308,Tables!$A$2:$B$31,2,FALSE))</f>
        <v>0</v>
      </c>
      <c r="AZ1308" s="12">
        <f>VLOOKUP($BR1308,Tables!$D$14:$K$27,8,FALSE)</f>
        <v>0</v>
      </c>
      <c r="BA1308" s="12">
        <f>IF(OR(BR1308="T150",BR1308="HYBT150"),W1308*Tables!$L$23,0)</f>
        <v>0</v>
      </c>
      <c r="BB1308" s="12">
        <f>IF(OR(BR1308="T200",BR1308="HYBT200"),W1308*Tables!$E$24,0)</f>
        <v>0</v>
      </c>
      <c r="BC1308" s="14">
        <f t="shared" si="273"/>
        <v>0</v>
      </c>
      <c r="BD1308" s="55" t="str">
        <f t="shared" si="284"/>
        <v/>
      </c>
      <c r="BE1308" s="55" t="str">
        <f t="shared" si="284"/>
        <v/>
      </c>
      <c r="BF1308" s="55" t="str">
        <f t="shared" si="284"/>
        <v/>
      </c>
      <c r="BG1308" s="55" t="str">
        <f t="shared" si="284"/>
        <v/>
      </c>
      <c r="BH1308" s="55" t="str">
        <f t="shared" si="284"/>
        <v/>
      </c>
      <c r="BI1308" s="55" t="str">
        <f t="shared" si="284"/>
        <v/>
      </c>
      <c r="BJ1308" s="55" t="str">
        <f t="shared" si="284"/>
        <v/>
      </c>
      <c r="BK1308" s="55" t="str">
        <f t="shared" si="284"/>
        <v/>
      </c>
      <c r="BL1308" s="55" t="str">
        <f t="shared" si="284"/>
        <v/>
      </c>
      <c r="BM1308" s="55" t="str">
        <f t="shared" si="284"/>
        <v/>
      </c>
      <c r="BN1308" s="55" t="str">
        <f t="shared" si="284"/>
        <v/>
      </c>
      <c r="BO1308" s="55" t="str">
        <f t="shared" si="284"/>
        <v/>
      </c>
      <c r="BP1308" s="55" t="str">
        <f t="shared" si="284"/>
        <v/>
      </c>
      <c r="BQ1308" s="55" t="str">
        <f t="shared" si="284"/>
        <v/>
      </c>
      <c r="BR1308" s="1" t="str">
        <f t="shared" si="274"/>
        <v>Base</v>
      </c>
      <c r="BS1308" s="1" t="str">
        <f t="shared" si="275"/>
        <v/>
      </c>
      <c r="BT1308" s="3">
        <f t="shared" si="276"/>
        <v>1</v>
      </c>
      <c r="BU1308" s="11">
        <f t="shared" si="277"/>
        <v>-0.94</v>
      </c>
      <c r="BV1308" s="11">
        <f t="shared" si="278"/>
        <v>-0.88</v>
      </c>
      <c r="BW1308" s="11">
        <f t="shared" si="279"/>
        <v>0</v>
      </c>
      <c r="BX1308" s="9">
        <f t="shared" si="280"/>
        <v>-0.94</v>
      </c>
      <c r="BY1308" s="9">
        <f t="shared" si="281"/>
        <v>-0.88</v>
      </c>
      <c r="BZ1308" s="9">
        <f t="shared" si="282"/>
        <v>2</v>
      </c>
    </row>
    <row r="1309" spans="1:78" ht="15.5" x14ac:dyDescent="0.35">
      <c r="A1309"/>
      <c r="B1309"/>
      <c r="C1309"/>
      <c r="D1309"/>
      <c r="E1309"/>
      <c r="F1309"/>
      <c r="G1309"/>
      <c r="H1309"/>
      <c r="I1309" s="13"/>
      <c r="J1309" s="13"/>
      <c r="K1309" s="13"/>
      <c r="L1309"/>
      <c r="M1309"/>
      <c r="N1309"/>
      <c r="O1309"/>
      <c r="P1309"/>
      <c r="Q1309"/>
      <c r="R1309"/>
      <c r="S1309"/>
      <c r="T1309"/>
      <c r="U1309"/>
      <c r="V1309"/>
      <c r="W1309"/>
      <c r="X1309"/>
      <c r="Y1309"/>
      <c r="Z1309"/>
      <c r="AA1309"/>
      <c r="AB1309"/>
      <c r="AC1309"/>
      <c r="AD1309"/>
      <c r="AE1309"/>
      <c r="AF1309" s="13"/>
      <c r="AG1309" s="13"/>
      <c r="AH1309"/>
      <c r="AI1309"/>
      <c r="AJ1309"/>
      <c r="AK1309"/>
      <c r="AL1309"/>
      <c r="AM1309" s="13"/>
      <c r="AN1309" s="13"/>
      <c r="AO1309"/>
      <c r="AP1309"/>
      <c r="AQ1309"/>
      <c r="AR1309"/>
      <c r="AS1309"/>
      <c r="AT1309" s="12">
        <f>VLOOKUP($BR1309,Tables!$D$14:$I$27,2,FALSE)*W1309</f>
        <v>0</v>
      </c>
      <c r="AU1309" s="12">
        <f>VLOOKUP($BR1309,Tables!$D$14:$I$27,3,FALSE)</f>
        <v>0</v>
      </c>
      <c r="AV1309" s="12">
        <f>VLOOKUP($BR1309,Tables!$D$14:$I$27,4,FALSE)*W1309</f>
        <v>0</v>
      </c>
      <c r="AW1309" s="12">
        <f>VLOOKUP($BR1309,Tables!$D$14:$I$27,5,FALSE)*W1309</f>
        <v>0</v>
      </c>
      <c r="AX1309">
        <f>IF(ISERROR(VLOOKUP(V1309,Tables!$A$2:$B$27,2,FALSE))=TRUE,0,VLOOKUP(V1309,Tables!$A$2:$B$27,2,FALSE))*VLOOKUP(BR1309,Tables!$D$14:$J$24,7,FALSE)</f>
        <v>0</v>
      </c>
      <c r="AY1309">
        <f>IF(ISERROR(VLOOKUP(BS1309,Tables!$A$2:$B$31,2,FALSE))=TRUE,0,VLOOKUP(BS1309,Tables!$A$2:$B$31,2,FALSE))</f>
        <v>0</v>
      </c>
      <c r="AZ1309" s="12">
        <f>VLOOKUP($BR1309,Tables!$D$14:$K$27,8,FALSE)</f>
        <v>0</v>
      </c>
      <c r="BA1309" s="12">
        <f>IF(OR(BR1309="T150",BR1309="HYBT150"),W1309*Tables!$L$23,0)</f>
        <v>0</v>
      </c>
      <c r="BB1309" s="12">
        <f>IF(OR(BR1309="T200",BR1309="HYBT200"),W1309*Tables!$E$24,0)</f>
        <v>0</v>
      </c>
      <c r="BC1309" s="14">
        <f t="shared" si="273"/>
        <v>0</v>
      </c>
      <c r="BD1309" s="55" t="str">
        <f t="shared" si="284"/>
        <v/>
      </c>
      <c r="BE1309" s="55" t="str">
        <f t="shared" si="284"/>
        <v/>
      </c>
      <c r="BF1309" s="55" t="str">
        <f t="shared" si="284"/>
        <v/>
      </c>
      <c r="BG1309" s="55" t="str">
        <f t="shared" si="284"/>
        <v/>
      </c>
      <c r="BH1309" s="55" t="str">
        <f t="shared" si="284"/>
        <v/>
      </c>
      <c r="BI1309" s="55" t="str">
        <f t="shared" si="284"/>
        <v/>
      </c>
      <c r="BJ1309" s="55" t="str">
        <f t="shared" si="284"/>
        <v/>
      </c>
      <c r="BK1309" s="55" t="str">
        <f t="shared" si="284"/>
        <v/>
      </c>
      <c r="BL1309" s="55" t="str">
        <f t="shared" si="284"/>
        <v/>
      </c>
      <c r="BM1309" s="55" t="str">
        <f t="shared" si="284"/>
        <v/>
      </c>
      <c r="BN1309" s="55" t="str">
        <f t="shared" si="284"/>
        <v/>
      </c>
      <c r="BO1309" s="55" t="str">
        <f t="shared" si="284"/>
        <v/>
      </c>
      <c r="BP1309" s="55" t="str">
        <f t="shared" si="284"/>
        <v/>
      </c>
      <c r="BQ1309" s="55" t="str">
        <f t="shared" si="284"/>
        <v/>
      </c>
      <c r="BR1309" s="1" t="str">
        <f t="shared" si="274"/>
        <v>Base</v>
      </c>
      <c r="BS1309" s="1" t="str">
        <f t="shared" si="275"/>
        <v/>
      </c>
      <c r="BT1309" s="3">
        <f t="shared" si="276"/>
        <v>1</v>
      </c>
      <c r="BU1309" s="11">
        <f t="shared" si="277"/>
        <v>-0.94</v>
      </c>
      <c r="BV1309" s="11">
        <f t="shared" si="278"/>
        <v>-0.88</v>
      </c>
      <c r="BW1309" s="11">
        <f t="shared" si="279"/>
        <v>0</v>
      </c>
      <c r="BX1309" s="9">
        <f t="shared" si="280"/>
        <v>-0.94</v>
      </c>
      <c r="BY1309" s="9">
        <f t="shared" si="281"/>
        <v>-0.88</v>
      </c>
      <c r="BZ1309" s="9">
        <f t="shared" si="282"/>
        <v>2</v>
      </c>
    </row>
    <row r="1310" spans="1:78" ht="15.5" x14ac:dyDescent="0.35">
      <c r="A1310"/>
      <c r="B1310"/>
      <c r="C1310"/>
      <c r="D1310"/>
      <c r="E1310"/>
      <c r="F1310"/>
      <c r="G1310"/>
      <c r="H1310"/>
      <c r="I1310" s="13"/>
      <c r="J1310" s="13"/>
      <c r="K1310" s="13"/>
      <c r="L1310"/>
      <c r="M1310"/>
      <c r="N1310"/>
      <c r="O1310"/>
      <c r="P1310"/>
      <c r="Q1310"/>
      <c r="R1310"/>
      <c r="S1310"/>
      <c r="T1310"/>
      <c r="U1310"/>
      <c r="V1310"/>
      <c r="W1310"/>
      <c r="X1310"/>
      <c r="Y1310"/>
      <c r="Z1310"/>
      <c r="AA1310"/>
      <c r="AB1310"/>
      <c r="AC1310"/>
      <c r="AD1310"/>
      <c r="AE1310"/>
      <c r="AF1310" s="13"/>
      <c r="AG1310" s="13"/>
      <c r="AH1310"/>
      <c r="AI1310"/>
      <c r="AJ1310"/>
      <c r="AK1310"/>
      <c r="AL1310"/>
      <c r="AM1310" s="13"/>
      <c r="AN1310" s="13"/>
      <c r="AO1310"/>
      <c r="AP1310"/>
      <c r="AQ1310"/>
      <c r="AR1310"/>
      <c r="AS1310"/>
      <c r="AT1310" s="12">
        <f>VLOOKUP($BR1310,Tables!$D$14:$I$27,2,FALSE)*W1310</f>
        <v>0</v>
      </c>
      <c r="AU1310" s="12">
        <f>VLOOKUP($BR1310,Tables!$D$14:$I$27,3,FALSE)</f>
        <v>0</v>
      </c>
      <c r="AV1310" s="12">
        <f>VLOOKUP($BR1310,Tables!$D$14:$I$27,4,FALSE)*W1310</f>
        <v>0</v>
      </c>
      <c r="AW1310" s="12">
        <f>VLOOKUP($BR1310,Tables!$D$14:$I$27,5,FALSE)*W1310</f>
        <v>0</v>
      </c>
      <c r="AX1310">
        <f>IF(ISERROR(VLOOKUP(V1310,Tables!$A$2:$B$27,2,FALSE))=TRUE,0,VLOOKUP(V1310,Tables!$A$2:$B$27,2,FALSE))*VLOOKUP(BR1310,Tables!$D$14:$J$24,7,FALSE)</f>
        <v>0</v>
      </c>
      <c r="AY1310">
        <f>IF(ISERROR(VLOOKUP(BS1310,Tables!$A$2:$B$31,2,FALSE))=TRUE,0,VLOOKUP(BS1310,Tables!$A$2:$B$31,2,FALSE))</f>
        <v>0</v>
      </c>
      <c r="AZ1310" s="12">
        <f>VLOOKUP($BR1310,Tables!$D$14:$K$27,8,FALSE)</f>
        <v>0</v>
      </c>
      <c r="BA1310" s="12">
        <f>IF(OR(BR1310="T150",BR1310="HYBT150"),W1310*Tables!$L$23,0)</f>
        <v>0</v>
      </c>
      <c r="BB1310" s="12">
        <f>IF(OR(BR1310="T200",BR1310="HYBT200"),W1310*Tables!$E$24,0)</f>
        <v>0</v>
      </c>
      <c r="BC1310" s="14">
        <f t="shared" si="273"/>
        <v>0</v>
      </c>
      <c r="BD1310" s="55" t="str">
        <f t="shared" si="284"/>
        <v/>
      </c>
      <c r="BE1310" s="55" t="str">
        <f t="shared" si="284"/>
        <v/>
      </c>
      <c r="BF1310" s="55" t="str">
        <f t="shared" si="284"/>
        <v/>
      </c>
      <c r="BG1310" s="55" t="str">
        <f t="shared" si="284"/>
        <v/>
      </c>
      <c r="BH1310" s="55" t="str">
        <f t="shared" si="284"/>
        <v/>
      </c>
      <c r="BI1310" s="55" t="str">
        <f t="shared" si="284"/>
        <v/>
      </c>
      <c r="BJ1310" s="55" t="str">
        <f t="shared" si="284"/>
        <v/>
      </c>
      <c r="BK1310" s="55" t="str">
        <f t="shared" si="284"/>
        <v/>
      </c>
      <c r="BL1310" s="55" t="str">
        <f t="shared" si="284"/>
        <v/>
      </c>
      <c r="BM1310" s="55" t="str">
        <f t="shared" si="284"/>
        <v/>
      </c>
      <c r="BN1310" s="55" t="str">
        <f t="shared" si="284"/>
        <v/>
      </c>
      <c r="BO1310" s="55" t="str">
        <f t="shared" si="284"/>
        <v/>
      </c>
      <c r="BP1310" s="55" t="str">
        <f t="shared" si="284"/>
        <v/>
      </c>
      <c r="BQ1310" s="55" t="str">
        <f t="shared" si="284"/>
        <v/>
      </c>
      <c r="BR1310" s="1" t="str">
        <f t="shared" si="274"/>
        <v>Base</v>
      </c>
      <c r="BS1310" s="1" t="str">
        <f t="shared" si="275"/>
        <v/>
      </c>
      <c r="BT1310" s="3">
        <f t="shared" si="276"/>
        <v>1</v>
      </c>
      <c r="BU1310" s="11">
        <f t="shared" si="277"/>
        <v>-0.94</v>
      </c>
      <c r="BV1310" s="11">
        <f t="shared" si="278"/>
        <v>-0.88</v>
      </c>
      <c r="BW1310" s="11">
        <f t="shared" si="279"/>
        <v>0</v>
      </c>
      <c r="BX1310" s="9">
        <f t="shared" si="280"/>
        <v>-0.94</v>
      </c>
      <c r="BY1310" s="9">
        <f t="shared" si="281"/>
        <v>-0.88</v>
      </c>
      <c r="BZ1310" s="9">
        <f t="shared" si="282"/>
        <v>2</v>
      </c>
    </row>
    <row r="1311" spans="1:78" ht="15.5" x14ac:dyDescent="0.35">
      <c r="A1311"/>
      <c r="B1311"/>
      <c r="C1311"/>
      <c r="D1311"/>
      <c r="E1311"/>
      <c r="F1311"/>
      <c r="G1311"/>
      <c r="H1311"/>
      <c r="I1311" s="13"/>
      <c r="J1311" s="13"/>
      <c r="K1311" s="13"/>
      <c r="L1311"/>
      <c r="M1311"/>
      <c r="N1311"/>
      <c r="O1311"/>
      <c r="P1311"/>
      <c r="Q1311"/>
      <c r="R1311"/>
      <c r="S1311"/>
      <c r="T1311"/>
      <c r="U1311"/>
      <c r="V1311"/>
      <c r="W1311"/>
      <c r="X1311"/>
      <c r="Y1311"/>
      <c r="Z1311"/>
      <c r="AA1311"/>
      <c r="AB1311"/>
      <c r="AC1311"/>
      <c r="AD1311"/>
      <c r="AE1311"/>
      <c r="AF1311" s="13"/>
      <c r="AG1311" s="13"/>
      <c r="AH1311"/>
      <c r="AI1311"/>
      <c r="AJ1311"/>
      <c r="AK1311"/>
      <c r="AL1311"/>
      <c r="AM1311" s="13"/>
      <c r="AN1311" s="13"/>
      <c r="AO1311"/>
      <c r="AP1311"/>
      <c r="AQ1311"/>
      <c r="AR1311"/>
      <c r="AS1311"/>
      <c r="AT1311" s="12">
        <f>VLOOKUP($BR1311,Tables!$D$14:$I$27,2,FALSE)*W1311</f>
        <v>0</v>
      </c>
      <c r="AU1311" s="12">
        <f>VLOOKUP($BR1311,Tables!$D$14:$I$27,3,FALSE)</f>
        <v>0</v>
      </c>
      <c r="AV1311" s="12">
        <f>VLOOKUP($BR1311,Tables!$D$14:$I$27,4,FALSE)*W1311</f>
        <v>0</v>
      </c>
      <c r="AW1311" s="12">
        <f>VLOOKUP($BR1311,Tables!$D$14:$I$27,5,FALSE)*W1311</f>
        <v>0</v>
      </c>
      <c r="AX1311">
        <f>IF(ISERROR(VLOOKUP(V1311,Tables!$A$2:$B$27,2,FALSE))=TRUE,0,VLOOKUP(V1311,Tables!$A$2:$B$27,2,FALSE))*VLOOKUP(BR1311,Tables!$D$14:$J$24,7,FALSE)</f>
        <v>0</v>
      </c>
      <c r="AY1311">
        <f>IF(ISERROR(VLOOKUP(BS1311,Tables!$A$2:$B$31,2,FALSE))=TRUE,0,VLOOKUP(BS1311,Tables!$A$2:$B$31,2,FALSE))</f>
        <v>0</v>
      </c>
      <c r="AZ1311" s="12">
        <f>VLOOKUP($BR1311,Tables!$D$14:$K$27,8,FALSE)</f>
        <v>0</v>
      </c>
      <c r="BA1311" s="12">
        <f>IF(OR(BR1311="T150",BR1311="HYBT150"),W1311*Tables!$L$23,0)</f>
        <v>0</v>
      </c>
      <c r="BB1311" s="12">
        <f>IF(OR(BR1311="T200",BR1311="HYBT200"),W1311*Tables!$E$24,0)</f>
        <v>0</v>
      </c>
      <c r="BC1311" s="14">
        <f t="shared" si="273"/>
        <v>0</v>
      </c>
      <c r="BD1311" s="55" t="str">
        <f t="shared" si="284"/>
        <v/>
      </c>
      <c r="BE1311" s="55" t="str">
        <f t="shared" si="284"/>
        <v/>
      </c>
      <c r="BF1311" s="55" t="str">
        <f t="shared" si="284"/>
        <v/>
      </c>
      <c r="BG1311" s="55" t="str">
        <f t="shared" si="284"/>
        <v/>
      </c>
      <c r="BH1311" s="55" t="str">
        <f t="shared" si="284"/>
        <v/>
      </c>
      <c r="BI1311" s="55" t="str">
        <f t="shared" si="284"/>
        <v/>
      </c>
      <c r="BJ1311" s="55" t="str">
        <f t="shared" si="284"/>
        <v/>
      </c>
      <c r="BK1311" s="55" t="str">
        <f t="shared" si="284"/>
        <v/>
      </c>
      <c r="BL1311" s="55" t="str">
        <f t="shared" si="284"/>
        <v/>
      </c>
      <c r="BM1311" s="55" t="str">
        <f t="shared" si="284"/>
        <v/>
      </c>
      <c r="BN1311" s="55" t="str">
        <f t="shared" si="284"/>
        <v/>
      </c>
      <c r="BO1311" s="55" t="str">
        <f t="shared" si="284"/>
        <v/>
      </c>
      <c r="BP1311" s="55" t="str">
        <f t="shared" si="284"/>
        <v/>
      </c>
      <c r="BQ1311" s="55" t="str">
        <f t="shared" si="284"/>
        <v/>
      </c>
      <c r="BR1311" s="1" t="str">
        <f t="shared" si="274"/>
        <v>Base</v>
      </c>
      <c r="BS1311" s="1" t="str">
        <f t="shared" si="275"/>
        <v/>
      </c>
      <c r="BT1311" s="3">
        <f t="shared" si="276"/>
        <v>1</v>
      </c>
      <c r="BU1311" s="11">
        <f t="shared" si="277"/>
        <v>-0.94</v>
      </c>
      <c r="BV1311" s="11">
        <f t="shared" si="278"/>
        <v>-0.88</v>
      </c>
      <c r="BW1311" s="11">
        <f t="shared" si="279"/>
        <v>0</v>
      </c>
      <c r="BX1311" s="9">
        <f t="shared" si="280"/>
        <v>-0.94</v>
      </c>
      <c r="BY1311" s="9">
        <f t="shared" si="281"/>
        <v>-0.88</v>
      </c>
      <c r="BZ1311" s="9">
        <f t="shared" si="282"/>
        <v>2</v>
      </c>
    </row>
    <row r="1312" spans="1:78" ht="15.5" x14ac:dyDescent="0.35">
      <c r="A1312"/>
      <c r="B1312"/>
      <c r="C1312"/>
      <c r="D1312"/>
      <c r="E1312"/>
      <c r="F1312"/>
      <c r="G1312"/>
      <c r="H1312"/>
      <c r="I1312" s="13"/>
      <c r="J1312" s="13"/>
      <c r="K1312" s="13"/>
      <c r="L1312"/>
      <c r="M1312"/>
      <c r="N1312"/>
      <c r="O1312"/>
      <c r="P1312"/>
      <c r="Q1312"/>
      <c r="R1312"/>
      <c r="S1312"/>
      <c r="T1312"/>
      <c r="U1312"/>
      <c r="V1312"/>
      <c r="W1312"/>
      <c r="X1312"/>
      <c r="Y1312"/>
      <c r="Z1312"/>
      <c r="AA1312"/>
      <c r="AB1312"/>
      <c r="AC1312"/>
      <c r="AD1312"/>
      <c r="AE1312"/>
      <c r="AF1312" s="13"/>
      <c r="AG1312" s="13"/>
      <c r="AH1312"/>
      <c r="AI1312"/>
      <c r="AJ1312"/>
      <c r="AK1312"/>
      <c r="AL1312"/>
      <c r="AM1312" s="13"/>
      <c r="AN1312" s="13"/>
      <c r="AO1312"/>
      <c r="AP1312"/>
      <c r="AQ1312"/>
      <c r="AR1312"/>
      <c r="AS1312"/>
      <c r="AT1312" s="12">
        <f>VLOOKUP($BR1312,Tables!$D$14:$I$27,2,FALSE)*W1312</f>
        <v>0</v>
      </c>
      <c r="AU1312" s="12">
        <f>VLOOKUP($BR1312,Tables!$D$14:$I$27,3,FALSE)</f>
        <v>0</v>
      </c>
      <c r="AV1312" s="12">
        <f>VLOOKUP($BR1312,Tables!$D$14:$I$27,4,FALSE)*W1312</f>
        <v>0</v>
      </c>
      <c r="AW1312" s="12">
        <f>VLOOKUP($BR1312,Tables!$D$14:$I$27,5,FALSE)*W1312</f>
        <v>0</v>
      </c>
      <c r="AX1312">
        <f>IF(ISERROR(VLOOKUP(V1312,Tables!$A$2:$B$27,2,FALSE))=TRUE,0,VLOOKUP(V1312,Tables!$A$2:$B$27,2,FALSE))*VLOOKUP(BR1312,Tables!$D$14:$J$24,7,FALSE)</f>
        <v>0</v>
      </c>
      <c r="AY1312">
        <f>IF(ISERROR(VLOOKUP(BS1312,Tables!$A$2:$B$31,2,FALSE))=TRUE,0,VLOOKUP(BS1312,Tables!$A$2:$B$31,2,FALSE))</f>
        <v>0</v>
      </c>
      <c r="AZ1312" s="12">
        <f>VLOOKUP($BR1312,Tables!$D$14:$K$27,8,FALSE)</f>
        <v>0</v>
      </c>
      <c r="BA1312" s="12">
        <f>IF(OR(BR1312="T150",BR1312="HYBT150"),W1312*Tables!$L$23,0)</f>
        <v>0</v>
      </c>
      <c r="BB1312" s="12">
        <f>IF(OR(BR1312="T200",BR1312="HYBT200"),W1312*Tables!$E$24,0)</f>
        <v>0</v>
      </c>
      <c r="BC1312" s="14">
        <f t="shared" si="273"/>
        <v>0</v>
      </c>
      <c r="BD1312" s="55" t="str">
        <f t="shared" si="284"/>
        <v/>
      </c>
      <c r="BE1312" s="55" t="str">
        <f t="shared" si="284"/>
        <v/>
      </c>
      <c r="BF1312" s="55" t="str">
        <f t="shared" si="284"/>
        <v/>
      </c>
      <c r="BG1312" s="55" t="str">
        <f t="shared" si="284"/>
        <v/>
      </c>
      <c r="BH1312" s="55" t="str">
        <f t="shared" si="284"/>
        <v/>
      </c>
      <c r="BI1312" s="55" t="str">
        <f t="shared" si="284"/>
        <v/>
      </c>
      <c r="BJ1312" s="55" t="str">
        <f t="shared" si="284"/>
        <v/>
      </c>
      <c r="BK1312" s="55" t="str">
        <f t="shared" si="284"/>
        <v/>
      </c>
      <c r="BL1312" s="55" t="str">
        <f t="shared" si="284"/>
        <v/>
      </c>
      <c r="BM1312" s="55" t="str">
        <f t="shared" si="284"/>
        <v/>
      </c>
      <c r="BN1312" s="55" t="str">
        <f t="shared" si="284"/>
        <v/>
      </c>
      <c r="BO1312" s="55" t="str">
        <f t="shared" si="284"/>
        <v/>
      </c>
      <c r="BP1312" s="55" t="str">
        <f t="shared" si="284"/>
        <v/>
      </c>
      <c r="BQ1312" s="55" t="str">
        <f t="shared" si="284"/>
        <v/>
      </c>
      <c r="BR1312" s="1" t="str">
        <f t="shared" si="274"/>
        <v>Base</v>
      </c>
      <c r="BS1312" s="1" t="str">
        <f t="shared" si="275"/>
        <v/>
      </c>
      <c r="BT1312" s="3">
        <f t="shared" si="276"/>
        <v>1</v>
      </c>
      <c r="BU1312" s="11">
        <f t="shared" si="277"/>
        <v>-0.94</v>
      </c>
      <c r="BV1312" s="11">
        <f t="shared" si="278"/>
        <v>-0.88</v>
      </c>
      <c r="BW1312" s="11">
        <f t="shared" si="279"/>
        <v>0</v>
      </c>
      <c r="BX1312" s="9">
        <f t="shared" si="280"/>
        <v>-0.94</v>
      </c>
      <c r="BY1312" s="9">
        <f t="shared" si="281"/>
        <v>-0.88</v>
      </c>
      <c r="BZ1312" s="9">
        <f t="shared" si="282"/>
        <v>2</v>
      </c>
    </row>
    <row r="1313" spans="1:78" ht="15.5" x14ac:dyDescent="0.35">
      <c r="A1313"/>
      <c r="B1313"/>
      <c r="C1313"/>
      <c r="D1313"/>
      <c r="E1313"/>
      <c r="F1313"/>
      <c r="G1313"/>
      <c r="H1313"/>
      <c r="I1313" s="13"/>
      <c r="J1313" s="13"/>
      <c r="K1313" s="13"/>
      <c r="L1313"/>
      <c r="M1313"/>
      <c r="N1313"/>
      <c r="O1313"/>
      <c r="P1313"/>
      <c r="Q1313"/>
      <c r="R1313"/>
      <c r="S1313"/>
      <c r="T1313"/>
      <c r="U1313"/>
      <c r="V1313"/>
      <c r="W1313"/>
      <c r="X1313"/>
      <c r="Y1313"/>
      <c r="Z1313"/>
      <c r="AA1313"/>
      <c r="AB1313"/>
      <c r="AC1313"/>
      <c r="AD1313"/>
      <c r="AE1313"/>
      <c r="AF1313" s="13"/>
      <c r="AG1313" s="13"/>
      <c r="AH1313"/>
      <c r="AI1313"/>
      <c r="AJ1313"/>
      <c r="AK1313"/>
      <c r="AL1313"/>
      <c r="AM1313" s="13"/>
      <c r="AN1313" s="13"/>
      <c r="AO1313"/>
      <c r="AP1313"/>
      <c r="AQ1313"/>
      <c r="AR1313"/>
      <c r="AS1313"/>
      <c r="AT1313" s="12">
        <f>VLOOKUP($BR1313,Tables!$D$14:$I$27,2,FALSE)*W1313</f>
        <v>0</v>
      </c>
      <c r="AU1313" s="12">
        <f>VLOOKUP($BR1313,Tables!$D$14:$I$27,3,FALSE)</f>
        <v>0</v>
      </c>
      <c r="AV1313" s="12">
        <f>VLOOKUP($BR1313,Tables!$D$14:$I$27,4,FALSE)*W1313</f>
        <v>0</v>
      </c>
      <c r="AW1313" s="12">
        <f>VLOOKUP($BR1313,Tables!$D$14:$I$27,5,FALSE)*W1313</f>
        <v>0</v>
      </c>
      <c r="AX1313">
        <f>IF(ISERROR(VLOOKUP(V1313,Tables!$A$2:$B$27,2,FALSE))=TRUE,0,VLOOKUP(V1313,Tables!$A$2:$B$27,2,FALSE))*VLOOKUP(BR1313,Tables!$D$14:$J$24,7,FALSE)</f>
        <v>0</v>
      </c>
      <c r="AY1313">
        <f>IF(ISERROR(VLOOKUP(BS1313,Tables!$A$2:$B$31,2,FALSE))=TRUE,0,VLOOKUP(BS1313,Tables!$A$2:$B$31,2,FALSE))</f>
        <v>0</v>
      </c>
      <c r="AZ1313" s="12">
        <f>VLOOKUP($BR1313,Tables!$D$14:$K$27,8,FALSE)</f>
        <v>0</v>
      </c>
      <c r="BA1313" s="12">
        <f>IF(OR(BR1313="T150",BR1313="HYBT150"),W1313*Tables!$L$23,0)</f>
        <v>0</v>
      </c>
      <c r="BB1313" s="12">
        <f>IF(OR(BR1313="T200",BR1313="HYBT200"),W1313*Tables!$E$24,0)</f>
        <v>0</v>
      </c>
      <c r="BC1313" s="14">
        <f t="shared" si="273"/>
        <v>0</v>
      </c>
      <c r="BD1313" s="55" t="str">
        <f t="shared" si="284"/>
        <v/>
      </c>
      <c r="BE1313" s="55" t="str">
        <f t="shared" si="284"/>
        <v/>
      </c>
      <c r="BF1313" s="55" t="str">
        <f t="shared" si="284"/>
        <v/>
      </c>
      <c r="BG1313" s="55" t="str">
        <f t="shared" si="284"/>
        <v/>
      </c>
      <c r="BH1313" s="55" t="str">
        <f t="shared" si="284"/>
        <v/>
      </c>
      <c r="BI1313" s="55" t="str">
        <f t="shared" si="284"/>
        <v/>
      </c>
      <c r="BJ1313" s="55" t="str">
        <f t="shared" si="284"/>
        <v/>
      </c>
      <c r="BK1313" s="55" t="str">
        <f t="shared" si="284"/>
        <v/>
      </c>
      <c r="BL1313" s="55" t="str">
        <f t="shared" si="284"/>
        <v/>
      </c>
      <c r="BM1313" s="55" t="str">
        <f t="shared" si="284"/>
        <v/>
      </c>
      <c r="BN1313" s="55" t="str">
        <f t="shared" si="284"/>
        <v/>
      </c>
      <c r="BO1313" s="55" t="str">
        <f t="shared" si="284"/>
        <v/>
      </c>
      <c r="BP1313" s="55" t="str">
        <f t="shared" si="284"/>
        <v/>
      </c>
      <c r="BQ1313" s="55" t="str">
        <f t="shared" si="284"/>
        <v/>
      </c>
      <c r="BR1313" s="1" t="str">
        <f t="shared" si="274"/>
        <v>Base</v>
      </c>
      <c r="BS1313" s="1" t="str">
        <f t="shared" si="275"/>
        <v/>
      </c>
      <c r="BT1313" s="3">
        <f t="shared" si="276"/>
        <v>1</v>
      </c>
      <c r="BU1313" s="11">
        <f t="shared" si="277"/>
        <v>-0.94</v>
      </c>
      <c r="BV1313" s="11">
        <f t="shared" si="278"/>
        <v>-0.88</v>
      </c>
      <c r="BW1313" s="11">
        <f t="shared" si="279"/>
        <v>0</v>
      </c>
      <c r="BX1313" s="9">
        <f t="shared" si="280"/>
        <v>-0.94</v>
      </c>
      <c r="BY1313" s="9">
        <f t="shared" si="281"/>
        <v>-0.88</v>
      </c>
      <c r="BZ1313" s="9">
        <f t="shared" si="282"/>
        <v>2</v>
      </c>
    </row>
    <row r="1314" spans="1:78" ht="15.5" x14ac:dyDescent="0.35">
      <c r="A1314"/>
      <c r="B1314"/>
      <c r="C1314"/>
      <c r="D1314"/>
      <c r="E1314"/>
      <c r="F1314"/>
      <c r="G1314"/>
      <c r="H1314"/>
      <c r="I1314" s="13"/>
      <c r="J1314" s="13"/>
      <c r="K1314" s="13"/>
      <c r="L1314"/>
      <c r="M1314"/>
      <c r="N1314"/>
      <c r="O1314"/>
      <c r="P1314"/>
      <c r="Q1314"/>
      <c r="R1314"/>
      <c r="S1314"/>
      <c r="T1314"/>
      <c r="U1314"/>
      <c r="V1314"/>
      <c r="W1314"/>
      <c r="X1314"/>
      <c r="Y1314"/>
      <c r="Z1314"/>
      <c r="AA1314"/>
      <c r="AB1314"/>
      <c r="AC1314"/>
      <c r="AD1314"/>
      <c r="AE1314"/>
      <c r="AF1314" s="13"/>
      <c r="AG1314" s="13"/>
      <c r="AH1314"/>
      <c r="AI1314"/>
      <c r="AJ1314"/>
      <c r="AK1314"/>
      <c r="AL1314"/>
      <c r="AM1314" s="13"/>
      <c r="AN1314" s="13"/>
      <c r="AO1314"/>
      <c r="AP1314"/>
      <c r="AQ1314"/>
      <c r="AR1314"/>
      <c r="AS1314"/>
      <c r="AT1314" s="12">
        <f>VLOOKUP($BR1314,Tables!$D$14:$I$27,2,FALSE)*W1314</f>
        <v>0</v>
      </c>
      <c r="AU1314" s="12">
        <f>VLOOKUP($BR1314,Tables!$D$14:$I$27,3,FALSE)</f>
        <v>0</v>
      </c>
      <c r="AV1314" s="12">
        <f>VLOOKUP($BR1314,Tables!$D$14:$I$27,4,FALSE)*W1314</f>
        <v>0</v>
      </c>
      <c r="AW1314" s="12">
        <f>VLOOKUP($BR1314,Tables!$D$14:$I$27,5,FALSE)*W1314</f>
        <v>0</v>
      </c>
      <c r="AX1314">
        <f>IF(ISERROR(VLOOKUP(V1314,Tables!$A$2:$B$27,2,FALSE))=TRUE,0,VLOOKUP(V1314,Tables!$A$2:$B$27,2,FALSE))*VLOOKUP(BR1314,Tables!$D$14:$J$24,7,FALSE)</f>
        <v>0</v>
      </c>
      <c r="AY1314">
        <f>IF(ISERROR(VLOOKUP(BS1314,Tables!$A$2:$B$31,2,FALSE))=TRUE,0,VLOOKUP(BS1314,Tables!$A$2:$B$31,2,FALSE))</f>
        <v>0</v>
      </c>
      <c r="AZ1314" s="12">
        <f>VLOOKUP($BR1314,Tables!$D$14:$K$27,8,FALSE)</f>
        <v>0</v>
      </c>
      <c r="BA1314" s="12">
        <f>IF(OR(BR1314="T150",BR1314="HYBT150"),W1314*Tables!$L$23,0)</f>
        <v>0</v>
      </c>
      <c r="BB1314" s="12">
        <f>IF(OR(BR1314="T200",BR1314="HYBT200"),W1314*Tables!$E$24,0)</f>
        <v>0</v>
      </c>
      <c r="BC1314" s="14">
        <f t="shared" si="273"/>
        <v>0</v>
      </c>
      <c r="BD1314" s="55" t="str">
        <f t="shared" si="284"/>
        <v/>
      </c>
      <c r="BE1314" s="55" t="str">
        <f t="shared" si="284"/>
        <v/>
      </c>
      <c r="BF1314" s="55" t="str">
        <f t="shared" si="284"/>
        <v/>
      </c>
      <c r="BG1314" s="55" t="str">
        <f t="shared" si="284"/>
        <v/>
      </c>
      <c r="BH1314" s="55" t="str">
        <f t="shared" si="284"/>
        <v/>
      </c>
      <c r="BI1314" s="55" t="str">
        <f t="shared" si="284"/>
        <v/>
      </c>
      <c r="BJ1314" s="55" t="str">
        <f t="shared" si="284"/>
        <v/>
      </c>
      <c r="BK1314" s="55" t="str">
        <f t="shared" si="284"/>
        <v/>
      </c>
      <c r="BL1314" s="55" t="str">
        <f t="shared" si="284"/>
        <v/>
      </c>
      <c r="BM1314" s="55" t="str">
        <f t="shared" si="284"/>
        <v/>
      </c>
      <c r="BN1314" s="55" t="str">
        <f t="shared" si="284"/>
        <v/>
      </c>
      <c r="BO1314" s="55" t="str">
        <f t="shared" si="284"/>
        <v/>
      </c>
      <c r="BP1314" s="55" t="str">
        <f t="shared" si="284"/>
        <v/>
      </c>
      <c r="BQ1314" s="55" t="str">
        <f t="shared" si="284"/>
        <v/>
      </c>
      <c r="BR1314" s="1" t="str">
        <f t="shared" si="274"/>
        <v>Base</v>
      </c>
      <c r="BS1314" s="1" t="str">
        <f t="shared" si="275"/>
        <v/>
      </c>
      <c r="BT1314" s="3">
        <f t="shared" si="276"/>
        <v>1</v>
      </c>
      <c r="BU1314" s="11">
        <f t="shared" si="277"/>
        <v>-0.94</v>
      </c>
      <c r="BV1314" s="11">
        <f t="shared" si="278"/>
        <v>-0.88</v>
      </c>
      <c r="BW1314" s="11">
        <f t="shared" si="279"/>
        <v>0</v>
      </c>
      <c r="BX1314" s="9">
        <f t="shared" si="280"/>
        <v>-0.94</v>
      </c>
      <c r="BY1314" s="9">
        <f t="shared" si="281"/>
        <v>-0.88</v>
      </c>
      <c r="BZ1314" s="9">
        <f t="shared" si="282"/>
        <v>2</v>
      </c>
    </row>
    <row r="1315" spans="1:78" ht="15.5" x14ac:dyDescent="0.35">
      <c r="A1315"/>
      <c r="B1315"/>
      <c r="C1315"/>
      <c r="D1315"/>
      <c r="E1315"/>
      <c r="F1315"/>
      <c r="G1315"/>
      <c r="H1315"/>
      <c r="I1315" s="13"/>
      <c r="J1315" s="13"/>
      <c r="K1315" s="13"/>
      <c r="L1315"/>
      <c r="M1315"/>
      <c r="N1315"/>
      <c r="O1315"/>
      <c r="P1315"/>
      <c r="Q1315"/>
      <c r="R1315"/>
      <c r="S1315"/>
      <c r="T1315"/>
      <c r="U1315"/>
      <c r="V1315"/>
      <c r="W1315"/>
      <c r="X1315"/>
      <c r="Y1315"/>
      <c r="Z1315"/>
      <c r="AA1315"/>
      <c r="AB1315"/>
      <c r="AC1315"/>
      <c r="AD1315"/>
      <c r="AE1315"/>
      <c r="AF1315" s="13"/>
      <c r="AG1315" s="13"/>
      <c r="AH1315"/>
      <c r="AI1315"/>
      <c r="AJ1315"/>
      <c r="AK1315"/>
      <c r="AL1315"/>
      <c r="AM1315" s="13"/>
      <c r="AN1315" s="13"/>
      <c r="AO1315"/>
      <c r="AP1315"/>
      <c r="AQ1315"/>
      <c r="AR1315"/>
      <c r="AS1315"/>
      <c r="AT1315" s="12">
        <f>VLOOKUP($BR1315,Tables!$D$14:$I$27,2,FALSE)*W1315</f>
        <v>0</v>
      </c>
      <c r="AU1315" s="12">
        <f>VLOOKUP($BR1315,Tables!$D$14:$I$27,3,FALSE)</f>
        <v>0</v>
      </c>
      <c r="AV1315" s="12">
        <f>VLOOKUP($BR1315,Tables!$D$14:$I$27,4,FALSE)*W1315</f>
        <v>0</v>
      </c>
      <c r="AW1315" s="12">
        <f>VLOOKUP($BR1315,Tables!$D$14:$I$27,5,FALSE)*W1315</f>
        <v>0</v>
      </c>
      <c r="AX1315">
        <f>IF(ISERROR(VLOOKUP(V1315,Tables!$A$2:$B$27,2,FALSE))=TRUE,0,VLOOKUP(V1315,Tables!$A$2:$B$27,2,FALSE))*VLOOKUP(BR1315,Tables!$D$14:$J$24,7,FALSE)</f>
        <v>0</v>
      </c>
      <c r="AY1315">
        <f>IF(ISERROR(VLOOKUP(BS1315,Tables!$A$2:$B$31,2,FALSE))=TRUE,0,VLOOKUP(BS1315,Tables!$A$2:$B$31,2,FALSE))</f>
        <v>0</v>
      </c>
      <c r="AZ1315" s="12">
        <f>VLOOKUP($BR1315,Tables!$D$14:$K$27,8,FALSE)</f>
        <v>0</v>
      </c>
      <c r="BA1315" s="12">
        <f>IF(OR(BR1315="T150",BR1315="HYBT150"),W1315*Tables!$L$23,0)</f>
        <v>0</v>
      </c>
      <c r="BB1315" s="12">
        <f>IF(OR(BR1315="T200",BR1315="HYBT200"),W1315*Tables!$E$24,0)</f>
        <v>0</v>
      </c>
      <c r="BC1315" s="14">
        <f t="shared" si="273"/>
        <v>0</v>
      </c>
      <c r="BD1315" s="55" t="str">
        <f t="shared" si="284"/>
        <v/>
      </c>
      <c r="BE1315" s="55" t="str">
        <f t="shared" si="284"/>
        <v/>
      </c>
      <c r="BF1315" s="55" t="str">
        <f t="shared" si="284"/>
        <v/>
      </c>
      <c r="BG1315" s="55" t="str">
        <f t="shared" si="284"/>
        <v/>
      </c>
      <c r="BH1315" s="55" t="str">
        <f t="shared" si="284"/>
        <v/>
      </c>
      <c r="BI1315" s="55" t="str">
        <f t="shared" si="284"/>
        <v/>
      </c>
      <c r="BJ1315" s="55" t="str">
        <f t="shared" si="284"/>
        <v/>
      </c>
      <c r="BK1315" s="55" t="str">
        <f t="shared" si="284"/>
        <v/>
      </c>
      <c r="BL1315" s="55" t="str">
        <f t="shared" si="284"/>
        <v/>
      </c>
      <c r="BM1315" s="55" t="str">
        <f t="shared" si="284"/>
        <v/>
      </c>
      <c r="BN1315" s="55" t="str">
        <f t="shared" si="284"/>
        <v/>
      </c>
      <c r="BO1315" s="55" t="str">
        <f t="shared" si="284"/>
        <v/>
      </c>
      <c r="BP1315" s="55" t="str">
        <f t="shared" si="284"/>
        <v/>
      </c>
      <c r="BQ1315" s="55" t="str">
        <f t="shared" si="284"/>
        <v/>
      </c>
      <c r="BR1315" s="1" t="str">
        <f t="shared" si="274"/>
        <v>Base</v>
      </c>
      <c r="BS1315" s="1" t="str">
        <f t="shared" si="275"/>
        <v/>
      </c>
      <c r="BT1315" s="3">
        <f t="shared" si="276"/>
        <v>1</v>
      </c>
      <c r="BU1315" s="11">
        <f t="shared" si="277"/>
        <v>-0.94</v>
      </c>
      <c r="BV1315" s="11">
        <f t="shared" si="278"/>
        <v>-0.88</v>
      </c>
      <c r="BW1315" s="11">
        <f t="shared" si="279"/>
        <v>0</v>
      </c>
      <c r="BX1315" s="9">
        <f t="shared" si="280"/>
        <v>-0.94</v>
      </c>
      <c r="BY1315" s="9">
        <f t="shared" si="281"/>
        <v>-0.88</v>
      </c>
      <c r="BZ1315" s="9">
        <f t="shared" si="282"/>
        <v>2</v>
      </c>
    </row>
    <row r="1316" spans="1:78" ht="15.5" x14ac:dyDescent="0.35">
      <c r="A1316"/>
      <c r="B1316"/>
      <c r="C1316"/>
      <c r="D1316"/>
      <c r="E1316"/>
      <c r="F1316"/>
      <c r="G1316"/>
      <c r="H1316"/>
      <c r="I1316" s="13"/>
      <c r="J1316" s="13"/>
      <c r="K1316" s="13"/>
      <c r="L1316"/>
      <c r="M1316"/>
      <c r="N1316"/>
      <c r="O1316"/>
      <c r="P1316"/>
      <c r="Q1316"/>
      <c r="R1316"/>
      <c r="S1316"/>
      <c r="T1316"/>
      <c r="U1316"/>
      <c r="V1316"/>
      <c r="W1316"/>
      <c r="X1316"/>
      <c r="Y1316"/>
      <c r="Z1316"/>
      <c r="AA1316"/>
      <c r="AB1316"/>
      <c r="AC1316"/>
      <c r="AD1316"/>
      <c r="AE1316"/>
      <c r="AF1316" s="13"/>
      <c r="AG1316" s="13"/>
      <c r="AH1316"/>
      <c r="AI1316"/>
      <c r="AJ1316"/>
      <c r="AK1316"/>
      <c r="AL1316"/>
      <c r="AM1316" s="13"/>
      <c r="AN1316" s="13"/>
      <c r="AO1316"/>
      <c r="AP1316"/>
      <c r="AQ1316"/>
      <c r="AR1316"/>
      <c r="AS1316"/>
      <c r="AT1316" s="12">
        <f>VLOOKUP($BR1316,Tables!$D$14:$I$27,2,FALSE)*W1316</f>
        <v>0</v>
      </c>
      <c r="AU1316" s="12">
        <f>VLOOKUP($BR1316,Tables!$D$14:$I$27,3,FALSE)</f>
        <v>0</v>
      </c>
      <c r="AV1316" s="12">
        <f>VLOOKUP($BR1316,Tables!$D$14:$I$27,4,FALSE)*W1316</f>
        <v>0</v>
      </c>
      <c r="AW1316" s="12">
        <f>VLOOKUP($BR1316,Tables!$D$14:$I$27,5,FALSE)*W1316</f>
        <v>0</v>
      </c>
      <c r="AX1316">
        <f>IF(ISERROR(VLOOKUP(V1316,Tables!$A$2:$B$27,2,FALSE))=TRUE,0,VLOOKUP(V1316,Tables!$A$2:$B$27,2,FALSE))*VLOOKUP(BR1316,Tables!$D$14:$J$24,7,FALSE)</f>
        <v>0</v>
      </c>
      <c r="AY1316">
        <f>IF(ISERROR(VLOOKUP(BS1316,Tables!$A$2:$B$31,2,FALSE))=TRUE,0,VLOOKUP(BS1316,Tables!$A$2:$B$31,2,FALSE))</f>
        <v>0</v>
      </c>
      <c r="AZ1316" s="12">
        <f>VLOOKUP($BR1316,Tables!$D$14:$K$27,8,FALSE)</f>
        <v>0</v>
      </c>
      <c r="BA1316" s="12">
        <f>IF(OR(BR1316="T150",BR1316="HYBT150"),W1316*Tables!$L$23,0)</f>
        <v>0</v>
      </c>
      <c r="BB1316" s="12">
        <f>IF(OR(BR1316="T200",BR1316="HYBT200"),W1316*Tables!$E$24,0)</f>
        <v>0</v>
      </c>
      <c r="BC1316" s="14">
        <f t="shared" si="273"/>
        <v>0</v>
      </c>
      <c r="BD1316" s="55" t="str">
        <f t="shared" si="284"/>
        <v/>
      </c>
      <c r="BE1316" s="55" t="str">
        <f t="shared" si="284"/>
        <v/>
      </c>
      <c r="BF1316" s="55" t="str">
        <f t="shared" si="284"/>
        <v/>
      </c>
      <c r="BG1316" s="55" t="str">
        <f t="shared" si="284"/>
        <v/>
      </c>
      <c r="BH1316" s="55" t="str">
        <f t="shared" si="284"/>
        <v/>
      </c>
      <c r="BI1316" s="55" t="str">
        <f t="shared" si="284"/>
        <v/>
      </c>
      <c r="BJ1316" s="55" t="str">
        <f t="shared" si="284"/>
        <v/>
      </c>
      <c r="BK1316" s="55" t="str">
        <f t="shared" si="284"/>
        <v/>
      </c>
      <c r="BL1316" s="55" t="str">
        <f t="shared" si="284"/>
        <v/>
      </c>
      <c r="BM1316" s="55" t="str">
        <f t="shared" si="284"/>
        <v/>
      </c>
      <c r="BN1316" s="55" t="str">
        <f t="shared" si="284"/>
        <v/>
      </c>
      <c r="BO1316" s="55" t="str">
        <f t="shared" si="284"/>
        <v/>
      </c>
      <c r="BP1316" s="55" t="str">
        <f t="shared" si="284"/>
        <v/>
      </c>
      <c r="BQ1316" s="55" t="str">
        <f t="shared" si="284"/>
        <v/>
      </c>
      <c r="BR1316" s="1" t="str">
        <f t="shared" si="274"/>
        <v>Base</v>
      </c>
      <c r="BS1316" s="1" t="str">
        <f t="shared" si="275"/>
        <v/>
      </c>
      <c r="BT1316" s="3">
        <f t="shared" si="276"/>
        <v>1</v>
      </c>
      <c r="BU1316" s="11">
        <f t="shared" si="277"/>
        <v>-0.94</v>
      </c>
      <c r="BV1316" s="11">
        <f t="shared" si="278"/>
        <v>-0.88</v>
      </c>
      <c r="BW1316" s="11">
        <f t="shared" si="279"/>
        <v>0</v>
      </c>
      <c r="BX1316" s="9">
        <f t="shared" si="280"/>
        <v>-0.94</v>
      </c>
      <c r="BY1316" s="9">
        <f t="shared" si="281"/>
        <v>-0.88</v>
      </c>
      <c r="BZ1316" s="9">
        <f t="shared" si="282"/>
        <v>2</v>
      </c>
    </row>
    <row r="1317" spans="1:78" ht="15.5" x14ac:dyDescent="0.35">
      <c r="A1317"/>
      <c r="B1317"/>
      <c r="C1317"/>
      <c r="D1317"/>
      <c r="E1317"/>
      <c r="F1317"/>
      <c r="G1317"/>
      <c r="H1317"/>
      <c r="I1317" s="13"/>
      <c r="J1317" s="13"/>
      <c r="K1317" s="13"/>
      <c r="L1317"/>
      <c r="M1317"/>
      <c r="N1317"/>
      <c r="O1317"/>
      <c r="P1317"/>
      <c r="Q1317"/>
      <c r="R1317"/>
      <c r="S1317"/>
      <c r="T1317"/>
      <c r="U1317"/>
      <c r="V1317"/>
      <c r="W1317"/>
      <c r="X1317"/>
      <c r="Y1317"/>
      <c r="Z1317"/>
      <c r="AA1317"/>
      <c r="AB1317"/>
      <c r="AC1317"/>
      <c r="AD1317"/>
      <c r="AE1317"/>
      <c r="AF1317" s="13"/>
      <c r="AG1317" s="13"/>
      <c r="AH1317"/>
      <c r="AI1317"/>
      <c r="AJ1317"/>
      <c r="AK1317"/>
      <c r="AL1317"/>
      <c r="AM1317" s="13"/>
      <c r="AN1317" s="13"/>
      <c r="AO1317"/>
      <c r="AP1317"/>
      <c r="AQ1317"/>
      <c r="AR1317"/>
      <c r="AS1317"/>
      <c r="AT1317" s="12">
        <f>VLOOKUP($BR1317,Tables!$D$14:$I$27,2,FALSE)*W1317</f>
        <v>0</v>
      </c>
      <c r="AU1317" s="12">
        <f>VLOOKUP($BR1317,Tables!$D$14:$I$27,3,FALSE)</f>
        <v>0</v>
      </c>
      <c r="AV1317" s="12">
        <f>VLOOKUP($BR1317,Tables!$D$14:$I$27,4,FALSE)*W1317</f>
        <v>0</v>
      </c>
      <c r="AW1317" s="12">
        <f>VLOOKUP($BR1317,Tables!$D$14:$I$27,5,FALSE)*W1317</f>
        <v>0</v>
      </c>
      <c r="AX1317">
        <f>IF(ISERROR(VLOOKUP(V1317,Tables!$A$2:$B$27,2,FALSE))=TRUE,0,VLOOKUP(V1317,Tables!$A$2:$B$27,2,FALSE))*VLOOKUP(BR1317,Tables!$D$14:$J$24,7,FALSE)</f>
        <v>0</v>
      </c>
      <c r="AY1317">
        <f>IF(ISERROR(VLOOKUP(BS1317,Tables!$A$2:$B$31,2,FALSE))=TRUE,0,VLOOKUP(BS1317,Tables!$A$2:$B$31,2,FALSE))</f>
        <v>0</v>
      </c>
      <c r="AZ1317" s="12">
        <f>VLOOKUP($BR1317,Tables!$D$14:$K$27,8,FALSE)</f>
        <v>0</v>
      </c>
      <c r="BA1317" s="12">
        <f>IF(OR(BR1317="T150",BR1317="HYBT150"),W1317*Tables!$L$23,0)</f>
        <v>0</v>
      </c>
      <c r="BB1317" s="12">
        <f>IF(OR(BR1317="T200",BR1317="HYBT200"),W1317*Tables!$E$24,0)</f>
        <v>0</v>
      </c>
      <c r="BC1317" s="14">
        <f t="shared" si="273"/>
        <v>0</v>
      </c>
      <c r="BD1317" s="55" t="str">
        <f t="shared" si="284"/>
        <v/>
      </c>
      <c r="BE1317" s="55" t="str">
        <f t="shared" si="284"/>
        <v/>
      </c>
      <c r="BF1317" s="55" t="str">
        <f t="shared" si="284"/>
        <v/>
      </c>
      <c r="BG1317" s="55" t="str">
        <f t="shared" si="284"/>
        <v/>
      </c>
      <c r="BH1317" s="55" t="str">
        <f t="shared" si="284"/>
        <v/>
      </c>
      <c r="BI1317" s="55" t="str">
        <f t="shared" si="284"/>
        <v/>
      </c>
      <c r="BJ1317" s="55" t="str">
        <f t="shared" si="284"/>
        <v/>
      </c>
      <c r="BK1317" s="55" t="str">
        <f t="shared" si="284"/>
        <v/>
      </c>
      <c r="BL1317" s="55" t="str">
        <f t="shared" si="284"/>
        <v/>
      </c>
      <c r="BM1317" s="55" t="str">
        <f t="shared" si="284"/>
        <v/>
      </c>
      <c r="BN1317" s="55" t="str">
        <f t="shared" si="284"/>
        <v/>
      </c>
      <c r="BO1317" s="55" t="str">
        <f t="shared" si="284"/>
        <v/>
      </c>
      <c r="BP1317" s="55" t="str">
        <f t="shared" si="284"/>
        <v/>
      </c>
      <c r="BQ1317" s="55" t="str">
        <f t="shared" si="284"/>
        <v/>
      </c>
      <c r="BR1317" s="1" t="str">
        <f t="shared" si="274"/>
        <v>Base</v>
      </c>
      <c r="BS1317" s="1" t="str">
        <f t="shared" si="275"/>
        <v/>
      </c>
      <c r="BT1317" s="3">
        <f t="shared" si="276"/>
        <v>1</v>
      </c>
      <c r="BU1317" s="11">
        <f t="shared" si="277"/>
        <v>-0.94</v>
      </c>
      <c r="BV1317" s="11">
        <f t="shared" si="278"/>
        <v>-0.88</v>
      </c>
      <c r="BW1317" s="11">
        <f t="shared" si="279"/>
        <v>0</v>
      </c>
      <c r="BX1317" s="9">
        <f t="shared" si="280"/>
        <v>-0.94</v>
      </c>
      <c r="BY1317" s="9">
        <f t="shared" si="281"/>
        <v>-0.88</v>
      </c>
      <c r="BZ1317" s="9">
        <f t="shared" si="282"/>
        <v>2</v>
      </c>
    </row>
    <row r="1318" spans="1:78" ht="15.5" x14ac:dyDescent="0.35">
      <c r="A1318"/>
      <c r="B1318"/>
      <c r="C1318"/>
      <c r="D1318"/>
      <c r="E1318"/>
      <c r="F1318"/>
      <c r="G1318"/>
      <c r="H1318"/>
      <c r="I1318" s="13"/>
      <c r="J1318" s="13"/>
      <c r="K1318" s="13"/>
      <c r="L1318"/>
      <c r="M1318"/>
      <c r="N1318"/>
      <c r="O1318"/>
      <c r="P1318"/>
      <c r="Q1318"/>
      <c r="R1318"/>
      <c r="S1318"/>
      <c r="T1318"/>
      <c r="U1318"/>
      <c r="V1318"/>
      <c r="W1318"/>
      <c r="X1318"/>
      <c r="Y1318"/>
      <c r="Z1318"/>
      <c r="AA1318"/>
      <c r="AB1318"/>
      <c r="AC1318"/>
      <c r="AD1318"/>
      <c r="AE1318"/>
      <c r="AF1318" s="13"/>
      <c r="AG1318" s="13"/>
      <c r="AH1318"/>
      <c r="AI1318"/>
      <c r="AJ1318"/>
      <c r="AK1318"/>
      <c r="AL1318"/>
      <c r="AM1318" s="13"/>
      <c r="AN1318" s="13"/>
      <c r="AO1318"/>
      <c r="AP1318"/>
      <c r="AQ1318"/>
      <c r="AR1318"/>
      <c r="AS1318"/>
      <c r="AT1318" s="12">
        <f>VLOOKUP($BR1318,Tables!$D$14:$I$27,2,FALSE)*W1318</f>
        <v>0</v>
      </c>
      <c r="AU1318" s="12">
        <f>VLOOKUP($BR1318,Tables!$D$14:$I$27,3,FALSE)</f>
        <v>0</v>
      </c>
      <c r="AV1318" s="12">
        <f>VLOOKUP($BR1318,Tables!$D$14:$I$27,4,FALSE)*W1318</f>
        <v>0</v>
      </c>
      <c r="AW1318" s="12">
        <f>VLOOKUP($BR1318,Tables!$D$14:$I$27,5,FALSE)*W1318</f>
        <v>0</v>
      </c>
      <c r="AX1318">
        <f>IF(ISERROR(VLOOKUP(V1318,Tables!$A$2:$B$27,2,FALSE))=TRUE,0,VLOOKUP(V1318,Tables!$A$2:$B$27,2,FALSE))*VLOOKUP(BR1318,Tables!$D$14:$J$24,7,FALSE)</f>
        <v>0</v>
      </c>
      <c r="AY1318">
        <f>IF(ISERROR(VLOOKUP(BS1318,Tables!$A$2:$B$31,2,FALSE))=TRUE,0,VLOOKUP(BS1318,Tables!$A$2:$B$31,2,FALSE))</f>
        <v>0</v>
      </c>
      <c r="AZ1318" s="12">
        <f>VLOOKUP($BR1318,Tables!$D$14:$K$27,8,FALSE)</f>
        <v>0</v>
      </c>
      <c r="BA1318" s="12">
        <f>IF(OR(BR1318="T150",BR1318="HYBT150"),W1318*Tables!$L$23,0)</f>
        <v>0</v>
      </c>
      <c r="BB1318" s="12">
        <f>IF(OR(BR1318="T200",BR1318="HYBT200"),W1318*Tables!$E$24,0)</f>
        <v>0</v>
      </c>
      <c r="BC1318" s="14">
        <f t="shared" si="273"/>
        <v>0</v>
      </c>
      <c r="BD1318" s="55" t="str">
        <f t="shared" si="284"/>
        <v/>
      </c>
      <c r="BE1318" s="55" t="str">
        <f t="shared" si="284"/>
        <v/>
      </c>
      <c r="BF1318" s="55" t="str">
        <f t="shared" si="284"/>
        <v/>
      </c>
      <c r="BG1318" s="55" t="str">
        <f t="shared" si="284"/>
        <v/>
      </c>
      <c r="BH1318" s="55" t="str">
        <f t="shared" si="284"/>
        <v/>
      </c>
      <c r="BI1318" s="55" t="str">
        <f t="shared" si="284"/>
        <v/>
      </c>
      <c r="BJ1318" s="55" t="str">
        <f t="shared" si="284"/>
        <v/>
      </c>
      <c r="BK1318" s="55" t="str">
        <f t="shared" si="284"/>
        <v/>
      </c>
      <c r="BL1318" s="55" t="str">
        <f t="shared" si="284"/>
        <v/>
      </c>
      <c r="BM1318" s="55" t="str">
        <f t="shared" si="284"/>
        <v/>
      </c>
      <c r="BN1318" s="55" t="str">
        <f t="shared" si="284"/>
        <v/>
      </c>
      <c r="BO1318" s="55" t="str">
        <f t="shared" si="284"/>
        <v/>
      </c>
      <c r="BP1318" s="55" t="str">
        <f t="shared" si="284"/>
        <v/>
      </c>
      <c r="BQ1318" s="55" t="str">
        <f t="shared" si="284"/>
        <v/>
      </c>
      <c r="BR1318" s="1" t="str">
        <f t="shared" si="274"/>
        <v>Base</v>
      </c>
      <c r="BS1318" s="1" t="str">
        <f t="shared" si="275"/>
        <v/>
      </c>
      <c r="BT1318" s="3">
        <f t="shared" si="276"/>
        <v>1</v>
      </c>
      <c r="BU1318" s="11">
        <f t="shared" si="277"/>
        <v>-0.94</v>
      </c>
      <c r="BV1318" s="11">
        <f t="shared" si="278"/>
        <v>-0.88</v>
      </c>
      <c r="BW1318" s="11">
        <f t="shared" si="279"/>
        <v>0</v>
      </c>
      <c r="BX1318" s="9">
        <f t="shared" si="280"/>
        <v>-0.94</v>
      </c>
      <c r="BY1318" s="9">
        <f t="shared" si="281"/>
        <v>-0.88</v>
      </c>
      <c r="BZ1318" s="9">
        <f t="shared" si="282"/>
        <v>2</v>
      </c>
    </row>
    <row r="1319" spans="1:78" ht="15.5" x14ac:dyDescent="0.35">
      <c r="A1319"/>
      <c r="B1319"/>
      <c r="C1319"/>
      <c r="D1319"/>
      <c r="E1319"/>
      <c r="F1319"/>
      <c r="G1319"/>
      <c r="H1319"/>
      <c r="I1319" s="13"/>
      <c r="J1319" s="13"/>
      <c r="K1319" s="13"/>
      <c r="L1319"/>
      <c r="M1319"/>
      <c r="N1319"/>
      <c r="O1319"/>
      <c r="P1319"/>
      <c r="Q1319"/>
      <c r="R1319"/>
      <c r="S1319"/>
      <c r="T1319"/>
      <c r="U1319"/>
      <c r="V1319"/>
      <c r="W1319"/>
      <c r="X1319"/>
      <c r="Y1319"/>
      <c r="Z1319"/>
      <c r="AA1319"/>
      <c r="AB1319"/>
      <c r="AC1319"/>
      <c r="AD1319"/>
      <c r="AE1319"/>
      <c r="AF1319" s="13"/>
      <c r="AG1319" s="13"/>
      <c r="AH1319"/>
      <c r="AI1319"/>
      <c r="AJ1319"/>
      <c r="AK1319"/>
      <c r="AL1319"/>
      <c r="AM1319" s="13"/>
      <c r="AN1319" s="13"/>
      <c r="AO1319"/>
      <c r="AP1319"/>
      <c r="AQ1319"/>
      <c r="AR1319"/>
      <c r="AS1319"/>
      <c r="AT1319" s="12">
        <f>VLOOKUP($BR1319,Tables!$D$14:$I$27,2,FALSE)*W1319</f>
        <v>0</v>
      </c>
      <c r="AU1319" s="12">
        <f>VLOOKUP($BR1319,Tables!$D$14:$I$27,3,FALSE)</f>
        <v>0</v>
      </c>
      <c r="AV1319" s="12">
        <f>VLOOKUP($BR1319,Tables!$D$14:$I$27,4,FALSE)*W1319</f>
        <v>0</v>
      </c>
      <c r="AW1319" s="12">
        <f>VLOOKUP($BR1319,Tables!$D$14:$I$27,5,FALSE)*W1319</f>
        <v>0</v>
      </c>
      <c r="AX1319">
        <f>IF(ISERROR(VLOOKUP(V1319,Tables!$A$2:$B$27,2,FALSE))=TRUE,0,VLOOKUP(V1319,Tables!$A$2:$B$27,2,FALSE))*VLOOKUP(BR1319,Tables!$D$14:$J$24,7,FALSE)</f>
        <v>0</v>
      </c>
      <c r="AY1319">
        <f>IF(ISERROR(VLOOKUP(BS1319,Tables!$A$2:$B$31,2,FALSE))=TRUE,0,VLOOKUP(BS1319,Tables!$A$2:$B$31,2,FALSE))</f>
        <v>0</v>
      </c>
      <c r="AZ1319" s="12">
        <f>VLOOKUP($BR1319,Tables!$D$14:$K$27,8,FALSE)</f>
        <v>0</v>
      </c>
      <c r="BA1319" s="12">
        <f>IF(OR(BR1319="T150",BR1319="HYBT150"),W1319*Tables!$L$23,0)</f>
        <v>0</v>
      </c>
      <c r="BB1319" s="12">
        <f>IF(OR(BR1319="T200",BR1319="HYBT200"),W1319*Tables!$E$24,0)</f>
        <v>0</v>
      </c>
      <c r="BC1319" s="14">
        <f t="shared" si="273"/>
        <v>0</v>
      </c>
      <c r="BD1319" s="55" t="str">
        <f t="shared" si="284"/>
        <v/>
      </c>
      <c r="BE1319" s="55" t="str">
        <f t="shared" si="284"/>
        <v/>
      </c>
      <c r="BF1319" s="55" t="str">
        <f t="shared" si="284"/>
        <v/>
      </c>
      <c r="BG1319" s="55" t="str">
        <f t="shared" si="284"/>
        <v/>
      </c>
      <c r="BH1319" s="55" t="str">
        <f t="shared" si="284"/>
        <v/>
      </c>
      <c r="BI1319" s="55" t="str">
        <f t="shared" si="284"/>
        <v/>
      </c>
      <c r="BJ1319" s="55" t="str">
        <f t="shared" si="284"/>
        <v/>
      </c>
      <c r="BK1319" s="55" t="str">
        <f t="shared" si="284"/>
        <v/>
      </c>
      <c r="BL1319" s="55" t="str">
        <f t="shared" si="284"/>
        <v/>
      </c>
      <c r="BM1319" s="55" t="str">
        <f t="shared" si="284"/>
        <v/>
      </c>
      <c r="BN1319" s="55" t="str">
        <f t="shared" si="284"/>
        <v/>
      </c>
      <c r="BO1319" s="55" t="str">
        <f t="shared" si="284"/>
        <v/>
      </c>
      <c r="BP1319" s="55" t="str">
        <f t="shared" si="284"/>
        <v/>
      </c>
      <c r="BQ1319" s="55" t="str">
        <f t="shared" si="284"/>
        <v/>
      </c>
      <c r="BR1319" s="1" t="str">
        <f t="shared" si="274"/>
        <v>Base</v>
      </c>
      <c r="BS1319" s="1" t="str">
        <f t="shared" si="275"/>
        <v/>
      </c>
      <c r="BT1319" s="3">
        <f t="shared" si="276"/>
        <v>1</v>
      </c>
      <c r="BU1319" s="11">
        <f t="shared" si="277"/>
        <v>-0.94</v>
      </c>
      <c r="BV1319" s="11">
        <f t="shared" si="278"/>
        <v>-0.88</v>
      </c>
      <c r="BW1319" s="11">
        <f t="shared" si="279"/>
        <v>0</v>
      </c>
      <c r="BX1319" s="9">
        <f t="shared" si="280"/>
        <v>-0.94</v>
      </c>
      <c r="BY1319" s="9">
        <f t="shared" si="281"/>
        <v>-0.88</v>
      </c>
      <c r="BZ1319" s="9">
        <f t="shared" si="282"/>
        <v>2</v>
      </c>
    </row>
    <row r="1320" spans="1:78" ht="15.5" x14ac:dyDescent="0.35">
      <c r="A1320"/>
      <c r="B1320"/>
      <c r="C1320"/>
      <c r="D1320"/>
      <c r="E1320"/>
      <c r="F1320"/>
      <c r="G1320"/>
      <c r="H1320"/>
      <c r="I1320" s="13"/>
      <c r="J1320" s="13"/>
      <c r="K1320" s="13"/>
      <c r="L1320"/>
      <c r="M1320"/>
      <c r="N1320"/>
      <c r="O1320"/>
      <c r="P1320"/>
      <c r="Q1320"/>
      <c r="R1320"/>
      <c r="S1320"/>
      <c r="T1320"/>
      <c r="U1320"/>
      <c r="V1320"/>
      <c r="W1320"/>
      <c r="X1320"/>
      <c r="Y1320"/>
      <c r="Z1320"/>
      <c r="AA1320"/>
      <c r="AB1320"/>
      <c r="AC1320"/>
      <c r="AD1320"/>
      <c r="AE1320"/>
      <c r="AF1320" s="13"/>
      <c r="AG1320" s="13"/>
      <c r="AH1320"/>
      <c r="AI1320"/>
      <c r="AJ1320"/>
      <c r="AK1320"/>
      <c r="AL1320"/>
      <c r="AM1320" s="13"/>
      <c r="AN1320" s="13"/>
      <c r="AO1320"/>
      <c r="AP1320"/>
      <c r="AQ1320"/>
      <c r="AR1320"/>
      <c r="AS1320"/>
      <c r="AT1320" s="12">
        <f>VLOOKUP($BR1320,Tables!$D$14:$I$27,2,FALSE)*W1320</f>
        <v>0</v>
      </c>
      <c r="AU1320" s="12">
        <f>VLOOKUP($BR1320,Tables!$D$14:$I$27,3,FALSE)</f>
        <v>0</v>
      </c>
      <c r="AV1320" s="12">
        <f>VLOOKUP($BR1320,Tables!$D$14:$I$27,4,FALSE)*W1320</f>
        <v>0</v>
      </c>
      <c r="AW1320" s="12">
        <f>VLOOKUP($BR1320,Tables!$D$14:$I$27,5,FALSE)*W1320</f>
        <v>0</v>
      </c>
      <c r="AX1320">
        <f>IF(ISERROR(VLOOKUP(V1320,Tables!$A$2:$B$27,2,FALSE))=TRUE,0,VLOOKUP(V1320,Tables!$A$2:$B$27,2,FALSE))*VLOOKUP(BR1320,Tables!$D$14:$J$24,7,FALSE)</f>
        <v>0</v>
      </c>
      <c r="AY1320">
        <f>IF(ISERROR(VLOOKUP(BS1320,Tables!$A$2:$B$31,2,FALSE))=TRUE,0,VLOOKUP(BS1320,Tables!$A$2:$B$31,2,FALSE))</f>
        <v>0</v>
      </c>
      <c r="AZ1320" s="12">
        <f>VLOOKUP($BR1320,Tables!$D$14:$K$27,8,FALSE)</f>
        <v>0</v>
      </c>
      <c r="BA1320" s="12">
        <f>IF(OR(BR1320="T150",BR1320="HYBT150"),W1320*Tables!$L$23,0)</f>
        <v>0</v>
      </c>
      <c r="BB1320" s="12">
        <f>IF(OR(BR1320="T200",BR1320="HYBT200"),W1320*Tables!$E$24,0)</f>
        <v>0</v>
      </c>
      <c r="BC1320" s="14">
        <f t="shared" si="273"/>
        <v>0</v>
      </c>
      <c r="BD1320" s="55" t="str">
        <f t="shared" si="284"/>
        <v/>
      </c>
      <c r="BE1320" s="55" t="str">
        <f t="shared" si="284"/>
        <v/>
      </c>
      <c r="BF1320" s="55" t="str">
        <f t="shared" si="284"/>
        <v/>
      </c>
      <c r="BG1320" s="55" t="str">
        <f t="shared" si="284"/>
        <v/>
      </c>
      <c r="BH1320" s="55" t="str">
        <f t="shared" si="284"/>
        <v/>
      </c>
      <c r="BI1320" s="55" t="str">
        <f t="shared" si="284"/>
        <v/>
      </c>
      <c r="BJ1320" s="55" t="str">
        <f t="shared" si="284"/>
        <v/>
      </c>
      <c r="BK1320" s="55" t="str">
        <f t="shared" si="284"/>
        <v/>
      </c>
      <c r="BL1320" s="55" t="str">
        <f t="shared" si="284"/>
        <v/>
      </c>
      <c r="BM1320" s="55" t="str">
        <f t="shared" si="284"/>
        <v/>
      </c>
      <c r="BN1320" s="55" t="str">
        <f t="shared" si="284"/>
        <v/>
      </c>
      <c r="BO1320" s="55" t="str">
        <f t="shared" si="284"/>
        <v/>
      </c>
      <c r="BP1320" s="55" t="str">
        <f t="shared" si="284"/>
        <v/>
      </c>
      <c r="BQ1320" s="55" t="str">
        <f t="shared" si="284"/>
        <v/>
      </c>
      <c r="BR1320" s="1" t="str">
        <f t="shared" si="274"/>
        <v>Base</v>
      </c>
      <c r="BS1320" s="1" t="str">
        <f t="shared" si="275"/>
        <v/>
      </c>
      <c r="BT1320" s="3">
        <f t="shared" si="276"/>
        <v>1</v>
      </c>
      <c r="BU1320" s="11">
        <f t="shared" si="277"/>
        <v>-0.94</v>
      </c>
      <c r="BV1320" s="11">
        <f t="shared" si="278"/>
        <v>-0.88</v>
      </c>
      <c r="BW1320" s="11">
        <f t="shared" si="279"/>
        <v>0</v>
      </c>
      <c r="BX1320" s="9">
        <f t="shared" si="280"/>
        <v>-0.94</v>
      </c>
      <c r="BY1320" s="9">
        <f t="shared" si="281"/>
        <v>-0.88</v>
      </c>
      <c r="BZ1320" s="9">
        <f t="shared" si="282"/>
        <v>2</v>
      </c>
    </row>
    <row r="1321" spans="1:78" ht="15.5" x14ac:dyDescent="0.35">
      <c r="A1321"/>
      <c r="B1321"/>
      <c r="C1321"/>
      <c r="D1321"/>
      <c r="E1321"/>
      <c r="F1321"/>
      <c r="G1321"/>
      <c r="H1321"/>
      <c r="I1321" s="13"/>
      <c r="J1321" s="13"/>
      <c r="K1321" s="13"/>
      <c r="L1321"/>
      <c r="M1321"/>
      <c r="N1321"/>
      <c r="O1321"/>
      <c r="P1321"/>
      <c r="Q1321"/>
      <c r="R1321"/>
      <c r="S1321"/>
      <c r="T1321"/>
      <c r="U1321"/>
      <c r="V1321"/>
      <c r="W1321"/>
      <c r="X1321"/>
      <c r="Y1321"/>
      <c r="Z1321"/>
      <c r="AA1321"/>
      <c r="AB1321"/>
      <c r="AC1321"/>
      <c r="AD1321"/>
      <c r="AE1321"/>
      <c r="AF1321" s="13"/>
      <c r="AG1321" s="13"/>
      <c r="AH1321"/>
      <c r="AI1321"/>
      <c r="AJ1321"/>
      <c r="AK1321"/>
      <c r="AL1321"/>
      <c r="AM1321" s="13"/>
      <c r="AN1321" s="13"/>
      <c r="AO1321"/>
      <c r="AP1321"/>
      <c r="AQ1321"/>
      <c r="AR1321"/>
      <c r="AS1321"/>
      <c r="AT1321" s="12">
        <f>VLOOKUP($BR1321,Tables!$D$14:$I$27,2,FALSE)*W1321</f>
        <v>0</v>
      </c>
      <c r="AU1321" s="12">
        <f>VLOOKUP($BR1321,Tables!$D$14:$I$27,3,FALSE)</f>
        <v>0</v>
      </c>
      <c r="AV1321" s="12">
        <f>VLOOKUP($BR1321,Tables!$D$14:$I$27,4,FALSE)*W1321</f>
        <v>0</v>
      </c>
      <c r="AW1321" s="12">
        <f>VLOOKUP($BR1321,Tables!$D$14:$I$27,5,FALSE)*W1321</f>
        <v>0</v>
      </c>
      <c r="AX1321">
        <f>IF(ISERROR(VLOOKUP(V1321,Tables!$A$2:$B$27,2,FALSE))=TRUE,0,VLOOKUP(V1321,Tables!$A$2:$B$27,2,FALSE))*VLOOKUP(BR1321,Tables!$D$14:$J$24,7,FALSE)</f>
        <v>0</v>
      </c>
      <c r="AY1321">
        <f>IF(ISERROR(VLOOKUP(BS1321,Tables!$A$2:$B$31,2,FALSE))=TRUE,0,VLOOKUP(BS1321,Tables!$A$2:$B$31,2,FALSE))</f>
        <v>0</v>
      </c>
      <c r="AZ1321" s="12">
        <f>VLOOKUP($BR1321,Tables!$D$14:$K$27,8,FALSE)</f>
        <v>0</v>
      </c>
      <c r="BA1321" s="12">
        <f>IF(OR(BR1321="T150",BR1321="HYBT150"),W1321*Tables!$L$23,0)</f>
        <v>0</v>
      </c>
      <c r="BB1321" s="12">
        <f>IF(OR(BR1321="T200",BR1321="HYBT200"),W1321*Tables!$E$24,0)</f>
        <v>0</v>
      </c>
      <c r="BC1321" s="14">
        <f t="shared" si="273"/>
        <v>0</v>
      </c>
      <c r="BD1321" s="55" t="str">
        <f t="shared" si="284"/>
        <v/>
      </c>
      <c r="BE1321" s="55" t="str">
        <f t="shared" si="284"/>
        <v/>
      </c>
      <c r="BF1321" s="55" t="str">
        <f t="shared" si="284"/>
        <v/>
      </c>
      <c r="BG1321" s="55" t="str">
        <f t="shared" si="284"/>
        <v/>
      </c>
      <c r="BH1321" s="55" t="str">
        <f t="shared" si="284"/>
        <v/>
      </c>
      <c r="BI1321" s="55" t="str">
        <f t="shared" si="284"/>
        <v/>
      </c>
      <c r="BJ1321" s="55" t="str">
        <f t="shared" si="284"/>
        <v/>
      </c>
      <c r="BK1321" s="55" t="str">
        <f t="shared" si="284"/>
        <v/>
      </c>
      <c r="BL1321" s="55" t="str">
        <f t="shared" si="284"/>
        <v/>
      </c>
      <c r="BM1321" s="55" t="str">
        <f t="shared" si="284"/>
        <v/>
      </c>
      <c r="BN1321" s="55" t="str">
        <f t="shared" si="284"/>
        <v/>
      </c>
      <c r="BO1321" s="55" t="str">
        <f t="shared" si="284"/>
        <v/>
      </c>
      <c r="BP1321" s="55" t="str">
        <f t="shared" si="284"/>
        <v/>
      </c>
      <c r="BQ1321" s="55" t="str">
        <f t="shared" si="284"/>
        <v/>
      </c>
      <c r="BR1321" s="1" t="str">
        <f t="shared" si="274"/>
        <v>Base</v>
      </c>
      <c r="BS1321" s="1" t="str">
        <f t="shared" si="275"/>
        <v/>
      </c>
      <c r="BT1321" s="3">
        <f t="shared" si="276"/>
        <v>1</v>
      </c>
      <c r="BU1321" s="11">
        <f t="shared" si="277"/>
        <v>-0.94</v>
      </c>
      <c r="BV1321" s="11">
        <f t="shared" si="278"/>
        <v>-0.88</v>
      </c>
      <c r="BW1321" s="11">
        <f t="shared" si="279"/>
        <v>0</v>
      </c>
      <c r="BX1321" s="9">
        <f t="shared" si="280"/>
        <v>-0.94</v>
      </c>
      <c r="BY1321" s="9">
        <f t="shared" si="281"/>
        <v>-0.88</v>
      </c>
      <c r="BZ1321" s="9">
        <f t="shared" si="282"/>
        <v>2</v>
      </c>
    </row>
    <row r="1322" spans="1:78" ht="15.5" x14ac:dyDescent="0.35">
      <c r="A1322"/>
      <c r="B1322"/>
      <c r="C1322"/>
      <c r="D1322"/>
      <c r="E1322"/>
      <c r="F1322"/>
      <c r="G1322"/>
      <c r="H1322"/>
      <c r="I1322" s="13"/>
      <c r="J1322" s="13"/>
      <c r="K1322" s="13"/>
      <c r="L1322"/>
      <c r="M1322"/>
      <c r="N1322"/>
      <c r="O1322"/>
      <c r="P1322"/>
      <c r="Q1322"/>
      <c r="R1322"/>
      <c r="S1322"/>
      <c r="T1322"/>
      <c r="U1322"/>
      <c r="V1322"/>
      <c r="W1322"/>
      <c r="X1322"/>
      <c r="Y1322"/>
      <c r="Z1322"/>
      <c r="AA1322"/>
      <c r="AB1322"/>
      <c r="AC1322"/>
      <c r="AD1322"/>
      <c r="AE1322"/>
      <c r="AF1322" s="13"/>
      <c r="AG1322" s="13"/>
      <c r="AH1322"/>
      <c r="AI1322"/>
      <c r="AJ1322"/>
      <c r="AK1322"/>
      <c r="AL1322"/>
      <c r="AM1322" s="13"/>
      <c r="AN1322" s="13"/>
      <c r="AO1322"/>
      <c r="AP1322"/>
      <c r="AQ1322"/>
      <c r="AR1322"/>
      <c r="AS1322"/>
      <c r="AT1322" s="12">
        <f>VLOOKUP($BR1322,Tables!$D$14:$I$27,2,FALSE)*W1322</f>
        <v>0</v>
      </c>
      <c r="AU1322" s="12">
        <f>VLOOKUP($BR1322,Tables!$D$14:$I$24,3,FALSE)</f>
        <v>0</v>
      </c>
      <c r="AV1322" s="12">
        <f>VLOOKUP($BR1322,Tables!$D$14:$I$24,4,FALSE)*W1322</f>
        <v>0</v>
      </c>
      <c r="AW1322" s="12">
        <f>VLOOKUP($BR1322,Tables!$D$14:$I$24,5,FALSE)*W1322</f>
        <v>0</v>
      </c>
      <c r="AX1322">
        <f>IF(ISERROR(VLOOKUP(V1322,Tables!$A$2:$B$27,2,FALSE))=TRUE,0,VLOOKUP(V1322,Tables!$A$2:$B$27,2,FALSE))*VLOOKUP(BR1322,Tables!$D$14:$J$24,7,FALSE)</f>
        <v>0</v>
      </c>
      <c r="AY1322">
        <f>IF(ISERROR(VLOOKUP(BS1322,Tables!$A$2:$B$31,2,FALSE))=TRUE,0,VLOOKUP(BS1322,Tables!$A$2:$B$31,2,FALSE))</f>
        <v>0</v>
      </c>
      <c r="AZ1322" s="12">
        <f>VLOOKUP($BR1322,Tables!$D$14:$K$24,8,FALSE)</f>
        <v>0</v>
      </c>
      <c r="BA1322" s="12">
        <f>IF(OR(BR1322="T150",BR1322="HYBT150"),W1322*Tables!$L$23,0)</f>
        <v>0</v>
      </c>
      <c r="BB1322" s="12">
        <f>IF(OR(BR1322="T200",BR1322="HYBT200"),W1322*Tables!$E$24,0)</f>
        <v>0</v>
      </c>
      <c r="BC1322" s="14">
        <f t="shared" si="273"/>
        <v>0</v>
      </c>
      <c r="BD1322" s="55" t="str">
        <f t="shared" si="284"/>
        <v/>
      </c>
      <c r="BE1322" s="55" t="str">
        <f t="shared" si="284"/>
        <v/>
      </c>
      <c r="BF1322" s="55" t="str">
        <f t="shared" si="284"/>
        <v/>
      </c>
      <c r="BG1322" s="55" t="str">
        <f t="shared" si="284"/>
        <v/>
      </c>
      <c r="BH1322" s="55" t="str">
        <f t="shared" si="284"/>
        <v/>
      </c>
      <c r="BI1322" s="55" t="str">
        <f t="shared" si="284"/>
        <v/>
      </c>
      <c r="BJ1322" s="55" t="str">
        <f t="shared" si="284"/>
        <v/>
      </c>
      <c r="BK1322" s="55" t="str">
        <f t="shared" si="284"/>
        <v/>
      </c>
      <c r="BL1322" s="55" t="str">
        <f t="shared" si="284"/>
        <v/>
      </c>
      <c r="BM1322" s="55" t="str">
        <f t="shared" si="284"/>
        <v/>
      </c>
      <c r="BN1322" s="55" t="str">
        <f t="shared" si="284"/>
        <v/>
      </c>
      <c r="BO1322" s="55" t="str">
        <f t="shared" si="284"/>
        <v/>
      </c>
      <c r="BP1322" s="55" t="str">
        <f t="shared" si="284"/>
        <v/>
      </c>
      <c r="BQ1322" s="55" t="str">
        <f t="shared" si="284"/>
        <v/>
      </c>
      <c r="BR1322" s="1" t="str">
        <f t="shared" si="274"/>
        <v>Base</v>
      </c>
      <c r="BS1322" s="1" t="str">
        <f t="shared" si="275"/>
        <v/>
      </c>
      <c r="BT1322" s="3">
        <f t="shared" si="276"/>
        <v>1</v>
      </c>
      <c r="BU1322" s="11">
        <f t="shared" si="277"/>
        <v>-0.94</v>
      </c>
      <c r="BV1322" s="11">
        <f t="shared" si="278"/>
        <v>-0.88</v>
      </c>
      <c r="BW1322" s="11">
        <f t="shared" si="279"/>
        <v>0</v>
      </c>
      <c r="BX1322" s="9">
        <f t="shared" si="280"/>
        <v>-0.94</v>
      </c>
      <c r="BY1322" s="9">
        <f t="shared" si="281"/>
        <v>-0.88</v>
      </c>
      <c r="BZ1322" s="9">
        <f t="shared" si="282"/>
        <v>2</v>
      </c>
    </row>
    <row r="1323" spans="1:78" ht="15.5" x14ac:dyDescent="0.35">
      <c r="A1323"/>
      <c r="B1323"/>
      <c r="C1323"/>
      <c r="D1323"/>
      <c r="E1323"/>
      <c r="F1323"/>
      <c r="G1323"/>
      <c r="H1323"/>
      <c r="I1323" s="13"/>
      <c r="J1323" s="13"/>
      <c r="K1323" s="13"/>
      <c r="L1323"/>
      <c r="M1323"/>
      <c r="N1323"/>
      <c r="O1323"/>
      <c r="P1323"/>
      <c r="Q1323"/>
      <c r="R1323"/>
      <c r="S1323"/>
      <c r="T1323"/>
      <c r="U1323"/>
      <c r="V1323"/>
      <c r="W1323"/>
      <c r="X1323"/>
      <c r="Y1323"/>
      <c r="Z1323"/>
      <c r="AA1323"/>
      <c r="AB1323"/>
      <c r="AC1323"/>
      <c r="AD1323"/>
      <c r="AE1323"/>
      <c r="AF1323" s="13"/>
      <c r="AG1323" s="13"/>
      <c r="AH1323"/>
      <c r="AI1323"/>
      <c r="AJ1323"/>
      <c r="AK1323"/>
      <c r="AL1323"/>
      <c r="AM1323" s="13"/>
      <c r="AN1323" s="13"/>
      <c r="AO1323"/>
      <c r="AP1323"/>
      <c r="AQ1323"/>
      <c r="AR1323"/>
      <c r="AS1323"/>
      <c r="AT1323" s="12">
        <f>VLOOKUP($BR1323,Tables!$D$14:$I$27,2,FALSE)*W1323</f>
        <v>0</v>
      </c>
      <c r="AU1323" s="12">
        <f>VLOOKUP($BR1323,Tables!$D$14:$I$24,3,FALSE)</f>
        <v>0</v>
      </c>
      <c r="AV1323" s="12">
        <f>VLOOKUP($BR1323,Tables!$D$14:$I$24,4,FALSE)*W1323</f>
        <v>0</v>
      </c>
      <c r="AW1323" s="12">
        <f>VLOOKUP($BR1323,Tables!$D$14:$I$24,5,FALSE)*W1323</f>
        <v>0</v>
      </c>
      <c r="AX1323">
        <f>IF(ISERROR(VLOOKUP(V1323,Tables!$A$2:$B$27,2,FALSE))=TRUE,0,VLOOKUP(V1323,Tables!$A$2:$B$27,2,FALSE))*VLOOKUP(BR1323,Tables!$D$14:$J$24,7,FALSE)</f>
        <v>0</v>
      </c>
      <c r="AY1323">
        <f>IF(ISERROR(VLOOKUP(BS1323,Tables!$A$2:$B$31,2,FALSE))=TRUE,0,VLOOKUP(BS1323,Tables!$A$2:$B$31,2,FALSE))</f>
        <v>0</v>
      </c>
      <c r="AZ1323" s="12">
        <f>VLOOKUP($BR1323,Tables!$D$14:$K$24,8,FALSE)</f>
        <v>0</v>
      </c>
      <c r="BA1323" s="12">
        <f>IF(OR(BR1323="T150",BR1323="HYBT150"),W1323*Tables!$L$23,0)</f>
        <v>0</v>
      </c>
      <c r="BB1323" s="12">
        <f>IF(OR(BR1323="T200",BR1323="HYBT200"),W1323*Tables!$E$24,0)</f>
        <v>0</v>
      </c>
      <c r="BC1323" s="14">
        <f t="shared" si="273"/>
        <v>0</v>
      </c>
      <c r="BD1323" s="55" t="str">
        <f t="shared" si="284"/>
        <v/>
      </c>
      <c r="BE1323" s="55" t="str">
        <f t="shared" si="284"/>
        <v/>
      </c>
      <c r="BF1323" s="55" t="str">
        <f t="shared" si="284"/>
        <v/>
      </c>
      <c r="BG1323" s="55" t="str">
        <f t="shared" si="284"/>
        <v/>
      </c>
      <c r="BH1323" s="55" t="str">
        <f t="shared" si="284"/>
        <v/>
      </c>
      <c r="BI1323" s="55" t="str">
        <f t="shared" si="284"/>
        <v/>
      </c>
      <c r="BJ1323" s="55" t="str">
        <f t="shared" si="284"/>
        <v/>
      </c>
      <c r="BK1323" s="55" t="str">
        <f t="shared" si="284"/>
        <v/>
      </c>
      <c r="BL1323" s="55" t="str">
        <f t="shared" si="284"/>
        <v/>
      </c>
      <c r="BM1323" s="55" t="str">
        <f t="shared" si="284"/>
        <v/>
      </c>
      <c r="BN1323" s="55" t="str">
        <f t="shared" si="284"/>
        <v/>
      </c>
      <c r="BO1323" s="55" t="str">
        <f t="shared" si="284"/>
        <v/>
      </c>
      <c r="BP1323" s="55" t="str">
        <f t="shared" si="284"/>
        <v/>
      </c>
      <c r="BQ1323" s="55" t="str">
        <f t="shared" si="284"/>
        <v/>
      </c>
      <c r="BR1323" s="1" t="str">
        <f t="shared" si="274"/>
        <v>Base</v>
      </c>
      <c r="BS1323" s="1" t="str">
        <f t="shared" si="275"/>
        <v/>
      </c>
      <c r="BT1323" s="3">
        <f t="shared" si="276"/>
        <v>1</v>
      </c>
      <c r="BU1323" s="11">
        <f t="shared" si="277"/>
        <v>-0.94</v>
      </c>
      <c r="BV1323" s="11">
        <f t="shared" si="278"/>
        <v>-0.88</v>
      </c>
      <c r="BW1323" s="11">
        <f t="shared" si="279"/>
        <v>0</v>
      </c>
      <c r="BX1323" s="9">
        <f t="shared" si="280"/>
        <v>-0.94</v>
      </c>
      <c r="BY1323" s="9">
        <f t="shared" si="281"/>
        <v>-0.88</v>
      </c>
      <c r="BZ1323" s="9">
        <f t="shared" si="282"/>
        <v>2</v>
      </c>
    </row>
    <row r="1324" spans="1:78" ht="15.5" x14ac:dyDescent="0.35">
      <c r="A1324"/>
      <c r="B1324"/>
      <c r="C1324"/>
      <c r="D1324"/>
      <c r="E1324"/>
      <c r="F1324"/>
      <c r="G1324"/>
      <c r="H1324"/>
      <c r="I1324" s="13"/>
      <c r="J1324" s="13"/>
      <c r="K1324" s="13"/>
      <c r="L1324"/>
      <c r="M1324"/>
      <c r="N1324"/>
      <c r="O1324"/>
      <c r="P1324"/>
      <c r="Q1324"/>
      <c r="R1324"/>
      <c r="S1324"/>
      <c r="T1324"/>
      <c r="U1324"/>
      <c r="V1324"/>
      <c r="W1324"/>
      <c r="X1324"/>
      <c r="Y1324"/>
      <c r="Z1324"/>
      <c r="AA1324"/>
      <c r="AB1324"/>
      <c r="AC1324"/>
      <c r="AD1324"/>
      <c r="AE1324"/>
      <c r="AF1324" s="13"/>
      <c r="AG1324" s="13"/>
      <c r="AH1324"/>
      <c r="AI1324"/>
      <c r="AJ1324"/>
      <c r="AK1324"/>
      <c r="AL1324"/>
      <c r="AM1324" s="13"/>
      <c r="AN1324" s="13"/>
      <c r="AO1324"/>
      <c r="AP1324"/>
      <c r="AQ1324"/>
      <c r="AR1324"/>
      <c r="AS1324"/>
      <c r="AT1324" s="12">
        <f>VLOOKUP($BR1324,Tables!$D$14:$I$27,2,FALSE)*W1324</f>
        <v>0</v>
      </c>
      <c r="AU1324" s="12">
        <f>VLOOKUP($BR1324,Tables!$D$14:$I$24,3,FALSE)</f>
        <v>0</v>
      </c>
      <c r="AV1324" s="12">
        <f>VLOOKUP($BR1324,Tables!$D$14:$I$24,4,FALSE)*W1324</f>
        <v>0</v>
      </c>
      <c r="AW1324" s="12">
        <f>VLOOKUP($BR1324,Tables!$D$14:$I$24,5,FALSE)*W1324</f>
        <v>0</v>
      </c>
      <c r="AX1324">
        <f>IF(ISERROR(VLOOKUP(V1324,Tables!$A$2:$B$27,2,FALSE))=TRUE,0,VLOOKUP(V1324,Tables!$A$2:$B$27,2,FALSE))*VLOOKUP(BR1324,Tables!$D$14:$J$24,7,FALSE)</f>
        <v>0</v>
      </c>
      <c r="AY1324">
        <f>IF(ISERROR(VLOOKUP(BS1324,Tables!$A$2:$B$31,2,FALSE))=TRUE,0,VLOOKUP(BS1324,Tables!$A$2:$B$31,2,FALSE))</f>
        <v>0</v>
      </c>
      <c r="AZ1324" s="12">
        <f>VLOOKUP($BR1324,Tables!$D$14:$K$24,8,FALSE)</f>
        <v>0</v>
      </c>
      <c r="BA1324" s="12">
        <f>IF(OR(BR1324="T150",BR1324="HYBT150"),W1324*Tables!$L$23,0)</f>
        <v>0</v>
      </c>
      <c r="BB1324" s="12">
        <f>IF(OR(BR1324="T200",BR1324="HYBT200"),W1324*Tables!$E$24,0)</f>
        <v>0</v>
      </c>
      <c r="BC1324" s="14">
        <f t="shared" si="273"/>
        <v>0</v>
      </c>
      <c r="BD1324" s="55" t="str">
        <f t="shared" si="284"/>
        <v/>
      </c>
      <c r="BE1324" s="55" t="str">
        <f t="shared" si="284"/>
        <v/>
      </c>
      <c r="BF1324" s="55" t="str">
        <f t="shared" si="284"/>
        <v/>
      </c>
      <c r="BG1324" s="55" t="str">
        <f t="shared" si="284"/>
        <v/>
      </c>
      <c r="BH1324" s="55" t="str">
        <f t="shared" si="284"/>
        <v/>
      </c>
      <c r="BI1324" s="55" t="str">
        <f t="shared" si="284"/>
        <v/>
      </c>
      <c r="BJ1324" s="55" t="str">
        <f t="shared" ref="BD1324:BQ1342" si="285">IF(ISERROR(SEARCHB(" "&amp;BJ$1&amp;" "," "&amp;$L1324&amp;" "))=TRUE,"",BJ$1)</f>
        <v/>
      </c>
      <c r="BK1324" s="55" t="str">
        <f t="shared" si="285"/>
        <v/>
      </c>
      <c r="BL1324" s="55" t="str">
        <f t="shared" si="285"/>
        <v/>
      </c>
      <c r="BM1324" s="55" t="str">
        <f t="shared" si="285"/>
        <v/>
      </c>
      <c r="BN1324" s="55" t="str">
        <f t="shared" si="285"/>
        <v/>
      </c>
      <c r="BO1324" s="55" t="str">
        <f t="shared" si="285"/>
        <v/>
      </c>
      <c r="BP1324" s="55" t="str">
        <f t="shared" si="285"/>
        <v/>
      </c>
      <c r="BQ1324" s="55" t="str">
        <f t="shared" si="285"/>
        <v/>
      </c>
      <c r="BR1324" s="1" t="str">
        <f t="shared" si="274"/>
        <v>Base</v>
      </c>
      <c r="BS1324" s="1" t="str">
        <f t="shared" si="275"/>
        <v/>
      </c>
      <c r="BT1324" s="3">
        <f t="shared" si="276"/>
        <v>1</v>
      </c>
      <c r="BU1324" s="11">
        <f t="shared" si="277"/>
        <v>-0.94</v>
      </c>
      <c r="BV1324" s="11">
        <f t="shared" si="278"/>
        <v>-0.88</v>
      </c>
      <c r="BW1324" s="11">
        <f t="shared" si="279"/>
        <v>0</v>
      </c>
      <c r="BX1324" s="9">
        <f t="shared" si="280"/>
        <v>-0.94</v>
      </c>
      <c r="BY1324" s="9">
        <f t="shared" si="281"/>
        <v>-0.88</v>
      </c>
      <c r="BZ1324" s="9">
        <f t="shared" si="282"/>
        <v>2</v>
      </c>
    </row>
    <row r="1325" spans="1:78" ht="15.5" x14ac:dyDescent="0.35">
      <c r="A1325"/>
      <c r="B1325"/>
      <c r="C1325"/>
      <c r="D1325"/>
      <c r="E1325"/>
      <c r="F1325"/>
      <c r="G1325"/>
      <c r="H1325"/>
      <c r="I1325" s="13"/>
      <c r="J1325" s="13"/>
      <c r="K1325" s="13"/>
      <c r="L1325"/>
      <c r="M1325"/>
      <c r="N1325"/>
      <c r="O1325"/>
      <c r="P1325"/>
      <c r="Q1325"/>
      <c r="R1325"/>
      <c r="S1325"/>
      <c r="T1325"/>
      <c r="U1325"/>
      <c r="V1325"/>
      <c r="W1325"/>
      <c r="X1325"/>
      <c r="Y1325"/>
      <c r="Z1325"/>
      <c r="AA1325"/>
      <c r="AB1325"/>
      <c r="AC1325"/>
      <c r="AD1325"/>
      <c r="AE1325"/>
      <c r="AF1325" s="13"/>
      <c r="AG1325" s="13"/>
      <c r="AH1325"/>
      <c r="AI1325"/>
      <c r="AJ1325"/>
      <c r="AK1325"/>
      <c r="AL1325"/>
      <c r="AM1325" s="13"/>
      <c r="AN1325" s="13"/>
      <c r="AO1325"/>
      <c r="AP1325"/>
      <c r="AQ1325"/>
      <c r="AR1325"/>
      <c r="AS1325"/>
      <c r="AT1325" s="12">
        <f>VLOOKUP($BR1325,Tables!$D$14:$I$27,2,FALSE)*W1325</f>
        <v>0</v>
      </c>
      <c r="AU1325" s="12">
        <f>VLOOKUP($BR1325,Tables!$D$14:$I$24,3,FALSE)</f>
        <v>0</v>
      </c>
      <c r="AV1325" s="12">
        <f>VLOOKUP($BR1325,Tables!$D$14:$I$24,4,FALSE)*W1325</f>
        <v>0</v>
      </c>
      <c r="AW1325" s="12">
        <f>VLOOKUP($BR1325,Tables!$D$14:$I$24,5,FALSE)*W1325</f>
        <v>0</v>
      </c>
      <c r="AX1325">
        <f>IF(ISERROR(VLOOKUP(V1325,Tables!$A$2:$B$27,2,FALSE))=TRUE,0,VLOOKUP(V1325,Tables!$A$2:$B$27,2,FALSE))*VLOOKUP(BR1325,Tables!$D$14:$J$24,7,FALSE)</f>
        <v>0</v>
      </c>
      <c r="AY1325">
        <f>IF(ISERROR(VLOOKUP(BS1325,Tables!$A$2:$B$31,2,FALSE))=TRUE,0,VLOOKUP(BS1325,Tables!$A$2:$B$31,2,FALSE))</f>
        <v>0</v>
      </c>
      <c r="AZ1325" s="12">
        <f>VLOOKUP($BR1325,Tables!$D$14:$K$24,8,FALSE)</f>
        <v>0</v>
      </c>
      <c r="BA1325" s="12">
        <f>IF(OR(BR1325="T150",BR1325="HYBT150"),W1325*Tables!$L$23,0)</f>
        <v>0</v>
      </c>
      <c r="BB1325" s="12">
        <f>IF(OR(BR1325="T200",BR1325="HYBT200"),W1325*Tables!$E$24,0)</f>
        <v>0</v>
      </c>
      <c r="BC1325" s="14">
        <f t="shared" si="273"/>
        <v>0</v>
      </c>
      <c r="BD1325" s="55" t="str">
        <f t="shared" si="285"/>
        <v/>
      </c>
      <c r="BE1325" s="55" t="str">
        <f t="shared" si="285"/>
        <v/>
      </c>
      <c r="BF1325" s="55" t="str">
        <f t="shared" si="285"/>
        <v/>
      </c>
      <c r="BG1325" s="55" t="str">
        <f t="shared" si="285"/>
        <v/>
      </c>
      <c r="BH1325" s="55" t="str">
        <f t="shared" si="285"/>
        <v/>
      </c>
      <c r="BI1325" s="55" t="str">
        <f t="shared" si="285"/>
        <v/>
      </c>
      <c r="BJ1325" s="55" t="str">
        <f t="shared" si="285"/>
        <v/>
      </c>
      <c r="BK1325" s="55" t="str">
        <f t="shared" si="285"/>
        <v/>
      </c>
      <c r="BL1325" s="55" t="str">
        <f t="shared" si="285"/>
        <v/>
      </c>
      <c r="BM1325" s="55" t="str">
        <f t="shared" si="285"/>
        <v/>
      </c>
      <c r="BN1325" s="55" t="str">
        <f t="shared" si="285"/>
        <v/>
      </c>
      <c r="BO1325" s="55" t="str">
        <f t="shared" si="285"/>
        <v/>
      </c>
      <c r="BP1325" s="55" t="str">
        <f t="shared" si="285"/>
        <v/>
      </c>
      <c r="BQ1325" s="55" t="str">
        <f t="shared" si="285"/>
        <v/>
      </c>
      <c r="BR1325" s="1" t="str">
        <f t="shared" si="274"/>
        <v>Base</v>
      </c>
      <c r="BS1325" s="1" t="str">
        <f t="shared" si="275"/>
        <v/>
      </c>
      <c r="BT1325" s="3">
        <f t="shared" si="276"/>
        <v>1</v>
      </c>
      <c r="BU1325" s="11">
        <f t="shared" si="277"/>
        <v>-0.94</v>
      </c>
      <c r="BV1325" s="11">
        <f t="shared" si="278"/>
        <v>-0.88</v>
      </c>
      <c r="BW1325" s="11">
        <f t="shared" si="279"/>
        <v>0</v>
      </c>
      <c r="BX1325" s="9">
        <f t="shared" si="280"/>
        <v>-0.94</v>
      </c>
      <c r="BY1325" s="9">
        <f t="shared" si="281"/>
        <v>-0.88</v>
      </c>
      <c r="BZ1325" s="9">
        <f t="shared" si="282"/>
        <v>2</v>
      </c>
    </row>
    <row r="1326" spans="1:78" ht="15.5" x14ac:dyDescent="0.35">
      <c r="A1326"/>
      <c r="B1326"/>
      <c r="C1326"/>
      <c r="D1326"/>
      <c r="E1326"/>
      <c r="F1326"/>
      <c r="G1326"/>
      <c r="H1326"/>
      <c r="I1326" s="13"/>
      <c r="J1326" s="13"/>
      <c r="K1326" s="13"/>
      <c r="L1326"/>
      <c r="M1326"/>
      <c r="N1326"/>
      <c r="O1326"/>
      <c r="P1326"/>
      <c r="Q1326"/>
      <c r="R1326"/>
      <c r="S1326"/>
      <c r="T1326"/>
      <c r="U1326"/>
      <c r="V1326"/>
      <c r="W1326"/>
      <c r="X1326"/>
      <c r="Y1326"/>
      <c r="Z1326"/>
      <c r="AA1326"/>
      <c r="AB1326"/>
      <c r="AC1326"/>
      <c r="AD1326"/>
      <c r="AE1326"/>
      <c r="AF1326" s="13"/>
      <c r="AG1326" s="13"/>
      <c r="AH1326"/>
      <c r="AI1326"/>
      <c r="AJ1326"/>
      <c r="AK1326"/>
      <c r="AL1326"/>
      <c r="AM1326" s="13"/>
      <c r="AN1326" s="13"/>
      <c r="AO1326"/>
      <c r="AP1326"/>
      <c r="AQ1326"/>
      <c r="AR1326"/>
      <c r="AS1326"/>
      <c r="AT1326" s="12">
        <f>VLOOKUP($BR1326,Tables!$D$14:$I$27,2,FALSE)*W1326</f>
        <v>0</v>
      </c>
      <c r="AU1326" s="12">
        <f>VLOOKUP($BR1326,Tables!$D$14:$I$24,3,FALSE)</f>
        <v>0</v>
      </c>
      <c r="AV1326" s="12">
        <f>VLOOKUP($BR1326,Tables!$D$14:$I$24,4,FALSE)*W1326</f>
        <v>0</v>
      </c>
      <c r="AW1326" s="12">
        <f>VLOOKUP($BR1326,Tables!$D$14:$I$24,5,FALSE)*W1326</f>
        <v>0</v>
      </c>
      <c r="AX1326">
        <f>IF(ISERROR(VLOOKUP(V1326,Tables!$A$2:$B$27,2,FALSE))=TRUE,0,VLOOKUP(V1326,Tables!$A$2:$B$27,2,FALSE))*VLOOKUP(BR1326,Tables!$D$14:$J$24,7,FALSE)</f>
        <v>0</v>
      </c>
      <c r="AY1326">
        <f>IF(ISERROR(VLOOKUP(BS1326,Tables!$A$2:$B$31,2,FALSE))=TRUE,0,VLOOKUP(BS1326,Tables!$A$2:$B$31,2,FALSE))</f>
        <v>0</v>
      </c>
      <c r="AZ1326" s="12">
        <f>VLOOKUP($BR1326,Tables!$D$14:$K$24,8,FALSE)</f>
        <v>0</v>
      </c>
      <c r="BA1326" s="12">
        <f>IF(OR(BR1326="T150",BR1326="HYBT150"),W1326*Tables!$L$23,0)</f>
        <v>0</v>
      </c>
      <c r="BB1326" s="12">
        <f>IF(OR(BR1326="T200",BR1326="HYBT200"),W1326*Tables!$E$24,0)</f>
        <v>0</v>
      </c>
      <c r="BC1326" s="14">
        <f t="shared" si="273"/>
        <v>0</v>
      </c>
      <c r="BD1326" s="55" t="str">
        <f t="shared" si="285"/>
        <v/>
      </c>
      <c r="BE1326" s="55" t="str">
        <f t="shared" si="285"/>
        <v/>
      </c>
      <c r="BF1326" s="55" t="str">
        <f t="shared" si="285"/>
        <v/>
      </c>
      <c r="BG1326" s="55" t="str">
        <f t="shared" si="285"/>
        <v/>
      </c>
      <c r="BH1326" s="55" t="str">
        <f t="shared" si="285"/>
        <v/>
      </c>
      <c r="BI1326" s="55" t="str">
        <f t="shared" si="285"/>
        <v/>
      </c>
      <c r="BJ1326" s="55" t="str">
        <f t="shared" si="285"/>
        <v/>
      </c>
      <c r="BK1326" s="55" t="str">
        <f t="shared" si="285"/>
        <v/>
      </c>
      <c r="BL1326" s="55" t="str">
        <f t="shared" si="285"/>
        <v/>
      </c>
      <c r="BM1326" s="55" t="str">
        <f t="shared" si="285"/>
        <v/>
      </c>
      <c r="BN1326" s="55" t="str">
        <f t="shared" si="285"/>
        <v/>
      </c>
      <c r="BO1326" s="55" t="str">
        <f t="shared" si="285"/>
        <v/>
      </c>
      <c r="BP1326" s="55" t="str">
        <f t="shared" si="285"/>
        <v/>
      </c>
      <c r="BQ1326" s="55" t="str">
        <f t="shared" si="285"/>
        <v/>
      </c>
      <c r="BR1326" s="1" t="str">
        <f t="shared" si="274"/>
        <v>Base</v>
      </c>
      <c r="BS1326" s="1" t="str">
        <f t="shared" si="275"/>
        <v/>
      </c>
      <c r="BT1326" s="3">
        <f t="shared" si="276"/>
        <v>1</v>
      </c>
      <c r="BU1326" s="11">
        <f t="shared" si="277"/>
        <v>-0.94</v>
      </c>
      <c r="BV1326" s="11">
        <f t="shared" si="278"/>
        <v>-0.88</v>
      </c>
      <c r="BW1326" s="11">
        <f t="shared" si="279"/>
        <v>0</v>
      </c>
      <c r="BX1326" s="9">
        <f t="shared" si="280"/>
        <v>-0.94</v>
      </c>
      <c r="BY1326" s="9">
        <f t="shared" si="281"/>
        <v>-0.88</v>
      </c>
      <c r="BZ1326" s="9">
        <f t="shared" si="282"/>
        <v>2</v>
      </c>
    </row>
    <row r="1327" spans="1:78" ht="15.5" x14ac:dyDescent="0.35">
      <c r="A1327"/>
      <c r="B1327"/>
      <c r="C1327"/>
      <c r="D1327"/>
      <c r="E1327"/>
      <c r="F1327"/>
      <c r="G1327"/>
      <c r="H1327"/>
      <c r="I1327" s="13"/>
      <c r="J1327" s="13"/>
      <c r="K1327" s="13"/>
      <c r="L1327"/>
      <c r="M1327"/>
      <c r="N1327"/>
      <c r="O1327"/>
      <c r="P1327"/>
      <c r="Q1327"/>
      <c r="R1327"/>
      <c r="S1327"/>
      <c r="T1327"/>
      <c r="U1327"/>
      <c r="V1327"/>
      <c r="W1327"/>
      <c r="X1327"/>
      <c r="Y1327"/>
      <c r="Z1327"/>
      <c r="AA1327"/>
      <c r="AB1327"/>
      <c r="AC1327"/>
      <c r="AD1327"/>
      <c r="AE1327"/>
      <c r="AF1327" s="13"/>
      <c r="AG1327" s="13"/>
      <c r="AH1327"/>
      <c r="AI1327"/>
      <c r="AJ1327"/>
      <c r="AK1327"/>
      <c r="AL1327"/>
      <c r="AM1327" s="13"/>
      <c r="AN1327" s="13"/>
      <c r="AO1327"/>
      <c r="AP1327"/>
      <c r="AQ1327"/>
      <c r="AR1327"/>
      <c r="AS1327"/>
      <c r="AT1327" s="12">
        <f>VLOOKUP($BR1327,Tables!$D$14:$I$27,2,FALSE)*W1327</f>
        <v>0</v>
      </c>
      <c r="AU1327" s="12">
        <f>VLOOKUP($BR1327,Tables!$D$14:$I$24,3,FALSE)</f>
        <v>0</v>
      </c>
      <c r="AV1327" s="12">
        <f>VLOOKUP($BR1327,Tables!$D$14:$I$24,4,FALSE)*W1327</f>
        <v>0</v>
      </c>
      <c r="AW1327" s="12">
        <f>VLOOKUP($BR1327,Tables!$D$14:$I$24,5,FALSE)*W1327</f>
        <v>0</v>
      </c>
      <c r="AX1327">
        <f>IF(ISERROR(VLOOKUP(V1327,Tables!$A$2:$B$27,2,FALSE))=TRUE,0,VLOOKUP(V1327,Tables!$A$2:$B$27,2,FALSE))*VLOOKUP(BR1327,Tables!$D$14:$J$24,7,FALSE)</f>
        <v>0</v>
      </c>
      <c r="AY1327">
        <f>IF(ISERROR(VLOOKUP(BS1327,Tables!$A$2:$B$31,2,FALSE))=TRUE,0,VLOOKUP(BS1327,Tables!$A$2:$B$31,2,FALSE))</f>
        <v>0</v>
      </c>
      <c r="AZ1327" s="12">
        <f>VLOOKUP($BR1327,Tables!$D$14:$K$24,8,FALSE)</f>
        <v>0</v>
      </c>
      <c r="BA1327" s="12">
        <f>IF(OR(BR1327="T150",BR1327="HYBT150"),W1327*Tables!$L$23,0)</f>
        <v>0</v>
      </c>
      <c r="BB1327" s="12">
        <f>IF(OR(BR1327="T200",BR1327="HYBT200"),W1327*Tables!$E$24,0)</f>
        <v>0</v>
      </c>
      <c r="BC1327" s="14">
        <f t="shared" si="273"/>
        <v>0</v>
      </c>
      <c r="BD1327" s="55" t="str">
        <f t="shared" si="285"/>
        <v/>
      </c>
      <c r="BE1327" s="55" t="str">
        <f t="shared" si="285"/>
        <v/>
      </c>
      <c r="BF1327" s="55" t="str">
        <f t="shared" si="285"/>
        <v/>
      </c>
      <c r="BG1327" s="55" t="str">
        <f t="shared" si="285"/>
        <v/>
      </c>
      <c r="BH1327" s="55" t="str">
        <f t="shared" si="285"/>
        <v/>
      </c>
      <c r="BI1327" s="55" t="str">
        <f t="shared" si="285"/>
        <v/>
      </c>
      <c r="BJ1327" s="55" t="str">
        <f t="shared" si="285"/>
        <v/>
      </c>
      <c r="BK1327" s="55" t="str">
        <f t="shared" si="285"/>
        <v/>
      </c>
      <c r="BL1327" s="55" t="str">
        <f t="shared" si="285"/>
        <v/>
      </c>
      <c r="BM1327" s="55" t="str">
        <f t="shared" si="285"/>
        <v/>
      </c>
      <c r="BN1327" s="55" t="str">
        <f t="shared" si="285"/>
        <v/>
      </c>
      <c r="BO1327" s="55" t="str">
        <f t="shared" si="285"/>
        <v/>
      </c>
      <c r="BP1327" s="55" t="str">
        <f t="shared" si="285"/>
        <v/>
      </c>
      <c r="BQ1327" s="55" t="str">
        <f t="shared" si="285"/>
        <v/>
      </c>
      <c r="BR1327" s="1" t="str">
        <f t="shared" si="274"/>
        <v>Base</v>
      </c>
      <c r="BS1327" s="1" t="str">
        <f t="shared" si="275"/>
        <v/>
      </c>
      <c r="BT1327" s="3">
        <f t="shared" si="276"/>
        <v>1</v>
      </c>
      <c r="BU1327" s="11">
        <f t="shared" si="277"/>
        <v>-0.94</v>
      </c>
      <c r="BV1327" s="11">
        <f t="shared" si="278"/>
        <v>-0.88</v>
      </c>
      <c r="BW1327" s="11">
        <f t="shared" si="279"/>
        <v>0</v>
      </c>
      <c r="BX1327" s="9">
        <f t="shared" si="280"/>
        <v>-0.94</v>
      </c>
      <c r="BY1327" s="9">
        <f t="shared" si="281"/>
        <v>-0.88</v>
      </c>
      <c r="BZ1327" s="9">
        <f t="shared" si="282"/>
        <v>2</v>
      </c>
    </row>
    <row r="1328" spans="1:78" ht="15.5" x14ac:dyDescent="0.35">
      <c r="A1328"/>
      <c r="B1328"/>
      <c r="C1328"/>
      <c r="D1328"/>
      <c r="E1328"/>
      <c r="F1328"/>
      <c r="G1328"/>
      <c r="H1328"/>
      <c r="I1328" s="13"/>
      <c r="J1328" s="13"/>
      <c r="K1328" s="13"/>
      <c r="L1328"/>
      <c r="M1328"/>
      <c r="N1328"/>
      <c r="O1328"/>
      <c r="P1328"/>
      <c r="Q1328"/>
      <c r="R1328"/>
      <c r="S1328"/>
      <c r="T1328"/>
      <c r="U1328"/>
      <c r="V1328"/>
      <c r="W1328"/>
      <c r="X1328"/>
      <c r="Y1328"/>
      <c r="Z1328"/>
      <c r="AA1328"/>
      <c r="AB1328"/>
      <c r="AC1328"/>
      <c r="AD1328"/>
      <c r="AE1328"/>
      <c r="AF1328" s="13"/>
      <c r="AG1328" s="13"/>
      <c r="AH1328"/>
      <c r="AI1328"/>
      <c r="AJ1328"/>
      <c r="AK1328"/>
      <c r="AL1328"/>
      <c r="AM1328" s="13"/>
      <c r="AN1328" s="13"/>
      <c r="AO1328"/>
      <c r="AP1328"/>
      <c r="AQ1328"/>
      <c r="AR1328"/>
      <c r="AS1328"/>
      <c r="AT1328" s="12">
        <f>VLOOKUP($BR1328,Tables!$D$14:$I$27,2,FALSE)*W1328</f>
        <v>0</v>
      </c>
      <c r="AU1328" s="12">
        <f>VLOOKUP($BR1328,Tables!$D$14:$I$24,3,FALSE)</f>
        <v>0</v>
      </c>
      <c r="AV1328" s="12">
        <f>VLOOKUP($BR1328,Tables!$D$14:$I$24,4,FALSE)*W1328</f>
        <v>0</v>
      </c>
      <c r="AW1328" s="12">
        <f>VLOOKUP($BR1328,Tables!$D$14:$I$24,5,FALSE)*W1328</f>
        <v>0</v>
      </c>
      <c r="AX1328">
        <f>IF(ISERROR(VLOOKUP(V1328,Tables!$A$2:$B$27,2,FALSE))=TRUE,0,VLOOKUP(V1328,Tables!$A$2:$B$27,2,FALSE))*VLOOKUP(BR1328,Tables!$D$14:$J$24,7,FALSE)</f>
        <v>0</v>
      </c>
      <c r="AY1328">
        <f>IF(ISERROR(VLOOKUP(BS1328,Tables!$A$2:$B$31,2,FALSE))=TRUE,0,VLOOKUP(BS1328,Tables!$A$2:$B$31,2,FALSE))</f>
        <v>0</v>
      </c>
      <c r="AZ1328" s="12">
        <f>VLOOKUP($BR1328,Tables!$D$14:$K$24,8,FALSE)</f>
        <v>0</v>
      </c>
      <c r="BA1328" s="12">
        <f>IF(OR(BR1328="T150",BR1328="HYBT150"),W1328*Tables!$L$23,0)</f>
        <v>0</v>
      </c>
      <c r="BB1328" s="12">
        <f>IF(OR(BR1328="T200",BR1328="HYBT200"),W1328*Tables!$E$24,0)</f>
        <v>0</v>
      </c>
      <c r="BC1328" s="14">
        <f t="shared" si="273"/>
        <v>0</v>
      </c>
      <c r="BD1328" s="55" t="str">
        <f t="shared" si="285"/>
        <v/>
      </c>
      <c r="BE1328" s="55" t="str">
        <f t="shared" si="285"/>
        <v/>
      </c>
      <c r="BF1328" s="55" t="str">
        <f t="shared" si="285"/>
        <v/>
      </c>
      <c r="BG1328" s="55" t="str">
        <f t="shared" si="285"/>
        <v/>
      </c>
      <c r="BH1328" s="55" t="str">
        <f t="shared" si="285"/>
        <v/>
      </c>
      <c r="BI1328" s="55" t="str">
        <f t="shared" si="285"/>
        <v/>
      </c>
      <c r="BJ1328" s="55" t="str">
        <f t="shared" si="285"/>
        <v/>
      </c>
      <c r="BK1328" s="55" t="str">
        <f t="shared" si="285"/>
        <v/>
      </c>
      <c r="BL1328" s="55" t="str">
        <f t="shared" si="285"/>
        <v/>
      </c>
      <c r="BM1328" s="55" t="str">
        <f t="shared" si="285"/>
        <v/>
      </c>
      <c r="BN1328" s="55" t="str">
        <f t="shared" si="285"/>
        <v/>
      </c>
      <c r="BO1328" s="55" t="str">
        <f t="shared" si="285"/>
        <v/>
      </c>
      <c r="BP1328" s="55" t="str">
        <f t="shared" si="285"/>
        <v/>
      </c>
      <c r="BQ1328" s="55" t="str">
        <f t="shared" si="285"/>
        <v/>
      </c>
      <c r="BR1328" s="1" t="str">
        <f t="shared" si="274"/>
        <v>Base</v>
      </c>
      <c r="BS1328" s="1" t="str">
        <f t="shared" si="275"/>
        <v/>
      </c>
      <c r="BT1328" s="3">
        <f t="shared" si="276"/>
        <v>1</v>
      </c>
      <c r="BU1328" s="11">
        <f t="shared" si="277"/>
        <v>-0.94</v>
      </c>
      <c r="BV1328" s="11">
        <f t="shared" si="278"/>
        <v>-0.88</v>
      </c>
      <c r="BW1328" s="11">
        <f t="shared" si="279"/>
        <v>0</v>
      </c>
      <c r="BX1328" s="9">
        <f t="shared" si="280"/>
        <v>-0.94</v>
      </c>
      <c r="BY1328" s="9">
        <f t="shared" si="281"/>
        <v>-0.88</v>
      </c>
      <c r="BZ1328" s="9">
        <f t="shared" si="282"/>
        <v>2</v>
      </c>
    </row>
    <row r="1329" spans="1:78" ht="15.5" x14ac:dyDescent="0.35">
      <c r="A1329"/>
      <c r="B1329"/>
      <c r="C1329"/>
      <c r="D1329"/>
      <c r="E1329"/>
      <c r="F1329"/>
      <c r="G1329"/>
      <c r="H1329"/>
      <c r="I1329"/>
      <c r="J1329"/>
      <c r="K1329"/>
      <c r="L1329"/>
      <c r="M1329"/>
      <c r="N1329"/>
      <c r="O1329"/>
      <c r="P1329"/>
      <c r="Q1329"/>
      <c r="R1329"/>
      <c r="S1329"/>
      <c r="T1329"/>
      <c r="U1329"/>
      <c r="V1329"/>
      <c r="W1329"/>
      <c r="X1329"/>
      <c r="Y1329"/>
      <c r="Z1329"/>
      <c r="AA1329"/>
      <c r="AB1329"/>
      <c r="AC1329"/>
      <c r="AD1329"/>
      <c r="AE1329"/>
      <c r="AF1329"/>
      <c r="AG1329"/>
      <c r="AH1329"/>
      <c r="AI1329"/>
      <c r="AJ1329"/>
      <c r="AK1329"/>
      <c r="AL1329"/>
      <c r="AM1329"/>
      <c r="AN1329"/>
      <c r="AO1329"/>
      <c r="AP1329"/>
      <c r="AQ1329"/>
      <c r="AR1329"/>
      <c r="AS1329"/>
      <c r="AT1329" s="12">
        <f>VLOOKUP($BR1329,Tables!$D$14:$I$27,2,FALSE)*W1329</f>
        <v>0</v>
      </c>
      <c r="AU1329" s="12">
        <f>VLOOKUP($BR1329,Tables!$D$14:$I$24,3,FALSE)</f>
        <v>0</v>
      </c>
      <c r="AV1329" s="12">
        <f>VLOOKUP($BR1329,Tables!$D$14:$I$24,4,FALSE)*W1329</f>
        <v>0</v>
      </c>
      <c r="AW1329" s="12">
        <f>VLOOKUP($BR1329,Tables!$D$14:$I$24,5,FALSE)*W1329</f>
        <v>0</v>
      </c>
      <c r="AX1329">
        <f>IF(ISERROR(VLOOKUP(V1329,Tables!$A$2:$B$27,2,FALSE))=TRUE,0,VLOOKUP(V1329,Tables!$A$2:$B$27,2,FALSE))*VLOOKUP(BR1329,Tables!$D$14:$J$24,7,FALSE)</f>
        <v>0</v>
      </c>
      <c r="AY1329">
        <f>IF(ISERROR(VLOOKUP(BS1329,Tables!$A$2:$B$31,2,FALSE))=TRUE,0,VLOOKUP(BS1329,Tables!$A$2:$B$31,2,FALSE))</f>
        <v>0</v>
      </c>
      <c r="AZ1329" s="12">
        <f>VLOOKUP($BR1329,Tables!$D$14:$K$24,8,FALSE)</f>
        <v>0</v>
      </c>
      <c r="BA1329" s="12">
        <f>IF(OR(BR1329="T150",BR1329="HYBT150"),W1329*Tables!$L$23,0)</f>
        <v>0</v>
      </c>
      <c r="BB1329" s="12">
        <f>IF(OR(BR1329="T200",BR1329="HYBT200"),W1329*Tables!$E$24,0)</f>
        <v>0</v>
      </c>
      <c r="BC1329" s="14">
        <f t="shared" si="273"/>
        <v>0</v>
      </c>
      <c r="BD1329" s="55" t="str">
        <f t="shared" si="285"/>
        <v/>
      </c>
      <c r="BE1329" s="55" t="str">
        <f t="shared" si="285"/>
        <v/>
      </c>
      <c r="BF1329" s="55" t="str">
        <f t="shared" si="285"/>
        <v/>
      </c>
      <c r="BG1329" s="55" t="str">
        <f t="shared" si="285"/>
        <v/>
      </c>
      <c r="BH1329" s="55" t="str">
        <f t="shared" si="285"/>
        <v/>
      </c>
      <c r="BI1329" s="55" t="str">
        <f t="shared" si="285"/>
        <v/>
      </c>
      <c r="BJ1329" s="55" t="str">
        <f t="shared" si="285"/>
        <v/>
      </c>
      <c r="BK1329" s="55" t="str">
        <f t="shared" si="285"/>
        <v/>
      </c>
      <c r="BL1329" s="55" t="str">
        <f t="shared" si="285"/>
        <v/>
      </c>
      <c r="BM1329" s="55" t="str">
        <f t="shared" si="285"/>
        <v/>
      </c>
      <c r="BN1329" s="55" t="str">
        <f t="shared" si="285"/>
        <v/>
      </c>
      <c r="BO1329" s="55" t="str">
        <f t="shared" si="285"/>
        <v/>
      </c>
      <c r="BP1329" s="55" t="str">
        <f t="shared" si="285"/>
        <v/>
      </c>
      <c r="BQ1329" s="55" t="str">
        <f t="shared" si="285"/>
        <v/>
      </c>
      <c r="BR1329" s="1" t="str">
        <f t="shared" si="274"/>
        <v>Base</v>
      </c>
      <c r="BS1329" s="1" t="str">
        <f t="shared" si="275"/>
        <v/>
      </c>
      <c r="BT1329" s="3">
        <f t="shared" si="276"/>
        <v>1</v>
      </c>
      <c r="BU1329" s="11">
        <f t="shared" si="277"/>
        <v>-0.94</v>
      </c>
      <c r="BV1329" s="11">
        <f t="shared" si="278"/>
        <v>-0.88</v>
      </c>
      <c r="BW1329" s="11">
        <f t="shared" si="279"/>
        <v>0</v>
      </c>
      <c r="BX1329" s="9">
        <f t="shared" si="280"/>
        <v>-0.94</v>
      </c>
      <c r="BY1329" s="9">
        <f t="shared" si="281"/>
        <v>-0.88</v>
      </c>
      <c r="BZ1329" s="9">
        <f t="shared" si="282"/>
        <v>2</v>
      </c>
    </row>
    <row r="1330" spans="1:78" ht="15.5" x14ac:dyDescent="0.35">
      <c r="A1330"/>
      <c r="B1330"/>
      <c r="C1330"/>
      <c r="D1330"/>
      <c r="E1330"/>
      <c r="F1330"/>
      <c r="G1330"/>
      <c r="H1330"/>
      <c r="I1330"/>
      <c r="J1330"/>
      <c r="K1330"/>
      <c r="L1330"/>
      <c r="M1330"/>
      <c r="N1330"/>
      <c r="O1330"/>
      <c r="P1330"/>
      <c r="Q1330"/>
      <c r="R1330"/>
      <c r="S1330"/>
      <c r="T1330"/>
      <c r="U1330"/>
      <c r="V1330"/>
      <c r="W1330"/>
      <c r="X1330"/>
      <c r="Y1330"/>
      <c r="Z1330"/>
      <c r="AA1330"/>
      <c r="AB1330"/>
      <c r="AC1330"/>
      <c r="AD1330"/>
      <c r="AE1330"/>
      <c r="AF1330"/>
      <c r="AG1330"/>
      <c r="AH1330"/>
      <c r="AI1330"/>
      <c r="AJ1330"/>
      <c r="AK1330"/>
      <c r="AL1330"/>
      <c r="AM1330"/>
      <c r="AN1330"/>
      <c r="AO1330"/>
      <c r="AP1330"/>
      <c r="AQ1330"/>
      <c r="AR1330"/>
      <c r="AS1330"/>
      <c r="AT1330" s="12">
        <f>VLOOKUP($BR1330,Tables!$D$14:$I$27,2,FALSE)*W1330</f>
        <v>0</v>
      </c>
      <c r="AU1330" s="12">
        <f>VLOOKUP($BR1330,Tables!$D$14:$I$24,3,FALSE)</f>
        <v>0</v>
      </c>
      <c r="AV1330" s="12">
        <f>VLOOKUP($BR1330,Tables!$D$14:$I$24,4,FALSE)*W1330</f>
        <v>0</v>
      </c>
      <c r="AW1330" s="12">
        <f>VLOOKUP($BR1330,Tables!$D$14:$I$24,5,FALSE)*W1330</f>
        <v>0</v>
      </c>
      <c r="AX1330">
        <f>IF(ISERROR(VLOOKUP(V1330,Tables!$A$2:$B$27,2,FALSE))=TRUE,0,VLOOKUP(V1330,Tables!$A$2:$B$27,2,FALSE))*VLOOKUP(BR1330,Tables!$D$14:$J$24,7,FALSE)</f>
        <v>0</v>
      </c>
      <c r="AY1330">
        <f>IF(ISERROR(VLOOKUP(BS1330,Tables!$A$2:$B$31,2,FALSE))=TRUE,0,VLOOKUP(BS1330,Tables!$A$2:$B$31,2,FALSE))</f>
        <v>0</v>
      </c>
      <c r="AZ1330" s="12">
        <f>VLOOKUP($BR1330,Tables!$D$14:$K$24,8,FALSE)</f>
        <v>0</v>
      </c>
      <c r="BA1330" s="12">
        <f>IF(OR(BR1330="T150",BR1330="HYBT150"),W1330*Tables!$L$23,0)</f>
        <v>0</v>
      </c>
      <c r="BB1330" s="12">
        <f>IF(OR(BR1330="T200",BR1330="HYBT200"),W1330*Tables!$E$24,0)</f>
        <v>0</v>
      </c>
      <c r="BC1330" s="14">
        <f t="shared" si="273"/>
        <v>0</v>
      </c>
      <c r="BD1330" s="55" t="str">
        <f t="shared" si="285"/>
        <v/>
      </c>
      <c r="BE1330" s="55" t="str">
        <f t="shared" si="285"/>
        <v/>
      </c>
      <c r="BF1330" s="55" t="str">
        <f t="shared" si="285"/>
        <v/>
      </c>
      <c r="BG1330" s="55" t="str">
        <f t="shared" si="285"/>
        <v/>
      </c>
      <c r="BH1330" s="55" t="str">
        <f t="shared" si="285"/>
        <v/>
      </c>
      <c r="BI1330" s="55" t="str">
        <f t="shared" si="285"/>
        <v/>
      </c>
      <c r="BJ1330" s="55" t="str">
        <f t="shared" si="285"/>
        <v/>
      </c>
      <c r="BK1330" s="55" t="str">
        <f t="shared" si="285"/>
        <v/>
      </c>
      <c r="BL1330" s="55" t="str">
        <f t="shared" si="285"/>
        <v/>
      </c>
      <c r="BM1330" s="55" t="str">
        <f t="shared" si="285"/>
        <v/>
      </c>
      <c r="BN1330" s="55" t="str">
        <f t="shared" si="285"/>
        <v/>
      </c>
      <c r="BO1330" s="55" t="str">
        <f t="shared" si="285"/>
        <v/>
      </c>
      <c r="BP1330" s="55" t="str">
        <f t="shared" si="285"/>
        <v/>
      </c>
      <c r="BQ1330" s="55" t="str">
        <f t="shared" si="285"/>
        <v/>
      </c>
      <c r="BR1330" s="1" t="str">
        <f t="shared" si="274"/>
        <v>Base</v>
      </c>
      <c r="BS1330" s="1" t="str">
        <f t="shared" si="275"/>
        <v/>
      </c>
      <c r="BT1330" s="3">
        <f t="shared" si="276"/>
        <v>1</v>
      </c>
      <c r="BU1330" s="11">
        <f t="shared" si="277"/>
        <v>-0.94</v>
      </c>
      <c r="BV1330" s="11">
        <f t="shared" si="278"/>
        <v>-0.88</v>
      </c>
      <c r="BW1330" s="11">
        <f t="shared" si="279"/>
        <v>0</v>
      </c>
      <c r="BX1330" s="9">
        <f t="shared" si="280"/>
        <v>-0.94</v>
      </c>
      <c r="BY1330" s="9">
        <f t="shared" si="281"/>
        <v>-0.88</v>
      </c>
      <c r="BZ1330" s="9">
        <f t="shared" si="282"/>
        <v>2</v>
      </c>
    </row>
    <row r="1331" spans="1:78" ht="15.5" x14ac:dyDescent="0.35">
      <c r="A1331"/>
      <c r="B1331"/>
      <c r="C1331"/>
      <c r="D1331"/>
      <c r="E1331"/>
      <c r="F1331"/>
      <c r="G1331"/>
      <c r="H1331"/>
      <c r="I1331"/>
      <c r="J1331"/>
      <c r="K1331"/>
      <c r="L1331"/>
      <c r="M1331"/>
      <c r="N1331"/>
      <c r="O1331"/>
      <c r="P1331"/>
      <c r="Q1331"/>
      <c r="R1331"/>
      <c r="S1331"/>
      <c r="T1331"/>
      <c r="U1331"/>
      <c r="V1331"/>
      <c r="W1331"/>
      <c r="X1331"/>
      <c r="Y1331"/>
      <c r="Z1331"/>
      <c r="AA1331"/>
      <c r="AB1331"/>
      <c r="AC1331"/>
      <c r="AD1331"/>
      <c r="AE1331"/>
      <c r="AF1331"/>
      <c r="AG1331"/>
      <c r="AH1331"/>
      <c r="AI1331"/>
      <c r="AJ1331"/>
      <c r="AK1331"/>
      <c r="AL1331"/>
      <c r="AM1331"/>
      <c r="AN1331"/>
      <c r="AO1331"/>
      <c r="AP1331"/>
      <c r="AQ1331"/>
      <c r="AR1331"/>
      <c r="AS1331"/>
      <c r="AT1331" s="12">
        <f>VLOOKUP($BR1331,Tables!$D$14:$I$27,2,FALSE)*W1331</f>
        <v>0</v>
      </c>
      <c r="AU1331" s="12">
        <f>VLOOKUP($BR1331,Tables!$D$14:$I$24,3,FALSE)</f>
        <v>0</v>
      </c>
      <c r="AV1331" s="12">
        <f>VLOOKUP($BR1331,Tables!$D$14:$I$24,4,FALSE)*W1331</f>
        <v>0</v>
      </c>
      <c r="AW1331" s="12">
        <f>VLOOKUP($BR1331,Tables!$D$14:$I$24,5,FALSE)*W1331</f>
        <v>0</v>
      </c>
      <c r="AX1331">
        <f>IF(ISERROR(VLOOKUP(V1331,Tables!$A$2:$B$27,2,FALSE))=TRUE,0,VLOOKUP(V1331,Tables!$A$2:$B$27,2,FALSE))*VLOOKUP(BR1331,Tables!$D$14:$J$24,7,FALSE)</f>
        <v>0</v>
      </c>
      <c r="AY1331">
        <f>IF(ISERROR(VLOOKUP(BS1331,Tables!$A$2:$B$31,2,FALSE))=TRUE,0,VLOOKUP(BS1331,Tables!$A$2:$B$31,2,FALSE))</f>
        <v>0</v>
      </c>
      <c r="AZ1331" s="12">
        <f>VLOOKUP($BR1331,Tables!$D$14:$K$24,8,FALSE)</f>
        <v>0</v>
      </c>
      <c r="BA1331" s="12">
        <f>IF(OR(BR1331="T150",BR1331="HYBT150"),W1331*Tables!$L$23,0)</f>
        <v>0</v>
      </c>
      <c r="BB1331" s="12">
        <f>IF(OR(BR1331="T200",BR1331="HYBT200"),W1331*Tables!$E$24,0)</f>
        <v>0</v>
      </c>
      <c r="BC1331" s="14">
        <f t="shared" si="273"/>
        <v>0</v>
      </c>
      <c r="BD1331" s="55" t="str">
        <f t="shared" si="285"/>
        <v/>
      </c>
      <c r="BE1331" s="55" t="str">
        <f t="shared" si="285"/>
        <v/>
      </c>
      <c r="BF1331" s="55" t="str">
        <f t="shared" si="285"/>
        <v/>
      </c>
      <c r="BG1331" s="55" t="str">
        <f t="shared" si="285"/>
        <v/>
      </c>
      <c r="BH1331" s="55" t="str">
        <f t="shared" si="285"/>
        <v/>
      </c>
      <c r="BI1331" s="55" t="str">
        <f t="shared" si="285"/>
        <v/>
      </c>
      <c r="BJ1331" s="55" t="str">
        <f t="shared" si="285"/>
        <v/>
      </c>
      <c r="BK1331" s="55" t="str">
        <f t="shared" si="285"/>
        <v/>
      </c>
      <c r="BL1331" s="55" t="str">
        <f t="shared" si="285"/>
        <v/>
      </c>
      <c r="BM1331" s="55" t="str">
        <f t="shared" si="285"/>
        <v/>
      </c>
      <c r="BN1331" s="55" t="str">
        <f t="shared" si="285"/>
        <v/>
      </c>
      <c r="BO1331" s="55" t="str">
        <f t="shared" si="285"/>
        <v/>
      </c>
      <c r="BP1331" s="55" t="str">
        <f t="shared" si="285"/>
        <v/>
      </c>
      <c r="BQ1331" s="55" t="str">
        <f t="shared" si="285"/>
        <v/>
      </c>
      <c r="BR1331" s="1" t="str">
        <f t="shared" si="274"/>
        <v>Base</v>
      </c>
      <c r="BS1331" s="1" t="str">
        <f t="shared" si="275"/>
        <v/>
      </c>
      <c r="BT1331" s="3">
        <f t="shared" si="276"/>
        <v>1</v>
      </c>
      <c r="BU1331" s="11">
        <f t="shared" si="277"/>
        <v>-0.94</v>
      </c>
      <c r="BV1331" s="11">
        <f t="shared" si="278"/>
        <v>-0.88</v>
      </c>
      <c r="BW1331" s="11">
        <f t="shared" si="279"/>
        <v>0</v>
      </c>
      <c r="BX1331" s="9">
        <f t="shared" si="280"/>
        <v>-0.94</v>
      </c>
      <c r="BY1331" s="9">
        <f t="shared" si="281"/>
        <v>-0.88</v>
      </c>
      <c r="BZ1331" s="9">
        <f t="shared" si="282"/>
        <v>2</v>
      </c>
    </row>
    <row r="1332" spans="1:78" ht="15.5" x14ac:dyDescent="0.35">
      <c r="A1332"/>
      <c r="B1332"/>
      <c r="C1332"/>
      <c r="D1332"/>
      <c r="E1332"/>
      <c r="F1332"/>
      <c r="G1332"/>
      <c r="H1332"/>
      <c r="I1332"/>
      <c r="J1332"/>
      <c r="K1332"/>
      <c r="L1332"/>
      <c r="M1332"/>
      <c r="N1332"/>
      <c r="O1332"/>
      <c r="P1332"/>
      <c r="Q1332"/>
      <c r="R1332"/>
      <c r="S1332"/>
      <c r="T1332"/>
      <c r="U1332"/>
      <c r="V1332"/>
      <c r="W1332"/>
      <c r="X1332"/>
      <c r="Y1332"/>
      <c r="Z1332"/>
      <c r="AA1332"/>
      <c r="AB1332"/>
      <c r="AC1332"/>
      <c r="AD1332"/>
      <c r="AE1332"/>
      <c r="AF1332"/>
      <c r="AG1332"/>
      <c r="AH1332"/>
      <c r="AI1332"/>
      <c r="AJ1332"/>
      <c r="AK1332"/>
      <c r="AL1332"/>
      <c r="AM1332"/>
      <c r="AN1332"/>
      <c r="AO1332"/>
      <c r="AP1332"/>
      <c r="AQ1332"/>
      <c r="AR1332"/>
      <c r="AS1332"/>
      <c r="AT1332" s="12">
        <f>VLOOKUP($BR1332,Tables!$D$14:$I$27,2,FALSE)*W1332</f>
        <v>0</v>
      </c>
      <c r="AU1332" s="12">
        <f>VLOOKUP($BR1332,Tables!$D$14:$I$24,3,FALSE)</f>
        <v>0</v>
      </c>
      <c r="AV1332" s="12">
        <f>VLOOKUP($BR1332,Tables!$D$14:$I$24,4,FALSE)*W1332</f>
        <v>0</v>
      </c>
      <c r="AW1332" s="12">
        <f>VLOOKUP($BR1332,Tables!$D$14:$I$24,5,FALSE)*W1332</f>
        <v>0</v>
      </c>
      <c r="AX1332">
        <f>IF(ISERROR(VLOOKUP(V1332,Tables!$A$2:$B$27,2,FALSE))=TRUE,0,VLOOKUP(V1332,Tables!$A$2:$B$27,2,FALSE))*VLOOKUP(BR1332,Tables!$D$14:$J$24,7,FALSE)</f>
        <v>0</v>
      </c>
      <c r="AY1332">
        <f>IF(ISERROR(VLOOKUP(BS1332,Tables!$A$2:$B$31,2,FALSE))=TRUE,0,VLOOKUP(BS1332,Tables!$A$2:$B$31,2,FALSE))</f>
        <v>0</v>
      </c>
      <c r="AZ1332" s="12">
        <f>VLOOKUP($BR1332,Tables!$D$14:$K$24,8,FALSE)</f>
        <v>0</v>
      </c>
      <c r="BA1332" s="12">
        <f>IF(OR(BR1332="T150",BR1332="HYBT150"),W1332*Tables!$L$23,0)</f>
        <v>0</v>
      </c>
      <c r="BB1332" s="12">
        <f>IF(OR(BR1332="T200",BR1332="HYBT200"),W1332*Tables!$E$24,0)</f>
        <v>0</v>
      </c>
      <c r="BC1332" s="14">
        <f t="shared" si="273"/>
        <v>0</v>
      </c>
      <c r="BD1332" s="55" t="str">
        <f t="shared" si="285"/>
        <v/>
      </c>
      <c r="BE1332" s="55" t="str">
        <f t="shared" si="285"/>
        <v/>
      </c>
      <c r="BF1332" s="55" t="str">
        <f t="shared" si="285"/>
        <v/>
      </c>
      <c r="BG1332" s="55" t="str">
        <f t="shared" si="285"/>
        <v/>
      </c>
      <c r="BH1332" s="55" t="str">
        <f t="shared" si="285"/>
        <v/>
      </c>
      <c r="BI1332" s="55" t="str">
        <f t="shared" si="285"/>
        <v/>
      </c>
      <c r="BJ1332" s="55" t="str">
        <f t="shared" si="285"/>
        <v/>
      </c>
      <c r="BK1332" s="55" t="str">
        <f t="shared" si="285"/>
        <v/>
      </c>
      <c r="BL1332" s="55" t="str">
        <f t="shared" si="285"/>
        <v/>
      </c>
      <c r="BM1332" s="55" t="str">
        <f t="shared" si="285"/>
        <v/>
      </c>
      <c r="BN1332" s="55" t="str">
        <f t="shared" si="285"/>
        <v/>
      </c>
      <c r="BO1332" s="55" t="str">
        <f t="shared" si="285"/>
        <v/>
      </c>
      <c r="BP1332" s="55" t="str">
        <f t="shared" si="285"/>
        <v/>
      </c>
      <c r="BQ1332" s="55" t="str">
        <f t="shared" si="285"/>
        <v/>
      </c>
      <c r="BR1332" s="1" t="str">
        <f t="shared" si="274"/>
        <v>Base</v>
      </c>
      <c r="BS1332" s="1" t="str">
        <f t="shared" si="275"/>
        <v/>
      </c>
      <c r="BT1332" s="3">
        <f t="shared" si="276"/>
        <v>1</v>
      </c>
      <c r="BU1332" s="11">
        <f t="shared" si="277"/>
        <v>-0.94</v>
      </c>
      <c r="BV1332" s="11">
        <f t="shared" si="278"/>
        <v>-0.88</v>
      </c>
      <c r="BW1332" s="11">
        <f t="shared" si="279"/>
        <v>0</v>
      </c>
      <c r="BX1332" s="9">
        <f t="shared" si="280"/>
        <v>-0.94</v>
      </c>
      <c r="BY1332" s="9">
        <f t="shared" si="281"/>
        <v>-0.88</v>
      </c>
      <c r="BZ1332" s="9">
        <f t="shared" si="282"/>
        <v>2</v>
      </c>
    </row>
    <row r="1333" spans="1:78" ht="15.5" x14ac:dyDescent="0.35">
      <c r="A1333"/>
      <c r="B1333"/>
      <c r="C1333"/>
      <c r="D1333"/>
      <c r="E1333"/>
      <c r="F1333"/>
      <c r="G1333"/>
      <c r="H1333"/>
      <c r="I1333"/>
      <c r="J1333"/>
      <c r="K1333"/>
      <c r="L1333"/>
      <c r="M1333"/>
      <c r="N1333"/>
      <c r="O1333"/>
      <c r="P1333"/>
      <c r="Q1333"/>
      <c r="R1333"/>
      <c r="S1333"/>
      <c r="T1333"/>
      <c r="U1333"/>
      <c r="V1333"/>
      <c r="W1333"/>
      <c r="X1333"/>
      <c r="Y1333"/>
      <c r="Z1333"/>
      <c r="AA1333"/>
      <c r="AB1333"/>
      <c r="AC1333"/>
      <c r="AD1333"/>
      <c r="AE1333"/>
      <c r="AF1333"/>
      <c r="AG1333"/>
      <c r="AH1333"/>
      <c r="AI1333"/>
      <c r="AJ1333"/>
      <c r="AK1333"/>
      <c r="AL1333"/>
      <c r="AM1333"/>
      <c r="AN1333"/>
      <c r="AO1333"/>
      <c r="AP1333"/>
      <c r="AQ1333"/>
      <c r="AR1333"/>
      <c r="AS1333"/>
      <c r="AT1333" s="12">
        <f>VLOOKUP($BR1333,Tables!$D$14:$I$27,2,FALSE)*W1333</f>
        <v>0</v>
      </c>
      <c r="AU1333" s="12">
        <f>VLOOKUP($BR1333,Tables!$D$14:$I$24,3,FALSE)</f>
        <v>0</v>
      </c>
      <c r="AV1333" s="12">
        <f>VLOOKUP($BR1333,Tables!$D$14:$I$24,4,FALSE)*W1333</f>
        <v>0</v>
      </c>
      <c r="AW1333" s="12">
        <f>VLOOKUP($BR1333,Tables!$D$14:$I$24,5,FALSE)*W1333</f>
        <v>0</v>
      </c>
      <c r="AX1333">
        <f>IF(ISERROR(VLOOKUP(V1333,Tables!$A$2:$B$27,2,FALSE))=TRUE,0,VLOOKUP(V1333,Tables!$A$2:$B$27,2,FALSE))*VLOOKUP(BR1333,Tables!$D$14:$J$24,7,FALSE)</f>
        <v>0</v>
      </c>
      <c r="AY1333">
        <f>IF(ISERROR(VLOOKUP(BS1333,Tables!$A$2:$B$31,2,FALSE))=TRUE,0,VLOOKUP(BS1333,Tables!$A$2:$B$31,2,FALSE))</f>
        <v>0</v>
      </c>
      <c r="AZ1333" s="12">
        <f>VLOOKUP($BR1333,Tables!$D$14:$K$24,8,FALSE)</f>
        <v>0</v>
      </c>
      <c r="BA1333" s="12">
        <f>IF(OR(BR1333="T150",BR1333="HYBT150"),W1333*Tables!$L$23,0)</f>
        <v>0</v>
      </c>
      <c r="BB1333" s="12">
        <f>IF(OR(BR1333="T200",BR1333="HYBT200"),W1333*Tables!$E$24,0)</f>
        <v>0</v>
      </c>
      <c r="BC1333" s="14">
        <f t="shared" si="273"/>
        <v>0</v>
      </c>
      <c r="BD1333" s="55" t="str">
        <f t="shared" si="285"/>
        <v/>
      </c>
      <c r="BE1333" s="55" t="str">
        <f t="shared" si="285"/>
        <v/>
      </c>
      <c r="BF1333" s="55" t="str">
        <f t="shared" si="285"/>
        <v/>
      </c>
      <c r="BG1333" s="55" t="str">
        <f t="shared" si="285"/>
        <v/>
      </c>
      <c r="BH1333" s="55" t="str">
        <f t="shared" si="285"/>
        <v/>
      </c>
      <c r="BI1333" s="55" t="str">
        <f t="shared" si="285"/>
        <v/>
      </c>
      <c r="BJ1333" s="55" t="str">
        <f t="shared" si="285"/>
        <v/>
      </c>
      <c r="BK1333" s="55" t="str">
        <f t="shared" si="285"/>
        <v/>
      </c>
      <c r="BL1333" s="55" t="str">
        <f t="shared" si="285"/>
        <v/>
      </c>
      <c r="BM1333" s="55" t="str">
        <f t="shared" si="285"/>
        <v/>
      </c>
      <c r="BN1333" s="55" t="str">
        <f t="shared" si="285"/>
        <v/>
      </c>
      <c r="BO1333" s="55" t="str">
        <f t="shared" si="285"/>
        <v/>
      </c>
      <c r="BP1333" s="55" t="str">
        <f t="shared" si="285"/>
        <v/>
      </c>
      <c r="BQ1333" s="55" t="str">
        <f t="shared" si="285"/>
        <v/>
      </c>
      <c r="BR1333" s="1" t="str">
        <f t="shared" si="274"/>
        <v>Base</v>
      </c>
      <c r="BS1333" s="1" t="str">
        <f t="shared" si="275"/>
        <v/>
      </c>
      <c r="BT1333" s="3">
        <f t="shared" si="276"/>
        <v>1</v>
      </c>
      <c r="BU1333" s="11">
        <f t="shared" si="277"/>
        <v>-0.94</v>
      </c>
      <c r="BV1333" s="11">
        <f t="shared" si="278"/>
        <v>-0.88</v>
      </c>
      <c r="BW1333" s="11">
        <f t="shared" si="279"/>
        <v>0</v>
      </c>
      <c r="BX1333" s="9">
        <f t="shared" si="280"/>
        <v>-0.94</v>
      </c>
      <c r="BY1333" s="9">
        <f t="shared" si="281"/>
        <v>-0.88</v>
      </c>
      <c r="BZ1333" s="9">
        <f t="shared" si="282"/>
        <v>2</v>
      </c>
    </row>
    <row r="1334" spans="1:78" ht="15.5" x14ac:dyDescent="0.35">
      <c r="A1334"/>
      <c r="B1334"/>
      <c r="C1334"/>
      <c r="D1334"/>
      <c r="E1334"/>
      <c r="F1334"/>
      <c r="G1334"/>
      <c r="H1334"/>
      <c r="I1334"/>
      <c r="J1334"/>
      <c r="K1334"/>
      <c r="L1334"/>
      <c r="M1334"/>
      <c r="N1334"/>
      <c r="O1334"/>
      <c r="P1334"/>
      <c r="Q1334"/>
      <c r="R1334"/>
      <c r="S1334"/>
      <c r="T1334"/>
      <c r="U1334"/>
      <c r="V1334"/>
      <c r="W1334"/>
      <c r="X1334"/>
      <c r="Y1334"/>
      <c r="Z1334"/>
      <c r="AA1334"/>
      <c r="AB1334"/>
      <c r="AC1334"/>
      <c r="AD1334"/>
      <c r="AE1334"/>
      <c r="AF1334"/>
      <c r="AG1334"/>
      <c r="AH1334"/>
      <c r="AI1334"/>
      <c r="AJ1334"/>
      <c r="AK1334"/>
      <c r="AL1334"/>
      <c r="AM1334"/>
      <c r="AN1334"/>
      <c r="AO1334"/>
      <c r="AP1334"/>
      <c r="AQ1334"/>
      <c r="AR1334"/>
      <c r="AS1334"/>
      <c r="AT1334" s="12">
        <f>VLOOKUP($BR1334,Tables!$D$14:$I$27,2,FALSE)*W1334</f>
        <v>0</v>
      </c>
      <c r="AU1334" s="12">
        <f>VLOOKUP($BR1334,Tables!$D$14:$I$24,3,FALSE)</f>
        <v>0</v>
      </c>
      <c r="AV1334" s="12">
        <f>VLOOKUP($BR1334,Tables!$D$14:$I$24,4,FALSE)*W1334</f>
        <v>0</v>
      </c>
      <c r="AW1334" s="12">
        <f>VLOOKUP($BR1334,Tables!$D$14:$I$24,5,FALSE)*W1334</f>
        <v>0</v>
      </c>
      <c r="AX1334">
        <f>IF(ISERROR(VLOOKUP(V1334,Tables!$A$2:$B$27,2,FALSE))=TRUE,0,VLOOKUP(V1334,Tables!$A$2:$B$27,2,FALSE))*VLOOKUP(BR1334,Tables!$D$14:$J$24,7,FALSE)</f>
        <v>0</v>
      </c>
      <c r="AY1334">
        <f>IF(ISERROR(VLOOKUP(BS1334,Tables!$A$2:$B$31,2,FALSE))=TRUE,0,VLOOKUP(BS1334,Tables!$A$2:$B$31,2,FALSE))</f>
        <v>0</v>
      </c>
      <c r="AZ1334" s="12">
        <f>VLOOKUP($BR1334,Tables!$D$14:$K$24,8,FALSE)</f>
        <v>0</v>
      </c>
      <c r="BA1334" s="12">
        <f>IF(OR(BR1334="T150",BR1334="HYBT150"),W1334*Tables!$L$23,0)</f>
        <v>0</v>
      </c>
      <c r="BB1334" s="12">
        <f>IF(OR(BR1334="T200",BR1334="HYBT200"),W1334*Tables!$E$24,0)</f>
        <v>0</v>
      </c>
      <c r="BC1334" s="14">
        <f t="shared" si="273"/>
        <v>0</v>
      </c>
      <c r="BD1334" s="55" t="str">
        <f t="shared" si="285"/>
        <v/>
      </c>
      <c r="BE1334" s="55" t="str">
        <f t="shared" si="285"/>
        <v/>
      </c>
      <c r="BF1334" s="55" t="str">
        <f t="shared" si="285"/>
        <v/>
      </c>
      <c r="BG1334" s="55" t="str">
        <f t="shared" si="285"/>
        <v/>
      </c>
      <c r="BH1334" s="55" t="str">
        <f t="shared" si="285"/>
        <v/>
      </c>
      <c r="BI1334" s="55" t="str">
        <f t="shared" si="285"/>
        <v/>
      </c>
      <c r="BJ1334" s="55" t="str">
        <f t="shared" si="285"/>
        <v/>
      </c>
      <c r="BK1334" s="55" t="str">
        <f t="shared" si="285"/>
        <v/>
      </c>
      <c r="BL1334" s="55" t="str">
        <f t="shared" si="285"/>
        <v/>
      </c>
      <c r="BM1334" s="55" t="str">
        <f t="shared" si="285"/>
        <v/>
      </c>
      <c r="BN1334" s="55" t="str">
        <f t="shared" si="285"/>
        <v/>
      </c>
      <c r="BO1334" s="55" t="str">
        <f t="shared" si="285"/>
        <v/>
      </c>
      <c r="BP1334" s="55" t="str">
        <f t="shared" si="285"/>
        <v/>
      </c>
      <c r="BQ1334" s="55" t="str">
        <f t="shared" si="285"/>
        <v/>
      </c>
      <c r="BR1334" s="1" t="str">
        <f t="shared" si="274"/>
        <v>Base</v>
      </c>
      <c r="BS1334" s="1" t="str">
        <f t="shared" si="275"/>
        <v/>
      </c>
      <c r="BT1334" s="3">
        <f t="shared" si="276"/>
        <v>1</v>
      </c>
      <c r="BU1334" s="11">
        <f t="shared" si="277"/>
        <v>-0.94</v>
      </c>
      <c r="BV1334" s="11">
        <f t="shared" si="278"/>
        <v>-0.88</v>
      </c>
      <c r="BW1334" s="11">
        <f t="shared" si="279"/>
        <v>0</v>
      </c>
      <c r="BX1334" s="9">
        <f t="shared" si="280"/>
        <v>-0.94</v>
      </c>
      <c r="BY1334" s="9">
        <f t="shared" si="281"/>
        <v>-0.88</v>
      </c>
      <c r="BZ1334" s="9">
        <f t="shared" si="282"/>
        <v>2</v>
      </c>
    </row>
    <row r="1335" spans="1:78" ht="15.5" x14ac:dyDescent="0.35">
      <c r="A1335"/>
      <c r="B1335"/>
      <c r="C1335"/>
      <c r="D1335"/>
      <c r="E1335"/>
      <c r="F1335"/>
      <c r="G1335"/>
      <c r="H1335"/>
      <c r="I1335"/>
      <c r="J1335"/>
      <c r="K1335"/>
      <c r="L1335"/>
      <c r="M1335"/>
      <c r="N1335"/>
      <c r="O1335"/>
      <c r="P1335"/>
      <c r="Q1335"/>
      <c r="R1335"/>
      <c r="S1335"/>
      <c r="T1335"/>
      <c r="U1335"/>
      <c r="V1335"/>
      <c r="W1335"/>
      <c r="X1335"/>
      <c r="Y1335"/>
      <c r="Z1335"/>
      <c r="AA1335"/>
      <c r="AB1335"/>
      <c r="AC1335"/>
      <c r="AD1335"/>
      <c r="AE1335"/>
      <c r="AF1335"/>
      <c r="AG1335"/>
      <c r="AH1335"/>
      <c r="AI1335"/>
      <c r="AJ1335"/>
      <c r="AK1335"/>
      <c r="AL1335"/>
      <c r="AM1335"/>
      <c r="AN1335"/>
      <c r="AO1335"/>
      <c r="AP1335"/>
      <c r="AQ1335"/>
      <c r="AR1335"/>
      <c r="AS1335"/>
      <c r="AT1335" s="12">
        <f>VLOOKUP($BR1335,Tables!$D$14:$I$27,2,FALSE)*W1335</f>
        <v>0</v>
      </c>
      <c r="AU1335" s="12">
        <f>VLOOKUP($BR1335,Tables!$D$14:$I$24,3,FALSE)</f>
        <v>0</v>
      </c>
      <c r="AV1335" s="12">
        <f>VLOOKUP($BR1335,Tables!$D$14:$I$24,4,FALSE)*W1335</f>
        <v>0</v>
      </c>
      <c r="AW1335" s="12">
        <f>VLOOKUP($BR1335,Tables!$D$14:$I$24,5,FALSE)*W1335</f>
        <v>0</v>
      </c>
      <c r="AX1335">
        <f>IF(ISERROR(VLOOKUP(V1335,Tables!$A$2:$B$27,2,FALSE))=TRUE,0,VLOOKUP(V1335,Tables!$A$2:$B$27,2,FALSE))*VLOOKUP(BR1335,Tables!$D$14:$J$24,7,FALSE)</f>
        <v>0</v>
      </c>
      <c r="AY1335">
        <f>IF(ISERROR(VLOOKUP(BS1335,Tables!$A$2:$B$31,2,FALSE))=TRUE,0,VLOOKUP(BS1335,Tables!$A$2:$B$31,2,FALSE))</f>
        <v>0</v>
      </c>
      <c r="AZ1335" s="12">
        <f>VLOOKUP($BR1335,Tables!$D$14:$K$24,8,FALSE)</f>
        <v>0</v>
      </c>
      <c r="BA1335" s="12">
        <f>IF(OR(BR1335="T150",BR1335="HYBT150"),W1335*Tables!$L$23,0)</f>
        <v>0</v>
      </c>
      <c r="BB1335" s="12">
        <f>IF(OR(BR1335="T200",BR1335="HYBT200"),W1335*Tables!$E$24,0)</f>
        <v>0</v>
      </c>
      <c r="BC1335" s="14">
        <f t="shared" si="273"/>
        <v>0</v>
      </c>
      <c r="BD1335" s="55" t="str">
        <f t="shared" si="285"/>
        <v/>
      </c>
      <c r="BE1335" s="55" t="str">
        <f t="shared" si="285"/>
        <v/>
      </c>
      <c r="BF1335" s="55" t="str">
        <f t="shared" si="285"/>
        <v/>
      </c>
      <c r="BG1335" s="55" t="str">
        <f t="shared" si="285"/>
        <v/>
      </c>
      <c r="BH1335" s="55" t="str">
        <f t="shared" si="285"/>
        <v/>
      </c>
      <c r="BI1335" s="55" t="str">
        <f t="shared" si="285"/>
        <v/>
      </c>
      <c r="BJ1335" s="55" t="str">
        <f t="shared" si="285"/>
        <v/>
      </c>
      <c r="BK1335" s="55" t="str">
        <f t="shared" si="285"/>
        <v/>
      </c>
      <c r="BL1335" s="55" t="str">
        <f t="shared" si="285"/>
        <v/>
      </c>
      <c r="BM1335" s="55" t="str">
        <f t="shared" si="285"/>
        <v/>
      </c>
      <c r="BN1335" s="55" t="str">
        <f t="shared" si="285"/>
        <v/>
      </c>
      <c r="BO1335" s="55" t="str">
        <f t="shared" si="285"/>
        <v/>
      </c>
      <c r="BP1335" s="55" t="str">
        <f t="shared" si="285"/>
        <v/>
      </c>
      <c r="BQ1335" s="55" t="str">
        <f t="shared" si="285"/>
        <v/>
      </c>
      <c r="BR1335" s="1" t="str">
        <f t="shared" si="274"/>
        <v>Base</v>
      </c>
      <c r="BS1335" s="1" t="str">
        <f t="shared" si="275"/>
        <v/>
      </c>
      <c r="BT1335" s="3">
        <f t="shared" si="276"/>
        <v>1</v>
      </c>
      <c r="BU1335" s="11">
        <f t="shared" si="277"/>
        <v>-0.94</v>
      </c>
      <c r="BV1335" s="11">
        <f t="shared" si="278"/>
        <v>-0.88</v>
      </c>
      <c r="BW1335" s="11">
        <f t="shared" si="279"/>
        <v>0</v>
      </c>
      <c r="BX1335" s="9">
        <f t="shared" si="280"/>
        <v>-0.94</v>
      </c>
      <c r="BY1335" s="9">
        <f t="shared" si="281"/>
        <v>-0.88</v>
      </c>
      <c r="BZ1335" s="9">
        <f t="shared" si="282"/>
        <v>2</v>
      </c>
    </row>
    <row r="1336" spans="1:78" ht="15.5" x14ac:dyDescent="0.35">
      <c r="A1336"/>
      <c r="B1336"/>
      <c r="C1336"/>
      <c r="D1336"/>
      <c r="E1336"/>
      <c r="F1336"/>
      <c r="G1336"/>
      <c r="H1336"/>
      <c r="I1336"/>
      <c r="J1336"/>
      <c r="K1336"/>
      <c r="L1336"/>
      <c r="M1336"/>
      <c r="N1336"/>
      <c r="O1336"/>
      <c r="P1336"/>
      <c r="Q1336"/>
      <c r="R1336"/>
      <c r="S1336"/>
      <c r="T1336"/>
      <c r="U1336"/>
      <c r="V1336"/>
      <c r="W1336"/>
      <c r="X1336"/>
      <c r="Y1336"/>
      <c r="Z1336"/>
      <c r="AA1336"/>
      <c r="AB1336"/>
      <c r="AC1336"/>
      <c r="AD1336"/>
      <c r="AE1336"/>
      <c r="AF1336"/>
      <c r="AG1336"/>
      <c r="AH1336"/>
      <c r="AI1336"/>
      <c r="AJ1336"/>
      <c r="AK1336"/>
      <c r="AL1336"/>
      <c r="AM1336"/>
      <c r="AN1336"/>
      <c r="AO1336"/>
      <c r="AP1336"/>
      <c r="AQ1336"/>
      <c r="AR1336"/>
      <c r="AS1336"/>
      <c r="AT1336" s="12">
        <f>VLOOKUP($BR1336,Tables!$D$14:$I$27,2,FALSE)*W1336</f>
        <v>0</v>
      </c>
      <c r="AU1336" s="12">
        <f>VLOOKUP($BR1336,Tables!$D$14:$I$24,3,FALSE)</f>
        <v>0</v>
      </c>
      <c r="AV1336" s="12">
        <f>VLOOKUP($BR1336,Tables!$D$14:$I$24,4,FALSE)*W1336</f>
        <v>0</v>
      </c>
      <c r="AW1336" s="12">
        <f>VLOOKUP($BR1336,Tables!$D$14:$I$24,5,FALSE)*W1336</f>
        <v>0</v>
      </c>
      <c r="AX1336">
        <f>IF(ISERROR(VLOOKUP(V1336,Tables!$A$2:$B$27,2,FALSE))=TRUE,0,VLOOKUP(V1336,Tables!$A$2:$B$27,2,FALSE))*VLOOKUP(BR1336,Tables!$D$14:$J$24,7,FALSE)</f>
        <v>0</v>
      </c>
      <c r="AY1336">
        <f>IF(ISERROR(VLOOKUP(BS1336,Tables!$A$2:$B$31,2,FALSE))=TRUE,0,VLOOKUP(BS1336,Tables!$A$2:$B$31,2,FALSE))</f>
        <v>0</v>
      </c>
      <c r="AZ1336" s="12">
        <f>VLOOKUP($BR1336,Tables!$D$14:$K$24,8,FALSE)</f>
        <v>0</v>
      </c>
      <c r="BA1336" s="12">
        <f>IF(OR(BR1336="T150",BR1336="HYBT150"),W1336*Tables!$L$23,0)</f>
        <v>0</v>
      </c>
      <c r="BB1336" s="12">
        <f>IF(OR(BR1336="T200",BR1336="HYBT200"),W1336*Tables!$E$24,0)</f>
        <v>0</v>
      </c>
      <c r="BC1336" s="14">
        <f t="shared" si="273"/>
        <v>0</v>
      </c>
      <c r="BD1336" s="55" t="str">
        <f t="shared" si="285"/>
        <v/>
      </c>
      <c r="BE1336" s="55" t="str">
        <f t="shared" si="285"/>
        <v/>
      </c>
      <c r="BF1336" s="55" t="str">
        <f t="shared" si="285"/>
        <v/>
      </c>
      <c r="BG1336" s="55" t="str">
        <f t="shared" si="285"/>
        <v/>
      </c>
      <c r="BH1336" s="55" t="str">
        <f t="shared" si="285"/>
        <v/>
      </c>
      <c r="BI1336" s="55" t="str">
        <f t="shared" si="285"/>
        <v/>
      </c>
      <c r="BJ1336" s="55" t="str">
        <f t="shared" si="285"/>
        <v/>
      </c>
      <c r="BK1336" s="55" t="str">
        <f t="shared" si="285"/>
        <v/>
      </c>
      <c r="BL1336" s="55" t="str">
        <f t="shared" si="285"/>
        <v/>
      </c>
      <c r="BM1336" s="55" t="str">
        <f t="shared" si="285"/>
        <v/>
      </c>
      <c r="BN1336" s="55" t="str">
        <f t="shared" si="285"/>
        <v/>
      </c>
      <c r="BO1336" s="55" t="str">
        <f t="shared" si="285"/>
        <v/>
      </c>
      <c r="BP1336" s="55" t="str">
        <f t="shared" si="285"/>
        <v/>
      </c>
      <c r="BQ1336" s="55" t="str">
        <f t="shared" si="285"/>
        <v/>
      </c>
      <c r="BR1336" s="1" t="str">
        <f t="shared" si="274"/>
        <v>Base</v>
      </c>
      <c r="BS1336" s="1" t="str">
        <f t="shared" si="275"/>
        <v/>
      </c>
      <c r="BT1336" s="3">
        <f t="shared" si="276"/>
        <v>1</v>
      </c>
      <c r="BU1336" s="11">
        <f t="shared" si="277"/>
        <v>-0.94</v>
      </c>
      <c r="BV1336" s="11">
        <f t="shared" si="278"/>
        <v>-0.88</v>
      </c>
      <c r="BW1336" s="11">
        <f t="shared" si="279"/>
        <v>0</v>
      </c>
      <c r="BX1336" s="9">
        <f t="shared" si="280"/>
        <v>-0.94</v>
      </c>
      <c r="BY1336" s="9">
        <f t="shared" si="281"/>
        <v>-0.88</v>
      </c>
      <c r="BZ1336" s="9">
        <f t="shared" si="282"/>
        <v>2</v>
      </c>
    </row>
    <row r="1337" spans="1:78" ht="15.5" x14ac:dyDescent="0.35">
      <c r="A1337"/>
      <c r="B1337"/>
      <c r="C1337"/>
      <c r="D1337"/>
      <c r="E1337"/>
      <c r="F1337"/>
      <c r="G1337"/>
      <c r="H1337"/>
      <c r="I1337"/>
      <c r="J1337"/>
      <c r="K1337"/>
      <c r="L1337"/>
      <c r="M1337"/>
      <c r="N1337"/>
      <c r="O1337"/>
      <c r="P1337"/>
      <c r="Q1337"/>
      <c r="R1337"/>
      <c r="S1337"/>
      <c r="T1337"/>
      <c r="U1337"/>
      <c r="V1337"/>
      <c r="W1337"/>
      <c r="X1337"/>
      <c r="Y1337"/>
      <c r="Z1337"/>
      <c r="AA1337"/>
      <c r="AB1337"/>
      <c r="AC1337"/>
      <c r="AD1337"/>
      <c r="AE1337"/>
      <c r="AF1337"/>
      <c r="AG1337"/>
      <c r="AH1337"/>
      <c r="AI1337"/>
      <c r="AJ1337"/>
      <c r="AK1337"/>
      <c r="AL1337"/>
      <c r="AM1337"/>
      <c r="AN1337"/>
      <c r="AO1337"/>
      <c r="AP1337"/>
      <c r="AQ1337"/>
      <c r="AR1337"/>
      <c r="AS1337"/>
      <c r="AT1337" s="12">
        <f>VLOOKUP($BR1337,Tables!$D$14:$I$27,2,FALSE)*W1337</f>
        <v>0</v>
      </c>
      <c r="AU1337" s="12">
        <f>VLOOKUP($BR1337,Tables!$D$14:$I$24,3,FALSE)</f>
        <v>0</v>
      </c>
      <c r="AV1337" s="12">
        <f>VLOOKUP($BR1337,Tables!$D$14:$I$24,4,FALSE)*W1337</f>
        <v>0</v>
      </c>
      <c r="AW1337" s="12">
        <f>VLOOKUP($BR1337,Tables!$D$14:$I$24,5,FALSE)*W1337</f>
        <v>0</v>
      </c>
      <c r="AX1337">
        <f>IF(ISERROR(VLOOKUP(V1337,Tables!$A$2:$B$27,2,FALSE))=TRUE,0,VLOOKUP(V1337,Tables!$A$2:$B$27,2,FALSE))*VLOOKUP(BR1337,Tables!$D$14:$J$24,7,FALSE)</f>
        <v>0</v>
      </c>
      <c r="AY1337">
        <f>IF(ISERROR(VLOOKUP(BS1337,Tables!$A$2:$B$31,2,FALSE))=TRUE,0,VLOOKUP(BS1337,Tables!$A$2:$B$31,2,FALSE))</f>
        <v>0</v>
      </c>
      <c r="AZ1337" s="12">
        <f>VLOOKUP($BR1337,Tables!$D$14:$K$24,8,FALSE)</f>
        <v>0</v>
      </c>
      <c r="BA1337" s="12">
        <f>IF(OR(BR1337="T150",BR1337="HYBT150"),W1337*Tables!$L$23,0)</f>
        <v>0</v>
      </c>
      <c r="BB1337" s="12">
        <f>IF(OR(BR1337="T200",BR1337="HYBT200"),W1337*Tables!$E$24,0)</f>
        <v>0</v>
      </c>
      <c r="BC1337" s="14">
        <f t="shared" ref="BC1337:BC1400" si="286">SUM(AT1337:BB1337)</f>
        <v>0</v>
      </c>
      <c r="BD1337" s="55" t="str">
        <f t="shared" si="285"/>
        <v/>
      </c>
      <c r="BE1337" s="55" t="str">
        <f t="shared" si="285"/>
        <v/>
      </c>
      <c r="BF1337" s="55" t="str">
        <f t="shared" si="285"/>
        <v/>
      </c>
      <c r="BG1337" s="55" t="str">
        <f t="shared" si="285"/>
        <v/>
      </c>
      <c r="BH1337" s="55" t="str">
        <f t="shared" si="285"/>
        <v/>
      </c>
      <c r="BI1337" s="55" t="str">
        <f t="shared" si="285"/>
        <v/>
      </c>
      <c r="BJ1337" s="55" t="str">
        <f t="shared" si="285"/>
        <v/>
      </c>
      <c r="BK1337" s="55" t="str">
        <f t="shared" si="285"/>
        <v/>
      </c>
      <c r="BL1337" s="55" t="str">
        <f t="shared" si="285"/>
        <v/>
      </c>
      <c r="BM1337" s="55" t="str">
        <f t="shared" si="285"/>
        <v/>
      </c>
      <c r="BN1337" s="55" t="str">
        <f t="shared" si="285"/>
        <v/>
      </c>
      <c r="BO1337" s="55" t="str">
        <f t="shared" si="285"/>
        <v/>
      </c>
      <c r="BP1337" s="55" t="str">
        <f t="shared" si="285"/>
        <v/>
      </c>
      <c r="BQ1337" s="55" t="str">
        <f t="shared" si="285"/>
        <v/>
      </c>
      <c r="BR1337" s="1" t="str">
        <f t="shared" ref="BR1337:BR1400" si="287">IF(BD1337&amp;BE1337&amp;BF1337&amp;BG1337&amp;BH1337&amp;BI1337&amp;BJ1337&amp;BK1337&amp;BP1337&amp;BQ1337="","Base",BD1337&amp;BE1337&amp;BF1337&amp;BG1337&amp;BH1337&amp;BI1337&amp;BJ1337&amp;BK1337&amp;BP1337&amp;BQ1337)</f>
        <v>Base</v>
      </c>
      <c r="BS1337" s="1" t="str">
        <f t="shared" ref="BS1337:BS1400" si="288">IF(BL1337&amp;BM1337&amp;BN1337&amp;BO1337="","",BL1337&amp;BM1337&amp;BN1337&amp;BO1337)</f>
        <v/>
      </c>
      <c r="BT1337" s="3">
        <f t="shared" ref="BT1337:BT1400" si="289">J1337-I1337+1</f>
        <v>1</v>
      </c>
      <c r="BU1337" s="11">
        <f t="shared" ref="BU1337:BU1400" si="290">BT1337*0.06-1</f>
        <v>-0.94</v>
      </c>
      <c r="BV1337" s="11">
        <f t="shared" ref="BV1337:BV1400" si="291">BT1337*0.12-1</f>
        <v>-0.88</v>
      </c>
      <c r="BW1337" s="11">
        <f t="shared" ref="BW1337:BW1400" si="292">(BT1337-1)*0.84</f>
        <v>0</v>
      </c>
      <c r="BX1337" s="9">
        <f t="shared" ref="BX1337:BX1400" si="293">BU1337+I1337</f>
        <v>-0.94</v>
      </c>
      <c r="BY1337" s="9">
        <f t="shared" ref="BY1337:BY1400" si="294">BV1337+I1337</f>
        <v>-0.88</v>
      </c>
      <c r="BZ1337" s="9">
        <f t="shared" ref="BZ1337:BZ1400" si="295">IF(WEEKDAY(BW1337+I1337)=1,BW1337+I1337+1,IF(WEEKDAY(BW1337+I1337)=7,BW1337+I1337+2,BW1337+I1337))</f>
        <v>2</v>
      </c>
    </row>
    <row r="1338" spans="1:78" ht="15.5" x14ac:dyDescent="0.35">
      <c r="A1338"/>
      <c r="B1338"/>
      <c r="C1338"/>
      <c r="D1338"/>
      <c r="E1338"/>
      <c r="F1338"/>
      <c r="G1338"/>
      <c r="H1338"/>
      <c r="I1338"/>
      <c r="J1338"/>
      <c r="K1338"/>
      <c r="L1338"/>
      <c r="M1338"/>
      <c r="N1338"/>
      <c r="O1338"/>
      <c r="P1338"/>
      <c r="Q1338"/>
      <c r="R1338"/>
      <c r="S1338"/>
      <c r="T1338"/>
      <c r="U1338"/>
      <c r="V1338"/>
      <c r="W1338"/>
      <c r="X1338"/>
      <c r="Y1338"/>
      <c r="Z1338"/>
      <c r="AA1338"/>
      <c r="AB1338"/>
      <c r="AC1338"/>
      <c r="AD1338"/>
      <c r="AE1338"/>
      <c r="AF1338"/>
      <c r="AG1338"/>
      <c r="AH1338"/>
      <c r="AI1338"/>
      <c r="AJ1338"/>
      <c r="AK1338"/>
      <c r="AL1338"/>
      <c r="AM1338"/>
      <c r="AN1338"/>
      <c r="AO1338"/>
      <c r="AP1338"/>
      <c r="AQ1338"/>
      <c r="AR1338"/>
      <c r="AS1338"/>
      <c r="AT1338" s="12">
        <f>VLOOKUP($BR1338,Tables!$D$14:$I$27,2,FALSE)*W1338</f>
        <v>0</v>
      </c>
      <c r="AU1338" s="12">
        <f>VLOOKUP($BR1338,Tables!$D$14:$I$24,3,FALSE)</f>
        <v>0</v>
      </c>
      <c r="AV1338" s="12">
        <f>VLOOKUP($BR1338,Tables!$D$14:$I$24,4,FALSE)*W1338</f>
        <v>0</v>
      </c>
      <c r="AW1338" s="12">
        <f>VLOOKUP($BR1338,Tables!$D$14:$I$24,5,FALSE)*W1338</f>
        <v>0</v>
      </c>
      <c r="AX1338">
        <f>IF(ISERROR(VLOOKUP(V1338,Tables!$A$2:$B$27,2,FALSE))=TRUE,0,VLOOKUP(V1338,Tables!$A$2:$B$27,2,FALSE))*VLOOKUP(BR1338,Tables!$D$14:$J$24,7,FALSE)</f>
        <v>0</v>
      </c>
      <c r="AY1338">
        <f>IF(ISERROR(VLOOKUP(BS1338,Tables!$A$2:$B$31,2,FALSE))=TRUE,0,VLOOKUP(BS1338,Tables!$A$2:$B$31,2,FALSE))</f>
        <v>0</v>
      </c>
      <c r="AZ1338" s="12">
        <f>VLOOKUP($BR1338,Tables!$D$14:$K$24,8,FALSE)</f>
        <v>0</v>
      </c>
      <c r="BA1338" s="12">
        <f>IF(OR(BR1338="T150",BR1338="HYBT150"),W1338*Tables!$L$23,0)</f>
        <v>0</v>
      </c>
      <c r="BB1338" s="12">
        <f>IF(OR(BR1338="T200",BR1338="HYBT200"),W1338*Tables!$E$24,0)</f>
        <v>0</v>
      </c>
      <c r="BC1338" s="14">
        <f t="shared" si="286"/>
        <v>0</v>
      </c>
      <c r="BD1338" s="55" t="str">
        <f t="shared" si="285"/>
        <v/>
      </c>
      <c r="BE1338" s="55" t="str">
        <f t="shared" si="285"/>
        <v/>
      </c>
      <c r="BF1338" s="55" t="str">
        <f t="shared" si="285"/>
        <v/>
      </c>
      <c r="BG1338" s="55" t="str">
        <f t="shared" si="285"/>
        <v/>
      </c>
      <c r="BH1338" s="55" t="str">
        <f t="shared" si="285"/>
        <v/>
      </c>
      <c r="BI1338" s="55" t="str">
        <f t="shared" si="285"/>
        <v/>
      </c>
      <c r="BJ1338" s="55" t="str">
        <f t="shared" si="285"/>
        <v/>
      </c>
      <c r="BK1338" s="55" t="str">
        <f t="shared" si="285"/>
        <v/>
      </c>
      <c r="BL1338" s="55" t="str">
        <f t="shared" si="285"/>
        <v/>
      </c>
      <c r="BM1338" s="55" t="str">
        <f t="shared" si="285"/>
        <v/>
      </c>
      <c r="BN1338" s="55" t="str">
        <f t="shared" si="285"/>
        <v/>
      </c>
      <c r="BO1338" s="55" t="str">
        <f t="shared" si="285"/>
        <v/>
      </c>
      <c r="BP1338" s="55" t="str">
        <f t="shared" si="285"/>
        <v/>
      </c>
      <c r="BQ1338" s="55" t="str">
        <f t="shared" si="285"/>
        <v/>
      </c>
      <c r="BR1338" s="1" t="str">
        <f t="shared" si="287"/>
        <v>Base</v>
      </c>
      <c r="BS1338" s="1" t="str">
        <f t="shared" si="288"/>
        <v/>
      </c>
      <c r="BT1338" s="3">
        <f t="shared" si="289"/>
        <v>1</v>
      </c>
      <c r="BU1338" s="11">
        <f t="shared" si="290"/>
        <v>-0.94</v>
      </c>
      <c r="BV1338" s="11">
        <f t="shared" si="291"/>
        <v>-0.88</v>
      </c>
      <c r="BW1338" s="11">
        <f t="shared" si="292"/>
        <v>0</v>
      </c>
      <c r="BX1338" s="9">
        <f t="shared" si="293"/>
        <v>-0.94</v>
      </c>
      <c r="BY1338" s="9">
        <f t="shared" si="294"/>
        <v>-0.88</v>
      </c>
      <c r="BZ1338" s="9">
        <f t="shared" si="295"/>
        <v>2</v>
      </c>
    </row>
    <row r="1339" spans="1:78" ht="15.5" x14ac:dyDescent="0.35">
      <c r="A1339"/>
      <c r="B1339"/>
      <c r="C1339"/>
      <c r="D1339"/>
      <c r="E1339"/>
      <c r="F1339"/>
      <c r="G1339"/>
      <c r="H1339"/>
      <c r="I1339"/>
      <c r="J1339"/>
      <c r="K1339"/>
      <c r="L1339"/>
      <c r="M1339"/>
      <c r="N1339"/>
      <c r="O1339"/>
      <c r="P1339"/>
      <c r="Q1339"/>
      <c r="R1339"/>
      <c r="S1339"/>
      <c r="T1339"/>
      <c r="U1339"/>
      <c r="V1339"/>
      <c r="W1339"/>
      <c r="X1339"/>
      <c r="Y1339"/>
      <c r="Z1339"/>
      <c r="AA1339"/>
      <c r="AB1339"/>
      <c r="AC1339"/>
      <c r="AD1339"/>
      <c r="AE1339"/>
      <c r="AF1339"/>
      <c r="AG1339"/>
      <c r="AH1339"/>
      <c r="AI1339"/>
      <c r="AJ1339"/>
      <c r="AK1339"/>
      <c r="AL1339"/>
      <c r="AM1339"/>
      <c r="AN1339"/>
      <c r="AO1339"/>
      <c r="AP1339"/>
      <c r="AQ1339"/>
      <c r="AR1339"/>
      <c r="AS1339"/>
      <c r="AT1339" s="12">
        <f>VLOOKUP($BR1339,Tables!$D$14:$I$27,2,FALSE)*W1339</f>
        <v>0</v>
      </c>
      <c r="AU1339" s="12">
        <f>VLOOKUP($BR1339,Tables!$D$14:$I$24,3,FALSE)</f>
        <v>0</v>
      </c>
      <c r="AV1339" s="12">
        <f>VLOOKUP($BR1339,Tables!$D$14:$I$24,4,FALSE)*W1339</f>
        <v>0</v>
      </c>
      <c r="AW1339" s="12">
        <f>VLOOKUP($BR1339,Tables!$D$14:$I$24,5,FALSE)*W1339</f>
        <v>0</v>
      </c>
      <c r="AX1339">
        <f>IF(ISERROR(VLOOKUP(V1339,Tables!$A$2:$B$27,2,FALSE))=TRUE,0,VLOOKUP(V1339,Tables!$A$2:$B$27,2,FALSE))*VLOOKUP(BR1339,Tables!$D$14:$J$24,7,FALSE)</f>
        <v>0</v>
      </c>
      <c r="AY1339">
        <f>IF(ISERROR(VLOOKUP(BS1339,Tables!$A$2:$B$31,2,FALSE))=TRUE,0,VLOOKUP(BS1339,Tables!$A$2:$B$31,2,FALSE))</f>
        <v>0</v>
      </c>
      <c r="AZ1339" s="12">
        <f>VLOOKUP($BR1339,Tables!$D$14:$K$24,8,FALSE)</f>
        <v>0</v>
      </c>
      <c r="BA1339" s="12">
        <f>IF(OR(BR1339="T150",BR1339="HYBT150"),W1339*Tables!$L$23,0)</f>
        <v>0</v>
      </c>
      <c r="BB1339" s="12">
        <f>IF(OR(BR1339="T200",BR1339="HYBT200"),W1339*Tables!$E$24,0)</f>
        <v>0</v>
      </c>
      <c r="BC1339" s="14">
        <f t="shared" si="286"/>
        <v>0</v>
      </c>
      <c r="BD1339" s="55" t="str">
        <f t="shared" si="285"/>
        <v/>
      </c>
      <c r="BE1339" s="55" t="str">
        <f t="shared" si="285"/>
        <v/>
      </c>
      <c r="BF1339" s="55" t="str">
        <f t="shared" si="285"/>
        <v/>
      </c>
      <c r="BG1339" s="55" t="str">
        <f t="shared" si="285"/>
        <v/>
      </c>
      <c r="BH1339" s="55" t="str">
        <f t="shared" si="285"/>
        <v/>
      </c>
      <c r="BI1339" s="55" t="str">
        <f t="shared" si="285"/>
        <v/>
      </c>
      <c r="BJ1339" s="55" t="str">
        <f t="shared" si="285"/>
        <v/>
      </c>
      <c r="BK1339" s="55" t="str">
        <f t="shared" si="285"/>
        <v/>
      </c>
      <c r="BL1339" s="55" t="str">
        <f t="shared" si="285"/>
        <v/>
      </c>
      <c r="BM1339" s="55" t="str">
        <f t="shared" si="285"/>
        <v/>
      </c>
      <c r="BN1339" s="55" t="str">
        <f t="shared" si="285"/>
        <v/>
      </c>
      <c r="BO1339" s="55" t="str">
        <f t="shared" si="285"/>
        <v/>
      </c>
      <c r="BP1339" s="55" t="str">
        <f t="shared" si="285"/>
        <v/>
      </c>
      <c r="BQ1339" s="55" t="str">
        <f t="shared" si="285"/>
        <v/>
      </c>
      <c r="BR1339" s="1" t="str">
        <f t="shared" si="287"/>
        <v>Base</v>
      </c>
      <c r="BS1339" s="1" t="str">
        <f t="shared" si="288"/>
        <v/>
      </c>
      <c r="BT1339" s="3">
        <f t="shared" si="289"/>
        <v>1</v>
      </c>
      <c r="BU1339" s="11">
        <f t="shared" si="290"/>
        <v>-0.94</v>
      </c>
      <c r="BV1339" s="11">
        <f t="shared" si="291"/>
        <v>-0.88</v>
      </c>
      <c r="BW1339" s="11">
        <f t="shared" si="292"/>
        <v>0</v>
      </c>
      <c r="BX1339" s="9">
        <f t="shared" si="293"/>
        <v>-0.94</v>
      </c>
      <c r="BY1339" s="9">
        <f t="shared" si="294"/>
        <v>-0.88</v>
      </c>
      <c r="BZ1339" s="9">
        <f t="shared" si="295"/>
        <v>2</v>
      </c>
    </row>
    <row r="1340" spans="1:78" ht="15.5" x14ac:dyDescent="0.35">
      <c r="A1340"/>
      <c r="B1340"/>
      <c r="C1340"/>
      <c r="D1340"/>
      <c r="E1340"/>
      <c r="F1340"/>
      <c r="G1340"/>
      <c r="H1340"/>
      <c r="I1340"/>
      <c r="J1340"/>
      <c r="K1340"/>
      <c r="L1340"/>
      <c r="M1340"/>
      <c r="N1340"/>
      <c r="O1340"/>
      <c r="P1340"/>
      <c r="Q1340"/>
      <c r="R1340"/>
      <c r="S1340"/>
      <c r="T1340"/>
      <c r="U1340"/>
      <c r="V1340"/>
      <c r="W1340"/>
      <c r="X1340"/>
      <c r="Y1340"/>
      <c r="Z1340"/>
      <c r="AA1340"/>
      <c r="AB1340"/>
      <c r="AC1340"/>
      <c r="AD1340"/>
      <c r="AE1340"/>
      <c r="AF1340"/>
      <c r="AG1340"/>
      <c r="AH1340"/>
      <c r="AI1340"/>
      <c r="AJ1340"/>
      <c r="AK1340"/>
      <c r="AL1340"/>
      <c r="AM1340"/>
      <c r="AN1340"/>
      <c r="AO1340"/>
      <c r="AP1340"/>
      <c r="AQ1340"/>
      <c r="AR1340"/>
      <c r="AS1340"/>
      <c r="AT1340" s="12">
        <f>VLOOKUP($BR1340,Tables!$D$14:$I$27,2,FALSE)*W1340</f>
        <v>0</v>
      </c>
      <c r="AU1340" s="12">
        <f>VLOOKUP($BR1340,Tables!$D$14:$I$24,3,FALSE)</f>
        <v>0</v>
      </c>
      <c r="AV1340" s="12">
        <f>VLOOKUP($BR1340,Tables!$D$14:$I$24,4,FALSE)*W1340</f>
        <v>0</v>
      </c>
      <c r="AW1340" s="12">
        <f>VLOOKUP($BR1340,Tables!$D$14:$I$24,5,FALSE)*W1340</f>
        <v>0</v>
      </c>
      <c r="AX1340">
        <f>IF(ISERROR(VLOOKUP(V1340,Tables!$A$2:$B$27,2,FALSE))=TRUE,0,VLOOKUP(V1340,Tables!$A$2:$B$27,2,FALSE))*VLOOKUP(BR1340,Tables!$D$14:$J$24,7,FALSE)</f>
        <v>0</v>
      </c>
      <c r="AY1340">
        <f>IF(ISERROR(VLOOKUP(BS1340,Tables!$A$2:$B$31,2,FALSE))=TRUE,0,VLOOKUP(BS1340,Tables!$A$2:$B$31,2,FALSE))</f>
        <v>0</v>
      </c>
      <c r="AZ1340" s="12">
        <f>VLOOKUP($BR1340,Tables!$D$14:$K$24,8,FALSE)</f>
        <v>0</v>
      </c>
      <c r="BA1340" s="12">
        <f>IF(OR(BR1340="T150",BR1340="HYBT150"),W1340*Tables!$L$23,0)</f>
        <v>0</v>
      </c>
      <c r="BB1340" s="12">
        <f>IF(OR(BR1340="T200",BR1340="HYBT200"),W1340*Tables!$E$24,0)</f>
        <v>0</v>
      </c>
      <c r="BC1340" s="14">
        <f t="shared" si="286"/>
        <v>0</v>
      </c>
      <c r="BD1340" s="55" t="str">
        <f t="shared" si="285"/>
        <v/>
      </c>
      <c r="BE1340" s="55" t="str">
        <f t="shared" si="285"/>
        <v/>
      </c>
      <c r="BF1340" s="55" t="str">
        <f t="shared" si="285"/>
        <v/>
      </c>
      <c r="BG1340" s="55" t="str">
        <f t="shared" si="285"/>
        <v/>
      </c>
      <c r="BH1340" s="55" t="str">
        <f t="shared" si="285"/>
        <v/>
      </c>
      <c r="BI1340" s="55" t="str">
        <f t="shared" si="285"/>
        <v/>
      </c>
      <c r="BJ1340" s="55" t="str">
        <f t="shared" si="285"/>
        <v/>
      </c>
      <c r="BK1340" s="55" t="str">
        <f t="shared" si="285"/>
        <v/>
      </c>
      <c r="BL1340" s="55" t="str">
        <f t="shared" si="285"/>
        <v/>
      </c>
      <c r="BM1340" s="55" t="str">
        <f t="shared" si="285"/>
        <v/>
      </c>
      <c r="BN1340" s="55" t="str">
        <f t="shared" si="285"/>
        <v/>
      </c>
      <c r="BO1340" s="55" t="str">
        <f t="shared" si="285"/>
        <v/>
      </c>
      <c r="BP1340" s="55" t="str">
        <f t="shared" si="285"/>
        <v/>
      </c>
      <c r="BQ1340" s="55" t="str">
        <f t="shared" si="285"/>
        <v/>
      </c>
      <c r="BR1340" s="1" t="str">
        <f t="shared" si="287"/>
        <v>Base</v>
      </c>
      <c r="BS1340" s="1" t="str">
        <f t="shared" si="288"/>
        <v/>
      </c>
      <c r="BT1340" s="3">
        <f t="shared" si="289"/>
        <v>1</v>
      </c>
      <c r="BU1340" s="11">
        <f t="shared" si="290"/>
        <v>-0.94</v>
      </c>
      <c r="BV1340" s="11">
        <f t="shared" si="291"/>
        <v>-0.88</v>
      </c>
      <c r="BW1340" s="11">
        <f t="shared" si="292"/>
        <v>0</v>
      </c>
      <c r="BX1340" s="9">
        <f t="shared" si="293"/>
        <v>-0.94</v>
      </c>
      <c r="BY1340" s="9">
        <f t="shared" si="294"/>
        <v>-0.88</v>
      </c>
      <c r="BZ1340" s="9">
        <f t="shared" si="295"/>
        <v>2</v>
      </c>
    </row>
    <row r="1341" spans="1:78" ht="15.5" x14ac:dyDescent="0.35">
      <c r="A1341"/>
      <c r="B1341"/>
      <c r="C1341"/>
      <c r="D1341"/>
      <c r="E1341"/>
      <c r="F1341"/>
      <c r="G1341"/>
      <c r="H1341"/>
      <c r="I1341"/>
      <c r="J1341"/>
      <c r="K1341"/>
      <c r="L1341"/>
      <c r="M1341"/>
      <c r="N1341"/>
      <c r="O1341"/>
      <c r="P1341"/>
      <c r="Q1341"/>
      <c r="R1341"/>
      <c r="S1341"/>
      <c r="T1341"/>
      <c r="U1341"/>
      <c r="V1341"/>
      <c r="W1341"/>
      <c r="X1341"/>
      <c r="Y1341"/>
      <c r="Z1341"/>
      <c r="AA1341"/>
      <c r="AB1341"/>
      <c r="AC1341"/>
      <c r="AD1341"/>
      <c r="AE1341"/>
      <c r="AF1341"/>
      <c r="AG1341"/>
      <c r="AH1341"/>
      <c r="AI1341"/>
      <c r="AJ1341"/>
      <c r="AK1341"/>
      <c r="AL1341"/>
      <c r="AM1341"/>
      <c r="AN1341"/>
      <c r="AO1341"/>
      <c r="AP1341"/>
      <c r="AQ1341"/>
      <c r="AR1341"/>
      <c r="AS1341"/>
      <c r="AT1341" s="12">
        <f>VLOOKUP($BR1341,Tables!$D$14:$I$27,2,FALSE)*W1341</f>
        <v>0</v>
      </c>
      <c r="AU1341" s="12">
        <f>VLOOKUP($BR1341,Tables!$D$14:$I$24,3,FALSE)</f>
        <v>0</v>
      </c>
      <c r="AV1341" s="12">
        <f>VLOOKUP($BR1341,Tables!$D$14:$I$24,4,FALSE)*W1341</f>
        <v>0</v>
      </c>
      <c r="AW1341" s="12">
        <f>VLOOKUP($BR1341,Tables!$D$14:$I$24,5,FALSE)*W1341</f>
        <v>0</v>
      </c>
      <c r="AX1341">
        <f>IF(ISERROR(VLOOKUP(V1341,Tables!$A$2:$B$27,2,FALSE))=TRUE,0,VLOOKUP(V1341,Tables!$A$2:$B$27,2,FALSE))*VLOOKUP(BR1341,Tables!$D$14:$J$24,7,FALSE)</f>
        <v>0</v>
      </c>
      <c r="AY1341">
        <f>IF(ISERROR(VLOOKUP(BS1341,Tables!$A$2:$B$31,2,FALSE))=TRUE,0,VLOOKUP(BS1341,Tables!$A$2:$B$31,2,FALSE))</f>
        <v>0</v>
      </c>
      <c r="AZ1341" s="12">
        <f>VLOOKUP($BR1341,Tables!$D$14:$K$24,8,FALSE)</f>
        <v>0</v>
      </c>
      <c r="BA1341" s="12">
        <f>IF(OR(BR1341="T150",BR1341="HYBT150"),W1341*Tables!$L$23,0)</f>
        <v>0</v>
      </c>
      <c r="BB1341" s="12">
        <f>IF(OR(BR1341="T200",BR1341="HYBT200"),W1341*Tables!$E$24,0)</f>
        <v>0</v>
      </c>
      <c r="BC1341" s="14">
        <f t="shared" si="286"/>
        <v>0</v>
      </c>
      <c r="BD1341" s="55" t="str">
        <f t="shared" si="285"/>
        <v/>
      </c>
      <c r="BE1341" s="55" t="str">
        <f t="shared" si="285"/>
        <v/>
      </c>
      <c r="BF1341" s="55" t="str">
        <f t="shared" si="285"/>
        <v/>
      </c>
      <c r="BG1341" s="55" t="str">
        <f t="shared" si="285"/>
        <v/>
      </c>
      <c r="BH1341" s="55" t="str">
        <f t="shared" si="285"/>
        <v/>
      </c>
      <c r="BI1341" s="55" t="str">
        <f t="shared" si="285"/>
        <v/>
      </c>
      <c r="BJ1341" s="55" t="str">
        <f t="shared" si="285"/>
        <v/>
      </c>
      <c r="BK1341" s="55" t="str">
        <f t="shared" si="285"/>
        <v/>
      </c>
      <c r="BL1341" s="55" t="str">
        <f t="shared" si="285"/>
        <v/>
      </c>
      <c r="BM1341" s="55" t="str">
        <f t="shared" si="285"/>
        <v/>
      </c>
      <c r="BN1341" s="55" t="str">
        <f t="shared" si="285"/>
        <v/>
      </c>
      <c r="BO1341" s="55" t="str">
        <f t="shared" si="285"/>
        <v/>
      </c>
      <c r="BP1341" s="55" t="str">
        <f t="shared" si="285"/>
        <v/>
      </c>
      <c r="BQ1341" s="55" t="str">
        <f t="shared" si="285"/>
        <v/>
      </c>
      <c r="BR1341" s="1" t="str">
        <f t="shared" si="287"/>
        <v>Base</v>
      </c>
      <c r="BS1341" s="1" t="str">
        <f t="shared" si="288"/>
        <v/>
      </c>
      <c r="BT1341" s="3">
        <f t="shared" si="289"/>
        <v>1</v>
      </c>
      <c r="BU1341" s="11">
        <f t="shared" si="290"/>
        <v>-0.94</v>
      </c>
      <c r="BV1341" s="11">
        <f t="shared" si="291"/>
        <v>-0.88</v>
      </c>
      <c r="BW1341" s="11">
        <f t="shared" si="292"/>
        <v>0</v>
      </c>
      <c r="BX1341" s="9">
        <f t="shared" si="293"/>
        <v>-0.94</v>
      </c>
      <c r="BY1341" s="9">
        <f t="shared" si="294"/>
        <v>-0.88</v>
      </c>
      <c r="BZ1341" s="9">
        <f t="shared" si="295"/>
        <v>2</v>
      </c>
    </row>
    <row r="1342" spans="1:78" ht="15.5" x14ac:dyDescent="0.35">
      <c r="A1342"/>
      <c r="B1342"/>
      <c r="C1342"/>
      <c r="D1342"/>
      <c r="E1342"/>
      <c r="F1342"/>
      <c r="G1342"/>
      <c r="H1342"/>
      <c r="I1342"/>
      <c r="J1342"/>
      <c r="K1342"/>
      <c r="L1342"/>
      <c r="M1342"/>
      <c r="N1342"/>
      <c r="O1342"/>
      <c r="P1342"/>
      <c r="Q1342"/>
      <c r="R1342"/>
      <c r="S1342"/>
      <c r="T1342"/>
      <c r="U1342"/>
      <c r="V1342"/>
      <c r="W1342"/>
      <c r="X1342"/>
      <c r="Y1342"/>
      <c r="Z1342"/>
      <c r="AA1342"/>
      <c r="AB1342"/>
      <c r="AC1342"/>
      <c r="AD1342"/>
      <c r="AE1342"/>
      <c r="AF1342"/>
      <c r="AG1342"/>
      <c r="AH1342"/>
      <c r="AI1342"/>
      <c r="AJ1342"/>
      <c r="AK1342"/>
      <c r="AL1342"/>
      <c r="AM1342"/>
      <c r="AN1342"/>
      <c r="AO1342"/>
      <c r="AP1342"/>
      <c r="AQ1342"/>
      <c r="AR1342"/>
      <c r="AS1342"/>
      <c r="AT1342" s="12">
        <f>VLOOKUP($BR1342,Tables!$D$14:$I$27,2,FALSE)*W1342</f>
        <v>0</v>
      </c>
      <c r="AU1342" s="12">
        <f>VLOOKUP($BR1342,Tables!$D$14:$I$24,3,FALSE)</f>
        <v>0</v>
      </c>
      <c r="AV1342" s="12">
        <f>VLOOKUP($BR1342,Tables!$D$14:$I$24,4,FALSE)*W1342</f>
        <v>0</v>
      </c>
      <c r="AW1342" s="12">
        <f>VLOOKUP($BR1342,Tables!$D$14:$I$24,5,FALSE)*W1342</f>
        <v>0</v>
      </c>
      <c r="AX1342">
        <f>IF(ISERROR(VLOOKUP(V1342,Tables!$A$2:$B$27,2,FALSE))=TRUE,0,VLOOKUP(V1342,Tables!$A$2:$B$27,2,FALSE))*VLOOKUP(BR1342,Tables!$D$14:$J$24,7,FALSE)</f>
        <v>0</v>
      </c>
      <c r="AY1342">
        <f>IF(ISERROR(VLOOKUP(BS1342,Tables!$A$2:$B$31,2,FALSE))=TRUE,0,VLOOKUP(BS1342,Tables!$A$2:$B$31,2,FALSE))</f>
        <v>0</v>
      </c>
      <c r="AZ1342" s="12">
        <f>VLOOKUP($BR1342,Tables!$D$14:$K$24,8,FALSE)</f>
        <v>0</v>
      </c>
      <c r="BA1342" s="12">
        <f>IF(OR(BR1342="T150",BR1342="HYBT150"),W1342*Tables!$L$23,0)</f>
        <v>0</v>
      </c>
      <c r="BB1342" s="12">
        <f>IF(OR(BR1342="T200",BR1342="HYBT200"),W1342*Tables!$E$24,0)</f>
        <v>0</v>
      </c>
      <c r="BC1342" s="14">
        <f t="shared" si="286"/>
        <v>0</v>
      </c>
      <c r="BD1342" s="55" t="str">
        <f t="shared" si="285"/>
        <v/>
      </c>
      <c r="BE1342" s="55" t="str">
        <f t="shared" si="285"/>
        <v/>
      </c>
      <c r="BF1342" s="55" t="str">
        <f t="shared" si="285"/>
        <v/>
      </c>
      <c r="BG1342" s="55" t="str">
        <f t="shared" si="285"/>
        <v/>
      </c>
      <c r="BH1342" s="55" t="str">
        <f t="shared" si="285"/>
        <v/>
      </c>
      <c r="BI1342" s="55" t="str">
        <f t="shared" si="285"/>
        <v/>
      </c>
      <c r="BJ1342" s="55" t="str">
        <f t="shared" si="285"/>
        <v/>
      </c>
      <c r="BK1342" s="55" t="str">
        <f t="shared" si="285"/>
        <v/>
      </c>
      <c r="BL1342" s="55" t="str">
        <f t="shared" si="285"/>
        <v/>
      </c>
      <c r="BM1342" s="55" t="str">
        <f t="shared" ref="BD1342:BQ1360" si="296">IF(ISERROR(SEARCHB(" "&amp;BM$1&amp;" "," "&amp;$L1342&amp;" "))=TRUE,"",BM$1)</f>
        <v/>
      </c>
      <c r="BN1342" s="55" t="str">
        <f t="shared" si="296"/>
        <v/>
      </c>
      <c r="BO1342" s="55" t="str">
        <f t="shared" si="296"/>
        <v/>
      </c>
      <c r="BP1342" s="55" t="str">
        <f t="shared" si="296"/>
        <v/>
      </c>
      <c r="BQ1342" s="55" t="str">
        <f t="shared" si="296"/>
        <v/>
      </c>
      <c r="BR1342" s="1" t="str">
        <f t="shared" si="287"/>
        <v>Base</v>
      </c>
      <c r="BS1342" s="1" t="str">
        <f t="shared" si="288"/>
        <v/>
      </c>
      <c r="BT1342" s="3">
        <f t="shared" si="289"/>
        <v>1</v>
      </c>
      <c r="BU1342" s="11">
        <f t="shared" si="290"/>
        <v>-0.94</v>
      </c>
      <c r="BV1342" s="11">
        <f t="shared" si="291"/>
        <v>-0.88</v>
      </c>
      <c r="BW1342" s="11">
        <f t="shared" si="292"/>
        <v>0</v>
      </c>
      <c r="BX1342" s="9">
        <f t="shared" si="293"/>
        <v>-0.94</v>
      </c>
      <c r="BY1342" s="9">
        <f t="shared" si="294"/>
        <v>-0.88</v>
      </c>
      <c r="BZ1342" s="9">
        <f t="shared" si="295"/>
        <v>2</v>
      </c>
    </row>
    <row r="1343" spans="1:78" ht="15.5" x14ac:dyDescent="0.35">
      <c r="A1343"/>
      <c r="B1343"/>
      <c r="C1343"/>
      <c r="D1343"/>
      <c r="E1343"/>
      <c r="F1343"/>
      <c r="G1343"/>
      <c r="H1343"/>
      <c r="I1343"/>
      <c r="J1343"/>
      <c r="K1343"/>
      <c r="L1343"/>
      <c r="M1343"/>
      <c r="N1343"/>
      <c r="O1343"/>
      <c r="P1343"/>
      <c r="Q1343"/>
      <c r="R1343"/>
      <c r="S1343"/>
      <c r="T1343"/>
      <c r="U1343"/>
      <c r="V1343"/>
      <c r="W1343"/>
      <c r="X1343"/>
      <c r="Y1343"/>
      <c r="Z1343"/>
      <c r="AA1343"/>
      <c r="AB1343"/>
      <c r="AC1343"/>
      <c r="AD1343"/>
      <c r="AE1343"/>
      <c r="AF1343"/>
      <c r="AG1343"/>
      <c r="AH1343"/>
      <c r="AI1343"/>
      <c r="AJ1343"/>
      <c r="AK1343"/>
      <c r="AL1343"/>
      <c r="AM1343"/>
      <c r="AN1343"/>
      <c r="AO1343"/>
      <c r="AP1343"/>
      <c r="AQ1343"/>
      <c r="AR1343"/>
      <c r="AS1343"/>
      <c r="AT1343" s="12">
        <f>VLOOKUP($BR1343,Tables!$D$14:$I$27,2,FALSE)*W1343</f>
        <v>0</v>
      </c>
      <c r="AU1343" s="12">
        <f>VLOOKUP($BR1343,Tables!$D$14:$I$24,3,FALSE)</f>
        <v>0</v>
      </c>
      <c r="AV1343" s="12">
        <f>VLOOKUP($BR1343,Tables!$D$14:$I$24,4,FALSE)*W1343</f>
        <v>0</v>
      </c>
      <c r="AW1343" s="12">
        <f>VLOOKUP($BR1343,Tables!$D$14:$I$24,5,FALSE)*W1343</f>
        <v>0</v>
      </c>
      <c r="AX1343">
        <f>IF(ISERROR(VLOOKUP(V1343,Tables!$A$2:$B$27,2,FALSE))=TRUE,0,VLOOKUP(V1343,Tables!$A$2:$B$27,2,FALSE))*VLOOKUP(BR1343,Tables!$D$14:$J$24,7,FALSE)</f>
        <v>0</v>
      </c>
      <c r="AY1343">
        <f>IF(ISERROR(VLOOKUP(BS1343,Tables!$A$2:$B$31,2,FALSE))=TRUE,0,VLOOKUP(BS1343,Tables!$A$2:$B$31,2,FALSE))</f>
        <v>0</v>
      </c>
      <c r="AZ1343" s="12">
        <f>VLOOKUP($BR1343,Tables!$D$14:$K$24,8,FALSE)</f>
        <v>0</v>
      </c>
      <c r="BA1343" s="12">
        <f>IF(OR(BR1343="T150",BR1343="HYBT150"),W1343*Tables!$L$23,0)</f>
        <v>0</v>
      </c>
      <c r="BB1343" s="12">
        <f>IF(OR(BR1343="T200",BR1343="HYBT200"),W1343*Tables!$E$24,0)</f>
        <v>0</v>
      </c>
      <c r="BC1343" s="14">
        <f t="shared" si="286"/>
        <v>0</v>
      </c>
      <c r="BD1343" s="55" t="str">
        <f t="shared" si="296"/>
        <v/>
      </c>
      <c r="BE1343" s="55" t="str">
        <f t="shared" si="296"/>
        <v/>
      </c>
      <c r="BF1343" s="55" t="str">
        <f t="shared" si="296"/>
        <v/>
      </c>
      <c r="BG1343" s="55" t="str">
        <f t="shared" si="296"/>
        <v/>
      </c>
      <c r="BH1343" s="55" t="str">
        <f t="shared" si="296"/>
        <v/>
      </c>
      <c r="BI1343" s="55" t="str">
        <f t="shared" si="296"/>
        <v/>
      </c>
      <c r="BJ1343" s="55" t="str">
        <f t="shared" si="296"/>
        <v/>
      </c>
      <c r="BK1343" s="55" t="str">
        <f t="shared" si="296"/>
        <v/>
      </c>
      <c r="BL1343" s="55" t="str">
        <f t="shared" si="296"/>
        <v/>
      </c>
      <c r="BM1343" s="55" t="str">
        <f t="shared" si="296"/>
        <v/>
      </c>
      <c r="BN1343" s="55" t="str">
        <f t="shared" si="296"/>
        <v/>
      </c>
      <c r="BO1343" s="55" t="str">
        <f t="shared" si="296"/>
        <v/>
      </c>
      <c r="BP1343" s="55" t="str">
        <f t="shared" si="296"/>
        <v/>
      </c>
      <c r="BQ1343" s="55" t="str">
        <f t="shared" si="296"/>
        <v/>
      </c>
      <c r="BR1343" s="1" t="str">
        <f t="shared" si="287"/>
        <v>Base</v>
      </c>
      <c r="BS1343" s="1" t="str">
        <f t="shared" si="288"/>
        <v/>
      </c>
      <c r="BT1343" s="3">
        <f t="shared" si="289"/>
        <v>1</v>
      </c>
      <c r="BU1343" s="11">
        <f t="shared" si="290"/>
        <v>-0.94</v>
      </c>
      <c r="BV1343" s="11">
        <f t="shared" si="291"/>
        <v>-0.88</v>
      </c>
      <c r="BW1343" s="11">
        <f t="shared" si="292"/>
        <v>0</v>
      </c>
      <c r="BX1343" s="9">
        <f t="shared" si="293"/>
        <v>-0.94</v>
      </c>
      <c r="BY1343" s="9">
        <f t="shared" si="294"/>
        <v>-0.88</v>
      </c>
      <c r="BZ1343" s="9">
        <f t="shared" si="295"/>
        <v>2</v>
      </c>
    </row>
    <row r="1344" spans="1:78" ht="15.5" x14ac:dyDescent="0.35">
      <c r="A1344"/>
      <c r="B1344"/>
      <c r="C1344"/>
      <c r="D1344"/>
      <c r="E1344"/>
      <c r="F1344"/>
      <c r="G1344"/>
      <c r="H1344"/>
      <c r="I1344"/>
      <c r="J1344"/>
      <c r="K1344"/>
      <c r="L1344"/>
      <c r="M1344"/>
      <c r="N1344"/>
      <c r="O1344"/>
      <c r="P1344"/>
      <c r="Q1344"/>
      <c r="R1344"/>
      <c r="S1344"/>
      <c r="T1344"/>
      <c r="U1344"/>
      <c r="V1344"/>
      <c r="W1344"/>
      <c r="X1344"/>
      <c r="Y1344"/>
      <c r="Z1344"/>
      <c r="AA1344"/>
      <c r="AB1344"/>
      <c r="AC1344"/>
      <c r="AD1344"/>
      <c r="AE1344"/>
      <c r="AF1344"/>
      <c r="AG1344"/>
      <c r="AH1344"/>
      <c r="AI1344"/>
      <c r="AJ1344"/>
      <c r="AK1344"/>
      <c r="AL1344"/>
      <c r="AM1344"/>
      <c r="AN1344"/>
      <c r="AO1344"/>
      <c r="AP1344"/>
      <c r="AQ1344"/>
      <c r="AR1344"/>
      <c r="AS1344"/>
      <c r="AT1344" s="12">
        <f>VLOOKUP($BR1344,Tables!$D$14:$I$27,2,FALSE)*W1344</f>
        <v>0</v>
      </c>
      <c r="AU1344" s="12">
        <f>VLOOKUP($BR1344,Tables!$D$14:$I$24,3,FALSE)</f>
        <v>0</v>
      </c>
      <c r="AV1344" s="12">
        <f>VLOOKUP($BR1344,Tables!$D$14:$I$24,4,FALSE)*W1344</f>
        <v>0</v>
      </c>
      <c r="AW1344" s="12">
        <f>VLOOKUP($BR1344,Tables!$D$14:$I$24,5,FALSE)*W1344</f>
        <v>0</v>
      </c>
      <c r="AX1344">
        <f>IF(ISERROR(VLOOKUP(V1344,Tables!$A$2:$B$27,2,FALSE))=TRUE,0,VLOOKUP(V1344,Tables!$A$2:$B$27,2,FALSE))*VLOOKUP(BR1344,Tables!$D$14:$J$24,7,FALSE)</f>
        <v>0</v>
      </c>
      <c r="AY1344">
        <f>IF(ISERROR(VLOOKUP(BS1344,Tables!$A$2:$B$31,2,FALSE))=TRUE,0,VLOOKUP(BS1344,Tables!$A$2:$B$31,2,FALSE))</f>
        <v>0</v>
      </c>
      <c r="AZ1344" s="12">
        <f>VLOOKUP($BR1344,Tables!$D$14:$K$24,8,FALSE)</f>
        <v>0</v>
      </c>
      <c r="BA1344" s="12">
        <f>IF(OR(BR1344="T150",BR1344="HYBT150"),W1344*Tables!$L$23,0)</f>
        <v>0</v>
      </c>
      <c r="BB1344" s="12">
        <f>IF(OR(BR1344="T200",BR1344="HYBT200"),W1344*Tables!$E$24,0)</f>
        <v>0</v>
      </c>
      <c r="BC1344" s="14">
        <f t="shared" si="286"/>
        <v>0</v>
      </c>
      <c r="BD1344" s="55" t="str">
        <f t="shared" si="296"/>
        <v/>
      </c>
      <c r="BE1344" s="55" t="str">
        <f t="shared" si="296"/>
        <v/>
      </c>
      <c r="BF1344" s="55" t="str">
        <f t="shared" si="296"/>
        <v/>
      </c>
      <c r="BG1344" s="55" t="str">
        <f t="shared" si="296"/>
        <v/>
      </c>
      <c r="BH1344" s="55" t="str">
        <f t="shared" si="296"/>
        <v/>
      </c>
      <c r="BI1344" s="55" t="str">
        <f t="shared" si="296"/>
        <v/>
      </c>
      <c r="BJ1344" s="55" t="str">
        <f t="shared" si="296"/>
        <v/>
      </c>
      <c r="BK1344" s="55" t="str">
        <f t="shared" si="296"/>
        <v/>
      </c>
      <c r="BL1344" s="55" t="str">
        <f t="shared" si="296"/>
        <v/>
      </c>
      <c r="BM1344" s="55" t="str">
        <f t="shared" si="296"/>
        <v/>
      </c>
      <c r="BN1344" s="55" t="str">
        <f t="shared" si="296"/>
        <v/>
      </c>
      <c r="BO1344" s="55" t="str">
        <f t="shared" si="296"/>
        <v/>
      </c>
      <c r="BP1344" s="55" t="str">
        <f t="shared" si="296"/>
        <v/>
      </c>
      <c r="BQ1344" s="55" t="str">
        <f t="shared" si="296"/>
        <v/>
      </c>
      <c r="BR1344" s="1" t="str">
        <f t="shared" si="287"/>
        <v>Base</v>
      </c>
      <c r="BS1344" s="1" t="str">
        <f t="shared" si="288"/>
        <v/>
      </c>
      <c r="BT1344" s="3">
        <f t="shared" si="289"/>
        <v>1</v>
      </c>
      <c r="BU1344" s="11">
        <f t="shared" si="290"/>
        <v>-0.94</v>
      </c>
      <c r="BV1344" s="11">
        <f t="shared" si="291"/>
        <v>-0.88</v>
      </c>
      <c r="BW1344" s="11">
        <f t="shared" si="292"/>
        <v>0</v>
      </c>
      <c r="BX1344" s="9">
        <f t="shared" si="293"/>
        <v>-0.94</v>
      </c>
      <c r="BY1344" s="9">
        <f t="shared" si="294"/>
        <v>-0.88</v>
      </c>
      <c r="BZ1344" s="9">
        <f t="shared" si="295"/>
        <v>2</v>
      </c>
    </row>
    <row r="1345" spans="1:78" ht="15.5" x14ac:dyDescent="0.35">
      <c r="A1345"/>
      <c r="B1345"/>
      <c r="C1345"/>
      <c r="D1345"/>
      <c r="E1345"/>
      <c r="F1345"/>
      <c r="G1345"/>
      <c r="H1345"/>
      <c r="I1345"/>
      <c r="J1345"/>
      <c r="K1345"/>
      <c r="L1345"/>
      <c r="M1345"/>
      <c r="N1345"/>
      <c r="O1345"/>
      <c r="P1345"/>
      <c r="Q1345"/>
      <c r="R1345"/>
      <c r="S1345"/>
      <c r="T1345"/>
      <c r="U1345"/>
      <c r="V1345"/>
      <c r="W1345"/>
      <c r="X1345"/>
      <c r="Y1345"/>
      <c r="Z1345"/>
      <c r="AA1345"/>
      <c r="AB1345"/>
      <c r="AC1345"/>
      <c r="AD1345"/>
      <c r="AE1345"/>
      <c r="AF1345"/>
      <c r="AG1345"/>
      <c r="AH1345"/>
      <c r="AI1345"/>
      <c r="AJ1345"/>
      <c r="AK1345"/>
      <c r="AL1345"/>
      <c r="AM1345"/>
      <c r="AN1345"/>
      <c r="AO1345"/>
      <c r="AP1345"/>
      <c r="AQ1345"/>
      <c r="AR1345"/>
      <c r="AS1345"/>
      <c r="AT1345" s="12">
        <f>VLOOKUP($BR1345,Tables!$D$14:$I$27,2,FALSE)*W1345</f>
        <v>0</v>
      </c>
      <c r="AU1345" s="12">
        <f>VLOOKUP($BR1345,Tables!$D$14:$I$24,3,FALSE)</f>
        <v>0</v>
      </c>
      <c r="AV1345" s="12">
        <f>VLOOKUP($BR1345,Tables!$D$14:$I$24,4,FALSE)*W1345</f>
        <v>0</v>
      </c>
      <c r="AW1345" s="12">
        <f>VLOOKUP($BR1345,Tables!$D$14:$I$24,5,FALSE)*W1345</f>
        <v>0</v>
      </c>
      <c r="AX1345">
        <f>IF(ISERROR(VLOOKUP(V1345,Tables!$A$2:$B$27,2,FALSE))=TRUE,0,VLOOKUP(V1345,Tables!$A$2:$B$27,2,FALSE))*VLOOKUP(BR1345,Tables!$D$14:$J$24,7,FALSE)</f>
        <v>0</v>
      </c>
      <c r="AY1345">
        <f>IF(ISERROR(VLOOKUP(BS1345,Tables!$A$2:$B$31,2,FALSE))=TRUE,0,VLOOKUP(BS1345,Tables!$A$2:$B$31,2,FALSE))</f>
        <v>0</v>
      </c>
      <c r="AZ1345" s="12">
        <f>VLOOKUP($BR1345,Tables!$D$14:$K$24,8,FALSE)</f>
        <v>0</v>
      </c>
      <c r="BA1345" s="12">
        <f>IF(OR(BR1345="T150",BR1345="HYBT150"),W1345*Tables!$L$23,0)</f>
        <v>0</v>
      </c>
      <c r="BB1345" s="12">
        <f>IF(OR(BR1345="T200",BR1345="HYBT200"),W1345*Tables!$E$24,0)</f>
        <v>0</v>
      </c>
      <c r="BC1345" s="14">
        <f t="shared" si="286"/>
        <v>0</v>
      </c>
      <c r="BD1345" s="55" t="str">
        <f t="shared" si="296"/>
        <v/>
      </c>
      <c r="BE1345" s="55" t="str">
        <f t="shared" si="296"/>
        <v/>
      </c>
      <c r="BF1345" s="55" t="str">
        <f t="shared" si="296"/>
        <v/>
      </c>
      <c r="BG1345" s="55" t="str">
        <f t="shared" si="296"/>
        <v/>
      </c>
      <c r="BH1345" s="55" t="str">
        <f t="shared" si="296"/>
        <v/>
      </c>
      <c r="BI1345" s="55" t="str">
        <f t="shared" si="296"/>
        <v/>
      </c>
      <c r="BJ1345" s="55" t="str">
        <f t="shared" si="296"/>
        <v/>
      </c>
      <c r="BK1345" s="55" t="str">
        <f t="shared" si="296"/>
        <v/>
      </c>
      <c r="BL1345" s="55" t="str">
        <f t="shared" si="296"/>
        <v/>
      </c>
      <c r="BM1345" s="55" t="str">
        <f t="shared" si="296"/>
        <v/>
      </c>
      <c r="BN1345" s="55" t="str">
        <f t="shared" si="296"/>
        <v/>
      </c>
      <c r="BO1345" s="55" t="str">
        <f t="shared" si="296"/>
        <v/>
      </c>
      <c r="BP1345" s="55" t="str">
        <f t="shared" si="296"/>
        <v/>
      </c>
      <c r="BQ1345" s="55" t="str">
        <f t="shared" si="296"/>
        <v/>
      </c>
      <c r="BR1345" s="1" t="str">
        <f t="shared" si="287"/>
        <v>Base</v>
      </c>
      <c r="BS1345" s="1" t="str">
        <f t="shared" si="288"/>
        <v/>
      </c>
      <c r="BT1345" s="3">
        <f t="shared" si="289"/>
        <v>1</v>
      </c>
      <c r="BU1345" s="11">
        <f t="shared" si="290"/>
        <v>-0.94</v>
      </c>
      <c r="BV1345" s="11">
        <f t="shared" si="291"/>
        <v>-0.88</v>
      </c>
      <c r="BW1345" s="11">
        <f t="shared" si="292"/>
        <v>0</v>
      </c>
      <c r="BX1345" s="9">
        <f t="shared" si="293"/>
        <v>-0.94</v>
      </c>
      <c r="BY1345" s="9">
        <f t="shared" si="294"/>
        <v>-0.88</v>
      </c>
      <c r="BZ1345" s="9">
        <f t="shared" si="295"/>
        <v>2</v>
      </c>
    </row>
    <row r="1346" spans="1:78" ht="15.5" x14ac:dyDescent="0.35">
      <c r="A1346"/>
      <c r="B1346"/>
      <c r="C1346"/>
      <c r="D1346"/>
      <c r="E1346"/>
      <c r="F1346"/>
      <c r="G1346"/>
      <c r="H1346"/>
      <c r="I1346"/>
      <c r="J1346"/>
      <c r="K1346"/>
      <c r="L1346"/>
      <c r="M1346"/>
      <c r="N1346"/>
      <c r="O1346"/>
      <c r="P1346"/>
      <c r="Q1346"/>
      <c r="R1346"/>
      <c r="S1346"/>
      <c r="T1346"/>
      <c r="U1346"/>
      <c r="V1346"/>
      <c r="W1346"/>
      <c r="X1346"/>
      <c r="Y1346"/>
      <c r="Z1346"/>
      <c r="AA1346"/>
      <c r="AB1346"/>
      <c r="AC1346"/>
      <c r="AD1346"/>
      <c r="AE1346"/>
      <c r="AF1346"/>
      <c r="AG1346"/>
      <c r="AH1346"/>
      <c r="AI1346"/>
      <c r="AJ1346"/>
      <c r="AK1346"/>
      <c r="AL1346"/>
      <c r="AM1346"/>
      <c r="AN1346"/>
      <c r="AO1346"/>
      <c r="AP1346"/>
      <c r="AQ1346"/>
      <c r="AR1346"/>
      <c r="AS1346"/>
      <c r="AT1346" s="12">
        <f>VLOOKUP($BR1346,Tables!$D$14:$I$27,2,FALSE)*W1346</f>
        <v>0</v>
      </c>
      <c r="AU1346" s="12">
        <f>VLOOKUP($BR1346,Tables!$D$14:$I$24,3,FALSE)</f>
        <v>0</v>
      </c>
      <c r="AV1346" s="12">
        <f>VLOOKUP($BR1346,Tables!$D$14:$I$24,4,FALSE)*W1346</f>
        <v>0</v>
      </c>
      <c r="AW1346" s="12">
        <f>VLOOKUP($BR1346,Tables!$D$14:$I$24,5,FALSE)*W1346</f>
        <v>0</v>
      </c>
      <c r="AX1346">
        <f>IF(ISERROR(VLOOKUP(V1346,Tables!$A$2:$B$27,2,FALSE))=TRUE,0,VLOOKUP(V1346,Tables!$A$2:$B$27,2,FALSE))*VLOOKUP(BR1346,Tables!$D$14:$J$24,7,FALSE)</f>
        <v>0</v>
      </c>
      <c r="AY1346">
        <f>IF(ISERROR(VLOOKUP(BS1346,Tables!$A$2:$B$31,2,FALSE))=TRUE,0,VLOOKUP(BS1346,Tables!$A$2:$B$31,2,FALSE))</f>
        <v>0</v>
      </c>
      <c r="AZ1346" s="12">
        <f>VLOOKUP($BR1346,Tables!$D$14:$K$24,8,FALSE)</f>
        <v>0</v>
      </c>
      <c r="BA1346" s="12">
        <f>IF(OR(BR1346="T150",BR1346="HYBT150"),W1346*Tables!$L$23,0)</f>
        <v>0</v>
      </c>
      <c r="BB1346" s="12">
        <f>IF(OR(BR1346="T200",BR1346="HYBT200"),W1346*Tables!$E$24,0)</f>
        <v>0</v>
      </c>
      <c r="BC1346" s="14">
        <f t="shared" si="286"/>
        <v>0</v>
      </c>
      <c r="BD1346" s="55" t="str">
        <f t="shared" si="296"/>
        <v/>
      </c>
      <c r="BE1346" s="55" t="str">
        <f t="shared" si="296"/>
        <v/>
      </c>
      <c r="BF1346" s="55" t="str">
        <f t="shared" si="296"/>
        <v/>
      </c>
      <c r="BG1346" s="55" t="str">
        <f t="shared" si="296"/>
        <v/>
      </c>
      <c r="BH1346" s="55" t="str">
        <f t="shared" si="296"/>
        <v/>
      </c>
      <c r="BI1346" s="55" t="str">
        <f t="shared" si="296"/>
        <v/>
      </c>
      <c r="BJ1346" s="55" t="str">
        <f t="shared" si="296"/>
        <v/>
      </c>
      <c r="BK1346" s="55" t="str">
        <f t="shared" si="296"/>
        <v/>
      </c>
      <c r="BL1346" s="55" t="str">
        <f t="shared" si="296"/>
        <v/>
      </c>
      <c r="BM1346" s="55" t="str">
        <f t="shared" si="296"/>
        <v/>
      </c>
      <c r="BN1346" s="55" t="str">
        <f t="shared" si="296"/>
        <v/>
      </c>
      <c r="BO1346" s="55" t="str">
        <f t="shared" si="296"/>
        <v/>
      </c>
      <c r="BP1346" s="55" t="str">
        <f t="shared" si="296"/>
        <v/>
      </c>
      <c r="BQ1346" s="55" t="str">
        <f t="shared" si="296"/>
        <v/>
      </c>
      <c r="BR1346" s="1" t="str">
        <f t="shared" si="287"/>
        <v>Base</v>
      </c>
      <c r="BS1346" s="1" t="str">
        <f t="shared" si="288"/>
        <v/>
      </c>
      <c r="BT1346" s="3">
        <f t="shared" si="289"/>
        <v>1</v>
      </c>
      <c r="BU1346" s="11">
        <f t="shared" si="290"/>
        <v>-0.94</v>
      </c>
      <c r="BV1346" s="11">
        <f t="shared" si="291"/>
        <v>-0.88</v>
      </c>
      <c r="BW1346" s="11">
        <f t="shared" si="292"/>
        <v>0</v>
      </c>
      <c r="BX1346" s="9">
        <f t="shared" si="293"/>
        <v>-0.94</v>
      </c>
      <c r="BY1346" s="9">
        <f t="shared" si="294"/>
        <v>-0.88</v>
      </c>
      <c r="BZ1346" s="9">
        <f t="shared" si="295"/>
        <v>2</v>
      </c>
    </row>
    <row r="1347" spans="1:78" ht="15.5" x14ac:dyDescent="0.35">
      <c r="A1347"/>
      <c r="B1347"/>
      <c r="C1347"/>
      <c r="D1347"/>
      <c r="E1347"/>
      <c r="F1347"/>
      <c r="G1347"/>
      <c r="H1347"/>
      <c r="I1347"/>
      <c r="J1347"/>
      <c r="K1347"/>
      <c r="L1347"/>
      <c r="M1347"/>
      <c r="N1347"/>
      <c r="O1347"/>
      <c r="P1347"/>
      <c r="Q1347"/>
      <c r="R1347"/>
      <c r="S1347"/>
      <c r="T1347"/>
      <c r="U1347"/>
      <c r="V1347"/>
      <c r="W1347"/>
      <c r="X1347"/>
      <c r="Y1347"/>
      <c r="Z1347"/>
      <c r="AA1347"/>
      <c r="AB1347"/>
      <c r="AC1347"/>
      <c r="AD1347"/>
      <c r="AE1347"/>
      <c r="AF1347"/>
      <c r="AG1347"/>
      <c r="AH1347"/>
      <c r="AI1347"/>
      <c r="AJ1347"/>
      <c r="AK1347"/>
      <c r="AL1347"/>
      <c r="AM1347"/>
      <c r="AN1347"/>
      <c r="AO1347"/>
      <c r="AP1347"/>
      <c r="AQ1347"/>
      <c r="AR1347"/>
      <c r="AS1347"/>
      <c r="AT1347" s="12">
        <f>VLOOKUP($BR1347,Tables!$D$14:$I$27,2,FALSE)*W1347</f>
        <v>0</v>
      </c>
      <c r="AU1347" s="12">
        <f>VLOOKUP($BR1347,Tables!$D$14:$I$24,3,FALSE)</f>
        <v>0</v>
      </c>
      <c r="AV1347" s="12">
        <f>VLOOKUP($BR1347,Tables!$D$14:$I$24,4,FALSE)*W1347</f>
        <v>0</v>
      </c>
      <c r="AW1347" s="12">
        <f>VLOOKUP($BR1347,Tables!$D$14:$I$24,5,FALSE)*W1347</f>
        <v>0</v>
      </c>
      <c r="AX1347">
        <f>IF(ISERROR(VLOOKUP(V1347,Tables!$A$2:$B$27,2,FALSE))=TRUE,0,VLOOKUP(V1347,Tables!$A$2:$B$27,2,FALSE))*VLOOKUP(BR1347,Tables!$D$14:$J$24,7,FALSE)</f>
        <v>0</v>
      </c>
      <c r="AY1347">
        <f>IF(ISERROR(VLOOKUP(BS1347,Tables!$A$2:$B$31,2,FALSE))=TRUE,0,VLOOKUP(BS1347,Tables!$A$2:$B$31,2,FALSE))</f>
        <v>0</v>
      </c>
      <c r="AZ1347" s="12">
        <f>VLOOKUP($BR1347,Tables!$D$14:$K$24,8,FALSE)</f>
        <v>0</v>
      </c>
      <c r="BA1347" s="12">
        <f>IF(OR(BR1347="T150",BR1347="HYBT150"),W1347*Tables!$L$23,0)</f>
        <v>0</v>
      </c>
      <c r="BB1347" s="12">
        <f>IF(OR(BR1347="T200",BR1347="HYBT200"),W1347*Tables!$E$24,0)</f>
        <v>0</v>
      </c>
      <c r="BC1347" s="14">
        <f t="shared" si="286"/>
        <v>0</v>
      </c>
      <c r="BD1347" s="55" t="str">
        <f t="shared" si="296"/>
        <v/>
      </c>
      <c r="BE1347" s="55" t="str">
        <f t="shared" si="296"/>
        <v/>
      </c>
      <c r="BF1347" s="55" t="str">
        <f t="shared" si="296"/>
        <v/>
      </c>
      <c r="BG1347" s="55" t="str">
        <f t="shared" si="296"/>
        <v/>
      </c>
      <c r="BH1347" s="55" t="str">
        <f t="shared" si="296"/>
        <v/>
      </c>
      <c r="BI1347" s="55" t="str">
        <f t="shared" si="296"/>
        <v/>
      </c>
      <c r="BJ1347" s="55" t="str">
        <f t="shared" si="296"/>
        <v/>
      </c>
      <c r="BK1347" s="55" t="str">
        <f t="shared" si="296"/>
        <v/>
      </c>
      <c r="BL1347" s="55" t="str">
        <f t="shared" si="296"/>
        <v/>
      </c>
      <c r="BM1347" s="55" t="str">
        <f t="shared" si="296"/>
        <v/>
      </c>
      <c r="BN1347" s="55" t="str">
        <f t="shared" si="296"/>
        <v/>
      </c>
      <c r="BO1347" s="55" t="str">
        <f t="shared" si="296"/>
        <v/>
      </c>
      <c r="BP1347" s="55" t="str">
        <f t="shared" si="296"/>
        <v/>
      </c>
      <c r="BQ1347" s="55" t="str">
        <f t="shared" si="296"/>
        <v/>
      </c>
      <c r="BR1347" s="1" t="str">
        <f t="shared" si="287"/>
        <v>Base</v>
      </c>
      <c r="BS1347" s="1" t="str">
        <f t="shared" si="288"/>
        <v/>
      </c>
      <c r="BT1347" s="3">
        <f t="shared" si="289"/>
        <v>1</v>
      </c>
      <c r="BU1347" s="11">
        <f t="shared" si="290"/>
        <v>-0.94</v>
      </c>
      <c r="BV1347" s="11">
        <f t="shared" si="291"/>
        <v>-0.88</v>
      </c>
      <c r="BW1347" s="11">
        <f t="shared" si="292"/>
        <v>0</v>
      </c>
      <c r="BX1347" s="9">
        <f t="shared" si="293"/>
        <v>-0.94</v>
      </c>
      <c r="BY1347" s="9">
        <f t="shared" si="294"/>
        <v>-0.88</v>
      </c>
      <c r="BZ1347" s="9">
        <f t="shared" si="295"/>
        <v>2</v>
      </c>
    </row>
    <row r="1348" spans="1:78" ht="15.5" x14ac:dyDescent="0.35">
      <c r="A1348"/>
      <c r="B1348"/>
      <c r="C1348"/>
      <c r="D1348"/>
      <c r="E1348"/>
      <c r="F1348"/>
      <c r="G1348"/>
      <c r="H1348"/>
      <c r="I1348"/>
      <c r="J1348"/>
      <c r="K1348"/>
      <c r="L1348"/>
      <c r="M1348"/>
      <c r="N1348"/>
      <c r="O1348"/>
      <c r="P1348"/>
      <c r="Q1348"/>
      <c r="R1348"/>
      <c r="S1348"/>
      <c r="T1348"/>
      <c r="U1348"/>
      <c r="V1348"/>
      <c r="W1348"/>
      <c r="X1348"/>
      <c r="Y1348"/>
      <c r="Z1348"/>
      <c r="AA1348"/>
      <c r="AB1348"/>
      <c r="AC1348"/>
      <c r="AD1348"/>
      <c r="AE1348"/>
      <c r="AF1348"/>
      <c r="AG1348"/>
      <c r="AH1348"/>
      <c r="AI1348"/>
      <c r="AJ1348"/>
      <c r="AK1348"/>
      <c r="AL1348"/>
      <c r="AM1348"/>
      <c r="AN1348"/>
      <c r="AO1348"/>
      <c r="AP1348"/>
      <c r="AQ1348"/>
      <c r="AR1348"/>
      <c r="AS1348"/>
      <c r="AT1348" s="12">
        <f>VLOOKUP($BR1348,Tables!$D$14:$I$27,2,FALSE)*W1348</f>
        <v>0</v>
      </c>
      <c r="AU1348" s="12">
        <f>VLOOKUP($BR1348,Tables!$D$14:$I$24,3,FALSE)</f>
        <v>0</v>
      </c>
      <c r="AV1348" s="12">
        <f>VLOOKUP($BR1348,Tables!$D$14:$I$24,4,FALSE)*W1348</f>
        <v>0</v>
      </c>
      <c r="AW1348" s="12">
        <f>VLOOKUP($BR1348,Tables!$D$14:$I$24,5,FALSE)*W1348</f>
        <v>0</v>
      </c>
      <c r="AX1348">
        <f>IF(ISERROR(VLOOKUP(V1348,Tables!$A$2:$B$27,2,FALSE))=TRUE,0,VLOOKUP(V1348,Tables!$A$2:$B$27,2,FALSE))*VLOOKUP(BR1348,Tables!$D$14:$J$24,7,FALSE)</f>
        <v>0</v>
      </c>
      <c r="AY1348">
        <f>IF(ISERROR(VLOOKUP(BS1348,Tables!$A$2:$B$31,2,FALSE))=TRUE,0,VLOOKUP(BS1348,Tables!$A$2:$B$31,2,FALSE))</f>
        <v>0</v>
      </c>
      <c r="AZ1348" s="12">
        <f>VLOOKUP($BR1348,Tables!$D$14:$K$24,8,FALSE)</f>
        <v>0</v>
      </c>
      <c r="BA1348" s="12">
        <f>IF(OR(BR1348="T150",BR1348="HYBT150"),W1348*Tables!$L$23,0)</f>
        <v>0</v>
      </c>
      <c r="BB1348" s="12">
        <f>IF(OR(BR1348="T200",BR1348="HYBT200"),W1348*Tables!$E$24,0)</f>
        <v>0</v>
      </c>
      <c r="BC1348" s="14">
        <f t="shared" si="286"/>
        <v>0</v>
      </c>
      <c r="BD1348" s="55" t="str">
        <f t="shared" si="296"/>
        <v/>
      </c>
      <c r="BE1348" s="55" t="str">
        <f t="shared" si="296"/>
        <v/>
      </c>
      <c r="BF1348" s="55" t="str">
        <f t="shared" si="296"/>
        <v/>
      </c>
      <c r="BG1348" s="55" t="str">
        <f t="shared" si="296"/>
        <v/>
      </c>
      <c r="BH1348" s="55" t="str">
        <f t="shared" si="296"/>
        <v/>
      </c>
      <c r="BI1348" s="55" t="str">
        <f t="shared" si="296"/>
        <v/>
      </c>
      <c r="BJ1348" s="55" t="str">
        <f t="shared" si="296"/>
        <v/>
      </c>
      <c r="BK1348" s="55" t="str">
        <f t="shared" si="296"/>
        <v/>
      </c>
      <c r="BL1348" s="55" t="str">
        <f t="shared" si="296"/>
        <v/>
      </c>
      <c r="BM1348" s="55" t="str">
        <f t="shared" si="296"/>
        <v/>
      </c>
      <c r="BN1348" s="55" t="str">
        <f t="shared" si="296"/>
        <v/>
      </c>
      <c r="BO1348" s="55" t="str">
        <f t="shared" si="296"/>
        <v/>
      </c>
      <c r="BP1348" s="55" t="str">
        <f t="shared" si="296"/>
        <v/>
      </c>
      <c r="BQ1348" s="55" t="str">
        <f t="shared" si="296"/>
        <v/>
      </c>
      <c r="BR1348" s="1" t="str">
        <f t="shared" si="287"/>
        <v>Base</v>
      </c>
      <c r="BS1348" s="1" t="str">
        <f t="shared" si="288"/>
        <v/>
      </c>
      <c r="BT1348" s="3">
        <f t="shared" si="289"/>
        <v>1</v>
      </c>
      <c r="BU1348" s="11">
        <f t="shared" si="290"/>
        <v>-0.94</v>
      </c>
      <c r="BV1348" s="11">
        <f t="shared" si="291"/>
        <v>-0.88</v>
      </c>
      <c r="BW1348" s="11">
        <f t="shared" si="292"/>
        <v>0</v>
      </c>
      <c r="BX1348" s="9">
        <f t="shared" si="293"/>
        <v>-0.94</v>
      </c>
      <c r="BY1348" s="9">
        <f t="shared" si="294"/>
        <v>-0.88</v>
      </c>
      <c r="BZ1348" s="9">
        <f t="shared" si="295"/>
        <v>2</v>
      </c>
    </row>
    <row r="1349" spans="1:78" ht="15.5" x14ac:dyDescent="0.35">
      <c r="A1349"/>
      <c r="B1349"/>
      <c r="C1349"/>
      <c r="D1349"/>
      <c r="E1349"/>
      <c r="F1349"/>
      <c r="G1349"/>
      <c r="H1349"/>
      <c r="I1349"/>
      <c r="J1349"/>
      <c r="K1349"/>
      <c r="L1349"/>
      <c r="M1349"/>
      <c r="N1349"/>
      <c r="O1349"/>
      <c r="P1349"/>
      <c r="Q1349"/>
      <c r="R1349"/>
      <c r="S1349"/>
      <c r="T1349"/>
      <c r="U1349"/>
      <c r="V1349"/>
      <c r="W1349"/>
      <c r="X1349"/>
      <c r="Y1349"/>
      <c r="Z1349"/>
      <c r="AA1349"/>
      <c r="AB1349"/>
      <c r="AC1349"/>
      <c r="AD1349"/>
      <c r="AE1349"/>
      <c r="AF1349"/>
      <c r="AG1349"/>
      <c r="AH1349"/>
      <c r="AI1349"/>
      <c r="AJ1349"/>
      <c r="AK1349"/>
      <c r="AL1349"/>
      <c r="AM1349"/>
      <c r="AN1349"/>
      <c r="AO1349"/>
      <c r="AP1349"/>
      <c r="AQ1349"/>
      <c r="AR1349"/>
      <c r="AS1349"/>
      <c r="AT1349" s="12">
        <f>VLOOKUP($BR1349,Tables!$D$14:$I$27,2,FALSE)*W1349</f>
        <v>0</v>
      </c>
      <c r="AU1349" s="12">
        <f>VLOOKUP($BR1349,Tables!$D$14:$I$24,3,FALSE)</f>
        <v>0</v>
      </c>
      <c r="AV1349" s="12">
        <f>VLOOKUP($BR1349,Tables!$D$14:$I$24,4,FALSE)*W1349</f>
        <v>0</v>
      </c>
      <c r="AW1349" s="12">
        <f>VLOOKUP($BR1349,Tables!$D$14:$I$24,5,FALSE)*W1349</f>
        <v>0</v>
      </c>
      <c r="AX1349">
        <f>IF(ISERROR(VLOOKUP(V1349,Tables!$A$2:$B$27,2,FALSE))=TRUE,0,VLOOKUP(V1349,Tables!$A$2:$B$27,2,FALSE))*VLOOKUP(BR1349,Tables!$D$14:$J$24,7,FALSE)</f>
        <v>0</v>
      </c>
      <c r="AY1349">
        <f>IF(ISERROR(VLOOKUP(BS1349,Tables!$A$2:$B$31,2,FALSE))=TRUE,0,VLOOKUP(BS1349,Tables!$A$2:$B$31,2,FALSE))</f>
        <v>0</v>
      </c>
      <c r="AZ1349" s="12">
        <f>VLOOKUP($BR1349,Tables!$D$14:$K$24,8,FALSE)</f>
        <v>0</v>
      </c>
      <c r="BA1349" s="12">
        <f>IF(OR(BR1349="T150",BR1349="HYBT150"),W1349*Tables!$L$23,0)</f>
        <v>0</v>
      </c>
      <c r="BB1349" s="12">
        <f>IF(OR(BR1349="T200",BR1349="HYBT200"),W1349*Tables!$E$24,0)</f>
        <v>0</v>
      </c>
      <c r="BC1349" s="14">
        <f t="shared" si="286"/>
        <v>0</v>
      </c>
      <c r="BD1349" s="55" t="str">
        <f t="shared" si="296"/>
        <v/>
      </c>
      <c r="BE1349" s="55" t="str">
        <f t="shared" si="296"/>
        <v/>
      </c>
      <c r="BF1349" s="55" t="str">
        <f t="shared" si="296"/>
        <v/>
      </c>
      <c r="BG1349" s="55" t="str">
        <f t="shared" si="296"/>
        <v/>
      </c>
      <c r="BH1349" s="55" t="str">
        <f t="shared" si="296"/>
        <v/>
      </c>
      <c r="BI1349" s="55" t="str">
        <f t="shared" si="296"/>
        <v/>
      </c>
      <c r="BJ1349" s="55" t="str">
        <f t="shared" si="296"/>
        <v/>
      </c>
      <c r="BK1349" s="55" t="str">
        <f t="shared" si="296"/>
        <v/>
      </c>
      <c r="BL1349" s="55" t="str">
        <f t="shared" si="296"/>
        <v/>
      </c>
      <c r="BM1349" s="55" t="str">
        <f t="shared" si="296"/>
        <v/>
      </c>
      <c r="BN1349" s="55" t="str">
        <f t="shared" si="296"/>
        <v/>
      </c>
      <c r="BO1349" s="55" t="str">
        <f t="shared" si="296"/>
        <v/>
      </c>
      <c r="BP1349" s="55" t="str">
        <f t="shared" si="296"/>
        <v/>
      </c>
      <c r="BQ1349" s="55" t="str">
        <f t="shared" si="296"/>
        <v/>
      </c>
      <c r="BR1349" s="1" t="str">
        <f t="shared" si="287"/>
        <v>Base</v>
      </c>
      <c r="BS1349" s="1" t="str">
        <f t="shared" si="288"/>
        <v/>
      </c>
      <c r="BT1349" s="3">
        <f t="shared" si="289"/>
        <v>1</v>
      </c>
      <c r="BU1349" s="11">
        <f t="shared" si="290"/>
        <v>-0.94</v>
      </c>
      <c r="BV1349" s="11">
        <f t="shared" si="291"/>
        <v>-0.88</v>
      </c>
      <c r="BW1349" s="11">
        <f t="shared" si="292"/>
        <v>0</v>
      </c>
      <c r="BX1349" s="9">
        <f t="shared" si="293"/>
        <v>-0.94</v>
      </c>
      <c r="BY1349" s="9">
        <f t="shared" si="294"/>
        <v>-0.88</v>
      </c>
      <c r="BZ1349" s="9">
        <f t="shared" si="295"/>
        <v>2</v>
      </c>
    </row>
    <row r="1350" spans="1:78" ht="15.5" x14ac:dyDescent="0.35">
      <c r="A1350"/>
      <c r="B1350"/>
      <c r="C1350"/>
      <c r="D1350"/>
      <c r="E1350"/>
      <c r="F1350"/>
      <c r="G1350"/>
      <c r="H1350"/>
      <c r="I1350"/>
      <c r="J1350"/>
      <c r="K1350"/>
      <c r="L1350"/>
      <c r="M1350"/>
      <c r="N1350"/>
      <c r="O1350"/>
      <c r="P1350"/>
      <c r="Q1350"/>
      <c r="R1350"/>
      <c r="S1350"/>
      <c r="T1350"/>
      <c r="U1350"/>
      <c r="V1350"/>
      <c r="W1350"/>
      <c r="X1350"/>
      <c r="Y1350"/>
      <c r="Z1350"/>
      <c r="AA1350"/>
      <c r="AB1350"/>
      <c r="AC1350"/>
      <c r="AD1350"/>
      <c r="AE1350"/>
      <c r="AF1350"/>
      <c r="AG1350"/>
      <c r="AH1350"/>
      <c r="AI1350"/>
      <c r="AJ1350"/>
      <c r="AK1350"/>
      <c r="AL1350"/>
      <c r="AM1350"/>
      <c r="AN1350"/>
      <c r="AO1350"/>
      <c r="AP1350"/>
      <c r="AQ1350"/>
      <c r="AR1350"/>
      <c r="AS1350"/>
      <c r="AT1350" s="12">
        <f>VLOOKUP($BR1350,Tables!$D$14:$I$27,2,FALSE)*W1350</f>
        <v>0</v>
      </c>
      <c r="AU1350" s="12">
        <f>VLOOKUP($BR1350,Tables!$D$14:$I$24,3,FALSE)</f>
        <v>0</v>
      </c>
      <c r="AV1350" s="12">
        <f>VLOOKUP($BR1350,Tables!$D$14:$I$24,4,FALSE)*W1350</f>
        <v>0</v>
      </c>
      <c r="AW1350" s="12">
        <f>VLOOKUP($BR1350,Tables!$D$14:$I$24,5,FALSE)*W1350</f>
        <v>0</v>
      </c>
      <c r="AX1350">
        <f>IF(ISERROR(VLOOKUP(V1350,Tables!$A$2:$B$27,2,FALSE))=TRUE,0,VLOOKUP(V1350,Tables!$A$2:$B$27,2,FALSE))*VLOOKUP(BR1350,Tables!$D$14:$J$24,7,FALSE)</f>
        <v>0</v>
      </c>
      <c r="AY1350">
        <f>IF(ISERROR(VLOOKUP(BS1350,Tables!$A$2:$B$31,2,FALSE))=TRUE,0,VLOOKUP(BS1350,Tables!$A$2:$B$31,2,FALSE))</f>
        <v>0</v>
      </c>
      <c r="AZ1350" s="12">
        <f>VLOOKUP($BR1350,Tables!$D$14:$K$24,8,FALSE)</f>
        <v>0</v>
      </c>
      <c r="BA1350" s="12">
        <f>IF(OR(BR1350="T150",BR1350="HYBT150"),W1350*Tables!$L$23,0)</f>
        <v>0</v>
      </c>
      <c r="BB1350" s="12">
        <f>IF(OR(BR1350="T200",BR1350="HYBT200"),W1350*Tables!$E$24,0)</f>
        <v>0</v>
      </c>
      <c r="BC1350" s="14">
        <f t="shared" si="286"/>
        <v>0</v>
      </c>
      <c r="BD1350" s="55" t="str">
        <f t="shared" si="296"/>
        <v/>
      </c>
      <c r="BE1350" s="55" t="str">
        <f t="shared" si="296"/>
        <v/>
      </c>
      <c r="BF1350" s="55" t="str">
        <f t="shared" si="296"/>
        <v/>
      </c>
      <c r="BG1350" s="55" t="str">
        <f t="shared" si="296"/>
        <v/>
      </c>
      <c r="BH1350" s="55" t="str">
        <f t="shared" si="296"/>
        <v/>
      </c>
      <c r="BI1350" s="55" t="str">
        <f t="shared" si="296"/>
        <v/>
      </c>
      <c r="BJ1350" s="55" t="str">
        <f t="shared" si="296"/>
        <v/>
      </c>
      <c r="BK1350" s="55" t="str">
        <f t="shared" si="296"/>
        <v/>
      </c>
      <c r="BL1350" s="55" t="str">
        <f t="shared" si="296"/>
        <v/>
      </c>
      <c r="BM1350" s="55" t="str">
        <f t="shared" si="296"/>
        <v/>
      </c>
      <c r="BN1350" s="55" t="str">
        <f t="shared" si="296"/>
        <v/>
      </c>
      <c r="BO1350" s="55" t="str">
        <f t="shared" si="296"/>
        <v/>
      </c>
      <c r="BP1350" s="55" t="str">
        <f t="shared" si="296"/>
        <v/>
      </c>
      <c r="BQ1350" s="55" t="str">
        <f t="shared" si="296"/>
        <v/>
      </c>
      <c r="BR1350" s="1" t="str">
        <f t="shared" si="287"/>
        <v>Base</v>
      </c>
      <c r="BS1350" s="1" t="str">
        <f t="shared" si="288"/>
        <v/>
      </c>
      <c r="BT1350" s="3">
        <f t="shared" si="289"/>
        <v>1</v>
      </c>
      <c r="BU1350" s="11">
        <f t="shared" si="290"/>
        <v>-0.94</v>
      </c>
      <c r="BV1350" s="11">
        <f t="shared" si="291"/>
        <v>-0.88</v>
      </c>
      <c r="BW1350" s="11">
        <f t="shared" si="292"/>
        <v>0</v>
      </c>
      <c r="BX1350" s="9">
        <f t="shared" si="293"/>
        <v>-0.94</v>
      </c>
      <c r="BY1350" s="9">
        <f t="shared" si="294"/>
        <v>-0.88</v>
      </c>
      <c r="BZ1350" s="9">
        <f t="shared" si="295"/>
        <v>2</v>
      </c>
    </row>
    <row r="1351" spans="1:78" ht="15.5" x14ac:dyDescent="0.35">
      <c r="A1351"/>
      <c r="B1351"/>
      <c r="C1351"/>
      <c r="D1351"/>
      <c r="E1351"/>
      <c r="F1351"/>
      <c r="G1351"/>
      <c r="H1351"/>
      <c r="I1351"/>
      <c r="J1351"/>
      <c r="K1351"/>
      <c r="L1351"/>
      <c r="M1351"/>
      <c r="N1351"/>
      <c r="O1351"/>
      <c r="P1351"/>
      <c r="Q1351"/>
      <c r="R1351"/>
      <c r="S1351"/>
      <c r="T1351"/>
      <c r="U1351"/>
      <c r="V1351"/>
      <c r="W1351"/>
      <c r="X1351"/>
      <c r="Y1351"/>
      <c r="Z1351"/>
      <c r="AA1351"/>
      <c r="AB1351"/>
      <c r="AC1351"/>
      <c r="AD1351"/>
      <c r="AE1351"/>
      <c r="AF1351"/>
      <c r="AG1351"/>
      <c r="AH1351"/>
      <c r="AI1351"/>
      <c r="AJ1351"/>
      <c r="AK1351"/>
      <c r="AL1351"/>
      <c r="AM1351"/>
      <c r="AN1351"/>
      <c r="AO1351"/>
      <c r="AP1351"/>
      <c r="AQ1351"/>
      <c r="AR1351"/>
      <c r="AS1351"/>
      <c r="AT1351" s="12">
        <f>VLOOKUP($BR1351,Tables!$D$14:$I$27,2,FALSE)*W1351</f>
        <v>0</v>
      </c>
      <c r="AU1351" s="12">
        <f>VLOOKUP($BR1351,Tables!$D$14:$I$24,3,FALSE)</f>
        <v>0</v>
      </c>
      <c r="AV1351" s="12">
        <f>VLOOKUP($BR1351,Tables!$D$14:$I$24,4,FALSE)*W1351</f>
        <v>0</v>
      </c>
      <c r="AW1351" s="12">
        <f>VLOOKUP($BR1351,Tables!$D$14:$I$24,5,FALSE)*W1351</f>
        <v>0</v>
      </c>
      <c r="AX1351">
        <f>IF(ISERROR(VLOOKUP(V1351,Tables!$A$2:$B$27,2,FALSE))=TRUE,0,VLOOKUP(V1351,Tables!$A$2:$B$27,2,FALSE))*VLOOKUP(BR1351,Tables!$D$14:$J$24,7,FALSE)</f>
        <v>0</v>
      </c>
      <c r="AY1351">
        <f>IF(ISERROR(VLOOKUP(BS1351,Tables!$A$2:$B$31,2,FALSE))=TRUE,0,VLOOKUP(BS1351,Tables!$A$2:$B$31,2,FALSE))</f>
        <v>0</v>
      </c>
      <c r="AZ1351" s="12">
        <f>VLOOKUP($BR1351,Tables!$D$14:$K$24,8,FALSE)</f>
        <v>0</v>
      </c>
      <c r="BA1351" s="12">
        <f>IF(OR(BR1351="T150",BR1351="HYBT150"),W1351*Tables!$L$23,0)</f>
        <v>0</v>
      </c>
      <c r="BB1351" s="12">
        <f>IF(OR(BR1351="T200",BR1351="HYBT200"),W1351*Tables!$E$24,0)</f>
        <v>0</v>
      </c>
      <c r="BC1351" s="14">
        <f t="shared" si="286"/>
        <v>0</v>
      </c>
      <c r="BD1351" s="55" t="str">
        <f t="shared" si="296"/>
        <v/>
      </c>
      <c r="BE1351" s="55" t="str">
        <f t="shared" si="296"/>
        <v/>
      </c>
      <c r="BF1351" s="55" t="str">
        <f t="shared" si="296"/>
        <v/>
      </c>
      <c r="BG1351" s="55" t="str">
        <f t="shared" si="296"/>
        <v/>
      </c>
      <c r="BH1351" s="55" t="str">
        <f t="shared" si="296"/>
        <v/>
      </c>
      <c r="BI1351" s="55" t="str">
        <f t="shared" si="296"/>
        <v/>
      </c>
      <c r="BJ1351" s="55" t="str">
        <f t="shared" si="296"/>
        <v/>
      </c>
      <c r="BK1351" s="55" t="str">
        <f t="shared" si="296"/>
        <v/>
      </c>
      <c r="BL1351" s="55" t="str">
        <f t="shared" si="296"/>
        <v/>
      </c>
      <c r="BM1351" s="55" t="str">
        <f t="shared" si="296"/>
        <v/>
      </c>
      <c r="BN1351" s="55" t="str">
        <f t="shared" si="296"/>
        <v/>
      </c>
      <c r="BO1351" s="55" t="str">
        <f t="shared" si="296"/>
        <v/>
      </c>
      <c r="BP1351" s="55" t="str">
        <f t="shared" si="296"/>
        <v/>
      </c>
      <c r="BQ1351" s="55" t="str">
        <f t="shared" si="296"/>
        <v/>
      </c>
      <c r="BR1351" s="1" t="str">
        <f t="shared" si="287"/>
        <v>Base</v>
      </c>
      <c r="BS1351" s="1" t="str">
        <f t="shared" si="288"/>
        <v/>
      </c>
      <c r="BT1351" s="3">
        <f t="shared" si="289"/>
        <v>1</v>
      </c>
      <c r="BU1351" s="11">
        <f t="shared" si="290"/>
        <v>-0.94</v>
      </c>
      <c r="BV1351" s="11">
        <f t="shared" si="291"/>
        <v>-0.88</v>
      </c>
      <c r="BW1351" s="11">
        <f t="shared" si="292"/>
        <v>0</v>
      </c>
      <c r="BX1351" s="9">
        <f t="shared" si="293"/>
        <v>-0.94</v>
      </c>
      <c r="BY1351" s="9">
        <f t="shared" si="294"/>
        <v>-0.88</v>
      </c>
      <c r="BZ1351" s="9">
        <f t="shared" si="295"/>
        <v>2</v>
      </c>
    </row>
    <row r="1352" spans="1:78" ht="15.5" x14ac:dyDescent="0.35">
      <c r="A1352"/>
      <c r="B1352"/>
      <c r="C1352"/>
      <c r="D1352"/>
      <c r="E1352"/>
      <c r="F1352"/>
      <c r="G1352"/>
      <c r="H1352"/>
      <c r="I1352"/>
      <c r="J1352"/>
      <c r="K1352"/>
      <c r="L1352"/>
      <c r="M1352"/>
      <c r="N1352"/>
      <c r="O1352"/>
      <c r="P1352"/>
      <c r="Q1352"/>
      <c r="R1352"/>
      <c r="S1352"/>
      <c r="T1352"/>
      <c r="U1352"/>
      <c r="V1352"/>
      <c r="W1352"/>
      <c r="X1352"/>
      <c r="Y1352"/>
      <c r="Z1352"/>
      <c r="AA1352"/>
      <c r="AB1352"/>
      <c r="AC1352"/>
      <c r="AD1352"/>
      <c r="AE1352"/>
      <c r="AF1352"/>
      <c r="AG1352"/>
      <c r="AH1352"/>
      <c r="AI1352"/>
      <c r="AJ1352"/>
      <c r="AK1352"/>
      <c r="AL1352"/>
      <c r="AM1352"/>
      <c r="AN1352"/>
      <c r="AO1352"/>
      <c r="AP1352"/>
      <c r="AQ1352"/>
      <c r="AR1352"/>
      <c r="AS1352"/>
      <c r="AT1352" s="12">
        <f>VLOOKUP($BR1352,Tables!$D$14:$I$27,2,FALSE)*W1352</f>
        <v>0</v>
      </c>
      <c r="AU1352" s="12">
        <f>VLOOKUP($BR1352,Tables!$D$14:$I$24,3,FALSE)</f>
        <v>0</v>
      </c>
      <c r="AV1352" s="12">
        <f>VLOOKUP($BR1352,Tables!$D$14:$I$24,4,FALSE)*W1352</f>
        <v>0</v>
      </c>
      <c r="AW1352" s="12">
        <f>VLOOKUP($BR1352,Tables!$D$14:$I$24,5,FALSE)*W1352</f>
        <v>0</v>
      </c>
      <c r="AX1352">
        <f>IF(ISERROR(VLOOKUP(V1352,Tables!$A$2:$B$27,2,FALSE))=TRUE,0,VLOOKUP(V1352,Tables!$A$2:$B$27,2,FALSE))*VLOOKUP(BR1352,Tables!$D$14:$J$24,7,FALSE)</f>
        <v>0</v>
      </c>
      <c r="AY1352">
        <f>IF(ISERROR(VLOOKUP(BS1352,Tables!$A$2:$B$31,2,FALSE))=TRUE,0,VLOOKUP(BS1352,Tables!$A$2:$B$31,2,FALSE))</f>
        <v>0</v>
      </c>
      <c r="AZ1352" s="12">
        <f>VLOOKUP($BR1352,Tables!$D$14:$K$24,8,FALSE)</f>
        <v>0</v>
      </c>
      <c r="BA1352" s="12">
        <f>IF(OR(BR1352="T150",BR1352="HYBT150"),W1352*Tables!$L$23,0)</f>
        <v>0</v>
      </c>
      <c r="BB1352" s="12">
        <f>IF(OR(BR1352="T200",BR1352="HYBT200"),W1352*Tables!$E$24,0)</f>
        <v>0</v>
      </c>
      <c r="BC1352" s="14">
        <f t="shared" si="286"/>
        <v>0</v>
      </c>
      <c r="BD1352" s="55" t="str">
        <f t="shared" si="296"/>
        <v/>
      </c>
      <c r="BE1352" s="55" t="str">
        <f t="shared" si="296"/>
        <v/>
      </c>
      <c r="BF1352" s="55" t="str">
        <f t="shared" si="296"/>
        <v/>
      </c>
      <c r="BG1352" s="55" t="str">
        <f t="shared" si="296"/>
        <v/>
      </c>
      <c r="BH1352" s="55" t="str">
        <f t="shared" si="296"/>
        <v/>
      </c>
      <c r="BI1352" s="55" t="str">
        <f t="shared" si="296"/>
        <v/>
      </c>
      <c r="BJ1352" s="55" t="str">
        <f t="shared" si="296"/>
        <v/>
      </c>
      <c r="BK1352" s="55" t="str">
        <f t="shared" si="296"/>
        <v/>
      </c>
      <c r="BL1352" s="55" t="str">
        <f t="shared" si="296"/>
        <v/>
      </c>
      <c r="BM1352" s="55" t="str">
        <f t="shared" si="296"/>
        <v/>
      </c>
      <c r="BN1352" s="55" t="str">
        <f t="shared" si="296"/>
        <v/>
      </c>
      <c r="BO1352" s="55" t="str">
        <f t="shared" si="296"/>
        <v/>
      </c>
      <c r="BP1352" s="55" t="str">
        <f t="shared" si="296"/>
        <v/>
      </c>
      <c r="BQ1352" s="55" t="str">
        <f t="shared" si="296"/>
        <v/>
      </c>
      <c r="BR1352" s="1" t="str">
        <f t="shared" si="287"/>
        <v>Base</v>
      </c>
      <c r="BS1352" s="1" t="str">
        <f t="shared" si="288"/>
        <v/>
      </c>
      <c r="BT1352" s="3">
        <f t="shared" si="289"/>
        <v>1</v>
      </c>
      <c r="BU1352" s="11">
        <f t="shared" si="290"/>
        <v>-0.94</v>
      </c>
      <c r="BV1352" s="11">
        <f t="shared" si="291"/>
        <v>-0.88</v>
      </c>
      <c r="BW1352" s="11">
        <f t="shared" si="292"/>
        <v>0</v>
      </c>
      <c r="BX1352" s="9">
        <f t="shared" si="293"/>
        <v>-0.94</v>
      </c>
      <c r="BY1352" s="9">
        <f t="shared" si="294"/>
        <v>-0.88</v>
      </c>
      <c r="BZ1352" s="9">
        <f t="shared" si="295"/>
        <v>2</v>
      </c>
    </row>
    <row r="1353" spans="1:78" ht="15.5" x14ac:dyDescent="0.35">
      <c r="A1353"/>
      <c r="B1353"/>
      <c r="C1353"/>
      <c r="D1353"/>
      <c r="E1353"/>
      <c r="F1353"/>
      <c r="G1353"/>
      <c r="H1353"/>
      <c r="I1353"/>
      <c r="J1353"/>
      <c r="K1353"/>
      <c r="L1353"/>
      <c r="M1353"/>
      <c r="N1353"/>
      <c r="O1353"/>
      <c r="P1353"/>
      <c r="Q1353"/>
      <c r="R1353"/>
      <c r="S1353"/>
      <c r="T1353"/>
      <c r="U1353"/>
      <c r="V1353"/>
      <c r="W1353"/>
      <c r="X1353"/>
      <c r="Y1353"/>
      <c r="Z1353"/>
      <c r="AA1353"/>
      <c r="AB1353"/>
      <c r="AC1353"/>
      <c r="AD1353"/>
      <c r="AE1353"/>
      <c r="AF1353"/>
      <c r="AG1353"/>
      <c r="AH1353"/>
      <c r="AI1353"/>
      <c r="AJ1353"/>
      <c r="AK1353"/>
      <c r="AL1353"/>
      <c r="AM1353"/>
      <c r="AN1353"/>
      <c r="AO1353"/>
      <c r="AP1353"/>
      <c r="AQ1353"/>
      <c r="AR1353"/>
      <c r="AS1353"/>
      <c r="AT1353" s="12">
        <f>VLOOKUP($BR1353,Tables!$D$14:$I$27,2,FALSE)*W1353</f>
        <v>0</v>
      </c>
      <c r="AU1353" s="12">
        <f>VLOOKUP($BR1353,Tables!$D$14:$I$24,3,FALSE)</f>
        <v>0</v>
      </c>
      <c r="AV1353" s="12">
        <f>VLOOKUP($BR1353,Tables!$D$14:$I$24,4,FALSE)*W1353</f>
        <v>0</v>
      </c>
      <c r="AW1353" s="12">
        <f>VLOOKUP($BR1353,Tables!$D$14:$I$24,5,FALSE)*W1353</f>
        <v>0</v>
      </c>
      <c r="AX1353">
        <f>IF(ISERROR(VLOOKUP(V1353,Tables!$A$2:$B$27,2,FALSE))=TRUE,0,VLOOKUP(V1353,Tables!$A$2:$B$27,2,FALSE))*VLOOKUP(BR1353,Tables!$D$14:$J$24,7,FALSE)</f>
        <v>0</v>
      </c>
      <c r="AY1353">
        <f>IF(ISERROR(VLOOKUP(BS1353,Tables!$A$2:$B$31,2,FALSE))=TRUE,0,VLOOKUP(BS1353,Tables!$A$2:$B$31,2,FALSE))</f>
        <v>0</v>
      </c>
      <c r="AZ1353" s="12">
        <f>VLOOKUP($BR1353,Tables!$D$14:$K$24,8,FALSE)</f>
        <v>0</v>
      </c>
      <c r="BA1353" s="12">
        <f>IF(OR(BR1353="T150",BR1353="HYBT150"),W1353*Tables!$L$23,0)</f>
        <v>0</v>
      </c>
      <c r="BB1353" s="12">
        <f>IF(OR(BR1353="T200",BR1353="HYBT200"),W1353*Tables!$E$24,0)</f>
        <v>0</v>
      </c>
      <c r="BC1353" s="14">
        <f t="shared" si="286"/>
        <v>0</v>
      </c>
      <c r="BD1353" s="55" t="str">
        <f t="shared" si="296"/>
        <v/>
      </c>
      <c r="BE1353" s="55" t="str">
        <f t="shared" si="296"/>
        <v/>
      </c>
      <c r="BF1353" s="55" t="str">
        <f t="shared" si="296"/>
        <v/>
      </c>
      <c r="BG1353" s="55" t="str">
        <f t="shared" si="296"/>
        <v/>
      </c>
      <c r="BH1353" s="55" t="str">
        <f t="shared" si="296"/>
        <v/>
      </c>
      <c r="BI1353" s="55" t="str">
        <f t="shared" si="296"/>
        <v/>
      </c>
      <c r="BJ1353" s="55" t="str">
        <f t="shared" si="296"/>
        <v/>
      </c>
      <c r="BK1353" s="55" t="str">
        <f t="shared" si="296"/>
        <v/>
      </c>
      <c r="BL1353" s="55" t="str">
        <f t="shared" si="296"/>
        <v/>
      </c>
      <c r="BM1353" s="55" t="str">
        <f t="shared" si="296"/>
        <v/>
      </c>
      <c r="BN1353" s="55" t="str">
        <f t="shared" si="296"/>
        <v/>
      </c>
      <c r="BO1353" s="55" t="str">
        <f t="shared" si="296"/>
        <v/>
      </c>
      <c r="BP1353" s="55" t="str">
        <f t="shared" si="296"/>
        <v/>
      </c>
      <c r="BQ1353" s="55" t="str">
        <f t="shared" si="296"/>
        <v/>
      </c>
      <c r="BR1353" s="1" t="str">
        <f t="shared" si="287"/>
        <v>Base</v>
      </c>
      <c r="BS1353" s="1" t="str">
        <f t="shared" si="288"/>
        <v/>
      </c>
      <c r="BT1353" s="3">
        <f t="shared" si="289"/>
        <v>1</v>
      </c>
      <c r="BU1353" s="11">
        <f t="shared" si="290"/>
        <v>-0.94</v>
      </c>
      <c r="BV1353" s="11">
        <f t="shared" si="291"/>
        <v>-0.88</v>
      </c>
      <c r="BW1353" s="11">
        <f t="shared" si="292"/>
        <v>0</v>
      </c>
      <c r="BX1353" s="9">
        <f t="shared" si="293"/>
        <v>-0.94</v>
      </c>
      <c r="BY1353" s="9">
        <f t="shared" si="294"/>
        <v>-0.88</v>
      </c>
      <c r="BZ1353" s="9">
        <f t="shared" si="295"/>
        <v>2</v>
      </c>
    </row>
    <row r="1354" spans="1:78" ht="15.5" x14ac:dyDescent="0.35">
      <c r="A1354"/>
      <c r="B1354"/>
      <c r="C1354"/>
      <c r="D1354"/>
      <c r="E1354"/>
      <c r="F1354"/>
      <c r="G1354"/>
      <c r="H1354"/>
      <c r="I1354"/>
      <c r="J1354"/>
      <c r="K1354"/>
      <c r="L1354"/>
      <c r="M1354"/>
      <c r="N1354"/>
      <c r="O1354"/>
      <c r="P1354"/>
      <c r="Q1354"/>
      <c r="R1354"/>
      <c r="S1354"/>
      <c r="T1354"/>
      <c r="U1354"/>
      <c r="V1354"/>
      <c r="W1354"/>
      <c r="X1354"/>
      <c r="Y1354"/>
      <c r="Z1354"/>
      <c r="AA1354"/>
      <c r="AB1354"/>
      <c r="AC1354"/>
      <c r="AD1354"/>
      <c r="AE1354"/>
      <c r="AF1354"/>
      <c r="AG1354"/>
      <c r="AH1354"/>
      <c r="AI1354"/>
      <c r="AJ1354"/>
      <c r="AK1354"/>
      <c r="AL1354"/>
      <c r="AM1354"/>
      <c r="AN1354"/>
      <c r="AO1354"/>
      <c r="AP1354"/>
      <c r="AQ1354"/>
      <c r="AR1354"/>
      <c r="AS1354"/>
      <c r="AT1354" s="12">
        <f>VLOOKUP($BR1354,Tables!$D$14:$I$27,2,FALSE)*W1354</f>
        <v>0</v>
      </c>
      <c r="AU1354" s="12">
        <f>VLOOKUP($BR1354,Tables!$D$14:$I$24,3,FALSE)</f>
        <v>0</v>
      </c>
      <c r="AV1354" s="12">
        <f>VLOOKUP($BR1354,Tables!$D$14:$I$24,4,FALSE)*W1354</f>
        <v>0</v>
      </c>
      <c r="AW1354" s="12">
        <f>VLOOKUP($BR1354,Tables!$D$14:$I$24,5,FALSE)*W1354</f>
        <v>0</v>
      </c>
      <c r="AX1354">
        <f>IF(ISERROR(VLOOKUP(V1354,Tables!$A$2:$B$27,2,FALSE))=TRUE,0,VLOOKUP(V1354,Tables!$A$2:$B$27,2,FALSE))*VLOOKUP(BR1354,Tables!$D$14:$J$24,7,FALSE)</f>
        <v>0</v>
      </c>
      <c r="AY1354">
        <f>IF(ISERROR(VLOOKUP(BS1354,Tables!$A$2:$B$31,2,FALSE))=TRUE,0,VLOOKUP(BS1354,Tables!$A$2:$B$31,2,FALSE))</f>
        <v>0</v>
      </c>
      <c r="AZ1354" s="12">
        <f>VLOOKUP($BR1354,Tables!$D$14:$K$24,8,FALSE)</f>
        <v>0</v>
      </c>
      <c r="BA1354" s="12">
        <f>IF(OR(BR1354="T150",BR1354="HYBT150"),W1354*Tables!$L$23,0)</f>
        <v>0</v>
      </c>
      <c r="BB1354" s="12">
        <f>IF(OR(BR1354="T200",BR1354="HYBT200"),W1354*Tables!$E$24,0)</f>
        <v>0</v>
      </c>
      <c r="BC1354" s="14">
        <f t="shared" si="286"/>
        <v>0</v>
      </c>
      <c r="BD1354" s="55" t="str">
        <f t="shared" si="296"/>
        <v/>
      </c>
      <c r="BE1354" s="55" t="str">
        <f t="shared" si="296"/>
        <v/>
      </c>
      <c r="BF1354" s="55" t="str">
        <f t="shared" si="296"/>
        <v/>
      </c>
      <c r="BG1354" s="55" t="str">
        <f t="shared" si="296"/>
        <v/>
      </c>
      <c r="BH1354" s="55" t="str">
        <f t="shared" si="296"/>
        <v/>
      </c>
      <c r="BI1354" s="55" t="str">
        <f t="shared" si="296"/>
        <v/>
      </c>
      <c r="BJ1354" s="55" t="str">
        <f t="shared" si="296"/>
        <v/>
      </c>
      <c r="BK1354" s="55" t="str">
        <f t="shared" si="296"/>
        <v/>
      </c>
      <c r="BL1354" s="55" t="str">
        <f t="shared" si="296"/>
        <v/>
      </c>
      <c r="BM1354" s="55" t="str">
        <f t="shared" si="296"/>
        <v/>
      </c>
      <c r="BN1354" s="55" t="str">
        <f t="shared" si="296"/>
        <v/>
      </c>
      <c r="BO1354" s="55" t="str">
        <f t="shared" si="296"/>
        <v/>
      </c>
      <c r="BP1354" s="55" t="str">
        <f t="shared" si="296"/>
        <v/>
      </c>
      <c r="BQ1354" s="55" t="str">
        <f t="shared" si="296"/>
        <v/>
      </c>
      <c r="BR1354" s="1" t="str">
        <f t="shared" si="287"/>
        <v>Base</v>
      </c>
      <c r="BS1354" s="1" t="str">
        <f t="shared" si="288"/>
        <v/>
      </c>
      <c r="BT1354" s="3">
        <f t="shared" si="289"/>
        <v>1</v>
      </c>
      <c r="BU1354" s="11">
        <f t="shared" si="290"/>
        <v>-0.94</v>
      </c>
      <c r="BV1354" s="11">
        <f t="shared" si="291"/>
        <v>-0.88</v>
      </c>
      <c r="BW1354" s="11">
        <f t="shared" si="292"/>
        <v>0</v>
      </c>
      <c r="BX1354" s="9">
        <f t="shared" si="293"/>
        <v>-0.94</v>
      </c>
      <c r="BY1354" s="9">
        <f t="shared" si="294"/>
        <v>-0.88</v>
      </c>
      <c r="BZ1354" s="9">
        <f t="shared" si="295"/>
        <v>2</v>
      </c>
    </row>
    <row r="1355" spans="1:78" ht="15.5" x14ac:dyDescent="0.35">
      <c r="A1355"/>
      <c r="B1355"/>
      <c r="C1355"/>
      <c r="D1355"/>
      <c r="E1355"/>
      <c r="F1355"/>
      <c r="G1355"/>
      <c r="H1355"/>
      <c r="I1355"/>
      <c r="J1355"/>
      <c r="K1355"/>
      <c r="L1355"/>
      <c r="M1355"/>
      <c r="N1355"/>
      <c r="O1355"/>
      <c r="P1355"/>
      <c r="Q1355"/>
      <c r="R1355"/>
      <c r="S1355"/>
      <c r="T1355"/>
      <c r="U1355"/>
      <c r="V1355"/>
      <c r="W1355"/>
      <c r="X1355"/>
      <c r="Y1355"/>
      <c r="Z1355"/>
      <c r="AA1355"/>
      <c r="AB1355"/>
      <c r="AC1355"/>
      <c r="AD1355"/>
      <c r="AE1355"/>
      <c r="AF1355"/>
      <c r="AG1355"/>
      <c r="AH1355"/>
      <c r="AI1355"/>
      <c r="AJ1355"/>
      <c r="AK1355"/>
      <c r="AL1355"/>
      <c r="AM1355"/>
      <c r="AN1355"/>
      <c r="AO1355"/>
      <c r="AP1355"/>
      <c r="AQ1355"/>
      <c r="AR1355"/>
      <c r="AS1355"/>
      <c r="AT1355" s="12">
        <f>VLOOKUP($BR1355,Tables!$D$14:$I$27,2,FALSE)*W1355</f>
        <v>0</v>
      </c>
      <c r="AU1355" s="12">
        <f>VLOOKUP($BR1355,Tables!$D$14:$I$24,3,FALSE)</f>
        <v>0</v>
      </c>
      <c r="AV1355" s="12">
        <f>VLOOKUP($BR1355,Tables!$D$14:$I$24,4,FALSE)*W1355</f>
        <v>0</v>
      </c>
      <c r="AW1355" s="12">
        <f>VLOOKUP($BR1355,Tables!$D$14:$I$24,5,FALSE)*W1355</f>
        <v>0</v>
      </c>
      <c r="AX1355">
        <f>IF(ISERROR(VLOOKUP(V1355,Tables!$A$2:$B$27,2,FALSE))=TRUE,0,VLOOKUP(V1355,Tables!$A$2:$B$27,2,FALSE))*VLOOKUP(BR1355,Tables!$D$14:$J$24,7,FALSE)</f>
        <v>0</v>
      </c>
      <c r="AY1355">
        <f>IF(ISERROR(VLOOKUP(BS1355,Tables!$A$2:$B$31,2,FALSE))=TRUE,0,VLOOKUP(BS1355,Tables!$A$2:$B$31,2,FALSE))</f>
        <v>0</v>
      </c>
      <c r="AZ1355" s="12">
        <f>VLOOKUP($BR1355,Tables!$D$14:$K$24,8,FALSE)</f>
        <v>0</v>
      </c>
      <c r="BA1355" s="12">
        <f>IF(OR(BR1355="T150",BR1355="HYBT150"),W1355*Tables!$L$23,0)</f>
        <v>0</v>
      </c>
      <c r="BB1355" s="12">
        <f>IF(OR(BR1355="T200",BR1355="HYBT200"),W1355*Tables!$E$24,0)</f>
        <v>0</v>
      </c>
      <c r="BC1355" s="14">
        <f t="shared" si="286"/>
        <v>0</v>
      </c>
      <c r="BD1355" s="55" t="str">
        <f t="shared" si="296"/>
        <v/>
      </c>
      <c r="BE1355" s="55" t="str">
        <f t="shared" si="296"/>
        <v/>
      </c>
      <c r="BF1355" s="55" t="str">
        <f t="shared" si="296"/>
        <v/>
      </c>
      <c r="BG1355" s="55" t="str">
        <f t="shared" si="296"/>
        <v/>
      </c>
      <c r="BH1355" s="55" t="str">
        <f t="shared" si="296"/>
        <v/>
      </c>
      <c r="BI1355" s="55" t="str">
        <f t="shared" si="296"/>
        <v/>
      </c>
      <c r="BJ1355" s="55" t="str">
        <f t="shared" si="296"/>
        <v/>
      </c>
      <c r="BK1355" s="55" t="str">
        <f t="shared" si="296"/>
        <v/>
      </c>
      <c r="BL1355" s="55" t="str">
        <f t="shared" si="296"/>
        <v/>
      </c>
      <c r="BM1355" s="55" t="str">
        <f t="shared" si="296"/>
        <v/>
      </c>
      <c r="BN1355" s="55" t="str">
        <f t="shared" si="296"/>
        <v/>
      </c>
      <c r="BO1355" s="55" t="str">
        <f t="shared" si="296"/>
        <v/>
      </c>
      <c r="BP1355" s="55" t="str">
        <f t="shared" si="296"/>
        <v/>
      </c>
      <c r="BQ1355" s="55" t="str">
        <f t="shared" si="296"/>
        <v/>
      </c>
      <c r="BR1355" s="1" t="str">
        <f t="shared" si="287"/>
        <v>Base</v>
      </c>
      <c r="BS1355" s="1" t="str">
        <f t="shared" si="288"/>
        <v/>
      </c>
      <c r="BT1355" s="3">
        <f t="shared" si="289"/>
        <v>1</v>
      </c>
      <c r="BU1355" s="11">
        <f t="shared" si="290"/>
        <v>-0.94</v>
      </c>
      <c r="BV1355" s="11">
        <f t="shared" si="291"/>
        <v>-0.88</v>
      </c>
      <c r="BW1355" s="11">
        <f t="shared" si="292"/>
        <v>0</v>
      </c>
      <c r="BX1355" s="9">
        <f t="shared" si="293"/>
        <v>-0.94</v>
      </c>
      <c r="BY1355" s="9">
        <f t="shared" si="294"/>
        <v>-0.88</v>
      </c>
      <c r="BZ1355" s="9">
        <f t="shared" si="295"/>
        <v>2</v>
      </c>
    </row>
    <row r="1356" spans="1:78" ht="15.5" x14ac:dyDescent="0.35">
      <c r="A1356"/>
      <c r="B1356"/>
      <c r="C1356"/>
      <c r="D1356"/>
      <c r="E1356"/>
      <c r="F1356"/>
      <c r="G1356"/>
      <c r="H1356"/>
      <c r="I1356"/>
      <c r="J1356"/>
      <c r="K1356"/>
      <c r="L1356"/>
      <c r="M1356"/>
      <c r="N1356"/>
      <c r="O1356"/>
      <c r="P1356"/>
      <c r="Q1356"/>
      <c r="R1356"/>
      <c r="S1356"/>
      <c r="T1356"/>
      <c r="U1356"/>
      <c r="V1356"/>
      <c r="W1356"/>
      <c r="X1356"/>
      <c r="Y1356"/>
      <c r="Z1356"/>
      <c r="AA1356"/>
      <c r="AB1356"/>
      <c r="AC1356"/>
      <c r="AD1356"/>
      <c r="AE1356"/>
      <c r="AF1356"/>
      <c r="AG1356"/>
      <c r="AH1356"/>
      <c r="AI1356"/>
      <c r="AJ1356"/>
      <c r="AK1356"/>
      <c r="AL1356"/>
      <c r="AM1356"/>
      <c r="AN1356"/>
      <c r="AO1356"/>
      <c r="AP1356"/>
      <c r="AQ1356"/>
      <c r="AR1356"/>
      <c r="AS1356"/>
      <c r="AT1356" s="12">
        <f>VLOOKUP($BR1356,Tables!$D$14:$I$27,2,FALSE)*W1356</f>
        <v>0</v>
      </c>
      <c r="AU1356" s="12">
        <f>VLOOKUP($BR1356,Tables!$D$14:$I$24,3,FALSE)</f>
        <v>0</v>
      </c>
      <c r="AV1356" s="12">
        <f>VLOOKUP($BR1356,Tables!$D$14:$I$24,4,FALSE)*W1356</f>
        <v>0</v>
      </c>
      <c r="AW1356" s="12">
        <f>VLOOKUP($BR1356,Tables!$D$14:$I$24,5,FALSE)*W1356</f>
        <v>0</v>
      </c>
      <c r="AX1356">
        <f>IF(ISERROR(VLOOKUP(V1356,Tables!$A$2:$B$27,2,FALSE))=TRUE,0,VLOOKUP(V1356,Tables!$A$2:$B$27,2,FALSE))*VLOOKUP(BR1356,Tables!$D$14:$J$24,7,FALSE)</f>
        <v>0</v>
      </c>
      <c r="AY1356">
        <f>IF(ISERROR(VLOOKUP(BS1356,Tables!$A$2:$B$31,2,FALSE))=TRUE,0,VLOOKUP(BS1356,Tables!$A$2:$B$31,2,FALSE))</f>
        <v>0</v>
      </c>
      <c r="AZ1356" s="12">
        <f>VLOOKUP($BR1356,Tables!$D$14:$K$24,8,FALSE)</f>
        <v>0</v>
      </c>
      <c r="BA1356" s="12">
        <f>IF(OR(BR1356="T150",BR1356="HYBT150"),W1356*Tables!$L$23,0)</f>
        <v>0</v>
      </c>
      <c r="BB1356" s="12">
        <f>IF(OR(BR1356="T200",BR1356="HYBT200"),W1356*Tables!$E$24,0)</f>
        <v>0</v>
      </c>
      <c r="BC1356" s="14">
        <f t="shared" si="286"/>
        <v>0</v>
      </c>
      <c r="BD1356" s="55" t="str">
        <f t="shared" si="296"/>
        <v/>
      </c>
      <c r="BE1356" s="55" t="str">
        <f t="shared" si="296"/>
        <v/>
      </c>
      <c r="BF1356" s="55" t="str">
        <f t="shared" si="296"/>
        <v/>
      </c>
      <c r="BG1356" s="55" t="str">
        <f t="shared" si="296"/>
        <v/>
      </c>
      <c r="BH1356" s="55" t="str">
        <f t="shared" si="296"/>
        <v/>
      </c>
      <c r="BI1356" s="55" t="str">
        <f t="shared" si="296"/>
        <v/>
      </c>
      <c r="BJ1356" s="55" t="str">
        <f t="shared" si="296"/>
        <v/>
      </c>
      <c r="BK1356" s="55" t="str">
        <f t="shared" si="296"/>
        <v/>
      </c>
      <c r="BL1356" s="55" t="str">
        <f t="shared" si="296"/>
        <v/>
      </c>
      <c r="BM1356" s="55" t="str">
        <f t="shared" si="296"/>
        <v/>
      </c>
      <c r="BN1356" s="55" t="str">
        <f t="shared" si="296"/>
        <v/>
      </c>
      <c r="BO1356" s="55" t="str">
        <f t="shared" si="296"/>
        <v/>
      </c>
      <c r="BP1356" s="55" t="str">
        <f t="shared" si="296"/>
        <v/>
      </c>
      <c r="BQ1356" s="55" t="str">
        <f t="shared" si="296"/>
        <v/>
      </c>
      <c r="BR1356" s="1" t="str">
        <f t="shared" si="287"/>
        <v>Base</v>
      </c>
      <c r="BS1356" s="1" t="str">
        <f t="shared" si="288"/>
        <v/>
      </c>
      <c r="BT1356" s="3">
        <f t="shared" si="289"/>
        <v>1</v>
      </c>
      <c r="BU1356" s="11">
        <f t="shared" si="290"/>
        <v>-0.94</v>
      </c>
      <c r="BV1356" s="11">
        <f t="shared" si="291"/>
        <v>-0.88</v>
      </c>
      <c r="BW1356" s="11">
        <f t="shared" si="292"/>
        <v>0</v>
      </c>
      <c r="BX1356" s="9">
        <f t="shared" si="293"/>
        <v>-0.94</v>
      </c>
      <c r="BY1356" s="9">
        <f t="shared" si="294"/>
        <v>-0.88</v>
      </c>
      <c r="BZ1356" s="9">
        <f t="shared" si="295"/>
        <v>2</v>
      </c>
    </row>
    <row r="1357" spans="1:78" ht="15.5" x14ac:dyDescent="0.35">
      <c r="A1357"/>
      <c r="B1357"/>
      <c r="C1357"/>
      <c r="D1357"/>
      <c r="E1357"/>
      <c r="F1357"/>
      <c r="G1357"/>
      <c r="H1357"/>
      <c r="I1357"/>
      <c r="J1357"/>
      <c r="K1357"/>
      <c r="L1357"/>
      <c r="M1357"/>
      <c r="N1357"/>
      <c r="O1357"/>
      <c r="P1357"/>
      <c r="Q1357"/>
      <c r="R1357"/>
      <c r="S1357"/>
      <c r="T1357"/>
      <c r="U1357"/>
      <c r="V1357"/>
      <c r="W1357"/>
      <c r="X1357"/>
      <c r="Y1357"/>
      <c r="Z1357"/>
      <c r="AA1357"/>
      <c r="AB1357"/>
      <c r="AC1357"/>
      <c r="AD1357"/>
      <c r="AE1357"/>
      <c r="AF1357"/>
      <c r="AG1357"/>
      <c r="AH1357"/>
      <c r="AI1357"/>
      <c r="AJ1357"/>
      <c r="AK1357"/>
      <c r="AL1357"/>
      <c r="AM1357"/>
      <c r="AN1357"/>
      <c r="AO1357"/>
      <c r="AP1357"/>
      <c r="AQ1357"/>
      <c r="AR1357"/>
      <c r="AS1357"/>
      <c r="AT1357" s="12">
        <f>VLOOKUP($BR1357,Tables!$D$14:$I$27,2,FALSE)*W1357</f>
        <v>0</v>
      </c>
      <c r="AU1357" s="12">
        <f>VLOOKUP($BR1357,Tables!$D$14:$I$24,3,FALSE)</f>
        <v>0</v>
      </c>
      <c r="AV1357" s="12">
        <f>VLOOKUP($BR1357,Tables!$D$14:$I$24,4,FALSE)*W1357</f>
        <v>0</v>
      </c>
      <c r="AW1357" s="12">
        <f>VLOOKUP($BR1357,Tables!$D$14:$I$24,5,FALSE)*W1357</f>
        <v>0</v>
      </c>
      <c r="AX1357">
        <f>IF(ISERROR(VLOOKUP(V1357,Tables!$A$2:$B$27,2,FALSE))=TRUE,0,VLOOKUP(V1357,Tables!$A$2:$B$27,2,FALSE))*VLOOKUP(BR1357,Tables!$D$14:$J$24,7,FALSE)</f>
        <v>0</v>
      </c>
      <c r="AY1357">
        <f>IF(ISERROR(VLOOKUP(BS1357,Tables!$A$2:$B$31,2,FALSE))=TRUE,0,VLOOKUP(BS1357,Tables!$A$2:$B$31,2,FALSE))</f>
        <v>0</v>
      </c>
      <c r="AZ1357" s="12">
        <f>VLOOKUP($BR1357,Tables!$D$14:$K$24,8,FALSE)</f>
        <v>0</v>
      </c>
      <c r="BA1357" s="12">
        <f>IF(OR(BR1357="T150",BR1357="HYBT150"),W1357*Tables!$L$23,0)</f>
        <v>0</v>
      </c>
      <c r="BB1357" s="12">
        <f>IF(OR(BR1357="T200",BR1357="HYBT200"),W1357*Tables!$E$24,0)</f>
        <v>0</v>
      </c>
      <c r="BC1357" s="14">
        <f t="shared" si="286"/>
        <v>0</v>
      </c>
      <c r="BD1357" s="55" t="str">
        <f t="shared" si="296"/>
        <v/>
      </c>
      <c r="BE1357" s="55" t="str">
        <f t="shared" si="296"/>
        <v/>
      </c>
      <c r="BF1357" s="55" t="str">
        <f t="shared" si="296"/>
        <v/>
      </c>
      <c r="BG1357" s="55" t="str">
        <f t="shared" si="296"/>
        <v/>
      </c>
      <c r="BH1357" s="55" t="str">
        <f t="shared" si="296"/>
        <v/>
      </c>
      <c r="BI1357" s="55" t="str">
        <f t="shared" si="296"/>
        <v/>
      </c>
      <c r="BJ1357" s="55" t="str">
        <f t="shared" si="296"/>
        <v/>
      </c>
      <c r="BK1357" s="55" t="str">
        <f t="shared" si="296"/>
        <v/>
      </c>
      <c r="BL1357" s="55" t="str">
        <f t="shared" si="296"/>
        <v/>
      </c>
      <c r="BM1357" s="55" t="str">
        <f t="shared" si="296"/>
        <v/>
      </c>
      <c r="BN1357" s="55" t="str">
        <f t="shared" si="296"/>
        <v/>
      </c>
      <c r="BO1357" s="55" t="str">
        <f t="shared" si="296"/>
        <v/>
      </c>
      <c r="BP1357" s="55" t="str">
        <f t="shared" si="296"/>
        <v/>
      </c>
      <c r="BQ1357" s="55" t="str">
        <f t="shared" si="296"/>
        <v/>
      </c>
      <c r="BR1357" s="1" t="str">
        <f t="shared" si="287"/>
        <v>Base</v>
      </c>
      <c r="BS1357" s="1" t="str">
        <f t="shared" si="288"/>
        <v/>
      </c>
      <c r="BT1357" s="3">
        <f t="shared" si="289"/>
        <v>1</v>
      </c>
      <c r="BU1357" s="11">
        <f t="shared" si="290"/>
        <v>-0.94</v>
      </c>
      <c r="BV1357" s="11">
        <f t="shared" si="291"/>
        <v>-0.88</v>
      </c>
      <c r="BW1357" s="11">
        <f t="shared" si="292"/>
        <v>0</v>
      </c>
      <c r="BX1357" s="9">
        <f t="shared" si="293"/>
        <v>-0.94</v>
      </c>
      <c r="BY1357" s="9">
        <f t="shared" si="294"/>
        <v>-0.88</v>
      </c>
      <c r="BZ1357" s="9">
        <f t="shared" si="295"/>
        <v>2</v>
      </c>
    </row>
    <row r="1358" spans="1:78" ht="15.5" x14ac:dyDescent="0.35">
      <c r="A1358"/>
      <c r="B1358"/>
      <c r="C1358"/>
      <c r="D1358"/>
      <c r="E1358"/>
      <c r="F1358"/>
      <c r="G1358"/>
      <c r="H1358"/>
      <c r="I1358"/>
      <c r="J1358"/>
      <c r="K1358"/>
      <c r="L1358"/>
      <c r="M1358"/>
      <c r="N1358"/>
      <c r="O1358"/>
      <c r="P1358"/>
      <c r="Q1358"/>
      <c r="R1358"/>
      <c r="S1358"/>
      <c r="T1358"/>
      <c r="U1358"/>
      <c r="V1358"/>
      <c r="W1358"/>
      <c r="X1358"/>
      <c r="Y1358"/>
      <c r="Z1358"/>
      <c r="AA1358"/>
      <c r="AB1358"/>
      <c r="AC1358"/>
      <c r="AD1358"/>
      <c r="AE1358"/>
      <c r="AF1358"/>
      <c r="AG1358"/>
      <c r="AH1358"/>
      <c r="AI1358"/>
      <c r="AJ1358"/>
      <c r="AK1358"/>
      <c r="AL1358"/>
      <c r="AM1358"/>
      <c r="AN1358"/>
      <c r="AO1358"/>
      <c r="AP1358"/>
      <c r="AQ1358"/>
      <c r="AR1358"/>
      <c r="AS1358"/>
      <c r="AT1358" s="12">
        <f>VLOOKUP($BR1358,Tables!$D$14:$I$27,2,FALSE)*W1358</f>
        <v>0</v>
      </c>
      <c r="AU1358" s="12">
        <f>VLOOKUP($BR1358,Tables!$D$14:$I$24,3,FALSE)</f>
        <v>0</v>
      </c>
      <c r="AV1358" s="12">
        <f>VLOOKUP($BR1358,Tables!$D$14:$I$24,4,FALSE)*W1358</f>
        <v>0</v>
      </c>
      <c r="AW1358" s="12">
        <f>VLOOKUP($BR1358,Tables!$D$14:$I$24,5,FALSE)*W1358</f>
        <v>0</v>
      </c>
      <c r="AX1358">
        <f>IF(ISERROR(VLOOKUP(V1358,Tables!$A$2:$B$27,2,FALSE))=TRUE,0,VLOOKUP(V1358,Tables!$A$2:$B$27,2,FALSE))*VLOOKUP(BR1358,Tables!$D$14:$J$24,7,FALSE)</f>
        <v>0</v>
      </c>
      <c r="AY1358">
        <f>IF(ISERROR(VLOOKUP(BS1358,Tables!$A$2:$B$31,2,FALSE))=TRUE,0,VLOOKUP(BS1358,Tables!$A$2:$B$31,2,FALSE))</f>
        <v>0</v>
      </c>
      <c r="AZ1358" s="12">
        <f>VLOOKUP($BR1358,Tables!$D$14:$K$24,8,FALSE)</f>
        <v>0</v>
      </c>
      <c r="BA1358" s="12">
        <f>IF(OR(BR1358="T150",BR1358="HYBT150"),W1358*Tables!$L$23,0)</f>
        <v>0</v>
      </c>
      <c r="BB1358" s="12">
        <f>IF(OR(BR1358="T200",BR1358="HYBT200"),W1358*Tables!$E$24,0)</f>
        <v>0</v>
      </c>
      <c r="BC1358" s="14">
        <f t="shared" si="286"/>
        <v>0</v>
      </c>
      <c r="BD1358" s="55" t="str">
        <f t="shared" si="296"/>
        <v/>
      </c>
      <c r="BE1358" s="55" t="str">
        <f t="shared" si="296"/>
        <v/>
      </c>
      <c r="BF1358" s="55" t="str">
        <f t="shared" si="296"/>
        <v/>
      </c>
      <c r="BG1358" s="55" t="str">
        <f t="shared" si="296"/>
        <v/>
      </c>
      <c r="BH1358" s="55" t="str">
        <f t="shared" si="296"/>
        <v/>
      </c>
      <c r="BI1358" s="55" t="str">
        <f t="shared" si="296"/>
        <v/>
      </c>
      <c r="BJ1358" s="55" t="str">
        <f t="shared" si="296"/>
        <v/>
      </c>
      <c r="BK1358" s="55" t="str">
        <f t="shared" si="296"/>
        <v/>
      </c>
      <c r="BL1358" s="55" t="str">
        <f t="shared" si="296"/>
        <v/>
      </c>
      <c r="BM1358" s="55" t="str">
        <f t="shared" si="296"/>
        <v/>
      </c>
      <c r="BN1358" s="55" t="str">
        <f t="shared" si="296"/>
        <v/>
      </c>
      <c r="BO1358" s="55" t="str">
        <f t="shared" si="296"/>
        <v/>
      </c>
      <c r="BP1358" s="55" t="str">
        <f t="shared" si="296"/>
        <v/>
      </c>
      <c r="BQ1358" s="55" t="str">
        <f t="shared" si="296"/>
        <v/>
      </c>
      <c r="BR1358" s="1" t="str">
        <f t="shared" si="287"/>
        <v>Base</v>
      </c>
      <c r="BS1358" s="1" t="str">
        <f t="shared" si="288"/>
        <v/>
      </c>
      <c r="BT1358" s="3">
        <f t="shared" si="289"/>
        <v>1</v>
      </c>
      <c r="BU1358" s="11">
        <f t="shared" si="290"/>
        <v>-0.94</v>
      </c>
      <c r="BV1358" s="11">
        <f t="shared" si="291"/>
        <v>-0.88</v>
      </c>
      <c r="BW1358" s="11">
        <f t="shared" si="292"/>
        <v>0</v>
      </c>
      <c r="BX1358" s="9">
        <f t="shared" si="293"/>
        <v>-0.94</v>
      </c>
      <c r="BY1358" s="9">
        <f t="shared" si="294"/>
        <v>-0.88</v>
      </c>
      <c r="BZ1358" s="9">
        <f t="shared" si="295"/>
        <v>2</v>
      </c>
    </row>
    <row r="1359" spans="1:78" ht="15.5" x14ac:dyDescent="0.35">
      <c r="A1359"/>
      <c r="B1359"/>
      <c r="C1359"/>
      <c r="D1359"/>
      <c r="E1359"/>
      <c r="F1359"/>
      <c r="G1359"/>
      <c r="H1359"/>
      <c r="I1359"/>
      <c r="J1359"/>
      <c r="K1359"/>
      <c r="L1359"/>
      <c r="M1359"/>
      <c r="N1359"/>
      <c r="O1359"/>
      <c r="P1359"/>
      <c r="Q1359"/>
      <c r="R1359"/>
      <c r="S1359"/>
      <c r="T1359"/>
      <c r="U1359"/>
      <c r="V1359"/>
      <c r="W1359"/>
      <c r="X1359"/>
      <c r="Y1359"/>
      <c r="Z1359"/>
      <c r="AA1359"/>
      <c r="AB1359"/>
      <c r="AC1359"/>
      <c r="AD1359"/>
      <c r="AE1359"/>
      <c r="AF1359"/>
      <c r="AG1359"/>
      <c r="AH1359"/>
      <c r="AI1359"/>
      <c r="AJ1359"/>
      <c r="AK1359"/>
      <c r="AL1359"/>
      <c r="AM1359"/>
      <c r="AN1359"/>
      <c r="AO1359"/>
      <c r="AP1359"/>
      <c r="AQ1359"/>
      <c r="AR1359"/>
      <c r="AS1359"/>
      <c r="AT1359" s="12">
        <f>VLOOKUP($BR1359,Tables!$D$14:$I$27,2,FALSE)*W1359</f>
        <v>0</v>
      </c>
      <c r="AU1359" s="12">
        <f>VLOOKUP($BR1359,Tables!$D$14:$I$24,3,FALSE)</f>
        <v>0</v>
      </c>
      <c r="AV1359" s="12">
        <f>VLOOKUP($BR1359,Tables!$D$14:$I$24,4,FALSE)*W1359</f>
        <v>0</v>
      </c>
      <c r="AW1359" s="12">
        <f>VLOOKUP($BR1359,Tables!$D$14:$I$24,5,FALSE)*W1359</f>
        <v>0</v>
      </c>
      <c r="AX1359">
        <f>IF(ISERROR(VLOOKUP(V1359,Tables!$A$2:$B$27,2,FALSE))=TRUE,0,VLOOKUP(V1359,Tables!$A$2:$B$27,2,FALSE))*VLOOKUP(BR1359,Tables!$D$14:$J$24,7,FALSE)</f>
        <v>0</v>
      </c>
      <c r="AY1359">
        <f>IF(ISERROR(VLOOKUP(BS1359,Tables!$A$2:$B$31,2,FALSE))=TRUE,0,VLOOKUP(BS1359,Tables!$A$2:$B$31,2,FALSE))</f>
        <v>0</v>
      </c>
      <c r="AZ1359" s="12">
        <f>VLOOKUP($BR1359,Tables!$D$14:$K$24,8,FALSE)</f>
        <v>0</v>
      </c>
      <c r="BA1359" s="12">
        <f>IF(OR(BR1359="T150",BR1359="HYBT150"),W1359*Tables!$L$23,0)</f>
        <v>0</v>
      </c>
      <c r="BB1359" s="12">
        <f>IF(OR(BR1359="T200",BR1359="HYBT200"),W1359*Tables!$E$24,0)</f>
        <v>0</v>
      </c>
      <c r="BC1359" s="14">
        <f t="shared" si="286"/>
        <v>0</v>
      </c>
      <c r="BD1359" s="55" t="str">
        <f t="shared" si="296"/>
        <v/>
      </c>
      <c r="BE1359" s="55" t="str">
        <f t="shared" si="296"/>
        <v/>
      </c>
      <c r="BF1359" s="55" t="str">
        <f t="shared" si="296"/>
        <v/>
      </c>
      <c r="BG1359" s="55" t="str">
        <f t="shared" si="296"/>
        <v/>
      </c>
      <c r="BH1359" s="55" t="str">
        <f t="shared" si="296"/>
        <v/>
      </c>
      <c r="BI1359" s="55" t="str">
        <f t="shared" si="296"/>
        <v/>
      </c>
      <c r="BJ1359" s="55" t="str">
        <f t="shared" si="296"/>
        <v/>
      </c>
      <c r="BK1359" s="55" t="str">
        <f t="shared" si="296"/>
        <v/>
      </c>
      <c r="BL1359" s="55" t="str">
        <f t="shared" si="296"/>
        <v/>
      </c>
      <c r="BM1359" s="55" t="str">
        <f t="shared" si="296"/>
        <v/>
      </c>
      <c r="BN1359" s="55" t="str">
        <f t="shared" si="296"/>
        <v/>
      </c>
      <c r="BO1359" s="55" t="str">
        <f t="shared" si="296"/>
        <v/>
      </c>
      <c r="BP1359" s="55" t="str">
        <f t="shared" si="296"/>
        <v/>
      </c>
      <c r="BQ1359" s="55" t="str">
        <f t="shared" si="296"/>
        <v/>
      </c>
      <c r="BR1359" s="1" t="str">
        <f t="shared" si="287"/>
        <v>Base</v>
      </c>
      <c r="BS1359" s="1" t="str">
        <f t="shared" si="288"/>
        <v/>
      </c>
      <c r="BT1359" s="3">
        <f t="shared" si="289"/>
        <v>1</v>
      </c>
      <c r="BU1359" s="11">
        <f t="shared" si="290"/>
        <v>-0.94</v>
      </c>
      <c r="BV1359" s="11">
        <f t="shared" si="291"/>
        <v>-0.88</v>
      </c>
      <c r="BW1359" s="11">
        <f t="shared" si="292"/>
        <v>0</v>
      </c>
      <c r="BX1359" s="9">
        <f t="shared" si="293"/>
        <v>-0.94</v>
      </c>
      <c r="BY1359" s="9">
        <f t="shared" si="294"/>
        <v>-0.88</v>
      </c>
      <c r="BZ1359" s="9">
        <f t="shared" si="295"/>
        <v>2</v>
      </c>
    </row>
    <row r="1360" spans="1:78" ht="15.5" x14ac:dyDescent="0.35">
      <c r="A1360"/>
      <c r="B1360"/>
      <c r="C1360"/>
      <c r="D1360"/>
      <c r="E1360"/>
      <c r="F1360"/>
      <c r="G1360"/>
      <c r="H1360"/>
      <c r="I1360"/>
      <c r="J1360"/>
      <c r="K1360"/>
      <c r="L1360"/>
      <c r="M1360"/>
      <c r="N1360"/>
      <c r="O1360"/>
      <c r="P1360"/>
      <c r="Q1360"/>
      <c r="R1360"/>
      <c r="S1360"/>
      <c r="T1360"/>
      <c r="U1360"/>
      <c r="V1360"/>
      <c r="W1360"/>
      <c r="X1360"/>
      <c r="Y1360"/>
      <c r="Z1360"/>
      <c r="AA1360"/>
      <c r="AB1360"/>
      <c r="AC1360"/>
      <c r="AD1360"/>
      <c r="AE1360"/>
      <c r="AF1360"/>
      <c r="AG1360"/>
      <c r="AH1360"/>
      <c r="AI1360"/>
      <c r="AJ1360"/>
      <c r="AK1360"/>
      <c r="AL1360"/>
      <c r="AM1360"/>
      <c r="AN1360"/>
      <c r="AO1360"/>
      <c r="AP1360"/>
      <c r="AQ1360"/>
      <c r="AR1360"/>
      <c r="AS1360"/>
      <c r="AT1360" s="12">
        <f>VLOOKUP($BR1360,Tables!$D$14:$I$27,2,FALSE)*W1360</f>
        <v>0</v>
      </c>
      <c r="AU1360" s="12">
        <f>VLOOKUP($BR1360,Tables!$D$14:$I$24,3,FALSE)</f>
        <v>0</v>
      </c>
      <c r="AV1360" s="12">
        <f>VLOOKUP($BR1360,Tables!$D$14:$I$24,4,FALSE)*W1360</f>
        <v>0</v>
      </c>
      <c r="AW1360" s="12">
        <f>VLOOKUP($BR1360,Tables!$D$14:$I$24,5,FALSE)*W1360</f>
        <v>0</v>
      </c>
      <c r="AX1360">
        <f>IF(ISERROR(VLOOKUP(V1360,Tables!$A$2:$B$27,2,FALSE))=TRUE,0,VLOOKUP(V1360,Tables!$A$2:$B$27,2,FALSE))*VLOOKUP(BR1360,Tables!$D$14:$J$24,7,FALSE)</f>
        <v>0</v>
      </c>
      <c r="AY1360">
        <f>IF(ISERROR(VLOOKUP(BS1360,Tables!$A$2:$B$31,2,FALSE))=TRUE,0,VLOOKUP(BS1360,Tables!$A$2:$B$31,2,FALSE))</f>
        <v>0</v>
      </c>
      <c r="AZ1360" s="12">
        <f>VLOOKUP($BR1360,Tables!$D$14:$K$24,8,FALSE)</f>
        <v>0</v>
      </c>
      <c r="BA1360" s="12">
        <f>IF(OR(BR1360="T150",BR1360="HYBT150"),W1360*Tables!$L$23,0)</f>
        <v>0</v>
      </c>
      <c r="BB1360" s="12">
        <f>IF(OR(BR1360="T200",BR1360="HYBT200"),W1360*Tables!$E$24,0)</f>
        <v>0</v>
      </c>
      <c r="BC1360" s="14">
        <f t="shared" si="286"/>
        <v>0</v>
      </c>
      <c r="BD1360" s="55" t="str">
        <f t="shared" si="296"/>
        <v/>
      </c>
      <c r="BE1360" s="55" t="str">
        <f t="shared" si="296"/>
        <v/>
      </c>
      <c r="BF1360" s="55" t="str">
        <f t="shared" si="296"/>
        <v/>
      </c>
      <c r="BG1360" s="55" t="str">
        <f t="shared" si="296"/>
        <v/>
      </c>
      <c r="BH1360" s="55" t="str">
        <f t="shared" si="296"/>
        <v/>
      </c>
      <c r="BI1360" s="55" t="str">
        <f t="shared" si="296"/>
        <v/>
      </c>
      <c r="BJ1360" s="55" t="str">
        <f t="shared" si="296"/>
        <v/>
      </c>
      <c r="BK1360" s="55" t="str">
        <f t="shared" si="296"/>
        <v/>
      </c>
      <c r="BL1360" s="55" t="str">
        <f t="shared" si="296"/>
        <v/>
      </c>
      <c r="BM1360" s="55" t="str">
        <f t="shared" si="296"/>
        <v/>
      </c>
      <c r="BN1360" s="55" t="str">
        <f t="shared" si="296"/>
        <v/>
      </c>
      <c r="BO1360" s="55" t="str">
        <f t="shared" si="296"/>
        <v/>
      </c>
      <c r="BP1360" s="55" t="str">
        <f t="shared" ref="BD1360:BQ1379" si="297">IF(ISERROR(SEARCHB(" "&amp;BP$1&amp;" "," "&amp;$L1360&amp;" "))=TRUE,"",BP$1)</f>
        <v/>
      </c>
      <c r="BQ1360" s="55" t="str">
        <f t="shared" si="297"/>
        <v/>
      </c>
      <c r="BR1360" s="1" t="str">
        <f t="shared" si="287"/>
        <v>Base</v>
      </c>
      <c r="BS1360" s="1" t="str">
        <f t="shared" si="288"/>
        <v/>
      </c>
      <c r="BT1360" s="3">
        <f t="shared" si="289"/>
        <v>1</v>
      </c>
      <c r="BU1360" s="11">
        <f t="shared" si="290"/>
        <v>-0.94</v>
      </c>
      <c r="BV1360" s="11">
        <f t="shared" si="291"/>
        <v>-0.88</v>
      </c>
      <c r="BW1360" s="11">
        <f t="shared" si="292"/>
        <v>0</v>
      </c>
      <c r="BX1360" s="9">
        <f t="shared" si="293"/>
        <v>-0.94</v>
      </c>
      <c r="BY1360" s="9">
        <f t="shared" si="294"/>
        <v>-0.88</v>
      </c>
      <c r="BZ1360" s="9">
        <f t="shared" si="295"/>
        <v>2</v>
      </c>
    </row>
    <row r="1361" spans="1:78" ht="15.5" x14ac:dyDescent="0.35">
      <c r="A1361"/>
      <c r="B1361"/>
      <c r="C1361"/>
      <c r="D1361"/>
      <c r="E1361"/>
      <c r="F1361"/>
      <c r="G1361"/>
      <c r="H1361"/>
      <c r="I1361"/>
      <c r="J1361"/>
      <c r="K1361"/>
      <c r="L1361"/>
      <c r="M1361"/>
      <c r="N1361"/>
      <c r="O1361"/>
      <c r="P1361"/>
      <c r="Q1361"/>
      <c r="R1361"/>
      <c r="S1361"/>
      <c r="T1361"/>
      <c r="U1361"/>
      <c r="V1361"/>
      <c r="W1361"/>
      <c r="X1361"/>
      <c r="Y1361"/>
      <c r="Z1361"/>
      <c r="AA1361"/>
      <c r="AB1361"/>
      <c r="AC1361"/>
      <c r="AD1361"/>
      <c r="AE1361"/>
      <c r="AF1361"/>
      <c r="AG1361"/>
      <c r="AH1361"/>
      <c r="AI1361"/>
      <c r="AJ1361"/>
      <c r="AK1361"/>
      <c r="AL1361"/>
      <c r="AM1361"/>
      <c r="AN1361"/>
      <c r="AO1361"/>
      <c r="AP1361"/>
      <c r="AQ1361"/>
      <c r="AR1361"/>
      <c r="AS1361"/>
      <c r="AT1361" s="12">
        <f>VLOOKUP($BR1361,Tables!$D$14:$I$27,2,FALSE)*W1361</f>
        <v>0</v>
      </c>
      <c r="AU1361" s="12">
        <f>VLOOKUP($BR1361,Tables!$D$14:$I$24,3,FALSE)</f>
        <v>0</v>
      </c>
      <c r="AV1361" s="12">
        <f>VLOOKUP($BR1361,Tables!$D$14:$I$24,4,FALSE)*W1361</f>
        <v>0</v>
      </c>
      <c r="AW1361" s="12">
        <f>VLOOKUP($BR1361,Tables!$D$14:$I$24,5,FALSE)*W1361</f>
        <v>0</v>
      </c>
      <c r="AX1361">
        <f>IF(ISERROR(VLOOKUP(V1361,Tables!$A$2:$B$27,2,FALSE))=TRUE,0,VLOOKUP(V1361,Tables!$A$2:$B$27,2,FALSE))*VLOOKUP(BR1361,Tables!$D$14:$J$24,7,FALSE)</f>
        <v>0</v>
      </c>
      <c r="AY1361">
        <f>IF(ISERROR(VLOOKUP(BS1361,Tables!$A$2:$B$31,2,FALSE))=TRUE,0,VLOOKUP(BS1361,Tables!$A$2:$B$31,2,FALSE))</f>
        <v>0</v>
      </c>
      <c r="AZ1361" s="12">
        <f>VLOOKUP($BR1361,Tables!$D$14:$K$24,8,FALSE)</f>
        <v>0</v>
      </c>
      <c r="BA1361" s="12">
        <f>IF(OR(BR1361="T150",BR1361="HYBT150"),W1361*Tables!$L$23,0)</f>
        <v>0</v>
      </c>
      <c r="BB1361" s="12">
        <f>IF(OR(BR1361="T200",BR1361="HYBT200"),W1361*Tables!$E$24,0)</f>
        <v>0</v>
      </c>
      <c r="BC1361" s="14">
        <f t="shared" si="286"/>
        <v>0</v>
      </c>
      <c r="BD1361" s="55" t="str">
        <f t="shared" si="297"/>
        <v/>
      </c>
      <c r="BE1361" s="55" t="str">
        <f t="shared" si="297"/>
        <v/>
      </c>
      <c r="BF1361" s="55" t="str">
        <f t="shared" si="297"/>
        <v/>
      </c>
      <c r="BG1361" s="55" t="str">
        <f t="shared" si="297"/>
        <v/>
      </c>
      <c r="BH1361" s="55" t="str">
        <f t="shared" si="297"/>
        <v/>
      </c>
      <c r="BI1361" s="55" t="str">
        <f t="shared" si="297"/>
        <v/>
      </c>
      <c r="BJ1361" s="55" t="str">
        <f t="shared" si="297"/>
        <v/>
      </c>
      <c r="BK1361" s="55" t="str">
        <f t="shared" si="297"/>
        <v/>
      </c>
      <c r="BL1361" s="55" t="str">
        <f t="shared" si="297"/>
        <v/>
      </c>
      <c r="BM1361" s="55" t="str">
        <f t="shared" si="297"/>
        <v/>
      </c>
      <c r="BN1361" s="55" t="str">
        <f t="shared" si="297"/>
        <v/>
      </c>
      <c r="BO1361" s="55" t="str">
        <f t="shared" si="297"/>
        <v/>
      </c>
      <c r="BP1361" s="55" t="str">
        <f t="shared" si="297"/>
        <v/>
      </c>
      <c r="BQ1361" s="55" t="str">
        <f t="shared" si="297"/>
        <v/>
      </c>
      <c r="BR1361" s="1" t="str">
        <f t="shared" si="287"/>
        <v>Base</v>
      </c>
      <c r="BS1361" s="1" t="str">
        <f t="shared" si="288"/>
        <v/>
      </c>
      <c r="BT1361" s="3">
        <f t="shared" si="289"/>
        <v>1</v>
      </c>
      <c r="BU1361" s="11">
        <f t="shared" si="290"/>
        <v>-0.94</v>
      </c>
      <c r="BV1361" s="11">
        <f t="shared" si="291"/>
        <v>-0.88</v>
      </c>
      <c r="BW1361" s="11">
        <f t="shared" si="292"/>
        <v>0</v>
      </c>
      <c r="BX1361" s="9">
        <f t="shared" si="293"/>
        <v>-0.94</v>
      </c>
      <c r="BY1361" s="9">
        <f t="shared" si="294"/>
        <v>-0.88</v>
      </c>
      <c r="BZ1361" s="9">
        <f t="shared" si="295"/>
        <v>2</v>
      </c>
    </row>
    <row r="1362" spans="1:78" ht="15.5" x14ac:dyDescent="0.35">
      <c r="A1362"/>
      <c r="B1362"/>
      <c r="C1362"/>
      <c r="D1362"/>
      <c r="E1362"/>
      <c r="F1362"/>
      <c r="G1362"/>
      <c r="H1362"/>
      <c r="I1362"/>
      <c r="J1362"/>
      <c r="K1362"/>
      <c r="L1362"/>
      <c r="M1362"/>
      <c r="N1362"/>
      <c r="O1362"/>
      <c r="P1362"/>
      <c r="Q1362"/>
      <c r="R1362"/>
      <c r="S1362"/>
      <c r="T1362"/>
      <c r="U1362"/>
      <c r="V1362"/>
      <c r="W1362"/>
      <c r="X1362"/>
      <c r="Y1362"/>
      <c r="Z1362"/>
      <c r="AA1362"/>
      <c r="AB1362"/>
      <c r="AC1362"/>
      <c r="AD1362"/>
      <c r="AE1362"/>
      <c r="AF1362"/>
      <c r="AG1362"/>
      <c r="AH1362"/>
      <c r="AI1362"/>
      <c r="AJ1362"/>
      <c r="AK1362"/>
      <c r="AL1362"/>
      <c r="AM1362"/>
      <c r="AN1362"/>
      <c r="AO1362"/>
      <c r="AP1362"/>
      <c r="AQ1362"/>
      <c r="AR1362"/>
      <c r="AS1362"/>
      <c r="AT1362" s="12">
        <f>VLOOKUP($BR1362,Tables!$D$14:$I$27,2,FALSE)*W1362</f>
        <v>0</v>
      </c>
      <c r="AU1362" s="12">
        <f>VLOOKUP($BR1362,Tables!$D$14:$I$24,3,FALSE)</f>
        <v>0</v>
      </c>
      <c r="AV1362" s="12">
        <f>VLOOKUP($BR1362,Tables!$D$14:$I$24,4,FALSE)*W1362</f>
        <v>0</v>
      </c>
      <c r="AW1362" s="12">
        <f>VLOOKUP($BR1362,Tables!$D$14:$I$24,5,FALSE)*W1362</f>
        <v>0</v>
      </c>
      <c r="AX1362">
        <f>IF(ISERROR(VLOOKUP(V1362,Tables!$A$2:$B$27,2,FALSE))=TRUE,0,VLOOKUP(V1362,Tables!$A$2:$B$27,2,FALSE))*VLOOKUP(BR1362,Tables!$D$14:$J$24,7,FALSE)</f>
        <v>0</v>
      </c>
      <c r="AY1362">
        <f>IF(ISERROR(VLOOKUP(BS1362,Tables!$A$2:$B$31,2,FALSE))=TRUE,0,VLOOKUP(BS1362,Tables!$A$2:$B$31,2,FALSE))</f>
        <v>0</v>
      </c>
      <c r="AZ1362" s="12">
        <f>VLOOKUP($BR1362,Tables!$D$14:$K$24,8,FALSE)</f>
        <v>0</v>
      </c>
      <c r="BA1362" s="12">
        <f>IF(OR(BR1362="T150",BR1362="HYBT150"),W1362*Tables!$L$23,0)</f>
        <v>0</v>
      </c>
      <c r="BB1362" s="12">
        <f>IF(OR(BR1362="T200",BR1362="HYBT200"),W1362*Tables!$E$24,0)</f>
        <v>0</v>
      </c>
      <c r="BC1362" s="14">
        <f t="shared" si="286"/>
        <v>0</v>
      </c>
      <c r="BD1362" s="55" t="str">
        <f t="shared" si="297"/>
        <v/>
      </c>
      <c r="BE1362" s="55" t="str">
        <f t="shared" si="297"/>
        <v/>
      </c>
      <c r="BF1362" s="55" t="str">
        <f t="shared" si="297"/>
        <v/>
      </c>
      <c r="BG1362" s="55" t="str">
        <f t="shared" si="297"/>
        <v/>
      </c>
      <c r="BH1362" s="55" t="str">
        <f t="shared" si="297"/>
        <v/>
      </c>
      <c r="BI1362" s="55" t="str">
        <f t="shared" si="297"/>
        <v/>
      </c>
      <c r="BJ1362" s="55" t="str">
        <f t="shared" si="297"/>
        <v/>
      </c>
      <c r="BK1362" s="55" t="str">
        <f t="shared" si="297"/>
        <v/>
      </c>
      <c r="BL1362" s="55" t="str">
        <f t="shared" si="297"/>
        <v/>
      </c>
      <c r="BM1362" s="55" t="str">
        <f t="shared" si="297"/>
        <v/>
      </c>
      <c r="BN1362" s="55" t="str">
        <f t="shared" si="297"/>
        <v/>
      </c>
      <c r="BO1362" s="55" t="str">
        <f t="shared" si="297"/>
        <v/>
      </c>
      <c r="BP1362" s="55" t="str">
        <f t="shared" si="297"/>
        <v/>
      </c>
      <c r="BQ1362" s="55" t="str">
        <f t="shared" si="297"/>
        <v/>
      </c>
      <c r="BR1362" s="1" t="str">
        <f t="shared" si="287"/>
        <v>Base</v>
      </c>
      <c r="BS1362" s="1" t="str">
        <f t="shared" si="288"/>
        <v/>
      </c>
      <c r="BT1362" s="3">
        <f t="shared" si="289"/>
        <v>1</v>
      </c>
      <c r="BU1362" s="11">
        <f t="shared" si="290"/>
        <v>-0.94</v>
      </c>
      <c r="BV1362" s="11">
        <f t="shared" si="291"/>
        <v>-0.88</v>
      </c>
      <c r="BW1362" s="11">
        <f t="shared" si="292"/>
        <v>0</v>
      </c>
      <c r="BX1362" s="9">
        <f t="shared" si="293"/>
        <v>-0.94</v>
      </c>
      <c r="BY1362" s="9">
        <f t="shared" si="294"/>
        <v>-0.88</v>
      </c>
      <c r="BZ1362" s="9">
        <f t="shared" si="295"/>
        <v>2</v>
      </c>
    </row>
    <row r="1363" spans="1:78" ht="15.5" x14ac:dyDescent="0.35">
      <c r="A1363"/>
      <c r="B1363"/>
      <c r="C1363"/>
      <c r="D1363"/>
      <c r="E1363"/>
      <c r="F1363"/>
      <c r="G1363"/>
      <c r="H1363"/>
      <c r="I1363"/>
      <c r="J1363"/>
      <c r="K1363"/>
      <c r="L1363"/>
      <c r="M1363"/>
      <c r="N1363"/>
      <c r="O1363"/>
      <c r="P1363"/>
      <c r="Q1363"/>
      <c r="R1363"/>
      <c r="S1363"/>
      <c r="T1363"/>
      <c r="U1363"/>
      <c r="V1363"/>
      <c r="W1363"/>
      <c r="X1363"/>
      <c r="Y1363"/>
      <c r="Z1363"/>
      <c r="AA1363"/>
      <c r="AB1363"/>
      <c r="AC1363"/>
      <c r="AD1363"/>
      <c r="AE1363"/>
      <c r="AF1363"/>
      <c r="AG1363"/>
      <c r="AH1363"/>
      <c r="AI1363"/>
      <c r="AJ1363"/>
      <c r="AK1363"/>
      <c r="AL1363"/>
      <c r="AM1363"/>
      <c r="AN1363"/>
      <c r="AO1363"/>
      <c r="AP1363"/>
      <c r="AQ1363"/>
      <c r="AR1363"/>
      <c r="AS1363"/>
      <c r="AT1363" s="12">
        <f>VLOOKUP($BR1363,Tables!$D$14:$I$27,2,FALSE)*W1363</f>
        <v>0</v>
      </c>
      <c r="AU1363" s="12">
        <f>VLOOKUP($BR1363,Tables!$D$14:$I$24,3,FALSE)</f>
        <v>0</v>
      </c>
      <c r="AV1363" s="12">
        <f>VLOOKUP($BR1363,Tables!$D$14:$I$24,4,FALSE)*W1363</f>
        <v>0</v>
      </c>
      <c r="AW1363" s="12">
        <f>VLOOKUP($BR1363,Tables!$D$14:$I$24,5,FALSE)*W1363</f>
        <v>0</v>
      </c>
      <c r="AX1363">
        <f>IF(ISERROR(VLOOKUP(V1363,Tables!$A$2:$B$27,2,FALSE))=TRUE,0,VLOOKUP(V1363,Tables!$A$2:$B$27,2,FALSE))*VLOOKUP(BR1363,Tables!$D$14:$J$24,7,FALSE)</f>
        <v>0</v>
      </c>
      <c r="AY1363">
        <f>IF(ISERROR(VLOOKUP(BS1363,Tables!$A$2:$B$31,2,FALSE))=TRUE,0,VLOOKUP(BS1363,Tables!$A$2:$B$31,2,FALSE))</f>
        <v>0</v>
      </c>
      <c r="AZ1363" s="12">
        <f>VLOOKUP($BR1363,Tables!$D$14:$K$24,8,FALSE)</f>
        <v>0</v>
      </c>
      <c r="BA1363" s="12">
        <f>IF(OR(BR1363="T150",BR1363="HYBT150"),W1363*Tables!$L$23,0)</f>
        <v>0</v>
      </c>
      <c r="BB1363" s="12">
        <f>IF(OR(BR1363="T200",BR1363="HYBT200"),W1363*Tables!$E$24,0)</f>
        <v>0</v>
      </c>
      <c r="BC1363" s="14">
        <f t="shared" si="286"/>
        <v>0</v>
      </c>
      <c r="BD1363" s="55" t="str">
        <f t="shared" si="297"/>
        <v/>
      </c>
      <c r="BE1363" s="55" t="str">
        <f t="shared" si="297"/>
        <v/>
      </c>
      <c r="BF1363" s="55" t="str">
        <f t="shared" si="297"/>
        <v/>
      </c>
      <c r="BG1363" s="55" t="str">
        <f t="shared" si="297"/>
        <v/>
      </c>
      <c r="BH1363" s="55" t="str">
        <f t="shared" si="297"/>
        <v/>
      </c>
      <c r="BI1363" s="55" t="str">
        <f t="shared" si="297"/>
        <v/>
      </c>
      <c r="BJ1363" s="55" t="str">
        <f t="shared" si="297"/>
        <v/>
      </c>
      <c r="BK1363" s="55" t="str">
        <f t="shared" si="297"/>
        <v/>
      </c>
      <c r="BL1363" s="55" t="str">
        <f t="shared" si="297"/>
        <v/>
      </c>
      <c r="BM1363" s="55" t="str">
        <f t="shared" si="297"/>
        <v/>
      </c>
      <c r="BN1363" s="55" t="str">
        <f t="shared" si="297"/>
        <v/>
      </c>
      <c r="BO1363" s="55" t="str">
        <f t="shared" si="297"/>
        <v/>
      </c>
      <c r="BP1363" s="55" t="str">
        <f t="shared" si="297"/>
        <v/>
      </c>
      <c r="BQ1363" s="55" t="str">
        <f t="shared" si="297"/>
        <v/>
      </c>
      <c r="BR1363" s="1" t="str">
        <f t="shared" si="287"/>
        <v>Base</v>
      </c>
      <c r="BS1363" s="1" t="str">
        <f t="shared" si="288"/>
        <v/>
      </c>
      <c r="BT1363" s="3">
        <f t="shared" si="289"/>
        <v>1</v>
      </c>
      <c r="BU1363" s="11">
        <f t="shared" si="290"/>
        <v>-0.94</v>
      </c>
      <c r="BV1363" s="11">
        <f t="shared" si="291"/>
        <v>-0.88</v>
      </c>
      <c r="BW1363" s="11">
        <f t="shared" si="292"/>
        <v>0</v>
      </c>
      <c r="BX1363" s="9">
        <f t="shared" si="293"/>
        <v>-0.94</v>
      </c>
      <c r="BY1363" s="9">
        <f t="shared" si="294"/>
        <v>-0.88</v>
      </c>
      <c r="BZ1363" s="9">
        <f t="shared" si="295"/>
        <v>2</v>
      </c>
    </row>
    <row r="1364" spans="1:78" ht="15.5" x14ac:dyDescent="0.35">
      <c r="A1364"/>
      <c r="B1364"/>
      <c r="C1364"/>
      <c r="D1364"/>
      <c r="E1364"/>
      <c r="F1364"/>
      <c r="G1364"/>
      <c r="H1364"/>
      <c r="I1364"/>
      <c r="J1364"/>
      <c r="K1364"/>
      <c r="L1364"/>
      <c r="M1364"/>
      <c r="N1364"/>
      <c r="O1364"/>
      <c r="P1364"/>
      <c r="Q1364"/>
      <c r="R1364"/>
      <c r="S1364"/>
      <c r="T1364"/>
      <c r="U1364"/>
      <c r="V1364"/>
      <c r="W1364"/>
      <c r="X1364"/>
      <c r="Y1364"/>
      <c r="Z1364"/>
      <c r="AA1364"/>
      <c r="AB1364"/>
      <c r="AC1364"/>
      <c r="AD1364"/>
      <c r="AE1364"/>
      <c r="AF1364"/>
      <c r="AG1364"/>
      <c r="AH1364"/>
      <c r="AI1364"/>
      <c r="AJ1364"/>
      <c r="AK1364"/>
      <c r="AL1364"/>
      <c r="AM1364"/>
      <c r="AN1364"/>
      <c r="AO1364"/>
      <c r="AP1364"/>
      <c r="AQ1364"/>
      <c r="AR1364"/>
      <c r="AS1364"/>
      <c r="AT1364" s="12">
        <f>VLOOKUP($BR1364,Tables!$D$14:$I$27,2,FALSE)*W1364</f>
        <v>0</v>
      </c>
      <c r="AU1364" s="12">
        <f>VLOOKUP($BR1364,Tables!$D$14:$I$24,3,FALSE)</f>
        <v>0</v>
      </c>
      <c r="AV1364" s="12">
        <f>VLOOKUP($BR1364,Tables!$D$14:$I$24,4,FALSE)*W1364</f>
        <v>0</v>
      </c>
      <c r="AW1364" s="12">
        <f>VLOOKUP($BR1364,Tables!$D$14:$I$24,5,FALSE)*W1364</f>
        <v>0</v>
      </c>
      <c r="AX1364">
        <f>IF(ISERROR(VLOOKUP(V1364,Tables!$A$2:$B$27,2,FALSE))=TRUE,0,VLOOKUP(V1364,Tables!$A$2:$B$27,2,FALSE))*VLOOKUP(BR1364,Tables!$D$14:$J$24,7,FALSE)</f>
        <v>0</v>
      </c>
      <c r="AY1364">
        <f>IF(ISERROR(VLOOKUP(BS1364,Tables!$A$2:$B$31,2,FALSE))=TRUE,0,VLOOKUP(BS1364,Tables!$A$2:$B$31,2,FALSE))</f>
        <v>0</v>
      </c>
      <c r="AZ1364" s="12">
        <f>VLOOKUP($BR1364,Tables!$D$14:$K$24,8,FALSE)</f>
        <v>0</v>
      </c>
      <c r="BA1364" s="12">
        <f>IF(OR(BR1364="T150",BR1364="HYBT150"),W1364*Tables!$L$23,0)</f>
        <v>0</v>
      </c>
      <c r="BB1364" s="12">
        <f>IF(OR(BR1364="T200",BR1364="HYBT200"),W1364*Tables!$E$24,0)</f>
        <v>0</v>
      </c>
      <c r="BC1364" s="14">
        <f t="shared" si="286"/>
        <v>0</v>
      </c>
      <c r="BD1364" s="55" t="str">
        <f t="shared" si="297"/>
        <v/>
      </c>
      <c r="BE1364" s="55" t="str">
        <f t="shared" si="297"/>
        <v/>
      </c>
      <c r="BF1364" s="55" t="str">
        <f t="shared" si="297"/>
        <v/>
      </c>
      <c r="BG1364" s="55" t="str">
        <f t="shared" si="297"/>
        <v/>
      </c>
      <c r="BH1364" s="55" t="str">
        <f t="shared" si="297"/>
        <v/>
      </c>
      <c r="BI1364" s="55" t="str">
        <f t="shared" si="297"/>
        <v/>
      </c>
      <c r="BJ1364" s="55" t="str">
        <f t="shared" si="297"/>
        <v/>
      </c>
      <c r="BK1364" s="55" t="str">
        <f t="shared" si="297"/>
        <v/>
      </c>
      <c r="BL1364" s="55" t="str">
        <f t="shared" si="297"/>
        <v/>
      </c>
      <c r="BM1364" s="55" t="str">
        <f t="shared" si="297"/>
        <v/>
      </c>
      <c r="BN1364" s="55" t="str">
        <f t="shared" si="297"/>
        <v/>
      </c>
      <c r="BO1364" s="55" t="str">
        <f t="shared" si="297"/>
        <v/>
      </c>
      <c r="BP1364" s="55" t="str">
        <f t="shared" si="297"/>
        <v/>
      </c>
      <c r="BQ1364" s="55" t="str">
        <f t="shared" si="297"/>
        <v/>
      </c>
      <c r="BR1364" s="1" t="str">
        <f t="shared" si="287"/>
        <v>Base</v>
      </c>
      <c r="BS1364" s="1" t="str">
        <f t="shared" si="288"/>
        <v/>
      </c>
      <c r="BT1364" s="3">
        <f t="shared" si="289"/>
        <v>1</v>
      </c>
      <c r="BU1364" s="11">
        <f t="shared" si="290"/>
        <v>-0.94</v>
      </c>
      <c r="BV1364" s="11">
        <f t="shared" si="291"/>
        <v>-0.88</v>
      </c>
      <c r="BW1364" s="11">
        <f t="shared" si="292"/>
        <v>0</v>
      </c>
      <c r="BX1364" s="9">
        <f t="shared" si="293"/>
        <v>-0.94</v>
      </c>
      <c r="BY1364" s="9">
        <f t="shared" si="294"/>
        <v>-0.88</v>
      </c>
      <c r="BZ1364" s="9">
        <f t="shared" si="295"/>
        <v>2</v>
      </c>
    </row>
    <row r="1365" spans="1:78" ht="15.5" x14ac:dyDescent="0.35">
      <c r="A1365"/>
      <c r="B1365"/>
      <c r="C1365"/>
      <c r="D1365"/>
      <c r="E1365"/>
      <c r="F1365"/>
      <c r="G1365"/>
      <c r="H1365"/>
      <c r="I1365"/>
      <c r="J1365"/>
      <c r="K1365"/>
      <c r="L1365"/>
      <c r="M1365"/>
      <c r="N1365"/>
      <c r="O1365"/>
      <c r="P1365"/>
      <c r="Q1365"/>
      <c r="R1365"/>
      <c r="S1365"/>
      <c r="T1365"/>
      <c r="U1365"/>
      <c r="V1365"/>
      <c r="W1365"/>
      <c r="X1365"/>
      <c r="Y1365"/>
      <c r="Z1365"/>
      <c r="AA1365"/>
      <c r="AB1365"/>
      <c r="AC1365"/>
      <c r="AD1365"/>
      <c r="AE1365"/>
      <c r="AF1365"/>
      <c r="AG1365"/>
      <c r="AH1365"/>
      <c r="AI1365"/>
      <c r="AJ1365"/>
      <c r="AK1365"/>
      <c r="AL1365"/>
      <c r="AM1365"/>
      <c r="AN1365"/>
      <c r="AO1365"/>
      <c r="AP1365"/>
      <c r="AQ1365"/>
      <c r="AR1365"/>
      <c r="AS1365"/>
      <c r="AT1365" s="12">
        <f>VLOOKUP($BR1365,Tables!$D$14:$I$27,2,FALSE)*W1365</f>
        <v>0</v>
      </c>
      <c r="AU1365" s="12">
        <f>VLOOKUP($BR1365,Tables!$D$14:$I$24,3,FALSE)</f>
        <v>0</v>
      </c>
      <c r="AV1365" s="12">
        <f>VLOOKUP($BR1365,Tables!$D$14:$I$24,4,FALSE)*W1365</f>
        <v>0</v>
      </c>
      <c r="AW1365" s="12">
        <f>VLOOKUP($BR1365,Tables!$D$14:$I$24,5,FALSE)*W1365</f>
        <v>0</v>
      </c>
      <c r="AX1365">
        <f>IF(ISERROR(VLOOKUP(V1365,Tables!$A$2:$B$27,2,FALSE))=TRUE,0,VLOOKUP(V1365,Tables!$A$2:$B$27,2,FALSE))*VLOOKUP(BR1365,Tables!$D$14:$J$24,7,FALSE)</f>
        <v>0</v>
      </c>
      <c r="AY1365">
        <f>IF(ISERROR(VLOOKUP(BS1365,Tables!$A$2:$B$31,2,FALSE))=TRUE,0,VLOOKUP(BS1365,Tables!$A$2:$B$31,2,FALSE))</f>
        <v>0</v>
      </c>
      <c r="AZ1365" s="12">
        <f>VLOOKUP($BR1365,Tables!$D$14:$K$24,8,FALSE)</f>
        <v>0</v>
      </c>
      <c r="BA1365" s="12">
        <f>IF(OR(BR1365="T150",BR1365="HYBT150"),W1365*Tables!$L$23,0)</f>
        <v>0</v>
      </c>
      <c r="BB1365" s="12">
        <f>IF(OR(BR1365="T200",BR1365="HYBT200"),W1365*Tables!$E$24,0)</f>
        <v>0</v>
      </c>
      <c r="BC1365" s="14">
        <f t="shared" si="286"/>
        <v>0</v>
      </c>
      <c r="BD1365" s="55" t="str">
        <f t="shared" si="297"/>
        <v/>
      </c>
      <c r="BE1365" s="55" t="str">
        <f t="shared" si="297"/>
        <v/>
      </c>
      <c r="BF1365" s="55" t="str">
        <f t="shared" si="297"/>
        <v/>
      </c>
      <c r="BG1365" s="55" t="str">
        <f t="shared" si="297"/>
        <v/>
      </c>
      <c r="BH1365" s="55" t="str">
        <f t="shared" si="297"/>
        <v/>
      </c>
      <c r="BI1365" s="55" t="str">
        <f t="shared" si="297"/>
        <v/>
      </c>
      <c r="BJ1365" s="55" t="str">
        <f t="shared" si="297"/>
        <v/>
      </c>
      <c r="BK1365" s="55" t="str">
        <f t="shared" si="297"/>
        <v/>
      </c>
      <c r="BL1365" s="55" t="str">
        <f t="shared" si="297"/>
        <v/>
      </c>
      <c r="BM1365" s="55" t="str">
        <f t="shared" si="297"/>
        <v/>
      </c>
      <c r="BN1365" s="55" t="str">
        <f t="shared" si="297"/>
        <v/>
      </c>
      <c r="BO1365" s="55" t="str">
        <f t="shared" si="297"/>
        <v/>
      </c>
      <c r="BP1365" s="55" t="str">
        <f t="shared" si="297"/>
        <v/>
      </c>
      <c r="BQ1365" s="55" t="str">
        <f t="shared" si="297"/>
        <v/>
      </c>
      <c r="BR1365" s="1" t="str">
        <f t="shared" si="287"/>
        <v>Base</v>
      </c>
      <c r="BS1365" s="1" t="str">
        <f t="shared" si="288"/>
        <v/>
      </c>
      <c r="BT1365" s="3">
        <f t="shared" si="289"/>
        <v>1</v>
      </c>
      <c r="BU1365" s="11">
        <f t="shared" si="290"/>
        <v>-0.94</v>
      </c>
      <c r="BV1365" s="11">
        <f t="shared" si="291"/>
        <v>-0.88</v>
      </c>
      <c r="BW1365" s="11">
        <f t="shared" si="292"/>
        <v>0</v>
      </c>
      <c r="BX1365" s="9">
        <f t="shared" si="293"/>
        <v>-0.94</v>
      </c>
      <c r="BY1365" s="9">
        <f t="shared" si="294"/>
        <v>-0.88</v>
      </c>
      <c r="BZ1365" s="9">
        <f t="shared" si="295"/>
        <v>2</v>
      </c>
    </row>
    <row r="1366" spans="1:78" ht="15.5" x14ac:dyDescent="0.35">
      <c r="A1366"/>
      <c r="B1366"/>
      <c r="C1366"/>
      <c r="D1366"/>
      <c r="E1366"/>
      <c r="F1366"/>
      <c r="G1366"/>
      <c r="H1366"/>
      <c r="I1366"/>
      <c r="J1366"/>
      <c r="K1366"/>
      <c r="L1366"/>
      <c r="M1366"/>
      <c r="N1366"/>
      <c r="O1366"/>
      <c r="P1366"/>
      <c r="Q1366"/>
      <c r="R1366"/>
      <c r="S1366"/>
      <c r="T1366"/>
      <c r="U1366"/>
      <c r="V1366"/>
      <c r="W1366"/>
      <c r="X1366"/>
      <c r="Y1366"/>
      <c r="Z1366"/>
      <c r="AA1366"/>
      <c r="AB1366"/>
      <c r="AC1366"/>
      <c r="AD1366"/>
      <c r="AE1366"/>
      <c r="AF1366"/>
      <c r="AG1366"/>
      <c r="AH1366"/>
      <c r="AI1366"/>
      <c r="AJ1366"/>
      <c r="AK1366"/>
      <c r="AL1366"/>
      <c r="AM1366"/>
      <c r="AN1366"/>
      <c r="AO1366"/>
      <c r="AP1366"/>
      <c r="AQ1366"/>
      <c r="AR1366"/>
      <c r="AS1366"/>
      <c r="AT1366" s="12">
        <f>VLOOKUP($BR1366,Tables!$D$14:$I$27,2,FALSE)*W1366</f>
        <v>0</v>
      </c>
      <c r="AU1366" s="12">
        <f>VLOOKUP($BR1366,Tables!$D$14:$I$24,3,FALSE)</f>
        <v>0</v>
      </c>
      <c r="AV1366" s="12">
        <f>VLOOKUP($BR1366,Tables!$D$14:$I$24,4,FALSE)*W1366</f>
        <v>0</v>
      </c>
      <c r="AW1366" s="12">
        <f>VLOOKUP($BR1366,Tables!$D$14:$I$24,5,FALSE)*W1366</f>
        <v>0</v>
      </c>
      <c r="AX1366">
        <f>IF(ISERROR(VLOOKUP(V1366,Tables!$A$2:$B$27,2,FALSE))=TRUE,0,VLOOKUP(V1366,Tables!$A$2:$B$27,2,FALSE))*VLOOKUP(BR1366,Tables!$D$14:$J$24,7,FALSE)</f>
        <v>0</v>
      </c>
      <c r="AY1366">
        <f>IF(ISERROR(VLOOKUP(BS1366,Tables!$A$2:$B$31,2,FALSE))=TRUE,0,VLOOKUP(BS1366,Tables!$A$2:$B$31,2,FALSE))</f>
        <v>0</v>
      </c>
      <c r="AZ1366" s="12">
        <f>VLOOKUP($BR1366,Tables!$D$14:$K$24,8,FALSE)</f>
        <v>0</v>
      </c>
      <c r="BA1366" s="12">
        <f>IF(OR(BR1366="T150",BR1366="HYBT150"),W1366*Tables!$L$23,0)</f>
        <v>0</v>
      </c>
      <c r="BB1366" s="12">
        <f>IF(OR(BR1366="T200",BR1366="HYBT200"),W1366*Tables!$E$24,0)</f>
        <v>0</v>
      </c>
      <c r="BC1366" s="14">
        <f t="shared" si="286"/>
        <v>0</v>
      </c>
      <c r="BD1366" s="55" t="str">
        <f t="shared" si="297"/>
        <v/>
      </c>
      <c r="BE1366" s="55" t="str">
        <f t="shared" si="297"/>
        <v/>
      </c>
      <c r="BF1366" s="55" t="str">
        <f t="shared" si="297"/>
        <v/>
      </c>
      <c r="BG1366" s="55" t="str">
        <f t="shared" si="297"/>
        <v/>
      </c>
      <c r="BH1366" s="55" t="str">
        <f t="shared" si="297"/>
        <v/>
      </c>
      <c r="BI1366" s="55" t="str">
        <f t="shared" si="297"/>
        <v/>
      </c>
      <c r="BJ1366" s="55" t="str">
        <f t="shared" si="297"/>
        <v/>
      </c>
      <c r="BK1366" s="55" t="str">
        <f t="shared" si="297"/>
        <v/>
      </c>
      <c r="BL1366" s="55" t="str">
        <f t="shared" si="297"/>
        <v/>
      </c>
      <c r="BM1366" s="55" t="str">
        <f t="shared" si="297"/>
        <v/>
      </c>
      <c r="BN1366" s="55" t="str">
        <f t="shared" si="297"/>
        <v/>
      </c>
      <c r="BO1366" s="55" t="str">
        <f t="shared" si="297"/>
        <v/>
      </c>
      <c r="BP1366" s="55" t="str">
        <f t="shared" si="297"/>
        <v/>
      </c>
      <c r="BQ1366" s="55" t="str">
        <f t="shared" si="297"/>
        <v/>
      </c>
      <c r="BR1366" s="1" t="str">
        <f t="shared" si="287"/>
        <v>Base</v>
      </c>
      <c r="BS1366" s="1" t="str">
        <f t="shared" si="288"/>
        <v/>
      </c>
      <c r="BT1366" s="3">
        <f t="shared" si="289"/>
        <v>1</v>
      </c>
      <c r="BU1366" s="11">
        <f t="shared" si="290"/>
        <v>-0.94</v>
      </c>
      <c r="BV1366" s="11">
        <f t="shared" si="291"/>
        <v>-0.88</v>
      </c>
      <c r="BW1366" s="11">
        <f t="shared" si="292"/>
        <v>0</v>
      </c>
      <c r="BX1366" s="9">
        <f t="shared" si="293"/>
        <v>-0.94</v>
      </c>
      <c r="BY1366" s="9">
        <f t="shared" si="294"/>
        <v>-0.88</v>
      </c>
      <c r="BZ1366" s="9">
        <f t="shared" si="295"/>
        <v>2</v>
      </c>
    </row>
    <row r="1367" spans="1:78" ht="15.5" x14ac:dyDescent="0.35">
      <c r="A1367"/>
      <c r="B1367"/>
      <c r="C1367"/>
      <c r="D1367"/>
      <c r="E1367"/>
      <c r="F1367"/>
      <c r="G1367"/>
      <c r="H1367"/>
      <c r="I1367"/>
      <c r="J1367"/>
      <c r="K1367"/>
      <c r="L1367"/>
      <c r="M1367"/>
      <c r="N1367"/>
      <c r="O1367"/>
      <c r="P1367"/>
      <c r="Q1367"/>
      <c r="R1367"/>
      <c r="S1367"/>
      <c r="T1367"/>
      <c r="U1367"/>
      <c r="V1367"/>
      <c r="W1367"/>
      <c r="X1367"/>
      <c r="Y1367"/>
      <c r="Z1367"/>
      <c r="AA1367"/>
      <c r="AB1367"/>
      <c r="AC1367"/>
      <c r="AD1367"/>
      <c r="AE1367"/>
      <c r="AF1367"/>
      <c r="AG1367"/>
      <c r="AH1367"/>
      <c r="AI1367"/>
      <c r="AJ1367"/>
      <c r="AK1367"/>
      <c r="AL1367"/>
      <c r="AM1367"/>
      <c r="AN1367"/>
      <c r="AO1367"/>
      <c r="AP1367"/>
      <c r="AQ1367"/>
      <c r="AR1367"/>
      <c r="AS1367"/>
      <c r="AT1367" s="12">
        <f>VLOOKUP($BR1367,Tables!$D$14:$I$27,2,FALSE)*W1367</f>
        <v>0</v>
      </c>
      <c r="AU1367" s="12">
        <f>VLOOKUP($BR1367,Tables!$D$14:$I$24,3,FALSE)</f>
        <v>0</v>
      </c>
      <c r="AV1367" s="12">
        <f>VLOOKUP($BR1367,Tables!$D$14:$I$24,4,FALSE)*W1367</f>
        <v>0</v>
      </c>
      <c r="AW1367" s="12">
        <f>VLOOKUP($BR1367,Tables!$D$14:$I$24,5,FALSE)*W1367</f>
        <v>0</v>
      </c>
      <c r="AX1367">
        <f>IF(ISERROR(VLOOKUP(V1367,Tables!$A$2:$B$27,2,FALSE))=TRUE,0,VLOOKUP(V1367,Tables!$A$2:$B$27,2,FALSE))*VLOOKUP(BR1367,Tables!$D$14:$J$24,7,FALSE)</f>
        <v>0</v>
      </c>
      <c r="AY1367">
        <f>IF(ISERROR(VLOOKUP(BS1367,Tables!$A$2:$B$31,2,FALSE))=TRUE,0,VLOOKUP(BS1367,Tables!$A$2:$B$31,2,FALSE))</f>
        <v>0</v>
      </c>
      <c r="AZ1367" s="12">
        <f>VLOOKUP($BR1367,Tables!$D$14:$K$24,8,FALSE)</f>
        <v>0</v>
      </c>
      <c r="BA1367" s="12">
        <f>IF(OR(BR1367="T150",BR1367="HYBT150"),W1367*Tables!$L$23,0)</f>
        <v>0</v>
      </c>
      <c r="BB1367" s="12">
        <f>IF(OR(BR1367="T200",BR1367="HYBT200"),W1367*Tables!$E$24,0)</f>
        <v>0</v>
      </c>
      <c r="BC1367" s="14">
        <f t="shared" si="286"/>
        <v>0</v>
      </c>
      <c r="BD1367" s="55" t="str">
        <f t="shared" si="297"/>
        <v/>
      </c>
      <c r="BE1367" s="55" t="str">
        <f t="shared" si="297"/>
        <v/>
      </c>
      <c r="BF1367" s="55" t="str">
        <f t="shared" si="297"/>
        <v/>
      </c>
      <c r="BG1367" s="55" t="str">
        <f t="shared" si="297"/>
        <v/>
      </c>
      <c r="BH1367" s="55" t="str">
        <f t="shared" si="297"/>
        <v/>
      </c>
      <c r="BI1367" s="55" t="str">
        <f t="shared" si="297"/>
        <v/>
      </c>
      <c r="BJ1367" s="55" t="str">
        <f t="shared" si="297"/>
        <v/>
      </c>
      <c r="BK1367" s="55" t="str">
        <f t="shared" si="297"/>
        <v/>
      </c>
      <c r="BL1367" s="55" t="str">
        <f t="shared" si="297"/>
        <v/>
      </c>
      <c r="BM1367" s="55" t="str">
        <f t="shared" si="297"/>
        <v/>
      </c>
      <c r="BN1367" s="55" t="str">
        <f t="shared" si="297"/>
        <v/>
      </c>
      <c r="BO1367" s="55" t="str">
        <f t="shared" si="297"/>
        <v/>
      </c>
      <c r="BP1367" s="55" t="str">
        <f t="shared" si="297"/>
        <v/>
      </c>
      <c r="BQ1367" s="55" t="str">
        <f t="shared" si="297"/>
        <v/>
      </c>
      <c r="BR1367" s="1" t="str">
        <f t="shared" si="287"/>
        <v>Base</v>
      </c>
      <c r="BS1367" s="1" t="str">
        <f t="shared" si="288"/>
        <v/>
      </c>
      <c r="BT1367" s="3">
        <f t="shared" si="289"/>
        <v>1</v>
      </c>
      <c r="BU1367" s="11">
        <f t="shared" si="290"/>
        <v>-0.94</v>
      </c>
      <c r="BV1367" s="11">
        <f t="shared" si="291"/>
        <v>-0.88</v>
      </c>
      <c r="BW1367" s="11">
        <f t="shared" si="292"/>
        <v>0</v>
      </c>
      <c r="BX1367" s="9">
        <f t="shared" si="293"/>
        <v>-0.94</v>
      </c>
      <c r="BY1367" s="9">
        <f t="shared" si="294"/>
        <v>-0.88</v>
      </c>
      <c r="BZ1367" s="9">
        <f t="shared" si="295"/>
        <v>2</v>
      </c>
    </row>
    <row r="1368" spans="1:78" ht="15.5" x14ac:dyDescent="0.35">
      <c r="A1368"/>
      <c r="B1368"/>
      <c r="C1368"/>
      <c r="D1368"/>
      <c r="E1368"/>
      <c r="F1368"/>
      <c r="G1368"/>
      <c r="H1368"/>
      <c r="I1368"/>
      <c r="J1368"/>
      <c r="K1368"/>
      <c r="L1368"/>
      <c r="M1368"/>
      <c r="N1368"/>
      <c r="O1368"/>
      <c r="P1368"/>
      <c r="Q1368"/>
      <c r="R1368"/>
      <c r="S1368"/>
      <c r="T1368"/>
      <c r="U1368"/>
      <c r="V1368"/>
      <c r="W1368"/>
      <c r="X1368"/>
      <c r="Y1368"/>
      <c r="Z1368"/>
      <c r="AA1368"/>
      <c r="AB1368"/>
      <c r="AC1368"/>
      <c r="AD1368"/>
      <c r="AE1368"/>
      <c r="AF1368"/>
      <c r="AG1368"/>
      <c r="AH1368"/>
      <c r="AI1368"/>
      <c r="AJ1368"/>
      <c r="AK1368"/>
      <c r="AL1368"/>
      <c r="AM1368"/>
      <c r="AN1368"/>
      <c r="AO1368"/>
      <c r="AP1368"/>
      <c r="AQ1368"/>
      <c r="AR1368"/>
      <c r="AS1368"/>
      <c r="AT1368" s="12">
        <f>VLOOKUP($BR1368,Tables!$D$14:$I$27,2,FALSE)*W1368</f>
        <v>0</v>
      </c>
      <c r="AU1368" s="12">
        <f>VLOOKUP($BR1368,Tables!$D$14:$I$24,3,FALSE)</f>
        <v>0</v>
      </c>
      <c r="AV1368" s="12">
        <f>VLOOKUP($BR1368,Tables!$D$14:$I$24,4,FALSE)*W1368</f>
        <v>0</v>
      </c>
      <c r="AW1368" s="12">
        <f>VLOOKUP($BR1368,Tables!$D$14:$I$24,5,FALSE)*W1368</f>
        <v>0</v>
      </c>
      <c r="AX1368">
        <f>IF(ISERROR(VLOOKUP(V1368,Tables!$A$2:$B$27,2,FALSE))=TRUE,0,VLOOKUP(V1368,Tables!$A$2:$B$27,2,FALSE))*VLOOKUP(BR1368,Tables!$D$14:$J$24,7,FALSE)</f>
        <v>0</v>
      </c>
      <c r="AY1368">
        <f>IF(ISERROR(VLOOKUP(BS1368,Tables!$A$2:$B$31,2,FALSE))=TRUE,0,VLOOKUP(BS1368,Tables!$A$2:$B$31,2,FALSE))</f>
        <v>0</v>
      </c>
      <c r="AZ1368" s="12">
        <f>VLOOKUP($BR1368,Tables!$D$14:$K$24,8,FALSE)</f>
        <v>0</v>
      </c>
      <c r="BA1368" s="12">
        <f>IF(OR(BR1368="T150",BR1368="HYBT150"),W1368*Tables!$L$23,0)</f>
        <v>0</v>
      </c>
      <c r="BB1368" s="12">
        <f>IF(OR(BR1368="T200",BR1368="HYBT200"),W1368*Tables!$E$24,0)</f>
        <v>0</v>
      </c>
      <c r="BC1368" s="14">
        <f t="shared" si="286"/>
        <v>0</v>
      </c>
      <c r="BD1368" s="55" t="str">
        <f t="shared" si="297"/>
        <v/>
      </c>
      <c r="BE1368" s="55" t="str">
        <f t="shared" si="297"/>
        <v/>
      </c>
      <c r="BF1368" s="55" t="str">
        <f t="shared" si="297"/>
        <v/>
      </c>
      <c r="BG1368" s="55" t="str">
        <f t="shared" si="297"/>
        <v/>
      </c>
      <c r="BH1368" s="55" t="str">
        <f t="shared" si="297"/>
        <v/>
      </c>
      <c r="BI1368" s="55" t="str">
        <f t="shared" si="297"/>
        <v/>
      </c>
      <c r="BJ1368" s="55" t="str">
        <f t="shared" si="297"/>
        <v/>
      </c>
      <c r="BK1368" s="55" t="str">
        <f t="shared" si="297"/>
        <v/>
      </c>
      <c r="BL1368" s="55" t="str">
        <f t="shared" si="297"/>
        <v/>
      </c>
      <c r="BM1368" s="55" t="str">
        <f t="shared" si="297"/>
        <v/>
      </c>
      <c r="BN1368" s="55" t="str">
        <f t="shared" si="297"/>
        <v/>
      </c>
      <c r="BO1368" s="55" t="str">
        <f t="shared" si="297"/>
        <v/>
      </c>
      <c r="BP1368" s="55" t="str">
        <f t="shared" si="297"/>
        <v/>
      </c>
      <c r="BQ1368" s="55" t="str">
        <f t="shared" si="297"/>
        <v/>
      </c>
      <c r="BR1368" s="1" t="str">
        <f t="shared" si="287"/>
        <v>Base</v>
      </c>
      <c r="BS1368" s="1" t="str">
        <f t="shared" si="288"/>
        <v/>
      </c>
      <c r="BT1368" s="3">
        <f t="shared" si="289"/>
        <v>1</v>
      </c>
      <c r="BU1368" s="11">
        <f t="shared" si="290"/>
        <v>-0.94</v>
      </c>
      <c r="BV1368" s="11">
        <f t="shared" si="291"/>
        <v>-0.88</v>
      </c>
      <c r="BW1368" s="11">
        <f t="shared" si="292"/>
        <v>0</v>
      </c>
      <c r="BX1368" s="9">
        <f t="shared" si="293"/>
        <v>-0.94</v>
      </c>
      <c r="BY1368" s="9">
        <f t="shared" si="294"/>
        <v>-0.88</v>
      </c>
      <c r="BZ1368" s="9">
        <f t="shared" si="295"/>
        <v>2</v>
      </c>
    </row>
    <row r="1369" spans="1:78" ht="15.5" x14ac:dyDescent="0.35">
      <c r="A1369"/>
      <c r="B1369"/>
      <c r="C1369"/>
      <c r="D1369"/>
      <c r="E1369"/>
      <c r="F1369"/>
      <c r="G1369"/>
      <c r="H1369"/>
      <c r="I1369"/>
      <c r="J1369"/>
      <c r="K1369"/>
      <c r="L1369"/>
      <c r="M1369"/>
      <c r="N1369"/>
      <c r="O1369"/>
      <c r="P1369"/>
      <c r="Q1369"/>
      <c r="R1369"/>
      <c r="S1369"/>
      <c r="T1369"/>
      <c r="U1369"/>
      <c r="V1369"/>
      <c r="W1369"/>
      <c r="X1369"/>
      <c r="Y1369"/>
      <c r="Z1369"/>
      <c r="AA1369"/>
      <c r="AB1369"/>
      <c r="AC1369"/>
      <c r="AD1369"/>
      <c r="AE1369"/>
      <c r="AF1369"/>
      <c r="AG1369"/>
      <c r="AH1369"/>
      <c r="AI1369"/>
      <c r="AJ1369"/>
      <c r="AK1369"/>
      <c r="AL1369"/>
      <c r="AM1369"/>
      <c r="AN1369"/>
      <c r="AO1369"/>
      <c r="AP1369"/>
      <c r="AQ1369"/>
      <c r="AR1369"/>
      <c r="AS1369"/>
      <c r="AT1369" s="12">
        <f>VLOOKUP($BR1369,Tables!$D$14:$I$27,2,FALSE)*W1369</f>
        <v>0</v>
      </c>
      <c r="AU1369" s="12">
        <f>VLOOKUP($BR1369,Tables!$D$14:$I$24,3,FALSE)</f>
        <v>0</v>
      </c>
      <c r="AV1369" s="12">
        <f>VLOOKUP($BR1369,Tables!$D$14:$I$24,4,FALSE)*W1369</f>
        <v>0</v>
      </c>
      <c r="AW1369" s="12">
        <f>VLOOKUP($BR1369,Tables!$D$14:$I$24,5,FALSE)*W1369</f>
        <v>0</v>
      </c>
      <c r="AX1369">
        <f>IF(ISERROR(VLOOKUP(V1369,Tables!$A$2:$B$27,2,FALSE))=TRUE,0,VLOOKUP(V1369,Tables!$A$2:$B$27,2,FALSE))*VLOOKUP(BR1369,Tables!$D$14:$J$24,7,FALSE)</f>
        <v>0</v>
      </c>
      <c r="AY1369">
        <f>IF(ISERROR(VLOOKUP(BS1369,Tables!$A$2:$B$31,2,FALSE))=TRUE,0,VLOOKUP(BS1369,Tables!$A$2:$B$31,2,FALSE))</f>
        <v>0</v>
      </c>
      <c r="AZ1369" s="12">
        <f>VLOOKUP($BR1369,Tables!$D$14:$K$24,8,FALSE)</f>
        <v>0</v>
      </c>
      <c r="BA1369" s="12">
        <f>IF(OR(BR1369="T150",BR1369="HYBT150"),W1369*Tables!$L$23,0)</f>
        <v>0</v>
      </c>
      <c r="BB1369" s="12">
        <f>IF(OR(BR1369="T200",BR1369="HYBT200"),W1369*Tables!$E$24,0)</f>
        <v>0</v>
      </c>
      <c r="BC1369" s="14">
        <f t="shared" si="286"/>
        <v>0</v>
      </c>
      <c r="BD1369" s="55" t="str">
        <f t="shared" si="297"/>
        <v/>
      </c>
      <c r="BE1369" s="55" t="str">
        <f t="shared" si="297"/>
        <v/>
      </c>
      <c r="BF1369" s="55" t="str">
        <f t="shared" si="297"/>
        <v/>
      </c>
      <c r="BG1369" s="55" t="str">
        <f t="shared" si="297"/>
        <v/>
      </c>
      <c r="BH1369" s="55" t="str">
        <f t="shared" si="297"/>
        <v/>
      </c>
      <c r="BI1369" s="55" t="str">
        <f t="shared" si="297"/>
        <v/>
      </c>
      <c r="BJ1369" s="55" t="str">
        <f t="shared" si="297"/>
        <v/>
      </c>
      <c r="BK1369" s="55" t="str">
        <f t="shared" si="297"/>
        <v/>
      </c>
      <c r="BL1369" s="55" t="str">
        <f t="shared" si="297"/>
        <v/>
      </c>
      <c r="BM1369" s="55" t="str">
        <f t="shared" si="297"/>
        <v/>
      </c>
      <c r="BN1369" s="55" t="str">
        <f t="shared" si="297"/>
        <v/>
      </c>
      <c r="BO1369" s="55" t="str">
        <f t="shared" si="297"/>
        <v/>
      </c>
      <c r="BP1369" s="55" t="str">
        <f t="shared" si="297"/>
        <v/>
      </c>
      <c r="BQ1369" s="55" t="str">
        <f t="shared" si="297"/>
        <v/>
      </c>
      <c r="BR1369" s="1" t="str">
        <f t="shared" si="287"/>
        <v>Base</v>
      </c>
      <c r="BS1369" s="1" t="str">
        <f t="shared" si="288"/>
        <v/>
      </c>
      <c r="BT1369" s="3">
        <f t="shared" si="289"/>
        <v>1</v>
      </c>
      <c r="BU1369" s="11">
        <f t="shared" si="290"/>
        <v>-0.94</v>
      </c>
      <c r="BV1369" s="11">
        <f t="shared" si="291"/>
        <v>-0.88</v>
      </c>
      <c r="BW1369" s="11">
        <f t="shared" si="292"/>
        <v>0</v>
      </c>
      <c r="BX1369" s="9">
        <f t="shared" si="293"/>
        <v>-0.94</v>
      </c>
      <c r="BY1369" s="9">
        <f t="shared" si="294"/>
        <v>-0.88</v>
      </c>
      <c r="BZ1369" s="9">
        <f t="shared" si="295"/>
        <v>2</v>
      </c>
    </row>
    <row r="1370" spans="1:78" ht="15.5" x14ac:dyDescent="0.35">
      <c r="A1370"/>
      <c r="B1370"/>
      <c r="C1370"/>
      <c r="D1370"/>
      <c r="E1370"/>
      <c r="F1370"/>
      <c r="G1370"/>
      <c r="H1370"/>
      <c r="I1370"/>
      <c r="J1370"/>
      <c r="K1370"/>
      <c r="L1370"/>
      <c r="M1370"/>
      <c r="N1370"/>
      <c r="O1370"/>
      <c r="P1370"/>
      <c r="Q1370"/>
      <c r="R1370"/>
      <c r="S1370"/>
      <c r="T1370"/>
      <c r="U1370"/>
      <c r="V1370"/>
      <c r="W1370"/>
      <c r="X1370"/>
      <c r="Y1370"/>
      <c r="Z1370"/>
      <c r="AA1370"/>
      <c r="AB1370"/>
      <c r="AC1370"/>
      <c r="AD1370"/>
      <c r="AE1370"/>
      <c r="AF1370"/>
      <c r="AG1370"/>
      <c r="AH1370"/>
      <c r="AI1370"/>
      <c r="AJ1370"/>
      <c r="AK1370"/>
      <c r="AL1370"/>
      <c r="AM1370"/>
      <c r="AN1370"/>
      <c r="AO1370"/>
      <c r="AP1370"/>
      <c r="AQ1370"/>
      <c r="AR1370"/>
      <c r="AS1370"/>
      <c r="AT1370" s="12">
        <f>VLOOKUP($BR1370,Tables!$D$14:$I$27,2,FALSE)*W1370</f>
        <v>0</v>
      </c>
      <c r="AU1370" s="12">
        <f>VLOOKUP($BR1370,Tables!$D$14:$I$24,3,FALSE)</f>
        <v>0</v>
      </c>
      <c r="AV1370" s="12">
        <f>VLOOKUP($BR1370,Tables!$D$14:$I$24,4,FALSE)*W1370</f>
        <v>0</v>
      </c>
      <c r="AW1370" s="12">
        <f>VLOOKUP($BR1370,Tables!$D$14:$I$24,5,FALSE)*W1370</f>
        <v>0</v>
      </c>
      <c r="AX1370">
        <f>IF(ISERROR(VLOOKUP(V1370,Tables!$A$2:$B$27,2,FALSE))=TRUE,0,VLOOKUP(V1370,Tables!$A$2:$B$27,2,FALSE))*VLOOKUP(BR1370,Tables!$D$14:$J$24,7,FALSE)</f>
        <v>0</v>
      </c>
      <c r="AY1370">
        <f>IF(ISERROR(VLOOKUP(BS1370,Tables!$A$2:$B$31,2,FALSE))=TRUE,0,VLOOKUP(BS1370,Tables!$A$2:$B$31,2,FALSE))</f>
        <v>0</v>
      </c>
      <c r="AZ1370" s="12">
        <f>VLOOKUP($BR1370,Tables!$D$14:$K$24,8,FALSE)</f>
        <v>0</v>
      </c>
      <c r="BA1370" s="12">
        <f>IF(OR(BR1370="T150",BR1370="HYBT150"),W1370*Tables!$L$23,0)</f>
        <v>0</v>
      </c>
      <c r="BB1370" s="12">
        <f>IF(OR(BR1370="T200",BR1370="HYBT200"),W1370*Tables!$E$24,0)</f>
        <v>0</v>
      </c>
      <c r="BC1370" s="14">
        <f t="shared" si="286"/>
        <v>0</v>
      </c>
      <c r="BD1370" s="55" t="str">
        <f t="shared" si="297"/>
        <v/>
      </c>
      <c r="BE1370" s="55" t="str">
        <f t="shared" si="297"/>
        <v/>
      </c>
      <c r="BF1370" s="55" t="str">
        <f t="shared" si="297"/>
        <v/>
      </c>
      <c r="BG1370" s="55" t="str">
        <f t="shared" si="297"/>
        <v/>
      </c>
      <c r="BH1370" s="55" t="str">
        <f t="shared" si="297"/>
        <v/>
      </c>
      <c r="BI1370" s="55" t="str">
        <f t="shared" si="297"/>
        <v/>
      </c>
      <c r="BJ1370" s="55" t="str">
        <f t="shared" si="297"/>
        <v/>
      </c>
      <c r="BK1370" s="55" t="str">
        <f t="shared" si="297"/>
        <v/>
      </c>
      <c r="BL1370" s="55" t="str">
        <f t="shared" si="297"/>
        <v/>
      </c>
      <c r="BM1370" s="55" t="str">
        <f t="shared" si="297"/>
        <v/>
      </c>
      <c r="BN1370" s="55" t="str">
        <f t="shared" si="297"/>
        <v/>
      </c>
      <c r="BO1370" s="55" t="str">
        <f t="shared" si="297"/>
        <v/>
      </c>
      <c r="BP1370" s="55" t="str">
        <f t="shared" si="297"/>
        <v/>
      </c>
      <c r="BQ1370" s="55" t="str">
        <f t="shared" si="297"/>
        <v/>
      </c>
      <c r="BR1370" s="1" t="str">
        <f t="shared" si="287"/>
        <v>Base</v>
      </c>
      <c r="BS1370" s="1" t="str">
        <f t="shared" si="288"/>
        <v/>
      </c>
      <c r="BT1370" s="3">
        <f t="shared" si="289"/>
        <v>1</v>
      </c>
      <c r="BU1370" s="11">
        <f t="shared" si="290"/>
        <v>-0.94</v>
      </c>
      <c r="BV1370" s="11">
        <f t="shared" si="291"/>
        <v>-0.88</v>
      </c>
      <c r="BW1370" s="11">
        <f t="shared" si="292"/>
        <v>0</v>
      </c>
      <c r="BX1370" s="9">
        <f t="shared" si="293"/>
        <v>-0.94</v>
      </c>
      <c r="BY1370" s="9">
        <f t="shared" si="294"/>
        <v>-0.88</v>
      </c>
      <c r="BZ1370" s="9">
        <f t="shared" si="295"/>
        <v>2</v>
      </c>
    </row>
    <row r="1371" spans="1:78" ht="15.5" x14ac:dyDescent="0.35">
      <c r="A1371"/>
      <c r="B1371"/>
      <c r="C1371"/>
      <c r="D1371"/>
      <c r="E1371"/>
      <c r="F1371"/>
      <c r="G1371"/>
      <c r="H1371"/>
      <c r="I1371"/>
      <c r="J1371"/>
      <c r="K1371"/>
      <c r="L1371"/>
      <c r="M1371"/>
      <c r="N1371"/>
      <c r="O1371"/>
      <c r="P1371"/>
      <c r="Q1371"/>
      <c r="R1371"/>
      <c r="S1371"/>
      <c r="T1371"/>
      <c r="U1371"/>
      <c r="V1371"/>
      <c r="W1371"/>
      <c r="X1371"/>
      <c r="Y1371"/>
      <c r="Z1371"/>
      <c r="AA1371"/>
      <c r="AB1371"/>
      <c r="AC1371"/>
      <c r="AD1371"/>
      <c r="AE1371"/>
      <c r="AF1371"/>
      <c r="AG1371"/>
      <c r="AH1371"/>
      <c r="AI1371"/>
      <c r="AJ1371"/>
      <c r="AK1371"/>
      <c r="AL1371"/>
      <c r="AM1371"/>
      <c r="AN1371"/>
      <c r="AO1371"/>
      <c r="AP1371"/>
      <c r="AQ1371"/>
      <c r="AR1371"/>
      <c r="AS1371"/>
      <c r="AT1371" s="12">
        <f>VLOOKUP($BR1371,Tables!$D$14:$I$27,2,FALSE)*W1371</f>
        <v>0</v>
      </c>
      <c r="AU1371" s="12">
        <f>VLOOKUP($BR1371,Tables!$D$14:$I$24,3,FALSE)</f>
        <v>0</v>
      </c>
      <c r="AV1371" s="12">
        <f>VLOOKUP($BR1371,Tables!$D$14:$I$24,4,FALSE)*W1371</f>
        <v>0</v>
      </c>
      <c r="AW1371" s="12">
        <f>VLOOKUP($BR1371,Tables!$D$14:$I$24,5,FALSE)*W1371</f>
        <v>0</v>
      </c>
      <c r="AX1371">
        <f>IF(ISERROR(VLOOKUP(V1371,Tables!$A$2:$B$27,2,FALSE))=TRUE,0,VLOOKUP(V1371,Tables!$A$2:$B$27,2,FALSE))*VLOOKUP(BR1371,Tables!$D$14:$J$24,7,FALSE)</f>
        <v>0</v>
      </c>
      <c r="AY1371">
        <f>IF(ISERROR(VLOOKUP(BS1371,Tables!$A$2:$B$31,2,FALSE))=TRUE,0,VLOOKUP(BS1371,Tables!$A$2:$B$31,2,FALSE))</f>
        <v>0</v>
      </c>
      <c r="AZ1371" s="12">
        <f>VLOOKUP($BR1371,Tables!$D$14:$K$24,8,FALSE)</f>
        <v>0</v>
      </c>
      <c r="BA1371" s="12">
        <f>IF(OR(BR1371="T150",BR1371="HYBT150"),W1371*Tables!$L$23,0)</f>
        <v>0</v>
      </c>
      <c r="BB1371" s="12">
        <f>IF(OR(BR1371="T200",BR1371="HYBT200"),W1371*Tables!$E$24,0)</f>
        <v>0</v>
      </c>
      <c r="BC1371" s="14">
        <f t="shared" si="286"/>
        <v>0</v>
      </c>
      <c r="BD1371" s="55" t="str">
        <f t="shared" si="297"/>
        <v/>
      </c>
      <c r="BE1371" s="55" t="str">
        <f t="shared" si="297"/>
        <v/>
      </c>
      <c r="BF1371" s="55" t="str">
        <f t="shared" si="297"/>
        <v/>
      </c>
      <c r="BG1371" s="55" t="str">
        <f t="shared" si="297"/>
        <v/>
      </c>
      <c r="BH1371" s="55" t="str">
        <f t="shared" si="297"/>
        <v/>
      </c>
      <c r="BI1371" s="55" t="str">
        <f t="shared" si="297"/>
        <v/>
      </c>
      <c r="BJ1371" s="55" t="str">
        <f t="shared" si="297"/>
        <v/>
      </c>
      <c r="BK1371" s="55" t="str">
        <f t="shared" si="297"/>
        <v/>
      </c>
      <c r="BL1371" s="55" t="str">
        <f t="shared" si="297"/>
        <v/>
      </c>
      <c r="BM1371" s="55" t="str">
        <f t="shared" si="297"/>
        <v/>
      </c>
      <c r="BN1371" s="55" t="str">
        <f t="shared" si="297"/>
        <v/>
      </c>
      <c r="BO1371" s="55" t="str">
        <f t="shared" si="297"/>
        <v/>
      </c>
      <c r="BP1371" s="55" t="str">
        <f t="shared" si="297"/>
        <v/>
      </c>
      <c r="BQ1371" s="55" t="str">
        <f t="shared" si="297"/>
        <v/>
      </c>
      <c r="BR1371" s="1" t="str">
        <f t="shared" si="287"/>
        <v>Base</v>
      </c>
      <c r="BS1371" s="1" t="str">
        <f t="shared" si="288"/>
        <v/>
      </c>
      <c r="BT1371" s="3">
        <f t="shared" si="289"/>
        <v>1</v>
      </c>
      <c r="BU1371" s="11">
        <f t="shared" si="290"/>
        <v>-0.94</v>
      </c>
      <c r="BV1371" s="11">
        <f t="shared" si="291"/>
        <v>-0.88</v>
      </c>
      <c r="BW1371" s="11">
        <f t="shared" si="292"/>
        <v>0</v>
      </c>
      <c r="BX1371" s="9">
        <f t="shared" si="293"/>
        <v>-0.94</v>
      </c>
      <c r="BY1371" s="9">
        <f t="shared" si="294"/>
        <v>-0.88</v>
      </c>
      <c r="BZ1371" s="9">
        <f t="shared" si="295"/>
        <v>2</v>
      </c>
    </row>
    <row r="1372" spans="1:78" ht="15.5" x14ac:dyDescent="0.35">
      <c r="A1372"/>
      <c r="B1372"/>
      <c r="C1372"/>
      <c r="D1372"/>
      <c r="E1372"/>
      <c r="F1372"/>
      <c r="G1372"/>
      <c r="H1372"/>
      <c r="I1372"/>
      <c r="J1372"/>
      <c r="K1372"/>
      <c r="L1372"/>
      <c r="M1372"/>
      <c r="N1372"/>
      <c r="O1372"/>
      <c r="P1372"/>
      <c r="Q1372"/>
      <c r="R1372"/>
      <c r="S1372"/>
      <c r="T1372"/>
      <c r="U1372"/>
      <c r="V1372"/>
      <c r="W1372"/>
      <c r="X1372"/>
      <c r="Y1372"/>
      <c r="Z1372"/>
      <c r="AA1372"/>
      <c r="AB1372"/>
      <c r="AC1372"/>
      <c r="AD1372"/>
      <c r="AE1372"/>
      <c r="AF1372"/>
      <c r="AG1372"/>
      <c r="AH1372"/>
      <c r="AI1372"/>
      <c r="AJ1372"/>
      <c r="AK1372"/>
      <c r="AL1372"/>
      <c r="AM1372"/>
      <c r="AN1372"/>
      <c r="AO1372"/>
      <c r="AP1372"/>
      <c r="AQ1372"/>
      <c r="AR1372"/>
      <c r="AS1372"/>
      <c r="AT1372" s="12">
        <f>VLOOKUP($BR1372,Tables!$D$14:$I$27,2,FALSE)*W1372</f>
        <v>0</v>
      </c>
      <c r="AU1372" s="12">
        <f>VLOOKUP($BR1372,Tables!$D$14:$I$24,3,FALSE)</f>
        <v>0</v>
      </c>
      <c r="AV1372" s="12">
        <f>VLOOKUP($BR1372,Tables!$D$14:$I$24,4,FALSE)*W1372</f>
        <v>0</v>
      </c>
      <c r="AW1372" s="12">
        <f>VLOOKUP($BR1372,Tables!$D$14:$I$24,5,FALSE)*W1372</f>
        <v>0</v>
      </c>
      <c r="AX1372">
        <f>IF(ISERROR(VLOOKUP(V1372,Tables!$A$2:$B$27,2,FALSE))=TRUE,0,VLOOKUP(V1372,Tables!$A$2:$B$27,2,FALSE))*VLOOKUP(BR1372,Tables!$D$14:$J$24,7,FALSE)</f>
        <v>0</v>
      </c>
      <c r="AY1372">
        <f>IF(ISERROR(VLOOKUP(BS1372,Tables!$A$2:$B$31,2,FALSE))=TRUE,0,VLOOKUP(BS1372,Tables!$A$2:$B$31,2,FALSE))</f>
        <v>0</v>
      </c>
      <c r="AZ1372" s="12">
        <f>VLOOKUP($BR1372,Tables!$D$14:$K$24,8,FALSE)</f>
        <v>0</v>
      </c>
      <c r="BA1372" s="12">
        <f>IF(OR(BR1372="T150",BR1372="HYBT150"),W1372*Tables!$L$23,0)</f>
        <v>0</v>
      </c>
      <c r="BB1372" s="12">
        <f>IF(OR(BR1372="T200",BR1372="HYBT200"),W1372*Tables!$E$24,0)</f>
        <v>0</v>
      </c>
      <c r="BC1372" s="14">
        <f t="shared" si="286"/>
        <v>0</v>
      </c>
      <c r="BD1372" s="55" t="str">
        <f t="shared" si="297"/>
        <v/>
      </c>
      <c r="BE1372" s="55" t="str">
        <f t="shared" si="297"/>
        <v/>
      </c>
      <c r="BF1372" s="55" t="str">
        <f t="shared" si="297"/>
        <v/>
      </c>
      <c r="BG1372" s="55" t="str">
        <f t="shared" si="297"/>
        <v/>
      </c>
      <c r="BH1372" s="55" t="str">
        <f t="shared" si="297"/>
        <v/>
      </c>
      <c r="BI1372" s="55" t="str">
        <f t="shared" si="297"/>
        <v/>
      </c>
      <c r="BJ1372" s="55" t="str">
        <f t="shared" si="297"/>
        <v/>
      </c>
      <c r="BK1372" s="55" t="str">
        <f t="shared" si="297"/>
        <v/>
      </c>
      <c r="BL1372" s="55" t="str">
        <f t="shared" si="297"/>
        <v/>
      </c>
      <c r="BM1372" s="55" t="str">
        <f t="shared" si="297"/>
        <v/>
      </c>
      <c r="BN1372" s="55" t="str">
        <f t="shared" si="297"/>
        <v/>
      </c>
      <c r="BO1372" s="55" t="str">
        <f t="shared" si="297"/>
        <v/>
      </c>
      <c r="BP1372" s="55" t="str">
        <f t="shared" si="297"/>
        <v/>
      </c>
      <c r="BQ1372" s="55" t="str">
        <f t="shared" si="297"/>
        <v/>
      </c>
      <c r="BR1372" s="1" t="str">
        <f t="shared" si="287"/>
        <v>Base</v>
      </c>
      <c r="BS1372" s="1" t="str">
        <f t="shared" si="288"/>
        <v/>
      </c>
      <c r="BT1372" s="3">
        <f t="shared" si="289"/>
        <v>1</v>
      </c>
      <c r="BU1372" s="11">
        <f t="shared" si="290"/>
        <v>-0.94</v>
      </c>
      <c r="BV1372" s="11">
        <f t="shared" si="291"/>
        <v>-0.88</v>
      </c>
      <c r="BW1372" s="11">
        <f t="shared" si="292"/>
        <v>0</v>
      </c>
      <c r="BX1372" s="9">
        <f t="shared" si="293"/>
        <v>-0.94</v>
      </c>
      <c r="BY1372" s="9">
        <f t="shared" si="294"/>
        <v>-0.88</v>
      </c>
      <c r="BZ1372" s="9">
        <f t="shared" si="295"/>
        <v>2</v>
      </c>
    </row>
    <row r="1373" spans="1:78" ht="15.5" x14ac:dyDescent="0.35">
      <c r="A1373"/>
      <c r="B1373"/>
      <c r="C1373"/>
      <c r="D1373"/>
      <c r="E1373"/>
      <c r="F1373"/>
      <c r="G1373"/>
      <c r="H1373"/>
      <c r="I1373"/>
      <c r="J1373"/>
      <c r="K1373"/>
      <c r="L1373"/>
      <c r="M1373"/>
      <c r="N1373"/>
      <c r="O1373"/>
      <c r="P1373"/>
      <c r="Q1373"/>
      <c r="R1373"/>
      <c r="S1373"/>
      <c r="T1373"/>
      <c r="U1373"/>
      <c r="V1373"/>
      <c r="W1373"/>
      <c r="X1373"/>
      <c r="Y1373"/>
      <c r="Z1373"/>
      <c r="AA1373"/>
      <c r="AB1373"/>
      <c r="AC1373"/>
      <c r="AD1373"/>
      <c r="AE1373"/>
      <c r="AF1373"/>
      <c r="AG1373"/>
      <c r="AH1373"/>
      <c r="AI1373"/>
      <c r="AJ1373"/>
      <c r="AK1373"/>
      <c r="AL1373"/>
      <c r="AM1373"/>
      <c r="AN1373"/>
      <c r="AO1373"/>
      <c r="AP1373"/>
      <c r="AQ1373"/>
      <c r="AR1373"/>
      <c r="AS1373"/>
      <c r="AT1373" s="12">
        <f>VLOOKUP($BR1373,Tables!$D$14:$I$27,2,FALSE)*W1373</f>
        <v>0</v>
      </c>
      <c r="AU1373" s="12">
        <f>VLOOKUP($BR1373,Tables!$D$14:$I$24,3,FALSE)</f>
        <v>0</v>
      </c>
      <c r="AV1373" s="12">
        <f>VLOOKUP($BR1373,Tables!$D$14:$I$24,4,FALSE)*W1373</f>
        <v>0</v>
      </c>
      <c r="AW1373" s="12">
        <f>VLOOKUP($BR1373,Tables!$D$14:$I$24,5,FALSE)*W1373</f>
        <v>0</v>
      </c>
      <c r="AX1373">
        <f>IF(ISERROR(VLOOKUP(V1373,Tables!$A$2:$B$27,2,FALSE))=TRUE,0,VLOOKUP(V1373,Tables!$A$2:$B$27,2,FALSE))*VLOOKUP(BR1373,Tables!$D$14:$J$24,7,FALSE)</f>
        <v>0</v>
      </c>
      <c r="AY1373">
        <f>IF(ISERROR(VLOOKUP(BS1373,Tables!$A$2:$B$31,2,FALSE))=TRUE,0,VLOOKUP(BS1373,Tables!$A$2:$B$31,2,FALSE))</f>
        <v>0</v>
      </c>
      <c r="AZ1373" s="12">
        <f>VLOOKUP($BR1373,Tables!$D$14:$K$24,8,FALSE)</f>
        <v>0</v>
      </c>
      <c r="BA1373" s="12">
        <f>IF(OR(BR1373="T150",BR1373="HYBT150"),W1373*Tables!$L$23,0)</f>
        <v>0</v>
      </c>
      <c r="BB1373" s="12">
        <f>IF(OR(BR1373="T200",BR1373="HYBT200"),W1373*Tables!$E$24,0)</f>
        <v>0</v>
      </c>
      <c r="BC1373" s="14">
        <f t="shared" si="286"/>
        <v>0</v>
      </c>
      <c r="BD1373" s="55" t="str">
        <f t="shared" si="297"/>
        <v/>
      </c>
      <c r="BE1373" s="55" t="str">
        <f t="shared" si="297"/>
        <v/>
      </c>
      <c r="BF1373" s="55" t="str">
        <f t="shared" si="297"/>
        <v/>
      </c>
      <c r="BG1373" s="55" t="str">
        <f t="shared" si="297"/>
        <v/>
      </c>
      <c r="BH1373" s="55" t="str">
        <f t="shared" si="297"/>
        <v/>
      </c>
      <c r="BI1373" s="55" t="str">
        <f t="shared" si="297"/>
        <v/>
      </c>
      <c r="BJ1373" s="55" t="str">
        <f t="shared" si="297"/>
        <v/>
      </c>
      <c r="BK1373" s="55" t="str">
        <f t="shared" si="297"/>
        <v/>
      </c>
      <c r="BL1373" s="55" t="str">
        <f t="shared" si="297"/>
        <v/>
      </c>
      <c r="BM1373" s="55" t="str">
        <f t="shared" si="297"/>
        <v/>
      </c>
      <c r="BN1373" s="55" t="str">
        <f t="shared" si="297"/>
        <v/>
      </c>
      <c r="BO1373" s="55" t="str">
        <f t="shared" si="297"/>
        <v/>
      </c>
      <c r="BP1373" s="55" t="str">
        <f t="shared" si="297"/>
        <v/>
      </c>
      <c r="BQ1373" s="55" t="str">
        <f t="shared" si="297"/>
        <v/>
      </c>
      <c r="BR1373" s="1" t="str">
        <f t="shared" si="287"/>
        <v>Base</v>
      </c>
      <c r="BS1373" s="1" t="str">
        <f t="shared" si="288"/>
        <v/>
      </c>
      <c r="BT1373" s="3">
        <f t="shared" si="289"/>
        <v>1</v>
      </c>
      <c r="BU1373" s="11">
        <f t="shared" si="290"/>
        <v>-0.94</v>
      </c>
      <c r="BV1373" s="11">
        <f t="shared" si="291"/>
        <v>-0.88</v>
      </c>
      <c r="BW1373" s="11">
        <f t="shared" si="292"/>
        <v>0</v>
      </c>
      <c r="BX1373" s="9">
        <f t="shared" si="293"/>
        <v>-0.94</v>
      </c>
      <c r="BY1373" s="9">
        <f t="shared" si="294"/>
        <v>-0.88</v>
      </c>
      <c r="BZ1373" s="9">
        <f t="shared" si="295"/>
        <v>2</v>
      </c>
    </row>
    <row r="1374" spans="1:78" ht="15.5" x14ac:dyDescent="0.35">
      <c r="A1374"/>
      <c r="B1374"/>
      <c r="C1374"/>
      <c r="D1374"/>
      <c r="E1374"/>
      <c r="F1374"/>
      <c r="G1374"/>
      <c r="H1374"/>
      <c r="I1374"/>
      <c r="J1374"/>
      <c r="K1374"/>
      <c r="L1374"/>
      <c r="M1374"/>
      <c r="N1374"/>
      <c r="O1374"/>
      <c r="P1374"/>
      <c r="Q1374"/>
      <c r="R1374"/>
      <c r="S1374"/>
      <c r="T1374"/>
      <c r="U1374"/>
      <c r="V1374"/>
      <c r="W1374"/>
      <c r="X1374"/>
      <c r="Y1374"/>
      <c r="Z1374"/>
      <c r="AA1374"/>
      <c r="AB1374"/>
      <c r="AC1374"/>
      <c r="AD1374"/>
      <c r="AE1374"/>
      <c r="AF1374"/>
      <c r="AG1374"/>
      <c r="AH1374"/>
      <c r="AI1374"/>
      <c r="AJ1374"/>
      <c r="AK1374"/>
      <c r="AL1374"/>
      <c r="AM1374"/>
      <c r="AN1374"/>
      <c r="AO1374"/>
      <c r="AP1374"/>
      <c r="AQ1374"/>
      <c r="AR1374"/>
      <c r="AS1374"/>
      <c r="AT1374" s="12">
        <f>VLOOKUP($BR1374,Tables!$D$14:$I$27,2,FALSE)*W1374</f>
        <v>0</v>
      </c>
      <c r="AU1374" s="12">
        <f>VLOOKUP($BR1374,Tables!$D$14:$I$24,3,FALSE)</f>
        <v>0</v>
      </c>
      <c r="AV1374" s="12">
        <f>VLOOKUP($BR1374,Tables!$D$14:$I$24,4,FALSE)*W1374</f>
        <v>0</v>
      </c>
      <c r="AW1374" s="12">
        <f>VLOOKUP($BR1374,Tables!$D$14:$I$24,5,FALSE)*W1374</f>
        <v>0</v>
      </c>
      <c r="AX1374">
        <f>IF(ISERROR(VLOOKUP(V1374,Tables!$A$2:$B$27,2,FALSE))=TRUE,0,VLOOKUP(V1374,Tables!$A$2:$B$27,2,FALSE))*VLOOKUP(BR1374,Tables!$D$14:$J$24,7,FALSE)</f>
        <v>0</v>
      </c>
      <c r="AY1374">
        <f>IF(ISERROR(VLOOKUP(BS1374,Tables!$A$2:$B$31,2,FALSE))=TRUE,0,VLOOKUP(BS1374,Tables!$A$2:$B$31,2,FALSE))</f>
        <v>0</v>
      </c>
      <c r="AZ1374" s="12">
        <f>VLOOKUP($BR1374,Tables!$D$14:$K$24,8,FALSE)</f>
        <v>0</v>
      </c>
      <c r="BA1374" s="12">
        <f>IF(OR(BR1374="T150",BR1374="HYBT150"),W1374*Tables!$L$23,0)</f>
        <v>0</v>
      </c>
      <c r="BB1374" s="12">
        <f>IF(OR(BR1374="T200",BR1374="HYBT200"),W1374*Tables!$E$24,0)</f>
        <v>0</v>
      </c>
      <c r="BC1374" s="14">
        <f t="shared" si="286"/>
        <v>0</v>
      </c>
      <c r="BD1374" s="55" t="str">
        <f t="shared" si="297"/>
        <v/>
      </c>
      <c r="BE1374" s="55" t="str">
        <f t="shared" si="297"/>
        <v/>
      </c>
      <c r="BF1374" s="55" t="str">
        <f t="shared" si="297"/>
        <v/>
      </c>
      <c r="BG1374" s="55" t="str">
        <f t="shared" si="297"/>
        <v/>
      </c>
      <c r="BH1374" s="55" t="str">
        <f t="shared" si="297"/>
        <v/>
      </c>
      <c r="BI1374" s="55" t="str">
        <f t="shared" si="297"/>
        <v/>
      </c>
      <c r="BJ1374" s="55" t="str">
        <f t="shared" si="297"/>
        <v/>
      </c>
      <c r="BK1374" s="55" t="str">
        <f t="shared" si="297"/>
        <v/>
      </c>
      <c r="BL1374" s="55" t="str">
        <f t="shared" si="297"/>
        <v/>
      </c>
      <c r="BM1374" s="55" t="str">
        <f t="shared" si="297"/>
        <v/>
      </c>
      <c r="BN1374" s="55" t="str">
        <f t="shared" si="297"/>
        <v/>
      </c>
      <c r="BO1374" s="55" t="str">
        <f t="shared" si="297"/>
        <v/>
      </c>
      <c r="BP1374" s="55" t="str">
        <f t="shared" si="297"/>
        <v/>
      </c>
      <c r="BQ1374" s="55" t="str">
        <f t="shared" si="297"/>
        <v/>
      </c>
      <c r="BR1374" s="1" t="str">
        <f t="shared" si="287"/>
        <v>Base</v>
      </c>
      <c r="BS1374" s="1" t="str">
        <f t="shared" si="288"/>
        <v/>
      </c>
      <c r="BT1374" s="3">
        <f t="shared" si="289"/>
        <v>1</v>
      </c>
      <c r="BU1374" s="11">
        <f t="shared" si="290"/>
        <v>-0.94</v>
      </c>
      <c r="BV1374" s="11">
        <f t="shared" si="291"/>
        <v>-0.88</v>
      </c>
      <c r="BW1374" s="11">
        <f t="shared" si="292"/>
        <v>0</v>
      </c>
      <c r="BX1374" s="9">
        <f t="shared" si="293"/>
        <v>-0.94</v>
      </c>
      <c r="BY1374" s="9">
        <f t="shared" si="294"/>
        <v>-0.88</v>
      </c>
      <c r="BZ1374" s="9">
        <f t="shared" si="295"/>
        <v>2</v>
      </c>
    </row>
    <row r="1375" spans="1:78" ht="15.5" x14ac:dyDescent="0.35">
      <c r="A1375"/>
      <c r="B1375"/>
      <c r="C1375"/>
      <c r="D1375"/>
      <c r="E1375"/>
      <c r="F1375"/>
      <c r="G1375"/>
      <c r="H1375"/>
      <c r="I1375"/>
      <c r="J1375"/>
      <c r="K1375"/>
      <c r="L1375"/>
      <c r="M1375"/>
      <c r="N1375"/>
      <c r="O1375"/>
      <c r="P1375"/>
      <c r="Q1375"/>
      <c r="R1375"/>
      <c r="S1375"/>
      <c r="T1375"/>
      <c r="U1375"/>
      <c r="V1375"/>
      <c r="W1375"/>
      <c r="X1375"/>
      <c r="Y1375"/>
      <c r="Z1375"/>
      <c r="AA1375"/>
      <c r="AB1375"/>
      <c r="AC1375"/>
      <c r="AD1375"/>
      <c r="AE1375"/>
      <c r="AF1375"/>
      <c r="AG1375"/>
      <c r="AH1375"/>
      <c r="AI1375"/>
      <c r="AJ1375"/>
      <c r="AK1375"/>
      <c r="AL1375"/>
      <c r="AM1375"/>
      <c r="AN1375"/>
      <c r="AO1375"/>
      <c r="AP1375"/>
      <c r="AQ1375"/>
      <c r="AR1375"/>
      <c r="AS1375"/>
      <c r="AT1375" s="12">
        <f>VLOOKUP($BR1375,Tables!$D$14:$I$27,2,FALSE)*W1375</f>
        <v>0</v>
      </c>
      <c r="AU1375" s="12">
        <f>VLOOKUP($BR1375,Tables!$D$14:$I$24,3,FALSE)</f>
        <v>0</v>
      </c>
      <c r="AV1375" s="12">
        <f>VLOOKUP($BR1375,Tables!$D$14:$I$24,4,FALSE)*W1375</f>
        <v>0</v>
      </c>
      <c r="AW1375" s="12">
        <f>VLOOKUP($BR1375,Tables!$D$14:$I$24,5,FALSE)*W1375</f>
        <v>0</v>
      </c>
      <c r="AX1375">
        <f>IF(ISERROR(VLOOKUP(V1375,Tables!$A$2:$B$27,2,FALSE))=TRUE,0,VLOOKUP(V1375,Tables!$A$2:$B$27,2,FALSE))*VLOOKUP(BR1375,Tables!$D$14:$J$24,7,FALSE)</f>
        <v>0</v>
      </c>
      <c r="AY1375">
        <f>IF(ISERROR(VLOOKUP(BS1375,Tables!$A$2:$B$31,2,FALSE))=TRUE,0,VLOOKUP(BS1375,Tables!$A$2:$B$31,2,FALSE))</f>
        <v>0</v>
      </c>
      <c r="AZ1375" s="12">
        <f>VLOOKUP($BR1375,Tables!$D$14:$K$24,8,FALSE)</f>
        <v>0</v>
      </c>
      <c r="BA1375" s="12">
        <f>IF(OR(BR1375="T150",BR1375="HYBT150"),W1375*Tables!$L$23,0)</f>
        <v>0</v>
      </c>
      <c r="BB1375" s="12">
        <f>IF(OR(BR1375="T200",BR1375="HYBT200"),W1375*Tables!$E$24,0)</f>
        <v>0</v>
      </c>
      <c r="BC1375" s="14">
        <f t="shared" si="286"/>
        <v>0</v>
      </c>
      <c r="BD1375" s="55" t="str">
        <f t="shared" si="297"/>
        <v/>
      </c>
      <c r="BE1375" s="55" t="str">
        <f t="shared" si="297"/>
        <v/>
      </c>
      <c r="BF1375" s="55" t="str">
        <f t="shared" si="297"/>
        <v/>
      </c>
      <c r="BG1375" s="55" t="str">
        <f t="shared" si="297"/>
        <v/>
      </c>
      <c r="BH1375" s="55" t="str">
        <f t="shared" si="297"/>
        <v/>
      </c>
      <c r="BI1375" s="55" t="str">
        <f t="shared" si="297"/>
        <v/>
      </c>
      <c r="BJ1375" s="55" t="str">
        <f t="shared" si="297"/>
        <v/>
      </c>
      <c r="BK1375" s="55" t="str">
        <f t="shared" si="297"/>
        <v/>
      </c>
      <c r="BL1375" s="55" t="str">
        <f t="shared" si="297"/>
        <v/>
      </c>
      <c r="BM1375" s="55" t="str">
        <f t="shared" si="297"/>
        <v/>
      </c>
      <c r="BN1375" s="55" t="str">
        <f t="shared" si="297"/>
        <v/>
      </c>
      <c r="BO1375" s="55" t="str">
        <f t="shared" si="297"/>
        <v/>
      </c>
      <c r="BP1375" s="55" t="str">
        <f t="shared" si="297"/>
        <v/>
      </c>
      <c r="BQ1375" s="55" t="str">
        <f t="shared" si="297"/>
        <v/>
      </c>
      <c r="BR1375" s="1" t="str">
        <f t="shared" si="287"/>
        <v>Base</v>
      </c>
      <c r="BS1375" s="1" t="str">
        <f t="shared" si="288"/>
        <v/>
      </c>
      <c r="BT1375" s="3">
        <f t="shared" si="289"/>
        <v>1</v>
      </c>
      <c r="BU1375" s="11">
        <f t="shared" si="290"/>
        <v>-0.94</v>
      </c>
      <c r="BV1375" s="11">
        <f t="shared" si="291"/>
        <v>-0.88</v>
      </c>
      <c r="BW1375" s="11">
        <f t="shared" si="292"/>
        <v>0</v>
      </c>
      <c r="BX1375" s="9">
        <f t="shared" si="293"/>
        <v>-0.94</v>
      </c>
      <c r="BY1375" s="9">
        <f t="shared" si="294"/>
        <v>-0.88</v>
      </c>
      <c r="BZ1375" s="9">
        <f t="shared" si="295"/>
        <v>2</v>
      </c>
    </row>
    <row r="1376" spans="1:78" ht="15.5" x14ac:dyDescent="0.35">
      <c r="A1376"/>
      <c r="B1376"/>
      <c r="C1376"/>
      <c r="D1376"/>
      <c r="E1376"/>
      <c r="F1376"/>
      <c r="G1376"/>
      <c r="H1376"/>
      <c r="I1376"/>
      <c r="J1376"/>
      <c r="K1376"/>
      <c r="L1376"/>
      <c r="M1376"/>
      <c r="N1376"/>
      <c r="O1376"/>
      <c r="P1376"/>
      <c r="Q1376"/>
      <c r="R1376"/>
      <c r="S1376"/>
      <c r="T1376"/>
      <c r="U1376"/>
      <c r="V1376"/>
      <c r="W1376"/>
      <c r="X1376"/>
      <c r="Y1376"/>
      <c r="Z1376"/>
      <c r="AA1376"/>
      <c r="AB1376"/>
      <c r="AC1376"/>
      <c r="AD1376"/>
      <c r="AE1376"/>
      <c r="AF1376"/>
      <c r="AG1376"/>
      <c r="AH1376"/>
      <c r="AI1376"/>
      <c r="AJ1376"/>
      <c r="AK1376"/>
      <c r="AL1376"/>
      <c r="AM1376"/>
      <c r="AN1376"/>
      <c r="AO1376"/>
      <c r="AP1376"/>
      <c r="AQ1376"/>
      <c r="AR1376"/>
      <c r="AS1376"/>
      <c r="AT1376" s="12">
        <f>VLOOKUP($BR1376,Tables!$D$14:$I$27,2,FALSE)*W1376</f>
        <v>0</v>
      </c>
      <c r="AU1376" s="12">
        <f>VLOOKUP($BR1376,Tables!$D$14:$I$24,3,FALSE)</f>
        <v>0</v>
      </c>
      <c r="AV1376" s="12">
        <f>VLOOKUP($BR1376,Tables!$D$14:$I$24,4,FALSE)*W1376</f>
        <v>0</v>
      </c>
      <c r="AW1376" s="12">
        <f>VLOOKUP($BR1376,Tables!$D$14:$I$24,5,FALSE)*W1376</f>
        <v>0</v>
      </c>
      <c r="AX1376">
        <f>IF(ISERROR(VLOOKUP(V1376,Tables!$A$2:$B$27,2,FALSE))=TRUE,0,VLOOKUP(V1376,Tables!$A$2:$B$27,2,FALSE))*VLOOKUP(BR1376,Tables!$D$14:$J$24,7,FALSE)</f>
        <v>0</v>
      </c>
      <c r="AY1376">
        <f>IF(ISERROR(VLOOKUP(BS1376,Tables!$A$2:$B$31,2,FALSE))=TRUE,0,VLOOKUP(BS1376,Tables!$A$2:$B$31,2,FALSE))</f>
        <v>0</v>
      </c>
      <c r="AZ1376" s="12">
        <f>VLOOKUP($BR1376,Tables!$D$14:$K$24,8,FALSE)</f>
        <v>0</v>
      </c>
      <c r="BA1376" s="12">
        <f>IF(OR(BR1376="T150",BR1376="HYBT150"),W1376*Tables!$L$23,0)</f>
        <v>0</v>
      </c>
      <c r="BB1376" s="12">
        <f>IF(OR(BR1376="T200",BR1376="HYBT200"),W1376*Tables!$E$24,0)</f>
        <v>0</v>
      </c>
      <c r="BC1376" s="14">
        <f t="shared" si="286"/>
        <v>0</v>
      </c>
      <c r="BD1376" s="55" t="str">
        <f t="shared" si="297"/>
        <v/>
      </c>
      <c r="BE1376" s="55" t="str">
        <f t="shared" si="297"/>
        <v/>
      </c>
      <c r="BF1376" s="55" t="str">
        <f t="shared" si="297"/>
        <v/>
      </c>
      <c r="BG1376" s="55" t="str">
        <f t="shared" si="297"/>
        <v/>
      </c>
      <c r="BH1376" s="55" t="str">
        <f t="shared" si="297"/>
        <v/>
      </c>
      <c r="BI1376" s="55" t="str">
        <f t="shared" si="297"/>
        <v/>
      </c>
      <c r="BJ1376" s="55" t="str">
        <f t="shared" si="297"/>
        <v/>
      </c>
      <c r="BK1376" s="55" t="str">
        <f t="shared" si="297"/>
        <v/>
      </c>
      <c r="BL1376" s="55" t="str">
        <f t="shared" si="297"/>
        <v/>
      </c>
      <c r="BM1376" s="55" t="str">
        <f t="shared" si="297"/>
        <v/>
      </c>
      <c r="BN1376" s="55" t="str">
        <f t="shared" si="297"/>
        <v/>
      </c>
      <c r="BO1376" s="55" t="str">
        <f t="shared" si="297"/>
        <v/>
      </c>
      <c r="BP1376" s="55" t="str">
        <f t="shared" si="297"/>
        <v/>
      </c>
      <c r="BQ1376" s="55" t="str">
        <f t="shared" si="297"/>
        <v/>
      </c>
      <c r="BR1376" s="1" t="str">
        <f t="shared" si="287"/>
        <v>Base</v>
      </c>
      <c r="BS1376" s="1" t="str">
        <f t="shared" si="288"/>
        <v/>
      </c>
      <c r="BT1376" s="3">
        <f t="shared" si="289"/>
        <v>1</v>
      </c>
      <c r="BU1376" s="11">
        <f t="shared" si="290"/>
        <v>-0.94</v>
      </c>
      <c r="BV1376" s="11">
        <f t="shared" si="291"/>
        <v>-0.88</v>
      </c>
      <c r="BW1376" s="11">
        <f t="shared" si="292"/>
        <v>0</v>
      </c>
      <c r="BX1376" s="9">
        <f t="shared" si="293"/>
        <v>-0.94</v>
      </c>
      <c r="BY1376" s="9">
        <f t="shared" si="294"/>
        <v>-0.88</v>
      </c>
      <c r="BZ1376" s="9">
        <f t="shared" si="295"/>
        <v>2</v>
      </c>
    </row>
    <row r="1377" spans="1:78" ht="15.5" x14ac:dyDescent="0.35">
      <c r="A1377"/>
      <c r="B1377"/>
      <c r="C1377"/>
      <c r="D1377"/>
      <c r="E1377"/>
      <c r="F1377"/>
      <c r="G1377"/>
      <c r="H1377"/>
      <c r="I1377"/>
      <c r="J1377"/>
      <c r="K1377"/>
      <c r="L1377"/>
      <c r="M1377"/>
      <c r="N1377"/>
      <c r="O1377"/>
      <c r="P1377"/>
      <c r="Q1377"/>
      <c r="R1377"/>
      <c r="S1377"/>
      <c r="T1377"/>
      <c r="U1377"/>
      <c r="V1377"/>
      <c r="W1377"/>
      <c r="X1377"/>
      <c r="Y1377"/>
      <c r="Z1377"/>
      <c r="AA1377"/>
      <c r="AB1377"/>
      <c r="AC1377"/>
      <c r="AD1377"/>
      <c r="AE1377"/>
      <c r="AF1377"/>
      <c r="AG1377"/>
      <c r="AH1377"/>
      <c r="AI1377"/>
      <c r="AJ1377"/>
      <c r="AK1377"/>
      <c r="AL1377"/>
      <c r="AM1377"/>
      <c r="AN1377"/>
      <c r="AO1377"/>
      <c r="AP1377"/>
      <c r="AQ1377"/>
      <c r="AR1377"/>
      <c r="AS1377"/>
      <c r="AT1377" s="12">
        <f>VLOOKUP($BR1377,Tables!$D$14:$I$27,2,FALSE)*W1377</f>
        <v>0</v>
      </c>
      <c r="AU1377" s="12">
        <f>VLOOKUP($BR1377,Tables!$D$14:$I$24,3,FALSE)</f>
        <v>0</v>
      </c>
      <c r="AV1377" s="12">
        <f>VLOOKUP($BR1377,Tables!$D$14:$I$24,4,FALSE)*W1377</f>
        <v>0</v>
      </c>
      <c r="AW1377" s="12">
        <f>VLOOKUP($BR1377,Tables!$D$14:$I$24,5,FALSE)*W1377</f>
        <v>0</v>
      </c>
      <c r="AX1377">
        <f>IF(ISERROR(VLOOKUP(V1377,Tables!$A$2:$B$27,2,FALSE))=TRUE,0,VLOOKUP(V1377,Tables!$A$2:$B$27,2,FALSE))*VLOOKUP(BR1377,Tables!$D$14:$J$24,7,FALSE)</f>
        <v>0</v>
      </c>
      <c r="AY1377">
        <f>IF(ISERROR(VLOOKUP(BS1377,Tables!$A$2:$B$31,2,FALSE))=TRUE,0,VLOOKUP(BS1377,Tables!$A$2:$B$31,2,FALSE))</f>
        <v>0</v>
      </c>
      <c r="AZ1377" s="12">
        <f>VLOOKUP($BR1377,Tables!$D$14:$K$24,8,FALSE)</f>
        <v>0</v>
      </c>
      <c r="BA1377" s="12">
        <f>IF(OR(BR1377="T150",BR1377="HYBT150"),W1377*Tables!$L$23,0)</f>
        <v>0</v>
      </c>
      <c r="BB1377" s="12">
        <f>IF(OR(BR1377="T200",BR1377="HYBT200"),W1377*Tables!$E$24,0)</f>
        <v>0</v>
      </c>
      <c r="BC1377" s="14">
        <f t="shared" si="286"/>
        <v>0</v>
      </c>
      <c r="BD1377" s="55" t="str">
        <f t="shared" si="297"/>
        <v/>
      </c>
      <c r="BE1377" s="55" t="str">
        <f t="shared" si="297"/>
        <v/>
      </c>
      <c r="BF1377" s="55" t="str">
        <f t="shared" si="297"/>
        <v/>
      </c>
      <c r="BG1377" s="55" t="str">
        <f t="shared" si="297"/>
        <v/>
      </c>
      <c r="BH1377" s="55" t="str">
        <f t="shared" si="297"/>
        <v/>
      </c>
      <c r="BI1377" s="55" t="str">
        <f t="shared" si="297"/>
        <v/>
      </c>
      <c r="BJ1377" s="55" t="str">
        <f t="shared" si="297"/>
        <v/>
      </c>
      <c r="BK1377" s="55" t="str">
        <f t="shared" si="297"/>
        <v/>
      </c>
      <c r="BL1377" s="55" t="str">
        <f t="shared" si="297"/>
        <v/>
      </c>
      <c r="BM1377" s="55" t="str">
        <f t="shared" si="297"/>
        <v/>
      </c>
      <c r="BN1377" s="55" t="str">
        <f t="shared" si="297"/>
        <v/>
      </c>
      <c r="BO1377" s="55" t="str">
        <f t="shared" si="297"/>
        <v/>
      </c>
      <c r="BP1377" s="55" t="str">
        <f t="shared" si="297"/>
        <v/>
      </c>
      <c r="BQ1377" s="55" t="str">
        <f t="shared" si="297"/>
        <v/>
      </c>
      <c r="BR1377" s="1" t="str">
        <f t="shared" si="287"/>
        <v>Base</v>
      </c>
      <c r="BS1377" s="1" t="str">
        <f t="shared" si="288"/>
        <v/>
      </c>
      <c r="BT1377" s="3">
        <f t="shared" si="289"/>
        <v>1</v>
      </c>
      <c r="BU1377" s="11">
        <f t="shared" si="290"/>
        <v>-0.94</v>
      </c>
      <c r="BV1377" s="11">
        <f t="shared" si="291"/>
        <v>-0.88</v>
      </c>
      <c r="BW1377" s="11">
        <f t="shared" si="292"/>
        <v>0</v>
      </c>
      <c r="BX1377" s="9">
        <f t="shared" si="293"/>
        <v>-0.94</v>
      </c>
      <c r="BY1377" s="9">
        <f t="shared" si="294"/>
        <v>-0.88</v>
      </c>
      <c r="BZ1377" s="9">
        <f t="shared" si="295"/>
        <v>2</v>
      </c>
    </row>
    <row r="1378" spans="1:78" ht="15.5" x14ac:dyDescent="0.35">
      <c r="A1378"/>
      <c r="B1378"/>
      <c r="C1378"/>
      <c r="D1378"/>
      <c r="E1378"/>
      <c r="F1378"/>
      <c r="G1378"/>
      <c r="H1378"/>
      <c r="I1378"/>
      <c r="J1378"/>
      <c r="K1378"/>
      <c r="L1378"/>
      <c r="M1378"/>
      <c r="N1378"/>
      <c r="O1378"/>
      <c r="P1378"/>
      <c r="Q1378"/>
      <c r="R1378"/>
      <c r="S1378"/>
      <c r="T1378"/>
      <c r="U1378"/>
      <c r="V1378"/>
      <c r="W1378"/>
      <c r="X1378"/>
      <c r="Y1378"/>
      <c r="Z1378"/>
      <c r="AA1378"/>
      <c r="AB1378"/>
      <c r="AC1378"/>
      <c r="AD1378"/>
      <c r="AE1378"/>
      <c r="AF1378"/>
      <c r="AG1378"/>
      <c r="AH1378"/>
      <c r="AI1378"/>
      <c r="AJ1378"/>
      <c r="AK1378"/>
      <c r="AL1378"/>
      <c r="AM1378"/>
      <c r="AN1378"/>
      <c r="AO1378"/>
      <c r="AP1378"/>
      <c r="AQ1378"/>
      <c r="AR1378"/>
      <c r="AS1378"/>
      <c r="AT1378" s="12">
        <f>VLOOKUP($BR1378,Tables!$D$14:$I$27,2,FALSE)*W1378</f>
        <v>0</v>
      </c>
      <c r="AU1378" s="12">
        <f>VLOOKUP($BR1378,Tables!$D$14:$I$24,3,FALSE)</f>
        <v>0</v>
      </c>
      <c r="AV1378" s="12">
        <f>VLOOKUP($BR1378,Tables!$D$14:$I$24,4,FALSE)*W1378</f>
        <v>0</v>
      </c>
      <c r="AW1378" s="12">
        <f>VLOOKUP($BR1378,Tables!$D$14:$I$24,5,FALSE)*W1378</f>
        <v>0</v>
      </c>
      <c r="AX1378">
        <f>IF(ISERROR(VLOOKUP(V1378,Tables!$A$2:$B$27,2,FALSE))=TRUE,0,VLOOKUP(V1378,Tables!$A$2:$B$27,2,FALSE))*VLOOKUP(BR1378,Tables!$D$14:$J$24,7,FALSE)</f>
        <v>0</v>
      </c>
      <c r="AY1378">
        <f>IF(ISERROR(VLOOKUP(BS1378,Tables!$A$2:$B$31,2,FALSE))=TRUE,0,VLOOKUP(BS1378,Tables!$A$2:$B$31,2,FALSE))</f>
        <v>0</v>
      </c>
      <c r="AZ1378" s="12">
        <f>VLOOKUP($BR1378,Tables!$D$14:$K$24,8,FALSE)</f>
        <v>0</v>
      </c>
      <c r="BA1378" s="12">
        <f>IF(OR(BR1378="T150",BR1378="HYBT150"),W1378*Tables!$L$23,0)</f>
        <v>0</v>
      </c>
      <c r="BB1378" s="12">
        <f>IF(OR(BR1378="T200",BR1378="HYBT200"),W1378*Tables!$E$24,0)</f>
        <v>0</v>
      </c>
      <c r="BC1378" s="14">
        <f t="shared" si="286"/>
        <v>0</v>
      </c>
      <c r="BD1378" s="55" t="str">
        <f t="shared" si="297"/>
        <v/>
      </c>
      <c r="BE1378" s="55" t="str">
        <f t="shared" si="297"/>
        <v/>
      </c>
      <c r="BF1378" s="55" t="str">
        <f t="shared" si="297"/>
        <v/>
      </c>
      <c r="BG1378" s="55" t="str">
        <f t="shared" si="297"/>
        <v/>
      </c>
      <c r="BH1378" s="55" t="str">
        <f t="shared" si="297"/>
        <v/>
      </c>
      <c r="BI1378" s="55" t="str">
        <f t="shared" si="297"/>
        <v/>
      </c>
      <c r="BJ1378" s="55" t="str">
        <f t="shared" si="297"/>
        <v/>
      </c>
      <c r="BK1378" s="55" t="str">
        <f t="shared" si="297"/>
        <v/>
      </c>
      <c r="BL1378" s="55" t="str">
        <f t="shared" si="297"/>
        <v/>
      </c>
      <c r="BM1378" s="55" t="str">
        <f t="shared" si="297"/>
        <v/>
      </c>
      <c r="BN1378" s="55" t="str">
        <f t="shared" si="297"/>
        <v/>
      </c>
      <c r="BO1378" s="55" t="str">
        <f t="shared" si="297"/>
        <v/>
      </c>
      <c r="BP1378" s="55" t="str">
        <f t="shared" si="297"/>
        <v/>
      </c>
      <c r="BQ1378" s="55" t="str">
        <f t="shared" si="297"/>
        <v/>
      </c>
      <c r="BR1378" s="1" t="str">
        <f t="shared" si="287"/>
        <v>Base</v>
      </c>
      <c r="BS1378" s="1" t="str">
        <f t="shared" si="288"/>
        <v/>
      </c>
      <c r="BT1378" s="3">
        <f t="shared" si="289"/>
        <v>1</v>
      </c>
      <c r="BU1378" s="11">
        <f t="shared" si="290"/>
        <v>-0.94</v>
      </c>
      <c r="BV1378" s="11">
        <f t="shared" si="291"/>
        <v>-0.88</v>
      </c>
      <c r="BW1378" s="11">
        <f t="shared" si="292"/>
        <v>0</v>
      </c>
      <c r="BX1378" s="9">
        <f t="shared" si="293"/>
        <v>-0.94</v>
      </c>
      <c r="BY1378" s="9">
        <f t="shared" si="294"/>
        <v>-0.88</v>
      </c>
      <c r="BZ1378" s="9">
        <f t="shared" si="295"/>
        <v>2</v>
      </c>
    </row>
    <row r="1379" spans="1:78" ht="15.5" x14ac:dyDescent="0.35">
      <c r="A1379"/>
      <c r="B1379"/>
      <c r="C1379"/>
      <c r="D1379"/>
      <c r="E1379"/>
      <c r="F1379"/>
      <c r="G1379"/>
      <c r="H1379"/>
      <c r="I1379"/>
      <c r="J1379"/>
      <c r="K1379"/>
      <c r="L1379"/>
      <c r="M1379"/>
      <c r="N1379"/>
      <c r="O1379"/>
      <c r="P1379"/>
      <c r="Q1379"/>
      <c r="R1379"/>
      <c r="S1379"/>
      <c r="T1379"/>
      <c r="U1379"/>
      <c r="V1379"/>
      <c r="W1379"/>
      <c r="X1379"/>
      <c r="Y1379"/>
      <c r="Z1379"/>
      <c r="AA1379"/>
      <c r="AB1379"/>
      <c r="AC1379"/>
      <c r="AD1379"/>
      <c r="AE1379"/>
      <c r="AF1379"/>
      <c r="AG1379"/>
      <c r="AH1379"/>
      <c r="AI1379"/>
      <c r="AJ1379"/>
      <c r="AK1379"/>
      <c r="AL1379"/>
      <c r="AM1379"/>
      <c r="AN1379"/>
      <c r="AO1379"/>
      <c r="AP1379"/>
      <c r="AQ1379"/>
      <c r="AR1379"/>
      <c r="AS1379"/>
      <c r="AT1379" s="12">
        <f>VLOOKUP($BR1379,Tables!$D$14:$I$27,2,FALSE)*W1379</f>
        <v>0</v>
      </c>
      <c r="AU1379" s="12">
        <f>VLOOKUP($BR1379,Tables!$D$14:$I$24,3,FALSE)</f>
        <v>0</v>
      </c>
      <c r="AV1379" s="12">
        <f>VLOOKUP($BR1379,Tables!$D$14:$I$24,4,FALSE)*W1379</f>
        <v>0</v>
      </c>
      <c r="AW1379" s="12">
        <f>VLOOKUP($BR1379,Tables!$D$14:$I$24,5,FALSE)*W1379</f>
        <v>0</v>
      </c>
      <c r="AX1379">
        <f>IF(ISERROR(VLOOKUP(V1379,Tables!$A$2:$B$27,2,FALSE))=TRUE,0,VLOOKUP(V1379,Tables!$A$2:$B$27,2,FALSE))*VLOOKUP(BR1379,Tables!$D$14:$J$24,7,FALSE)</f>
        <v>0</v>
      </c>
      <c r="AY1379">
        <f>IF(ISERROR(VLOOKUP(BS1379,Tables!$A$2:$B$31,2,FALSE))=TRUE,0,VLOOKUP(BS1379,Tables!$A$2:$B$31,2,FALSE))</f>
        <v>0</v>
      </c>
      <c r="AZ1379" s="12">
        <f>VLOOKUP($BR1379,Tables!$D$14:$K$24,8,FALSE)</f>
        <v>0</v>
      </c>
      <c r="BA1379" s="12">
        <f>IF(OR(BR1379="T150",BR1379="HYBT150"),W1379*Tables!$L$23,0)</f>
        <v>0</v>
      </c>
      <c r="BB1379" s="12">
        <f>IF(OR(BR1379="T200",BR1379="HYBT200"),W1379*Tables!$E$24,0)</f>
        <v>0</v>
      </c>
      <c r="BC1379" s="14">
        <f t="shared" si="286"/>
        <v>0</v>
      </c>
      <c r="BD1379" s="55" t="str">
        <f t="shared" si="297"/>
        <v/>
      </c>
      <c r="BE1379" s="55" t="str">
        <f t="shared" ref="BD1379:BQ1397" si="298">IF(ISERROR(SEARCHB(" "&amp;BE$1&amp;" "," "&amp;$L1379&amp;" "))=TRUE,"",BE$1)</f>
        <v/>
      </c>
      <c r="BF1379" s="55" t="str">
        <f t="shared" si="298"/>
        <v/>
      </c>
      <c r="BG1379" s="55" t="str">
        <f t="shared" si="298"/>
        <v/>
      </c>
      <c r="BH1379" s="55" t="str">
        <f t="shared" si="298"/>
        <v/>
      </c>
      <c r="BI1379" s="55" t="str">
        <f t="shared" si="298"/>
        <v/>
      </c>
      <c r="BJ1379" s="55" t="str">
        <f t="shared" si="298"/>
        <v/>
      </c>
      <c r="BK1379" s="55" t="str">
        <f t="shared" si="298"/>
        <v/>
      </c>
      <c r="BL1379" s="55" t="str">
        <f t="shared" si="298"/>
        <v/>
      </c>
      <c r="BM1379" s="55" t="str">
        <f t="shared" si="298"/>
        <v/>
      </c>
      <c r="BN1379" s="55" t="str">
        <f t="shared" si="298"/>
        <v/>
      </c>
      <c r="BO1379" s="55" t="str">
        <f t="shared" si="298"/>
        <v/>
      </c>
      <c r="BP1379" s="55" t="str">
        <f t="shared" si="298"/>
        <v/>
      </c>
      <c r="BQ1379" s="55" t="str">
        <f t="shared" si="298"/>
        <v/>
      </c>
      <c r="BR1379" s="1" t="str">
        <f t="shared" si="287"/>
        <v>Base</v>
      </c>
      <c r="BS1379" s="1" t="str">
        <f t="shared" si="288"/>
        <v/>
      </c>
      <c r="BT1379" s="3">
        <f t="shared" si="289"/>
        <v>1</v>
      </c>
      <c r="BU1379" s="11">
        <f t="shared" si="290"/>
        <v>-0.94</v>
      </c>
      <c r="BV1379" s="11">
        <f t="shared" si="291"/>
        <v>-0.88</v>
      </c>
      <c r="BW1379" s="11">
        <f t="shared" si="292"/>
        <v>0</v>
      </c>
      <c r="BX1379" s="9">
        <f t="shared" si="293"/>
        <v>-0.94</v>
      </c>
      <c r="BY1379" s="9">
        <f t="shared" si="294"/>
        <v>-0.88</v>
      </c>
      <c r="BZ1379" s="9">
        <f t="shared" si="295"/>
        <v>2</v>
      </c>
    </row>
    <row r="1380" spans="1:78" ht="15.5" x14ac:dyDescent="0.35">
      <c r="A1380"/>
      <c r="B1380"/>
      <c r="C1380"/>
      <c r="D1380"/>
      <c r="E1380"/>
      <c r="F1380"/>
      <c r="G1380"/>
      <c r="H1380"/>
      <c r="I1380"/>
      <c r="J1380"/>
      <c r="K1380"/>
      <c r="L1380"/>
      <c r="M1380"/>
      <c r="N1380"/>
      <c r="O1380"/>
      <c r="P1380"/>
      <c r="Q1380"/>
      <c r="R1380"/>
      <c r="S1380"/>
      <c r="T1380"/>
      <c r="U1380"/>
      <c r="V1380"/>
      <c r="W1380"/>
      <c r="X1380"/>
      <c r="Y1380"/>
      <c r="Z1380"/>
      <c r="AA1380"/>
      <c r="AB1380"/>
      <c r="AC1380"/>
      <c r="AD1380"/>
      <c r="AE1380"/>
      <c r="AF1380"/>
      <c r="AG1380"/>
      <c r="AH1380"/>
      <c r="AI1380"/>
      <c r="AJ1380"/>
      <c r="AK1380"/>
      <c r="AL1380"/>
      <c r="AM1380"/>
      <c r="AN1380"/>
      <c r="AO1380"/>
      <c r="AP1380"/>
      <c r="AQ1380"/>
      <c r="AR1380"/>
      <c r="AS1380"/>
      <c r="AT1380" s="12">
        <f>VLOOKUP($BR1380,Tables!$D$14:$I$27,2,FALSE)*W1380</f>
        <v>0</v>
      </c>
      <c r="AU1380" s="12">
        <f>VLOOKUP($BR1380,Tables!$D$14:$I$24,3,FALSE)</f>
        <v>0</v>
      </c>
      <c r="AV1380" s="12">
        <f>VLOOKUP($BR1380,Tables!$D$14:$I$24,4,FALSE)*W1380</f>
        <v>0</v>
      </c>
      <c r="AW1380" s="12">
        <f>VLOOKUP($BR1380,Tables!$D$14:$I$24,5,FALSE)*W1380</f>
        <v>0</v>
      </c>
      <c r="AX1380">
        <f>IF(ISERROR(VLOOKUP(V1380,Tables!$A$2:$B$27,2,FALSE))=TRUE,0,VLOOKUP(V1380,Tables!$A$2:$B$27,2,FALSE))*VLOOKUP(BR1380,Tables!$D$14:$J$24,7,FALSE)</f>
        <v>0</v>
      </c>
      <c r="AY1380">
        <f>IF(ISERROR(VLOOKUP(BS1380,Tables!$A$2:$B$31,2,FALSE))=TRUE,0,VLOOKUP(BS1380,Tables!$A$2:$B$31,2,FALSE))</f>
        <v>0</v>
      </c>
      <c r="AZ1380" s="12">
        <f>VLOOKUP($BR1380,Tables!$D$14:$K$24,8,FALSE)</f>
        <v>0</v>
      </c>
      <c r="BA1380" s="12">
        <f>IF(OR(BR1380="T150",BR1380="HYBT150"),W1380*Tables!$L$23,0)</f>
        <v>0</v>
      </c>
      <c r="BB1380" s="12">
        <f>IF(OR(BR1380="T200",BR1380="HYBT200"),W1380*Tables!$E$24,0)</f>
        <v>0</v>
      </c>
      <c r="BC1380" s="14">
        <f t="shared" si="286"/>
        <v>0</v>
      </c>
      <c r="BD1380" s="55" t="str">
        <f t="shared" si="298"/>
        <v/>
      </c>
      <c r="BE1380" s="55" t="str">
        <f t="shared" si="298"/>
        <v/>
      </c>
      <c r="BF1380" s="55" t="str">
        <f t="shared" si="298"/>
        <v/>
      </c>
      <c r="BG1380" s="55" t="str">
        <f t="shared" si="298"/>
        <v/>
      </c>
      <c r="BH1380" s="55" t="str">
        <f t="shared" si="298"/>
        <v/>
      </c>
      <c r="BI1380" s="55" t="str">
        <f t="shared" si="298"/>
        <v/>
      </c>
      <c r="BJ1380" s="55" t="str">
        <f t="shared" si="298"/>
        <v/>
      </c>
      <c r="BK1380" s="55" t="str">
        <f t="shared" si="298"/>
        <v/>
      </c>
      <c r="BL1380" s="55" t="str">
        <f t="shared" si="298"/>
        <v/>
      </c>
      <c r="BM1380" s="55" t="str">
        <f t="shared" si="298"/>
        <v/>
      </c>
      <c r="BN1380" s="55" t="str">
        <f t="shared" si="298"/>
        <v/>
      </c>
      <c r="BO1380" s="55" t="str">
        <f t="shared" si="298"/>
        <v/>
      </c>
      <c r="BP1380" s="55" t="str">
        <f t="shared" si="298"/>
        <v/>
      </c>
      <c r="BQ1380" s="55" t="str">
        <f t="shared" si="298"/>
        <v/>
      </c>
      <c r="BR1380" s="1" t="str">
        <f t="shared" si="287"/>
        <v>Base</v>
      </c>
      <c r="BS1380" s="1" t="str">
        <f t="shared" si="288"/>
        <v/>
      </c>
      <c r="BT1380" s="3">
        <f t="shared" si="289"/>
        <v>1</v>
      </c>
      <c r="BU1380" s="11">
        <f t="shared" si="290"/>
        <v>-0.94</v>
      </c>
      <c r="BV1380" s="11">
        <f t="shared" si="291"/>
        <v>-0.88</v>
      </c>
      <c r="BW1380" s="11">
        <f t="shared" si="292"/>
        <v>0</v>
      </c>
      <c r="BX1380" s="9">
        <f t="shared" si="293"/>
        <v>-0.94</v>
      </c>
      <c r="BY1380" s="9">
        <f t="shared" si="294"/>
        <v>-0.88</v>
      </c>
      <c r="BZ1380" s="9">
        <f t="shared" si="295"/>
        <v>2</v>
      </c>
    </row>
    <row r="1381" spans="1:78" ht="15.5" x14ac:dyDescent="0.35">
      <c r="A1381"/>
      <c r="B1381"/>
      <c r="C1381"/>
      <c r="D1381"/>
      <c r="E1381"/>
      <c r="F1381"/>
      <c r="G1381"/>
      <c r="H1381"/>
      <c r="I1381"/>
      <c r="J1381"/>
      <c r="K1381"/>
      <c r="L1381"/>
      <c r="M1381"/>
      <c r="N1381"/>
      <c r="O1381"/>
      <c r="P1381"/>
      <c r="Q1381"/>
      <c r="R1381"/>
      <c r="S1381"/>
      <c r="T1381"/>
      <c r="U1381"/>
      <c r="V1381"/>
      <c r="W1381"/>
      <c r="X1381"/>
      <c r="Y1381"/>
      <c r="Z1381"/>
      <c r="AA1381"/>
      <c r="AB1381"/>
      <c r="AC1381"/>
      <c r="AD1381"/>
      <c r="AE1381"/>
      <c r="AF1381"/>
      <c r="AG1381"/>
      <c r="AH1381"/>
      <c r="AI1381"/>
      <c r="AJ1381"/>
      <c r="AK1381"/>
      <c r="AL1381"/>
      <c r="AM1381"/>
      <c r="AN1381"/>
      <c r="AO1381"/>
      <c r="AP1381"/>
      <c r="AQ1381"/>
      <c r="AR1381"/>
      <c r="AS1381"/>
      <c r="AT1381" s="12">
        <f>VLOOKUP($BR1381,Tables!$D$14:$I$27,2,FALSE)*W1381</f>
        <v>0</v>
      </c>
      <c r="AU1381" s="12">
        <f>VLOOKUP($BR1381,Tables!$D$14:$I$24,3,FALSE)</f>
        <v>0</v>
      </c>
      <c r="AV1381" s="12">
        <f>VLOOKUP($BR1381,Tables!$D$14:$I$24,4,FALSE)*W1381</f>
        <v>0</v>
      </c>
      <c r="AW1381" s="12">
        <f>VLOOKUP($BR1381,Tables!$D$14:$I$24,5,FALSE)*W1381</f>
        <v>0</v>
      </c>
      <c r="AX1381">
        <f>IF(ISERROR(VLOOKUP(V1381,Tables!$A$2:$B$27,2,FALSE))=TRUE,0,VLOOKUP(V1381,Tables!$A$2:$B$27,2,FALSE))*VLOOKUP(BR1381,Tables!$D$14:$J$24,7,FALSE)</f>
        <v>0</v>
      </c>
      <c r="AY1381">
        <f>IF(ISERROR(VLOOKUP(BS1381,Tables!$A$2:$B$31,2,FALSE))=TRUE,0,VLOOKUP(BS1381,Tables!$A$2:$B$31,2,FALSE))</f>
        <v>0</v>
      </c>
      <c r="AZ1381" s="12">
        <f>VLOOKUP($BR1381,Tables!$D$14:$K$24,8,FALSE)</f>
        <v>0</v>
      </c>
      <c r="BA1381" s="12">
        <f>IF(OR(BR1381="T150",BR1381="HYBT150"),W1381*Tables!$L$23,0)</f>
        <v>0</v>
      </c>
      <c r="BB1381" s="12">
        <f>IF(OR(BR1381="T200",BR1381="HYBT200"),W1381*Tables!$E$24,0)</f>
        <v>0</v>
      </c>
      <c r="BC1381" s="14">
        <f t="shared" si="286"/>
        <v>0</v>
      </c>
      <c r="BD1381" s="55" t="str">
        <f t="shared" si="298"/>
        <v/>
      </c>
      <c r="BE1381" s="55" t="str">
        <f t="shared" si="298"/>
        <v/>
      </c>
      <c r="BF1381" s="55" t="str">
        <f t="shared" si="298"/>
        <v/>
      </c>
      <c r="BG1381" s="55" t="str">
        <f t="shared" si="298"/>
        <v/>
      </c>
      <c r="BH1381" s="55" t="str">
        <f t="shared" si="298"/>
        <v/>
      </c>
      <c r="BI1381" s="55" t="str">
        <f t="shared" si="298"/>
        <v/>
      </c>
      <c r="BJ1381" s="55" t="str">
        <f t="shared" si="298"/>
        <v/>
      </c>
      <c r="BK1381" s="55" t="str">
        <f t="shared" si="298"/>
        <v/>
      </c>
      <c r="BL1381" s="55" t="str">
        <f t="shared" si="298"/>
        <v/>
      </c>
      <c r="BM1381" s="55" t="str">
        <f t="shared" si="298"/>
        <v/>
      </c>
      <c r="BN1381" s="55" t="str">
        <f t="shared" si="298"/>
        <v/>
      </c>
      <c r="BO1381" s="55" t="str">
        <f t="shared" si="298"/>
        <v/>
      </c>
      <c r="BP1381" s="55" t="str">
        <f t="shared" si="298"/>
        <v/>
      </c>
      <c r="BQ1381" s="55" t="str">
        <f t="shared" si="298"/>
        <v/>
      </c>
      <c r="BR1381" s="1" t="str">
        <f t="shared" si="287"/>
        <v>Base</v>
      </c>
      <c r="BS1381" s="1" t="str">
        <f t="shared" si="288"/>
        <v/>
      </c>
      <c r="BT1381" s="3">
        <f t="shared" si="289"/>
        <v>1</v>
      </c>
      <c r="BU1381" s="11">
        <f t="shared" si="290"/>
        <v>-0.94</v>
      </c>
      <c r="BV1381" s="11">
        <f t="shared" si="291"/>
        <v>-0.88</v>
      </c>
      <c r="BW1381" s="11">
        <f t="shared" si="292"/>
        <v>0</v>
      </c>
      <c r="BX1381" s="9">
        <f t="shared" si="293"/>
        <v>-0.94</v>
      </c>
      <c r="BY1381" s="9">
        <f t="shared" si="294"/>
        <v>-0.88</v>
      </c>
      <c r="BZ1381" s="9">
        <f t="shared" si="295"/>
        <v>2</v>
      </c>
    </row>
    <row r="1382" spans="1:78" ht="15.5" x14ac:dyDescent="0.35">
      <c r="A1382"/>
      <c r="B1382"/>
      <c r="C1382"/>
      <c r="D1382"/>
      <c r="E1382"/>
      <c r="F1382"/>
      <c r="G1382"/>
      <c r="H1382"/>
      <c r="I1382"/>
      <c r="J1382"/>
      <c r="K1382"/>
      <c r="L1382"/>
      <c r="M1382"/>
      <c r="N1382"/>
      <c r="O1382"/>
      <c r="P1382"/>
      <c r="Q1382"/>
      <c r="R1382"/>
      <c r="S1382"/>
      <c r="T1382"/>
      <c r="U1382"/>
      <c r="V1382"/>
      <c r="W1382"/>
      <c r="X1382"/>
      <c r="Y1382"/>
      <c r="Z1382"/>
      <c r="AA1382"/>
      <c r="AB1382"/>
      <c r="AC1382"/>
      <c r="AD1382"/>
      <c r="AE1382"/>
      <c r="AF1382"/>
      <c r="AG1382"/>
      <c r="AH1382"/>
      <c r="AI1382"/>
      <c r="AJ1382"/>
      <c r="AK1382"/>
      <c r="AL1382"/>
      <c r="AM1382"/>
      <c r="AN1382"/>
      <c r="AO1382"/>
      <c r="AP1382"/>
      <c r="AQ1382"/>
      <c r="AR1382"/>
      <c r="AS1382"/>
      <c r="AT1382" s="12">
        <f>VLOOKUP($BR1382,Tables!$D$14:$I$27,2,FALSE)*W1382</f>
        <v>0</v>
      </c>
      <c r="AU1382" s="12">
        <f>VLOOKUP($BR1382,Tables!$D$14:$I$24,3,FALSE)</f>
        <v>0</v>
      </c>
      <c r="AV1382" s="12">
        <f>VLOOKUP($BR1382,Tables!$D$14:$I$24,4,FALSE)*W1382</f>
        <v>0</v>
      </c>
      <c r="AW1382" s="12">
        <f>VLOOKUP($BR1382,Tables!$D$14:$I$24,5,FALSE)*W1382</f>
        <v>0</v>
      </c>
      <c r="AX1382">
        <f>IF(ISERROR(VLOOKUP(V1382,Tables!$A$2:$B$27,2,FALSE))=TRUE,0,VLOOKUP(V1382,Tables!$A$2:$B$27,2,FALSE))*VLOOKUP(BR1382,Tables!$D$14:$J$24,7,FALSE)</f>
        <v>0</v>
      </c>
      <c r="AY1382">
        <f>IF(ISERROR(VLOOKUP(BS1382,Tables!$A$2:$B$31,2,FALSE))=TRUE,0,VLOOKUP(BS1382,Tables!$A$2:$B$31,2,FALSE))</f>
        <v>0</v>
      </c>
      <c r="AZ1382" s="12">
        <f>VLOOKUP($BR1382,Tables!$D$14:$K$24,8,FALSE)</f>
        <v>0</v>
      </c>
      <c r="BA1382" s="12">
        <f>IF(OR(BR1382="T150",BR1382="HYBT150"),W1382*Tables!$L$23,0)</f>
        <v>0</v>
      </c>
      <c r="BB1382" s="12">
        <f>IF(OR(BR1382="T200",BR1382="HYBT200"),W1382*Tables!$E$24,0)</f>
        <v>0</v>
      </c>
      <c r="BC1382" s="14">
        <f t="shared" si="286"/>
        <v>0</v>
      </c>
      <c r="BD1382" s="55" t="str">
        <f t="shared" si="298"/>
        <v/>
      </c>
      <c r="BE1382" s="55" t="str">
        <f t="shared" si="298"/>
        <v/>
      </c>
      <c r="BF1382" s="55" t="str">
        <f t="shared" si="298"/>
        <v/>
      </c>
      <c r="BG1382" s="55" t="str">
        <f t="shared" si="298"/>
        <v/>
      </c>
      <c r="BH1382" s="55" t="str">
        <f t="shared" si="298"/>
        <v/>
      </c>
      <c r="BI1382" s="55" t="str">
        <f t="shared" si="298"/>
        <v/>
      </c>
      <c r="BJ1382" s="55" t="str">
        <f t="shared" si="298"/>
        <v/>
      </c>
      <c r="BK1382" s="55" t="str">
        <f t="shared" si="298"/>
        <v/>
      </c>
      <c r="BL1382" s="55" t="str">
        <f t="shared" si="298"/>
        <v/>
      </c>
      <c r="BM1382" s="55" t="str">
        <f t="shared" si="298"/>
        <v/>
      </c>
      <c r="BN1382" s="55" t="str">
        <f t="shared" si="298"/>
        <v/>
      </c>
      <c r="BO1382" s="55" t="str">
        <f t="shared" si="298"/>
        <v/>
      </c>
      <c r="BP1382" s="55" t="str">
        <f t="shared" si="298"/>
        <v/>
      </c>
      <c r="BQ1382" s="55" t="str">
        <f t="shared" si="298"/>
        <v/>
      </c>
      <c r="BR1382" s="1" t="str">
        <f t="shared" si="287"/>
        <v>Base</v>
      </c>
      <c r="BS1382" s="1" t="str">
        <f t="shared" si="288"/>
        <v/>
      </c>
      <c r="BT1382" s="3">
        <f t="shared" si="289"/>
        <v>1</v>
      </c>
      <c r="BU1382" s="11">
        <f t="shared" si="290"/>
        <v>-0.94</v>
      </c>
      <c r="BV1382" s="11">
        <f t="shared" si="291"/>
        <v>-0.88</v>
      </c>
      <c r="BW1382" s="11">
        <f t="shared" si="292"/>
        <v>0</v>
      </c>
      <c r="BX1382" s="9">
        <f t="shared" si="293"/>
        <v>-0.94</v>
      </c>
      <c r="BY1382" s="9">
        <f t="shared" si="294"/>
        <v>-0.88</v>
      </c>
      <c r="BZ1382" s="9">
        <f t="shared" si="295"/>
        <v>2</v>
      </c>
    </row>
    <row r="1383" spans="1:78" ht="15.5" x14ac:dyDescent="0.35">
      <c r="A1383"/>
      <c r="B1383"/>
      <c r="C1383"/>
      <c r="D1383"/>
      <c r="E1383"/>
      <c r="F1383"/>
      <c r="G1383"/>
      <c r="H1383"/>
      <c r="I1383"/>
      <c r="J1383"/>
      <c r="K1383"/>
      <c r="L1383"/>
      <c r="M1383"/>
      <c r="N1383"/>
      <c r="O1383"/>
      <c r="P1383"/>
      <c r="Q1383"/>
      <c r="R1383"/>
      <c r="S1383"/>
      <c r="T1383"/>
      <c r="U1383"/>
      <c r="V1383"/>
      <c r="W1383"/>
      <c r="X1383"/>
      <c r="Y1383"/>
      <c r="Z1383"/>
      <c r="AA1383"/>
      <c r="AB1383"/>
      <c r="AC1383"/>
      <c r="AD1383"/>
      <c r="AE1383"/>
      <c r="AF1383"/>
      <c r="AG1383"/>
      <c r="AH1383"/>
      <c r="AI1383"/>
      <c r="AJ1383"/>
      <c r="AK1383"/>
      <c r="AL1383"/>
      <c r="AM1383"/>
      <c r="AN1383"/>
      <c r="AO1383"/>
      <c r="AP1383"/>
      <c r="AQ1383"/>
      <c r="AR1383"/>
      <c r="AS1383"/>
      <c r="AT1383" s="12">
        <f>VLOOKUP($BR1383,Tables!$D$14:$I$27,2,FALSE)*W1383</f>
        <v>0</v>
      </c>
      <c r="AU1383" s="12">
        <f>VLOOKUP($BR1383,Tables!$D$14:$I$24,3,FALSE)</f>
        <v>0</v>
      </c>
      <c r="AV1383" s="12">
        <f>VLOOKUP($BR1383,Tables!$D$14:$I$24,4,FALSE)*W1383</f>
        <v>0</v>
      </c>
      <c r="AW1383" s="12">
        <f>VLOOKUP($BR1383,Tables!$D$14:$I$24,5,FALSE)*W1383</f>
        <v>0</v>
      </c>
      <c r="AX1383">
        <f>IF(ISERROR(VLOOKUP(V1383,Tables!$A$2:$B$27,2,FALSE))=TRUE,0,VLOOKUP(V1383,Tables!$A$2:$B$27,2,FALSE))*VLOOKUP(BR1383,Tables!$D$14:$J$24,7,FALSE)</f>
        <v>0</v>
      </c>
      <c r="AY1383">
        <f>IF(ISERROR(VLOOKUP(BS1383,Tables!$A$2:$B$31,2,FALSE))=TRUE,0,VLOOKUP(BS1383,Tables!$A$2:$B$31,2,FALSE))</f>
        <v>0</v>
      </c>
      <c r="AZ1383" s="12">
        <f>VLOOKUP($BR1383,Tables!$D$14:$K$24,8,FALSE)</f>
        <v>0</v>
      </c>
      <c r="BA1383" s="12">
        <f>IF(OR(BR1383="T150",BR1383="HYBT150"),W1383*Tables!$L$23,0)</f>
        <v>0</v>
      </c>
      <c r="BB1383" s="12">
        <f>IF(OR(BR1383="T200",BR1383="HYBT200"),W1383*Tables!$E$24,0)</f>
        <v>0</v>
      </c>
      <c r="BC1383" s="14">
        <f t="shared" si="286"/>
        <v>0</v>
      </c>
      <c r="BD1383" s="55" t="str">
        <f t="shared" si="298"/>
        <v/>
      </c>
      <c r="BE1383" s="55" t="str">
        <f t="shared" si="298"/>
        <v/>
      </c>
      <c r="BF1383" s="55" t="str">
        <f t="shared" si="298"/>
        <v/>
      </c>
      <c r="BG1383" s="55" t="str">
        <f t="shared" si="298"/>
        <v/>
      </c>
      <c r="BH1383" s="55" t="str">
        <f t="shared" si="298"/>
        <v/>
      </c>
      <c r="BI1383" s="55" t="str">
        <f t="shared" si="298"/>
        <v/>
      </c>
      <c r="BJ1383" s="55" t="str">
        <f t="shared" si="298"/>
        <v/>
      </c>
      <c r="BK1383" s="55" t="str">
        <f t="shared" si="298"/>
        <v/>
      </c>
      <c r="BL1383" s="55" t="str">
        <f t="shared" si="298"/>
        <v/>
      </c>
      <c r="BM1383" s="55" t="str">
        <f t="shared" si="298"/>
        <v/>
      </c>
      <c r="BN1383" s="55" t="str">
        <f t="shared" si="298"/>
        <v/>
      </c>
      <c r="BO1383" s="55" t="str">
        <f t="shared" si="298"/>
        <v/>
      </c>
      <c r="BP1383" s="55" t="str">
        <f t="shared" si="298"/>
        <v/>
      </c>
      <c r="BQ1383" s="55" t="str">
        <f t="shared" si="298"/>
        <v/>
      </c>
      <c r="BR1383" s="1" t="str">
        <f t="shared" si="287"/>
        <v>Base</v>
      </c>
      <c r="BS1383" s="1" t="str">
        <f t="shared" si="288"/>
        <v/>
      </c>
      <c r="BT1383" s="3">
        <f t="shared" si="289"/>
        <v>1</v>
      </c>
      <c r="BU1383" s="11">
        <f t="shared" si="290"/>
        <v>-0.94</v>
      </c>
      <c r="BV1383" s="11">
        <f t="shared" si="291"/>
        <v>-0.88</v>
      </c>
      <c r="BW1383" s="11">
        <f t="shared" si="292"/>
        <v>0</v>
      </c>
      <c r="BX1383" s="9">
        <f t="shared" si="293"/>
        <v>-0.94</v>
      </c>
      <c r="BY1383" s="9">
        <f t="shared" si="294"/>
        <v>-0.88</v>
      </c>
      <c r="BZ1383" s="9">
        <f t="shared" si="295"/>
        <v>2</v>
      </c>
    </row>
    <row r="1384" spans="1:78" ht="15.5" x14ac:dyDescent="0.35">
      <c r="A1384"/>
      <c r="B1384"/>
      <c r="C1384"/>
      <c r="D1384"/>
      <c r="E1384"/>
      <c r="F1384"/>
      <c r="G1384"/>
      <c r="H1384"/>
      <c r="I1384"/>
      <c r="J1384"/>
      <c r="K1384"/>
      <c r="L1384"/>
      <c r="M1384"/>
      <c r="N1384"/>
      <c r="O1384"/>
      <c r="P1384"/>
      <c r="Q1384"/>
      <c r="R1384"/>
      <c r="S1384"/>
      <c r="T1384"/>
      <c r="U1384"/>
      <c r="V1384"/>
      <c r="W1384"/>
      <c r="X1384"/>
      <c r="Y1384"/>
      <c r="Z1384"/>
      <c r="AA1384"/>
      <c r="AB1384"/>
      <c r="AC1384"/>
      <c r="AD1384"/>
      <c r="AE1384"/>
      <c r="AF1384"/>
      <c r="AG1384"/>
      <c r="AH1384"/>
      <c r="AI1384"/>
      <c r="AJ1384"/>
      <c r="AK1384"/>
      <c r="AL1384"/>
      <c r="AM1384"/>
      <c r="AN1384"/>
      <c r="AO1384"/>
      <c r="AP1384"/>
      <c r="AQ1384"/>
      <c r="AR1384"/>
      <c r="AS1384"/>
      <c r="AT1384" s="12">
        <f>VLOOKUP($BR1384,Tables!$D$14:$I$27,2,FALSE)*W1384</f>
        <v>0</v>
      </c>
      <c r="AU1384" s="12">
        <f>VLOOKUP($BR1384,Tables!$D$14:$I$24,3,FALSE)</f>
        <v>0</v>
      </c>
      <c r="AV1384" s="12">
        <f>VLOOKUP($BR1384,Tables!$D$14:$I$24,4,FALSE)*W1384</f>
        <v>0</v>
      </c>
      <c r="AW1384" s="12">
        <f>VLOOKUP($BR1384,Tables!$D$14:$I$24,5,FALSE)*W1384</f>
        <v>0</v>
      </c>
      <c r="AX1384">
        <f>IF(ISERROR(VLOOKUP(V1384,Tables!$A$2:$B$27,2,FALSE))=TRUE,0,VLOOKUP(V1384,Tables!$A$2:$B$27,2,FALSE))*VLOOKUP(BR1384,Tables!$D$14:$J$24,7,FALSE)</f>
        <v>0</v>
      </c>
      <c r="AY1384">
        <f>IF(ISERROR(VLOOKUP(BS1384,Tables!$A$2:$B$31,2,FALSE))=TRUE,0,VLOOKUP(BS1384,Tables!$A$2:$B$31,2,FALSE))</f>
        <v>0</v>
      </c>
      <c r="AZ1384" s="12">
        <f>VLOOKUP($BR1384,Tables!$D$14:$K$24,8,FALSE)</f>
        <v>0</v>
      </c>
      <c r="BA1384" s="12">
        <f>IF(OR(BR1384="T150",BR1384="HYBT150"),W1384*Tables!$L$23,0)</f>
        <v>0</v>
      </c>
      <c r="BB1384" s="12">
        <f>IF(OR(BR1384="T200",BR1384="HYBT200"),W1384*Tables!$E$24,0)</f>
        <v>0</v>
      </c>
      <c r="BC1384" s="14">
        <f t="shared" si="286"/>
        <v>0</v>
      </c>
      <c r="BD1384" s="55" t="str">
        <f t="shared" si="298"/>
        <v/>
      </c>
      <c r="BE1384" s="55" t="str">
        <f t="shared" si="298"/>
        <v/>
      </c>
      <c r="BF1384" s="55" t="str">
        <f t="shared" si="298"/>
        <v/>
      </c>
      <c r="BG1384" s="55" t="str">
        <f t="shared" si="298"/>
        <v/>
      </c>
      <c r="BH1384" s="55" t="str">
        <f t="shared" si="298"/>
        <v/>
      </c>
      <c r="BI1384" s="55" t="str">
        <f t="shared" si="298"/>
        <v/>
      </c>
      <c r="BJ1384" s="55" t="str">
        <f t="shared" si="298"/>
        <v/>
      </c>
      <c r="BK1384" s="55" t="str">
        <f t="shared" si="298"/>
        <v/>
      </c>
      <c r="BL1384" s="55" t="str">
        <f t="shared" si="298"/>
        <v/>
      </c>
      <c r="BM1384" s="55" t="str">
        <f t="shared" si="298"/>
        <v/>
      </c>
      <c r="BN1384" s="55" t="str">
        <f t="shared" si="298"/>
        <v/>
      </c>
      <c r="BO1384" s="55" t="str">
        <f t="shared" si="298"/>
        <v/>
      </c>
      <c r="BP1384" s="55" t="str">
        <f t="shared" si="298"/>
        <v/>
      </c>
      <c r="BQ1384" s="55" t="str">
        <f t="shared" si="298"/>
        <v/>
      </c>
      <c r="BR1384" s="1" t="str">
        <f t="shared" si="287"/>
        <v>Base</v>
      </c>
      <c r="BS1384" s="1" t="str">
        <f t="shared" si="288"/>
        <v/>
      </c>
      <c r="BT1384" s="3">
        <f t="shared" si="289"/>
        <v>1</v>
      </c>
      <c r="BU1384" s="11">
        <f t="shared" si="290"/>
        <v>-0.94</v>
      </c>
      <c r="BV1384" s="11">
        <f t="shared" si="291"/>
        <v>-0.88</v>
      </c>
      <c r="BW1384" s="11">
        <f t="shared" si="292"/>
        <v>0</v>
      </c>
      <c r="BX1384" s="9">
        <f t="shared" si="293"/>
        <v>-0.94</v>
      </c>
      <c r="BY1384" s="9">
        <f t="shared" si="294"/>
        <v>-0.88</v>
      </c>
      <c r="BZ1384" s="9">
        <f t="shared" si="295"/>
        <v>2</v>
      </c>
    </row>
    <row r="1385" spans="1:78" ht="15.5" x14ac:dyDescent="0.35">
      <c r="A1385"/>
      <c r="B1385"/>
      <c r="C1385"/>
      <c r="D1385"/>
      <c r="E1385"/>
      <c r="F1385"/>
      <c r="G1385"/>
      <c r="H1385"/>
      <c r="I1385"/>
      <c r="J1385"/>
      <c r="K1385"/>
      <c r="L1385"/>
      <c r="M1385"/>
      <c r="N1385"/>
      <c r="O1385"/>
      <c r="P1385"/>
      <c r="Q1385"/>
      <c r="R1385"/>
      <c r="S1385"/>
      <c r="T1385"/>
      <c r="U1385"/>
      <c r="V1385"/>
      <c r="W1385"/>
      <c r="X1385"/>
      <c r="Y1385"/>
      <c r="Z1385"/>
      <c r="AA1385"/>
      <c r="AB1385"/>
      <c r="AC1385"/>
      <c r="AD1385"/>
      <c r="AE1385"/>
      <c r="AF1385"/>
      <c r="AG1385"/>
      <c r="AH1385"/>
      <c r="AI1385"/>
      <c r="AJ1385"/>
      <c r="AK1385"/>
      <c r="AL1385"/>
      <c r="AM1385"/>
      <c r="AN1385"/>
      <c r="AO1385"/>
      <c r="AP1385"/>
      <c r="AQ1385"/>
      <c r="AR1385"/>
      <c r="AS1385"/>
      <c r="AT1385" s="12">
        <f>VLOOKUP($BR1385,Tables!$D$14:$I$27,2,FALSE)*W1385</f>
        <v>0</v>
      </c>
      <c r="AU1385" s="12">
        <f>VLOOKUP($BR1385,Tables!$D$14:$I$24,3,FALSE)</f>
        <v>0</v>
      </c>
      <c r="AV1385" s="12">
        <f>VLOOKUP($BR1385,Tables!$D$14:$I$24,4,FALSE)*W1385</f>
        <v>0</v>
      </c>
      <c r="AW1385" s="12">
        <f>VLOOKUP($BR1385,Tables!$D$14:$I$24,5,FALSE)*W1385</f>
        <v>0</v>
      </c>
      <c r="AX1385">
        <f>IF(ISERROR(VLOOKUP(V1385,Tables!$A$2:$B$27,2,FALSE))=TRUE,0,VLOOKUP(V1385,Tables!$A$2:$B$27,2,FALSE))*VLOOKUP(BR1385,Tables!$D$14:$J$24,7,FALSE)</f>
        <v>0</v>
      </c>
      <c r="AY1385">
        <f>IF(ISERROR(VLOOKUP(BS1385,Tables!$A$2:$B$31,2,FALSE))=TRUE,0,VLOOKUP(BS1385,Tables!$A$2:$B$31,2,FALSE))</f>
        <v>0</v>
      </c>
      <c r="AZ1385" s="12">
        <f>VLOOKUP($BR1385,Tables!$D$14:$K$24,8,FALSE)</f>
        <v>0</v>
      </c>
      <c r="BA1385" s="12">
        <f>IF(OR(BR1385="T150",BR1385="HYBT150"),W1385*Tables!$L$23,0)</f>
        <v>0</v>
      </c>
      <c r="BB1385" s="12">
        <f>IF(OR(BR1385="T200",BR1385="HYBT200"),W1385*Tables!$E$24,0)</f>
        <v>0</v>
      </c>
      <c r="BC1385" s="14">
        <f t="shared" si="286"/>
        <v>0</v>
      </c>
      <c r="BD1385" s="55" t="str">
        <f t="shared" si="298"/>
        <v/>
      </c>
      <c r="BE1385" s="55" t="str">
        <f t="shared" si="298"/>
        <v/>
      </c>
      <c r="BF1385" s="55" t="str">
        <f t="shared" si="298"/>
        <v/>
      </c>
      <c r="BG1385" s="55" t="str">
        <f t="shared" si="298"/>
        <v/>
      </c>
      <c r="BH1385" s="55" t="str">
        <f t="shared" si="298"/>
        <v/>
      </c>
      <c r="BI1385" s="55" t="str">
        <f t="shared" si="298"/>
        <v/>
      </c>
      <c r="BJ1385" s="55" t="str">
        <f t="shared" si="298"/>
        <v/>
      </c>
      <c r="BK1385" s="55" t="str">
        <f t="shared" si="298"/>
        <v/>
      </c>
      <c r="BL1385" s="55" t="str">
        <f t="shared" si="298"/>
        <v/>
      </c>
      <c r="BM1385" s="55" t="str">
        <f t="shared" si="298"/>
        <v/>
      </c>
      <c r="BN1385" s="55" t="str">
        <f t="shared" si="298"/>
        <v/>
      </c>
      <c r="BO1385" s="55" t="str">
        <f t="shared" si="298"/>
        <v/>
      </c>
      <c r="BP1385" s="55" t="str">
        <f t="shared" si="298"/>
        <v/>
      </c>
      <c r="BQ1385" s="55" t="str">
        <f t="shared" si="298"/>
        <v/>
      </c>
      <c r="BR1385" s="1" t="str">
        <f t="shared" si="287"/>
        <v>Base</v>
      </c>
      <c r="BS1385" s="1" t="str">
        <f t="shared" si="288"/>
        <v/>
      </c>
      <c r="BT1385" s="3">
        <f t="shared" si="289"/>
        <v>1</v>
      </c>
      <c r="BU1385" s="11">
        <f t="shared" si="290"/>
        <v>-0.94</v>
      </c>
      <c r="BV1385" s="11">
        <f t="shared" si="291"/>
        <v>-0.88</v>
      </c>
      <c r="BW1385" s="11">
        <f t="shared" si="292"/>
        <v>0</v>
      </c>
      <c r="BX1385" s="9">
        <f t="shared" si="293"/>
        <v>-0.94</v>
      </c>
      <c r="BY1385" s="9">
        <f t="shared" si="294"/>
        <v>-0.88</v>
      </c>
      <c r="BZ1385" s="9">
        <f t="shared" si="295"/>
        <v>2</v>
      </c>
    </row>
    <row r="1386" spans="1:78" ht="15.5" x14ac:dyDescent="0.35">
      <c r="A1386"/>
      <c r="B1386"/>
      <c r="C1386"/>
      <c r="D1386"/>
      <c r="E1386"/>
      <c r="F1386"/>
      <c r="G1386"/>
      <c r="H1386"/>
      <c r="I1386"/>
      <c r="J1386"/>
      <c r="K1386"/>
      <c r="L1386"/>
      <c r="M1386"/>
      <c r="N1386"/>
      <c r="O1386"/>
      <c r="P1386"/>
      <c r="Q1386"/>
      <c r="R1386"/>
      <c r="S1386"/>
      <c r="T1386"/>
      <c r="U1386"/>
      <c r="V1386"/>
      <c r="W1386"/>
      <c r="X1386"/>
      <c r="Y1386"/>
      <c r="Z1386"/>
      <c r="AA1386"/>
      <c r="AB1386"/>
      <c r="AC1386"/>
      <c r="AD1386"/>
      <c r="AE1386"/>
      <c r="AF1386"/>
      <c r="AG1386"/>
      <c r="AH1386"/>
      <c r="AI1386"/>
      <c r="AJ1386"/>
      <c r="AK1386"/>
      <c r="AL1386"/>
      <c r="AM1386"/>
      <c r="AN1386"/>
      <c r="AO1386"/>
      <c r="AP1386"/>
      <c r="AQ1386"/>
      <c r="AR1386"/>
      <c r="AS1386"/>
      <c r="AT1386" s="12">
        <f>VLOOKUP($BR1386,Tables!$D$14:$I$27,2,FALSE)*W1386</f>
        <v>0</v>
      </c>
      <c r="AU1386" s="12">
        <f>VLOOKUP($BR1386,Tables!$D$14:$I$24,3,FALSE)</f>
        <v>0</v>
      </c>
      <c r="AV1386" s="12">
        <f>VLOOKUP($BR1386,Tables!$D$14:$I$24,4,FALSE)*W1386</f>
        <v>0</v>
      </c>
      <c r="AW1386" s="12">
        <f>VLOOKUP($BR1386,Tables!$D$14:$I$24,5,FALSE)*W1386</f>
        <v>0</v>
      </c>
      <c r="AX1386">
        <f>IF(ISERROR(VLOOKUP(V1386,Tables!$A$2:$B$27,2,FALSE))=TRUE,0,VLOOKUP(V1386,Tables!$A$2:$B$27,2,FALSE))*VLOOKUP(BR1386,Tables!$D$14:$J$24,7,FALSE)</f>
        <v>0</v>
      </c>
      <c r="AY1386">
        <f>IF(ISERROR(VLOOKUP(BS1386,Tables!$A$2:$B$31,2,FALSE))=TRUE,0,VLOOKUP(BS1386,Tables!$A$2:$B$31,2,FALSE))</f>
        <v>0</v>
      </c>
      <c r="AZ1386" s="12">
        <f>VLOOKUP($BR1386,Tables!$D$14:$K$24,8,FALSE)</f>
        <v>0</v>
      </c>
      <c r="BA1386" s="12">
        <f>IF(OR(BR1386="T150",BR1386="HYBT150"),W1386*Tables!$L$23,0)</f>
        <v>0</v>
      </c>
      <c r="BB1386" s="12">
        <f>IF(OR(BR1386="T200",BR1386="HYBT200"),W1386*Tables!$E$24,0)</f>
        <v>0</v>
      </c>
      <c r="BC1386" s="14">
        <f t="shared" si="286"/>
        <v>0</v>
      </c>
      <c r="BD1386" s="55" t="str">
        <f t="shared" si="298"/>
        <v/>
      </c>
      <c r="BE1386" s="55" t="str">
        <f t="shared" si="298"/>
        <v/>
      </c>
      <c r="BF1386" s="55" t="str">
        <f t="shared" si="298"/>
        <v/>
      </c>
      <c r="BG1386" s="55" t="str">
        <f t="shared" si="298"/>
        <v/>
      </c>
      <c r="BH1386" s="55" t="str">
        <f t="shared" si="298"/>
        <v/>
      </c>
      <c r="BI1386" s="55" t="str">
        <f t="shared" si="298"/>
        <v/>
      </c>
      <c r="BJ1386" s="55" t="str">
        <f t="shared" si="298"/>
        <v/>
      </c>
      <c r="BK1386" s="55" t="str">
        <f t="shared" si="298"/>
        <v/>
      </c>
      <c r="BL1386" s="55" t="str">
        <f t="shared" si="298"/>
        <v/>
      </c>
      <c r="BM1386" s="55" t="str">
        <f t="shared" si="298"/>
        <v/>
      </c>
      <c r="BN1386" s="55" t="str">
        <f t="shared" si="298"/>
        <v/>
      </c>
      <c r="BO1386" s="55" t="str">
        <f t="shared" si="298"/>
        <v/>
      </c>
      <c r="BP1386" s="55" t="str">
        <f t="shared" si="298"/>
        <v/>
      </c>
      <c r="BQ1386" s="55" t="str">
        <f t="shared" si="298"/>
        <v/>
      </c>
      <c r="BR1386" s="1" t="str">
        <f t="shared" si="287"/>
        <v>Base</v>
      </c>
      <c r="BS1386" s="1" t="str">
        <f t="shared" si="288"/>
        <v/>
      </c>
      <c r="BT1386" s="3">
        <f t="shared" si="289"/>
        <v>1</v>
      </c>
      <c r="BU1386" s="11">
        <f t="shared" si="290"/>
        <v>-0.94</v>
      </c>
      <c r="BV1386" s="11">
        <f t="shared" si="291"/>
        <v>-0.88</v>
      </c>
      <c r="BW1386" s="11">
        <f t="shared" si="292"/>
        <v>0</v>
      </c>
      <c r="BX1386" s="9">
        <f t="shared" si="293"/>
        <v>-0.94</v>
      </c>
      <c r="BY1386" s="9">
        <f t="shared" si="294"/>
        <v>-0.88</v>
      </c>
      <c r="BZ1386" s="9">
        <f t="shared" si="295"/>
        <v>2</v>
      </c>
    </row>
    <row r="1387" spans="1:78" ht="15.5" x14ac:dyDescent="0.35">
      <c r="A1387"/>
      <c r="B1387"/>
      <c r="C1387"/>
      <c r="D1387"/>
      <c r="E1387"/>
      <c r="F1387"/>
      <c r="G1387"/>
      <c r="H1387"/>
      <c r="I1387"/>
      <c r="J1387"/>
      <c r="K1387"/>
      <c r="L1387"/>
      <c r="M1387"/>
      <c r="N1387"/>
      <c r="O1387"/>
      <c r="P1387"/>
      <c r="Q1387"/>
      <c r="R1387"/>
      <c r="S1387"/>
      <c r="T1387"/>
      <c r="U1387"/>
      <c r="V1387"/>
      <c r="W1387"/>
      <c r="X1387"/>
      <c r="Y1387"/>
      <c r="Z1387"/>
      <c r="AA1387"/>
      <c r="AB1387"/>
      <c r="AC1387"/>
      <c r="AD1387"/>
      <c r="AE1387"/>
      <c r="AF1387"/>
      <c r="AG1387"/>
      <c r="AH1387"/>
      <c r="AI1387"/>
      <c r="AJ1387"/>
      <c r="AK1387"/>
      <c r="AL1387"/>
      <c r="AM1387"/>
      <c r="AN1387"/>
      <c r="AO1387"/>
      <c r="AP1387"/>
      <c r="AQ1387"/>
      <c r="AR1387"/>
      <c r="AS1387"/>
      <c r="AT1387" s="12">
        <f>VLOOKUP($BR1387,Tables!$D$14:$I$27,2,FALSE)*W1387</f>
        <v>0</v>
      </c>
      <c r="AU1387" s="12">
        <f>VLOOKUP($BR1387,Tables!$D$14:$I$24,3,FALSE)</f>
        <v>0</v>
      </c>
      <c r="AV1387" s="12">
        <f>VLOOKUP($BR1387,Tables!$D$14:$I$24,4,FALSE)*W1387</f>
        <v>0</v>
      </c>
      <c r="AW1387" s="12">
        <f>VLOOKUP($BR1387,Tables!$D$14:$I$24,5,FALSE)*W1387</f>
        <v>0</v>
      </c>
      <c r="AX1387">
        <f>IF(ISERROR(VLOOKUP(V1387,Tables!$A$2:$B$27,2,FALSE))=TRUE,0,VLOOKUP(V1387,Tables!$A$2:$B$27,2,FALSE))*VLOOKUP(BR1387,Tables!$D$14:$J$24,7,FALSE)</f>
        <v>0</v>
      </c>
      <c r="AY1387">
        <f>IF(ISERROR(VLOOKUP(BS1387,Tables!$A$2:$B$31,2,FALSE))=TRUE,0,VLOOKUP(BS1387,Tables!$A$2:$B$31,2,FALSE))</f>
        <v>0</v>
      </c>
      <c r="AZ1387" s="12">
        <f>VLOOKUP($BR1387,Tables!$D$14:$K$24,8,FALSE)</f>
        <v>0</v>
      </c>
      <c r="BA1387" s="12">
        <f>IF(OR(BR1387="T150",BR1387="HYBT150"),W1387*Tables!$L$23,0)</f>
        <v>0</v>
      </c>
      <c r="BB1387" s="12">
        <f>IF(OR(BR1387="T200",BR1387="HYBT200"),W1387*Tables!$E$24,0)</f>
        <v>0</v>
      </c>
      <c r="BC1387" s="14">
        <f t="shared" si="286"/>
        <v>0</v>
      </c>
      <c r="BD1387" s="55" t="str">
        <f t="shared" si="298"/>
        <v/>
      </c>
      <c r="BE1387" s="55" t="str">
        <f t="shared" si="298"/>
        <v/>
      </c>
      <c r="BF1387" s="55" t="str">
        <f t="shared" si="298"/>
        <v/>
      </c>
      <c r="BG1387" s="55" t="str">
        <f t="shared" si="298"/>
        <v/>
      </c>
      <c r="BH1387" s="55" t="str">
        <f t="shared" si="298"/>
        <v/>
      </c>
      <c r="BI1387" s="55" t="str">
        <f t="shared" si="298"/>
        <v/>
      </c>
      <c r="BJ1387" s="55" t="str">
        <f t="shared" si="298"/>
        <v/>
      </c>
      <c r="BK1387" s="55" t="str">
        <f t="shared" si="298"/>
        <v/>
      </c>
      <c r="BL1387" s="55" t="str">
        <f t="shared" si="298"/>
        <v/>
      </c>
      <c r="BM1387" s="55" t="str">
        <f t="shared" si="298"/>
        <v/>
      </c>
      <c r="BN1387" s="55" t="str">
        <f t="shared" si="298"/>
        <v/>
      </c>
      <c r="BO1387" s="55" t="str">
        <f t="shared" si="298"/>
        <v/>
      </c>
      <c r="BP1387" s="55" t="str">
        <f t="shared" si="298"/>
        <v/>
      </c>
      <c r="BQ1387" s="55" t="str">
        <f t="shared" si="298"/>
        <v/>
      </c>
      <c r="BR1387" s="1" t="str">
        <f t="shared" si="287"/>
        <v>Base</v>
      </c>
      <c r="BS1387" s="1" t="str">
        <f t="shared" si="288"/>
        <v/>
      </c>
      <c r="BT1387" s="3">
        <f t="shared" si="289"/>
        <v>1</v>
      </c>
      <c r="BU1387" s="11">
        <f t="shared" si="290"/>
        <v>-0.94</v>
      </c>
      <c r="BV1387" s="11">
        <f t="shared" si="291"/>
        <v>-0.88</v>
      </c>
      <c r="BW1387" s="11">
        <f t="shared" si="292"/>
        <v>0</v>
      </c>
      <c r="BX1387" s="9">
        <f t="shared" si="293"/>
        <v>-0.94</v>
      </c>
      <c r="BY1387" s="9">
        <f t="shared" si="294"/>
        <v>-0.88</v>
      </c>
      <c r="BZ1387" s="9">
        <f t="shared" si="295"/>
        <v>2</v>
      </c>
    </row>
    <row r="1388" spans="1:78" ht="15.5" x14ac:dyDescent="0.35">
      <c r="A1388"/>
      <c r="B1388"/>
      <c r="C1388"/>
      <c r="D1388"/>
      <c r="E1388"/>
      <c r="F1388"/>
      <c r="G1388"/>
      <c r="H1388"/>
      <c r="I1388"/>
      <c r="J1388"/>
      <c r="K1388"/>
      <c r="L1388"/>
      <c r="M1388"/>
      <c r="N1388"/>
      <c r="O1388"/>
      <c r="P1388"/>
      <c r="Q1388"/>
      <c r="R1388"/>
      <c r="S1388"/>
      <c r="T1388"/>
      <c r="U1388"/>
      <c r="V1388"/>
      <c r="W1388"/>
      <c r="X1388"/>
      <c r="Y1388"/>
      <c r="Z1388"/>
      <c r="AA1388"/>
      <c r="AB1388"/>
      <c r="AC1388"/>
      <c r="AD1388"/>
      <c r="AE1388"/>
      <c r="AF1388"/>
      <c r="AG1388"/>
      <c r="AH1388"/>
      <c r="AI1388"/>
      <c r="AJ1388"/>
      <c r="AK1388"/>
      <c r="AL1388"/>
      <c r="AM1388"/>
      <c r="AN1388"/>
      <c r="AO1388"/>
      <c r="AP1388"/>
      <c r="AQ1388"/>
      <c r="AR1388"/>
      <c r="AS1388"/>
      <c r="AT1388" s="12">
        <f>VLOOKUP($BR1388,Tables!$D$14:$I$27,2,FALSE)*W1388</f>
        <v>0</v>
      </c>
      <c r="AU1388" s="12">
        <f>VLOOKUP($BR1388,Tables!$D$14:$I$24,3,FALSE)</f>
        <v>0</v>
      </c>
      <c r="AV1388" s="12">
        <f>VLOOKUP($BR1388,Tables!$D$14:$I$24,4,FALSE)*W1388</f>
        <v>0</v>
      </c>
      <c r="AW1388" s="12">
        <f>VLOOKUP($BR1388,Tables!$D$14:$I$24,5,FALSE)*W1388</f>
        <v>0</v>
      </c>
      <c r="AX1388">
        <f>IF(ISERROR(VLOOKUP(V1388,Tables!$A$2:$B$27,2,FALSE))=TRUE,0,VLOOKUP(V1388,Tables!$A$2:$B$27,2,FALSE))*VLOOKUP(BR1388,Tables!$D$14:$J$24,7,FALSE)</f>
        <v>0</v>
      </c>
      <c r="AY1388">
        <f>IF(ISERROR(VLOOKUP(BS1388,Tables!$A$2:$B$31,2,FALSE))=TRUE,0,VLOOKUP(BS1388,Tables!$A$2:$B$31,2,FALSE))</f>
        <v>0</v>
      </c>
      <c r="AZ1388" s="12">
        <f>VLOOKUP($BR1388,Tables!$D$14:$K$24,8,FALSE)</f>
        <v>0</v>
      </c>
      <c r="BA1388" s="12">
        <f>IF(OR(BR1388="T150",BR1388="HYBT150"),W1388*Tables!$L$23,0)</f>
        <v>0</v>
      </c>
      <c r="BB1388" s="12">
        <f>IF(OR(BR1388="T200",BR1388="HYBT200"),W1388*Tables!$E$24,0)</f>
        <v>0</v>
      </c>
      <c r="BC1388" s="14">
        <f t="shared" si="286"/>
        <v>0</v>
      </c>
      <c r="BD1388" s="55" t="str">
        <f t="shared" si="298"/>
        <v/>
      </c>
      <c r="BE1388" s="55" t="str">
        <f t="shared" si="298"/>
        <v/>
      </c>
      <c r="BF1388" s="55" t="str">
        <f t="shared" si="298"/>
        <v/>
      </c>
      <c r="BG1388" s="55" t="str">
        <f t="shared" si="298"/>
        <v/>
      </c>
      <c r="BH1388" s="55" t="str">
        <f t="shared" si="298"/>
        <v/>
      </c>
      <c r="BI1388" s="55" t="str">
        <f t="shared" si="298"/>
        <v/>
      </c>
      <c r="BJ1388" s="55" t="str">
        <f t="shared" si="298"/>
        <v/>
      </c>
      <c r="BK1388" s="55" t="str">
        <f t="shared" si="298"/>
        <v/>
      </c>
      <c r="BL1388" s="55" t="str">
        <f t="shared" si="298"/>
        <v/>
      </c>
      <c r="BM1388" s="55" t="str">
        <f t="shared" si="298"/>
        <v/>
      </c>
      <c r="BN1388" s="55" t="str">
        <f t="shared" si="298"/>
        <v/>
      </c>
      <c r="BO1388" s="55" t="str">
        <f t="shared" si="298"/>
        <v/>
      </c>
      <c r="BP1388" s="55" t="str">
        <f t="shared" si="298"/>
        <v/>
      </c>
      <c r="BQ1388" s="55" t="str">
        <f t="shared" si="298"/>
        <v/>
      </c>
      <c r="BR1388" s="1" t="str">
        <f t="shared" si="287"/>
        <v>Base</v>
      </c>
      <c r="BS1388" s="1" t="str">
        <f t="shared" si="288"/>
        <v/>
      </c>
      <c r="BT1388" s="3">
        <f t="shared" si="289"/>
        <v>1</v>
      </c>
      <c r="BU1388" s="11">
        <f t="shared" si="290"/>
        <v>-0.94</v>
      </c>
      <c r="BV1388" s="11">
        <f t="shared" si="291"/>
        <v>-0.88</v>
      </c>
      <c r="BW1388" s="11">
        <f t="shared" si="292"/>
        <v>0</v>
      </c>
      <c r="BX1388" s="9">
        <f t="shared" si="293"/>
        <v>-0.94</v>
      </c>
      <c r="BY1388" s="9">
        <f t="shared" si="294"/>
        <v>-0.88</v>
      </c>
      <c r="BZ1388" s="9">
        <f t="shared" si="295"/>
        <v>2</v>
      </c>
    </row>
    <row r="1389" spans="1:78" ht="15.5" x14ac:dyDescent="0.35">
      <c r="A1389"/>
      <c r="B1389"/>
      <c r="C1389"/>
      <c r="D1389"/>
      <c r="E1389"/>
      <c r="F1389"/>
      <c r="G1389"/>
      <c r="H1389"/>
      <c r="I1389"/>
      <c r="J1389"/>
      <c r="K1389"/>
      <c r="L1389"/>
      <c r="M1389"/>
      <c r="N1389"/>
      <c r="O1389"/>
      <c r="P1389"/>
      <c r="Q1389"/>
      <c r="R1389"/>
      <c r="S1389"/>
      <c r="T1389"/>
      <c r="U1389"/>
      <c r="V1389"/>
      <c r="W1389"/>
      <c r="X1389"/>
      <c r="Y1389"/>
      <c r="Z1389"/>
      <c r="AA1389"/>
      <c r="AB1389"/>
      <c r="AC1389"/>
      <c r="AD1389"/>
      <c r="AE1389"/>
      <c r="AF1389"/>
      <c r="AG1389"/>
      <c r="AH1389"/>
      <c r="AI1389"/>
      <c r="AJ1389"/>
      <c r="AK1389"/>
      <c r="AL1389"/>
      <c r="AM1389"/>
      <c r="AN1389"/>
      <c r="AO1389"/>
      <c r="AP1389"/>
      <c r="AQ1389"/>
      <c r="AR1389"/>
      <c r="AS1389"/>
      <c r="AT1389" s="12">
        <f>VLOOKUP($BR1389,Tables!$D$14:$I$27,2,FALSE)*W1389</f>
        <v>0</v>
      </c>
      <c r="AU1389" s="12">
        <f>VLOOKUP($BR1389,Tables!$D$14:$I$24,3,FALSE)</f>
        <v>0</v>
      </c>
      <c r="AV1389" s="12">
        <f>VLOOKUP($BR1389,Tables!$D$14:$I$24,4,FALSE)*W1389</f>
        <v>0</v>
      </c>
      <c r="AW1389" s="12">
        <f>VLOOKUP($BR1389,Tables!$D$14:$I$24,5,FALSE)*W1389</f>
        <v>0</v>
      </c>
      <c r="AX1389">
        <f>IF(ISERROR(VLOOKUP(V1389,Tables!$A$2:$B$27,2,FALSE))=TRUE,0,VLOOKUP(V1389,Tables!$A$2:$B$27,2,FALSE))*VLOOKUP(BR1389,Tables!$D$14:$J$24,7,FALSE)</f>
        <v>0</v>
      </c>
      <c r="AY1389">
        <f>IF(ISERROR(VLOOKUP(BS1389,Tables!$A$2:$B$31,2,FALSE))=TRUE,0,VLOOKUP(BS1389,Tables!$A$2:$B$31,2,FALSE))</f>
        <v>0</v>
      </c>
      <c r="AZ1389" s="12">
        <f>VLOOKUP($BR1389,Tables!$D$14:$K$24,8,FALSE)</f>
        <v>0</v>
      </c>
      <c r="BA1389" s="12">
        <f>IF(OR(BR1389="T150",BR1389="HYBT150"),W1389*Tables!$L$23,0)</f>
        <v>0</v>
      </c>
      <c r="BB1389" s="12">
        <f>IF(OR(BR1389="T200",BR1389="HYBT200"),W1389*Tables!$E$24,0)</f>
        <v>0</v>
      </c>
      <c r="BC1389" s="14">
        <f t="shared" si="286"/>
        <v>0</v>
      </c>
      <c r="BD1389" s="55" t="str">
        <f t="shared" si="298"/>
        <v/>
      </c>
      <c r="BE1389" s="55" t="str">
        <f t="shared" si="298"/>
        <v/>
      </c>
      <c r="BF1389" s="55" t="str">
        <f t="shared" si="298"/>
        <v/>
      </c>
      <c r="BG1389" s="55" t="str">
        <f t="shared" si="298"/>
        <v/>
      </c>
      <c r="BH1389" s="55" t="str">
        <f t="shared" si="298"/>
        <v/>
      </c>
      <c r="BI1389" s="55" t="str">
        <f t="shared" si="298"/>
        <v/>
      </c>
      <c r="BJ1389" s="55" t="str">
        <f t="shared" si="298"/>
        <v/>
      </c>
      <c r="BK1389" s="55" t="str">
        <f t="shared" si="298"/>
        <v/>
      </c>
      <c r="BL1389" s="55" t="str">
        <f t="shared" si="298"/>
        <v/>
      </c>
      <c r="BM1389" s="55" t="str">
        <f t="shared" si="298"/>
        <v/>
      </c>
      <c r="BN1389" s="55" t="str">
        <f t="shared" si="298"/>
        <v/>
      </c>
      <c r="BO1389" s="55" t="str">
        <f t="shared" si="298"/>
        <v/>
      </c>
      <c r="BP1389" s="55" t="str">
        <f t="shared" si="298"/>
        <v/>
      </c>
      <c r="BQ1389" s="55" t="str">
        <f t="shared" si="298"/>
        <v/>
      </c>
      <c r="BR1389" s="1" t="str">
        <f t="shared" si="287"/>
        <v>Base</v>
      </c>
      <c r="BS1389" s="1" t="str">
        <f t="shared" si="288"/>
        <v/>
      </c>
      <c r="BT1389" s="3">
        <f t="shared" si="289"/>
        <v>1</v>
      </c>
      <c r="BU1389" s="11">
        <f t="shared" si="290"/>
        <v>-0.94</v>
      </c>
      <c r="BV1389" s="11">
        <f t="shared" si="291"/>
        <v>-0.88</v>
      </c>
      <c r="BW1389" s="11">
        <f t="shared" si="292"/>
        <v>0</v>
      </c>
      <c r="BX1389" s="9">
        <f t="shared" si="293"/>
        <v>-0.94</v>
      </c>
      <c r="BY1389" s="9">
        <f t="shared" si="294"/>
        <v>-0.88</v>
      </c>
      <c r="BZ1389" s="9">
        <f t="shared" si="295"/>
        <v>2</v>
      </c>
    </row>
    <row r="1390" spans="1:78" ht="15.5" x14ac:dyDescent="0.35">
      <c r="A1390"/>
      <c r="B1390"/>
      <c r="C1390"/>
      <c r="D1390"/>
      <c r="E1390"/>
      <c r="F1390"/>
      <c r="G1390"/>
      <c r="H1390"/>
      <c r="I1390"/>
      <c r="J1390"/>
      <c r="K1390"/>
      <c r="L1390"/>
      <c r="M1390"/>
      <c r="N1390"/>
      <c r="O1390"/>
      <c r="P1390"/>
      <c r="Q1390"/>
      <c r="R1390"/>
      <c r="S1390"/>
      <c r="T1390"/>
      <c r="U1390"/>
      <c r="V1390"/>
      <c r="W1390"/>
      <c r="X1390"/>
      <c r="Y1390"/>
      <c r="Z1390"/>
      <c r="AA1390"/>
      <c r="AB1390"/>
      <c r="AC1390"/>
      <c r="AD1390"/>
      <c r="AE1390"/>
      <c r="AF1390"/>
      <c r="AG1390"/>
      <c r="AH1390"/>
      <c r="AI1390"/>
      <c r="AJ1390"/>
      <c r="AK1390"/>
      <c r="AL1390"/>
      <c r="AM1390"/>
      <c r="AN1390"/>
      <c r="AO1390"/>
      <c r="AP1390"/>
      <c r="AQ1390"/>
      <c r="AR1390"/>
      <c r="AS1390"/>
      <c r="AT1390" s="12">
        <f>VLOOKUP($BR1390,Tables!$D$14:$I$27,2,FALSE)*W1390</f>
        <v>0</v>
      </c>
      <c r="AU1390" s="12">
        <f>VLOOKUP($BR1390,Tables!$D$14:$I$24,3,FALSE)</f>
        <v>0</v>
      </c>
      <c r="AV1390" s="12">
        <f>VLOOKUP($BR1390,Tables!$D$14:$I$24,4,FALSE)*W1390</f>
        <v>0</v>
      </c>
      <c r="AW1390" s="12">
        <f>VLOOKUP($BR1390,Tables!$D$14:$I$24,5,FALSE)*W1390</f>
        <v>0</v>
      </c>
      <c r="AX1390">
        <f>IF(ISERROR(VLOOKUP(V1390,Tables!$A$2:$B$27,2,FALSE))=TRUE,0,VLOOKUP(V1390,Tables!$A$2:$B$27,2,FALSE))*VLOOKUP(BR1390,Tables!$D$14:$J$24,7,FALSE)</f>
        <v>0</v>
      </c>
      <c r="AY1390">
        <f>IF(ISERROR(VLOOKUP(BS1390,Tables!$A$2:$B$31,2,FALSE))=TRUE,0,VLOOKUP(BS1390,Tables!$A$2:$B$31,2,FALSE))</f>
        <v>0</v>
      </c>
      <c r="AZ1390" s="12">
        <f>VLOOKUP($BR1390,Tables!$D$14:$K$24,8,FALSE)</f>
        <v>0</v>
      </c>
      <c r="BA1390" s="12">
        <f>IF(OR(BR1390="T150",BR1390="HYBT150"),W1390*Tables!$L$23,0)</f>
        <v>0</v>
      </c>
      <c r="BB1390" s="12">
        <f>IF(OR(BR1390="T200",BR1390="HYBT200"),W1390*Tables!$E$24,0)</f>
        <v>0</v>
      </c>
      <c r="BC1390" s="14">
        <f t="shared" si="286"/>
        <v>0</v>
      </c>
      <c r="BD1390" s="55" t="str">
        <f t="shared" si="298"/>
        <v/>
      </c>
      <c r="BE1390" s="55" t="str">
        <f t="shared" si="298"/>
        <v/>
      </c>
      <c r="BF1390" s="55" t="str">
        <f t="shared" si="298"/>
        <v/>
      </c>
      <c r="BG1390" s="55" t="str">
        <f t="shared" si="298"/>
        <v/>
      </c>
      <c r="BH1390" s="55" t="str">
        <f t="shared" si="298"/>
        <v/>
      </c>
      <c r="BI1390" s="55" t="str">
        <f t="shared" si="298"/>
        <v/>
      </c>
      <c r="BJ1390" s="55" t="str">
        <f t="shared" si="298"/>
        <v/>
      </c>
      <c r="BK1390" s="55" t="str">
        <f t="shared" si="298"/>
        <v/>
      </c>
      <c r="BL1390" s="55" t="str">
        <f t="shared" si="298"/>
        <v/>
      </c>
      <c r="BM1390" s="55" t="str">
        <f t="shared" si="298"/>
        <v/>
      </c>
      <c r="BN1390" s="55" t="str">
        <f t="shared" si="298"/>
        <v/>
      </c>
      <c r="BO1390" s="55" t="str">
        <f t="shared" si="298"/>
        <v/>
      </c>
      <c r="BP1390" s="55" t="str">
        <f t="shared" si="298"/>
        <v/>
      </c>
      <c r="BQ1390" s="55" t="str">
        <f t="shared" si="298"/>
        <v/>
      </c>
      <c r="BR1390" s="1" t="str">
        <f t="shared" si="287"/>
        <v>Base</v>
      </c>
      <c r="BS1390" s="1" t="str">
        <f t="shared" si="288"/>
        <v/>
      </c>
      <c r="BT1390" s="3">
        <f t="shared" si="289"/>
        <v>1</v>
      </c>
      <c r="BU1390" s="11">
        <f t="shared" si="290"/>
        <v>-0.94</v>
      </c>
      <c r="BV1390" s="11">
        <f t="shared" si="291"/>
        <v>-0.88</v>
      </c>
      <c r="BW1390" s="11">
        <f t="shared" si="292"/>
        <v>0</v>
      </c>
      <c r="BX1390" s="9">
        <f t="shared" si="293"/>
        <v>-0.94</v>
      </c>
      <c r="BY1390" s="9">
        <f t="shared" si="294"/>
        <v>-0.88</v>
      </c>
      <c r="BZ1390" s="9">
        <f t="shared" si="295"/>
        <v>2</v>
      </c>
    </row>
    <row r="1391" spans="1:78" ht="15.5" x14ac:dyDescent="0.35">
      <c r="A1391"/>
      <c r="B1391"/>
      <c r="C1391"/>
      <c r="D1391"/>
      <c r="E1391"/>
      <c r="F1391"/>
      <c r="G1391"/>
      <c r="H1391"/>
      <c r="I1391"/>
      <c r="J1391"/>
      <c r="K1391"/>
      <c r="L1391"/>
      <c r="M1391"/>
      <c r="N1391"/>
      <c r="O1391"/>
      <c r="P1391"/>
      <c r="Q1391"/>
      <c r="R1391"/>
      <c r="S1391"/>
      <c r="T1391"/>
      <c r="U1391"/>
      <c r="V1391"/>
      <c r="W1391"/>
      <c r="X1391"/>
      <c r="Y1391"/>
      <c r="Z1391"/>
      <c r="AA1391"/>
      <c r="AB1391"/>
      <c r="AC1391"/>
      <c r="AD1391"/>
      <c r="AE1391"/>
      <c r="AF1391"/>
      <c r="AG1391"/>
      <c r="AH1391"/>
      <c r="AI1391"/>
      <c r="AJ1391"/>
      <c r="AK1391"/>
      <c r="AL1391"/>
      <c r="AM1391"/>
      <c r="AN1391"/>
      <c r="AO1391"/>
      <c r="AP1391"/>
      <c r="AQ1391"/>
      <c r="AR1391"/>
      <c r="AS1391"/>
      <c r="AT1391" s="12">
        <f>VLOOKUP($BR1391,Tables!$D$14:$I$27,2,FALSE)*W1391</f>
        <v>0</v>
      </c>
      <c r="AU1391" s="12">
        <f>VLOOKUP($BR1391,Tables!$D$14:$I$24,3,FALSE)</f>
        <v>0</v>
      </c>
      <c r="AV1391" s="12">
        <f>VLOOKUP($BR1391,Tables!$D$14:$I$24,4,FALSE)*W1391</f>
        <v>0</v>
      </c>
      <c r="AW1391" s="12">
        <f>VLOOKUP($BR1391,Tables!$D$14:$I$24,5,FALSE)*W1391</f>
        <v>0</v>
      </c>
      <c r="AX1391">
        <f>IF(ISERROR(VLOOKUP(V1391,Tables!$A$2:$B$27,2,FALSE))=TRUE,0,VLOOKUP(V1391,Tables!$A$2:$B$27,2,FALSE))*VLOOKUP(BR1391,Tables!$D$14:$J$24,7,FALSE)</f>
        <v>0</v>
      </c>
      <c r="AY1391">
        <f>IF(ISERROR(VLOOKUP(BS1391,Tables!$A$2:$B$31,2,FALSE))=TRUE,0,VLOOKUP(BS1391,Tables!$A$2:$B$31,2,FALSE))</f>
        <v>0</v>
      </c>
      <c r="AZ1391" s="12">
        <f>VLOOKUP($BR1391,Tables!$D$14:$K$24,8,FALSE)</f>
        <v>0</v>
      </c>
      <c r="BA1391" s="12">
        <f>IF(OR(BR1391="T150",BR1391="HYBT150"),W1391*Tables!$L$23,0)</f>
        <v>0</v>
      </c>
      <c r="BB1391" s="12">
        <f>IF(OR(BR1391="T200",BR1391="HYBT200"),W1391*Tables!$E$24,0)</f>
        <v>0</v>
      </c>
      <c r="BC1391" s="14">
        <f t="shared" si="286"/>
        <v>0</v>
      </c>
      <c r="BD1391" s="55" t="str">
        <f t="shared" si="298"/>
        <v/>
      </c>
      <c r="BE1391" s="55" t="str">
        <f t="shared" si="298"/>
        <v/>
      </c>
      <c r="BF1391" s="55" t="str">
        <f t="shared" si="298"/>
        <v/>
      </c>
      <c r="BG1391" s="55" t="str">
        <f t="shared" si="298"/>
        <v/>
      </c>
      <c r="BH1391" s="55" t="str">
        <f t="shared" si="298"/>
        <v/>
      </c>
      <c r="BI1391" s="55" t="str">
        <f t="shared" si="298"/>
        <v/>
      </c>
      <c r="BJ1391" s="55" t="str">
        <f t="shared" si="298"/>
        <v/>
      </c>
      <c r="BK1391" s="55" t="str">
        <f t="shared" si="298"/>
        <v/>
      </c>
      <c r="BL1391" s="55" t="str">
        <f t="shared" si="298"/>
        <v/>
      </c>
      <c r="BM1391" s="55" t="str">
        <f t="shared" si="298"/>
        <v/>
      </c>
      <c r="BN1391" s="55" t="str">
        <f t="shared" si="298"/>
        <v/>
      </c>
      <c r="BO1391" s="55" t="str">
        <f t="shared" si="298"/>
        <v/>
      </c>
      <c r="BP1391" s="55" t="str">
        <f t="shared" si="298"/>
        <v/>
      </c>
      <c r="BQ1391" s="55" t="str">
        <f t="shared" si="298"/>
        <v/>
      </c>
      <c r="BR1391" s="1" t="str">
        <f t="shared" si="287"/>
        <v>Base</v>
      </c>
      <c r="BS1391" s="1" t="str">
        <f t="shared" si="288"/>
        <v/>
      </c>
      <c r="BT1391" s="3">
        <f t="shared" si="289"/>
        <v>1</v>
      </c>
      <c r="BU1391" s="11">
        <f t="shared" si="290"/>
        <v>-0.94</v>
      </c>
      <c r="BV1391" s="11">
        <f t="shared" si="291"/>
        <v>-0.88</v>
      </c>
      <c r="BW1391" s="11">
        <f t="shared" si="292"/>
        <v>0</v>
      </c>
      <c r="BX1391" s="9">
        <f t="shared" si="293"/>
        <v>-0.94</v>
      </c>
      <c r="BY1391" s="9">
        <f t="shared" si="294"/>
        <v>-0.88</v>
      </c>
      <c r="BZ1391" s="9">
        <f t="shared" si="295"/>
        <v>2</v>
      </c>
    </row>
    <row r="1392" spans="1:78" ht="15.5" x14ac:dyDescent="0.35">
      <c r="A1392"/>
      <c r="B1392"/>
      <c r="C1392"/>
      <c r="D1392"/>
      <c r="E1392"/>
      <c r="F1392"/>
      <c r="G1392"/>
      <c r="H1392"/>
      <c r="I1392"/>
      <c r="J1392"/>
      <c r="K1392"/>
      <c r="L1392"/>
      <c r="M1392"/>
      <c r="N1392"/>
      <c r="O1392"/>
      <c r="P1392"/>
      <c r="Q1392"/>
      <c r="R1392"/>
      <c r="S1392"/>
      <c r="T1392"/>
      <c r="U1392"/>
      <c r="V1392"/>
      <c r="W1392"/>
      <c r="X1392"/>
      <c r="Y1392"/>
      <c r="Z1392"/>
      <c r="AA1392"/>
      <c r="AB1392"/>
      <c r="AC1392"/>
      <c r="AD1392"/>
      <c r="AE1392"/>
      <c r="AF1392"/>
      <c r="AG1392"/>
      <c r="AH1392"/>
      <c r="AI1392"/>
      <c r="AJ1392"/>
      <c r="AK1392"/>
      <c r="AL1392"/>
      <c r="AM1392"/>
      <c r="AN1392"/>
      <c r="AO1392"/>
      <c r="AP1392"/>
      <c r="AQ1392"/>
      <c r="AR1392"/>
      <c r="AS1392"/>
      <c r="AT1392" s="12">
        <f>VLOOKUP($BR1392,Tables!$D$14:$I$27,2,FALSE)*W1392</f>
        <v>0</v>
      </c>
      <c r="AU1392" s="12">
        <f>VLOOKUP($BR1392,Tables!$D$14:$I$24,3,FALSE)</f>
        <v>0</v>
      </c>
      <c r="AV1392" s="12">
        <f>VLOOKUP($BR1392,Tables!$D$14:$I$24,4,FALSE)*W1392</f>
        <v>0</v>
      </c>
      <c r="AW1392" s="12">
        <f>VLOOKUP($BR1392,Tables!$D$14:$I$24,5,FALSE)*W1392</f>
        <v>0</v>
      </c>
      <c r="AX1392">
        <f>IF(ISERROR(VLOOKUP(V1392,Tables!$A$2:$B$27,2,FALSE))=TRUE,0,VLOOKUP(V1392,Tables!$A$2:$B$27,2,FALSE))*VLOOKUP(BR1392,Tables!$D$14:$J$24,7,FALSE)</f>
        <v>0</v>
      </c>
      <c r="AY1392">
        <f>IF(ISERROR(VLOOKUP(BS1392,Tables!$A$2:$B$31,2,FALSE))=TRUE,0,VLOOKUP(BS1392,Tables!$A$2:$B$31,2,FALSE))</f>
        <v>0</v>
      </c>
      <c r="AZ1392" s="12">
        <f>VLOOKUP($BR1392,Tables!$D$14:$K$24,8,FALSE)</f>
        <v>0</v>
      </c>
      <c r="BA1392" s="12">
        <f>IF(OR(BR1392="T150",BR1392="HYBT150"),W1392*Tables!$L$23,0)</f>
        <v>0</v>
      </c>
      <c r="BB1392" s="12">
        <f>IF(OR(BR1392="T200",BR1392="HYBT200"),W1392*Tables!$E$24,0)</f>
        <v>0</v>
      </c>
      <c r="BC1392" s="14">
        <f t="shared" si="286"/>
        <v>0</v>
      </c>
      <c r="BD1392" s="55" t="str">
        <f t="shared" si="298"/>
        <v/>
      </c>
      <c r="BE1392" s="55" t="str">
        <f t="shared" si="298"/>
        <v/>
      </c>
      <c r="BF1392" s="55" t="str">
        <f t="shared" si="298"/>
        <v/>
      </c>
      <c r="BG1392" s="55" t="str">
        <f t="shared" si="298"/>
        <v/>
      </c>
      <c r="BH1392" s="55" t="str">
        <f t="shared" si="298"/>
        <v/>
      </c>
      <c r="BI1392" s="55" t="str">
        <f t="shared" si="298"/>
        <v/>
      </c>
      <c r="BJ1392" s="55" t="str">
        <f t="shared" si="298"/>
        <v/>
      </c>
      <c r="BK1392" s="55" t="str">
        <f t="shared" si="298"/>
        <v/>
      </c>
      <c r="BL1392" s="55" t="str">
        <f t="shared" si="298"/>
        <v/>
      </c>
      <c r="BM1392" s="55" t="str">
        <f t="shared" si="298"/>
        <v/>
      </c>
      <c r="BN1392" s="55" t="str">
        <f t="shared" si="298"/>
        <v/>
      </c>
      <c r="BO1392" s="55" t="str">
        <f t="shared" si="298"/>
        <v/>
      </c>
      <c r="BP1392" s="55" t="str">
        <f t="shared" si="298"/>
        <v/>
      </c>
      <c r="BQ1392" s="55" t="str">
        <f t="shared" si="298"/>
        <v/>
      </c>
      <c r="BR1392" s="1" t="str">
        <f t="shared" si="287"/>
        <v>Base</v>
      </c>
      <c r="BS1392" s="1" t="str">
        <f t="shared" si="288"/>
        <v/>
      </c>
      <c r="BT1392" s="3">
        <f t="shared" si="289"/>
        <v>1</v>
      </c>
      <c r="BU1392" s="11">
        <f t="shared" si="290"/>
        <v>-0.94</v>
      </c>
      <c r="BV1392" s="11">
        <f t="shared" si="291"/>
        <v>-0.88</v>
      </c>
      <c r="BW1392" s="11">
        <f t="shared" si="292"/>
        <v>0</v>
      </c>
      <c r="BX1392" s="9">
        <f t="shared" si="293"/>
        <v>-0.94</v>
      </c>
      <c r="BY1392" s="9">
        <f t="shared" si="294"/>
        <v>-0.88</v>
      </c>
      <c r="BZ1392" s="9">
        <f t="shared" si="295"/>
        <v>2</v>
      </c>
    </row>
    <row r="1393" spans="1:78" ht="15.5" x14ac:dyDescent="0.35">
      <c r="A1393"/>
      <c r="B1393"/>
      <c r="C1393"/>
      <c r="D1393"/>
      <c r="E1393"/>
      <c r="F1393"/>
      <c r="G1393"/>
      <c r="H1393"/>
      <c r="I1393"/>
      <c r="J1393"/>
      <c r="K1393"/>
      <c r="L1393"/>
      <c r="M1393"/>
      <c r="N1393"/>
      <c r="O1393"/>
      <c r="P1393"/>
      <c r="Q1393"/>
      <c r="R1393"/>
      <c r="S1393"/>
      <c r="T1393"/>
      <c r="U1393"/>
      <c r="V1393"/>
      <c r="W1393"/>
      <c r="X1393"/>
      <c r="Y1393"/>
      <c r="Z1393"/>
      <c r="AA1393"/>
      <c r="AB1393"/>
      <c r="AC1393"/>
      <c r="AD1393"/>
      <c r="AE1393"/>
      <c r="AF1393"/>
      <c r="AG1393"/>
      <c r="AH1393"/>
      <c r="AI1393"/>
      <c r="AJ1393"/>
      <c r="AK1393"/>
      <c r="AL1393"/>
      <c r="AM1393"/>
      <c r="AN1393"/>
      <c r="AO1393"/>
      <c r="AP1393"/>
      <c r="AQ1393"/>
      <c r="AR1393"/>
      <c r="AS1393"/>
      <c r="AT1393" s="12">
        <f>VLOOKUP($BR1393,Tables!$D$14:$I$27,2,FALSE)*W1393</f>
        <v>0</v>
      </c>
      <c r="AU1393" s="12">
        <f>VLOOKUP($BR1393,Tables!$D$14:$I$24,3,FALSE)</f>
        <v>0</v>
      </c>
      <c r="AV1393" s="12">
        <f>VLOOKUP($BR1393,Tables!$D$14:$I$24,4,FALSE)*W1393</f>
        <v>0</v>
      </c>
      <c r="AW1393" s="12">
        <f>VLOOKUP($BR1393,Tables!$D$14:$I$24,5,FALSE)*W1393</f>
        <v>0</v>
      </c>
      <c r="AX1393">
        <f>IF(ISERROR(VLOOKUP(V1393,Tables!$A$2:$B$27,2,FALSE))=TRUE,0,VLOOKUP(V1393,Tables!$A$2:$B$27,2,FALSE))*VLOOKUP(BR1393,Tables!$D$14:$J$24,7,FALSE)</f>
        <v>0</v>
      </c>
      <c r="AY1393">
        <f>IF(ISERROR(VLOOKUP(BS1393,Tables!$A$2:$B$31,2,FALSE))=TRUE,0,VLOOKUP(BS1393,Tables!$A$2:$B$31,2,FALSE))</f>
        <v>0</v>
      </c>
      <c r="AZ1393" s="12">
        <f>VLOOKUP($BR1393,Tables!$D$14:$K$24,8,FALSE)</f>
        <v>0</v>
      </c>
      <c r="BA1393" s="12">
        <f>IF(OR(BR1393="T150",BR1393="HYBT150"),W1393*Tables!$L$23,0)</f>
        <v>0</v>
      </c>
      <c r="BB1393" s="12">
        <f>IF(OR(BR1393="T200",BR1393="HYBT200"),W1393*Tables!$E$24,0)</f>
        <v>0</v>
      </c>
      <c r="BC1393" s="14">
        <f t="shared" si="286"/>
        <v>0</v>
      </c>
      <c r="BD1393" s="55" t="str">
        <f t="shared" si="298"/>
        <v/>
      </c>
      <c r="BE1393" s="55" t="str">
        <f t="shared" si="298"/>
        <v/>
      </c>
      <c r="BF1393" s="55" t="str">
        <f t="shared" si="298"/>
        <v/>
      </c>
      <c r="BG1393" s="55" t="str">
        <f t="shared" si="298"/>
        <v/>
      </c>
      <c r="BH1393" s="55" t="str">
        <f t="shared" si="298"/>
        <v/>
      </c>
      <c r="BI1393" s="55" t="str">
        <f t="shared" si="298"/>
        <v/>
      </c>
      <c r="BJ1393" s="55" t="str">
        <f t="shared" si="298"/>
        <v/>
      </c>
      <c r="BK1393" s="55" t="str">
        <f t="shared" si="298"/>
        <v/>
      </c>
      <c r="BL1393" s="55" t="str">
        <f t="shared" si="298"/>
        <v/>
      </c>
      <c r="BM1393" s="55" t="str">
        <f t="shared" si="298"/>
        <v/>
      </c>
      <c r="BN1393" s="55" t="str">
        <f t="shared" si="298"/>
        <v/>
      </c>
      <c r="BO1393" s="55" t="str">
        <f t="shared" si="298"/>
        <v/>
      </c>
      <c r="BP1393" s="55" t="str">
        <f t="shared" si="298"/>
        <v/>
      </c>
      <c r="BQ1393" s="55" t="str">
        <f t="shared" si="298"/>
        <v/>
      </c>
      <c r="BR1393" s="1" t="str">
        <f t="shared" si="287"/>
        <v>Base</v>
      </c>
      <c r="BS1393" s="1" t="str">
        <f t="shared" si="288"/>
        <v/>
      </c>
      <c r="BT1393" s="3">
        <f t="shared" si="289"/>
        <v>1</v>
      </c>
      <c r="BU1393" s="11">
        <f t="shared" si="290"/>
        <v>-0.94</v>
      </c>
      <c r="BV1393" s="11">
        <f t="shared" si="291"/>
        <v>-0.88</v>
      </c>
      <c r="BW1393" s="11">
        <f t="shared" si="292"/>
        <v>0</v>
      </c>
      <c r="BX1393" s="9">
        <f t="shared" si="293"/>
        <v>-0.94</v>
      </c>
      <c r="BY1393" s="9">
        <f t="shared" si="294"/>
        <v>-0.88</v>
      </c>
      <c r="BZ1393" s="9">
        <f t="shared" si="295"/>
        <v>2</v>
      </c>
    </row>
    <row r="1394" spans="1:78" ht="15.5" x14ac:dyDescent="0.35">
      <c r="A1394"/>
      <c r="B1394"/>
      <c r="C1394"/>
      <c r="D1394"/>
      <c r="E1394"/>
      <c r="F1394"/>
      <c r="G1394"/>
      <c r="H1394"/>
      <c r="I1394"/>
      <c r="J1394"/>
      <c r="K1394"/>
      <c r="L1394"/>
      <c r="M1394"/>
      <c r="N1394"/>
      <c r="O1394"/>
      <c r="P1394"/>
      <c r="Q1394"/>
      <c r="R1394"/>
      <c r="S1394"/>
      <c r="T1394"/>
      <c r="U1394"/>
      <c r="V1394"/>
      <c r="W1394"/>
      <c r="X1394"/>
      <c r="Y1394"/>
      <c r="Z1394"/>
      <c r="AA1394"/>
      <c r="AB1394"/>
      <c r="AC1394"/>
      <c r="AD1394"/>
      <c r="AE1394"/>
      <c r="AF1394"/>
      <c r="AG1394"/>
      <c r="AH1394"/>
      <c r="AI1394"/>
      <c r="AJ1394"/>
      <c r="AK1394"/>
      <c r="AL1394"/>
      <c r="AM1394"/>
      <c r="AN1394"/>
      <c r="AO1394"/>
      <c r="AP1394"/>
      <c r="AQ1394"/>
      <c r="AR1394"/>
      <c r="AS1394"/>
      <c r="AT1394" s="12">
        <f>VLOOKUP($BR1394,Tables!$D$14:$I$27,2,FALSE)*W1394</f>
        <v>0</v>
      </c>
      <c r="AU1394" s="12">
        <f>VLOOKUP($BR1394,Tables!$D$14:$I$24,3,FALSE)</f>
        <v>0</v>
      </c>
      <c r="AV1394" s="12">
        <f>VLOOKUP($BR1394,Tables!$D$14:$I$24,4,FALSE)*W1394</f>
        <v>0</v>
      </c>
      <c r="AW1394" s="12">
        <f>VLOOKUP($BR1394,Tables!$D$14:$I$24,5,FALSE)*W1394</f>
        <v>0</v>
      </c>
      <c r="AX1394">
        <f>IF(ISERROR(VLOOKUP(V1394,Tables!$A$2:$B$27,2,FALSE))=TRUE,0,VLOOKUP(V1394,Tables!$A$2:$B$27,2,FALSE))*VLOOKUP(BR1394,Tables!$D$14:$J$24,7,FALSE)</f>
        <v>0</v>
      </c>
      <c r="AY1394">
        <f>IF(ISERROR(VLOOKUP(BS1394,Tables!$A$2:$B$31,2,FALSE))=TRUE,0,VLOOKUP(BS1394,Tables!$A$2:$B$31,2,FALSE))</f>
        <v>0</v>
      </c>
      <c r="AZ1394" s="12">
        <f>VLOOKUP($BR1394,Tables!$D$14:$K$24,8,FALSE)</f>
        <v>0</v>
      </c>
      <c r="BA1394" s="12">
        <f>IF(OR(BR1394="T150",BR1394="HYBT150"),W1394*Tables!$L$23,0)</f>
        <v>0</v>
      </c>
      <c r="BB1394" s="12">
        <f>IF(OR(BR1394="T200",BR1394="HYBT200"),W1394*Tables!$E$24,0)</f>
        <v>0</v>
      </c>
      <c r="BC1394" s="14">
        <f t="shared" si="286"/>
        <v>0</v>
      </c>
      <c r="BD1394" s="55" t="str">
        <f t="shared" si="298"/>
        <v/>
      </c>
      <c r="BE1394" s="55" t="str">
        <f t="shared" si="298"/>
        <v/>
      </c>
      <c r="BF1394" s="55" t="str">
        <f t="shared" si="298"/>
        <v/>
      </c>
      <c r="BG1394" s="55" t="str">
        <f t="shared" si="298"/>
        <v/>
      </c>
      <c r="BH1394" s="55" t="str">
        <f t="shared" si="298"/>
        <v/>
      </c>
      <c r="BI1394" s="55" t="str">
        <f t="shared" si="298"/>
        <v/>
      </c>
      <c r="BJ1394" s="55" t="str">
        <f t="shared" si="298"/>
        <v/>
      </c>
      <c r="BK1394" s="55" t="str">
        <f t="shared" si="298"/>
        <v/>
      </c>
      <c r="BL1394" s="55" t="str">
        <f t="shared" si="298"/>
        <v/>
      </c>
      <c r="BM1394" s="55" t="str">
        <f t="shared" si="298"/>
        <v/>
      </c>
      <c r="BN1394" s="55" t="str">
        <f t="shared" si="298"/>
        <v/>
      </c>
      <c r="BO1394" s="55" t="str">
        <f t="shared" si="298"/>
        <v/>
      </c>
      <c r="BP1394" s="55" t="str">
        <f t="shared" si="298"/>
        <v/>
      </c>
      <c r="BQ1394" s="55" t="str">
        <f t="shared" si="298"/>
        <v/>
      </c>
      <c r="BR1394" s="1" t="str">
        <f t="shared" si="287"/>
        <v>Base</v>
      </c>
      <c r="BS1394" s="1" t="str">
        <f t="shared" si="288"/>
        <v/>
      </c>
      <c r="BT1394" s="3">
        <f t="shared" si="289"/>
        <v>1</v>
      </c>
      <c r="BU1394" s="11">
        <f t="shared" si="290"/>
        <v>-0.94</v>
      </c>
      <c r="BV1394" s="11">
        <f t="shared" si="291"/>
        <v>-0.88</v>
      </c>
      <c r="BW1394" s="11">
        <f t="shared" si="292"/>
        <v>0</v>
      </c>
      <c r="BX1394" s="9">
        <f t="shared" si="293"/>
        <v>-0.94</v>
      </c>
      <c r="BY1394" s="9">
        <f t="shared" si="294"/>
        <v>-0.88</v>
      </c>
      <c r="BZ1394" s="9">
        <f t="shared" si="295"/>
        <v>2</v>
      </c>
    </row>
    <row r="1395" spans="1:78" ht="15.5" x14ac:dyDescent="0.35">
      <c r="A1395"/>
      <c r="B1395"/>
      <c r="C1395"/>
      <c r="D1395"/>
      <c r="E1395"/>
      <c r="F1395"/>
      <c r="G1395"/>
      <c r="H1395"/>
      <c r="I1395"/>
      <c r="J1395"/>
      <c r="K1395"/>
      <c r="L1395"/>
      <c r="M1395"/>
      <c r="N1395"/>
      <c r="O1395"/>
      <c r="P1395"/>
      <c r="Q1395"/>
      <c r="R1395"/>
      <c r="S1395"/>
      <c r="T1395"/>
      <c r="U1395"/>
      <c r="V1395"/>
      <c r="W1395"/>
      <c r="X1395"/>
      <c r="Y1395"/>
      <c r="Z1395"/>
      <c r="AA1395"/>
      <c r="AB1395"/>
      <c r="AC1395"/>
      <c r="AD1395"/>
      <c r="AE1395"/>
      <c r="AF1395"/>
      <c r="AG1395"/>
      <c r="AH1395"/>
      <c r="AI1395"/>
      <c r="AJ1395"/>
      <c r="AK1395"/>
      <c r="AL1395"/>
      <c r="AM1395"/>
      <c r="AN1395"/>
      <c r="AO1395"/>
      <c r="AP1395"/>
      <c r="AQ1395"/>
      <c r="AR1395"/>
      <c r="AS1395"/>
      <c r="AT1395" s="12">
        <f>VLOOKUP($BR1395,Tables!$D$14:$I$27,2,FALSE)*W1395</f>
        <v>0</v>
      </c>
      <c r="AU1395" s="12">
        <f>VLOOKUP($BR1395,Tables!$D$14:$I$24,3,FALSE)</f>
        <v>0</v>
      </c>
      <c r="AV1395" s="12">
        <f>VLOOKUP($BR1395,Tables!$D$14:$I$24,4,FALSE)*W1395</f>
        <v>0</v>
      </c>
      <c r="AW1395" s="12">
        <f>VLOOKUP($BR1395,Tables!$D$14:$I$24,5,FALSE)*W1395</f>
        <v>0</v>
      </c>
      <c r="AX1395">
        <f>IF(ISERROR(VLOOKUP(V1395,Tables!$A$2:$B$27,2,FALSE))=TRUE,0,VLOOKUP(V1395,Tables!$A$2:$B$27,2,FALSE))*VLOOKUP(BR1395,Tables!$D$14:$J$24,7,FALSE)</f>
        <v>0</v>
      </c>
      <c r="AY1395">
        <f>IF(ISERROR(VLOOKUP(BS1395,Tables!$A$2:$B$31,2,FALSE))=TRUE,0,VLOOKUP(BS1395,Tables!$A$2:$B$31,2,FALSE))</f>
        <v>0</v>
      </c>
      <c r="AZ1395" s="12">
        <f>VLOOKUP($BR1395,Tables!$D$14:$K$24,8,FALSE)</f>
        <v>0</v>
      </c>
      <c r="BA1395" s="12">
        <f>IF(OR(BR1395="T150",BR1395="HYBT150"),W1395*Tables!$L$23,0)</f>
        <v>0</v>
      </c>
      <c r="BB1395" s="12">
        <f>IF(OR(BR1395="T200",BR1395="HYBT200"),W1395*Tables!$E$24,0)</f>
        <v>0</v>
      </c>
      <c r="BC1395" s="14">
        <f t="shared" si="286"/>
        <v>0</v>
      </c>
      <c r="BD1395" s="55" t="str">
        <f t="shared" si="298"/>
        <v/>
      </c>
      <c r="BE1395" s="55" t="str">
        <f t="shared" si="298"/>
        <v/>
      </c>
      <c r="BF1395" s="55" t="str">
        <f t="shared" si="298"/>
        <v/>
      </c>
      <c r="BG1395" s="55" t="str">
        <f t="shared" si="298"/>
        <v/>
      </c>
      <c r="BH1395" s="55" t="str">
        <f t="shared" si="298"/>
        <v/>
      </c>
      <c r="BI1395" s="55" t="str">
        <f t="shared" si="298"/>
        <v/>
      </c>
      <c r="BJ1395" s="55" t="str">
        <f t="shared" si="298"/>
        <v/>
      </c>
      <c r="BK1395" s="55" t="str">
        <f t="shared" si="298"/>
        <v/>
      </c>
      <c r="BL1395" s="55" t="str">
        <f t="shared" si="298"/>
        <v/>
      </c>
      <c r="BM1395" s="55" t="str">
        <f t="shared" si="298"/>
        <v/>
      </c>
      <c r="BN1395" s="55" t="str">
        <f t="shared" si="298"/>
        <v/>
      </c>
      <c r="BO1395" s="55" t="str">
        <f t="shared" si="298"/>
        <v/>
      </c>
      <c r="BP1395" s="55" t="str">
        <f t="shared" si="298"/>
        <v/>
      </c>
      <c r="BQ1395" s="55" t="str">
        <f t="shared" si="298"/>
        <v/>
      </c>
      <c r="BR1395" s="1" t="str">
        <f t="shared" si="287"/>
        <v>Base</v>
      </c>
      <c r="BS1395" s="1" t="str">
        <f t="shared" si="288"/>
        <v/>
      </c>
      <c r="BT1395" s="3">
        <f t="shared" si="289"/>
        <v>1</v>
      </c>
      <c r="BU1395" s="11">
        <f t="shared" si="290"/>
        <v>-0.94</v>
      </c>
      <c r="BV1395" s="11">
        <f t="shared" si="291"/>
        <v>-0.88</v>
      </c>
      <c r="BW1395" s="11">
        <f t="shared" si="292"/>
        <v>0</v>
      </c>
      <c r="BX1395" s="9">
        <f t="shared" si="293"/>
        <v>-0.94</v>
      </c>
      <c r="BY1395" s="9">
        <f t="shared" si="294"/>
        <v>-0.88</v>
      </c>
      <c r="BZ1395" s="9">
        <f t="shared" si="295"/>
        <v>2</v>
      </c>
    </row>
    <row r="1396" spans="1:78" ht="15.5" x14ac:dyDescent="0.35">
      <c r="A1396"/>
      <c r="B1396"/>
      <c r="C1396"/>
      <c r="D1396"/>
      <c r="E1396"/>
      <c r="F1396"/>
      <c r="G1396"/>
      <c r="H1396"/>
      <c r="I1396"/>
      <c r="J1396"/>
      <c r="K1396"/>
      <c r="L1396"/>
      <c r="M1396"/>
      <c r="N1396"/>
      <c r="O1396"/>
      <c r="P1396"/>
      <c r="Q1396"/>
      <c r="R1396"/>
      <c r="S1396"/>
      <c r="T1396"/>
      <c r="U1396"/>
      <c r="V1396"/>
      <c r="W1396"/>
      <c r="X1396"/>
      <c r="Y1396"/>
      <c r="Z1396"/>
      <c r="AA1396"/>
      <c r="AB1396"/>
      <c r="AC1396"/>
      <c r="AD1396"/>
      <c r="AE1396"/>
      <c r="AF1396"/>
      <c r="AG1396"/>
      <c r="AH1396"/>
      <c r="AI1396"/>
      <c r="AJ1396"/>
      <c r="AK1396"/>
      <c r="AL1396"/>
      <c r="AM1396"/>
      <c r="AN1396"/>
      <c r="AO1396"/>
      <c r="AP1396"/>
      <c r="AQ1396"/>
      <c r="AR1396"/>
      <c r="AS1396"/>
      <c r="AT1396" s="12">
        <f>VLOOKUP($BR1396,Tables!$D$14:$I$27,2,FALSE)*W1396</f>
        <v>0</v>
      </c>
      <c r="AU1396" s="12">
        <f>VLOOKUP($BR1396,Tables!$D$14:$I$24,3,FALSE)</f>
        <v>0</v>
      </c>
      <c r="AV1396" s="12">
        <f>VLOOKUP($BR1396,Tables!$D$14:$I$24,4,FALSE)*W1396</f>
        <v>0</v>
      </c>
      <c r="AW1396" s="12">
        <f>VLOOKUP($BR1396,Tables!$D$14:$I$24,5,FALSE)*W1396</f>
        <v>0</v>
      </c>
      <c r="AX1396">
        <f>IF(ISERROR(VLOOKUP(V1396,Tables!$A$2:$B$27,2,FALSE))=TRUE,0,VLOOKUP(V1396,Tables!$A$2:$B$27,2,FALSE))*VLOOKUP(BR1396,Tables!$D$14:$J$24,7,FALSE)</f>
        <v>0</v>
      </c>
      <c r="AY1396">
        <f>IF(ISERROR(VLOOKUP(BS1396,Tables!$A$2:$B$31,2,FALSE))=TRUE,0,VLOOKUP(BS1396,Tables!$A$2:$B$31,2,FALSE))</f>
        <v>0</v>
      </c>
      <c r="AZ1396" s="12">
        <f>VLOOKUP($BR1396,Tables!$D$14:$K$24,8,FALSE)</f>
        <v>0</v>
      </c>
      <c r="BA1396" s="12">
        <f>IF(OR(BR1396="T150",BR1396="HYBT150"),W1396*Tables!$L$23,0)</f>
        <v>0</v>
      </c>
      <c r="BB1396" s="12">
        <f>IF(OR(BR1396="T200",BR1396="HYBT200"),W1396*Tables!$E$24,0)</f>
        <v>0</v>
      </c>
      <c r="BC1396" s="14">
        <f t="shared" si="286"/>
        <v>0</v>
      </c>
      <c r="BD1396" s="55" t="str">
        <f t="shared" si="298"/>
        <v/>
      </c>
      <c r="BE1396" s="55" t="str">
        <f t="shared" si="298"/>
        <v/>
      </c>
      <c r="BF1396" s="55" t="str">
        <f t="shared" si="298"/>
        <v/>
      </c>
      <c r="BG1396" s="55" t="str">
        <f t="shared" si="298"/>
        <v/>
      </c>
      <c r="BH1396" s="55" t="str">
        <f t="shared" si="298"/>
        <v/>
      </c>
      <c r="BI1396" s="55" t="str">
        <f t="shared" si="298"/>
        <v/>
      </c>
      <c r="BJ1396" s="55" t="str">
        <f t="shared" si="298"/>
        <v/>
      </c>
      <c r="BK1396" s="55" t="str">
        <f t="shared" si="298"/>
        <v/>
      </c>
      <c r="BL1396" s="55" t="str">
        <f t="shared" si="298"/>
        <v/>
      </c>
      <c r="BM1396" s="55" t="str">
        <f t="shared" si="298"/>
        <v/>
      </c>
      <c r="BN1396" s="55" t="str">
        <f t="shared" si="298"/>
        <v/>
      </c>
      <c r="BO1396" s="55" t="str">
        <f t="shared" si="298"/>
        <v/>
      </c>
      <c r="BP1396" s="55" t="str">
        <f t="shared" si="298"/>
        <v/>
      </c>
      <c r="BQ1396" s="55" t="str">
        <f t="shared" si="298"/>
        <v/>
      </c>
      <c r="BR1396" s="1" t="str">
        <f t="shared" si="287"/>
        <v>Base</v>
      </c>
      <c r="BS1396" s="1" t="str">
        <f t="shared" si="288"/>
        <v/>
      </c>
      <c r="BT1396" s="3">
        <f t="shared" si="289"/>
        <v>1</v>
      </c>
      <c r="BU1396" s="11">
        <f t="shared" si="290"/>
        <v>-0.94</v>
      </c>
      <c r="BV1396" s="11">
        <f t="shared" si="291"/>
        <v>-0.88</v>
      </c>
      <c r="BW1396" s="11">
        <f t="shared" si="292"/>
        <v>0</v>
      </c>
      <c r="BX1396" s="9">
        <f t="shared" si="293"/>
        <v>-0.94</v>
      </c>
      <c r="BY1396" s="9">
        <f t="shared" si="294"/>
        <v>-0.88</v>
      </c>
      <c r="BZ1396" s="9">
        <f t="shared" si="295"/>
        <v>2</v>
      </c>
    </row>
    <row r="1397" spans="1:78" ht="15.5" x14ac:dyDescent="0.35">
      <c r="A1397"/>
      <c r="B1397"/>
      <c r="C1397"/>
      <c r="D1397"/>
      <c r="E1397"/>
      <c r="F1397"/>
      <c r="G1397"/>
      <c r="H1397"/>
      <c r="I1397"/>
      <c r="J1397"/>
      <c r="K1397"/>
      <c r="L1397"/>
      <c r="M1397"/>
      <c r="N1397"/>
      <c r="O1397"/>
      <c r="P1397"/>
      <c r="Q1397"/>
      <c r="R1397"/>
      <c r="S1397"/>
      <c r="T1397"/>
      <c r="U1397"/>
      <c r="V1397"/>
      <c r="W1397"/>
      <c r="X1397"/>
      <c r="Y1397"/>
      <c r="Z1397"/>
      <c r="AA1397"/>
      <c r="AB1397"/>
      <c r="AC1397"/>
      <c r="AD1397"/>
      <c r="AE1397"/>
      <c r="AF1397"/>
      <c r="AG1397"/>
      <c r="AH1397"/>
      <c r="AI1397"/>
      <c r="AJ1397"/>
      <c r="AK1397"/>
      <c r="AL1397"/>
      <c r="AM1397"/>
      <c r="AN1397"/>
      <c r="AO1397"/>
      <c r="AP1397"/>
      <c r="AQ1397"/>
      <c r="AR1397"/>
      <c r="AS1397"/>
      <c r="AT1397" s="12">
        <f>VLOOKUP($BR1397,Tables!$D$14:$I$27,2,FALSE)*W1397</f>
        <v>0</v>
      </c>
      <c r="AU1397" s="12">
        <f>VLOOKUP($BR1397,Tables!$D$14:$I$24,3,FALSE)</f>
        <v>0</v>
      </c>
      <c r="AV1397" s="12">
        <f>VLOOKUP($BR1397,Tables!$D$14:$I$24,4,FALSE)*W1397</f>
        <v>0</v>
      </c>
      <c r="AW1397" s="12">
        <f>VLOOKUP($BR1397,Tables!$D$14:$I$24,5,FALSE)*W1397</f>
        <v>0</v>
      </c>
      <c r="AX1397">
        <f>IF(ISERROR(VLOOKUP(V1397,Tables!$A$2:$B$27,2,FALSE))=TRUE,0,VLOOKUP(V1397,Tables!$A$2:$B$27,2,FALSE))*VLOOKUP(BR1397,Tables!$D$14:$J$24,7,FALSE)</f>
        <v>0</v>
      </c>
      <c r="AY1397">
        <f>IF(ISERROR(VLOOKUP(BS1397,Tables!$A$2:$B$31,2,FALSE))=TRUE,0,VLOOKUP(BS1397,Tables!$A$2:$B$31,2,FALSE))</f>
        <v>0</v>
      </c>
      <c r="AZ1397" s="12">
        <f>VLOOKUP($BR1397,Tables!$D$14:$K$24,8,FALSE)</f>
        <v>0</v>
      </c>
      <c r="BA1397" s="12">
        <f>IF(OR(BR1397="T150",BR1397="HYBT150"),W1397*Tables!$L$23,0)</f>
        <v>0</v>
      </c>
      <c r="BB1397" s="12">
        <f>IF(OR(BR1397="T200",BR1397="HYBT200"),W1397*Tables!$E$24,0)</f>
        <v>0</v>
      </c>
      <c r="BC1397" s="14">
        <f t="shared" si="286"/>
        <v>0</v>
      </c>
      <c r="BD1397" s="55" t="str">
        <f t="shared" si="298"/>
        <v/>
      </c>
      <c r="BE1397" s="55" t="str">
        <f t="shared" si="298"/>
        <v/>
      </c>
      <c r="BF1397" s="55" t="str">
        <f t="shared" si="298"/>
        <v/>
      </c>
      <c r="BG1397" s="55" t="str">
        <f t="shared" si="298"/>
        <v/>
      </c>
      <c r="BH1397" s="55" t="str">
        <f t="shared" ref="BD1397:BQ1415" si="299">IF(ISERROR(SEARCHB(" "&amp;BH$1&amp;" "," "&amp;$L1397&amp;" "))=TRUE,"",BH$1)</f>
        <v/>
      </c>
      <c r="BI1397" s="55" t="str">
        <f t="shared" si="299"/>
        <v/>
      </c>
      <c r="BJ1397" s="55" t="str">
        <f t="shared" si="299"/>
        <v/>
      </c>
      <c r="BK1397" s="55" t="str">
        <f t="shared" si="299"/>
        <v/>
      </c>
      <c r="BL1397" s="55" t="str">
        <f t="shared" si="299"/>
        <v/>
      </c>
      <c r="BM1397" s="55" t="str">
        <f t="shared" si="299"/>
        <v/>
      </c>
      <c r="BN1397" s="55" t="str">
        <f t="shared" si="299"/>
        <v/>
      </c>
      <c r="BO1397" s="55" t="str">
        <f t="shared" si="299"/>
        <v/>
      </c>
      <c r="BP1397" s="55" t="str">
        <f t="shared" si="299"/>
        <v/>
      </c>
      <c r="BQ1397" s="55" t="str">
        <f t="shared" si="299"/>
        <v/>
      </c>
      <c r="BR1397" s="1" t="str">
        <f t="shared" si="287"/>
        <v>Base</v>
      </c>
      <c r="BS1397" s="1" t="str">
        <f t="shared" si="288"/>
        <v/>
      </c>
      <c r="BT1397" s="3">
        <f t="shared" si="289"/>
        <v>1</v>
      </c>
      <c r="BU1397" s="11">
        <f t="shared" si="290"/>
        <v>-0.94</v>
      </c>
      <c r="BV1397" s="11">
        <f t="shared" si="291"/>
        <v>-0.88</v>
      </c>
      <c r="BW1397" s="11">
        <f t="shared" si="292"/>
        <v>0</v>
      </c>
      <c r="BX1397" s="9">
        <f t="shared" si="293"/>
        <v>-0.94</v>
      </c>
      <c r="BY1397" s="9">
        <f t="shared" si="294"/>
        <v>-0.88</v>
      </c>
      <c r="BZ1397" s="9">
        <f t="shared" si="295"/>
        <v>2</v>
      </c>
    </row>
    <row r="1398" spans="1:78" ht="15.5" x14ac:dyDescent="0.35">
      <c r="A1398"/>
      <c r="B1398"/>
      <c r="C1398"/>
      <c r="D1398"/>
      <c r="E1398"/>
      <c r="F1398"/>
      <c r="G1398"/>
      <c r="H1398"/>
      <c r="I1398"/>
      <c r="J1398"/>
      <c r="K1398"/>
      <c r="L1398"/>
      <c r="M1398"/>
      <c r="N1398"/>
      <c r="O1398"/>
      <c r="P1398"/>
      <c r="Q1398"/>
      <c r="R1398"/>
      <c r="S1398"/>
      <c r="T1398"/>
      <c r="U1398"/>
      <c r="V1398"/>
      <c r="W1398"/>
      <c r="X1398"/>
      <c r="Y1398"/>
      <c r="Z1398"/>
      <c r="AA1398"/>
      <c r="AB1398"/>
      <c r="AC1398"/>
      <c r="AD1398"/>
      <c r="AE1398"/>
      <c r="AF1398"/>
      <c r="AG1398"/>
      <c r="AH1398"/>
      <c r="AI1398"/>
      <c r="AJ1398"/>
      <c r="AK1398"/>
      <c r="AL1398"/>
      <c r="AM1398"/>
      <c r="AN1398"/>
      <c r="AO1398"/>
      <c r="AP1398"/>
      <c r="AQ1398"/>
      <c r="AR1398"/>
      <c r="AS1398"/>
      <c r="AT1398" s="12">
        <f>VLOOKUP($BR1398,Tables!$D$14:$I$27,2,FALSE)*W1398</f>
        <v>0</v>
      </c>
      <c r="AU1398" s="12">
        <f>VLOOKUP($BR1398,Tables!$D$14:$I$24,3,FALSE)</f>
        <v>0</v>
      </c>
      <c r="AV1398" s="12">
        <f>VLOOKUP($BR1398,Tables!$D$14:$I$24,4,FALSE)*W1398</f>
        <v>0</v>
      </c>
      <c r="AW1398" s="12">
        <f>VLOOKUP($BR1398,Tables!$D$14:$I$24,5,FALSE)*W1398</f>
        <v>0</v>
      </c>
      <c r="AX1398">
        <f>IF(ISERROR(VLOOKUP(V1398,Tables!$A$2:$B$27,2,FALSE))=TRUE,0,VLOOKUP(V1398,Tables!$A$2:$B$27,2,FALSE))*VLOOKUP(BR1398,Tables!$D$14:$J$24,7,FALSE)</f>
        <v>0</v>
      </c>
      <c r="AY1398">
        <f>IF(ISERROR(VLOOKUP(BS1398,Tables!$A$2:$B$31,2,FALSE))=TRUE,0,VLOOKUP(BS1398,Tables!$A$2:$B$31,2,FALSE))</f>
        <v>0</v>
      </c>
      <c r="AZ1398" s="12">
        <f>VLOOKUP($BR1398,Tables!$D$14:$K$24,8,FALSE)</f>
        <v>0</v>
      </c>
      <c r="BA1398" s="12">
        <f>IF(OR(BR1398="T150",BR1398="HYBT150"),W1398*Tables!$L$23,0)</f>
        <v>0</v>
      </c>
      <c r="BB1398" s="12">
        <f>IF(OR(BR1398="T200",BR1398="HYBT200"),W1398*Tables!$E$24,0)</f>
        <v>0</v>
      </c>
      <c r="BC1398" s="14">
        <f t="shared" si="286"/>
        <v>0</v>
      </c>
      <c r="BD1398" s="55" t="str">
        <f t="shared" si="299"/>
        <v/>
      </c>
      <c r="BE1398" s="55" t="str">
        <f t="shared" si="299"/>
        <v/>
      </c>
      <c r="BF1398" s="55" t="str">
        <f t="shared" si="299"/>
        <v/>
      </c>
      <c r="BG1398" s="55" t="str">
        <f t="shared" si="299"/>
        <v/>
      </c>
      <c r="BH1398" s="55" t="str">
        <f t="shared" si="299"/>
        <v/>
      </c>
      <c r="BI1398" s="55" t="str">
        <f t="shared" si="299"/>
        <v/>
      </c>
      <c r="BJ1398" s="55" t="str">
        <f t="shared" si="299"/>
        <v/>
      </c>
      <c r="BK1398" s="55" t="str">
        <f t="shared" si="299"/>
        <v/>
      </c>
      <c r="BL1398" s="55" t="str">
        <f t="shared" si="299"/>
        <v/>
      </c>
      <c r="BM1398" s="55" t="str">
        <f t="shared" si="299"/>
        <v/>
      </c>
      <c r="BN1398" s="55" t="str">
        <f t="shared" si="299"/>
        <v/>
      </c>
      <c r="BO1398" s="55" t="str">
        <f t="shared" si="299"/>
        <v/>
      </c>
      <c r="BP1398" s="55" t="str">
        <f t="shared" si="299"/>
        <v/>
      </c>
      <c r="BQ1398" s="55" t="str">
        <f t="shared" si="299"/>
        <v/>
      </c>
      <c r="BR1398" s="1" t="str">
        <f t="shared" si="287"/>
        <v>Base</v>
      </c>
      <c r="BS1398" s="1" t="str">
        <f t="shared" si="288"/>
        <v/>
      </c>
      <c r="BT1398" s="3">
        <f t="shared" si="289"/>
        <v>1</v>
      </c>
      <c r="BU1398" s="11">
        <f t="shared" si="290"/>
        <v>-0.94</v>
      </c>
      <c r="BV1398" s="11">
        <f t="shared" si="291"/>
        <v>-0.88</v>
      </c>
      <c r="BW1398" s="11">
        <f t="shared" si="292"/>
        <v>0</v>
      </c>
      <c r="BX1398" s="9">
        <f t="shared" si="293"/>
        <v>-0.94</v>
      </c>
      <c r="BY1398" s="9">
        <f t="shared" si="294"/>
        <v>-0.88</v>
      </c>
      <c r="BZ1398" s="9">
        <f t="shared" si="295"/>
        <v>2</v>
      </c>
    </row>
    <row r="1399" spans="1:78" ht="15.5" x14ac:dyDescent="0.35">
      <c r="A1399"/>
      <c r="B1399"/>
      <c r="C1399"/>
      <c r="D1399"/>
      <c r="E1399"/>
      <c r="F1399"/>
      <c r="G1399"/>
      <c r="H1399"/>
      <c r="I1399"/>
      <c r="J1399"/>
      <c r="K1399"/>
      <c r="L1399"/>
      <c r="M1399"/>
      <c r="N1399"/>
      <c r="O1399"/>
      <c r="P1399"/>
      <c r="Q1399"/>
      <c r="R1399"/>
      <c r="S1399"/>
      <c r="T1399"/>
      <c r="U1399"/>
      <c r="V1399"/>
      <c r="W1399"/>
      <c r="X1399"/>
      <c r="Y1399"/>
      <c r="Z1399"/>
      <c r="AA1399"/>
      <c r="AB1399"/>
      <c r="AC1399"/>
      <c r="AD1399"/>
      <c r="AE1399"/>
      <c r="AF1399"/>
      <c r="AG1399"/>
      <c r="AH1399"/>
      <c r="AI1399"/>
      <c r="AJ1399"/>
      <c r="AK1399"/>
      <c r="AL1399"/>
      <c r="AM1399"/>
      <c r="AN1399"/>
      <c r="AO1399"/>
      <c r="AP1399"/>
      <c r="AQ1399"/>
      <c r="AR1399"/>
      <c r="AS1399"/>
      <c r="AT1399" s="12">
        <f>VLOOKUP($BR1399,Tables!$D$14:$I$27,2,FALSE)*W1399</f>
        <v>0</v>
      </c>
      <c r="AU1399" s="12">
        <f>VLOOKUP($BR1399,Tables!$D$14:$I$24,3,FALSE)</f>
        <v>0</v>
      </c>
      <c r="AV1399" s="12">
        <f>VLOOKUP($BR1399,Tables!$D$14:$I$24,4,FALSE)*W1399</f>
        <v>0</v>
      </c>
      <c r="AW1399" s="12">
        <f>VLOOKUP($BR1399,Tables!$D$14:$I$24,5,FALSE)*W1399</f>
        <v>0</v>
      </c>
      <c r="AX1399">
        <f>IF(ISERROR(VLOOKUP(V1399,Tables!$A$2:$B$27,2,FALSE))=TRUE,0,VLOOKUP(V1399,Tables!$A$2:$B$27,2,FALSE))*VLOOKUP(BR1399,Tables!$D$14:$J$24,7,FALSE)</f>
        <v>0</v>
      </c>
      <c r="AY1399">
        <f>IF(ISERROR(VLOOKUP(BS1399,Tables!$A$2:$B$31,2,FALSE))=TRUE,0,VLOOKUP(BS1399,Tables!$A$2:$B$31,2,FALSE))</f>
        <v>0</v>
      </c>
      <c r="AZ1399" s="12">
        <f>VLOOKUP($BR1399,Tables!$D$14:$K$24,8,FALSE)</f>
        <v>0</v>
      </c>
      <c r="BA1399" s="12">
        <f>IF(OR(BR1399="T150",BR1399="HYBT150"),W1399*Tables!$L$23,0)</f>
        <v>0</v>
      </c>
      <c r="BB1399" s="12">
        <f>IF(OR(BR1399="T200",BR1399="HYBT200"),W1399*Tables!$E$24,0)</f>
        <v>0</v>
      </c>
      <c r="BC1399" s="14">
        <f t="shared" si="286"/>
        <v>0</v>
      </c>
      <c r="BD1399" s="55" t="str">
        <f t="shared" si="299"/>
        <v/>
      </c>
      <c r="BE1399" s="55" t="str">
        <f t="shared" si="299"/>
        <v/>
      </c>
      <c r="BF1399" s="55" t="str">
        <f t="shared" si="299"/>
        <v/>
      </c>
      <c r="BG1399" s="55" t="str">
        <f t="shared" si="299"/>
        <v/>
      </c>
      <c r="BH1399" s="55" t="str">
        <f t="shared" si="299"/>
        <v/>
      </c>
      <c r="BI1399" s="55" t="str">
        <f t="shared" si="299"/>
        <v/>
      </c>
      <c r="BJ1399" s="55" t="str">
        <f t="shared" si="299"/>
        <v/>
      </c>
      <c r="BK1399" s="55" t="str">
        <f t="shared" si="299"/>
        <v/>
      </c>
      <c r="BL1399" s="55" t="str">
        <f t="shared" si="299"/>
        <v/>
      </c>
      <c r="BM1399" s="55" t="str">
        <f t="shared" si="299"/>
        <v/>
      </c>
      <c r="BN1399" s="55" t="str">
        <f t="shared" si="299"/>
        <v/>
      </c>
      <c r="BO1399" s="55" t="str">
        <f t="shared" si="299"/>
        <v/>
      </c>
      <c r="BP1399" s="55" t="str">
        <f t="shared" si="299"/>
        <v/>
      </c>
      <c r="BQ1399" s="55" t="str">
        <f t="shared" si="299"/>
        <v/>
      </c>
      <c r="BR1399" s="1" t="str">
        <f t="shared" si="287"/>
        <v>Base</v>
      </c>
      <c r="BS1399" s="1" t="str">
        <f t="shared" si="288"/>
        <v/>
      </c>
      <c r="BT1399" s="3">
        <f t="shared" si="289"/>
        <v>1</v>
      </c>
      <c r="BU1399" s="11">
        <f t="shared" si="290"/>
        <v>-0.94</v>
      </c>
      <c r="BV1399" s="11">
        <f t="shared" si="291"/>
        <v>-0.88</v>
      </c>
      <c r="BW1399" s="11">
        <f t="shared" si="292"/>
        <v>0</v>
      </c>
      <c r="BX1399" s="9">
        <f t="shared" si="293"/>
        <v>-0.94</v>
      </c>
      <c r="BY1399" s="9">
        <f t="shared" si="294"/>
        <v>-0.88</v>
      </c>
      <c r="BZ1399" s="9">
        <f t="shared" si="295"/>
        <v>2</v>
      </c>
    </row>
    <row r="1400" spans="1:78" ht="15.5" x14ac:dyDescent="0.35">
      <c r="A1400"/>
      <c r="B1400"/>
      <c r="C1400"/>
      <c r="D1400"/>
      <c r="E1400"/>
      <c r="F1400"/>
      <c r="G1400"/>
      <c r="H1400"/>
      <c r="I1400"/>
      <c r="J1400"/>
      <c r="K1400"/>
      <c r="L1400"/>
      <c r="M1400"/>
      <c r="N1400"/>
      <c r="O1400"/>
      <c r="P1400"/>
      <c r="Q1400"/>
      <c r="R1400"/>
      <c r="S1400"/>
      <c r="T1400"/>
      <c r="U1400"/>
      <c r="V1400"/>
      <c r="W1400"/>
      <c r="X1400"/>
      <c r="Y1400"/>
      <c r="Z1400"/>
      <c r="AA1400"/>
      <c r="AB1400"/>
      <c r="AC1400"/>
      <c r="AD1400"/>
      <c r="AE1400"/>
      <c r="AF1400"/>
      <c r="AG1400"/>
      <c r="AH1400"/>
      <c r="AI1400"/>
      <c r="AJ1400"/>
      <c r="AK1400"/>
      <c r="AL1400"/>
      <c r="AM1400"/>
      <c r="AN1400"/>
      <c r="AO1400"/>
      <c r="AP1400"/>
      <c r="AQ1400"/>
      <c r="AR1400"/>
      <c r="AS1400"/>
      <c r="AT1400" s="12">
        <f>VLOOKUP($BR1400,Tables!$D$14:$I$27,2,FALSE)*W1400</f>
        <v>0</v>
      </c>
      <c r="AU1400" s="12">
        <f>VLOOKUP($BR1400,Tables!$D$14:$I$24,3,FALSE)</f>
        <v>0</v>
      </c>
      <c r="AV1400" s="12">
        <f>VLOOKUP($BR1400,Tables!$D$14:$I$24,4,FALSE)*W1400</f>
        <v>0</v>
      </c>
      <c r="AW1400" s="12">
        <f>VLOOKUP($BR1400,Tables!$D$14:$I$24,5,FALSE)*W1400</f>
        <v>0</v>
      </c>
      <c r="AX1400">
        <f>IF(ISERROR(VLOOKUP(V1400,Tables!$A$2:$B$27,2,FALSE))=TRUE,0,VLOOKUP(V1400,Tables!$A$2:$B$27,2,FALSE))*VLOOKUP(BR1400,Tables!$D$14:$J$24,7,FALSE)</f>
        <v>0</v>
      </c>
      <c r="AY1400">
        <f>IF(ISERROR(VLOOKUP(BS1400,Tables!$A$2:$B$31,2,FALSE))=TRUE,0,VLOOKUP(BS1400,Tables!$A$2:$B$31,2,FALSE))</f>
        <v>0</v>
      </c>
      <c r="AZ1400" s="12">
        <f>VLOOKUP($BR1400,Tables!$D$14:$K$24,8,FALSE)</f>
        <v>0</v>
      </c>
      <c r="BA1400" s="12">
        <f>IF(OR(BR1400="T150",BR1400="HYBT150"),W1400*Tables!$L$23,0)</f>
        <v>0</v>
      </c>
      <c r="BB1400" s="12">
        <f>IF(OR(BR1400="T200",BR1400="HYBT200"),W1400*Tables!$E$24,0)</f>
        <v>0</v>
      </c>
      <c r="BC1400" s="14">
        <f t="shared" si="286"/>
        <v>0</v>
      </c>
      <c r="BD1400" s="55" t="str">
        <f t="shared" si="299"/>
        <v/>
      </c>
      <c r="BE1400" s="55" t="str">
        <f t="shared" si="299"/>
        <v/>
      </c>
      <c r="BF1400" s="55" t="str">
        <f t="shared" si="299"/>
        <v/>
      </c>
      <c r="BG1400" s="55" t="str">
        <f t="shared" si="299"/>
        <v/>
      </c>
      <c r="BH1400" s="55" t="str">
        <f t="shared" si="299"/>
        <v/>
      </c>
      <c r="BI1400" s="55" t="str">
        <f t="shared" si="299"/>
        <v/>
      </c>
      <c r="BJ1400" s="55" t="str">
        <f t="shared" si="299"/>
        <v/>
      </c>
      <c r="BK1400" s="55" t="str">
        <f t="shared" si="299"/>
        <v/>
      </c>
      <c r="BL1400" s="55" t="str">
        <f t="shared" si="299"/>
        <v/>
      </c>
      <c r="BM1400" s="55" t="str">
        <f t="shared" si="299"/>
        <v/>
      </c>
      <c r="BN1400" s="55" t="str">
        <f t="shared" si="299"/>
        <v/>
      </c>
      <c r="BO1400" s="55" t="str">
        <f t="shared" si="299"/>
        <v/>
      </c>
      <c r="BP1400" s="55" t="str">
        <f t="shared" si="299"/>
        <v/>
      </c>
      <c r="BQ1400" s="55" t="str">
        <f t="shared" si="299"/>
        <v/>
      </c>
      <c r="BR1400" s="1" t="str">
        <f t="shared" si="287"/>
        <v>Base</v>
      </c>
      <c r="BS1400" s="1" t="str">
        <f t="shared" si="288"/>
        <v/>
      </c>
      <c r="BT1400" s="3">
        <f t="shared" si="289"/>
        <v>1</v>
      </c>
      <c r="BU1400" s="11">
        <f t="shared" si="290"/>
        <v>-0.94</v>
      </c>
      <c r="BV1400" s="11">
        <f t="shared" si="291"/>
        <v>-0.88</v>
      </c>
      <c r="BW1400" s="11">
        <f t="shared" si="292"/>
        <v>0</v>
      </c>
      <c r="BX1400" s="9">
        <f t="shared" si="293"/>
        <v>-0.94</v>
      </c>
      <c r="BY1400" s="9">
        <f t="shared" si="294"/>
        <v>-0.88</v>
      </c>
      <c r="BZ1400" s="9">
        <f t="shared" si="295"/>
        <v>2</v>
      </c>
    </row>
    <row r="1401" spans="1:78" ht="15.5" x14ac:dyDescent="0.35">
      <c r="A1401"/>
      <c r="B1401"/>
      <c r="C1401"/>
      <c r="D1401"/>
      <c r="E1401"/>
      <c r="F1401"/>
      <c r="G1401"/>
      <c r="H1401"/>
      <c r="I1401"/>
      <c r="J1401"/>
      <c r="K1401"/>
      <c r="L1401"/>
      <c r="M1401"/>
      <c r="N1401"/>
      <c r="O1401"/>
      <c r="P1401"/>
      <c r="Q1401"/>
      <c r="R1401"/>
      <c r="S1401"/>
      <c r="T1401"/>
      <c r="U1401"/>
      <c r="V1401"/>
      <c r="W1401"/>
      <c r="X1401"/>
      <c r="Y1401"/>
      <c r="Z1401"/>
      <c r="AA1401"/>
      <c r="AB1401"/>
      <c r="AC1401"/>
      <c r="AD1401"/>
      <c r="AE1401"/>
      <c r="AF1401"/>
      <c r="AG1401"/>
      <c r="AH1401"/>
      <c r="AI1401"/>
      <c r="AJ1401"/>
      <c r="AK1401"/>
      <c r="AL1401"/>
      <c r="AM1401"/>
      <c r="AN1401"/>
      <c r="AO1401"/>
      <c r="AP1401"/>
      <c r="AQ1401"/>
      <c r="AR1401"/>
      <c r="AS1401"/>
      <c r="AT1401" s="12">
        <f>VLOOKUP($BR1401,Tables!$D$14:$I$27,2,FALSE)*W1401</f>
        <v>0</v>
      </c>
      <c r="AU1401" s="12">
        <f>VLOOKUP($BR1401,Tables!$D$14:$I$24,3,FALSE)</f>
        <v>0</v>
      </c>
      <c r="AV1401" s="12">
        <f>VLOOKUP($BR1401,Tables!$D$14:$I$24,4,FALSE)*W1401</f>
        <v>0</v>
      </c>
      <c r="AW1401" s="12">
        <f>VLOOKUP($BR1401,Tables!$D$14:$I$24,5,FALSE)*W1401</f>
        <v>0</v>
      </c>
      <c r="AX1401">
        <f>IF(ISERROR(VLOOKUP(V1401,Tables!$A$2:$B$27,2,FALSE))=TRUE,0,VLOOKUP(V1401,Tables!$A$2:$B$27,2,FALSE))*VLOOKUP(BR1401,Tables!$D$14:$J$24,7,FALSE)</f>
        <v>0</v>
      </c>
      <c r="AY1401">
        <f>IF(ISERROR(VLOOKUP(BS1401,Tables!$A$2:$B$31,2,FALSE))=TRUE,0,VLOOKUP(BS1401,Tables!$A$2:$B$31,2,FALSE))</f>
        <v>0</v>
      </c>
      <c r="AZ1401" s="12">
        <f>VLOOKUP($BR1401,Tables!$D$14:$K$24,8,FALSE)</f>
        <v>0</v>
      </c>
      <c r="BA1401" s="12">
        <f>IF(OR(BR1401="T150",BR1401="HYBT150"),W1401*Tables!$L$23,0)</f>
        <v>0</v>
      </c>
      <c r="BB1401" s="12">
        <f>IF(OR(BR1401="T200",BR1401="HYBT200"),W1401*Tables!$E$24,0)</f>
        <v>0</v>
      </c>
      <c r="BC1401" s="14">
        <f t="shared" ref="BC1401:BC1464" si="300">SUM(AT1401:BB1401)</f>
        <v>0</v>
      </c>
      <c r="BD1401" s="55" t="str">
        <f t="shared" si="299"/>
        <v/>
      </c>
      <c r="BE1401" s="55" t="str">
        <f t="shared" si="299"/>
        <v/>
      </c>
      <c r="BF1401" s="55" t="str">
        <f t="shared" si="299"/>
        <v/>
      </c>
      <c r="BG1401" s="55" t="str">
        <f t="shared" si="299"/>
        <v/>
      </c>
      <c r="BH1401" s="55" t="str">
        <f t="shared" si="299"/>
        <v/>
      </c>
      <c r="BI1401" s="55" t="str">
        <f t="shared" si="299"/>
        <v/>
      </c>
      <c r="BJ1401" s="55" t="str">
        <f t="shared" si="299"/>
        <v/>
      </c>
      <c r="BK1401" s="55" t="str">
        <f t="shared" si="299"/>
        <v/>
      </c>
      <c r="BL1401" s="55" t="str">
        <f t="shared" si="299"/>
        <v/>
      </c>
      <c r="BM1401" s="55" t="str">
        <f t="shared" si="299"/>
        <v/>
      </c>
      <c r="BN1401" s="55" t="str">
        <f t="shared" si="299"/>
        <v/>
      </c>
      <c r="BO1401" s="55" t="str">
        <f t="shared" si="299"/>
        <v/>
      </c>
      <c r="BP1401" s="55" t="str">
        <f t="shared" si="299"/>
        <v/>
      </c>
      <c r="BQ1401" s="55" t="str">
        <f t="shared" si="299"/>
        <v/>
      </c>
      <c r="BR1401" s="1" t="str">
        <f t="shared" ref="BR1401:BR1464" si="301">IF(BD1401&amp;BE1401&amp;BF1401&amp;BG1401&amp;BH1401&amp;BI1401&amp;BJ1401&amp;BK1401&amp;BP1401&amp;BQ1401="","Base",BD1401&amp;BE1401&amp;BF1401&amp;BG1401&amp;BH1401&amp;BI1401&amp;BJ1401&amp;BK1401&amp;BP1401&amp;BQ1401)</f>
        <v>Base</v>
      </c>
      <c r="BS1401" s="1" t="str">
        <f t="shared" ref="BS1401:BS1464" si="302">IF(BL1401&amp;BM1401&amp;BN1401&amp;BO1401="","",BL1401&amp;BM1401&amp;BN1401&amp;BO1401)</f>
        <v/>
      </c>
      <c r="BT1401" s="3">
        <f t="shared" ref="BT1401:BT1464" si="303">J1401-I1401+1</f>
        <v>1</v>
      </c>
      <c r="BU1401" s="11">
        <f t="shared" ref="BU1401:BU1464" si="304">BT1401*0.06-1</f>
        <v>-0.94</v>
      </c>
      <c r="BV1401" s="11">
        <f t="shared" ref="BV1401:BV1464" si="305">BT1401*0.12-1</f>
        <v>-0.88</v>
      </c>
      <c r="BW1401" s="11">
        <f t="shared" ref="BW1401:BW1464" si="306">(BT1401-1)*0.84</f>
        <v>0</v>
      </c>
      <c r="BX1401" s="9">
        <f t="shared" ref="BX1401:BX1464" si="307">BU1401+I1401</f>
        <v>-0.94</v>
      </c>
      <c r="BY1401" s="9">
        <f t="shared" ref="BY1401:BY1464" si="308">BV1401+I1401</f>
        <v>-0.88</v>
      </c>
      <c r="BZ1401" s="9">
        <f t="shared" ref="BZ1401:BZ1464" si="309">IF(WEEKDAY(BW1401+I1401)=1,BW1401+I1401+1,IF(WEEKDAY(BW1401+I1401)=7,BW1401+I1401+2,BW1401+I1401))</f>
        <v>2</v>
      </c>
    </row>
    <row r="1402" spans="1:78" ht="15.5" x14ac:dyDescent="0.35">
      <c r="A1402"/>
      <c r="B1402"/>
      <c r="C1402"/>
      <c r="D1402"/>
      <c r="E1402"/>
      <c r="F1402"/>
      <c r="G1402"/>
      <c r="H1402"/>
      <c r="I1402"/>
      <c r="J1402"/>
      <c r="K1402"/>
      <c r="L1402"/>
      <c r="M1402"/>
      <c r="N1402"/>
      <c r="O1402"/>
      <c r="P1402"/>
      <c r="Q1402"/>
      <c r="R1402"/>
      <c r="S1402"/>
      <c r="T1402"/>
      <c r="U1402"/>
      <c r="V1402"/>
      <c r="W1402"/>
      <c r="X1402"/>
      <c r="Y1402"/>
      <c r="Z1402"/>
      <c r="AA1402"/>
      <c r="AB1402"/>
      <c r="AC1402"/>
      <c r="AD1402"/>
      <c r="AE1402"/>
      <c r="AF1402"/>
      <c r="AG1402"/>
      <c r="AH1402"/>
      <c r="AI1402"/>
      <c r="AJ1402"/>
      <c r="AK1402"/>
      <c r="AL1402"/>
      <c r="AM1402"/>
      <c r="AN1402"/>
      <c r="AO1402"/>
      <c r="AP1402"/>
      <c r="AQ1402"/>
      <c r="AR1402"/>
      <c r="AS1402"/>
      <c r="AT1402" s="12">
        <f>VLOOKUP($BR1402,Tables!$D$14:$I$27,2,FALSE)*W1402</f>
        <v>0</v>
      </c>
      <c r="AU1402" s="12">
        <f>VLOOKUP($BR1402,Tables!$D$14:$I$24,3,FALSE)</f>
        <v>0</v>
      </c>
      <c r="AV1402" s="12">
        <f>VLOOKUP($BR1402,Tables!$D$14:$I$24,4,FALSE)*W1402</f>
        <v>0</v>
      </c>
      <c r="AW1402" s="12">
        <f>VLOOKUP($BR1402,Tables!$D$14:$I$24,5,FALSE)*W1402</f>
        <v>0</v>
      </c>
      <c r="AX1402">
        <f>IF(ISERROR(VLOOKUP(V1402,Tables!$A$2:$B$27,2,FALSE))=TRUE,0,VLOOKUP(V1402,Tables!$A$2:$B$27,2,FALSE))*VLOOKUP(BR1402,Tables!$D$14:$J$24,7,FALSE)</f>
        <v>0</v>
      </c>
      <c r="AY1402">
        <f>IF(ISERROR(VLOOKUP(BS1402,Tables!$A$2:$B$31,2,FALSE))=TRUE,0,VLOOKUP(BS1402,Tables!$A$2:$B$31,2,FALSE))</f>
        <v>0</v>
      </c>
      <c r="AZ1402" s="12">
        <f>VLOOKUP($BR1402,Tables!$D$14:$K$24,8,FALSE)</f>
        <v>0</v>
      </c>
      <c r="BA1402" s="12">
        <f>IF(OR(BR1402="T150",BR1402="HYBT150"),W1402*Tables!$L$23,0)</f>
        <v>0</v>
      </c>
      <c r="BB1402" s="12">
        <f>IF(OR(BR1402="T200",BR1402="HYBT200"),W1402*Tables!$E$24,0)</f>
        <v>0</v>
      </c>
      <c r="BC1402" s="14">
        <f t="shared" si="300"/>
        <v>0</v>
      </c>
      <c r="BD1402" s="55" t="str">
        <f t="shared" si="299"/>
        <v/>
      </c>
      <c r="BE1402" s="55" t="str">
        <f t="shared" si="299"/>
        <v/>
      </c>
      <c r="BF1402" s="55" t="str">
        <f t="shared" si="299"/>
        <v/>
      </c>
      <c r="BG1402" s="55" t="str">
        <f t="shared" si="299"/>
        <v/>
      </c>
      <c r="BH1402" s="55" t="str">
        <f t="shared" si="299"/>
        <v/>
      </c>
      <c r="BI1402" s="55" t="str">
        <f t="shared" si="299"/>
        <v/>
      </c>
      <c r="BJ1402" s="55" t="str">
        <f t="shared" si="299"/>
        <v/>
      </c>
      <c r="BK1402" s="55" t="str">
        <f t="shared" si="299"/>
        <v/>
      </c>
      <c r="BL1402" s="55" t="str">
        <f t="shared" si="299"/>
        <v/>
      </c>
      <c r="BM1402" s="55" t="str">
        <f t="shared" si="299"/>
        <v/>
      </c>
      <c r="BN1402" s="55" t="str">
        <f t="shared" si="299"/>
        <v/>
      </c>
      <c r="BO1402" s="55" t="str">
        <f t="shared" si="299"/>
        <v/>
      </c>
      <c r="BP1402" s="55" t="str">
        <f t="shared" si="299"/>
        <v/>
      </c>
      <c r="BQ1402" s="55" t="str">
        <f t="shared" si="299"/>
        <v/>
      </c>
      <c r="BR1402" s="1" t="str">
        <f t="shared" si="301"/>
        <v>Base</v>
      </c>
      <c r="BS1402" s="1" t="str">
        <f t="shared" si="302"/>
        <v/>
      </c>
      <c r="BT1402" s="3">
        <f t="shared" si="303"/>
        <v>1</v>
      </c>
      <c r="BU1402" s="11">
        <f t="shared" si="304"/>
        <v>-0.94</v>
      </c>
      <c r="BV1402" s="11">
        <f t="shared" si="305"/>
        <v>-0.88</v>
      </c>
      <c r="BW1402" s="11">
        <f t="shared" si="306"/>
        <v>0</v>
      </c>
      <c r="BX1402" s="9">
        <f t="shared" si="307"/>
        <v>-0.94</v>
      </c>
      <c r="BY1402" s="9">
        <f t="shared" si="308"/>
        <v>-0.88</v>
      </c>
      <c r="BZ1402" s="9">
        <f t="shared" si="309"/>
        <v>2</v>
      </c>
    </row>
    <row r="1403" spans="1:78" ht="15.5" x14ac:dyDescent="0.35">
      <c r="A1403"/>
      <c r="B1403"/>
      <c r="C1403"/>
      <c r="D1403"/>
      <c r="E1403"/>
      <c r="F1403"/>
      <c r="G1403"/>
      <c r="H1403"/>
      <c r="I1403"/>
      <c r="J1403"/>
      <c r="K1403"/>
      <c r="L1403"/>
      <c r="M1403"/>
      <c r="N1403"/>
      <c r="O1403"/>
      <c r="P1403"/>
      <c r="Q1403"/>
      <c r="R1403"/>
      <c r="S1403"/>
      <c r="T1403"/>
      <c r="U1403"/>
      <c r="V1403"/>
      <c r="W1403"/>
      <c r="X1403"/>
      <c r="Y1403"/>
      <c r="Z1403"/>
      <c r="AA1403"/>
      <c r="AB1403"/>
      <c r="AC1403"/>
      <c r="AD1403"/>
      <c r="AE1403"/>
      <c r="AF1403"/>
      <c r="AG1403"/>
      <c r="AH1403"/>
      <c r="AI1403"/>
      <c r="AJ1403"/>
      <c r="AK1403"/>
      <c r="AL1403"/>
      <c r="AM1403"/>
      <c r="AN1403"/>
      <c r="AO1403"/>
      <c r="AP1403"/>
      <c r="AQ1403"/>
      <c r="AR1403"/>
      <c r="AS1403"/>
      <c r="AT1403" s="12">
        <f>VLOOKUP($BR1403,Tables!$D$14:$I$27,2,FALSE)*W1403</f>
        <v>0</v>
      </c>
      <c r="AU1403" s="12">
        <f>VLOOKUP($BR1403,Tables!$D$14:$I$24,3,FALSE)</f>
        <v>0</v>
      </c>
      <c r="AV1403" s="12">
        <f>VLOOKUP($BR1403,Tables!$D$14:$I$24,4,FALSE)*W1403</f>
        <v>0</v>
      </c>
      <c r="AW1403" s="12">
        <f>VLOOKUP($BR1403,Tables!$D$14:$I$24,5,FALSE)*W1403</f>
        <v>0</v>
      </c>
      <c r="AX1403">
        <f>IF(ISERROR(VLOOKUP(V1403,Tables!$A$2:$B$27,2,FALSE))=TRUE,0,VLOOKUP(V1403,Tables!$A$2:$B$27,2,FALSE))*VLOOKUP(BR1403,Tables!$D$14:$J$24,7,FALSE)</f>
        <v>0</v>
      </c>
      <c r="AY1403">
        <f>IF(ISERROR(VLOOKUP(BS1403,Tables!$A$2:$B$31,2,FALSE))=TRUE,0,VLOOKUP(BS1403,Tables!$A$2:$B$31,2,FALSE))</f>
        <v>0</v>
      </c>
      <c r="AZ1403" s="12">
        <f>VLOOKUP($BR1403,Tables!$D$14:$K$24,8,FALSE)</f>
        <v>0</v>
      </c>
      <c r="BA1403" s="12">
        <f>IF(OR(BR1403="T150",BR1403="HYBT150"),W1403*Tables!$L$23,0)</f>
        <v>0</v>
      </c>
      <c r="BB1403" s="12">
        <f>IF(OR(BR1403="T200",BR1403="HYBT200"),W1403*Tables!$E$24,0)</f>
        <v>0</v>
      </c>
      <c r="BC1403" s="14">
        <f t="shared" si="300"/>
        <v>0</v>
      </c>
      <c r="BD1403" s="55" t="str">
        <f t="shared" si="299"/>
        <v/>
      </c>
      <c r="BE1403" s="55" t="str">
        <f t="shared" si="299"/>
        <v/>
      </c>
      <c r="BF1403" s="55" t="str">
        <f t="shared" si="299"/>
        <v/>
      </c>
      <c r="BG1403" s="55" t="str">
        <f t="shared" si="299"/>
        <v/>
      </c>
      <c r="BH1403" s="55" t="str">
        <f t="shared" si="299"/>
        <v/>
      </c>
      <c r="BI1403" s="55" t="str">
        <f t="shared" si="299"/>
        <v/>
      </c>
      <c r="BJ1403" s="55" t="str">
        <f t="shared" si="299"/>
        <v/>
      </c>
      <c r="BK1403" s="55" t="str">
        <f t="shared" si="299"/>
        <v/>
      </c>
      <c r="BL1403" s="55" t="str">
        <f t="shared" si="299"/>
        <v/>
      </c>
      <c r="BM1403" s="55" t="str">
        <f t="shared" si="299"/>
        <v/>
      </c>
      <c r="BN1403" s="55" t="str">
        <f t="shared" si="299"/>
        <v/>
      </c>
      <c r="BO1403" s="55" t="str">
        <f t="shared" si="299"/>
        <v/>
      </c>
      <c r="BP1403" s="55" t="str">
        <f t="shared" si="299"/>
        <v/>
      </c>
      <c r="BQ1403" s="55" t="str">
        <f t="shared" si="299"/>
        <v/>
      </c>
      <c r="BR1403" s="1" t="str">
        <f t="shared" si="301"/>
        <v>Base</v>
      </c>
      <c r="BS1403" s="1" t="str">
        <f t="shared" si="302"/>
        <v/>
      </c>
      <c r="BT1403" s="3">
        <f t="shared" si="303"/>
        <v>1</v>
      </c>
      <c r="BU1403" s="11">
        <f t="shared" si="304"/>
        <v>-0.94</v>
      </c>
      <c r="BV1403" s="11">
        <f t="shared" si="305"/>
        <v>-0.88</v>
      </c>
      <c r="BW1403" s="11">
        <f t="shared" si="306"/>
        <v>0</v>
      </c>
      <c r="BX1403" s="9">
        <f t="shared" si="307"/>
        <v>-0.94</v>
      </c>
      <c r="BY1403" s="9">
        <f t="shared" si="308"/>
        <v>-0.88</v>
      </c>
      <c r="BZ1403" s="9">
        <f t="shared" si="309"/>
        <v>2</v>
      </c>
    </row>
    <row r="1404" spans="1:78" ht="15.5" x14ac:dyDescent="0.35">
      <c r="A1404"/>
      <c r="B1404"/>
      <c r="C1404"/>
      <c r="D1404"/>
      <c r="E1404"/>
      <c r="F1404"/>
      <c r="G1404"/>
      <c r="H1404"/>
      <c r="I1404"/>
      <c r="J1404"/>
      <c r="K1404"/>
      <c r="L1404"/>
      <c r="M1404"/>
      <c r="N1404"/>
      <c r="O1404"/>
      <c r="P1404"/>
      <c r="Q1404"/>
      <c r="R1404"/>
      <c r="S1404"/>
      <c r="T1404"/>
      <c r="U1404"/>
      <c r="V1404"/>
      <c r="W1404"/>
      <c r="X1404"/>
      <c r="Y1404"/>
      <c r="Z1404"/>
      <c r="AA1404"/>
      <c r="AB1404"/>
      <c r="AC1404"/>
      <c r="AD1404"/>
      <c r="AE1404"/>
      <c r="AF1404"/>
      <c r="AG1404"/>
      <c r="AH1404"/>
      <c r="AI1404"/>
      <c r="AJ1404"/>
      <c r="AK1404"/>
      <c r="AL1404"/>
      <c r="AM1404"/>
      <c r="AN1404"/>
      <c r="AO1404"/>
      <c r="AP1404"/>
      <c r="AQ1404"/>
      <c r="AR1404"/>
      <c r="AS1404"/>
      <c r="AT1404" s="12">
        <f>VLOOKUP($BR1404,Tables!$D$14:$I$27,2,FALSE)*W1404</f>
        <v>0</v>
      </c>
      <c r="AU1404" s="12">
        <f>VLOOKUP($BR1404,Tables!$D$14:$I$24,3,FALSE)</f>
        <v>0</v>
      </c>
      <c r="AV1404" s="12">
        <f>VLOOKUP($BR1404,Tables!$D$14:$I$24,4,FALSE)*W1404</f>
        <v>0</v>
      </c>
      <c r="AW1404" s="12">
        <f>VLOOKUP($BR1404,Tables!$D$14:$I$24,5,FALSE)*W1404</f>
        <v>0</v>
      </c>
      <c r="AX1404">
        <f>IF(ISERROR(VLOOKUP(V1404,Tables!$A$2:$B$27,2,FALSE))=TRUE,0,VLOOKUP(V1404,Tables!$A$2:$B$27,2,FALSE))*VLOOKUP(BR1404,Tables!$D$14:$J$24,7,FALSE)</f>
        <v>0</v>
      </c>
      <c r="AY1404">
        <f>IF(ISERROR(VLOOKUP(BS1404,Tables!$A$2:$B$31,2,FALSE))=TRUE,0,VLOOKUP(BS1404,Tables!$A$2:$B$31,2,FALSE))</f>
        <v>0</v>
      </c>
      <c r="AZ1404" s="12">
        <f>VLOOKUP($BR1404,Tables!$D$14:$K$24,8,FALSE)</f>
        <v>0</v>
      </c>
      <c r="BA1404" s="12">
        <f>IF(OR(BR1404="T150",BR1404="HYBT150"),W1404*Tables!$L$23,0)</f>
        <v>0</v>
      </c>
      <c r="BB1404" s="12">
        <f>IF(OR(BR1404="T200",BR1404="HYBT200"),W1404*Tables!$E$24,0)</f>
        <v>0</v>
      </c>
      <c r="BC1404" s="14">
        <f t="shared" si="300"/>
        <v>0</v>
      </c>
      <c r="BD1404" s="55" t="str">
        <f t="shared" si="299"/>
        <v/>
      </c>
      <c r="BE1404" s="55" t="str">
        <f t="shared" si="299"/>
        <v/>
      </c>
      <c r="BF1404" s="55" t="str">
        <f t="shared" si="299"/>
        <v/>
      </c>
      <c r="BG1404" s="55" t="str">
        <f t="shared" si="299"/>
        <v/>
      </c>
      <c r="BH1404" s="55" t="str">
        <f t="shared" si="299"/>
        <v/>
      </c>
      <c r="BI1404" s="55" t="str">
        <f t="shared" si="299"/>
        <v/>
      </c>
      <c r="BJ1404" s="55" t="str">
        <f t="shared" si="299"/>
        <v/>
      </c>
      <c r="BK1404" s="55" t="str">
        <f t="shared" si="299"/>
        <v/>
      </c>
      <c r="BL1404" s="55" t="str">
        <f t="shared" si="299"/>
        <v/>
      </c>
      <c r="BM1404" s="55" t="str">
        <f t="shared" si="299"/>
        <v/>
      </c>
      <c r="BN1404" s="55" t="str">
        <f t="shared" si="299"/>
        <v/>
      </c>
      <c r="BO1404" s="55" t="str">
        <f t="shared" si="299"/>
        <v/>
      </c>
      <c r="BP1404" s="55" t="str">
        <f t="shared" si="299"/>
        <v/>
      </c>
      <c r="BQ1404" s="55" t="str">
        <f t="shared" si="299"/>
        <v/>
      </c>
      <c r="BR1404" s="1" t="str">
        <f t="shared" si="301"/>
        <v>Base</v>
      </c>
      <c r="BS1404" s="1" t="str">
        <f t="shared" si="302"/>
        <v/>
      </c>
      <c r="BT1404" s="3">
        <f t="shared" si="303"/>
        <v>1</v>
      </c>
      <c r="BU1404" s="11">
        <f t="shared" si="304"/>
        <v>-0.94</v>
      </c>
      <c r="BV1404" s="11">
        <f t="shared" si="305"/>
        <v>-0.88</v>
      </c>
      <c r="BW1404" s="11">
        <f t="shared" si="306"/>
        <v>0</v>
      </c>
      <c r="BX1404" s="9">
        <f t="shared" si="307"/>
        <v>-0.94</v>
      </c>
      <c r="BY1404" s="9">
        <f t="shared" si="308"/>
        <v>-0.88</v>
      </c>
      <c r="BZ1404" s="9">
        <f t="shared" si="309"/>
        <v>2</v>
      </c>
    </row>
    <row r="1405" spans="1:78" ht="15.5" x14ac:dyDescent="0.35">
      <c r="A1405"/>
      <c r="B1405"/>
      <c r="C1405"/>
      <c r="D1405"/>
      <c r="E1405"/>
      <c r="F1405"/>
      <c r="G1405"/>
      <c r="H1405"/>
      <c r="I1405"/>
      <c r="J1405"/>
      <c r="K1405"/>
      <c r="L1405"/>
      <c r="M1405"/>
      <c r="N1405"/>
      <c r="O1405"/>
      <c r="P1405"/>
      <c r="Q1405"/>
      <c r="R1405"/>
      <c r="S1405"/>
      <c r="T1405"/>
      <c r="U1405"/>
      <c r="V1405"/>
      <c r="W1405"/>
      <c r="X1405"/>
      <c r="Y1405"/>
      <c r="Z1405"/>
      <c r="AA1405"/>
      <c r="AB1405"/>
      <c r="AC1405"/>
      <c r="AD1405"/>
      <c r="AE1405"/>
      <c r="AF1405"/>
      <c r="AG1405"/>
      <c r="AH1405"/>
      <c r="AI1405"/>
      <c r="AJ1405"/>
      <c r="AK1405"/>
      <c r="AL1405"/>
      <c r="AM1405"/>
      <c r="AN1405"/>
      <c r="AO1405"/>
      <c r="AP1405"/>
      <c r="AQ1405"/>
      <c r="AR1405"/>
      <c r="AS1405"/>
      <c r="AT1405" s="12">
        <f>VLOOKUP($BR1405,Tables!$D$14:$I$27,2,FALSE)*W1405</f>
        <v>0</v>
      </c>
      <c r="AU1405" s="12">
        <f>VLOOKUP($BR1405,Tables!$D$14:$I$24,3,FALSE)</f>
        <v>0</v>
      </c>
      <c r="AV1405" s="12">
        <f>VLOOKUP($BR1405,Tables!$D$14:$I$24,4,FALSE)*W1405</f>
        <v>0</v>
      </c>
      <c r="AW1405" s="12">
        <f>VLOOKUP($BR1405,Tables!$D$14:$I$24,5,FALSE)*W1405</f>
        <v>0</v>
      </c>
      <c r="AX1405">
        <f>IF(ISERROR(VLOOKUP(V1405,Tables!$A$2:$B$27,2,FALSE))=TRUE,0,VLOOKUP(V1405,Tables!$A$2:$B$27,2,FALSE))*VLOOKUP(BR1405,Tables!$D$14:$J$24,7,FALSE)</f>
        <v>0</v>
      </c>
      <c r="AY1405">
        <f>IF(ISERROR(VLOOKUP(BS1405,Tables!$A$2:$B$31,2,FALSE))=TRUE,0,VLOOKUP(BS1405,Tables!$A$2:$B$31,2,FALSE))</f>
        <v>0</v>
      </c>
      <c r="AZ1405" s="12">
        <f>VLOOKUP($BR1405,Tables!$D$14:$K$24,8,FALSE)</f>
        <v>0</v>
      </c>
      <c r="BA1405" s="12">
        <f>IF(OR(BR1405="T150",BR1405="HYBT150"),W1405*Tables!$L$23,0)</f>
        <v>0</v>
      </c>
      <c r="BB1405" s="12">
        <f>IF(OR(BR1405="T200",BR1405="HYBT200"),W1405*Tables!$E$24,0)</f>
        <v>0</v>
      </c>
      <c r="BC1405" s="14">
        <f t="shared" si="300"/>
        <v>0</v>
      </c>
      <c r="BD1405" s="55" t="str">
        <f t="shared" si="299"/>
        <v/>
      </c>
      <c r="BE1405" s="55" t="str">
        <f t="shared" si="299"/>
        <v/>
      </c>
      <c r="BF1405" s="55" t="str">
        <f t="shared" si="299"/>
        <v/>
      </c>
      <c r="BG1405" s="55" t="str">
        <f t="shared" si="299"/>
        <v/>
      </c>
      <c r="BH1405" s="55" t="str">
        <f t="shared" si="299"/>
        <v/>
      </c>
      <c r="BI1405" s="55" t="str">
        <f t="shared" si="299"/>
        <v/>
      </c>
      <c r="BJ1405" s="55" t="str">
        <f t="shared" si="299"/>
        <v/>
      </c>
      <c r="BK1405" s="55" t="str">
        <f t="shared" si="299"/>
        <v/>
      </c>
      <c r="BL1405" s="55" t="str">
        <f t="shared" si="299"/>
        <v/>
      </c>
      <c r="BM1405" s="55" t="str">
        <f t="shared" si="299"/>
        <v/>
      </c>
      <c r="BN1405" s="55" t="str">
        <f t="shared" si="299"/>
        <v/>
      </c>
      <c r="BO1405" s="55" t="str">
        <f t="shared" si="299"/>
        <v/>
      </c>
      <c r="BP1405" s="55" t="str">
        <f t="shared" si="299"/>
        <v/>
      </c>
      <c r="BQ1405" s="55" t="str">
        <f t="shared" si="299"/>
        <v/>
      </c>
      <c r="BR1405" s="1" t="str">
        <f t="shared" si="301"/>
        <v>Base</v>
      </c>
      <c r="BS1405" s="1" t="str">
        <f t="shared" si="302"/>
        <v/>
      </c>
      <c r="BT1405" s="3">
        <f t="shared" si="303"/>
        <v>1</v>
      </c>
      <c r="BU1405" s="11">
        <f t="shared" si="304"/>
        <v>-0.94</v>
      </c>
      <c r="BV1405" s="11">
        <f t="shared" si="305"/>
        <v>-0.88</v>
      </c>
      <c r="BW1405" s="11">
        <f t="shared" si="306"/>
        <v>0</v>
      </c>
      <c r="BX1405" s="9">
        <f t="shared" si="307"/>
        <v>-0.94</v>
      </c>
      <c r="BY1405" s="9">
        <f t="shared" si="308"/>
        <v>-0.88</v>
      </c>
      <c r="BZ1405" s="9">
        <f t="shared" si="309"/>
        <v>2</v>
      </c>
    </row>
    <row r="1406" spans="1:78" ht="15.5" x14ac:dyDescent="0.35">
      <c r="A1406"/>
      <c r="B1406"/>
      <c r="C1406"/>
      <c r="D1406"/>
      <c r="E1406"/>
      <c r="F1406"/>
      <c r="G1406"/>
      <c r="H1406"/>
      <c r="I1406"/>
      <c r="J1406"/>
      <c r="K1406"/>
      <c r="L1406"/>
      <c r="M1406"/>
      <c r="N1406"/>
      <c r="O1406"/>
      <c r="P1406"/>
      <c r="Q1406"/>
      <c r="R1406"/>
      <c r="S1406"/>
      <c r="T1406"/>
      <c r="U1406"/>
      <c r="V1406"/>
      <c r="W1406"/>
      <c r="X1406"/>
      <c r="Y1406"/>
      <c r="Z1406"/>
      <c r="AA1406"/>
      <c r="AB1406"/>
      <c r="AC1406"/>
      <c r="AD1406"/>
      <c r="AE1406"/>
      <c r="AF1406"/>
      <c r="AG1406"/>
      <c r="AH1406"/>
      <c r="AI1406"/>
      <c r="AJ1406"/>
      <c r="AK1406"/>
      <c r="AL1406"/>
      <c r="AM1406"/>
      <c r="AN1406"/>
      <c r="AO1406"/>
      <c r="AP1406"/>
      <c r="AQ1406"/>
      <c r="AR1406"/>
      <c r="AS1406"/>
      <c r="AT1406" s="12">
        <f>VLOOKUP($BR1406,Tables!$D$14:$I$27,2,FALSE)*W1406</f>
        <v>0</v>
      </c>
      <c r="AU1406" s="12">
        <f>VLOOKUP($BR1406,Tables!$D$14:$I$24,3,FALSE)</f>
        <v>0</v>
      </c>
      <c r="AV1406" s="12">
        <f>VLOOKUP($BR1406,Tables!$D$14:$I$24,4,FALSE)*W1406</f>
        <v>0</v>
      </c>
      <c r="AW1406" s="12">
        <f>VLOOKUP($BR1406,Tables!$D$14:$I$24,5,FALSE)*W1406</f>
        <v>0</v>
      </c>
      <c r="AX1406">
        <f>IF(ISERROR(VLOOKUP(V1406,Tables!$A$2:$B$27,2,FALSE))=TRUE,0,VLOOKUP(V1406,Tables!$A$2:$B$27,2,FALSE))*VLOOKUP(BR1406,Tables!$D$14:$J$24,7,FALSE)</f>
        <v>0</v>
      </c>
      <c r="AY1406">
        <f>IF(ISERROR(VLOOKUP(BS1406,Tables!$A$2:$B$31,2,FALSE))=TRUE,0,VLOOKUP(BS1406,Tables!$A$2:$B$31,2,FALSE))</f>
        <v>0</v>
      </c>
      <c r="AZ1406" s="12">
        <f>VLOOKUP($BR1406,Tables!$D$14:$K$24,8,FALSE)</f>
        <v>0</v>
      </c>
      <c r="BA1406" s="12">
        <f>IF(OR(BR1406="T150",BR1406="HYBT150"),W1406*Tables!$L$23,0)</f>
        <v>0</v>
      </c>
      <c r="BB1406" s="12">
        <f>IF(OR(BR1406="T200",BR1406="HYBT200"),W1406*Tables!$E$24,0)</f>
        <v>0</v>
      </c>
      <c r="BC1406" s="14">
        <f t="shared" si="300"/>
        <v>0</v>
      </c>
      <c r="BD1406" s="55" t="str">
        <f t="shared" si="299"/>
        <v/>
      </c>
      <c r="BE1406" s="55" t="str">
        <f t="shared" si="299"/>
        <v/>
      </c>
      <c r="BF1406" s="55" t="str">
        <f t="shared" si="299"/>
        <v/>
      </c>
      <c r="BG1406" s="55" t="str">
        <f t="shared" si="299"/>
        <v/>
      </c>
      <c r="BH1406" s="55" t="str">
        <f t="shared" si="299"/>
        <v/>
      </c>
      <c r="BI1406" s="55" t="str">
        <f t="shared" si="299"/>
        <v/>
      </c>
      <c r="BJ1406" s="55" t="str">
        <f t="shared" si="299"/>
        <v/>
      </c>
      <c r="BK1406" s="55" t="str">
        <f t="shared" si="299"/>
        <v/>
      </c>
      <c r="BL1406" s="55" t="str">
        <f t="shared" si="299"/>
        <v/>
      </c>
      <c r="BM1406" s="55" t="str">
        <f t="shared" si="299"/>
        <v/>
      </c>
      <c r="BN1406" s="55" t="str">
        <f t="shared" si="299"/>
        <v/>
      </c>
      <c r="BO1406" s="55" t="str">
        <f t="shared" si="299"/>
        <v/>
      </c>
      <c r="BP1406" s="55" t="str">
        <f t="shared" si="299"/>
        <v/>
      </c>
      <c r="BQ1406" s="55" t="str">
        <f t="shared" si="299"/>
        <v/>
      </c>
      <c r="BR1406" s="1" t="str">
        <f t="shared" si="301"/>
        <v>Base</v>
      </c>
      <c r="BS1406" s="1" t="str">
        <f t="shared" si="302"/>
        <v/>
      </c>
      <c r="BT1406" s="3">
        <f t="shared" si="303"/>
        <v>1</v>
      </c>
      <c r="BU1406" s="11">
        <f t="shared" si="304"/>
        <v>-0.94</v>
      </c>
      <c r="BV1406" s="11">
        <f t="shared" si="305"/>
        <v>-0.88</v>
      </c>
      <c r="BW1406" s="11">
        <f t="shared" si="306"/>
        <v>0</v>
      </c>
      <c r="BX1406" s="9">
        <f t="shared" si="307"/>
        <v>-0.94</v>
      </c>
      <c r="BY1406" s="9">
        <f t="shared" si="308"/>
        <v>-0.88</v>
      </c>
      <c r="BZ1406" s="9">
        <f t="shared" si="309"/>
        <v>2</v>
      </c>
    </row>
    <row r="1407" spans="1:78" ht="15.5" x14ac:dyDescent="0.35">
      <c r="A1407"/>
      <c r="B1407"/>
      <c r="C1407"/>
      <c r="D1407"/>
      <c r="E1407"/>
      <c r="F1407"/>
      <c r="G1407"/>
      <c r="H1407"/>
      <c r="I1407"/>
      <c r="J1407"/>
      <c r="K1407"/>
      <c r="L1407"/>
      <c r="M1407"/>
      <c r="N1407"/>
      <c r="O1407"/>
      <c r="P1407"/>
      <c r="Q1407"/>
      <c r="R1407"/>
      <c r="S1407"/>
      <c r="T1407"/>
      <c r="U1407"/>
      <c r="V1407"/>
      <c r="W1407"/>
      <c r="X1407"/>
      <c r="Y1407"/>
      <c r="Z1407"/>
      <c r="AA1407"/>
      <c r="AB1407"/>
      <c r="AC1407"/>
      <c r="AD1407"/>
      <c r="AE1407"/>
      <c r="AF1407"/>
      <c r="AG1407"/>
      <c r="AH1407"/>
      <c r="AI1407"/>
      <c r="AJ1407"/>
      <c r="AK1407"/>
      <c r="AL1407"/>
      <c r="AM1407"/>
      <c r="AN1407"/>
      <c r="AO1407"/>
      <c r="AP1407"/>
      <c r="AQ1407"/>
      <c r="AR1407"/>
      <c r="AS1407"/>
      <c r="AT1407" s="12">
        <f>VLOOKUP($BR1407,Tables!$D$14:$I$27,2,FALSE)*W1407</f>
        <v>0</v>
      </c>
      <c r="AU1407" s="12">
        <f>VLOOKUP($BR1407,Tables!$D$14:$I$24,3,FALSE)</f>
        <v>0</v>
      </c>
      <c r="AV1407" s="12">
        <f>VLOOKUP($BR1407,Tables!$D$14:$I$24,4,FALSE)*W1407</f>
        <v>0</v>
      </c>
      <c r="AW1407" s="12">
        <f>VLOOKUP($BR1407,Tables!$D$14:$I$24,5,FALSE)*W1407</f>
        <v>0</v>
      </c>
      <c r="AX1407">
        <f>IF(ISERROR(VLOOKUP(V1407,Tables!$A$2:$B$27,2,FALSE))=TRUE,0,VLOOKUP(V1407,Tables!$A$2:$B$27,2,FALSE))*VLOOKUP(BR1407,Tables!$D$14:$J$24,7,FALSE)</f>
        <v>0</v>
      </c>
      <c r="AY1407">
        <f>IF(ISERROR(VLOOKUP(BS1407,Tables!$A$2:$B$31,2,FALSE))=TRUE,0,VLOOKUP(BS1407,Tables!$A$2:$B$31,2,FALSE))</f>
        <v>0</v>
      </c>
      <c r="AZ1407" s="12">
        <f>VLOOKUP($BR1407,Tables!$D$14:$K$24,8,FALSE)</f>
        <v>0</v>
      </c>
      <c r="BA1407" s="12">
        <f>IF(OR(BR1407="T150",BR1407="HYBT150"),W1407*Tables!$L$23,0)</f>
        <v>0</v>
      </c>
      <c r="BB1407" s="12">
        <f>IF(OR(BR1407="T200",BR1407="HYBT200"),W1407*Tables!$E$24,0)</f>
        <v>0</v>
      </c>
      <c r="BC1407" s="14">
        <f t="shared" si="300"/>
        <v>0</v>
      </c>
      <c r="BD1407" s="55" t="str">
        <f t="shared" si="299"/>
        <v/>
      </c>
      <c r="BE1407" s="55" t="str">
        <f t="shared" si="299"/>
        <v/>
      </c>
      <c r="BF1407" s="55" t="str">
        <f t="shared" si="299"/>
        <v/>
      </c>
      <c r="BG1407" s="55" t="str">
        <f t="shared" si="299"/>
        <v/>
      </c>
      <c r="BH1407" s="55" t="str">
        <f t="shared" si="299"/>
        <v/>
      </c>
      <c r="BI1407" s="55" t="str">
        <f t="shared" si="299"/>
        <v/>
      </c>
      <c r="BJ1407" s="55" t="str">
        <f t="shared" si="299"/>
        <v/>
      </c>
      <c r="BK1407" s="55" t="str">
        <f t="shared" si="299"/>
        <v/>
      </c>
      <c r="BL1407" s="55" t="str">
        <f t="shared" si="299"/>
        <v/>
      </c>
      <c r="BM1407" s="55" t="str">
        <f t="shared" si="299"/>
        <v/>
      </c>
      <c r="BN1407" s="55" t="str">
        <f t="shared" si="299"/>
        <v/>
      </c>
      <c r="BO1407" s="55" t="str">
        <f t="shared" si="299"/>
        <v/>
      </c>
      <c r="BP1407" s="55" t="str">
        <f t="shared" si="299"/>
        <v/>
      </c>
      <c r="BQ1407" s="55" t="str">
        <f t="shared" si="299"/>
        <v/>
      </c>
      <c r="BR1407" s="1" t="str">
        <f t="shared" si="301"/>
        <v>Base</v>
      </c>
      <c r="BS1407" s="1" t="str">
        <f t="shared" si="302"/>
        <v/>
      </c>
      <c r="BT1407" s="3">
        <f t="shared" si="303"/>
        <v>1</v>
      </c>
      <c r="BU1407" s="11">
        <f t="shared" si="304"/>
        <v>-0.94</v>
      </c>
      <c r="BV1407" s="11">
        <f t="shared" si="305"/>
        <v>-0.88</v>
      </c>
      <c r="BW1407" s="11">
        <f t="shared" si="306"/>
        <v>0</v>
      </c>
      <c r="BX1407" s="9">
        <f t="shared" si="307"/>
        <v>-0.94</v>
      </c>
      <c r="BY1407" s="9">
        <f t="shared" si="308"/>
        <v>-0.88</v>
      </c>
      <c r="BZ1407" s="9">
        <f t="shared" si="309"/>
        <v>2</v>
      </c>
    </row>
    <row r="1408" spans="1:78" ht="15.5" x14ac:dyDescent="0.35">
      <c r="A1408"/>
      <c r="B1408"/>
      <c r="C1408"/>
      <c r="D1408"/>
      <c r="E1408"/>
      <c r="F1408"/>
      <c r="G1408"/>
      <c r="H1408"/>
      <c r="I1408"/>
      <c r="J1408"/>
      <c r="K1408"/>
      <c r="L1408"/>
      <c r="M1408"/>
      <c r="N1408"/>
      <c r="O1408"/>
      <c r="P1408"/>
      <c r="Q1408"/>
      <c r="R1408"/>
      <c r="S1408"/>
      <c r="T1408"/>
      <c r="U1408"/>
      <c r="V1408"/>
      <c r="W1408"/>
      <c r="X1408"/>
      <c r="Y1408"/>
      <c r="Z1408"/>
      <c r="AA1408"/>
      <c r="AB1408"/>
      <c r="AC1408"/>
      <c r="AD1408"/>
      <c r="AE1408"/>
      <c r="AF1408"/>
      <c r="AG1408"/>
      <c r="AH1408"/>
      <c r="AI1408"/>
      <c r="AJ1408"/>
      <c r="AK1408"/>
      <c r="AL1408"/>
      <c r="AM1408"/>
      <c r="AN1408"/>
      <c r="AO1408"/>
      <c r="AP1408"/>
      <c r="AQ1408"/>
      <c r="AR1408"/>
      <c r="AS1408"/>
      <c r="AT1408" s="12">
        <f>VLOOKUP($BR1408,Tables!$D$14:$I$27,2,FALSE)*W1408</f>
        <v>0</v>
      </c>
      <c r="AU1408" s="12">
        <f>VLOOKUP($BR1408,Tables!$D$14:$I$24,3,FALSE)</f>
        <v>0</v>
      </c>
      <c r="AV1408" s="12">
        <f>VLOOKUP($BR1408,Tables!$D$14:$I$24,4,FALSE)*W1408</f>
        <v>0</v>
      </c>
      <c r="AW1408" s="12">
        <f>VLOOKUP($BR1408,Tables!$D$14:$I$24,5,FALSE)*W1408</f>
        <v>0</v>
      </c>
      <c r="AX1408">
        <f>IF(ISERROR(VLOOKUP(V1408,Tables!$A$2:$B$27,2,FALSE))=TRUE,0,VLOOKUP(V1408,Tables!$A$2:$B$27,2,FALSE))*VLOOKUP(BR1408,Tables!$D$14:$J$24,7,FALSE)</f>
        <v>0</v>
      </c>
      <c r="AY1408">
        <f>IF(ISERROR(VLOOKUP(BS1408,Tables!$A$2:$B$31,2,FALSE))=TRUE,0,VLOOKUP(BS1408,Tables!$A$2:$B$31,2,FALSE))</f>
        <v>0</v>
      </c>
      <c r="AZ1408" s="12">
        <f>VLOOKUP($BR1408,Tables!$D$14:$K$24,8,FALSE)</f>
        <v>0</v>
      </c>
      <c r="BA1408" s="12">
        <f>IF(OR(BR1408="T150",BR1408="HYBT150"),W1408*Tables!$L$23,0)</f>
        <v>0</v>
      </c>
      <c r="BB1408" s="12">
        <f>IF(OR(BR1408="T200",BR1408="HYBT200"),W1408*Tables!$E$24,0)</f>
        <v>0</v>
      </c>
      <c r="BC1408" s="14">
        <f t="shared" si="300"/>
        <v>0</v>
      </c>
      <c r="BD1408" s="55" t="str">
        <f t="shared" si="299"/>
        <v/>
      </c>
      <c r="BE1408" s="55" t="str">
        <f t="shared" si="299"/>
        <v/>
      </c>
      <c r="BF1408" s="55" t="str">
        <f t="shared" si="299"/>
        <v/>
      </c>
      <c r="BG1408" s="55" t="str">
        <f t="shared" si="299"/>
        <v/>
      </c>
      <c r="BH1408" s="55" t="str">
        <f t="shared" si="299"/>
        <v/>
      </c>
      <c r="BI1408" s="55" t="str">
        <f t="shared" si="299"/>
        <v/>
      </c>
      <c r="BJ1408" s="55" t="str">
        <f t="shared" si="299"/>
        <v/>
      </c>
      <c r="BK1408" s="55" t="str">
        <f t="shared" si="299"/>
        <v/>
      </c>
      <c r="BL1408" s="55" t="str">
        <f t="shared" si="299"/>
        <v/>
      </c>
      <c r="BM1408" s="55" t="str">
        <f t="shared" si="299"/>
        <v/>
      </c>
      <c r="BN1408" s="55" t="str">
        <f t="shared" si="299"/>
        <v/>
      </c>
      <c r="BO1408" s="55" t="str">
        <f t="shared" si="299"/>
        <v/>
      </c>
      <c r="BP1408" s="55" t="str">
        <f t="shared" si="299"/>
        <v/>
      </c>
      <c r="BQ1408" s="55" t="str">
        <f t="shared" si="299"/>
        <v/>
      </c>
      <c r="BR1408" s="1" t="str">
        <f t="shared" si="301"/>
        <v>Base</v>
      </c>
      <c r="BS1408" s="1" t="str">
        <f t="shared" si="302"/>
        <v/>
      </c>
      <c r="BT1408" s="3">
        <f t="shared" si="303"/>
        <v>1</v>
      </c>
      <c r="BU1408" s="11">
        <f t="shared" si="304"/>
        <v>-0.94</v>
      </c>
      <c r="BV1408" s="11">
        <f t="shared" si="305"/>
        <v>-0.88</v>
      </c>
      <c r="BW1408" s="11">
        <f t="shared" si="306"/>
        <v>0</v>
      </c>
      <c r="BX1408" s="9">
        <f t="shared" si="307"/>
        <v>-0.94</v>
      </c>
      <c r="BY1408" s="9">
        <f t="shared" si="308"/>
        <v>-0.88</v>
      </c>
      <c r="BZ1408" s="9">
        <f t="shared" si="309"/>
        <v>2</v>
      </c>
    </row>
    <row r="1409" spans="1:78" ht="15.5" x14ac:dyDescent="0.35">
      <c r="A1409"/>
      <c r="B1409"/>
      <c r="C1409"/>
      <c r="D1409"/>
      <c r="E1409"/>
      <c r="F1409"/>
      <c r="G1409"/>
      <c r="H1409"/>
      <c r="I1409"/>
      <c r="J1409"/>
      <c r="K1409"/>
      <c r="L1409"/>
      <c r="M1409"/>
      <c r="N1409"/>
      <c r="O1409"/>
      <c r="P1409"/>
      <c r="Q1409"/>
      <c r="R1409"/>
      <c r="S1409"/>
      <c r="T1409"/>
      <c r="U1409"/>
      <c r="V1409"/>
      <c r="W1409"/>
      <c r="X1409"/>
      <c r="Y1409"/>
      <c r="Z1409"/>
      <c r="AA1409"/>
      <c r="AB1409"/>
      <c r="AC1409"/>
      <c r="AD1409"/>
      <c r="AE1409"/>
      <c r="AF1409"/>
      <c r="AG1409"/>
      <c r="AH1409"/>
      <c r="AI1409"/>
      <c r="AJ1409"/>
      <c r="AK1409"/>
      <c r="AL1409"/>
      <c r="AM1409"/>
      <c r="AN1409"/>
      <c r="AO1409"/>
      <c r="AP1409"/>
      <c r="AQ1409"/>
      <c r="AR1409"/>
      <c r="AS1409"/>
      <c r="AT1409" s="12">
        <f>VLOOKUP($BR1409,Tables!$D$14:$I$27,2,FALSE)*W1409</f>
        <v>0</v>
      </c>
      <c r="AU1409" s="12">
        <f>VLOOKUP($BR1409,Tables!$D$14:$I$24,3,FALSE)</f>
        <v>0</v>
      </c>
      <c r="AV1409" s="12">
        <f>VLOOKUP($BR1409,Tables!$D$14:$I$24,4,FALSE)*W1409</f>
        <v>0</v>
      </c>
      <c r="AW1409" s="12">
        <f>VLOOKUP($BR1409,Tables!$D$14:$I$24,5,FALSE)*W1409</f>
        <v>0</v>
      </c>
      <c r="AX1409">
        <f>IF(ISERROR(VLOOKUP(V1409,Tables!$A$2:$B$27,2,FALSE))=TRUE,0,VLOOKUP(V1409,Tables!$A$2:$B$27,2,FALSE))*VLOOKUP(BR1409,Tables!$D$14:$J$24,7,FALSE)</f>
        <v>0</v>
      </c>
      <c r="AY1409">
        <f>IF(ISERROR(VLOOKUP(BS1409,Tables!$A$2:$B$31,2,FALSE))=TRUE,0,VLOOKUP(BS1409,Tables!$A$2:$B$31,2,FALSE))</f>
        <v>0</v>
      </c>
      <c r="AZ1409" s="12">
        <f>VLOOKUP($BR1409,Tables!$D$14:$K$24,8,FALSE)</f>
        <v>0</v>
      </c>
      <c r="BA1409" s="12">
        <f>IF(OR(BR1409="T150",BR1409="HYBT150"),W1409*Tables!$L$23,0)</f>
        <v>0</v>
      </c>
      <c r="BB1409" s="12">
        <f>IF(OR(BR1409="T200",BR1409="HYBT200"),W1409*Tables!$E$24,0)</f>
        <v>0</v>
      </c>
      <c r="BC1409" s="14">
        <f t="shared" si="300"/>
        <v>0</v>
      </c>
      <c r="BD1409" s="55" t="str">
        <f t="shared" si="299"/>
        <v/>
      </c>
      <c r="BE1409" s="55" t="str">
        <f t="shared" si="299"/>
        <v/>
      </c>
      <c r="BF1409" s="55" t="str">
        <f t="shared" si="299"/>
        <v/>
      </c>
      <c r="BG1409" s="55" t="str">
        <f t="shared" si="299"/>
        <v/>
      </c>
      <c r="BH1409" s="55" t="str">
        <f t="shared" si="299"/>
        <v/>
      </c>
      <c r="BI1409" s="55" t="str">
        <f t="shared" si="299"/>
        <v/>
      </c>
      <c r="BJ1409" s="55" t="str">
        <f t="shared" si="299"/>
        <v/>
      </c>
      <c r="BK1409" s="55" t="str">
        <f t="shared" si="299"/>
        <v/>
      </c>
      <c r="BL1409" s="55" t="str">
        <f t="shared" si="299"/>
        <v/>
      </c>
      <c r="BM1409" s="55" t="str">
        <f t="shared" si="299"/>
        <v/>
      </c>
      <c r="BN1409" s="55" t="str">
        <f t="shared" si="299"/>
        <v/>
      </c>
      <c r="BO1409" s="55" t="str">
        <f t="shared" si="299"/>
        <v/>
      </c>
      <c r="BP1409" s="55" t="str">
        <f t="shared" si="299"/>
        <v/>
      </c>
      <c r="BQ1409" s="55" t="str">
        <f t="shared" si="299"/>
        <v/>
      </c>
      <c r="BR1409" s="1" t="str">
        <f t="shared" si="301"/>
        <v>Base</v>
      </c>
      <c r="BS1409" s="1" t="str">
        <f t="shared" si="302"/>
        <v/>
      </c>
      <c r="BT1409" s="3">
        <f t="shared" si="303"/>
        <v>1</v>
      </c>
      <c r="BU1409" s="11">
        <f t="shared" si="304"/>
        <v>-0.94</v>
      </c>
      <c r="BV1409" s="11">
        <f t="shared" si="305"/>
        <v>-0.88</v>
      </c>
      <c r="BW1409" s="11">
        <f t="shared" si="306"/>
        <v>0</v>
      </c>
      <c r="BX1409" s="9">
        <f t="shared" si="307"/>
        <v>-0.94</v>
      </c>
      <c r="BY1409" s="9">
        <f t="shared" si="308"/>
        <v>-0.88</v>
      </c>
      <c r="BZ1409" s="9">
        <f t="shared" si="309"/>
        <v>2</v>
      </c>
    </row>
    <row r="1410" spans="1:78" ht="15.5" x14ac:dyDescent="0.35">
      <c r="A1410"/>
      <c r="B1410"/>
      <c r="C1410"/>
      <c r="D1410"/>
      <c r="E1410"/>
      <c r="F1410"/>
      <c r="G1410"/>
      <c r="H1410"/>
      <c r="I1410"/>
      <c r="J1410"/>
      <c r="K1410"/>
      <c r="L1410"/>
      <c r="M1410"/>
      <c r="N1410"/>
      <c r="O1410"/>
      <c r="P1410"/>
      <c r="Q1410"/>
      <c r="R1410"/>
      <c r="S1410"/>
      <c r="T1410"/>
      <c r="U1410"/>
      <c r="V1410"/>
      <c r="W1410"/>
      <c r="X1410"/>
      <c r="Y1410"/>
      <c r="Z1410"/>
      <c r="AA1410"/>
      <c r="AB1410"/>
      <c r="AC1410"/>
      <c r="AD1410"/>
      <c r="AE1410"/>
      <c r="AF1410"/>
      <c r="AG1410"/>
      <c r="AH1410"/>
      <c r="AI1410"/>
      <c r="AJ1410"/>
      <c r="AK1410"/>
      <c r="AL1410"/>
      <c r="AM1410"/>
      <c r="AN1410"/>
      <c r="AO1410"/>
      <c r="AP1410"/>
      <c r="AQ1410"/>
      <c r="AR1410"/>
      <c r="AS1410"/>
      <c r="AT1410" s="12">
        <f>VLOOKUP($BR1410,Tables!$D$14:$I$27,2,FALSE)*W1410</f>
        <v>0</v>
      </c>
      <c r="AU1410" s="12">
        <f>VLOOKUP($BR1410,Tables!$D$14:$I$24,3,FALSE)</f>
        <v>0</v>
      </c>
      <c r="AV1410" s="12">
        <f>VLOOKUP($BR1410,Tables!$D$14:$I$24,4,FALSE)*W1410</f>
        <v>0</v>
      </c>
      <c r="AW1410" s="12">
        <f>VLOOKUP($BR1410,Tables!$D$14:$I$24,5,FALSE)*W1410</f>
        <v>0</v>
      </c>
      <c r="AX1410">
        <f>IF(ISERROR(VLOOKUP(V1410,Tables!$A$2:$B$27,2,FALSE))=TRUE,0,VLOOKUP(V1410,Tables!$A$2:$B$27,2,FALSE))*VLOOKUP(BR1410,Tables!$D$14:$J$24,7,FALSE)</f>
        <v>0</v>
      </c>
      <c r="AY1410">
        <f>IF(ISERROR(VLOOKUP(BS1410,Tables!$A$2:$B$31,2,FALSE))=TRUE,0,VLOOKUP(BS1410,Tables!$A$2:$B$31,2,FALSE))</f>
        <v>0</v>
      </c>
      <c r="AZ1410" s="12">
        <f>VLOOKUP($BR1410,Tables!$D$14:$K$24,8,FALSE)</f>
        <v>0</v>
      </c>
      <c r="BA1410" s="12">
        <f>IF(OR(BR1410="T150",BR1410="HYBT150"),W1410*Tables!$L$23,0)</f>
        <v>0</v>
      </c>
      <c r="BB1410" s="12">
        <f>IF(OR(BR1410="T200",BR1410="HYBT200"),W1410*Tables!$E$24,0)</f>
        <v>0</v>
      </c>
      <c r="BC1410" s="14">
        <f t="shared" si="300"/>
        <v>0</v>
      </c>
      <c r="BD1410" s="55" t="str">
        <f t="shared" si="299"/>
        <v/>
      </c>
      <c r="BE1410" s="55" t="str">
        <f t="shared" si="299"/>
        <v/>
      </c>
      <c r="BF1410" s="55" t="str">
        <f t="shared" si="299"/>
        <v/>
      </c>
      <c r="BG1410" s="55" t="str">
        <f t="shared" si="299"/>
        <v/>
      </c>
      <c r="BH1410" s="55" t="str">
        <f t="shared" si="299"/>
        <v/>
      </c>
      <c r="BI1410" s="55" t="str">
        <f t="shared" si="299"/>
        <v/>
      </c>
      <c r="BJ1410" s="55" t="str">
        <f t="shared" si="299"/>
        <v/>
      </c>
      <c r="BK1410" s="55" t="str">
        <f t="shared" si="299"/>
        <v/>
      </c>
      <c r="BL1410" s="55" t="str">
        <f t="shared" si="299"/>
        <v/>
      </c>
      <c r="BM1410" s="55" t="str">
        <f t="shared" si="299"/>
        <v/>
      </c>
      <c r="BN1410" s="55" t="str">
        <f t="shared" si="299"/>
        <v/>
      </c>
      <c r="BO1410" s="55" t="str">
        <f t="shared" si="299"/>
        <v/>
      </c>
      <c r="BP1410" s="55" t="str">
        <f t="shared" si="299"/>
        <v/>
      </c>
      <c r="BQ1410" s="55" t="str">
        <f t="shared" si="299"/>
        <v/>
      </c>
      <c r="BR1410" s="1" t="str">
        <f t="shared" si="301"/>
        <v>Base</v>
      </c>
      <c r="BS1410" s="1" t="str">
        <f t="shared" si="302"/>
        <v/>
      </c>
      <c r="BT1410" s="3">
        <f t="shared" si="303"/>
        <v>1</v>
      </c>
      <c r="BU1410" s="11">
        <f t="shared" si="304"/>
        <v>-0.94</v>
      </c>
      <c r="BV1410" s="11">
        <f t="shared" si="305"/>
        <v>-0.88</v>
      </c>
      <c r="BW1410" s="11">
        <f t="shared" si="306"/>
        <v>0</v>
      </c>
      <c r="BX1410" s="9">
        <f t="shared" si="307"/>
        <v>-0.94</v>
      </c>
      <c r="BY1410" s="9">
        <f t="shared" si="308"/>
        <v>-0.88</v>
      </c>
      <c r="BZ1410" s="9">
        <f t="shared" si="309"/>
        <v>2</v>
      </c>
    </row>
    <row r="1411" spans="1:78" ht="15.5" x14ac:dyDescent="0.35">
      <c r="A1411"/>
      <c r="B1411"/>
      <c r="C1411"/>
      <c r="D1411"/>
      <c r="E1411"/>
      <c r="F1411"/>
      <c r="G1411"/>
      <c r="H1411"/>
      <c r="I1411"/>
      <c r="J1411"/>
      <c r="K1411"/>
      <c r="L1411"/>
      <c r="M1411"/>
      <c r="N1411"/>
      <c r="O1411"/>
      <c r="P1411"/>
      <c r="Q1411"/>
      <c r="R1411"/>
      <c r="S1411"/>
      <c r="T1411"/>
      <c r="U1411"/>
      <c r="V1411"/>
      <c r="W1411"/>
      <c r="X1411"/>
      <c r="Y1411"/>
      <c r="Z1411"/>
      <c r="AA1411"/>
      <c r="AB1411"/>
      <c r="AC1411"/>
      <c r="AD1411"/>
      <c r="AE1411"/>
      <c r="AF1411"/>
      <c r="AG1411"/>
      <c r="AH1411"/>
      <c r="AI1411"/>
      <c r="AJ1411"/>
      <c r="AK1411"/>
      <c r="AL1411"/>
      <c r="AM1411"/>
      <c r="AN1411"/>
      <c r="AO1411"/>
      <c r="AP1411"/>
      <c r="AQ1411"/>
      <c r="AR1411"/>
      <c r="AS1411"/>
      <c r="AT1411" s="12">
        <f>VLOOKUP($BR1411,Tables!$D$14:$I$27,2,FALSE)*W1411</f>
        <v>0</v>
      </c>
      <c r="AU1411" s="12">
        <f>VLOOKUP($BR1411,Tables!$D$14:$I$24,3,FALSE)</f>
        <v>0</v>
      </c>
      <c r="AV1411" s="12">
        <f>VLOOKUP($BR1411,Tables!$D$14:$I$24,4,FALSE)*W1411</f>
        <v>0</v>
      </c>
      <c r="AW1411" s="12">
        <f>VLOOKUP($BR1411,Tables!$D$14:$I$24,5,FALSE)*W1411</f>
        <v>0</v>
      </c>
      <c r="AX1411">
        <f>IF(ISERROR(VLOOKUP(V1411,Tables!$A$2:$B$27,2,FALSE))=TRUE,0,VLOOKUP(V1411,Tables!$A$2:$B$27,2,FALSE))*VLOOKUP(BR1411,Tables!$D$14:$J$24,7,FALSE)</f>
        <v>0</v>
      </c>
      <c r="AY1411">
        <f>IF(ISERROR(VLOOKUP(BS1411,Tables!$A$2:$B$31,2,FALSE))=TRUE,0,VLOOKUP(BS1411,Tables!$A$2:$B$31,2,FALSE))</f>
        <v>0</v>
      </c>
      <c r="AZ1411" s="12">
        <f>VLOOKUP($BR1411,Tables!$D$14:$K$24,8,FALSE)</f>
        <v>0</v>
      </c>
      <c r="BA1411" s="12">
        <f>IF(OR(BR1411="T150",BR1411="HYBT150"),W1411*Tables!$L$23,0)</f>
        <v>0</v>
      </c>
      <c r="BB1411" s="12">
        <f>IF(OR(BR1411="T200",BR1411="HYBT200"),W1411*Tables!$E$24,0)</f>
        <v>0</v>
      </c>
      <c r="BC1411" s="14">
        <f t="shared" si="300"/>
        <v>0</v>
      </c>
      <c r="BD1411" s="55" t="str">
        <f t="shared" si="299"/>
        <v/>
      </c>
      <c r="BE1411" s="55" t="str">
        <f t="shared" si="299"/>
        <v/>
      </c>
      <c r="BF1411" s="55" t="str">
        <f t="shared" si="299"/>
        <v/>
      </c>
      <c r="BG1411" s="55" t="str">
        <f t="shared" si="299"/>
        <v/>
      </c>
      <c r="BH1411" s="55" t="str">
        <f t="shared" si="299"/>
        <v/>
      </c>
      <c r="BI1411" s="55" t="str">
        <f t="shared" si="299"/>
        <v/>
      </c>
      <c r="BJ1411" s="55" t="str">
        <f t="shared" si="299"/>
        <v/>
      </c>
      <c r="BK1411" s="55" t="str">
        <f t="shared" si="299"/>
        <v/>
      </c>
      <c r="BL1411" s="55" t="str">
        <f t="shared" si="299"/>
        <v/>
      </c>
      <c r="BM1411" s="55" t="str">
        <f t="shared" si="299"/>
        <v/>
      </c>
      <c r="BN1411" s="55" t="str">
        <f t="shared" si="299"/>
        <v/>
      </c>
      <c r="BO1411" s="55" t="str">
        <f t="shared" si="299"/>
        <v/>
      </c>
      <c r="BP1411" s="55" t="str">
        <f t="shared" si="299"/>
        <v/>
      </c>
      <c r="BQ1411" s="55" t="str">
        <f t="shared" si="299"/>
        <v/>
      </c>
      <c r="BR1411" s="1" t="str">
        <f t="shared" si="301"/>
        <v>Base</v>
      </c>
      <c r="BS1411" s="1" t="str">
        <f t="shared" si="302"/>
        <v/>
      </c>
      <c r="BT1411" s="3">
        <f t="shared" si="303"/>
        <v>1</v>
      </c>
      <c r="BU1411" s="11">
        <f t="shared" si="304"/>
        <v>-0.94</v>
      </c>
      <c r="BV1411" s="11">
        <f t="shared" si="305"/>
        <v>-0.88</v>
      </c>
      <c r="BW1411" s="11">
        <f t="shared" si="306"/>
        <v>0</v>
      </c>
      <c r="BX1411" s="9">
        <f t="shared" si="307"/>
        <v>-0.94</v>
      </c>
      <c r="BY1411" s="9">
        <f t="shared" si="308"/>
        <v>-0.88</v>
      </c>
      <c r="BZ1411" s="9">
        <f t="shared" si="309"/>
        <v>2</v>
      </c>
    </row>
    <row r="1412" spans="1:78" ht="15.5" x14ac:dyDescent="0.35">
      <c r="A1412"/>
      <c r="B1412"/>
      <c r="C1412"/>
      <c r="D1412"/>
      <c r="E1412"/>
      <c r="F1412"/>
      <c r="G1412"/>
      <c r="H1412"/>
      <c r="I1412"/>
      <c r="J1412"/>
      <c r="K1412"/>
      <c r="L1412"/>
      <c r="M1412"/>
      <c r="N1412"/>
      <c r="O1412"/>
      <c r="P1412"/>
      <c r="Q1412"/>
      <c r="R1412"/>
      <c r="S1412"/>
      <c r="T1412"/>
      <c r="U1412"/>
      <c r="V1412"/>
      <c r="W1412"/>
      <c r="X1412"/>
      <c r="Y1412"/>
      <c r="Z1412"/>
      <c r="AA1412"/>
      <c r="AB1412"/>
      <c r="AC1412"/>
      <c r="AD1412"/>
      <c r="AE1412"/>
      <c r="AF1412"/>
      <c r="AG1412"/>
      <c r="AH1412"/>
      <c r="AI1412"/>
      <c r="AJ1412"/>
      <c r="AK1412"/>
      <c r="AL1412"/>
      <c r="AM1412"/>
      <c r="AN1412"/>
      <c r="AO1412"/>
      <c r="AP1412"/>
      <c r="AQ1412"/>
      <c r="AR1412"/>
      <c r="AS1412"/>
      <c r="AT1412" s="12">
        <f>VLOOKUP($BR1412,Tables!$D$14:$I$27,2,FALSE)*W1412</f>
        <v>0</v>
      </c>
      <c r="AU1412" s="12">
        <f>VLOOKUP($BR1412,Tables!$D$14:$I$24,3,FALSE)</f>
        <v>0</v>
      </c>
      <c r="AV1412" s="12">
        <f>VLOOKUP($BR1412,Tables!$D$14:$I$24,4,FALSE)*W1412</f>
        <v>0</v>
      </c>
      <c r="AW1412" s="12">
        <f>VLOOKUP($BR1412,Tables!$D$14:$I$24,5,FALSE)*W1412</f>
        <v>0</v>
      </c>
      <c r="AX1412">
        <f>IF(ISERROR(VLOOKUP(V1412,Tables!$A$2:$B$27,2,FALSE))=TRUE,0,VLOOKUP(V1412,Tables!$A$2:$B$27,2,FALSE))*VLOOKUP(BR1412,Tables!$D$14:$J$24,7,FALSE)</f>
        <v>0</v>
      </c>
      <c r="AY1412">
        <f>IF(ISERROR(VLOOKUP(BS1412,Tables!$A$2:$B$31,2,FALSE))=TRUE,0,VLOOKUP(BS1412,Tables!$A$2:$B$31,2,FALSE))</f>
        <v>0</v>
      </c>
      <c r="AZ1412" s="12">
        <f>VLOOKUP($BR1412,Tables!$D$14:$K$24,8,FALSE)</f>
        <v>0</v>
      </c>
      <c r="BA1412" s="12">
        <f>IF(OR(BR1412="T150",BR1412="HYBT150"),W1412*Tables!$L$23,0)</f>
        <v>0</v>
      </c>
      <c r="BB1412" s="12">
        <f>IF(OR(BR1412="T200",BR1412="HYBT200"),W1412*Tables!$E$24,0)</f>
        <v>0</v>
      </c>
      <c r="BC1412" s="14">
        <f t="shared" si="300"/>
        <v>0</v>
      </c>
      <c r="BD1412" s="55" t="str">
        <f t="shared" si="299"/>
        <v/>
      </c>
      <c r="BE1412" s="55" t="str">
        <f t="shared" si="299"/>
        <v/>
      </c>
      <c r="BF1412" s="55" t="str">
        <f t="shared" si="299"/>
        <v/>
      </c>
      <c r="BG1412" s="55" t="str">
        <f t="shared" si="299"/>
        <v/>
      </c>
      <c r="BH1412" s="55" t="str">
        <f t="shared" si="299"/>
        <v/>
      </c>
      <c r="BI1412" s="55" t="str">
        <f t="shared" si="299"/>
        <v/>
      </c>
      <c r="BJ1412" s="55" t="str">
        <f t="shared" si="299"/>
        <v/>
      </c>
      <c r="BK1412" s="55" t="str">
        <f t="shared" si="299"/>
        <v/>
      </c>
      <c r="BL1412" s="55" t="str">
        <f t="shared" si="299"/>
        <v/>
      </c>
      <c r="BM1412" s="55" t="str">
        <f t="shared" si="299"/>
        <v/>
      </c>
      <c r="BN1412" s="55" t="str">
        <f t="shared" si="299"/>
        <v/>
      </c>
      <c r="BO1412" s="55" t="str">
        <f t="shared" si="299"/>
        <v/>
      </c>
      <c r="BP1412" s="55" t="str">
        <f t="shared" si="299"/>
        <v/>
      </c>
      <c r="BQ1412" s="55" t="str">
        <f t="shared" si="299"/>
        <v/>
      </c>
      <c r="BR1412" s="1" t="str">
        <f t="shared" si="301"/>
        <v>Base</v>
      </c>
      <c r="BS1412" s="1" t="str">
        <f t="shared" si="302"/>
        <v/>
      </c>
      <c r="BT1412" s="3">
        <f t="shared" si="303"/>
        <v>1</v>
      </c>
      <c r="BU1412" s="11">
        <f t="shared" si="304"/>
        <v>-0.94</v>
      </c>
      <c r="BV1412" s="11">
        <f t="shared" si="305"/>
        <v>-0.88</v>
      </c>
      <c r="BW1412" s="11">
        <f t="shared" si="306"/>
        <v>0</v>
      </c>
      <c r="BX1412" s="9">
        <f t="shared" si="307"/>
        <v>-0.94</v>
      </c>
      <c r="BY1412" s="9">
        <f t="shared" si="308"/>
        <v>-0.88</v>
      </c>
      <c r="BZ1412" s="9">
        <f t="shared" si="309"/>
        <v>2</v>
      </c>
    </row>
    <row r="1413" spans="1:78" ht="15.5" x14ac:dyDescent="0.35">
      <c r="A1413"/>
      <c r="B1413"/>
      <c r="C1413"/>
      <c r="D1413"/>
      <c r="E1413"/>
      <c r="F1413"/>
      <c r="G1413"/>
      <c r="H1413"/>
      <c r="I1413"/>
      <c r="J1413"/>
      <c r="K1413"/>
      <c r="L1413"/>
      <c r="M1413"/>
      <c r="N1413"/>
      <c r="O1413"/>
      <c r="P1413"/>
      <c r="Q1413"/>
      <c r="R1413"/>
      <c r="S1413"/>
      <c r="T1413"/>
      <c r="U1413"/>
      <c r="V1413"/>
      <c r="W1413"/>
      <c r="X1413"/>
      <c r="Y1413"/>
      <c r="Z1413"/>
      <c r="AA1413"/>
      <c r="AB1413"/>
      <c r="AC1413"/>
      <c r="AD1413"/>
      <c r="AE1413"/>
      <c r="AF1413"/>
      <c r="AG1413"/>
      <c r="AH1413"/>
      <c r="AI1413"/>
      <c r="AJ1413"/>
      <c r="AK1413"/>
      <c r="AL1413"/>
      <c r="AM1413"/>
      <c r="AN1413"/>
      <c r="AO1413"/>
      <c r="AP1413"/>
      <c r="AQ1413"/>
      <c r="AR1413"/>
      <c r="AS1413"/>
      <c r="AT1413" s="12">
        <f>VLOOKUP($BR1413,Tables!$D$14:$I$27,2,FALSE)*W1413</f>
        <v>0</v>
      </c>
      <c r="AU1413" s="12">
        <f>VLOOKUP($BR1413,Tables!$D$14:$I$24,3,FALSE)</f>
        <v>0</v>
      </c>
      <c r="AV1413" s="12">
        <f>VLOOKUP($BR1413,Tables!$D$14:$I$24,4,FALSE)*W1413</f>
        <v>0</v>
      </c>
      <c r="AW1413" s="12">
        <f>VLOOKUP($BR1413,Tables!$D$14:$I$24,5,FALSE)*W1413</f>
        <v>0</v>
      </c>
      <c r="AX1413">
        <f>IF(ISERROR(VLOOKUP(V1413,Tables!$A$2:$B$27,2,FALSE))=TRUE,0,VLOOKUP(V1413,Tables!$A$2:$B$27,2,FALSE))*VLOOKUP(BR1413,Tables!$D$14:$J$24,7,FALSE)</f>
        <v>0</v>
      </c>
      <c r="AY1413">
        <f>IF(ISERROR(VLOOKUP(BS1413,Tables!$A$2:$B$31,2,FALSE))=TRUE,0,VLOOKUP(BS1413,Tables!$A$2:$B$31,2,FALSE))</f>
        <v>0</v>
      </c>
      <c r="AZ1413" s="12">
        <f>VLOOKUP($BR1413,Tables!$D$14:$K$24,8,FALSE)</f>
        <v>0</v>
      </c>
      <c r="BA1413" s="12">
        <f>IF(OR(BR1413="T150",BR1413="HYBT150"),W1413*Tables!$L$23,0)</f>
        <v>0</v>
      </c>
      <c r="BB1413" s="12">
        <f>IF(OR(BR1413="T200",BR1413="HYBT200"),W1413*Tables!$E$24,0)</f>
        <v>0</v>
      </c>
      <c r="BC1413" s="14">
        <f t="shared" si="300"/>
        <v>0</v>
      </c>
      <c r="BD1413" s="55" t="str">
        <f t="shared" si="299"/>
        <v/>
      </c>
      <c r="BE1413" s="55" t="str">
        <f t="shared" si="299"/>
        <v/>
      </c>
      <c r="BF1413" s="55" t="str">
        <f t="shared" si="299"/>
        <v/>
      </c>
      <c r="BG1413" s="55" t="str">
        <f t="shared" si="299"/>
        <v/>
      </c>
      <c r="BH1413" s="55" t="str">
        <f t="shared" si="299"/>
        <v/>
      </c>
      <c r="BI1413" s="55" t="str">
        <f t="shared" si="299"/>
        <v/>
      </c>
      <c r="BJ1413" s="55" t="str">
        <f t="shared" si="299"/>
        <v/>
      </c>
      <c r="BK1413" s="55" t="str">
        <f t="shared" si="299"/>
        <v/>
      </c>
      <c r="BL1413" s="55" t="str">
        <f t="shared" si="299"/>
        <v/>
      </c>
      <c r="BM1413" s="55" t="str">
        <f t="shared" si="299"/>
        <v/>
      </c>
      <c r="BN1413" s="55" t="str">
        <f t="shared" si="299"/>
        <v/>
      </c>
      <c r="BO1413" s="55" t="str">
        <f t="shared" si="299"/>
        <v/>
      </c>
      <c r="BP1413" s="55" t="str">
        <f t="shared" si="299"/>
        <v/>
      </c>
      <c r="BQ1413" s="55" t="str">
        <f t="shared" si="299"/>
        <v/>
      </c>
      <c r="BR1413" s="1" t="str">
        <f t="shared" si="301"/>
        <v>Base</v>
      </c>
      <c r="BS1413" s="1" t="str">
        <f t="shared" si="302"/>
        <v/>
      </c>
      <c r="BT1413" s="3">
        <f t="shared" si="303"/>
        <v>1</v>
      </c>
      <c r="BU1413" s="11">
        <f t="shared" si="304"/>
        <v>-0.94</v>
      </c>
      <c r="BV1413" s="11">
        <f t="shared" si="305"/>
        <v>-0.88</v>
      </c>
      <c r="BW1413" s="11">
        <f t="shared" si="306"/>
        <v>0</v>
      </c>
      <c r="BX1413" s="9">
        <f t="shared" si="307"/>
        <v>-0.94</v>
      </c>
      <c r="BY1413" s="9">
        <f t="shared" si="308"/>
        <v>-0.88</v>
      </c>
      <c r="BZ1413" s="9">
        <f t="shared" si="309"/>
        <v>2</v>
      </c>
    </row>
    <row r="1414" spans="1:78" ht="15.5" x14ac:dyDescent="0.35">
      <c r="A1414"/>
      <c r="B1414"/>
      <c r="C1414"/>
      <c r="D1414"/>
      <c r="E1414"/>
      <c r="F1414"/>
      <c r="G1414"/>
      <c r="H1414"/>
      <c r="I1414"/>
      <c r="J1414"/>
      <c r="K1414"/>
      <c r="L1414"/>
      <c r="M1414"/>
      <c r="N1414"/>
      <c r="O1414"/>
      <c r="P1414"/>
      <c r="Q1414"/>
      <c r="R1414"/>
      <c r="S1414"/>
      <c r="T1414"/>
      <c r="U1414"/>
      <c r="V1414"/>
      <c r="W1414"/>
      <c r="X1414"/>
      <c r="Y1414"/>
      <c r="Z1414"/>
      <c r="AA1414"/>
      <c r="AB1414"/>
      <c r="AC1414"/>
      <c r="AD1414"/>
      <c r="AE1414"/>
      <c r="AF1414"/>
      <c r="AG1414"/>
      <c r="AH1414"/>
      <c r="AI1414"/>
      <c r="AJ1414"/>
      <c r="AK1414"/>
      <c r="AL1414"/>
      <c r="AM1414"/>
      <c r="AN1414"/>
      <c r="AO1414"/>
      <c r="AP1414"/>
      <c r="AQ1414"/>
      <c r="AR1414"/>
      <c r="AS1414"/>
      <c r="AT1414" s="12">
        <f>VLOOKUP($BR1414,Tables!$D$14:$I$27,2,FALSE)*W1414</f>
        <v>0</v>
      </c>
      <c r="AU1414" s="12">
        <f>VLOOKUP($BR1414,Tables!$D$14:$I$24,3,FALSE)</f>
        <v>0</v>
      </c>
      <c r="AV1414" s="12">
        <f>VLOOKUP($BR1414,Tables!$D$14:$I$24,4,FALSE)*W1414</f>
        <v>0</v>
      </c>
      <c r="AW1414" s="12">
        <f>VLOOKUP($BR1414,Tables!$D$14:$I$24,5,FALSE)*W1414</f>
        <v>0</v>
      </c>
      <c r="AX1414">
        <f>IF(ISERROR(VLOOKUP(V1414,Tables!$A$2:$B$27,2,FALSE))=TRUE,0,VLOOKUP(V1414,Tables!$A$2:$B$27,2,FALSE))*VLOOKUP(BR1414,Tables!$D$14:$J$24,7,FALSE)</f>
        <v>0</v>
      </c>
      <c r="AY1414">
        <f>IF(ISERROR(VLOOKUP(BS1414,Tables!$A$2:$B$31,2,FALSE))=TRUE,0,VLOOKUP(BS1414,Tables!$A$2:$B$31,2,FALSE))</f>
        <v>0</v>
      </c>
      <c r="AZ1414" s="12">
        <f>VLOOKUP($BR1414,Tables!$D$14:$K$24,8,FALSE)</f>
        <v>0</v>
      </c>
      <c r="BA1414" s="12">
        <f>IF(OR(BR1414="T150",BR1414="HYBT150"),W1414*Tables!$L$23,0)</f>
        <v>0</v>
      </c>
      <c r="BB1414" s="12">
        <f>IF(OR(BR1414="T200",BR1414="HYBT200"),W1414*Tables!$E$24,0)</f>
        <v>0</v>
      </c>
      <c r="BC1414" s="14">
        <f t="shared" si="300"/>
        <v>0</v>
      </c>
      <c r="BD1414" s="55" t="str">
        <f t="shared" si="299"/>
        <v/>
      </c>
      <c r="BE1414" s="55" t="str">
        <f t="shared" si="299"/>
        <v/>
      </c>
      <c r="BF1414" s="55" t="str">
        <f t="shared" si="299"/>
        <v/>
      </c>
      <c r="BG1414" s="55" t="str">
        <f t="shared" si="299"/>
        <v/>
      </c>
      <c r="BH1414" s="55" t="str">
        <f t="shared" si="299"/>
        <v/>
      </c>
      <c r="BI1414" s="55" t="str">
        <f t="shared" si="299"/>
        <v/>
      </c>
      <c r="BJ1414" s="55" t="str">
        <f t="shared" si="299"/>
        <v/>
      </c>
      <c r="BK1414" s="55" t="str">
        <f t="shared" si="299"/>
        <v/>
      </c>
      <c r="BL1414" s="55" t="str">
        <f t="shared" si="299"/>
        <v/>
      </c>
      <c r="BM1414" s="55" t="str">
        <f t="shared" si="299"/>
        <v/>
      </c>
      <c r="BN1414" s="55" t="str">
        <f t="shared" si="299"/>
        <v/>
      </c>
      <c r="BO1414" s="55" t="str">
        <f t="shared" si="299"/>
        <v/>
      </c>
      <c r="BP1414" s="55" t="str">
        <f t="shared" si="299"/>
        <v/>
      </c>
      <c r="BQ1414" s="55" t="str">
        <f t="shared" si="299"/>
        <v/>
      </c>
      <c r="BR1414" s="1" t="str">
        <f t="shared" si="301"/>
        <v>Base</v>
      </c>
      <c r="BS1414" s="1" t="str">
        <f t="shared" si="302"/>
        <v/>
      </c>
      <c r="BT1414" s="3">
        <f t="shared" si="303"/>
        <v>1</v>
      </c>
      <c r="BU1414" s="11">
        <f t="shared" si="304"/>
        <v>-0.94</v>
      </c>
      <c r="BV1414" s="11">
        <f t="shared" si="305"/>
        <v>-0.88</v>
      </c>
      <c r="BW1414" s="11">
        <f t="shared" si="306"/>
        <v>0</v>
      </c>
      <c r="BX1414" s="9">
        <f t="shared" si="307"/>
        <v>-0.94</v>
      </c>
      <c r="BY1414" s="9">
        <f t="shared" si="308"/>
        <v>-0.88</v>
      </c>
      <c r="BZ1414" s="9">
        <f t="shared" si="309"/>
        <v>2</v>
      </c>
    </row>
    <row r="1415" spans="1:78" ht="15.5" x14ac:dyDescent="0.35">
      <c r="A1415"/>
      <c r="B1415"/>
      <c r="C1415"/>
      <c r="D1415"/>
      <c r="E1415"/>
      <c r="F1415"/>
      <c r="G1415"/>
      <c r="H1415"/>
      <c r="I1415"/>
      <c r="J1415"/>
      <c r="K1415"/>
      <c r="L1415"/>
      <c r="M1415"/>
      <c r="N1415"/>
      <c r="O1415"/>
      <c r="P1415"/>
      <c r="Q1415"/>
      <c r="R1415"/>
      <c r="S1415"/>
      <c r="T1415"/>
      <c r="U1415"/>
      <c r="V1415"/>
      <c r="W1415"/>
      <c r="X1415"/>
      <c r="Y1415"/>
      <c r="Z1415"/>
      <c r="AA1415"/>
      <c r="AB1415"/>
      <c r="AC1415"/>
      <c r="AD1415"/>
      <c r="AE1415"/>
      <c r="AF1415"/>
      <c r="AG1415"/>
      <c r="AH1415"/>
      <c r="AI1415"/>
      <c r="AJ1415"/>
      <c r="AK1415"/>
      <c r="AL1415"/>
      <c r="AM1415"/>
      <c r="AN1415"/>
      <c r="AO1415"/>
      <c r="AP1415"/>
      <c r="AQ1415"/>
      <c r="AR1415"/>
      <c r="AS1415"/>
      <c r="AT1415" s="12">
        <f>VLOOKUP($BR1415,Tables!$D$14:$I$27,2,FALSE)*W1415</f>
        <v>0</v>
      </c>
      <c r="AU1415" s="12">
        <f>VLOOKUP($BR1415,Tables!$D$14:$I$24,3,FALSE)</f>
        <v>0</v>
      </c>
      <c r="AV1415" s="12">
        <f>VLOOKUP($BR1415,Tables!$D$14:$I$24,4,FALSE)*W1415</f>
        <v>0</v>
      </c>
      <c r="AW1415" s="12">
        <f>VLOOKUP($BR1415,Tables!$D$14:$I$24,5,FALSE)*W1415</f>
        <v>0</v>
      </c>
      <c r="AX1415">
        <f>IF(ISERROR(VLOOKUP(V1415,Tables!$A$2:$B$27,2,FALSE))=TRUE,0,VLOOKUP(V1415,Tables!$A$2:$B$27,2,FALSE))*VLOOKUP(BR1415,Tables!$D$14:$J$24,7,FALSE)</f>
        <v>0</v>
      </c>
      <c r="AY1415">
        <f>IF(ISERROR(VLOOKUP(BS1415,Tables!$A$2:$B$31,2,FALSE))=TRUE,0,VLOOKUP(BS1415,Tables!$A$2:$B$31,2,FALSE))</f>
        <v>0</v>
      </c>
      <c r="AZ1415" s="12">
        <f>VLOOKUP($BR1415,Tables!$D$14:$K$24,8,FALSE)</f>
        <v>0</v>
      </c>
      <c r="BA1415" s="12">
        <f>IF(OR(BR1415="T150",BR1415="HYBT150"),W1415*Tables!$L$23,0)</f>
        <v>0</v>
      </c>
      <c r="BB1415" s="12">
        <f>IF(OR(BR1415="T200",BR1415="HYBT200"),W1415*Tables!$E$24,0)</f>
        <v>0</v>
      </c>
      <c r="BC1415" s="14">
        <f t="shared" si="300"/>
        <v>0</v>
      </c>
      <c r="BD1415" s="55" t="str">
        <f t="shared" si="299"/>
        <v/>
      </c>
      <c r="BE1415" s="55" t="str">
        <f t="shared" si="299"/>
        <v/>
      </c>
      <c r="BF1415" s="55" t="str">
        <f t="shared" si="299"/>
        <v/>
      </c>
      <c r="BG1415" s="55" t="str">
        <f t="shared" si="299"/>
        <v/>
      </c>
      <c r="BH1415" s="55" t="str">
        <f t="shared" si="299"/>
        <v/>
      </c>
      <c r="BI1415" s="55" t="str">
        <f t="shared" si="299"/>
        <v/>
      </c>
      <c r="BJ1415" s="55" t="str">
        <f t="shared" si="299"/>
        <v/>
      </c>
      <c r="BK1415" s="55" t="str">
        <f t="shared" ref="BD1415:BQ1433" si="310">IF(ISERROR(SEARCHB(" "&amp;BK$1&amp;" "," "&amp;$L1415&amp;" "))=TRUE,"",BK$1)</f>
        <v/>
      </c>
      <c r="BL1415" s="55" t="str">
        <f t="shared" si="310"/>
        <v/>
      </c>
      <c r="BM1415" s="55" t="str">
        <f t="shared" si="310"/>
        <v/>
      </c>
      <c r="BN1415" s="55" t="str">
        <f t="shared" si="310"/>
        <v/>
      </c>
      <c r="BO1415" s="55" t="str">
        <f t="shared" si="310"/>
        <v/>
      </c>
      <c r="BP1415" s="55" t="str">
        <f t="shared" si="310"/>
        <v/>
      </c>
      <c r="BQ1415" s="55" t="str">
        <f t="shared" si="310"/>
        <v/>
      </c>
      <c r="BR1415" s="1" t="str">
        <f t="shared" si="301"/>
        <v>Base</v>
      </c>
      <c r="BS1415" s="1" t="str">
        <f t="shared" si="302"/>
        <v/>
      </c>
      <c r="BT1415" s="3">
        <f t="shared" si="303"/>
        <v>1</v>
      </c>
      <c r="BU1415" s="11">
        <f t="shared" si="304"/>
        <v>-0.94</v>
      </c>
      <c r="BV1415" s="11">
        <f t="shared" si="305"/>
        <v>-0.88</v>
      </c>
      <c r="BW1415" s="11">
        <f t="shared" si="306"/>
        <v>0</v>
      </c>
      <c r="BX1415" s="9">
        <f t="shared" si="307"/>
        <v>-0.94</v>
      </c>
      <c r="BY1415" s="9">
        <f t="shared" si="308"/>
        <v>-0.88</v>
      </c>
      <c r="BZ1415" s="9">
        <f t="shared" si="309"/>
        <v>2</v>
      </c>
    </row>
    <row r="1416" spans="1:78" ht="15.5" x14ac:dyDescent="0.35">
      <c r="A1416"/>
      <c r="B1416"/>
      <c r="C1416"/>
      <c r="D1416"/>
      <c r="E1416"/>
      <c r="F1416"/>
      <c r="G1416"/>
      <c r="H1416"/>
      <c r="I1416"/>
      <c r="J1416"/>
      <c r="K1416"/>
      <c r="L1416"/>
      <c r="M1416"/>
      <c r="N1416"/>
      <c r="O1416"/>
      <c r="P1416"/>
      <c r="Q1416"/>
      <c r="R1416"/>
      <c r="S1416"/>
      <c r="T1416"/>
      <c r="U1416"/>
      <c r="V1416"/>
      <c r="W1416"/>
      <c r="X1416"/>
      <c r="Y1416"/>
      <c r="Z1416"/>
      <c r="AA1416"/>
      <c r="AB1416"/>
      <c r="AC1416"/>
      <c r="AD1416"/>
      <c r="AE1416"/>
      <c r="AF1416"/>
      <c r="AG1416"/>
      <c r="AH1416"/>
      <c r="AI1416"/>
      <c r="AJ1416"/>
      <c r="AK1416"/>
      <c r="AL1416"/>
      <c r="AM1416"/>
      <c r="AN1416"/>
      <c r="AO1416"/>
      <c r="AP1416"/>
      <c r="AQ1416"/>
      <c r="AR1416"/>
      <c r="AS1416"/>
      <c r="AT1416" s="12">
        <f>VLOOKUP($BR1416,Tables!$D$14:$I$27,2,FALSE)*W1416</f>
        <v>0</v>
      </c>
      <c r="AU1416" s="12">
        <f>VLOOKUP($BR1416,Tables!$D$14:$I$24,3,FALSE)</f>
        <v>0</v>
      </c>
      <c r="AV1416" s="12">
        <f>VLOOKUP($BR1416,Tables!$D$14:$I$24,4,FALSE)*W1416</f>
        <v>0</v>
      </c>
      <c r="AW1416" s="12">
        <f>VLOOKUP($BR1416,Tables!$D$14:$I$24,5,FALSE)*W1416</f>
        <v>0</v>
      </c>
      <c r="AX1416">
        <f>IF(ISERROR(VLOOKUP(V1416,Tables!$A$2:$B$27,2,FALSE))=TRUE,0,VLOOKUP(V1416,Tables!$A$2:$B$27,2,FALSE))*VLOOKUP(BR1416,Tables!$D$14:$J$24,7,FALSE)</f>
        <v>0</v>
      </c>
      <c r="AY1416">
        <f>IF(ISERROR(VLOOKUP(BS1416,Tables!$A$2:$B$31,2,FALSE))=TRUE,0,VLOOKUP(BS1416,Tables!$A$2:$B$31,2,FALSE))</f>
        <v>0</v>
      </c>
      <c r="AZ1416" s="12">
        <f>VLOOKUP($BR1416,Tables!$D$14:$K$24,8,FALSE)</f>
        <v>0</v>
      </c>
      <c r="BA1416" s="12">
        <f>IF(OR(BR1416="T150",BR1416="HYBT150"),W1416*Tables!$L$23,0)</f>
        <v>0</v>
      </c>
      <c r="BB1416" s="12">
        <f>IF(OR(BR1416="T200",BR1416="HYBT200"),W1416*Tables!$E$24,0)</f>
        <v>0</v>
      </c>
      <c r="BC1416" s="14">
        <f t="shared" si="300"/>
        <v>0</v>
      </c>
      <c r="BD1416" s="55" t="str">
        <f t="shared" si="310"/>
        <v/>
      </c>
      <c r="BE1416" s="55" t="str">
        <f t="shared" si="310"/>
        <v/>
      </c>
      <c r="BF1416" s="55" t="str">
        <f t="shared" si="310"/>
        <v/>
      </c>
      <c r="BG1416" s="55" t="str">
        <f t="shared" si="310"/>
        <v/>
      </c>
      <c r="BH1416" s="55" t="str">
        <f t="shared" si="310"/>
        <v/>
      </c>
      <c r="BI1416" s="55" t="str">
        <f t="shared" si="310"/>
        <v/>
      </c>
      <c r="BJ1416" s="55" t="str">
        <f t="shared" si="310"/>
        <v/>
      </c>
      <c r="BK1416" s="55" t="str">
        <f t="shared" si="310"/>
        <v/>
      </c>
      <c r="BL1416" s="55" t="str">
        <f t="shared" si="310"/>
        <v/>
      </c>
      <c r="BM1416" s="55" t="str">
        <f t="shared" si="310"/>
        <v/>
      </c>
      <c r="BN1416" s="55" t="str">
        <f t="shared" si="310"/>
        <v/>
      </c>
      <c r="BO1416" s="55" t="str">
        <f t="shared" si="310"/>
        <v/>
      </c>
      <c r="BP1416" s="55" t="str">
        <f t="shared" si="310"/>
        <v/>
      </c>
      <c r="BQ1416" s="55" t="str">
        <f t="shared" si="310"/>
        <v/>
      </c>
      <c r="BR1416" s="1" t="str">
        <f t="shared" si="301"/>
        <v>Base</v>
      </c>
      <c r="BS1416" s="1" t="str">
        <f t="shared" si="302"/>
        <v/>
      </c>
      <c r="BT1416" s="3">
        <f t="shared" si="303"/>
        <v>1</v>
      </c>
      <c r="BU1416" s="11">
        <f t="shared" si="304"/>
        <v>-0.94</v>
      </c>
      <c r="BV1416" s="11">
        <f t="shared" si="305"/>
        <v>-0.88</v>
      </c>
      <c r="BW1416" s="11">
        <f t="shared" si="306"/>
        <v>0</v>
      </c>
      <c r="BX1416" s="9">
        <f t="shared" si="307"/>
        <v>-0.94</v>
      </c>
      <c r="BY1416" s="9">
        <f t="shared" si="308"/>
        <v>-0.88</v>
      </c>
      <c r="BZ1416" s="9">
        <f t="shared" si="309"/>
        <v>2</v>
      </c>
    </row>
    <row r="1417" spans="1:78" ht="15.5" x14ac:dyDescent="0.35">
      <c r="A1417"/>
      <c r="B1417"/>
      <c r="C1417"/>
      <c r="D1417"/>
      <c r="E1417"/>
      <c r="F1417"/>
      <c r="G1417"/>
      <c r="H1417"/>
      <c r="I1417"/>
      <c r="J1417"/>
      <c r="K1417"/>
      <c r="L1417"/>
      <c r="M1417"/>
      <c r="N1417"/>
      <c r="O1417"/>
      <c r="P1417"/>
      <c r="Q1417"/>
      <c r="R1417"/>
      <c r="S1417"/>
      <c r="T1417"/>
      <c r="U1417"/>
      <c r="V1417"/>
      <c r="W1417"/>
      <c r="X1417"/>
      <c r="Y1417"/>
      <c r="Z1417"/>
      <c r="AA1417"/>
      <c r="AB1417"/>
      <c r="AC1417"/>
      <c r="AD1417"/>
      <c r="AE1417"/>
      <c r="AF1417"/>
      <c r="AG1417"/>
      <c r="AH1417"/>
      <c r="AI1417"/>
      <c r="AJ1417"/>
      <c r="AK1417"/>
      <c r="AL1417"/>
      <c r="AM1417"/>
      <c r="AN1417"/>
      <c r="AO1417"/>
      <c r="AP1417"/>
      <c r="AQ1417"/>
      <c r="AR1417"/>
      <c r="AS1417"/>
      <c r="AT1417" s="12">
        <f>VLOOKUP($BR1417,Tables!$D$14:$I$27,2,FALSE)*W1417</f>
        <v>0</v>
      </c>
      <c r="AU1417" s="12">
        <f>VLOOKUP($BR1417,Tables!$D$14:$I$24,3,FALSE)</f>
        <v>0</v>
      </c>
      <c r="AV1417" s="12">
        <f>VLOOKUP($BR1417,Tables!$D$14:$I$24,4,FALSE)*W1417</f>
        <v>0</v>
      </c>
      <c r="AW1417" s="12">
        <f>VLOOKUP($BR1417,Tables!$D$14:$I$24,5,FALSE)*W1417</f>
        <v>0</v>
      </c>
      <c r="AX1417">
        <f>IF(ISERROR(VLOOKUP(V1417,Tables!$A$2:$B$27,2,FALSE))=TRUE,0,VLOOKUP(V1417,Tables!$A$2:$B$27,2,FALSE))*VLOOKUP(BR1417,Tables!$D$14:$J$24,7,FALSE)</f>
        <v>0</v>
      </c>
      <c r="AY1417">
        <f>IF(ISERROR(VLOOKUP(BS1417,Tables!$A$2:$B$31,2,FALSE))=TRUE,0,VLOOKUP(BS1417,Tables!$A$2:$B$31,2,FALSE))</f>
        <v>0</v>
      </c>
      <c r="AZ1417" s="12">
        <f>VLOOKUP($BR1417,Tables!$D$14:$K$24,8,FALSE)</f>
        <v>0</v>
      </c>
      <c r="BA1417" s="12">
        <f>IF(OR(BR1417="T150",BR1417="HYBT150"),W1417*Tables!$L$23,0)</f>
        <v>0</v>
      </c>
      <c r="BB1417" s="12">
        <f>IF(OR(BR1417="T200",BR1417="HYBT200"),W1417*Tables!$E$24,0)</f>
        <v>0</v>
      </c>
      <c r="BC1417" s="14">
        <f t="shared" si="300"/>
        <v>0</v>
      </c>
      <c r="BD1417" s="55" t="str">
        <f t="shared" si="310"/>
        <v/>
      </c>
      <c r="BE1417" s="55" t="str">
        <f t="shared" si="310"/>
        <v/>
      </c>
      <c r="BF1417" s="55" t="str">
        <f t="shared" si="310"/>
        <v/>
      </c>
      <c r="BG1417" s="55" t="str">
        <f t="shared" si="310"/>
        <v/>
      </c>
      <c r="BH1417" s="55" t="str">
        <f t="shared" si="310"/>
        <v/>
      </c>
      <c r="BI1417" s="55" t="str">
        <f t="shared" si="310"/>
        <v/>
      </c>
      <c r="BJ1417" s="55" t="str">
        <f t="shared" si="310"/>
        <v/>
      </c>
      <c r="BK1417" s="55" t="str">
        <f t="shared" si="310"/>
        <v/>
      </c>
      <c r="BL1417" s="55" t="str">
        <f t="shared" si="310"/>
        <v/>
      </c>
      <c r="BM1417" s="55" t="str">
        <f t="shared" si="310"/>
        <v/>
      </c>
      <c r="BN1417" s="55" t="str">
        <f t="shared" si="310"/>
        <v/>
      </c>
      <c r="BO1417" s="55" t="str">
        <f t="shared" si="310"/>
        <v/>
      </c>
      <c r="BP1417" s="55" t="str">
        <f t="shared" si="310"/>
        <v/>
      </c>
      <c r="BQ1417" s="55" t="str">
        <f t="shared" si="310"/>
        <v/>
      </c>
      <c r="BR1417" s="1" t="str">
        <f t="shared" si="301"/>
        <v>Base</v>
      </c>
      <c r="BS1417" s="1" t="str">
        <f t="shared" si="302"/>
        <v/>
      </c>
      <c r="BT1417" s="3">
        <f t="shared" si="303"/>
        <v>1</v>
      </c>
      <c r="BU1417" s="11">
        <f t="shared" si="304"/>
        <v>-0.94</v>
      </c>
      <c r="BV1417" s="11">
        <f t="shared" si="305"/>
        <v>-0.88</v>
      </c>
      <c r="BW1417" s="11">
        <f t="shared" si="306"/>
        <v>0</v>
      </c>
      <c r="BX1417" s="9">
        <f t="shared" si="307"/>
        <v>-0.94</v>
      </c>
      <c r="BY1417" s="9">
        <f t="shared" si="308"/>
        <v>-0.88</v>
      </c>
      <c r="BZ1417" s="9">
        <f t="shared" si="309"/>
        <v>2</v>
      </c>
    </row>
    <row r="1418" spans="1:78" ht="15.5" x14ac:dyDescent="0.35">
      <c r="A1418"/>
      <c r="B1418"/>
      <c r="C1418"/>
      <c r="D1418"/>
      <c r="E1418"/>
      <c r="F1418"/>
      <c r="G1418"/>
      <c r="H1418"/>
      <c r="I1418"/>
      <c r="J1418"/>
      <c r="K1418"/>
      <c r="L1418"/>
      <c r="M1418"/>
      <c r="N1418"/>
      <c r="O1418"/>
      <c r="P1418"/>
      <c r="Q1418"/>
      <c r="R1418"/>
      <c r="S1418"/>
      <c r="T1418"/>
      <c r="U1418"/>
      <c r="V1418"/>
      <c r="W1418"/>
      <c r="X1418"/>
      <c r="Y1418"/>
      <c r="Z1418"/>
      <c r="AA1418"/>
      <c r="AB1418"/>
      <c r="AC1418"/>
      <c r="AD1418"/>
      <c r="AE1418"/>
      <c r="AF1418"/>
      <c r="AG1418"/>
      <c r="AH1418"/>
      <c r="AI1418"/>
      <c r="AJ1418"/>
      <c r="AK1418"/>
      <c r="AL1418"/>
      <c r="AM1418"/>
      <c r="AN1418"/>
      <c r="AO1418"/>
      <c r="AP1418"/>
      <c r="AQ1418"/>
      <c r="AR1418"/>
      <c r="AS1418"/>
      <c r="AT1418" s="12">
        <f>VLOOKUP($BR1418,Tables!$D$14:$I$27,2,FALSE)*W1418</f>
        <v>0</v>
      </c>
      <c r="AU1418" s="12">
        <f>VLOOKUP($BR1418,Tables!$D$14:$I$24,3,FALSE)</f>
        <v>0</v>
      </c>
      <c r="AV1418" s="12">
        <f>VLOOKUP($BR1418,Tables!$D$14:$I$24,4,FALSE)*W1418</f>
        <v>0</v>
      </c>
      <c r="AW1418" s="12">
        <f>VLOOKUP($BR1418,Tables!$D$14:$I$24,5,FALSE)*W1418</f>
        <v>0</v>
      </c>
      <c r="AX1418">
        <f>IF(ISERROR(VLOOKUP(V1418,Tables!$A$2:$B$27,2,FALSE))=TRUE,0,VLOOKUP(V1418,Tables!$A$2:$B$27,2,FALSE))*VLOOKUP(BR1418,Tables!$D$14:$J$24,7,FALSE)</f>
        <v>0</v>
      </c>
      <c r="AY1418">
        <f>IF(ISERROR(VLOOKUP(BS1418,Tables!$A$2:$B$31,2,FALSE))=TRUE,0,VLOOKUP(BS1418,Tables!$A$2:$B$31,2,FALSE))</f>
        <v>0</v>
      </c>
      <c r="AZ1418" s="12">
        <f>VLOOKUP($BR1418,Tables!$D$14:$K$24,8,FALSE)</f>
        <v>0</v>
      </c>
      <c r="BA1418" s="12">
        <f>IF(OR(BR1418="T150",BR1418="HYBT150"),W1418*Tables!$L$23,0)</f>
        <v>0</v>
      </c>
      <c r="BB1418" s="12">
        <f>IF(OR(BR1418="T200",BR1418="HYBT200"),W1418*Tables!$E$24,0)</f>
        <v>0</v>
      </c>
      <c r="BC1418" s="14">
        <f t="shared" si="300"/>
        <v>0</v>
      </c>
      <c r="BD1418" s="55" t="str">
        <f t="shared" si="310"/>
        <v/>
      </c>
      <c r="BE1418" s="55" t="str">
        <f t="shared" si="310"/>
        <v/>
      </c>
      <c r="BF1418" s="55" t="str">
        <f t="shared" si="310"/>
        <v/>
      </c>
      <c r="BG1418" s="55" t="str">
        <f t="shared" si="310"/>
        <v/>
      </c>
      <c r="BH1418" s="55" t="str">
        <f t="shared" si="310"/>
        <v/>
      </c>
      <c r="BI1418" s="55" t="str">
        <f t="shared" si="310"/>
        <v/>
      </c>
      <c r="BJ1418" s="55" t="str">
        <f t="shared" si="310"/>
        <v/>
      </c>
      <c r="BK1418" s="55" t="str">
        <f t="shared" si="310"/>
        <v/>
      </c>
      <c r="BL1418" s="55" t="str">
        <f t="shared" si="310"/>
        <v/>
      </c>
      <c r="BM1418" s="55" t="str">
        <f t="shared" si="310"/>
        <v/>
      </c>
      <c r="BN1418" s="55" t="str">
        <f t="shared" si="310"/>
        <v/>
      </c>
      <c r="BO1418" s="55" t="str">
        <f t="shared" si="310"/>
        <v/>
      </c>
      <c r="BP1418" s="55" t="str">
        <f t="shared" si="310"/>
        <v/>
      </c>
      <c r="BQ1418" s="55" t="str">
        <f t="shared" si="310"/>
        <v/>
      </c>
      <c r="BR1418" s="1" t="str">
        <f t="shared" si="301"/>
        <v>Base</v>
      </c>
      <c r="BS1418" s="1" t="str">
        <f t="shared" si="302"/>
        <v/>
      </c>
      <c r="BT1418" s="3">
        <f t="shared" si="303"/>
        <v>1</v>
      </c>
      <c r="BU1418" s="11">
        <f t="shared" si="304"/>
        <v>-0.94</v>
      </c>
      <c r="BV1418" s="11">
        <f t="shared" si="305"/>
        <v>-0.88</v>
      </c>
      <c r="BW1418" s="11">
        <f t="shared" si="306"/>
        <v>0</v>
      </c>
      <c r="BX1418" s="9">
        <f t="shared" si="307"/>
        <v>-0.94</v>
      </c>
      <c r="BY1418" s="9">
        <f t="shared" si="308"/>
        <v>-0.88</v>
      </c>
      <c r="BZ1418" s="9">
        <f t="shared" si="309"/>
        <v>2</v>
      </c>
    </row>
    <row r="1419" spans="1:78" ht="15.5" x14ac:dyDescent="0.35">
      <c r="A1419"/>
      <c r="B1419"/>
      <c r="C1419"/>
      <c r="D1419"/>
      <c r="E1419"/>
      <c r="F1419"/>
      <c r="G1419"/>
      <c r="H1419"/>
      <c r="I1419"/>
      <c r="J1419"/>
      <c r="K1419"/>
      <c r="L1419"/>
      <c r="M1419"/>
      <c r="N1419"/>
      <c r="O1419"/>
      <c r="P1419"/>
      <c r="Q1419"/>
      <c r="R1419"/>
      <c r="S1419"/>
      <c r="T1419"/>
      <c r="U1419"/>
      <c r="V1419"/>
      <c r="W1419"/>
      <c r="X1419"/>
      <c r="Y1419"/>
      <c r="Z1419"/>
      <c r="AA1419"/>
      <c r="AB1419"/>
      <c r="AC1419"/>
      <c r="AD1419"/>
      <c r="AE1419"/>
      <c r="AF1419"/>
      <c r="AG1419"/>
      <c r="AH1419"/>
      <c r="AI1419"/>
      <c r="AJ1419"/>
      <c r="AK1419"/>
      <c r="AL1419"/>
      <c r="AM1419"/>
      <c r="AN1419"/>
      <c r="AO1419"/>
      <c r="AP1419"/>
      <c r="AQ1419"/>
      <c r="AR1419"/>
      <c r="AS1419"/>
      <c r="AT1419" s="12">
        <f>VLOOKUP($BR1419,Tables!$D$14:$I$27,2,FALSE)*W1419</f>
        <v>0</v>
      </c>
      <c r="AU1419" s="12">
        <f>VLOOKUP($BR1419,Tables!$D$14:$I$24,3,FALSE)</f>
        <v>0</v>
      </c>
      <c r="AV1419" s="12">
        <f>VLOOKUP($BR1419,Tables!$D$14:$I$24,4,FALSE)*W1419</f>
        <v>0</v>
      </c>
      <c r="AW1419" s="12">
        <f>VLOOKUP($BR1419,Tables!$D$14:$I$24,5,FALSE)*W1419</f>
        <v>0</v>
      </c>
      <c r="AX1419">
        <f>IF(ISERROR(VLOOKUP(V1419,Tables!$A$2:$B$27,2,FALSE))=TRUE,0,VLOOKUP(V1419,Tables!$A$2:$B$27,2,FALSE))*VLOOKUP(BR1419,Tables!$D$14:$J$24,7,FALSE)</f>
        <v>0</v>
      </c>
      <c r="AY1419">
        <f>IF(ISERROR(VLOOKUP(BS1419,Tables!$A$2:$B$31,2,FALSE))=TRUE,0,VLOOKUP(BS1419,Tables!$A$2:$B$31,2,FALSE))</f>
        <v>0</v>
      </c>
      <c r="AZ1419" s="12">
        <f>VLOOKUP($BR1419,Tables!$D$14:$K$24,8,FALSE)</f>
        <v>0</v>
      </c>
      <c r="BA1419" s="12">
        <f>IF(OR(BR1419="T150",BR1419="HYBT150"),W1419*Tables!$L$23,0)</f>
        <v>0</v>
      </c>
      <c r="BB1419" s="12">
        <f>IF(OR(BR1419="T200",BR1419="HYBT200"),W1419*Tables!$E$24,0)</f>
        <v>0</v>
      </c>
      <c r="BC1419" s="14">
        <f t="shared" si="300"/>
        <v>0</v>
      </c>
      <c r="BD1419" s="55" t="str">
        <f t="shared" si="310"/>
        <v/>
      </c>
      <c r="BE1419" s="55" t="str">
        <f t="shared" si="310"/>
        <v/>
      </c>
      <c r="BF1419" s="55" t="str">
        <f t="shared" si="310"/>
        <v/>
      </c>
      <c r="BG1419" s="55" t="str">
        <f t="shared" si="310"/>
        <v/>
      </c>
      <c r="BH1419" s="55" t="str">
        <f t="shared" si="310"/>
        <v/>
      </c>
      <c r="BI1419" s="55" t="str">
        <f t="shared" si="310"/>
        <v/>
      </c>
      <c r="BJ1419" s="55" t="str">
        <f t="shared" si="310"/>
        <v/>
      </c>
      <c r="BK1419" s="55" t="str">
        <f t="shared" si="310"/>
        <v/>
      </c>
      <c r="BL1419" s="55" t="str">
        <f t="shared" si="310"/>
        <v/>
      </c>
      <c r="BM1419" s="55" t="str">
        <f t="shared" si="310"/>
        <v/>
      </c>
      <c r="BN1419" s="55" t="str">
        <f t="shared" si="310"/>
        <v/>
      </c>
      <c r="BO1419" s="55" t="str">
        <f t="shared" si="310"/>
        <v/>
      </c>
      <c r="BP1419" s="55" t="str">
        <f t="shared" si="310"/>
        <v/>
      </c>
      <c r="BQ1419" s="55" t="str">
        <f t="shared" si="310"/>
        <v/>
      </c>
      <c r="BR1419" s="1" t="str">
        <f t="shared" si="301"/>
        <v>Base</v>
      </c>
      <c r="BS1419" s="1" t="str">
        <f t="shared" si="302"/>
        <v/>
      </c>
      <c r="BT1419" s="3">
        <f t="shared" si="303"/>
        <v>1</v>
      </c>
      <c r="BU1419" s="11">
        <f t="shared" si="304"/>
        <v>-0.94</v>
      </c>
      <c r="BV1419" s="11">
        <f t="shared" si="305"/>
        <v>-0.88</v>
      </c>
      <c r="BW1419" s="11">
        <f t="shared" si="306"/>
        <v>0</v>
      </c>
      <c r="BX1419" s="9">
        <f t="shared" si="307"/>
        <v>-0.94</v>
      </c>
      <c r="BY1419" s="9">
        <f t="shared" si="308"/>
        <v>-0.88</v>
      </c>
      <c r="BZ1419" s="9">
        <f t="shared" si="309"/>
        <v>2</v>
      </c>
    </row>
    <row r="1420" spans="1:78" ht="15.5" x14ac:dyDescent="0.35">
      <c r="A1420"/>
      <c r="B1420"/>
      <c r="C1420"/>
      <c r="D1420"/>
      <c r="E1420"/>
      <c r="F1420"/>
      <c r="G1420"/>
      <c r="H1420"/>
      <c r="I1420"/>
      <c r="J1420"/>
      <c r="K1420"/>
      <c r="L1420"/>
      <c r="M1420"/>
      <c r="N1420"/>
      <c r="O1420"/>
      <c r="P1420"/>
      <c r="Q1420"/>
      <c r="R1420"/>
      <c r="S1420"/>
      <c r="T1420"/>
      <c r="U1420"/>
      <c r="V1420"/>
      <c r="W1420"/>
      <c r="X1420"/>
      <c r="Y1420"/>
      <c r="Z1420"/>
      <c r="AA1420"/>
      <c r="AB1420"/>
      <c r="AC1420"/>
      <c r="AD1420"/>
      <c r="AE1420"/>
      <c r="AF1420"/>
      <c r="AG1420"/>
      <c r="AH1420"/>
      <c r="AI1420"/>
      <c r="AJ1420"/>
      <c r="AK1420"/>
      <c r="AL1420"/>
      <c r="AM1420"/>
      <c r="AN1420"/>
      <c r="AO1420"/>
      <c r="AP1420"/>
      <c r="AQ1420"/>
      <c r="AR1420"/>
      <c r="AS1420"/>
      <c r="AT1420" s="12">
        <f>VLOOKUP($BR1420,Tables!$D$14:$I$27,2,FALSE)*W1420</f>
        <v>0</v>
      </c>
      <c r="AU1420" s="12">
        <f>VLOOKUP($BR1420,Tables!$D$14:$I$24,3,FALSE)</f>
        <v>0</v>
      </c>
      <c r="AV1420" s="12">
        <f>VLOOKUP($BR1420,Tables!$D$14:$I$24,4,FALSE)*W1420</f>
        <v>0</v>
      </c>
      <c r="AW1420" s="12">
        <f>VLOOKUP($BR1420,Tables!$D$14:$I$24,5,FALSE)*W1420</f>
        <v>0</v>
      </c>
      <c r="AX1420">
        <f>IF(ISERROR(VLOOKUP(V1420,Tables!$A$2:$B$27,2,FALSE))=TRUE,0,VLOOKUP(V1420,Tables!$A$2:$B$27,2,FALSE))*VLOOKUP(BR1420,Tables!$D$14:$J$24,7,FALSE)</f>
        <v>0</v>
      </c>
      <c r="AY1420">
        <f>IF(ISERROR(VLOOKUP(BS1420,Tables!$A$2:$B$31,2,FALSE))=TRUE,0,VLOOKUP(BS1420,Tables!$A$2:$B$31,2,FALSE))</f>
        <v>0</v>
      </c>
      <c r="AZ1420" s="12">
        <f>VLOOKUP($BR1420,Tables!$D$14:$K$24,8,FALSE)</f>
        <v>0</v>
      </c>
      <c r="BA1420" s="12">
        <f>IF(OR(BR1420="T150",BR1420="HYBT150"),W1420*Tables!$L$23,0)</f>
        <v>0</v>
      </c>
      <c r="BB1420" s="12">
        <f>IF(OR(BR1420="T200",BR1420="HYBT200"),W1420*Tables!$E$24,0)</f>
        <v>0</v>
      </c>
      <c r="BC1420" s="14">
        <f t="shared" si="300"/>
        <v>0</v>
      </c>
      <c r="BD1420" s="55" t="str">
        <f t="shared" si="310"/>
        <v/>
      </c>
      <c r="BE1420" s="55" t="str">
        <f t="shared" si="310"/>
        <v/>
      </c>
      <c r="BF1420" s="55" t="str">
        <f t="shared" si="310"/>
        <v/>
      </c>
      <c r="BG1420" s="55" t="str">
        <f t="shared" si="310"/>
        <v/>
      </c>
      <c r="BH1420" s="55" t="str">
        <f t="shared" si="310"/>
        <v/>
      </c>
      <c r="BI1420" s="55" t="str">
        <f t="shared" si="310"/>
        <v/>
      </c>
      <c r="BJ1420" s="55" t="str">
        <f t="shared" si="310"/>
        <v/>
      </c>
      <c r="BK1420" s="55" t="str">
        <f t="shared" si="310"/>
        <v/>
      </c>
      <c r="BL1420" s="55" t="str">
        <f t="shared" si="310"/>
        <v/>
      </c>
      <c r="BM1420" s="55" t="str">
        <f t="shared" si="310"/>
        <v/>
      </c>
      <c r="BN1420" s="55" t="str">
        <f t="shared" si="310"/>
        <v/>
      </c>
      <c r="BO1420" s="55" t="str">
        <f t="shared" si="310"/>
        <v/>
      </c>
      <c r="BP1420" s="55" t="str">
        <f t="shared" si="310"/>
        <v/>
      </c>
      <c r="BQ1420" s="55" t="str">
        <f t="shared" si="310"/>
        <v/>
      </c>
      <c r="BR1420" s="1" t="str">
        <f t="shared" si="301"/>
        <v>Base</v>
      </c>
      <c r="BS1420" s="1" t="str">
        <f t="shared" si="302"/>
        <v/>
      </c>
      <c r="BT1420" s="3">
        <f t="shared" si="303"/>
        <v>1</v>
      </c>
      <c r="BU1420" s="11">
        <f t="shared" si="304"/>
        <v>-0.94</v>
      </c>
      <c r="BV1420" s="11">
        <f t="shared" si="305"/>
        <v>-0.88</v>
      </c>
      <c r="BW1420" s="11">
        <f t="shared" si="306"/>
        <v>0</v>
      </c>
      <c r="BX1420" s="9">
        <f t="shared" si="307"/>
        <v>-0.94</v>
      </c>
      <c r="BY1420" s="9">
        <f t="shared" si="308"/>
        <v>-0.88</v>
      </c>
      <c r="BZ1420" s="9">
        <f t="shared" si="309"/>
        <v>2</v>
      </c>
    </row>
    <row r="1421" spans="1:78" ht="15.5" x14ac:dyDescent="0.35">
      <c r="A1421"/>
      <c r="B1421"/>
      <c r="C1421"/>
      <c r="D1421"/>
      <c r="E1421"/>
      <c r="F1421"/>
      <c r="G1421"/>
      <c r="H1421"/>
      <c r="I1421"/>
      <c r="J1421"/>
      <c r="K1421"/>
      <c r="L1421"/>
      <c r="M1421"/>
      <c r="N1421"/>
      <c r="O1421"/>
      <c r="P1421"/>
      <c r="Q1421"/>
      <c r="R1421"/>
      <c r="S1421"/>
      <c r="T1421"/>
      <c r="U1421"/>
      <c r="V1421"/>
      <c r="W1421"/>
      <c r="X1421"/>
      <c r="Y1421"/>
      <c r="Z1421"/>
      <c r="AA1421"/>
      <c r="AB1421"/>
      <c r="AC1421"/>
      <c r="AD1421"/>
      <c r="AE1421"/>
      <c r="AF1421"/>
      <c r="AG1421"/>
      <c r="AH1421"/>
      <c r="AI1421"/>
      <c r="AJ1421"/>
      <c r="AK1421"/>
      <c r="AL1421"/>
      <c r="AM1421"/>
      <c r="AN1421"/>
      <c r="AO1421"/>
      <c r="AP1421"/>
      <c r="AQ1421"/>
      <c r="AR1421"/>
      <c r="AS1421"/>
      <c r="AT1421" s="12">
        <f>VLOOKUP($BR1421,Tables!$D$14:$I$27,2,FALSE)*W1421</f>
        <v>0</v>
      </c>
      <c r="AU1421" s="12">
        <f>VLOOKUP($BR1421,Tables!$D$14:$I$24,3,FALSE)</f>
        <v>0</v>
      </c>
      <c r="AV1421" s="12">
        <f>VLOOKUP($BR1421,Tables!$D$14:$I$24,4,FALSE)*W1421</f>
        <v>0</v>
      </c>
      <c r="AW1421" s="12">
        <f>VLOOKUP($BR1421,Tables!$D$14:$I$24,5,FALSE)*W1421</f>
        <v>0</v>
      </c>
      <c r="AX1421">
        <f>IF(ISERROR(VLOOKUP(V1421,Tables!$A$2:$B$27,2,FALSE))=TRUE,0,VLOOKUP(V1421,Tables!$A$2:$B$27,2,FALSE))*VLOOKUP(BR1421,Tables!$D$14:$J$24,7,FALSE)</f>
        <v>0</v>
      </c>
      <c r="AY1421">
        <f>IF(ISERROR(VLOOKUP(BS1421,Tables!$A$2:$B$31,2,FALSE))=TRUE,0,VLOOKUP(BS1421,Tables!$A$2:$B$31,2,FALSE))</f>
        <v>0</v>
      </c>
      <c r="AZ1421" s="12">
        <f>VLOOKUP($BR1421,Tables!$D$14:$K$24,8,FALSE)</f>
        <v>0</v>
      </c>
      <c r="BA1421" s="12">
        <f>IF(OR(BR1421="T150",BR1421="HYBT150"),W1421*Tables!$L$23,0)</f>
        <v>0</v>
      </c>
      <c r="BB1421" s="12">
        <f>IF(OR(BR1421="T200",BR1421="HYBT200"),W1421*Tables!$E$24,0)</f>
        <v>0</v>
      </c>
      <c r="BC1421" s="14">
        <f t="shared" si="300"/>
        <v>0</v>
      </c>
      <c r="BD1421" s="55" t="str">
        <f t="shared" si="310"/>
        <v/>
      </c>
      <c r="BE1421" s="55" t="str">
        <f t="shared" si="310"/>
        <v/>
      </c>
      <c r="BF1421" s="55" t="str">
        <f t="shared" si="310"/>
        <v/>
      </c>
      <c r="BG1421" s="55" t="str">
        <f t="shared" si="310"/>
        <v/>
      </c>
      <c r="BH1421" s="55" t="str">
        <f t="shared" si="310"/>
        <v/>
      </c>
      <c r="BI1421" s="55" t="str">
        <f t="shared" si="310"/>
        <v/>
      </c>
      <c r="BJ1421" s="55" t="str">
        <f t="shared" si="310"/>
        <v/>
      </c>
      <c r="BK1421" s="55" t="str">
        <f t="shared" si="310"/>
        <v/>
      </c>
      <c r="BL1421" s="55" t="str">
        <f t="shared" si="310"/>
        <v/>
      </c>
      <c r="BM1421" s="55" t="str">
        <f t="shared" si="310"/>
        <v/>
      </c>
      <c r="BN1421" s="55" t="str">
        <f t="shared" si="310"/>
        <v/>
      </c>
      <c r="BO1421" s="55" t="str">
        <f t="shared" si="310"/>
        <v/>
      </c>
      <c r="BP1421" s="55" t="str">
        <f t="shared" si="310"/>
        <v/>
      </c>
      <c r="BQ1421" s="55" t="str">
        <f t="shared" si="310"/>
        <v/>
      </c>
      <c r="BR1421" s="1" t="str">
        <f t="shared" si="301"/>
        <v>Base</v>
      </c>
      <c r="BS1421" s="1" t="str">
        <f t="shared" si="302"/>
        <v/>
      </c>
      <c r="BT1421" s="3">
        <f t="shared" si="303"/>
        <v>1</v>
      </c>
      <c r="BU1421" s="11">
        <f t="shared" si="304"/>
        <v>-0.94</v>
      </c>
      <c r="BV1421" s="11">
        <f t="shared" si="305"/>
        <v>-0.88</v>
      </c>
      <c r="BW1421" s="11">
        <f t="shared" si="306"/>
        <v>0</v>
      </c>
      <c r="BX1421" s="9">
        <f t="shared" si="307"/>
        <v>-0.94</v>
      </c>
      <c r="BY1421" s="9">
        <f t="shared" si="308"/>
        <v>-0.88</v>
      </c>
      <c r="BZ1421" s="9">
        <f t="shared" si="309"/>
        <v>2</v>
      </c>
    </row>
    <row r="1422" spans="1:78" ht="15.5" x14ac:dyDescent="0.35">
      <c r="A1422"/>
      <c r="B1422"/>
      <c r="C1422"/>
      <c r="D1422"/>
      <c r="E1422"/>
      <c r="F1422"/>
      <c r="G1422"/>
      <c r="H1422"/>
      <c r="I1422"/>
      <c r="J1422"/>
      <c r="K1422"/>
      <c r="L1422"/>
      <c r="M1422"/>
      <c r="N1422"/>
      <c r="O1422"/>
      <c r="P1422"/>
      <c r="Q1422"/>
      <c r="R1422"/>
      <c r="S1422"/>
      <c r="T1422"/>
      <c r="U1422"/>
      <c r="V1422"/>
      <c r="W1422"/>
      <c r="X1422"/>
      <c r="Y1422"/>
      <c r="Z1422"/>
      <c r="AA1422"/>
      <c r="AB1422"/>
      <c r="AC1422"/>
      <c r="AD1422"/>
      <c r="AE1422"/>
      <c r="AF1422"/>
      <c r="AG1422"/>
      <c r="AH1422"/>
      <c r="AI1422"/>
      <c r="AJ1422"/>
      <c r="AK1422"/>
      <c r="AL1422"/>
      <c r="AM1422"/>
      <c r="AN1422"/>
      <c r="AO1422"/>
      <c r="AP1422"/>
      <c r="AQ1422"/>
      <c r="AR1422"/>
      <c r="AS1422"/>
      <c r="AT1422" s="12">
        <f>VLOOKUP($BR1422,Tables!$D$14:$I$27,2,FALSE)*W1422</f>
        <v>0</v>
      </c>
      <c r="AU1422" s="12">
        <f>VLOOKUP($BR1422,Tables!$D$14:$I$24,3,FALSE)</f>
        <v>0</v>
      </c>
      <c r="AV1422" s="12">
        <f>VLOOKUP($BR1422,Tables!$D$14:$I$24,4,FALSE)*W1422</f>
        <v>0</v>
      </c>
      <c r="AW1422" s="12">
        <f>VLOOKUP($BR1422,Tables!$D$14:$I$24,5,FALSE)*W1422</f>
        <v>0</v>
      </c>
      <c r="AX1422">
        <f>IF(ISERROR(VLOOKUP(V1422,Tables!$A$2:$B$27,2,FALSE))=TRUE,0,VLOOKUP(V1422,Tables!$A$2:$B$27,2,FALSE))*VLOOKUP(BR1422,Tables!$D$14:$J$24,7,FALSE)</f>
        <v>0</v>
      </c>
      <c r="AY1422">
        <f>IF(ISERROR(VLOOKUP(BS1422,Tables!$A$2:$B$31,2,FALSE))=TRUE,0,VLOOKUP(BS1422,Tables!$A$2:$B$31,2,FALSE))</f>
        <v>0</v>
      </c>
      <c r="AZ1422" s="12">
        <f>VLOOKUP($BR1422,Tables!$D$14:$K$24,8,FALSE)</f>
        <v>0</v>
      </c>
      <c r="BA1422" s="12">
        <f>IF(OR(BR1422="T150",BR1422="HYBT150"),W1422*Tables!$L$23,0)</f>
        <v>0</v>
      </c>
      <c r="BB1422" s="12">
        <f>IF(OR(BR1422="T200",BR1422="HYBT200"),W1422*Tables!$E$24,0)</f>
        <v>0</v>
      </c>
      <c r="BC1422" s="14">
        <f t="shared" si="300"/>
        <v>0</v>
      </c>
      <c r="BD1422" s="55" t="str">
        <f t="shared" si="310"/>
        <v/>
      </c>
      <c r="BE1422" s="55" t="str">
        <f t="shared" si="310"/>
        <v/>
      </c>
      <c r="BF1422" s="55" t="str">
        <f t="shared" si="310"/>
        <v/>
      </c>
      <c r="BG1422" s="55" t="str">
        <f t="shared" si="310"/>
        <v/>
      </c>
      <c r="BH1422" s="55" t="str">
        <f t="shared" si="310"/>
        <v/>
      </c>
      <c r="BI1422" s="55" t="str">
        <f t="shared" si="310"/>
        <v/>
      </c>
      <c r="BJ1422" s="55" t="str">
        <f t="shared" si="310"/>
        <v/>
      </c>
      <c r="BK1422" s="55" t="str">
        <f t="shared" si="310"/>
        <v/>
      </c>
      <c r="BL1422" s="55" t="str">
        <f t="shared" si="310"/>
        <v/>
      </c>
      <c r="BM1422" s="55" t="str">
        <f t="shared" si="310"/>
        <v/>
      </c>
      <c r="BN1422" s="55" t="str">
        <f t="shared" si="310"/>
        <v/>
      </c>
      <c r="BO1422" s="55" t="str">
        <f t="shared" si="310"/>
        <v/>
      </c>
      <c r="BP1422" s="55" t="str">
        <f t="shared" si="310"/>
        <v/>
      </c>
      <c r="BQ1422" s="55" t="str">
        <f t="shared" si="310"/>
        <v/>
      </c>
      <c r="BR1422" s="1" t="str">
        <f t="shared" si="301"/>
        <v>Base</v>
      </c>
      <c r="BS1422" s="1" t="str">
        <f t="shared" si="302"/>
        <v/>
      </c>
      <c r="BT1422" s="3">
        <f t="shared" si="303"/>
        <v>1</v>
      </c>
      <c r="BU1422" s="11">
        <f t="shared" si="304"/>
        <v>-0.94</v>
      </c>
      <c r="BV1422" s="11">
        <f t="shared" si="305"/>
        <v>-0.88</v>
      </c>
      <c r="BW1422" s="11">
        <f t="shared" si="306"/>
        <v>0</v>
      </c>
      <c r="BX1422" s="9">
        <f t="shared" si="307"/>
        <v>-0.94</v>
      </c>
      <c r="BY1422" s="9">
        <f t="shared" si="308"/>
        <v>-0.88</v>
      </c>
      <c r="BZ1422" s="9">
        <f t="shared" si="309"/>
        <v>2</v>
      </c>
    </row>
    <row r="1423" spans="1:78" ht="15.5" x14ac:dyDescent="0.35">
      <c r="A1423"/>
      <c r="B1423"/>
      <c r="C1423"/>
      <c r="D1423"/>
      <c r="E1423"/>
      <c r="F1423"/>
      <c r="G1423"/>
      <c r="H1423"/>
      <c r="I1423"/>
      <c r="J1423"/>
      <c r="K1423"/>
      <c r="L1423"/>
      <c r="M1423"/>
      <c r="N1423"/>
      <c r="O1423"/>
      <c r="P1423"/>
      <c r="Q1423"/>
      <c r="R1423"/>
      <c r="S1423"/>
      <c r="T1423"/>
      <c r="U1423"/>
      <c r="V1423"/>
      <c r="W1423"/>
      <c r="X1423"/>
      <c r="Y1423"/>
      <c r="Z1423"/>
      <c r="AA1423"/>
      <c r="AB1423"/>
      <c r="AC1423"/>
      <c r="AD1423"/>
      <c r="AE1423"/>
      <c r="AF1423"/>
      <c r="AG1423"/>
      <c r="AH1423"/>
      <c r="AI1423"/>
      <c r="AJ1423"/>
      <c r="AK1423"/>
      <c r="AL1423"/>
      <c r="AM1423"/>
      <c r="AN1423"/>
      <c r="AO1423"/>
      <c r="AP1423"/>
      <c r="AQ1423"/>
      <c r="AR1423"/>
      <c r="AS1423"/>
      <c r="AT1423" s="12">
        <f>VLOOKUP($BR1423,Tables!$D$14:$I$27,2,FALSE)*W1423</f>
        <v>0</v>
      </c>
      <c r="AU1423" s="12">
        <f>VLOOKUP($BR1423,Tables!$D$14:$I$24,3,FALSE)</f>
        <v>0</v>
      </c>
      <c r="AV1423" s="12">
        <f>VLOOKUP($BR1423,Tables!$D$14:$I$24,4,FALSE)*W1423</f>
        <v>0</v>
      </c>
      <c r="AW1423" s="12">
        <f>VLOOKUP($BR1423,Tables!$D$14:$I$24,5,FALSE)*W1423</f>
        <v>0</v>
      </c>
      <c r="AX1423">
        <f>IF(ISERROR(VLOOKUP(V1423,Tables!$A$2:$B$27,2,FALSE))=TRUE,0,VLOOKUP(V1423,Tables!$A$2:$B$27,2,FALSE))*VLOOKUP(BR1423,Tables!$D$14:$J$24,7,FALSE)</f>
        <v>0</v>
      </c>
      <c r="AY1423">
        <f>IF(ISERROR(VLOOKUP(BS1423,Tables!$A$2:$B$31,2,FALSE))=TRUE,0,VLOOKUP(BS1423,Tables!$A$2:$B$31,2,FALSE))</f>
        <v>0</v>
      </c>
      <c r="AZ1423" s="12">
        <f>VLOOKUP($BR1423,Tables!$D$14:$K$24,8,FALSE)</f>
        <v>0</v>
      </c>
      <c r="BA1423" s="12">
        <f>IF(OR(BR1423="T150",BR1423="HYBT150"),W1423*Tables!$L$23,0)</f>
        <v>0</v>
      </c>
      <c r="BB1423" s="12">
        <f>IF(OR(BR1423="T200",BR1423="HYBT200"),W1423*Tables!$E$24,0)</f>
        <v>0</v>
      </c>
      <c r="BC1423" s="14">
        <f t="shared" si="300"/>
        <v>0</v>
      </c>
      <c r="BD1423" s="55" t="str">
        <f t="shared" si="310"/>
        <v/>
      </c>
      <c r="BE1423" s="55" t="str">
        <f t="shared" si="310"/>
        <v/>
      </c>
      <c r="BF1423" s="55" t="str">
        <f t="shared" si="310"/>
        <v/>
      </c>
      <c r="BG1423" s="55" t="str">
        <f t="shared" si="310"/>
        <v/>
      </c>
      <c r="BH1423" s="55" t="str">
        <f t="shared" si="310"/>
        <v/>
      </c>
      <c r="BI1423" s="55" t="str">
        <f t="shared" si="310"/>
        <v/>
      </c>
      <c r="BJ1423" s="55" t="str">
        <f t="shared" si="310"/>
        <v/>
      </c>
      <c r="BK1423" s="55" t="str">
        <f t="shared" si="310"/>
        <v/>
      </c>
      <c r="BL1423" s="55" t="str">
        <f t="shared" si="310"/>
        <v/>
      </c>
      <c r="BM1423" s="55" t="str">
        <f t="shared" si="310"/>
        <v/>
      </c>
      <c r="BN1423" s="55" t="str">
        <f t="shared" si="310"/>
        <v/>
      </c>
      <c r="BO1423" s="55" t="str">
        <f t="shared" si="310"/>
        <v/>
      </c>
      <c r="BP1423" s="55" t="str">
        <f t="shared" si="310"/>
        <v/>
      </c>
      <c r="BQ1423" s="55" t="str">
        <f t="shared" si="310"/>
        <v/>
      </c>
      <c r="BR1423" s="1" t="str">
        <f t="shared" si="301"/>
        <v>Base</v>
      </c>
      <c r="BS1423" s="1" t="str">
        <f t="shared" si="302"/>
        <v/>
      </c>
      <c r="BT1423" s="3">
        <f t="shared" si="303"/>
        <v>1</v>
      </c>
      <c r="BU1423" s="11">
        <f t="shared" si="304"/>
        <v>-0.94</v>
      </c>
      <c r="BV1423" s="11">
        <f t="shared" si="305"/>
        <v>-0.88</v>
      </c>
      <c r="BW1423" s="11">
        <f t="shared" si="306"/>
        <v>0</v>
      </c>
      <c r="BX1423" s="9">
        <f t="shared" si="307"/>
        <v>-0.94</v>
      </c>
      <c r="BY1423" s="9">
        <f t="shared" si="308"/>
        <v>-0.88</v>
      </c>
      <c r="BZ1423" s="9">
        <f t="shared" si="309"/>
        <v>2</v>
      </c>
    </row>
    <row r="1424" spans="1:78" ht="15.5" x14ac:dyDescent="0.35">
      <c r="A1424"/>
      <c r="B1424"/>
      <c r="C1424"/>
      <c r="D1424"/>
      <c r="E1424"/>
      <c r="F1424"/>
      <c r="G1424"/>
      <c r="H1424"/>
      <c r="I1424"/>
      <c r="J1424"/>
      <c r="K1424"/>
      <c r="L1424"/>
      <c r="M1424"/>
      <c r="N1424"/>
      <c r="O1424"/>
      <c r="P1424"/>
      <c r="Q1424"/>
      <c r="R1424"/>
      <c r="S1424"/>
      <c r="T1424"/>
      <c r="U1424"/>
      <c r="V1424"/>
      <c r="W1424"/>
      <c r="X1424"/>
      <c r="Y1424"/>
      <c r="Z1424"/>
      <c r="AA1424"/>
      <c r="AB1424"/>
      <c r="AC1424"/>
      <c r="AD1424"/>
      <c r="AE1424"/>
      <c r="AF1424"/>
      <c r="AG1424"/>
      <c r="AH1424"/>
      <c r="AI1424"/>
      <c r="AJ1424"/>
      <c r="AK1424"/>
      <c r="AL1424"/>
      <c r="AM1424"/>
      <c r="AN1424"/>
      <c r="AO1424"/>
      <c r="AP1424"/>
      <c r="AQ1424"/>
      <c r="AR1424"/>
      <c r="AS1424"/>
      <c r="AT1424" s="12">
        <f>VLOOKUP($BR1424,Tables!$D$14:$I$27,2,FALSE)*W1424</f>
        <v>0</v>
      </c>
      <c r="AU1424" s="12">
        <f>VLOOKUP($BR1424,Tables!$D$14:$I$24,3,FALSE)</f>
        <v>0</v>
      </c>
      <c r="AV1424" s="12">
        <f>VLOOKUP($BR1424,Tables!$D$14:$I$24,4,FALSE)*W1424</f>
        <v>0</v>
      </c>
      <c r="AW1424" s="12">
        <f>VLOOKUP($BR1424,Tables!$D$14:$I$24,5,FALSE)*W1424</f>
        <v>0</v>
      </c>
      <c r="AX1424">
        <f>IF(ISERROR(VLOOKUP(V1424,Tables!$A$2:$B$27,2,FALSE))=TRUE,0,VLOOKUP(V1424,Tables!$A$2:$B$27,2,FALSE))*VLOOKUP(BR1424,Tables!$D$14:$J$24,7,FALSE)</f>
        <v>0</v>
      </c>
      <c r="AY1424">
        <f>IF(ISERROR(VLOOKUP(BS1424,Tables!$A$2:$B$31,2,FALSE))=TRUE,0,VLOOKUP(BS1424,Tables!$A$2:$B$31,2,FALSE))</f>
        <v>0</v>
      </c>
      <c r="AZ1424" s="12">
        <f>VLOOKUP($BR1424,Tables!$D$14:$K$24,8,FALSE)</f>
        <v>0</v>
      </c>
      <c r="BA1424" s="12">
        <f>IF(OR(BR1424="T150",BR1424="HYBT150"),W1424*Tables!$L$23,0)</f>
        <v>0</v>
      </c>
      <c r="BB1424" s="12">
        <f>IF(OR(BR1424="T200",BR1424="HYBT200"),W1424*Tables!$E$24,0)</f>
        <v>0</v>
      </c>
      <c r="BC1424" s="14">
        <f t="shared" si="300"/>
        <v>0</v>
      </c>
      <c r="BD1424" s="55" t="str">
        <f t="shared" si="310"/>
        <v/>
      </c>
      <c r="BE1424" s="55" t="str">
        <f t="shared" si="310"/>
        <v/>
      </c>
      <c r="BF1424" s="55" t="str">
        <f t="shared" si="310"/>
        <v/>
      </c>
      <c r="BG1424" s="55" t="str">
        <f t="shared" si="310"/>
        <v/>
      </c>
      <c r="BH1424" s="55" t="str">
        <f t="shared" si="310"/>
        <v/>
      </c>
      <c r="BI1424" s="55" t="str">
        <f t="shared" si="310"/>
        <v/>
      </c>
      <c r="BJ1424" s="55" t="str">
        <f t="shared" si="310"/>
        <v/>
      </c>
      <c r="BK1424" s="55" t="str">
        <f t="shared" si="310"/>
        <v/>
      </c>
      <c r="BL1424" s="55" t="str">
        <f t="shared" si="310"/>
        <v/>
      </c>
      <c r="BM1424" s="55" t="str">
        <f t="shared" si="310"/>
        <v/>
      </c>
      <c r="BN1424" s="55" t="str">
        <f t="shared" si="310"/>
        <v/>
      </c>
      <c r="BO1424" s="55" t="str">
        <f t="shared" si="310"/>
        <v/>
      </c>
      <c r="BP1424" s="55" t="str">
        <f t="shared" si="310"/>
        <v/>
      </c>
      <c r="BQ1424" s="55" t="str">
        <f t="shared" si="310"/>
        <v/>
      </c>
      <c r="BR1424" s="1" t="str">
        <f t="shared" si="301"/>
        <v>Base</v>
      </c>
      <c r="BS1424" s="1" t="str">
        <f t="shared" si="302"/>
        <v/>
      </c>
      <c r="BT1424" s="3">
        <f t="shared" si="303"/>
        <v>1</v>
      </c>
      <c r="BU1424" s="11">
        <f t="shared" si="304"/>
        <v>-0.94</v>
      </c>
      <c r="BV1424" s="11">
        <f t="shared" si="305"/>
        <v>-0.88</v>
      </c>
      <c r="BW1424" s="11">
        <f t="shared" si="306"/>
        <v>0</v>
      </c>
      <c r="BX1424" s="9">
        <f t="shared" si="307"/>
        <v>-0.94</v>
      </c>
      <c r="BY1424" s="9">
        <f t="shared" si="308"/>
        <v>-0.88</v>
      </c>
      <c r="BZ1424" s="9">
        <f t="shared" si="309"/>
        <v>2</v>
      </c>
    </row>
    <row r="1425" spans="1:78" ht="15.5" x14ac:dyDescent="0.35">
      <c r="A1425"/>
      <c r="B1425"/>
      <c r="C1425"/>
      <c r="D1425"/>
      <c r="E1425"/>
      <c r="F1425"/>
      <c r="G1425"/>
      <c r="H1425"/>
      <c r="I1425"/>
      <c r="J1425"/>
      <c r="K1425"/>
      <c r="L1425"/>
      <c r="M1425"/>
      <c r="N1425"/>
      <c r="O1425"/>
      <c r="P1425"/>
      <c r="Q1425"/>
      <c r="R1425"/>
      <c r="S1425"/>
      <c r="T1425"/>
      <c r="U1425"/>
      <c r="V1425"/>
      <c r="W1425"/>
      <c r="X1425"/>
      <c r="Y1425"/>
      <c r="Z1425"/>
      <c r="AA1425"/>
      <c r="AB1425"/>
      <c r="AC1425"/>
      <c r="AD1425"/>
      <c r="AE1425"/>
      <c r="AF1425"/>
      <c r="AG1425"/>
      <c r="AH1425"/>
      <c r="AI1425"/>
      <c r="AJ1425"/>
      <c r="AK1425"/>
      <c r="AL1425"/>
      <c r="AM1425"/>
      <c r="AN1425"/>
      <c r="AO1425"/>
      <c r="AP1425"/>
      <c r="AQ1425"/>
      <c r="AR1425"/>
      <c r="AS1425"/>
      <c r="AT1425" s="12">
        <f>VLOOKUP($BR1425,Tables!$D$14:$I$27,2,FALSE)*W1425</f>
        <v>0</v>
      </c>
      <c r="AU1425" s="12">
        <f>VLOOKUP($BR1425,Tables!$D$14:$I$24,3,FALSE)</f>
        <v>0</v>
      </c>
      <c r="AV1425" s="12">
        <f>VLOOKUP($BR1425,Tables!$D$14:$I$24,4,FALSE)*W1425</f>
        <v>0</v>
      </c>
      <c r="AW1425" s="12">
        <f>VLOOKUP($BR1425,Tables!$D$14:$I$24,5,FALSE)*W1425</f>
        <v>0</v>
      </c>
      <c r="AX1425">
        <f>IF(ISERROR(VLOOKUP(V1425,Tables!$A$2:$B$27,2,FALSE))=TRUE,0,VLOOKUP(V1425,Tables!$A$2:$B$27,2,FALSE))*VLOOKUP(BR1425,Tables!$D$14:$J$24,7,FALSE)</f>
        <v>0</v>
      </c>
      <c r="AY1425">
        <f>IF(ISERROR(VLOOKUP(BS1425,Tables!$A$2:$B$31,2,FALSE))=TRUE,0,VLOOKUP(BS1425,Tables!$A$2:$B$31,2,FALSE))</f>
        <v>0</v>
      </c>
      <c r="AZ1425" s="12">
        <f>VLOOKUP($BR1425,Tables!$D$14:$K$24,8,FALSE)</f>
        <v>0</v>
      </c>
      <c r="BA1425" s="12">
        <f>IF(OR(BR1425="T150",BR1425="HYBT150"),W1425*Tables!$L$23,0)</f>
        <v>0</v>
      </c>
      <c r="BB1425" s="12">
        <f>IF(OR(BR1425="T200",BR1425="HYBT200"),W1425*Tables!$E$24,0)</f>
        <v>0</v>
      </c>
      <c r="BC1425" s="14">
        <f t="shared" si="300"/>
        <v>0</v>
      </c>
      <c r="BD1425" s="55" t="str">
        <f t="shared" si="310"/>
        <v/>
      </c>
      <c r="BE1425" s="55" t="str">
        <f t="shared" si="310"/>
        <v/>
      </c>
      <c r="BF1425" s="55" t="str">
        <f t="shared" si="310"/>
        <v/>
      </c>
      <c r="BG1425" s="55" t="str">
        <f t="shared" si="310"/>
        <v/>
      </c>
      <c r="BH1425" s="55" t="str">
        <f t="shared" si="310"/>
        <v/>
      </c>
      <c r="BI1425" s="55" t="str">
        <f t="shared" si="310"/>
        <v/>
      </c>
      <c r="BJ1425" s="55" t="str">
        <f t="shared" si="310"/>
        <v/>
      </c>
      <c r="BK1425" s="55" t="str">
        <f t="shared" si="310"/>
        <v/>
      </c>
      <c r="BL1425" s="55" t="str">
        <f t="shared" si="310"/>
        <v/>
      </c>
      <c r="BM1425" s="55" t="str">
        <f t="shared" si="310"/>
        <v/>
      </c>
      <c r="BN1425" s="55" t="str">
        <f t="shared" si="310"/>
        <v/>
      </c>
      <c r="BO1425" s="55" t="str">
        <f t="shared" si="310"/>
        <v/>
      </c>
      <c r="BP1425" s="55" t="str">
        <f t="shared" si="310"/>
        <v/>
      </c>
      <c r="BQ1425" s="55" t="str">
        <f t="shared" si="310"/>
        <v/>
      </c>
      <c r="BR1425" s="1" t="str">
        <f t="shared" si="301"/>
        <v>Base</v>
      </c>
      <c r="BS1425" s="1" t="str">
        <f t="shared" si="302"/>
        <v/>
      </c>
      <c r="BT1425" s="3">
        <f t="shared" si="303"/>
        <v>1</v>
      </c>
      <c r="BU1425" s="11">
        <f t="shared" si="304"/>
        <v>-0.94</v>
      </c>
      <c r="BV1425" s="11">
        <f t="shared" si="305"/>
        <v>-0.88</v>
      </c>
      <c r="BW1425" s="11">
        <f t="shared" si="306"/>
        <v>0</v>
      </c>
      <c r="BX1425" s="9">
        <f t="shared" si="307"/>
        <v>-0.94</v>
      </c>
      <c r="BY1425" s="9">
        <f t="shared" si="308"/>
        <v>-0.88</v>
      </c>
      <c r="BZ1425" s="9">
        <f t="shared" si="309"/>
        <v>2</v>
      </c>
    </row>
    <row r="1426" spans="1:78" ht="15.5" x14ac:dyDescent="0.35">
      <c r="A1426"/>
      <c r="B1426"/>
      <c r="C1426"/>
      <c r="D1426"/>
      <c r="E1426"/>
      <c r="F1426"/>
      <c r="G1426"/>
      <c r="H1426"/>
      <c r="I1426"/>
      <c r="J1426"/>
      <c r="K1426"/>
      <c r="L1426"/>
      <c r="M1426"/>
      <c r="N1426"/>
      <c r="O1426"/>
      <c r="P1426"/>
      <c r="Q1426"/>
      <c r="R1426"/>
      <c r="S1426"/>
      <c r="T1426"/>
      <c r="U1426"/>
      <c r="V1426"/>
      <c r="W1426"/>
      <c r="X1426"/>
      <c r="Y1426"/>
      <c r="Z1426"/>
      <c r="AA1426"/>
      <c r="AB1426"/>
      <c r="AC1426"/>
      <c r="AD1426"/>
      <c r="AE1426"/>
      <c r="AF1426"/>
      <c r="AG1426"/>
      <c r="AH1426"/>
      <c r="AI1426"/>
      <c r="AJ1426"/>
      <c r="AK1426"/>
      <c r="AL1426"/>
      <c r="AM1426"/>
      <c r="AN1426"/>
      <c r="AO1426"/>
      <c r="AP1426"/>
      <c r="AQ1426"/>
      <c r="AR1426"/>
      <c r="AS1426"/>
      <c r="AT1426" s="12">
        <f>VLOOKUP($BR1426,Tables!$D$14:$I$27,2,FALSE)*W1426</f>
        <v>0</v>
      </c>
      <c r="AU1426" s="12">
        <f>VLOOKUP($BR1426,Tables!$D$14:$I$24,3,FALSE)</f>
        <v>0</v>
      </c>
      <c r="AV1426" s="12">
        <f>VLOOKUP($BR1426,Tables!$D$14:$I$24,4,FALSE)*W1426</f>
        <v>0</v>
      </c>
      <c r="AW1426" s="12">
        <f>VLOOKUP($BR1426,Tables!$D$14:$I$24,5,FALSE)*W1426</f>
        <v>0</v>
      </c>
      <c r="AX1426">
        <f>IF(ISERROR(VLOOKUP(V1426,Tables!$A$2:$B$27,2,FALSE))=TRUE,0,VLOOKUP(V1426,Tables!$A$2:$B$27,2,FALSE))*VLOOKUP(BR1426,Tables!$D$14:$J$24,7,FALSE)</f>
        <v>0</v>
      </c>
      <c r="AY1426">
        <f>IF(ISERROR(VLOOKUP(BS1426,Tables!$A$2:$B$31,2,FALSE))=TRUE,0,VLOOKUP(BS1426,Tables!$A$2:$B$31,2,FALSE))</f>
        <v>0</v>
      </c>
      <c r="AZ1426" s="12">
        <f>VLOOKUP($BR1426,Tables!$D$14:$K$24,8,FALSE)</f>
        <v>0</v>
      </c>
      <c r="BA1426" s="12">
        <f>IF(OR(BR1426="T150",BR1426="HYBT150"),W1426*Tables!$L$23,0)</f>
        <v>0</v>
      </c>
      <c r="BB1426" s="12">
        <f>IF(OR(BR1426="T200",BR1426="HYBT200"),W1426*Tables!$E$24,0)</f>
        <v>0</v>
      </c>
      <c r="BC1426" s="14">
        <f t="shared" si="300"/>
        <v>0</v>
      </c>
      <c r="BD1426" s="55" t="str">
        <f t="shared" si="310"/>
        <v/>
      </c>
      <c r="BE1426" s="55" t="str">
        <f t="shared" si="310"/>
        <v/>
      </c>
      <c r="BF1426" s="55" t="str">
        <f t="shared" si="310"/>
        <v/>
      </c>
      <c r="BG1426" s="55" t="str">
        <f t="shared" si="310"/>
        <v/>
      </c>
      <c r="BH1426" s="55" t="str">
        <f t="shared" si="310"/>
        <v/>
      </c>
      <c r="BI1426" s="55" t="str">
        <f t="shared" si="310"/>
        <v/>
      </c>
      <c r="BJ1426" s="55" t="str">
        <f t="shared" si="310"/>
        <v/>
      </c>
      <c r="BK1426" s="55" t="str">
        <f t="shared" si="310"/>
        <v/>
      </c>
      <c r="BL1426" s="55" t="str">
        <f t="shared" si="310"/>
        <v/>
      </c>
      <c r="BM1426" s="55" t="str">
        <f t="shared" si="310"/>
        <v/>
      </c>
      <c r="BN1426" s="55" t="str">
        <f t="shared" si="310"/>
        <v/>
      </c>
      <c r="BO1426" s="55" t="str">
        <f t="shared" si="310"/>
        <v/>
      </c>
      <c r="BP1426" s="55" t="str">
        <f t="shared" si="310"/>
        <v/>
      </c>
      <c r="BQ1426" s="55" t="str">
        <f t="shared" si="310"/>
        <v/>
      </c>
      <c r="BR1426" s="1" t="str">
        <f t="shared" si="301"/>
        <v>Base</v>
      </c>
      <c r="BS1426" s="1" t="str">
        <f t="shared" si="302"/>
        <v/>
      </c>
      <c r="BT1426" s="3">
        <f t="shared" si="303"/>
        <v>1</v>
      </c>
      <c r="BU1426" s="11">
        <f t="shared" si="304"/>
        <v>-0.94</v>
      </c>
      <c r="BV1426" s="11">
        <f t="shared" si="305"/>
        <v>-0.88</v>
      </c>
      <c r="BW1426" s="11">
        <f t="shared" si="306"/>
        <v>0</v>
      </c>
      <c r="BX1426" s="9">
        <f t="shared" si="307"/>
        <v>-0.94</v>
      </c>
      <c r="BY1426" s="9">
        <f t="shared" si="308"/>
        <v>-0.88</v>
      </c>
      <c r="BZ1426" s="9">
        <f t="shared" si="309"/>
        <v>2</v>
      </c>
    </row>
    <row r="1427" spans="1:78" ht="15.5" x14ac:dyDescent="0.35">
      <c r="A1427"/>
      <c r="B1427"/>
      <c r="C1427"/>
      <c r="D1427"/>
      <c r="E1427"/>
      <c r="F1427"/>
      <c r="G1427"/>
      <c r="H1427"/>
      <c r="I1427"/>
      <c r="J1427"/>
      <c r="K1427"/>
      <c r="L1427"/>
      <c r="M1427"/>
      <c r="N1427"/>
      <c r="O1427"/>
      <c r="P1427"/>
      <c r="Q1427"/>
      <c r="R1427"/>
      <c r="S1427"/>
      <c r="T1427"/>
      <c r="U1427"/>
      <c r="V1427"/>
      <c r="W1427"/>
      <c r="X1427"/>
      <c r="Y1427"/>
      <c r="Z1427"/>
      <c r="AA1427"/>
      <c r="AB1427"/>
      <c r="AC1427"/>
      <c r="AD1427"/>
      <c r="AE1427"/>
      <c r="AF1427"/>
      <c r="AG1427"/>
      <c r="AH1427"/>
      <c r="AI1427"/>
      <c r="AJ1427"/>
      <c r="AK1427"/>
      <c r="AL1427"/>
      <c r="AM1427"/>
      <c r="AN1427"/>
      <c r="AO1427"/>
      <c r="AP1427"/>
      <c r="AQ1427"/>
      <c r="AR1427"/>
      <c r="AS1427"/>
      <c r="AT1427" s="12">
        <f>VLOOKUP($BR1427,Tables!$D$14:$I$27,2,FALSE)*W1427</f>
        <v>0</v>
      </c>
      <c r="AU1427" s="12">
        <f>VLOOKUP($BR1427,Tables!$D$14:$I$24,3,FALSE)</f>
        <v>0</v>
      </c>
      <c r="AV1427" s="12">
        <f>VLOOKUP($BR1427,Tables!$D$14:$I$24,4,FALSE)*W1427</f>
        <v>0</v>
      </c>
      <c r="AW1427" s="12">
        <f>VLOOKUP($BR1427,Tables!$D$14:$I$24,5,FALSE)*W1427</f>
        <v>0</v>
      </c>
      <c r="AX1427">
        <f>IF(ISERROR(VLOOKUP(V1427,Tables!$A$2:$B$27,2,FALSE))=TRUE,0,VLOOKUP(V1427,Tables!$A$2:$B$27,2,FALSE))*VLOOKUP(BR1427,Tables!$D$14:$J$24,7,FALSE)</f>
        <v>0</v>
      </c>
      <c r="AY1427">
        <f>IF(ISERROR(VLOOKUP(BS1427,Tables!$A$2:$B$31,2,FALSE))=TRUE,0,VLOOKUP(BS1427,Tables!$A$2:$B$31,2,FALSE))</f>
        <v>0</v>
      </c>
      <c r="AZ1427" s="12">
        <f>VLOOKUP($BR1427,Tables!$D$14:$K$24,8,FALSE)</f>
        <v>0</v>
      </c>
      <c r="BA1427" s="12">
        <f>IF(OR(BR1427="T150",BR1427="HYBT150"),W1427*Tables!$L$23,0)</f>
        <v>0</v>
      </c>
      <c r="BB1427" s="12">
        <f>IF(OR(BR1427="T200",BR1427="HYBT200"),W1427*Tables!$E$24,0)</f>
        <v>0</v>
      </c>
      <c r="BC1427" s="14">
        <f t="shared" si="300"/>
        <v>0</v>
      </c>
      <c r="BD1427" s="55" t="str">
        <f t="shared" si="310"/>
        <v/>
      </c>
      <c r="BE1427" s="55" t="str">
        <f t="shared" si="310"/>
        <v/>
      </c>
      <c r="BF1427" s="55" t="str">
        <f t="shared" si="310"/>
        <v/>
      </c>
      <c r="BG1427" s="55" t="str">
        <f t="shared" si="310"/>
        <v/>
      </c>
      <c r="BH1427" s="55" t="str">
        <f t="shared" si="310"/>
        <v/>
      </c>
      <c r="BI1427" s="55" t="str">
        <f t="shared" si="310"/>
        <v/>
      </c>
      <c r="BJ1427" s="55" t="str">
        <f t="shared" si="310"/>
        <v/>
      </c>
      <c r="BK1427" s="55" t="str">
        <f t="shared" si="310"/>
        <v/>
      </c>
      <c r="BL1427" s="55" t="str">
        <f t="shared" si="310"/>
        <v/>
      </c>
      <c r="BM1427" s="55" t="str">
        <f t="shared" si="310"/>
        <v/>
      </c>
      <c r="BN1427" s="55" t="str">
        <f t="shared" si="310"/>
        <v/>
      </c>
      <c r="BO1427" s="55" t="str">
        <f t="shared" si="310"/>
        <v/>
      </c>
      <c r="BP1427" s="55" t="str">
        <f t="shared" si="310"/>
        <v/>
      </c>
      <c r="BQ1427" s="55" t="str">
        <f t="shared" si="310"/>
        <v/>
      </c>
      <c r="BR1427" s="1" t="str">
        <f t="shared" si="301"/>
        <v>Base</v>
      </c>
      <c r="BS1427" s="1" t="str">
        <f t="shared" si="302"/>
        <v/>
      </c>
      <c r="BT1427" s="3">
        <f t="shared" si="303"/>
        <v>1</v>
      </c>
      <c r="BU1427" s="11">
        <f t="shared" si="304"/>
        <v>-0.94</v>
      </c>
      <c r="BV1427" s="11">
        <f t="shared" si="305"/>
        <v>-0.88</v>
      </c>
      <c r="BW1427" s="11">
        <f t="shared" si="306"/>
        <v>0</v>
      </c>
      <c r="BX1427" s="9">
        <f t="shared" si="307"/>
        <v>-0.94</v>
      </c>
      <c r="BY1427" s="9">
        <f t="shared" si="308"/>
        <v>-0.88</v>
      </c>
      <c r="BZ1427" s="9">
        <f t="shared" si="309"/>
        <v>2</v>
      </c>
    </row>
    <row r="1428" spans="1:78" ht="15.5" x14ac:dyDescent="0.35">
      <c r="A1428"/>
      <c r="B1428"/>
      <c r="C1428"/>
      <c r="D1428"/>
      <c r="E1428"/>
      <c r="F1428"/>
      <c r="G1428"/>
      <c r="H1428"/>
      <c r="I1428"/>
      <c r="J1428"/>
      <c r="K1428"/>
      <c r="L1428"/>
      <c r="M1428"/>
      <c r="N1428"/>
      <c r="O1428"/>
      <c r="P1428"/>
      <c r="Q1428"/>
      <c r="R1428"/>
      <c r="S1428"/>
      <c r="T1428"/>
      <c r="U1428"/>
      <c r="V1428"/>
      <c r="W1428"/>
      <c r="X1428"/>
      <c r="Y1428"/>
      <c r="Z1428"/>
      <c r="AA1428"/>
      <c r="AB1428"/>
      <c r="AC1428"/>
      <c r="AD1428"/>
      <c r="AE1428"/>
      <c r="AF1428"/>
      <c r="AG1428"/>
      <c r="AH1428"/>
      <c r="AI1428"/>
      <c r="AJ1428"/>
      <c r="AK1428"/>
      <c r="AL1428"/>
      <c r="AM1428"/>
      <c r="AN1428"/>
      <c r="AO1428"/>
      <c r="AP1428"/>
      <c r="AQ1428"/>
      <c r="AR1428"/>
      <c r="AS1428"/>
      <c r="AT1428" s="12">
        <f>VLOOKUP($BR1428,Tables!$D$14:$I$27,2,FALSE)*W1428</f>
        <v>0</v>
      </c>
      <c r="AU1428" s="12">
        <f>VLOOKUP($BR1428,Tables!$D$14:$I$24,3,FALSE)</f>
        <v>0</v>
      </c>
      <c r="AV1428" s="12">
        <f>VLOOKUP($BR1428,Tables!$D$14:$I$24,4,FALSE)*W1428</f>
        <v>0</v>
      </c>
      <c r="AW1428" s="12">
        <f>VLOOKUP($BR1428,Tables!$D$14:$I$24,5,FALSE)*W1428</f>
        <v>0</v>
      </c>
      <c r="AX1428">
        <f>IF(ISERROR(VLOOKUP(V1428,Tables!$A$2:$B$27,2,FALSE))=TRUE,0,VLOOKUP(V1428,Tables!$A$2:$B$27,2,FALSE))*VLOOKUP(BR1428,Tables!$D$14:$J$24,7,FALSE)</f>
        <v>0</v>
      </c>
      <c r="AY1428">
        <f>IF(ISERROR(VLOOKUP(BS1428,Tables!$A$2:$B$31,2,FALSE))=TRUE,0,VLOOKUP(BS1428,Tables!$A$2:$B$31,2,FALSE))</f>
        <v>0</v>
      </c>
      <c r="AZ1428" s="12">
        <f>VLOOKUP($BR1428,Tables!$D$14:$K$24,8,FALSE)</f>
        <v>0</v>
      </c>
      <c r="BA1428" s="12">
        <f>IF(OR(BR1428="T150",BR1428="HYBT150"),W1428*Tables!$L$23,0)</f>
        <v>0</v>
      </c>
      <c r="BB1428" s="12">
        <f>IF(OR(BR1428="T200",BR1428="HYBT200"),W1428*Tables!$E$24,0)</f>
        <v>0</v>
      </c>
      <c r="BC1428" s="14">
        <f t="shared" si="300"/>
        <v>0</v>
      </c>
      <c r="BD1428" s="55" t="str">
        <f t="shared" si="310"/>
        <v/>
      </c>
      <c r="BE1428" s="55" t="str">
        <f t="shared" si="310"/>
        <v/>
      </c>
      <c r="BF1428" s="55" t="str">
        <f t="shared" si="310"/>
        <v/>
      </c>
      <c r="BG1428" s="55" t="str">
        <f t="shared" si="310"/>
        <v/>
      </c>
      <c r="BH1428" s="55" t="str">
        <f t="shared" si="310"/>
        <v/>
      </c>
      <c r="BI1428" s="55" t="str">
        <f t="shared" si="310"/>
        <v/>
      </c>
      <c r="BJ1428" s="55" t="str">
        <f t="shared" si="310"/>
        <v/>
      </c>
      <c r="BK1428" s="55" t="str">
        <f t="shared" si="310"/>
        <v/>
      </c>
      <c r="BL1428" s="55" t="str">
        <f t="shared" si="310"/>
        <v/>
      </c>
      <c r="BM1428" s="55" t="str">
        <f t="shared" si="310"/>
        <v/>
      </c>
      <c r="BN1428" s="55" t="str">
        <f t="shared" si="310"/>
        <v/>
      </c>
      <c r="BO1428" s="55" t="str">
        <f t="shared" si="310"/>
        <v/>
      </c>
      <c r="BP1428" s="55" t="str">
        <f t="shared" si="310"/>
        <v/>
      </c>
      <c r="BQ1428" s="55" t="str">
        <f t="shared" si="310"/>
        <v/>
      </c>
      <c r="BR1428" s="1" t="str">
        <f t="shared" si="301"/>
        <v>Base</v>
      </c>
      <c r="BS1428" s="1" t="str">
        <f t="shared" si="302"/>
        <v/>
      </c>
      <c r="BT1428" s="3">
        <f t="shared" si="303"/>
        <v>1</v>
      </c>
      <c r="BU1428" s="11">
        <f t="shared" si="304"/>
        <v>-0.94</v>
      </c>
      <c r="BV1428" s="11">
        <f t="shared" si="305"/>
        <v>-0.88</v>
      </c>
      <c r="BW1428" s="11">
        <f t="shared" si="306"/>
        <v>0</v>
      </c>
      <c r="BX1428" s="9">
        <f t="shared" si="307"/>
        <v>-0.94</v>
      </c>
      <c r="BY1428" s="9">
        <f t="shared" si="308"/>
        <v>-0.88</v>
      </c>
      <c r="BZ1428" s="9">
        <f t="shared" si="309"/>
        <v>2</v>
      </c>
    </row>
    <row r="1429" spans="1:78" ht="15.5" x14ac:dyDescent="0.35">
      <c r="A1429"/>
      <c r="B1429"/>
      <c r="C1429"/>
      <c r="D1429"/>
      <c r="E1429"/>
      <c r="F1429"/>
      <c r="G1429"/>
      <c r="H1429"/>
      <c r="I1429"/>
      <c r="J1429"/>
      <c r="K1429"/>
      <c r="L1429"/>
      <c r="M1429"/>
      <c r="N1429"/>
      <c r="O1429"/>
      <c r="P1429"/>
      <c r="Q1429"/>
      <c r="R1429"/>
      <c r="S1429"/>
      <c r="T1429"/>
      <c r="U1429"/>
      <c r="V1429"/>
      <c r="W1429"/>
      <c r="X1429"/>
      <c r="Y1429"/>
      <c r="Z1429"/>
      <c r="AA1429"/>
      <c r="AB1429"/>
      <c r="AC1429"/>
      <c r="AD1429"/>
      <c r="AE1429"/>
      <c r="AF1429"/>
      <c r="AG1429"/>
      <c r="AH1429"/>
      <c r="AI1429"/>
      <c r="AJ1429"/>
      <c r="AK1429"/>
      <c r="AL1429"/>
      <c r="AM1429"/>
      <c r="AN1429"/>
      <c r="AO1429"/>
      <c r="AP1429"/>
      <c r="AQ1429"/>
      <c r="AR1429"/>
      <c r="AS1429"/>
      <c r="AT1429" s="12">
        <f>VLOOKUP($BR1429,Tables!$D$14:$I$27,2,FALSE)*W1429</f>
        <v>0</v>
      </c>
      <c r="AU1429" s="12">
        <f>VLOOKUP($BR1429,Tables!$D$14:$I$24,3,FALSE)</f>
        <v>0</v>
      </c>
      <c r="AV1429" s="12">
        <f>VLOOKUP($BR1429,Tables!$D$14:$I$24,4,FALSE)*W1429</f>
        <v>0</v>
      </c>
      <c r="AW1429" s="12">
        <f>VLOOKUP($BR1429,Tables!$D$14:$I$24,5,FALSE)*W1429</f>
        <v>0</v>
      </c>
      <c r="AX1429">
        <f>IF(ISERROR(VLOOKUP(V1429,Tables!$A$2:$B$27,2,FALSE))=TRUE,0,VLOOKUP(V1429,Tables!$A$2:$B$27,2,FALSE))*VLOOKUP(BR1429,Tables!$D$14:$J$24,7,FALSE)</f>
        <v>0</v>
      </c>
      <c r="AY1429">
        <f>IF(ISERROR(VLOOKUP(BS1429,Tables!$A$2:$B$31,2,FALSE))=TRUE,0,VLOOKUP(BS1429,Tables!$A$2:$B$31,2,FALSE))</f>
        <v>0</v>
      </c>
      <c r="AZ1429" s="12">
        <f>VLOOKUP($BR1429,Tables!$D$14:$K$24,8,FALSE)</f>
        <v>0</v>
      </c>
      <c r="BA1429" s="12">
        <f>IF(OR(BR1429="T150",BR1429="HYBT150"),W1429*Tables!$L$23,0)</f>
        <v>0</v>
      </c>
      <c r="BB1429" s="12">
        <f>IF(OR(BR1429="T200",BR1429="HYBT200"),W1429*Tables!$E$24,0)</f>
        <v>0</v>
      </c>
      <c r="BC1429" s="14">
        <f t="shared" si="300"/>
        <v>0</v>
      </c>
      <c r="BD1429" s="55" t="str">
        <f t="shared" si="310"/>
        <v/>
      </c>
      <c r="BE1429" s="55" t="str">
        <f t="shared" si="310"/>
        <v/>
      </c>
      <c r="BF1429" s="55" t="str">
        <f t="shared" si="310"/>
        <v/>
      </c>
      <c r="BG1429" s="55" t="str">
        <f t="shared" si="310"/>
        <v/>
      </c>
      <c r="BH1429" s="55" t="str">
        <f t="shared" si="310"/>
        <v/>
      </c>
      <c r="BI1429" s="55" t="str">
        <f t="shared" si="310"/>
        <v/>
      </c>
      <c r="BJ1429" s="55" t="str">
        <f t="shared" si="310"/>
        <v/>
      </c>
      <c r="BK1429" s="55" t="str">
        <f t="shared" si="310"/>
        <v/>
      </c>
      <c r="BL1429" s="55" t="str">
        <f t="shared" si="310"/>
        <v/>
      </c>
      <c r="BM1429" s="55" t="str">
        <f t="shared" si="310"/>
        <v/>
      </c>
      <c r="BN1429" s="55" t="str">
        <f t="shared" si="310"/>
        <v/>
      </c>
      <c r="BO1429" s="55" t="str">
        <f t="shared" si="310"/>
        <v/>
      </c>
      <c r="BP1429" s="55" t="str">
        <f t="shared" si="310"/>
        <v/>
      </c>
      <c r="BQ1429" s="55" t="str">
        <f t="shared" si="310"/>
        <v/>
      </c>
      <c r="BR1429" s="1" t="str">
        <f t="shared" si="301"/>
        <v>Base</v>
      </c>
      <c r="BS1429" s="1" t="str">
        <f t="shared" si="302"/>
        <v/>
      </c>
      <c r="BT1429" s="3">
        <f t="shared" si="303"/>
        <v>1</v>
      </c>
      <c r="BU1429" s="11">
        <f t="shared" si="304"/>
        <v>-0.94</v>
      </c>
      <c r="BV1429" s="11">
        <f t="shared" si="305"/>
        <v>-0.88</v>
      </c>
      <c r="BW1429" s="11">
        <f t="shared" si="306"/>
        <v>0</v>
      </c>
      <c r="BX1429" s="9">
        <f t="shared" si="307"/>
        <v>-0.94</v>
      </c>
      <c r="BY1429" s="9">
        <f t="shared" si="308"/>
        <v>-0.88</v>
      </c>
      <c r="BZ1429" s="9">
        <f t="shared" si="309"/>
        <v>2</v>
      </c>
    </row>
    <row r="1430" spans="1:78" ht="15.5" x14ac:dyDescent="0.35">
      <c r="A1430"/>
      <c r="B1430"/>
      <c r="C1430"/>
      <c r="D1430"/>
      <c r="E1430"/>
      <c r="F1430"/>
      <c r="G1430"/>
      <c r="H1430"/>
      <c r="I1430"/>
      <c r="J1430"/>
      <c r="K1430"/>
      <c r="L1430"/>
      <c r="M1430"/>
      <c r="N1430"/>
      <c r="O1430"/>
      <c r="P1430"/>
      <c r="Q1430"/>
      <c r="R1430"/>
      <c r="S1430"/>
      <c r="T1430"/>
      <c r="U1430"/>
      <c r="V1430"/>
      <c r="W1430"/>
      <c r="X1430"/>
      <c r="Y1430"/>
      <c r="Z1430"/>
      <c r="AA1430"/>
      <c r="AB1430"/>
      <c r="AC1430"/>
      <c r="AD1430"/>
      <c r="AE1430"/>
      <c r="AF1430"/>
      <c r="AG1430"/>
      <c r="AH1430"/>
      <c r="AI1430"/>
      <c r="AJ1430"/>
      <c r="AK1430"/>
      <c r="AL1430"/>
      <c r="AM1430"/>
      <c r="AN1430"/>
      <c r="AO1430"/>
      <c r="AP1430"/>
      <c r="AQ1430"/>
      <c r="AR1430"/>
      <c r="AS1430"/>
      <c r="AT1430" s="12">
        <f>VLOOKUP($BR1430,Tables!$D$14:$I$27,2,FALSE)*W1430</f>
        <v>0</v>
      </c>
      <c r="AU1430" s="12">
        <f>VLOOKUP($BR1430,Tables!$D$14:$I$24,3,FALSE)</f>
        <v>0</v>
      </c>
      <c r="AV1430" s="12">
        <f>VLOOKUP($BR1430,Tables!$D$14:$I$24,4,FALSE)*W1430</f>
        <v>0</v>
      </c>
      <c r="AW1430" s="12">
        <f>VLOOKUP($BR1430,Tables!$D$14:$I$24,5,FALSE)*W1430</f>
        <v>0</v>
      </c>
      <c r="AX1430">
        <f>IF(ISERROR(VLOOKUP(V1430,Tables!$A$2:$B$27,2,FALSE))=TRUE,0,VLOOKUP(V1430,Tables!$A$2:$B$27,2,FALSE))*VLOOKUP(BR1430,Tables!$D$14:$J$24,7,FALSE)</f>
        <v>0</v>
      </c>
      <c r="AY1430">
        <f>IF(ISERROR(VLOOKUP(BS1430,Tables!$A$2:$B$31,2,FALSE))=TRUE,0,VLOOKUP(BS1430,Tables!$A$2:$B$31,2,FALSE))</f>
        <v>0</v>
      </c>
      <c r="AZ1430" s="12">
        <f>VLOOKUP($BR1430,Tables!$D$14:$K$24,8,FALSE)</f>
        <v>0</v>
      </c>
      <c r="BA1430" s="12">
        <f>IF(OR(BR1430="T150",BR1430="HYBT150"),W1430*Tables!$L$23,0)</f>
        <v>0</v>
      </c>
      <c r="BB1430" s="12">
        <f>IF(OR(BR1430="T200",BR1430="HYBT200"),W1430*Tables!$E$24,0)</f>
        <v>0</v>
      </c>
      <c r="BC1430" s="14">
        <f t="shared" si="300"/>
        <v>0</v>
      </c>
      <c r="BD1430" s="55" t="str">
        <f t="shared" si="310"/>
        <v/>
      </c>
      <c r="BE1430" s="55" t="str">
        <f t="shared" si="310"/>
        <v/>
      </c>
      <c r="BF1430" s="55" t="str">
        <f t="shared" si="310"/>
        <v/>
      </c>
      <c r="BG1430" s="55" t="str">
        <f t="shared" si="310"/>
        <v/>
      </c>
      <c r="BH1430" s="55" t="str">
        <f t="shared" si="310"/>
        <v/>
      </c>
      <c r="BI1430" s="55" t="str">
        <f t="shared" si="310"/>
        <v/>
      </c>
      <c r="BJ1430" s="55" t="str">
        <f t="shared" si="310"/>
        <v/>
      </c>
      <c r="BK1430" s="55" t="str">
        <f t="shared" si="310"/>
        <v/>
      </c>
      <c r="BL1430" s="55" t="str">
        <f t="shared" si="310"/>
        <v/>
      </c>
      <c r="BM1430" s="55" t="str">
        <f t="shared" si="310"/>
        <v/>
      </c>
      <c r="BN1430" s="55" t="str">
        <f t="shared" si="310"/>
        <v/>
      </c>
      <c r="BO1430" s="55" t="str">
        <f t="shared" si="310"/>
        <v/>
      </c>
      <c r="BP1430" s="55" t="str">
        <f t="shared" si="310"/>
        <v/>
      </c>
      <c r="BQ1430" s="55" t="str">
        <f t="shared" si="310"/>
        <v/>
      </c>
      <c r="BR1430" s="1" t="str">
        <f t="shared" si="301"/>
        <v>Base</v>
      </c>
      <c r="BS1430" s="1" t="str">
        <f t="shared" si="302"/>
        <v/>
      </c>
      <c r="BT1430" s="3">
        <f t="shared" si="303"/>
        <v>1</v>
      </c>
      <c r="BU1430" s="11">
        <f t="shared" si="304"/>
        <v>-0.94</v>
      </c>
      <c r="BV1430" s="11">
        <f t="shared" si="305"/>
        <v>-0.88</v>
      </c>
      <c r="BW1430" s="11">
        <f t="shared" si="306"/>
        <v>0</v>
      </c>
      <c r="BX1430" s="9">
        <f t="shared" si="307"/>
        <v>-0.94</v>
      </c>
      <c r="BY1430" s="9">
        <f t="shared" si="308"/>
        <v>-0.88</v>
      </c>
      <c r="BZ1430" s="9">
        <f t="shared" si="309"/>
        <v>2</v>
      </c>
    </row>
    <row r="1431" spans="1:78" ht="15.5" x14ac:dyDescent="0.35">
      <c r="A1431"/>
      <c r="B1431"/>
      <c r="C1431"/>
      <c r="D1431"/>
      <c r="E1431"/>
      <c r="F1431"/>
      <c r="G1431"/>
      <c r="H1431"/>
      <c r="I1431"/>
      <c r="J1431"/>
      <c r="K1431"/>
      <c r="L1431"/>
      <c r="M1431"/>
      <c r="N1431"/>
      <c r="O1431"/>
      <c r="P1431"/>
      <c r="Q1431"/>
      <c r="R1431"/>
      <c r="S1431"/>
      <c r="T1431"/>
      <c r="U1431"/>
      <c r="V1431"/>
      <c r="W1431"/>
      <c r="X1431"/>
      <c r="Y1431"/>
      <c r="Z1431"/>
      <c r="AA1431"/>
      <c r="AB1431"/>
      <c r="AC1431"/>
      <c r="AD1431"/>
      <c r="AE1431"/>
      <c r="AF1431"/>
      <c r="AG1431"/>
      <c r="AH1431"/>
      <c r="AI1431"/>
      <c r="AJ1431"/>
      <c r="AK1431"/>
      <c r="AL1431"/>
      <c r="AM1431"/>
      <c r="AN1431"/>
      <c r="AO1431"/>
      <c r="AP1431"/>
      <c r="AQ1431"/>
      <c r="AR1431"/>
      <c r="AS1431"/>
      <c r="AT1431" s="12">
        <f>VLOOKUP($BR1431,Tables!$D$14:$I$27,2,FALSE)*W1431</f>
        <v>0</v>
      </c>
      <c r="AU1431" s="12">
        <f>VLOOKUP($BR1431,Tables!$D$14:$I$24,3,FALSE)</f>
        <v>0</v>
      </c>
      <c r="AV1431" s="12">
        <f>VLOOKUP($BR1431,Tables!$D$14:$I$24,4,FALSE)*W1431</f>
        <v>0</v>
      </c>
      <c r="AW1431" s="12">
        <f>VLOOKUP($BR1431,Tables!$D$14:$I$24,5,FALSE)*W1431</f>
        <v>0</v>
      </c>
      <c r="AX1431">
        <f>IF(ISERROR(VLOOKUP(V1431,Tables!$A$2:$B$27,2,FALSE))=TRUE,0,VLOOKUP(V1431,Tables!$A$2:$B$27,2,FALSE))*VLOOKUP(BR1431,Tables!$D$14:$J$24,7,FALSE)</f>
        <v>0</v>
      </c>
      <c r="AY1431">
        <f>IF(ISERROR(VLOOKUP(BS1431,Tables!$A$2:$B$31,2,FALSE))=TRUE,0,VLOOKUP(BS1431,Tables!$A$2:$B$31,2,FALSE))</f>
        <v>0</v>
      </c>
      <c r="AZ1431" s="12">
        <f>VLOOKUP($BR1431,Tables!$D$14:$K$24,8,FALSE)</f>
        <v>0</v>
      </c>
      <c r="BA1431" s="12">
        <f>IF(OR(BR1431="T150",BR1431="HYBT150"),W1431*Tables!$L$23,0)</f>
        <v>0</v>
      </c>
      <c r="BB1431" s="12">
        <f>IF(OR(BR1431="T200",BR1431="HYBT200"),W1431*Tables!$E$24,0)</f>
        <v>0</v>
      </c>
      <c r="BC1431" s="14">
        <f t="shared" si="300"/>
        <v>0</v>
      </c>
      <c r="BD1431" s="55" t="str">
        <f t="shared" si="310"/>
        <v/>
      </c>
      <c r="BE1431" s="55" t="str">
        <f t="shared" si="310"/>
        <v/>
      </c>
      <c r="BF1431" s="55" t="str">
        <f t="shared" si="310"/>
        <v/>
      </c>
      <c r="BG1431" s="55" t="str">
        <f t="shared" si="310"/>
        <v/>
      </c>
      <c r="BH1431" s="55" t="str">
        <f t="shared" si="310"/>
        <v/>
      </c>
      <c r="BI1431" s="55" t="str">
        <f t="shared" si="310"/>
        <v/>
      </c>
      <c r="BJ1431" s="55" t="str">
        <f t="shared" si="310"/>
        <v/>
      </c>
      <c r="BK1431" s="55" t="str">
        <f t="shared" si="310"/>
        <v/>
      </c>
      <c r="BL1431" s="55" t="str">
        <f t="shared" si="310"/>
        <v/>
      </c>
      <c r="BM1431" s="55" t="str">
        <f t="shared" si="310"/>
        <v/>
      </c>
      <c r="BN1431" s="55" t="str">
        <f t="shared" si="310"/>
        <v/>
      </c>
      <c r="BO1431" s="55" t="str">
        <f t="shared" si="310"/>
        <v/>
      </c>
      <c r="BP1431" s="55" t="str">
        <f t="shared" si="310"/>
        <v/>
      </c>
      <c r="BQ1431" s="55" t="str">
        <f t="shared" si="310"/>
        <v/>
      </c>
      <c r="BR1431" s="1" t="str">
        <f t="shared" si="301"/>
        <v>Base</v>
      </c>
      <c r="BS1431" s="1" t="str">
        <f t="shared" si="302"/>
        <v/>
      </c>
      <c r="BT1431" s="3">
        <f t="shared" si="303"/>
        <v>1</v>
      </c>
      <c r="BU1431" s="11">
        <f t="shared" si="304"/>
        <v>-0.94</v>
      </c>
      <c r="BV1431" s="11">
        <f t="shared" si="305"/>
        <v>-0.88</v>
      </c>
      <c r="BW1431" s="11">
        <f t="shared" si="306"/>
        <v>0</v>
      </c>
      <c r="BX1431" s="9">
        <f t="shared" si="307"/>
        <v>-0.94</v>
      </c>
      <c r="BY1431" s="9">
        <f t="shared" si="308"/>
        <v>-0.88</v>
      </c>
      <c r="BZ1431" s="9">
        <f t="shared" si="309"/>
        <v>2</v>
      </c>
    </row>
    <row r="1432" spans="1:78" ht="15.5" x14ac:dyDescent="0.35">
      <c r="A1432"/>
      <c r="B1432"/>
      <c r="C1432"/>
      <c r="D1432"/>
      <c r="E1432"/>
      <c r="F1432"/>
      <c r="G1432"/>
      <c r="H1432"/>
      <c r="I1432"/>
      <c r="J1432"/>
      <c r="K1432"/>
      <c r="L1432"/>
      <c r="M1432"/>
      <c r="N1432"/>
      <c r="O1432"/>
      <c r="P1432"/>
      <c r="Q1432"/>
      <c r="R1432"/>
      <c r="S1432"/>
      <c r="T1432"/>
      <c r="U1432"/>
      <c r="V1432"/>
      <c r="W1432"/>
      <c r="X1432"/>
      <c r="Y1432"/>
      <c r="Z1432"/>
      <c r="AA1432"/>
      <c r="AB1432"/>
      <c r="AC1432"/>
      <c r="AD1432"/>
      <c r="AE1432"/>
      <c r="AF1432"/>
      <c r="AG1432"/>
      <c r="AH1432"/>
      <c r="AI1432"/>
      <c r="AJ1432"/>
      <c r="AK1432"/>
      <c r="AL1432"/>
      <c r="AM1432"/>
      <c r="AN1432"/>
      <c r="AO1432"/>
      <c r="AP1432"/>
      <c r="AQ1432"/>
      <c r="AR1432"/>
      <c r="AS1432"/>
      <c r="AT1432" s="12">
        <f>VLOOKUP($BR1432,Tables!$D$14:$I$27,2,FALSE)*W1432</f>
        <v>0</v>
      </c>
      <c r="AU1432" s="12">
        <f>VLOOKUP($BR1432,Tables!$D$14:$I$24,3,FALSE)</f>
        <v>0</v>
      </c>
      <c r="AV1432" s="12">
        <f>VLOOKUP($BR1432,Tables!$D$14:$I$24,4,FALSE)*W1432</f>
        <v>0</v>
      </c>
      <c r="AW1432" s="12">
        <f>VLOOKUP($BR1432,Tables!$D$14:$I$24,5,FALSE)*W1432</f>
        <v>0</v>
      </c>
      <c r="AX1432">
        <f>IF(ISERROR(VLOOKUP(V1432,Tables!$A$2:$B$27,2,FALSE))=TRUE,0,VLOOKUP(V1432,Tables!$A$2:$B$27,2,FALSE))*VLOOKUP(BR1432,Tables!$D$14:$J$24,7,FALSE)</f>
        <v>0</v>
      </c>
      <c r="AY1432">
        <f>IF(ISERROR(VLOOKUP(BS1432,Tables!$A$2:$B$31,2,FALSE))=TRUE,0,VLOOKUP(BS1432,Tables!$A$2:$B$31,2,FALSE))</f>
        <v>0</v>
      </c>
      <c r="AZ1432" s="12">
        <f>VLOOKUP($BR1432,Tables!$D$14:$K$24,8,FALSE)</f>
        <v>0</v>
      </c>
      <c r="BA1432" s="12">
        <f>IF(OR(BR1432="T150",BR1432="HYBT150"),W1432*Tables!$L$23,0)</f>
        <v>0</v>
      </c>
      <c r="BB1432" s="12">
        <f>IF(OR(BR1432="T200",BR1432="HYBT200"),W1432*Tables!$E$24,0)</f>
        <v>0</v>
      </c>
      <c r="BC1432" s="14">
        <f t="shared" si="300"/>
        <v>0</v>
      </c>
      <c r="BD1432" s="55" t="str">
        <f t="shared" si="310"/>
        <v/>
      </c>
      <c r="BE1432" s="55" t="str">
        <f t="shared" si="310"/>
        <v/>
      </c>
      <c r="BF1432" s="55" t="str">
        <f t="shared" si="310"/>
        <v/>
      </c>
      <c r="BG1432" s="55" t="str">
        <f t="shared" si="310"/>
        <v/>
      </c>
      <c r="BH1432" s="55" t="str">
        <f t="shared" si="310"/>
        <v/>
      </c>
      <c r="BI1432" s="55" t="str">
        <f t="shared" si="310"/>
        <v/>
      </c>
      <c r="BJ1432" s="55" t="str">
        <f t="shared" si="310"/>
        <v/>
      </c>
      <c r="BK1432" s="55" t="str">
        <f t="shared" si="310"/>
        <v/>
      </c>
      <c r="BL1432" s="55" t="str">
        <f t="shared" si="310"/>
        <v/>
      </c>
      <c r="BM1432" s="55" t="str">
        <f t="shared" si="310"/>
        <v/>
      </c>
      <c r="BN1432" s="55" t="str">
        <f t="shared" si="310"/>
        <v/>
      </c>
      <c r="BO1432" s="55" t="str">
        <f t="shared" si="310"/>
        <v/>
      </c>
      <c r="BP1432" s="55" t="str">
        <f t="shared" si="310"/>
        <v/>
      </c>
      <c r="BQ1432" s="55" t="str">
        <f t="shared" si="310"/>
        <v/>
      </c>
      <c r="BR1432" s="1" t="str">
        <f t="shared" si="301"/>
        <v>Base</v>
      </c>
      <c r="BS1432" s="1" t="str">
        <f t="shared" si="302"/>
        <v/>
      </c>
      <c r="BT1432" s="3">
        <f t="shared" si="303"/>
        <v>1</v>
      </c>
      <c r="BU1432" s="11">
        <f t="shared" si="304"/>
        <v>-0.94</v>
      </c>
      <c r="BV1432" s="11">
        <f t="shared" si="305"/>
        <v>-0.88</v>
      </c>
      <c r="BW1432" s="11">
        <f t="shared" si="306"/>
        <v>0</v>
      </c>
      <c r="BX1432" s="9">
        <f t="shared" si="307"/>
        <v>-0.94</v>
      </c>
      <c r="BY1432" s="9">
        <f t="shared" si="308"/>
        <v>-0.88</v>
      </c>
      <c r="BZ1432" s="9">
        <f t="shared" si="309"/>
        <v>2</v>
      </c>
    </row>
    <row r="1433" spans="1:78" ht="15.5" x14ac:dyDescent="0.35">
      <c r="A1433"/>
      <c r="B1433"/>
      <c r="C1433"/>
      <c r="D1433"/>
      <c r="E1433"/>
      <c r="F1433"/>
      <c r="G1433"/>
      <c r="H1433"/>
      <c r="I1433"/>
      <c r="J1433"/>
      <c r="K1433"/>
      <c r="L1433"/>
      <c r="M1433"/>
      <c r="N1433"/>
      <c r="O1433"/>
      <c r="P1433"/>
      <c r="Q1433"/>
      <c r="R1433"/>
      <c r="S1433"/>
      <c r="T1433"/>
      <c r="U1433"/>
      <c r="V1433"/>
      <c r="W1433"/>
      <c r="X1433"/>
      <c r="Y1433"/>
      <c r="Z1433"/>
      <c r="AA1433"/>
      <c r="AB1433"/>
      <c r="AC1433"/>
      <c r="AD1433"/>
      <c r="AE1433"/>
      <c r="AF1433"/>
      <c r="AG1433"/>
      <c r="AH1433"/>
      <c r="AI1433"/>
      <c r="AJ1433"/>
      <c r="AK1433"/>
      <c r="AL1433"/>
      <c r="AM1433"/>
      <c r="AN1433"/>
      <c r="AO1433"/>
      <c r="AP1433"/>
      <c r="AQ1433"/>
      <c r="AR1433"/>
      <c r="AS1433"/>
      <c r="AT1433" s="12">
        <f>VLOOKUP($BR1433,Tables!$D$14:$I$27,2,FALSE)*W1433</f>
        <v>0</v>
      </c>
      <c r="AU1433" s="12">
        <f>VLOOKUP($BR1433,Tables!$D$14:$I$24,3,FALSE)</f>
        <v>0</v>
      </c>
      <c r="AV1433" s="12">
        <f>VLOOKUP($BR1433,Tables!$D$14:$I$24,4,FALSE)*W1433</f>
        <v>0</v>
      </c>
      <c r="AW1433" s="12">
        <f>VLOOKUP($BR1433,Tables!$D$14:$I$24,5,FALSE)*W1433</f>
        <v>0</v>
      </c>
      <c r="AX1433">
        <f>IF(ISERROR(VLOOKUP(V1433,Tables!$A$2:$B$27,2,FALSE))=TRUE,0,VLOOKUP(V1433,Tables!$A$2:$B$27,2,FALSE))*VLOOKUP(BR1433,Tables!$D$14:$J$24,7,FALSE)</f>
        <v>0</v>
      </c>
      <c r="AY1433">
        <f>IF(ISERROR(VLOOKUP(BS1433,Tables!$A$2:$B$31,2,FALSE))=TRUE,0,VLOOKUP(BS1433,Tables!$A$2:$B$31,2,FALSE))</f>
        <v>0</v>
      </c>
      <c r="AZ1433" s="12">
        <f>VLOOKUP($BR1433,Tables!$D$14:$K$24,8,FALSE)</f>
        <v>0</v>
      </c>
      <c r="BA1433" s="12">
        <f>IF(OR(BR1433="T150",BR1433="HYBT150"),W1433*Tables!$L$23,0)</f>
        <v>0</v>
      </c>
      <c r="BB1433" s="12">
        <f>IF(OR(BR1433="T200",BR1433="HYBT200"),W1433*Tables!$E$24,0)</f>
        <v>0</v>
      </c>
      <c r="BC1433" s="14">
        <f t="shared" si="300"/>
        <v>0</v>
      </c>
      <c r="BD1433" s="55" t="str">
        <f t="shared" si="310"/>
        <v/>
      </c>
      <c r="BE1433" s="55" t="str">
        <f t="shared" si="310"/>
        <v/>
      </c>
      <c r="BF1433" s="55" t="str">
        <f t="shared" si="310"/>
        <v/>
      </c>
      <c r="BG1433" s="55" t="str">
        <f t="shared" si="310"/>
        <v/>
      </c>
      <c r="BH1433" s="55" t="str">
        <f t="shared" si="310"/>
        <v/>
      </c>
      <c r="BI1433" s="55" t="str">
        <f t="shared" si="310"/>
        <v/>
      </c>
      <c r="BJ1433" s="55" t="str">
        <f t="shared" si="310"/>
        <v/>
      </c>
      <c r="BK1433" s="55" t="str">
        <f t="shared" si="310"/>
        <v/>
      </c>
      <c r="BL1433" s="55" t="str">
        <f t="shared" si="310"/>
        <v/>
      </c>
      <c r="BM1433" s="55" t="str">
        <f t="shared" si="310"/>
        <v/>
      </c>
      <c r="BN1433" s="55" t="str">
        <f t="shared" ref="BD1433:BQ1451" si="311">IF(ISERROR(SEARCHB(" "&amp;BN$1&amp;" "," "&amp;$L1433&amp;" "))=TRUE,"",BN$1)</f>
        <v/>
      </c>
      <c r="BO1433" s="55" t="str">
        <f t="shared" si="311"/>
        <v/>
      </c>
      <c r="BP1433" s="55" t="str">
        <f t="shared" si="311"/>
        <v/>
      </c>
      <c r="BQ1433" s="55" t="str">
        <f t="shared" si="311"/>
        <v/>
      </c>
      <c r="BR1433" s="1" t="str">
        <f t="shared" si="301"/>
        <v>Base</v>
      </c>
      <c r="BS1433" s="1" t="str">
        <f t="shared" si="302"/>
        <v/>
      </c>
      <c r="BT1433" s="3">
        <f t="shared" si="303"/>
        <v>1</v>
      </c>
      <c r="BU1433" s="11">
        <f t="shared" si="304"/>
        <v>-0.94</v>
      </c>
      <c r="BV1433" s="11">
        <f t="shared" si="305"/>
        <v>-0.88</v>
      </c>
      <c r="BW1433" s="11">
        <f t="shared" si="306"/>
        <v>0</v>
      </c>
      <c r="BX1433" s="9">
        <f t="shared" si="307"/>
        <v>-0.94</v>
      </c>
      <c r="BY1433" s="9">
        <f t="shared" si="308"/>
        <v>-0.88</v>
      </c>
      <c r="BZ1433" s="9">
        <f t="shared" si="309"/>
        <v>2</v>
      </c>
    </row>
    <row r="1434" spans="1:78" ht="15.5" x14ac:dyDescent="0.35">
      <c r="A1434"/>
      <c r="B1434"/>
      <c r="C1434"/>
      <c r="D1434"/>
      <c r="E1434"/>
      <c r="F1434"/>
      <c r="G1434"/>
      <c r="H1434"/>
      <c r="I1434"/>
      <c r="J1434"/>
      <c r="K1434"/>
      <c r="L1434"/>
      <c r="M1434"/>
      <c r="N1434"/>
      <c r="O1434"/>
      <c r="P1434"/>
      <c r="Q1434"/>
      <c r="R1434"/>
      <c r="S1434"/>
      <c r="T1434"/>
      <c r="U1434"/>
      <c r="V1434"/>
      <c r="W1434"/>
      <c r="X1434"/>
      <c r="Y1434"/>
      <c r="Z1434"/>
      <c r="AA1434"/>
      <c r="AB1434"/>
      <c r="AC1434"/>
      <c r="AD1434"/>
      <c r="AE1434"/>
      <c r="AF1434"/>
      <c r="AG1434"/>
      <c r="AH1434"/>
      <c r="AI1434"/>
      <c r="AJ1434"/>
      <c r="AK1434"/>
      <c r="AL1434"/>
      <c r="AM1434"/>
      <c r="AN1434"/>
      <c r="AO1434"/>
      <c r="AP1434"/>
      <c r="AQ1434"/>
      <c r="AR1434"/>
      <c r="AS1434"/>
      <c r="AT1434" s="12">
        <f>VLOOKUP($BR1434,Tables!$D$14:$I$27,2,FALSE)*W1434</f>
        <v>0</v>
      </c>
      <c r="AU1434" s="12">
        <f>VLOOKUP($BR1434,Tables!$D$14:$I$24,3,FALSE)</f>
        <v>0</v>
      </c>
      <c r="AV1434" s="12">
        <f>VLOOKUP($BR1434,Tables!$D$14:$I$24,4,FALSE)*W1434</f>
        <v>0</v>
      </c>
      <c r="AW1434" s="12">
        <f>VLOOKUP($BR1434,Tables!$D$14:$I$24,5,FALSE)*W1434</f>
        <v>0</v>
      </c>
      <c r="AX1434">
        <f>IF(ISERROR(VLOOKUP(V1434,Tables!$A$2:$B$27,2,FALSE))=TRUE,0,VLOOKUP(V1434,Tables!$A$2:$B$27,2,FALSE))*VLOOKUP(BR1434,Tables!$D$14:$J$24,7,FALSE)</f>
        <v>0</v>
      </c>
      <c r="AY1434">
        <f>IF(ISERROR(VLOOKUP(BS1434,Tables!$A$2:$B$31,2,FALSE))=TRUE,0,VLOOKUP(BS1434,Tables!$A$2:$B$31,2,FALSE))</f>
        <v>0</v>
      </c>
      <c r="AZ1434" s="12">
        <f>VLOOKUP($BR1434,Tables!$D$14:$K$24,8,FALSE)</f>
        <v>0</v>
      </c>
      <c r="BA1434" s="12">
        <f>IF(OR(BR1434="T150",BR1434="HYBT150"),W1434*Tables!$L$23,0)</f>
        <v>0</v>
      </c>
      <c r="BB1434" s="12">
        <f>IF(OR(BR1434="T200",BR1434="HYBT200"),W1434*Tables!$E$24,0)</f>
        <v>0</v>
      </c>
      <c r="BC1434" s="14">
        <f t="shared" si="300"/>
        <v>0</v>
      </c>
      <c r="BD1434" s="55" t="str">
        <f t="shared" si="311"/>
        <v/>
      </c>
      <c r="BE1434" s="55" t="str">
        <f t="shared" si="311"/>
        <v/>
      </c>
      <c r="BF1434" s="55" t="str">
        <f t="shared" si="311"/>
        <v/>
      </c>
      <c r="BG1434" s="55" t="str">
        <f t="shared" si="311"/>
        <v/>
      </c>
      <c r="BH1434" s="55" t="str">
        <f t="shared" si="311"/>
        <v/>
      </c>
      <c r="BI1434" s="55" t="str">
        <f t="shared" si="311"/>
        <v/>
      </c>
      <c r="BJ1434" s="55" t="str">
        <f t="shared" si="311"/>
        <v/>
      </c>
      <c r="BK1434" s="55" t="str">
        <f t="shared" si="311"/>
        <v/>
      </c>
      <c r="BL1434" s="55" t="str">
        <f t="shared" si="311"/>
        <v/>
      </c>
      <c r="BM1434" s="55" t="str">
        <f t="shared" si="311"/>
        <v/>
      </c>
      <c r="BN1434" s="55" t="str">
        <f t="shared" si="311"/>
        <v/>
      </c>
      <c r="BO1434" s="55" t="str">
        <f t="shared" si="311"/>
        <v/>
      </c>
      <c r="BP1434" s="55" t="str">
        <f t="shared" si="311"/>
        <v/>
      </c>
      <c r="BQ1434" s="55" t="str">
        <f t="shared" si="311"/>
        <v/>
      </c>
      <c r="BR1434" s="1" t="str">
        <f t="shared" si="301"/>
        <v>Base</v>
      </c>
      <c r="BS1434" s="1" t="str">
        <f t="shared" si="302"/>
        <v/>
      </c>
      <c r="BT1434" s="3">
        <f t="shared" si="303"/>
        <v>1</v>
      </c>
      <c r="BU1434" s="11">
        <f t="shared" si="304"/>
        <v>-0.94</v>
      </c>
      <c r="BV1434" s="11">
        <f t="shared" si="305"/>
        <v>-0.88</v>
      </c>
      <c r="BW1434" s="11">
        <f t="shared" si="306"/>
        <v>0</v>
      </c>
      <c r="BX1434" s="9">
        <f t="shared" si="307"/>
        <v>-0.94</v>
      </c>
      <c r="BY1434" s="9">
        <f t="shared" si="308"/>
        <v>-0.88</v>
      </c>
      <c r="BZ1434" s="9">
        <f t="shared" si="309"/>
        <v>2</v>
      </c>
    </row>
    <row r="1435" spans="1:78" ht="15.5" x14ac:dyDescent="0.35">
      <c r="A1435"/>
      <c r="B1435"/>
      <c r="C1435"/>
      <c r="D1435"/>
      <c r="E1435"/>
      <c r="F1435"/>
      <c r="G1435"/>
      <c r="H1435"/>
      <c r="I1435"/>
      <c r="J1435"/>
      <c r="K1435"/>
      <c r="L1435"/>
      <c r="M1435"/>
      <c r="N1435"/>
      <c r="O1435"/>
      <c r="P1435"/>
      <c r="Q1435"/>
      <c r="R1435"/>
      <c r="S1435"/>
      <c r="T1435"/>
      <c r="U1435"/>
      <c r="V1435"/>
      <c r="W1435"/>
      <c r="X1435"/>
      <c r="Y1435"/>
      <c r="Z1435"/>
      <c r="AA1435"/>
      <c r="AB1435"/>
      <c r="AC1435"/>
      <c r="AD1435"/>
      <c r="AE1435"/>
      <c r="AF1435"/>
      <c r="AG1435"/>
      <c r="AH1435"/>
      <c r="AI1435"/>
      <c r="AJ1435"/>
      <c r="AK1435"/>
      <c r="AL1435"/>
      <c r="AM1435"/>
      <c r="AN1435"/>
      <c r="AO1435"/>
      <c r="AP1435"/>
      <c r="AQ1435"/>
      <c r="AR1435"/>
      <c r="AS1435"/>
      <c r="AT1435" s="12">
        <f>VLOOKUP($BR1435,Tables!$D$14:$I$27,2,FALSE)*W1435</f>
        <v>0</v>
      </c>
      <c r="AU1435" s="12">
        <f>VLOOKUP($BR1435,Tables!$D$14:$I$24,3,FALSE)</f>
        <v>0</v>
      </c>
      <c r="AV1435" s="12">
        <f>VLOOKUP($BR1435,Tables!$D$14:$I$24,4,FALSE)*W1435</f>
        <v>0</v>
      </c>
      <c r="AW1435" s="12">
        <f>VLOOKUP($BR1435,Tables!$D$14:$I$24,5,FALSE)*W1435</f>
        <v>0</v>
      </c>
      <c r="AX1435">
        <f>IF(ISERROR(VLOOKUP(V1435,Tables!$A$2:$B$27,2,FALSE))=TRUE,0,VLOOKUP(V1435,Tables!$A$2:$B$27,2,FALSE))*VLOOKUP(BR1435,Tables!$D$14:$J$24,7,FALSE)</f>
        <v>0</v>
      </c>
      <c r="AY1435">
        <f>IF(ISERROR(VLOOKUP(BS1435,Tables!$A$2:$B$31,2,FALSE))=TRUE,0,VLOOKUP(BS1435,Tables!$A$2:$B$31,2,FALSE))</f>
        <v>0</v>
      </c>
      <c r="AZ1435" s="12">
        <f>VLOOKUP($BR1435,Tables!$D$14:$K$24,8,FALSE)</f>
        <v>0</v>
      </c>
      <c r="BA1435" s="12">
        <f>IF(OR(BR1435="T150",BR1435="HYBT150"),W1435*Tables!$L$23,0)</f>
        <v>0</v>
      </c>
      <c r="BB1435" s="12">
        <f>IF(OR(BR1435="T200",BR1435="HYBT200"),W1435*Tables!$E$24,0)</f>
        <v>0</v>
      </c>
      <c r="BC1435" s="14">
        <f t="shared" si="300"/>
        <v>0</v>
      </c>
      <c r="BD1435" s="55" t="str">
        <f t="shared" si="311"/>
        <v/>
      </c>
      <c r="BE1435" s="55" t="str">
        <f t="shared" si="311"/>
        <v/>
      </c>
      <c r="BF1435" s="55" t="str">
        <f t="shared" si="311"/>
        <v/>
      </c>
      <c r="BG1435" s="55" t="str">
        <f t="shared" si="311"/>
        <v/>
      </c>
      <c r="BH1435" s="55" t="str">
        <f t="shared" si="311"/>
        <v/>
      </c>
      <c r="BI1435" s="55" t="str">
        <f t="shared" si="311"/>
        <v/>
      </c>
      <c r="BJ1435" s="55" t="str">
        <f t="shared" si="311"/>
        <v/>
      </c>
      <c r="BK1435" s="55" t="str">
        <f t="shared" si="311"/>
        <v/>
      </c>
      <c r="BL1435" s="55" t="str">
        <f t="shared" si="311"/>
        <v/>
      </c>
      <c r="BM1435" s="55" t="str">
        <f t="shared" si="311"/>
        <v/>
      </c>
      <c r="BN1435" s="55" t="str">
        <f t="shared" si="311"/>
        <v/>
      </c>
      <c r="BO1435" s="55" t="str">
        <f t="shared" si="311"/>
        <v/>
      </c>
      <c r="BP1435" s="55" t="str">
        <f t="shared" si="311"/>
        <v/>
      </c>
      <c r="BQ1435" s="55" t="str">
        <f t="shared" si="311"/>
        <v/>
      </c>
      <c r="BR1435" s="1" t="str">
        <f t="shared" si="301"/>
        <v>Base</v>
      </c>
      <c r="BS1435" s="1" t="str">
        <f t="shared" si="302"/>
        <v/>
      </c>
      <c r="BT1435" s="3">
        <f t="shared" si="303"/>
        <v>1</v>
      </c>
      <c r="BU1435" s="11">
        <f t="shared" si="304"/>
        <v>-0.94</v>
      </c>
      <c r="BV1435" s="11">
        <f t="shared" si="305"/>
        <v>-0.88</v>
      </c>
      <c r="BW1435" s="11">
        <f t="shared" si="306"/>
        <v>0</v>
      </c>
      <c r="BX1435" s="9">
        <f t="shared" si="307"/>
        <v>-0.94</v>
      </c>
      <c r="BY1435" s="9">
        <f t="shared" si="308"/>
        <v>-0.88</v>
      </c>
      <c r="BZ1435" s="9">
        <f t="shared" si="309"/>
        <v>2</v>
      </c>
    </row>
    <row r="1436" spans="1:78" ht="15.5" x14ac:dyDescent="0.35">
      <c r="A1436"/>
      <c r="B1436"/>
      <c r="C1436"/>
      <c r="D1436"/>
      <c r="E1436"/>
      <c r="F1436"/>
      <c r="G1436"/>
      <c r="H1436"/>
      <c r="I1436"/>
      <c r="J1436"/>
      <c r="K1436"/>
      <c r="L1436"/>
      <c r="M1436"/>
      <c r="N1436"/>
      <c r="O1436"/>
      <c r="P1436"/>
      <c r="Q1436"/>
      <c r="R1436"/>
      <c r="S1436"/>
      <c r="T1436"/>
      <c r="U1436"/>
      <c r="V1436"/>
      <c r="W1436"/>
      <c r="X1436"/>
      <c r="Y1436"/>
      <c r="Z1436"/>
      <c r="AA1436"/>
      <c r="AB1436"/>
      <c r="AC1436"/>
      <c r="AD1436"/>
      <c r="AE1436"/>
      <c r="AF1436"/>
      <c r="AG1436"/>
      <c r="AH1436"/>
      <c r="AI1436"/>
      <c r="AJ1436"/>
      <c r="AK1436"/>
      <c r="AL1436"/>
      <c r="AM1436"/>
      <c r="AN1436"/>
      <c r="AO1436"/>
      <c r="AP1436"/>
      <c r="AQ1436"/>
      <c r="AR1436"/>
      <c r="AS1436"/>
      <c r="AT1436" s="12">
        <f>VLOOKUP($BR1436,Tables!$D$14:$I$27,2,FALSE)*W1436</f>
        <v>0</v>
      </c>
      <c r="AU1436" s="12">
        <f>VLOOKUP($BR1436,Tables!$D$14:$I$24,3,FALSE)</f>
        <v>0</v>
      </c>
      <c r="AV1436" s="12">
        <f>VLOOKUP($BR1436,Tables!$D$14:$I$24,4,FALSE)*W1436</f>
        <v>0</v>
      </c>
      <c r="AW1436" s="12">
        <f>VLOOKUP($BR1436,Tables!$D$14:$I$24,5,FALSE)*W1436</f>
        <v>0</v>
      </c>
      <c r="AX1436">
        <f>IF(ISERROR(VLOOKUP(V1436,Tables!$A$2:$B$27,2,FALSE))=TRUE,0,VLOOKUP(V1436,Tables!$A$2:$B$27,2,FALSE))*VLOOKUP(BR1436,Tables!$D$14:$J$24,7,FALSE)</f>
        <v>0</v>
      </c>
      <c r="AY1436">
        <f>IF(ISERROR(VLOOKUP(BS1436,Tables!$A$2:$B$31,2,FALSE))=TRUE,0,VLOOKUP(BS1436,Tables!$A$2:$B$31,2,FALSE))</f>
        <v>0</v>
      </c>
      <c r="AZ1436" s="12">
        <f>VLOOKUP($BR1436,Tables!$D$14:$K$24,8,FALSE)</f>
        <v>0</v>
      </c>
      <c r="BA1436" s="12">
        <f>IF(OR(BR1436="T150",BR1436="HYBT150"),W1436*Tables!$L$23,0)</f>
        <v>0</v>
      </c>
      <c r="BB1436" s="12">
        <f>IF(OR(BR1436="T200",BR1436="HYBT200"),W1436*Tables!$E$24,0)</f>
        <v>0</v>
      </c>
      <c r="BC1436" s="14">
        <f t="shared" si="300"/>
        <v>0</v>
      </c>
      <c r="BD1436" s="55" t="str">
        <f t="shared" si="311"/>
        <v/>
      </c>
      <c r="BE1436" s="55" t="str">
        <f t="shared" si="311"/>
        <v/>
      </c>
      <c r="BF1436" s="55" t="str">
        <f t="shared" si="311"/>
        <v/>
      </c>
      <c r="BG1436" s="55" t="str">
        <f t="shared" si="311"/>
        <v/>
      </c>
      <c r="BH1436" s="55" t="str">
        <f t="shared" si="311"/>
        <v/>
      </c>
      <c r="BI1436" s="55" t="str">
        <f t="shared" si="311"/>
        <v/>
      </c>
      <c r="BJ1436" s="55" t="str">
        <f t="shared" si="311"/>
        <v/>
      </c>
      <c r="BK1436" s="55" t="str">
        <f t="shared" si="311"/>
        <v/>
      </c>
      <c r="BL1436" s="55" t="str">
        <f t="shared" si="311"/>
        <v/>
      </c>
      <c r="BM1436" s="55" t="str">
        <f t="shared" si="311"/>
        <v/>
      </c>
      <c r="BN1436" s="55" t="str">
        <f t="shared" si="311"/>
        <v/>
      </c>
      <c r="BO1436" s="55" t="str">
        <f t="shared" si="311"/>
        <v/>
      </c>
      <c r="BP1436" s="55" t="str">
        <f t="shared" si="311"/>
        <v/>
      </c>
      <c r="BQ1436" s="55" t="str">
        <f t="shared" si="311"/>
        <v/>
      </c>
      <c r="BR1436" s="1" t="str">
        <f t="shared" si="301"/>
        <v>Base</v>
      </c>
      <c r="BS1436" s="1" t="str">
        <f t="shared" si="302"/>
        <v/>
      </c>
      <c r="BT1436" s="3">
        <f t="shared" si="303"/>
        <v>1</v>
      </c>
      <c r="BU1436" s="11">
        <f t="shared" si="304"/>
        <v>-0.94</v>
      </c>
      <c r="BV1436" s="11">
        <f t="shared" si="305"/>
        <v>-0.88</v>
      </c>
      <c r="BW1436" s="11">
        <f t="shared" si="306"/>
        <v>0</v>
      </c>
      <c r="BX1436" s="9">
        <f t="shared" si="307"/>
        <v>-0.94</v>
      </c>
      <c r="BY1436" s="9">
        <f t="shared" si="308"/>
        <v>-0.88</v>
      </c>
      <c r="BZ1436" s="9">
        <f t="shared" si="309"/>
        <v>2</v>
      </c>
    </row>
    <row r="1437" spans="1:78" ht="15.5" x14ac:dyDescent="0.35">
      <c r="A1437"/>
      <c r="B1437"/>
      <c r="C1437"/>
      <c r="D1437"/>
      <c r="E1437"/>
      <c r="F1437"/>
      <c r="G1437"/>
      <c r="H1437"/>
      <c r="I1437"/>
      <c r="J1437"/>
      <c r="K1437"/>
      <c r="L1437"/>
      <c r="M1437"/>
      <c r="N1437"/>
      <c r="O1437"/>
      <c r="P1437"/>
      <c r="Q1437"/>
      <c r="R1437"/>
      <c r="S1437"/>
      <c r="T1437"/>
      <c r="U1437"/>
      <c r="V1437"/>
      <c r="W1437"/>
      <c r="X1437"/>
      <c r="Y1437"/>
      <c r="Z1437"/>
      <c r="AA1437"/>
      <c r="AB1437"/>
      <c r="AC1437"/>
      <c r="AD1437"/>
      <c r="AE1437"/>
      <c r="AF1437"/>
      <c r="AG1437"/>
      <c r="AH1437"/>
      <c r="AI1437"/>
      <c r="AJ1437"/>
      <c r="AK1437"/>
      <c r="AL1437"/>
      <c r="AM1437"/>
      <c r="AN1437"/>
      <c r="AO1437"/>
      <c r="AP1437"/>
      <c r="AQ1437"/>
      <c r="AR1437"/>
      <c r="AS1437"/>
      <c r="AT1437" s="12">
        <f>VLOOKUP($BR1437,Tables!$D$14:$I$27,2,FALSE)*W1437</f>
        <v>0</v>
      </c>
      <c r="AU1437" s="12">
        <f>VLOOKUP($BR1437,Tables!$D$14:$I$24,3,FALSE)</f>
        <v>0</v>
      </c>
      <c r="AV1437" s="12">
        <f>VLOOKUP($BR1437,Tables!$D$14:$I$24,4,FALSE)*W1437</f>
        <v>0</v>
      </c>
      <c r="AW1437" s="12">
        <f>VLOOKUP($BR1437,Tables!$D$14:$I$24,5,FALSE)*W1437</f>
        <v>0</v>
      </c>
      <c r="AX1437">
        <f>IF(ISERROR(VLOOKUP(V1437,Tables!$A$2:$B$27,2,FALSE))=TRUE,0,VLOOKUP(V1437,Tables!$A$2:$B$27,2,FALSE))*VLOOKUP(BR1437,Tables!$D$14:$J$24,7,FALSE)</f>
        <v>0</v>
      </c>
      <c r="AY1437">
        <f>IF(ISERROR(VLOOKUP(BS1437,Tables!$A$2:$B$31,2,FALSE))=TRUE,0,VLOOKUP(BS1437,Tables!$A$2:$B$31,2,FALSE))</f>
        <v>0</v>
      </c>
      <c r="AZ1437" s="12">
        <f>VLOOKUP($BR1437,Tables!$D$14:$K$24,8,FALSE)</f>
        <v>0</v>
      </c>
      <c r="BA1437" s="12">
        <f>IF(OR(BR1437="T150",BR1437="HYBT150"),W1437*Tables!$L$23,0)</f>
        <v>0</v>
      </c>
      <c r="BB1437" s="12">
        <f>IF(OR(BR1437="T200",BR1437="HYBT200"),W1437*Tables!$E$24,0)</f>
        <v>0</v>
      </c>
      <c r="BC1437" s="14">
        <f t="shared" si="300"/>
        <v>0</v>
      </c>
      <c r="BD1437" s="55" t="str">
        <f t="shared" si="311"/>
        <v/>
      </c>
      <c r="BE1437" s="55" t="str">
        <f t="shared" si="311"/>
        <v/>
      </c>
      <c r="BF1437" s="55" t="str">
        <f t="shared" si="311"/>
        <v/>
      </c>
      <c r="BG1437" s="55" t="str">
        <f t="shared" si="311"/>
        <v/>
      </c>
      <c r="BH1437" s="55" t="str">
        <f t="shared" si="311"/>
        <v/>
      </c>
      <c r="BI1437" s="55" t="str">
        <f t="shared" si="311"/>
        <v/>
      </c>
      <c r="BJ1437" s="55" t="str">
        <f t="shared" si="311"/>
        <v/>
      </c>
      <c r="BK1437" s="55" t="str">
        <f t="shared" si="311"/>
        <v/>
      </c>
      <c r="BL1437" s="55" t="str">
        <f t="shared" si="311"/>
        <v/>
      </c>
      <c r="BM1437" s="55" t="str">
        <f t="shared" si="311"/>
        <v/>
      </c>
      <c r="BN1437" s="55" t="str">
        <f t="shared" si="311"/>
        <v/>
      </c>
      <c r="BO1437" s="55" t="str">
        <f t="shared" si="311"/>
        <v/>
      </c>
      <c r="BP1437" s="55" t="str">
        <f t="shared" si="311"/>
        <v/>
      </c>
      <c r="BQ1437" s="55" t="str">
        <f t="shared" si="311"/>
        <v/>
      </c>
      <c r="BR1437" s="1" t="str">
        <f t="shared" si="301"/>
        <v>Base</v>
      </c>
      <c r="BS1437" s="1" t="str">
        <f t="shared" si="302"/>
        <v/>
      </c>
      <c r="BT1437" s="3">
        <f t="shared" si="303"/>
        <v>1</v>
      </c>
      <c r="BU1437" s="11">
        <f t="shared" si="304"/>
        <v>-0.94</v>
      </c>
      <c r="BV1437" s="11">
        <f t="shared" si="305"/>
        <v>-0.88</v>
      </c>
      <c r="BW1437" s="11">
        <f t="shared" si="306"/>
        <v>0</v>
      </c>
      <c r="BX1437" s="9">
        <f t="shared" si="307"/>
        <v>-0.94</v>
      </c>
      <c r="BY1437" s="9">
        <f t="shared" si="308"/>
        <v>-0.88</v>
      </c>
      <c r="BZ1437" s="9">
        <f t="shared" si="309"/>
        <v>2</v>
      </c>
    </row>
    <row r="1438" spans="1:78" ht="15.5" x14ac:dyDescent="0.35">
      <c r="A1438"/>
      <c r="B1438"/>
      <c r="C1438"/>
      <c r="D1438"/>
      <c r="E1438"/>
      <c r="F1438"/>
      <c r="G1438"/>
      <c r="H1438"/>
      <c r="I1438"/>
      <c r="J1438"/>
      <c r="K1438"/>
      <c r="L1438"/>
      <c r="M1438"/>
      <c r="N1438"/>
      <c r="O1438"/>
      <c r="P1438"/>
      <c r="Q1438"/>
      <c r="R1438"/>
      <c r="S1438"/>
      <c r="T1438"/>
      <c r="U1438"/>
      <c r="V1438"/>
      <c r="W1438"/>
      <c r="X1438"/>
      <c r="Y1438"/>
      <c r="Z1438"/>
      <c r="AA1438"/>
      <c r="AB1438"/>
      <c r="AC1438"/>
      <c r="AD1438"/>
      <c r="AE1438"/>
      <c r="AF1438"/>
      <c r="AG1438"/>
      <c r="AH1438"/>
      <c r="AI1438"/>
      <c r="AJ1438"/>
      <c r="AK1438"/>
      <c r="AL1438"/>
      <c r="AM1438"/>
      <c r="AN1438"/>
      <c r="AO1438"/>
      <c r="AP1438"/>
      <c r="AQ1438"/>
      <c r="AR1438"/>
      <c r="AS1438"/>
      <c r="AT1438" s="12">
        <f>VLOOKUP($BR1438,Tables!$D$14:$I$27,2,FALSE)*W1438</f>
        <v>0</v>
      </c>
      <c r="AU1438" s="12">
        <f>VLOOKUP($BR1438,Tables!$D$14:$I$24,3,FALSE)</f>
        <v>0</v>
      </c>
      <c r="AV1438" s="12">
        <f>VLOOKUP($BR1438,Tables!$D$14:$I$24,4,FALSE)*W1438</f>
        <v>0</v>
      </c>
      <c r="AW1438" s="12">
        <f>VLOOKUP($BR1438,Tables!$D$14:$I$24,5,FALSE)*W1438</f>
        <v>0</v>
      </c>
      <c r="AX1438">
        <f>IF(ISERROR(VLOOKUP(V1438,Tables!$A$2:$B$27,2,FALSE))=TRUE,0,VLOOKUP(V1438,Tables!$A$2:$B$27,2,FALSE))*VLOOKUP(BR1438,Tables!$D$14:$J$24,7,FALSE)</f>
        <v>0</v>
      </c>
      <c r="AY1438">
        <f>IF(ISERROR(VLOOKUP(BS1438,Tables!$A$2:$B$31,2,FALSE))=TRUE,0,VLOOKUP(BS1438,Tables!$A$2:$B$31,2,FALSE))</f>
        <v>0</v>
      </c>
      <c r="AZ1438" s="12">
        <f>VLOOKUP($BR1438,Tables!$D$14:$K$24,8,FALSE)</f>
        <v>0</v>
      </c>
      <c r="BA1438" s="12">
        <f>IF(OR(BR1438="T150",BR1438="HYBT150"),W1438*Tables!$L$23,0)</f>
        <v>0</v>
      </c>
      <c r="BB1438" s="12">
        <f>IF(OR(BR1438="T200",BR1438="HYBT200"),W1438*Tables!$E$24,0)</f>
        <v>0</v>
      </c>
      <c r="BC1438" s="14">
        <f t="shared" si="300"/>
        <v>0</v>
      </c>
      <c r="BD1438" s="55" t="str">
        <f t="shared" si="311"/>
        <v/>
      </c>
      <c r="BE1438" s="55" t="str">
        <f t="shared" si="311"/>
        <v/>
      </c>
      <c r="BF1438" s="55" t="str">
        <f t="shared" si="311"/>
        <v/>
      </c>
      <c r="BG1438" s="55" t="str">
        <f t="shared" si="311"/>
        <v/>
      </c>
      <c r="BH1438" s="55" t="str">
        <f t="shared" si="311"/>
        <v/>
      </c>
      <c r="BI1438" s="55" t="str">
        <f t="shared" si="311"/>
        <v/>
      </c>
      <c r="BJ1438" s="55" t="str">
        <f t="shared" si="311"/>
        <v/>
      </c>
      <c r="BK1438" s="55" t="str">
        <f t="shared" si="311"/>
        <v/>
      </c>
      <c r="BL1438" s="55" t="str">
        <f t="shared" si="311"/>
        <v/>
      </c>
      <c r="BM1438" s="55" t="str">
        <f t="shared" si="311"/>
        <v/>
      </c>
      <c r="BN1438" s="55" t="str">
        <f t="shared" si="311"/>
        <v/>
      </c>
      <c r="BO1438" s="55" t="str">
        <f t="shared" si="311"/>
        <v/>
      </c>
      <c r="BP1438" s="55" t="str">
        <f t="shared" si="311"/>
        <v/>
      </c>
      <c r="BQ1438" s="55" t="str">
        <f t="shared" si="311"/>
        <v/>
      </c>
      <c r="BR1438" s="1" t="str">
        <f t="shared" si="301"/>
        <v>Base</v>
      </c>
      <c r="BS1438" s="1" t="str">
        <f t="shared" si="302"/>
        <v/>
      </c>
      <c r="BT1438" s="3">
        <f t="shared" si="303"/>
        <v>1</v>
      </c>
      <c r="BU1438" s="11">
        <f t="shared" si="304"/>
        <v>-0.94</v>
      </c>
      <c r="BV1438" s="11">
        <f t="shared" si="305"/>
        <v>-0.88</v>
      </c>
      <c r="BW1438" s="11">
        <f t="shared" si="306"/>
        <v>0</v>
      </c>
      <c r="BX1438" s="9">
        <f t="shared" si="307"/>
        <v>-0.94</v>
      </c>
      <c r="BY1438" s="9">
        <f t="shared" si="308"/>
        <v>-0.88</v>
      </c>
      <c r="BZ1438" s="9">
        <f t="shared" si="309"/>
        <v>2</v>
      </c>
    </row>
    <row r="1439" spans="1:78" ht="15.5" x14ac:dyDescent="0.35">
      <c r="A1439"/>
      <c r="B1439"/>
      <c r="C1439"/>
      <c r="D1439"/>
      <c r="E1439"/>
      <c r="F1439"/>
      <c r="G1439"/>
      <c r="H1439"/>
      <c r="I1439"/>
      <c r="J1439"/>
      <c r="K1439"/>
      <c r="L1439"/>
      <c r="M1439"/>
      <c r="N1439"/>
      <c r="O1439"/>
      <c r="P1439"/>
      <c r="Q1439"/>
      <c r="R1439"/>
      <c r="S1439"/>
      <c r="T1439"/>
      <c r="U1439"/>
      <c r="V1439"/>
      <c r="W1439"/>
      <c r="X1439"/>
      <c r="Y1439"/>
      <c r="Z1439"/>
      <c r="AA1439"/>
      <c r="AB1439"/>
      <c r="AC1439"/>
      <c r="AD1439"/>
      <c r="AE1439"/>
      <c r="AF1439"/>
      <c r="AG1439"/>
      <c r="AH1439"/>
      <c r="AI1439"/>
      <c r="AJ1439"/>
      <c r="AK1439"/>
      <c r="AL1439"/>
      <c r="AM1439"/>
      <c r="AN1439"/>
      <c r="AO1439"/>
      <c r="AP1439"/>
      <c r="AQ1439"/>
      <c r="AR1439"/>
      <c r="AS1439"/>
      <c r="AT1439" s="12">
        <f>VLOOKUP($BR1439,Tables!$D$14:$I$27,2,FALSE)*W1439</f>
        <v>0</v>
      </c>
      <c r="AU1439" s="12">
        <f>VLOOKUP($BR1439,Tables!$D$14:$I$24,3,FALSE)</f>
        <v>0</v>
      </c>
      <c r="AV1439" s="12">
        <f>VLOOKUP($BR1439,Tables!$D$14:$I$24,4,FALSE)*W1439</f>
        <v>0</v>
      </c>
      <c r="AW1439" s="12">
        <f>VLOOKUP($BR1439,Tables!$D$14:$I$24,5,FALSE)*W1439</f>
        <v>0</v>
      </c>
      <c r="AX1439">
        <f>IF(ISERROR(VLOOKUP(V1439,Tables!$A$2:$B$27,2,FALSE))=TRUE,0,VLOOKUP(V1439,Tables!$A$2:$B$27,2,FALSE))*VLOOKUP(BR1439,Tables!$D$14:$J$24,7,FALSE)</f>
        <v>0</v>
      </c>
      <c r="AY1439">
        <f>IF(ISERROR(VLOOKUP(BS1439,Tables!$A$2:$B$31,2,FALSE))=TRUE,0,VLOOKUP(BS1439,Tables!$A$2:$B$31,2,FALSE))</f>
        <v>0</v>
      </c>
      <c r="AZ1439" s="12">
        <f>VLOOKUP($BR1439,Tables!$D$14:$K$24,8,FALSE)</f>
        <v>0</v>
      </c>
      <c r="BA1439" s="12">
        <f>IF(OR(BR1439="T150",BR1439="HYBT150"),W1439*Tables!$L$23,0)</f>
        <v>0</v>
      </c>
      <c r="BB1439" s="12">
        <f>IF(OR(BR1439="T200",BR1439="HYBT200"),W1439*Tables!$E$24,0)</f>
        <v>0</v>
      </c>
      <c r="BC1439" s="14">
        <f t="shared" si="300"/>
        <v>0</v>
      </c>
      <c r="BD1439" s="55" t="str">
        <f t="shared" si="311"/>
        <v/>
      </c>
      <c r="BE1439" s="55" t="str">
        <f t="shared" si="311"/>
        <v/>
      </c>
      <c r="BF1439" s="55" t="str">
        <f t="shared" si="311"/>
        <v/>
      </c>
      <c r="BG1439" s="55" t="str">
        <f t="shared" si="311"/>
        <v/>
      </c>
      <c r="BH1439" s="55" t="str">
        <f t="shared" si="311"/>
        <v/>
      </c>
      <c r="BI1439" s="55" t="str">
        <f t="shared" si="311"/>
        <v/>
      </c>
      <c r="BJ1439" s="55" t="str">
        <f t="shared" si="311"/>
        <v/>
      </c>
      <c r="BK1439" s="55" t="str">
        <f t="shared" si="311"/>
        <v/>
      </c>
      <c r="BL1439" s="55" t="str">
        <f t="shared" si="311"/>
        <v/>
      </c>
      <c r="BM1439" s="55" t="str">
        <f t="shared" si="311"/>
        <v/>
      </c>
      <c r="BN1439" s="55" t="str">
        <f t="shared" si="311"/>
        <v/>
      </c>
      <c r="BO1439" s="55" t="str">
        <f t="shared" si="311"/>
        <v/>
      </c>
      <c r="BP1439" s="55" t="str">
        <f t="shared" si="311"/>
        <v/>
      </c>
      <c r="BQ1439" s="55" t="str">
        <f t="shared" si="311"/>
        <v/>
      </c>
      <c r="BR1439" s="1" t="str">
        <f t="shared" si="301"/>
        <v>Base</v>
      </c>
      <c r="BS1439" s="1" t="str">
        <f t="shared" si="302"/>
        <v/>
      </c>
      <c r="BT1439" s="3">
        <f t="shared" si="303"/>
        <v>1</v>
      </c>
      <c r="BU1439" s="11">
        <f t="shared" si="304"/>
        <v>-0.94</v>
      </c>
      <c r="BV1439" s="11">
        <f t="shared" si="305"/>
        <v>-0.88</v>
      </c>
      <c r="BW1439" s="11">
        <f t="shared" si="306"/>
        <v>0</v>
      </c>
      <c r="BX1439" s="9">
        <f t="shared" si="307"/>
        <v>-0.94</v>
      </c>
      <c r="BY1439" s="9">
        <f t="shared" si="308"/>
        <v>-0.88</v>
      </c>
      <c r="BZ1439" s="9">
        <f t="shared" si="309"/>
        <v>2</v>
      </c>
    </row>
    <row r="1440" spans="1:78" ht="15.5" x14ac:dyDescent="0.35">
      <c r="A1440"/>
      <c r="B1440"/>
      <c r="C1440"/>
      <c r="D1440"/>
      <c r="E1440"/>
      <c r="F1440"/>
      <c r="G1440"/>
      <c r="H1440"/>
      <c r="I1440"/>
      <c r="J1440"/>
      <c r="K1440"/>
      <c r="L1440"/>
      <c r="M1440"/>
      <c r="N1440"/>
      <c r="O1440"/>
      <c r="P1440"/>
      <c r="Q1440"/>
      <c r="R1440"/>
      <c r="S1440"/>
      <c r="T1440"/>
      <c r="U1440"/>
      <c r="V1440"/>
      <c r="W1440"/>
      <c r="X1440"/>
      <c r="Y1440"/>
      <c r="Z1440"/>
      <c r="AA1440"/>
      <c r="AB1440"/>
      <c r="AC1440"/>
      <c r="AD1440"/>
      <c r="AE1440"/>
      <c r="AF1440"/>
      <c r="AG1440"/>
      <c r="AH1440"/>
      <c r="AI1440"/>
      <c r="AJ1440"/>
      <c r="AK1440"/>
      <c r="AL1440"/>
      <c r="AM1440"/>
      <c r="AN1440"/>
      <c r="AO1440"/>
      <c r="AP1440"/>
      <c r="AQ1440"/>
      <c r="AR1440"/>
      <c r="AS1440"/>
      <c r="AT1440" s="12">
        <f>VLOOKUP($BR1440,Tables!$D$14:$I$27,2,FALSE)*W1440</f>
        <v>0</v>
      </c>
      <c r="AU1440" s="12">
        <f>VLOOKUP($BR1440,Tables!$D$14:$I$24,3,FALSE)</f>
        <v>0</v>
      </c>
      <c r="AV1440" s="12">
        <f>VLOOKUP($BR1440,Tables!$D$14:$I$24,4,FALSE)*W1440</f>
        <v>0</v>
      </c>
      <c r="AW1440" s="12">
        <f>VLOOKUP($BR1440,Tables!$D$14:$I$24,5,FALSE)*W1440</f>
        <v>0</v>
      </c>
      <c r="AX1440">
        <f>IF(ISERROR(VLOOKUP(V1440,Tables!$A$2:$B$27,2,FALSE))=TRUE,0,VLOOKUP(V1440,Tables!$A$2:$B$27,2,FALSE))*VLOOKUP(BR1440,Tables!$D$14:$J$24,7,FALSE)</f>
        <v>0</v>
      </c>
      <c r="AY1440">
        <f>IF(ISERROR(VLOOKUP(BS1440,Tables!$A$2:$B$31,2,FALSE))=TRUE,0,VLOOKUP(BS1440,Tables!$A$2:$B$31,2,FALSE))</f>
        <v>0</v>
      </c>
      <c r="AZ1440" s="12">
        <f>VLOOKUP($BR1440,Tables!$D$14:$K$24,8,FALSE)</f>
        <v>0</v>
      </c>
      <c r="BA1440" s="12">
        <f>IF(OR(BR1440="T150",BR1440="HYBT150"),W1440*Tables!$L$23,0)</f>
        <v>0</v>
      </c>
      <c r="BB1440" s="12">
        <f>IF(OR(BR1440="T200",BR1440="HYBT200"),W1440*Tables!$E$24,0)</f>
        <v>0</v>
      </c>
      <c r="BC1440" s="14">
        <f t="shared" si="300"/>
        <v>0</v>
      </c>
      <c r="BD1440" s="55" t="str">
        <f t="shared" si="311"/>
        <v/>
      </c>
      <c r="BE1440" s="55" t="str">
        <f t="shared" si="311"/>
        <v/>
      </c>
      <c r="BF1440" s="55" t="str">
        <f t="shared" si="311"/>
        <v/>
      </c>
      <c r="BG1440" s="55" t="str">
        <f t="shared" si="311"/>
        <v/>
      </c>
      <c r="BH1440" s="55" t="str">
        <f t="shared" si="311"/>
        <v/>
      </c>
      <c r="BI1440" s="55" t="str">
        <f t="shared" si="311"/>
        <v/>
      </c>
      <c r="BJ1440" s="55" t="str">
        <f t="shared" si="311"/>
        <v/>
      </c>
      <c r="BK1440" s="55" t="str">
        <f t="shared" si="311"/>
        <v/>
      </c>
      <c r="BL1440" s="55" t="str">
        <f t="shared" si="311"/>
        <v/>
      </c>
      <c r="BM1440" s="55" t="str">
        <f t="shared" si="311"/>
        <v/>
      </c>
      <c r="BN1440" s="55" t="str">
        <f t="shared" si="311"/>
        <v/>
      </c>
      <c r="BO1440" s="55" t="str">
        <f t="shared" si="311"/>
        <v/>
      </c>
      <c r="BP1440" s="55" t="str">
        <f t="shared" si="311"/>
        <v/>
      </c>
      <c r="BQ1440" s="55" t="str">
        <f t="shared" si="311"/>
        <v/>
      </c>
      <c r="BR1440" s="1" t="str">
        <f t="shared" si="301"/>
        <v>Base</v>
      </c>
      <c r="BS1440" s="1" t="str">
        <f t="shared" si="302"/>
        <v/>
      </c>
      <c r="BT1440" s="3">
        <f t="shared" si="303"/>
        <v>1</v>
      </c>
      <c r="BU1440" s="11">
        <f t="shared" si="304"/>
        <v>-0.94</v>
      </c>
      <c r="BV1440" s="11">
        <f t="shared" si="305"/>
        <v>-0.88</v>
      </c>
      <c r="BW1440" s="11">
        <f t="shared" si="306"/>
        <v>0</v>
      </c>
      <c r="BX1440" s="9">
        <f t="shared" si="307"/>
        <v>-0.94</v>
      </c>
      <c r="BY1440" s="9">
        <f t="shared" si="308"/>
        <v>-0.88</v>
      </c>
      <c r="BZ1440" s="9">
        <f t="shared" si="309"/>
        <v>2</v>
      </c>
    </row>
    <row r="1441" spans="1:78" ht="15.5" x14ac:dyDescent="0.35">
      <c r="A1441"/>
      <c r="B1441"/>
      <c r="C1441"/>
      <c r="D1441"/>
      <c r="E1441"/>
      <c r="F1441"/>
      <c r="G1441"/>
      <c r="H1441"/>
      <c r="I1441"/>
      <c r="J1441"/>
      <c r="K1441"/>
      <c r="L1441"/>
      <c r="M1441"/>
      <c r="N1441"/>
      <c r="O1441"/>
      <c r="P1441"/>
      <c r="Q1441"/>
      <c r="R1441"/>
      <c r="S1441"/>
      <c r="T1441"/>
      <c r="U1441"/>
      <c r="V1441"/>
      <c r="W1441"/>
      <c r="X1441"/>
      <c r="Y1441"/>
      <c r="Z1441"/>
      <c r="AA1441"/>
      <c r="AB1441"/>
      <c r="AC1441"/>
      <c r="AD1441"/>
      <c r="AE1441"/>
      <c r="AF1441"/>
      <c r="AG1441"/>
      <c r="AH1441"/>
      <c r="AI1441"/>
      <c r="AJ1441"/>
      <c r="AK1441"/>
      <c r="AL1441"/>
      <c r="AM1441"/>
      <c r="AN1441"/>
      <c r="AO1441"/>
      <c r="AP1441"/>
      <c r="AQ1441"/>
      <c r="AR1441"/>
      <c r="AS1441"/>
      <c r="AT1441" s="12">
        <f>VLOOKUP($BR1441,Tables!$D$14:$I$27,2,FALSE)*W1441</f>
        <v>0</v>
      </c>
      <c r="AU1441" s="12">
        <f>VLOOKUP($BR1441,Tables!$D$14:$I$24,3,FALSE)</f>
        <v>0</v>
      </c>
      <c r="AV1441" s="12">
        <f>VLOOKUP($BR1441,Tables!$D$14:$I$24,4,FALSE)*W1441</f>
        <v>0</v>
      </c>
      <c r="AW1441" s="12">
        <f>VLOOKUP($BR1441,Tables!$D$14:$I$24,5,FALSE)*W1441</f>
        <v>0</v>
      </c>
      <c r="AX1441">
        <f>IF(ISERROR(VLOOKUP(V1441,Tables!$A$2:$B$27,2,FALSE))=TRUE,0,VLOOKUP(V1441,Tables!$A$2:$B$27,2,FALSE))*VLOOKUP(BR1441,Tables!$D$14:$J$24,7,FALSE)</f>
        <v>0</v>
      </c>
      <c r="AY1441">
        <f>IF(ISERROR(VLOOKUP(BS1441,Tables!$A$2:$B$31,2,FALSE))=TRUE,0,VLOOKUP(BS1441,Tables!$A$2:$B$31,2,FALSE))</f>
        <v>0</v>
      </c>
      <c r="AZ1441" s="12">
        <f>VLOOKUP($BR1441,Tables!$D$14:$K$24,8,FALSE)</f>
        <v>0</v>
      </c>
      <c r="BA1441" s="12">
        <f>IF(OR(BR1441="T150",BR1441="HYBT150"),W1441*Tables!$L$23,0)</f>
        <v>0</v>
      </c>
      <c r="BB1441" s="12">
        <f>IF(OR(BR1441="T200",BR1441="HYBT200"),W1441*Tables!$E$24,0)</f>
        <v>0</v>
      </c>
      <c r="BC1441" s="14">
        <f t="shared" si="300"/>
        <v>0</v>
      </c>
      <c r="BD1441" s="55" t="str">
        <f t="shared" si="311"/>
        <v/>
      </c>
      <c r="BE1441" s="55" t="str">
        <f t="shared" si="311"/>
        <v/>
      </c>
      <c r="BF1441" s="55" t="str">
        <f t="shared" si="311"/>
        <v/>
      </c>
      <c r="BG1441" s="55" t="str">
        <f t="shared" si="311"/>
        <v/>
      </c>
      <c r="BH1441" s="55" t="str">
        <f t="shared" si="311"/>
        <v/>
      </c>
      <c r="BI1441" s="55" t="str">
        <f t="shared" si="311"/>
        <v/>
      </c>
      <c r="BJ1441" s="55" t="str">
        <f t="shared" si="311"/>
        <v/>
      </c>
      <c r="BK1441" s="55" t="str">
        <f t="shared" si="311"/>
        <v/>
      </c>
      <c r="BL1441" s="55" t="str">
        <f t="shared" si="311"/>
        <v/>
      </c>
      <c r="BM1441" s="55" t="str">
        <f t="shared" si="311"/>
        <v/>
      </c>
      <c r="BN1441" s="55" t="str">
        <f t="shared" si="311"/>
        <v/>
      </c>
      <c r="BO1441" s="55" t="str">
        <f t="shared" si="311"/>
        <v/>
      </c>
      <c r="BP1441" s="55" t="str">
        <f t="shared" si="311"/>
        <v/>
      </c>
      <c r="BQ1441" s="55" t="str">
        <f t="shared" si="311"/>
        <v/>
      </c>
      <c r="BR1441" s="1" t="str">
        <f t="shared" si="301"/>
        <v>Base</v>
      </c>
      <c r="BS1441" s="1" t="str">
        <f t="shared" si="302"/>
        <v/>
      </c>
      <c r="BT1441" s="3">
        <f t="shared" si="303"/>
        <v>1</v>
      </c>
      <c r="BU1441" s="11">
        <f t="shared" si="304"/>
        <v>-0.94</v>
      </c>
      <c r="BV1441" s="11">
        <f t="shared" si="305"/>
        <v>-0.88</v>
      </c>
      <c r="BW1441" s="11">
        <f t="shared" si="306"/>
        <v>0</v>
      </c>
      <c r="BX1441" s="9">
        <f t="shared" si="307"/>
        <v>-0.94</v>
      </c>
      <c r="BY1441" s="9">
        <f t="shared" si="308"/>
        <v>-0.88</v>
      </c>
      <c r="BZ1441" s="9">
        <f t="shared" si="309"/>
        <v>2</v>
      </c>
    </row>
    <row r="1442" spans="1:78" ht="15.5" x14ac:dyDescent="0.35">
      <c r="A1442"/>
      <c r="B1442"/>
      <c r="C1442"/>
      <c r="D1442"/>
      <c r="E1442"/>
      <c r="F1442"/>
      <c r="G1442"/>
      <c r="H1442"/>
      <c r="I1442"/>
      <c r="J1442"/>
      <c r="K1442"/>
      <c r="L1442"/>
      <c r="M1442"/>
      <c r="N1442"/>
      <c r="O1442"/>
      <c r="P1442"/>
      <c r="Q1442"/>
      <c r="R1442"/>
      <c r="S1442"/>
      <c r="T1442"/>
      <c r="U1442"/>
      <c r="V1442"/>
      <c r="W1442"/>
      <c r="X1442"/>
      <c r="Y1442"/>
      <c r="Z1442"/>
      <c r="AA1442"/>
      <c r="AB1442"/>
      <c r="AC1442"/>
      <c r="AD1442"/>
      <c r="AE1442"/>
      <c r="AF1442"/>
      <c r="AG1442"/>
      <c r="AH1442"/>
      <c r="AI1442"/>
      <c r="AJ1442"/>
      <c r="AK1442"/>
      <c r="AL1442"/>
      <c r="AM1442"/>
      <c r="AN1442"/>
      <c r="AO1442"/>
      <c r="AP1442"/>
      <c r="AQ1442"/>
      <c r="AR1442"/>
      <c r="AS1442"/>
      <c r="AT1442" s="12">
        <f>VLOOKUP($BR1442,Tables!$D$14:$I$27,2,FALSE)*W1442</f>
        <v>0</v>
      </c>
      <c r="AU1442" s="12">
        <f>VLOOKUP($BR1442,Tables!$D$14:$I$24,3,FALSE)</f>
        <v>0</v>
      </c>
      <c r="AV1442" s="12">
        <f>VLOOKUP($BR1442,Tables!$D$14:$I$24,4,FALSE)*W1442</f>
        <v>0</v>
      </c>
      <c r="AW1442" s="12">
        <f>VLOOKUP($BR1442,Tables!$D$14:$I$24,5,FALSE)*W1442</f>
        <v>0</v>
      </c>
      <c r="AX1442">
        <f>IF(ISERROR(VLOOKUP(V1442,Tables!$A$2:$B$27,2,FALSE))=TRUE,0,VLOOKUP(V1442,Tables!$A$2:$B$27,2,FALSE))*VLOOKUP(BR1442,Tables!$D$14:$J$24,7,FALSE)</f>
        <v>0</v>
      </c>
      <c r="AY1442">
        <f>IF(ISERROR(VLOOKUP(BS1442,Tables!$A$2:$B$31,2,FALSE))=TRUE,0,VLOOKUP(BS1442,Tables!$A$2:$B$31,2,FALSE))</f>
        <v>0</v>
      </c>
      <c r="AZ1442" s="12">
        <f>VLOOKUP($BR1442,Tables!$D$14:$K$24,8,FALSE)</f>
        <v>0</v>
      </c>
      <c r="BA1442" s="12">
        <f>IF(OR(BR1442="T150",BR1442="HYBT150"),W1442*Tables!$L$23,0)</f>
        <v>0</v>
      </c>
      <c r="BB1442" s="12">
        <f>IF(OR(BR1442="T200",BR1442="HYBT200"),W1442*Tables!$E$24,0)</f>
        <v>0</v>
      </c>
      <c r="BC1442" s="14">
        <f t="shared" si="300"/>
        <v>0</v>
      </c>
      <c r="BD1442" s="55" t="str">
        <f t="shared" si="311"/>
        <v/>
      </c>
      <c r="BE1442" s="55" t="str">
        <f t="shared" si="311"/>
        <v/>
      </c>
      <c r="BF1442" s="55" t="str">
        <f t="shared" si="311"/>
        <v/>
      </c>
      <c r="BG1442" s="55" t="str">
        <f t="shared" si="311"/>
        <v/>
      </c>
      <c r="BH1442" s="55" t="str">
        <f t="shared" si="311"/>
        <v/>
      </c>
      <c r="BI1442" s="55" t="str">
        <f t="shared" si="311"/>
        <v/>
      </c>
      <c r="BJ1442" s="55" t="str">
        <f t="shared" si="311"/>
        <v/>
      </c>
      <c r="BK1442" s="55" t="str">
        <f t="shared" si="311"/>
        <v/>
      </c>
      <c r="BL1442" s="55" t="str">
        <f t="shared" si="311"/>
        <v/>
      </c>
      <c r="BM1442" s="55" t="str">
        <f t="shared" si="311"/>
        <v/>
      </c>
      <c r="BN1442" s="55" t="str">
        <f t="shared" si="311"/>
        <v/>
      </c>
      <c r="BO1442" s="55" t="str">
        <f t="shared" si="311"/>
        <v/>
      </c>
      <c r="BP1442" s="55" t="str">
        <f t="shared" si="311"/>
        <v/>
      </c>
      <c r="BQ1442" s="55" t="str">
        <f t="shared" si="311"/>
        <v/>
      </c>
      <c r="BR1442" s="1" t="str">
        <f t="shared" si="301"/>
        <v>Base</v>
      </c>
      <c r="BS1442" s="1" t="str">
        <f t="shared" si="302"/>
        <v/>
      </c>
      <c r="BT1442" s="3">
        <f t="shared" si="303"/>
        <v>1</v>
      </c>
      <c r="BU1442" s="11">
        <f t="shared" si="304"/>
        <v>-0.94</v>
      </c>
      <c r="BV1442" s="11">
        <f t="shared" si="305"/>
        <v>-0.88</v>
      </c>
      <c r="BW1442" s="11">
        <f t="shared" si="306"/>
        <v>0</v>
      </c>
      <c r="BX1442" s="9">
        <f t="shared" si="307"/>
        <v>-0.94</v>
      </c>
      <c r="BY1442" s="9">
        <f t="shared" si="308"/>
        <v>-0.88</v>
      </c>
      <c r="BZ1442" s="9">
        <f t="shared" si="309"/>
        <v>2</v>
      </c>
    </row>
    <row r="1443" spans="1:78" ht="15.5" x14ac:dyDescent="0.35">
      <c r="A1443"/>
      <c r="B1443"/>
      <c r="C1443"/>
      <c r="D1443"/>
      <c r="E1443"/>
      <c r="F1443"/>
      <c r="G1443"/>
      <c r="H1443"/>
      <c r="I1443"/>
      <c r="J1443"/>
      <c r="K1443"/>
      <c r="L1443"/>
      <c r="M1443"/>
      <c r="N1443"/>
      <c r="O1443"/>
      <c r="P1443"/>
      <c r="Q1443"/>
      <c r="R1443"/>
      <c r="S1443"/>
      <c r="T1443"/>
      <c r="U1443"/>
      <c r="V1443"/>
      <c r="W1443"/>
      <c r="X1443"/>
      <c r="Y1443"/>
      <c r="Z1443"/>
      <c r="AA1443"/>
      <c r="AB1443"/>
      <c r="AC1443"/>
      <c r="AD1443"/>
      <c r="AE1443"/>
      <c r="AF1443"/>
      <c r="AG1443"/>
      <c r="AH1443"/>
      <c r="AI1443"/>
      <c r="AJ1443"/>
      <c r="AK1443"/>
      <c r="AL1443"/>
      <c r="AM1443"/>
      <c r="AN1443"/>
      <c r="AO1443"/>
      <c r="AP1443"/>
      <c r="AQ1443"/>
      <c r="AR1443"/>
      <c r="AS1443"/>
      <c r="AT1443" s="12">
        <f>VLOOKUP($BR1443,Tables!$D$14:$I$27,2,FALSE)*W1443</f>
        <v>0</v>
      </c>
      <c r="AU1443" s="12">
        <f>VLOOKUP($BR1443,Tables!$D$14:$I$24,3,FALSE)</f>
        <v>0</v>
      </c>
      <c r="AV1443" s="12">
        <f>VLOOKUP($BR1443,Tables!$D$14:$I$24,4,FALSE)*W1443</f>
        <v>0</v>
      </c>
      <c r="AW1443" s="12">
        <f>VLOOKUP($BR1443,Tables!$D$14:$I$24,5,FALSE)*W1443</f>
        <v>0</v>
      </c>
      <c r="AX1443">
        <f>IF(ISERROR(VLOOKUP(V1443,Tables!$A$2:$B$27,2,FALSE))=TRUE,0,VLOOKUP(V1443,Tables!$A$2:$B$27,2,FALSE))*VLOOKUP(BR1443,Tables!$D$14:$J$24,7,FALSE)</f>
        <v>0</v>
      </c>
      <c r="AY1443">
        <f>IF(ISERROR(VLOOKUP(BS1443,Tables!$A$2:$B$31,2,FALSE))=TRUE,0,VLOOKUP(BS1443,Tables!$A$2:$B$31,2,FALSE))</f>
        <v>0</v>
      </c>
      <c r="AZ1443" s="12">
        <f>VLOOKUP($BR1443,Tables!$D$14:$K$24,8,FALSE)</f>
        <v>0</v>
      </c>
      <c r="BA1443" s="12">
        <f>IF(OR(BR1443="T150",BR1443="HYBT150"),W1443*Tables!$L$23,0)</f>
        <v>0</v>
      </c>
      <c r="BB1443" s="12">
        <f>IF(OR(BR1443="T200",BR1443="HYBT200"),W1443*Tables!$E$24,0)</f>
        <v>0</v>
      </c>
      <c r="BC1443" s="14">
        <f t="shared" si="300"/>
        <v>0</v>
      </c>
      <c r="BD1443" s="55" t="str">
        <f t="shared" si="311"/>
        <v/>
      </c>
      <c r="BE1443" s="55" t="str">
        <f t="shared" si="311"/>
        <v/>
      </c>
      <c r="BF1443" s="55" t="str">
        <f t="shared" si="311"/>
        <v/>
      </c>
      <c r="BG1443" s="55" t="str">
        <f t="shared" si="311"/>
        <v/>
      </c>
      <c r="BH1443" s="55" t="str">
        <f t="shared" si="311"/>
        <v/>
      </c>
      <c r="BI1443" s="55" t="str">
        <f t="shared" si="311"/>
        <v/>
      </c>
      <c r="BJ1443" s="55" t="str">
        <f t="shared" si="311"/>
        <v/>
      </c>
      <c r="BK1443" s="55" t="str">
        <f t="shared" si="311"/>
        <v/>
      </c>
      <c r="BL1443" s="55" t="str">
        <f t="shared" si="311"/>
        <v/>
      </c>
      <c r="BM1443" s="55" t="str">
        <f t="shared" si="311"/>
        <v/>
      </c>
      <c r="BN1443" s="55" t="str">
        <f t="shared" si="311"/>
        <v/>
      </c>
      <c r="BO1443" s="55" t="str">
        <f t="shared" si="311"/>
        <v/>
      </c>
      <c r="BP1443" s="55" t="str">
        <f t="shared" si="311"/>
        <v/>
      </c>
      <c r="BQ1443" s="55" t="str">
        <f t="shared" si="311"/>
        <v/>
      </c>
      <c r="BR1443" s="1" t="str">
        <f t="shared" si="301"/>
        <v>Base</v>
      </c>
      <c r="BS1443" s="1" t="str">
        <f t="shared" si="302"/>
        <v/>
      </c>
      <c r="BT1443" s="3">
        <f t="shared" si="303"/>
        <v>1</v>
      </c>
      <c r="BU1443" s="11">
        <f t="shared" si="304"/>
        <v>-0.94</v>
      </c>
      <c r="BV1443" s="11">
        <f t="shared" si="305"/>
        <v>-0.88</v>
      </c>
      <c r="BW1443" s="11">
        <f t="shared" si="306"/>
        <v>0</v>
      </c>
      <c r="BX1443" s="9">
        <f t="shared" si="307"/>
        <v>-0.94</v>
      </c>
      <c r="BY1443" s="9">
        <f t="shared" si="308"/>
        <v>-0.88</v>
      </c>
      <c r="BZ1443" s="9">
        <f t="shared" si="309"/>
        <v>2</v>
      </c>
    </row>
    <row r="1444" spans="1:78" ht="15.5" x14ac:dyDescent="0.35">
      <c r="A1444"/>
      <c r="B1444"/>
      <c r="C1444"/>
      <c r="D1444"/>
      <c r="E1444"/>
      <c r="F1444"/>
      <c r="G1444"/>
      <c r="H1444"/>
      <c r="I1444"/>
      <c r="J1444"/>
      <c r="K1444"/>
      <c r="L1444"/>
      <c r="M1444"/>
      <c r="N1444"/>
      <c r="O1444"/>
      <c r="P1444"/>
      <c r="Q1444"/>
      <c r="R1444"/>
      <c r="S1444"/>
      <c r="T1444"/>
      <c r="U1444"/>
      <c r="V1444"/>
      <c r="W1444"/>
      <c r="X1444"/>
      <c r="Y1444"/>
      <c r="Z1444"/>
      <c r="AA1444"/>
      <c r="AB1444"/>
      <c r="AC1444"/>
      <c r="AD1444"/>
      <c r="AE1444"/>
      <c r="AF1444"/>
      <c r="AG1444"/>
      <c r="AH1444"/>
      <c r="AI1444"/>
      <c r="AJ1444"/>
      <c r="AK1444"/>
      <c r="AL1444"/>
      <c r="AM1444"/>
      <c r="AN1444"/>
      <c r="AO1444"/>
      <c r="AP1444"/>
      <c r="AQ1444"/>
      <c r="AR1444"/>
      <c r="AS1444"/>
      <c r="AT1444" s="12">
        <f>VLOOKUP($BR1444,Tables!$D$14:$I$27,2,FALSE)*W1444</f>
        <v>0</v>
      </c>
      <c r="AU1444" s="12">
        <f>VLOOKUP($BR1444,Tables!$D$14:$I$24,3,FALSE)</f>
        <v>0</v>
      </c>
      <c r="AV1444" s="12">
        <f>VLOOKUP($BR1444,Tables!$D$14:$I$24,4,FALSE)*W1444</f>
        <v>0</v>
      </c>
      <c r="AW1444" s="12">
        <f>VLOOKUP($BR1444,Tables!$D$14:$I$24,5,FALSE)*W1444</f>
        <v>0</v>
      </c>
      <c r="AX1444">
        <f>IF(ISERROR(VLOOKUP(V1444,Tables!$A$2:$B$27,2,FALSE))=TRUE,0,VLOOKUP(V1444,Tables!$A$2:$B$27,2,FALSE))*VLOOKUP(BR1444,Tables!$D$14:$J$24,7,FALSE)</f>
        <v>0</v>
      </c>
      <c r="AY1444">
        <f>IF(ISERROR(VLOOKUP(BS1444,Tables!$A$2:$B$31,2,FALSE))=TRUE,0,VLOOKUP(BS1444,Tables!$A$2:$B$31,2,FALSE))</f>
        <v>0</v>
      </c>
      <c r="AZ1444" s="12">
        <f>VLOOKUP($BR1444,Tables!$D$14:$K$24,8,FALSE)</f>
        <v>0</v>
      </c>
      <c r="BA1444" s="12">
        <f>IF(OR(BR1444="T150",BR1444="HYBT150"),W1444*Tables!$L$23,0)</f>
        <v>0</v>
      </c>
      <c r="BB1444" s="12">
        <f>IF(OR(BR1444="T200",BR1444="HYBT200"),W1444*Tables!$E$24,0)</f>
        <v>0</v>
      </c>
      <c r="BC1444" s="14">
        <f t="shared" si="300"/>
        <v>0</v>
      </c>
      <c r="BD1444" s="55" t="str">
        <f t="shared" si="311"/>
        <v/>
      </c>
      <c r="BE1444" s="55" t="str">
        <f t="shared" si="311"/>
        <v/>
      </c>
      <c r="BF1444" s="55" t="str">
        <f t="shared" si="311"/>
        <v/>
      </c>
      <c r="BG1444" s="55" t="str">
        <f t="shared" si="311"/>
        <v/>
      </c>
      <c r="BH1444" s="55" t="str">
        <f t="shared" si="311"/>
        <v/>
      </c>
      <c r="BI1444" s="55" t="str">
        <f t="shared" si="311"/>
        <v/>
      </c>
      <c r="BJ1444" s="55" t="str">
        <f t="shared" si="311"/>
        <v/>
      </c>
      <c r="BK1444" s="55" t="str">
        <f t="shared" si="311"/>
        <v/>
      </c>
      <c r="BL1444" s="55" t="str">
        <f t="shared" si="311"/>
        <v/>
      </c>
      <c r="BM1444" s="55" t="str">
        <f t="shared" si="311"/>
        <v/>
      </c>
      <c r="BN1444" s="55" t="str">
        <f t="shared" si="311"/>
        <v/>
      </c>
      <c r="BO1444" s="55" t="str">
        <f t="shared" si="311"/>
        <v/>
      </c>
      <c r="BP1444" s="55" t="str">
        <f t="shared" si="311"/>
        <v/>
      </c>
      <c r="BQ1444" s="55" t="str">
        <f t="shared" si="311"/>
        <v/>
      </c>
      <c r="BR1444" s="1" t="str">
        <f t="shared" si="301"/>
        <v>Base</v>
      </c>
      <c r="BS1444" s="1" t="str">
        <f t="shared" si="302"/>
        <v/>
      </c>
      <c r="BT1444" s="3">
        <f t="shared" si="303"/>
        <v>1</v>
      </c>
      <c r="BU1444" s="11">
        <f t="shared" si="304"/>
        <v>-0.94</v>
      </c>
      <c r="BV1444" s="11">
        <f t="shared" si="305"/>
        <v>-0.88</v>
      </c>
      <c r="BW1444" s="11">
        <f t="shared" si="306"/>
        <v>0</v>
      </c>
      <c r="BX1444" s="9">
        <f t="shared" si="307"/>
        <v>-0.94</v>
      </c>
      <c r="BY1444" s="9">
        <f t="shared" si="308"/>
        <v>-0.88</v>
      </c>
      <c r="BZ1444" s="9">
        <f t="shared" si="309"/>
        <v>2</v>
      </c>
    </row>
    <row r="1445" spans="1:78" ht="15.5" x14ac:dyDescent="0.35">
      <c r="A1445"/>
      <c r="B1445"/>
      <c r="C1445"/>
      <c r="D1445"/>
      <c r="E1445"/>
      <c r="F1445"/>
      <c r="G1445"/>
      <c r="H1445"/>
      <c r="I1445"/>
      <c r="J1445"/>
      <c r="K1445"/>
      <c r="L1445"/>
      <c r="M1445"/>
      <c r="N1445"/>
      <c r="O1445"/>
      <c r="P1445"/>
      <c r="Q1445"/>
      <c r="R1445"/>
      <c r="S1445"/>
      <c r="T1445"/>
      <c r="U1445"/>
      <c r="V1445"/>
      <c r="W1445"/>
      <c r="X1445"/>
      <c r="Y1445"/>
      <c r="Z1445"/>
      <c r="AA1445"/>
      <c r="AB1445"/>
      <c r="AC1445"/>
      <c r="AD1445"/>
      <c r="AE1445"/>
      <c r="AF1445"/>
      <c r="AG1445"/>
      <c r="AH1445"/>
      <c r="AI1445"/>
      <c r="AJ1445"/>
      <c r="AK1445"/>
      <c r="AL1445"/>
      <c r="AM1445"/>
      <c r="AN1445"/>
      <c r="AO1445"/>
      <c r="AP1445"/>
      <c r="AQ1445"/>
      <c r="AR1445"/>
      <c r="AS1445"/>
      <c r="AT1445" s="12">
        <f>VLOOKUP($BR1445,Tables!$D$14:$I$27,2,FALSE)*W1445</f>
        <v>0</v>
      </c>
      <c r="AU1445" s="12">
        <f>VLOOKUP($BR1445,Tables!$D$14:$I$24,3,FALSE)</f>
        <v>0</v>
      </c>
      <c r="AV1445" s="12">
        <f>VLOOKUP($BR1445,Tables!$D$14:$I$24,4,FALSE)*W1445</f>
        <v>0</v>
      </c>
      <c r="AW1445" s="12">
        <f>VLOOKUP($BR1445,Tables!$D$14:$I$24,5,FALSE)*W1445</f>
        <v>0</v>
      </c>
      <c r="AX1445">
        <f>IF(ISERROR(VLOOKUP(V1445,Tables!$A$2:$B$27,2,FALSE))=TRUE,0,VLOOKUP(V1445,Tables!$A$2:$B$27,2,FALSE))*VLOOKUP(BR1445,Tables!$D$14:$J$24,7,FALSE)</f>
        <v>0</v>
      </c>
      <c r="AY1445">
        <f>IF(ISERROR(VLOOKUP(BS1445,Tables!$A$2:$B$31,2,FALSE))=TRUE,0,VLOOKUP(BS1445,Tables!$A$2:$B$31,2,FALSE))</f>
        <v>0</v>
      </c>
      <c r="AZ1445" s="12">
        <f>VLOOKUP($BR1445,Tables!$D$14:$K$24,8,FALSE)</f>
        <v>0</v>
      </c>
      <c r="BA1445" s="12">
        <f>IF(OR(BR1445="T150",BR1445="HYBT150"),W1445*Tables!$L$23,0)</f>
        <v>0</v>
      </c>
      <c r="BB1445" s="12">
        <f>IF(OR(BR1445="T200",BR1445="HYBT200"),W1445*Tables!$E$24,0)</f>
        <v>0</v>
      </c>
      <c r="BC1445" s="14">
        <f t="shared" si="300"/>
        <v>0</v>
      </c>
      <c r="BD1445" s="55" t="str">
        <f t="shared" si="311"/>
        <v/>
      </c>
      <c r="BE1445" s="55" t="str">
        <f t="shared" si="311"/>
        <v/>
      </c>
      <c r="BF1445" s="55" t="str">
        <f t="shared" si="311"/>
        <v/>
      </c>
      <c r="BG1445" s="55" t="str">
        <f t="shared" si="311"/>
        <v/>
      </c>
      <c r="BH1445" s="55" t="str">
        <f t="shared" si="311"/>
        <v/>
      </c>
      <c r="BI1445" s="55" t="str">
        <f t="shared" si="311"/>
        <v/>
      </c>
      <c r="BJ1445" s="55" t="str">
        <f t="shared" si="311"/>
        <v/>
      </c>
      <c r="BK1445" s="55" t="str">
        <f t="shared" si="311"/>
        <v/>
      </c>
      <c r="BL1445" s="55" t="str">
        <f t="shared" si="311"/>
        <v/>
      </c>
      <c r="BM1445" s="55" t="str">
        <f t="shared" si="311"/>
        <v/>
      </c>
      <c r="BN1445" s="55" t="str">
        <f t="shared" si="311"/>
        <v/>
      </c>
      <c r="BO1445" s="55" t="str">
        <f t="shared" si="311"/>
        <v/>
      </c>
      <c r="BP1445" s="55" t="str">
        <f t="shared" si="311"/>
        <v/>
      </c>
      <c r="BQ1445" s="55" t="str">
        <f t="shared" si="311"/>
        <v/>
      </c>
      <c r="BR1445" s="1" t="str">
        <f t="shared" si="301"/>
        <v>Base</v>
      </c>
      <c r="BS1445" s="1" t="str">
        <f t="shared" si="302"/>
        <v/>
      </c>
      <c r="BT1445" s="3">
        <f t="shared" si="303"/>
        <v>1</v>
      </c>
      <c r="BU1445" s="11">
        <f t="shared" si="304"/>
        <v>-0.94</v>
      </c>
      <c r="BV1445" s="11">
        <f t="shared" si="305"/>
        <v>-0.88</v>
      </c>
      <c r="BW1445" s="11">
        <f t="shared" si="306"/>
        <v>0</v>
      </c>
      <c r="BX1445" s="9">
        <f t="shared" si="307"/>
        <v>-0.94</v>
      </c>
      <c r="BY1445" s="9">
        <f t="shared" si="308"/>
        <v>-0.88</v>
      </c>
      <c r="BZ1445" s="9">
        <f t="shared" si="309"/>
        <v>2</v>
      </c>
    </row>
    <row r="1446" spans="1:78" ht="15.5" x14ac:dyDescent="0.35">
      <c r="A1446"/>
      <c r="B1446"/>
      <c r="C1446"/>
      <c r="D1446"/>
      <c r="E1446"/>
      <c r="F1446"/>
      <c r="G1446"/>
      <c r="H1446"/>
      <c r="I1446"/>
      <c r="J1446"/>
      <c r="K1446"/>
      <c r="L1446"/>
      <c r="M1446"/>
      <c r="N1446"/>
      <c r="O1446"/>
      <c r="P1446"/>
      <c r="Q1446"/>
      <c r="R1446"/>
      <c r="S1446"/>
      <c r="T1446"/>
      <c r="U1446"/>
      <c r="V1446"/>
      <c r="W1446"/>
      <c r="X1446"/>
      <c r="Y1446"/>
      <c r="Z1446"/>
      <c r="AA1446"/>
      <c r="AB1446"/>
      <c r="AC1446"/>
      <c r="AD1446"/>
      <c r="AE1446"/>
      <c r="AF1446"/>
      <c r="AG1446"/>
      <c r="AH1446"/>
      <c r="AI1446"/>
      <c r="AJ1446"/>
      <c r="AK1446"/>
      <c r="AL1446"/>
      <c r="AM1446"/>
      <c r="AN1446"/>
      <c r="AO1446"/>
      <c r="AP1446"/>
      <c r="AQ1446"/>
      <c r="AR1446"/>
      <c r="AS1446"/>
      <c r="AT1446" s="12">
        <f>VLOOKUP($BR1446,Tables!$D$14:$I$27,2,FALSE)*W1446</f>
        <v>0</v>
      </c>
      <c r="AU1446" s="12">
        <f>VLOOKUP($BR1446,Tables!$D$14:$I$24,3,FALSE)</f>
        <v>0</v>
      </c>
      <c r="AV1446" s="12">
        <f>VLOOKUP($BR1446,Tables!$D$14:$I$24,4,FALSE)*W1446</f>
        <v>0</v>
      </c>
      <c r="AW1446" s="12">
        <f>VLOOKUP($BR1446,Tables!$D$14:$I$24,5,FALSE)*W1446</f>
        <v>0</v>
      </c>
      <c r="AX1446">
        <f>IF(ISERROR(VLOOKUP(V1446,Tables!$A$2:$B$27,2,FALSE))=TRUE,0,VLOOKUP(V1446,Tables!$A$2:$B$27,2,FALSE))*VLOOKUP(BR1446,Tables!$D$14:$J$24,7,FALSE)</f>
        <v>0</v>
      </c>
      <c r="AY1446">
        <f>IF(ISERROR(VLOOKUP(BS1446,Tables!$A$2:$B$31,2,FALSE))=TRUE,0,VLOOKUP(BS1446,Tables!$A$2:$B$31,2,FALSE))</f>
        <v>0</v>
      </c>
      <c r="AZ1446" s="12">
        <f>VLOOKUP($BR1446,Tables!$D$14:$K$24,8,FALSE)</f>
        <v>0</v>
      </c>
      <c r="BA1446" s="12">
        <f>IF(OR(BR1446="T150",BR1446="HYBT150"),W1446*Tables!$L$23,0)</f>
        <v>0</v>
      </c>
      <c r="BB1446" s="12">
        <f>IF(OR(BR1446="T200",BR1446="HYBT200"),W1446*Tables!$E$24,0)</f>
        <v>0</v>
      </c>
      <c r="BC1446" s="14">
        <f t="shared" si="300"/>
        <v>0</v>
      </c>
      <c r="BD1446" s="55" t="str">
        <f t="shared" si="311"/>
        <v/>
      </c>
      <c r="BE1446" s="55" t="str">
        <f t="shared" si="311"/>
        <v/>
      </c>
      <c r="BF1446" s="55" t="str">
        <f t="shared" si="311"/>
        <v/>
      </c>
      <c r="BG1446" s="55" t="str">
        <f t="shared" si="311"/>
        <v/>
      </c>
      <c r="BH1446" s="55" t="str">
        <f t="shared" si="311"/>
        <v/>
      </c>
      <c r="BI1446" s="55" t="str">
        <f t="shared" si="311"/>
        <v/>
      </c>
      <c r="BJ1446" s="55" t="str">
        <f t="shared" si="311"/>
        <v/>
      </c>
      <c r="BK1446" s="55" t="str">
        <f t="shared" si="311"/>
        <v/>
      </c>
      <c r="BL1446" s="55" t="str">
        <f t="shared" si="311"/>
        <v/>
      </c>
      <c r="BM1446" s="55" t="str">
        <f t="shared" si="311"/>
        <v/>
      </c>
      <c r="BN1446" s="55" t="str">
        <f t="shared" si="311"/>
        <v/>
      </c>
      <c r="BO1446" s="55" t="str">
        <f t="shared" si="311"/>
        <v/>
      </c>
      <c r="BP1446" s="55" t="str">
        <f t="shared" si="311"/>
        <v/>
      </c>
      <c r="BQ1446" s="55" t="str">
        <f t="shared" si="311"/>
        <v/>
      </c>
      <c r="BR1446" s="1" t="str">
        <f t="shared" si="301"/>
        <v>Base</v>
      </c>
      <c r="BS1446" s="1" t="str">
        <f t="shared" si="302"/>
        <v/>
      </c>
      <c r="BT1446" s="3">
        <f t="shared" si="303"/>
        <v>1</v>
      </c>
      <c r="BU1446" s="11">
        <f t="shared" si="304"/>
        <v>-0.94</v>
      </c>
      <c r="BV1446" s="11">
        <f t="shared" si="305"/>
        <v>-0.88</v>
      </c>
      <c r="BW1446" s="11">
        <f t="shared" si="306"/>
        <v>0</v>
      </c>
      <c r="BX1446" s="9">
        <f t="shared" si="307"/>
        <v>-0.94</v>
      </c>
      <c r="BY1446" s="9">
        <f t="shared" si="308"/>
        <v>-0.88</v>
      </c>
      <c r="BZ1446" s="9">
        <f t="shared" si="309"/>
        <v>2</v>
      </c>
    </row>
    <row r="1447" spans="1:78" ht="15.5" x14ac:dyDescent="0.35">
      <c r="A1447"/>
      <c r="B1447"/>
      <c r="C1447"/>
      <c r="D1447"/>
      <c r="E1447"/>
      <c r="F1447"/>
      <c r="G1447"/>
      <c r="H1447"/>
      <c r="I1447"/>
      <c r="J1447"/>
      <c r="K1447"/>
      <c r="L1447"/>
      <c r="M1447"/>
      <c r="N1447"/>
      <c r="O1447"/>
      <c r="P1447"/>
      <c r="Q1447"/>
      <c r="R1447"/>
      <c r="S1447"/>
      <c r="T1447"/>
      <c r="U1447"/>
      <c r="V1447"/>
      <c r="W1447"/>
      <c r="X1447"/>
      <c r="Y1447"/>
      <c r="Z1447"/>
      <c r="AA1447"/>
      <c r="AB1447"/>
      <c r="AC1447"/>
      <c r="AD1447"/>
      <c r="AE1447"/>
      <c r="AF1447"/>
      <c r="AG1447"/>
      <c r="AH1447"/>
      <c r="AI1447"/>
      <c r="AJ1447"/>
      <c r="AK1447"/>
      <c r="AL1447"/>
      <c r="AM1447"/>
      <c r="AN1447"/>
      <c r="AO1447"/>
      <c r="AP1447"/>
      <c r="AQ1447"/>
      <c r="AR1447"/>
      <c r="AS1447"/>
      <c r="AT1447" s="12">
        <f>VLOOKUP($BR1447,Tables!$D$14:$I$27,2,FALSE)*W1447</f>
        <v>0</v>
      </c>
      <c r="AU1447" s="12">
        <f>VLOOKUP($BR1447,Tables!$D$14:$I$24,3,FALSE)</f>
        <v>0</v>
      </c>
      <c r="AV1447" s="12">
        <f>VLOOKUP($BR1447,Tables!$D$14:$I$24,4,FALSE)*W1447</f>
        <v>0</v>
      </c>
      <c r="AW1447" s="12">
        <f>VLOOKUP($BR1447,Tables!$D$14:$I$24,5,FALSE)*W1447</f>
        <v>0</v>
      </c>
      <c r="AX1447">
        <f>IF(ISERROR(VLOOKUP(V1447,Tables!$A$2:$B$27,2,FALSE))=TRUE,0,VLOOKUP(V1447,Tables!$A$2:$B$27,2,FALSE))*VLOOKUP(BR1447,Tables!$D$14:$J$24,7,FALSE)</f>
        <v>0</v>
      </c>
      <c r="AY1447">
        <f>IF(ISERROR(VLOOKUP(BS1447,Tables!$A$2:$B$31,2,FALSE))=TRUE,0,VLOOKUP(BS1447,Tables!$A$2:$B$31,2,FALSE))</f>
        <v>0</v>
      </c>
      <c r="AZ1447" s="12">
        <f>VLOOKUP($BR1447,Tables!$D$14:$K$24,8,FALSE)</f>
        <v>0</v>
      </c>
      <c r="BA1447" s="12">
        <f>IF(OR(BR1447="T150",BR1447="HYBT150"),W1447*Tables!$L$23,0)</f>
        <v>0</v>
      </c>
      <c r="BB1447" s="12">
        <f>IF(OR(BR1447="T200",BR1447="HYBT200"),W1447*Tables!$E$24,0)</f>
        <v>0</v>
      </c>
      <c r="BC1447" s="14">
        <f t="shared" si="300"/>
        <v>0</v>
      </c>
      <c r="BD1447" s="55" t="str">
        <f t="shared" si="311"/>
        <v/>
      </c>
      <c r="BE1447" s="55" t="str">
        <f t="shared" si="311"/>
        <v/>
      </c>
      <c r="BF1447" s="55" t="str">
        <f t="shared" si="311"/>
        <v/>
      </c>
      <c r="BG1447" s="55" t="str">
        <f t="shared" si="311"/>
        <v/>
      </c>
      <c r="BH1447" s="55" t="str">
        <f t="shared" si="311"/>
        <v/>
      </c>
      <c r="BI1447" s="55" t="str">
        <f t="shared" si="311"/>
        <v/>
      </c>
      <c r="BJ1447" s="55" t="str">
        <f t="shared" si="311"/>
        <v/>
      </c>
      <c r="BK1447" s="55" t="str">
        <f t="shared" si="311"/>
        <v/>
      </c>
      <c r="BL1447" s="55" t="str">
        <f t="shared" si="311"/>
        <v/>
      </c>
      <c r="BM1447" s="55" t="str">
        <f t="shared" si="311"/>
        <v/>
      </c>
      <c r="BN1447" s="55" t="str">
        <f t="shared" si="311"/>
        <v/>
      </c>
      <c r="BO1447" s="55" t="str">
        <f t="shared" si="311"/>
        <v/>
      </c>
      <c r="BP1447" s="55" t="str">
        <f t="shared" si="311"/>
        <v/>
      </c>
      <c r="BQ1447" s="55" t="str">
        <f t="shared" si="311"/>
        <v/>
      </c>
      <c r="BR1447" s="1" t="str">
        <f t="shared" si="301"/>
        <v>Base</v>
      </c>
      <c r="BS1447" s="1" t="str">
        <f t="shared" si="302"/>
        <v/>
      </c>
      <c r="BT1447" s="3">
        <f t="shared" si="303"/>
        <v>1</v>
      </c>
      <c r="BU1447" s="11">
        <f t="shared" si="304"/>
        <v>-0.94</v>
      </c>
      <c r="BV1447" s="11">
        <f t="shared" si="305"/>
        <v>-0.88</v>
      </c>
      <c r="BW1447" s="11">
        <f t="shared" si="306"/>
        <v>0</v>
      </c>
      <c r="BX1447" s="9">
        <f t="shared" si="307"/>
        <v>-0.94</v>
      </c>
      <c r="BY1447" s="9">
        <f t="shared" si="308"/>
        <v>-0.88</v>
      </c>
      <c r="BZ1447" s="9">
        <f t="shared" si="309"/>
        <v>2</v>
      </c>
    </row>
    <row r="1448" spans="1:78" ht="15.5" x14ac:dyDescent="0.35">
      <c r="A1448"/>
      <c r="B1448"/>
      <c r="C1448"/>
      <c r="D1448"/>
      <c r="E1448"/>
      <c r="F1448"/>
      <c r="G1448"/>
      <c r="H1448"/>
      <c r="I1448"/>
      <c r="J1448"/>
      <c r="K1448"/>
      <c r="L1448"/>
      <c r="M1448"/>
      <c r="N1448"/>
      <c r="O1448"/>
      <c r="P1448"/>
      <c r="Q1448"/>
      <c r="R1448"/>
      <c r="S1448"/>
      <c r="T1448"/>
      <c r="U1448"/>
      <c r="V1448"/>
      <c r="W1448"/>
      <c r="X1448"/>
      <c r="Y1448"/>
      <c r="Z1448"/>
      <c r="AA1448"/>
      <c r="AB1448"/>
      <c r="AC1448"/>
      <c r="AD1448"/>
      <c r="AE1448"/>
      <c r="AF1448"/>
      <c r="AG1448"/>
      <c r="AH1448"/>
      <c r="AI1448"/>
      <c r="AJ1448"/>
      <c r="AK1448"/>
      <c r="AL1448"/>
      <c r="AM1448"/>
      <c r="AN1448"/>
      <c r="AO1448"/>
      <c r="AP1448"/>
      <c r="AQ1448"/>
      <c r="AR1448"/>
      <c r="AS1448"/>
      <c r="AT1448" s="12">
        <f>VLOOKUP($BR1448,Tables!$D$14:$I$27,2,FALSE)*W1448</f>
        <v>0</v>
      </c>
      <c r="AU1448" s="12">
        <f>VLOOKUP($BR1448,Tables!$D$14:$I$24,3,FALSE)</f>
        <v>0</v>
      </c>
      <c r="AV1448" s="12">
        <f>VLOOKUP($BR1448,Tables!$D$14:$I$24,4,FALSE)*W1448</f>
        <v>0</v>
      </c>
      <c r="AW1448" s="12">
        <f>VLOOKUP($BR1448,Tables!$D$14:$I$24,5,FALSE)*W1448</f>
        <v>0</v>
      </c>
      <c r="AX1448">
        <f>IF(ISERROR(VLOOKUP(V1448,Tables!$A$2:$B$27,2,FALSE))=TRUE,0,VLOOKUP(V1448,Tables!$A$2:$B$27,2,FALSE))*VLOOKUP(BR1448,Tables!$D$14:$J$24,7,FALSE)</f>
        <v>0</v>
      </c>
      <c r="AY1448">
        <f>IF(ISERROR(VLOOKUP(BS1448,Tables!$A$2:$B$31,2,FALSE))=TRUE,0,VLOOKUP(BS1448,Tables!$A$2:$B$31,2,FALSE))</f>
        <v>0</v>
      </c>
      <c r="AZ1448" s="12">
        <f>VLOOKUP($BR1448,Tables!$D$14:$K$24,8,FALSE)</f>
        <v>0</v>
      </c>
      <c r="BA1448" s="12">
        <f>IF(OR(BR1448="T150",BR1448="HYBT150"),W1448*Tables!$L$23,0)</f>
        <v>0</v>
      </c>
      <c r="BB1448" s="12">
        <f>IF(OR(BR1448="T200",BR1448="HYBT200"),W1448*Tables!$E$24,0)</f>
        <v>0</v>
      </c>
      <c r="BC1448" s="14">
        <f t="shared" si="300"/>
        <v>0</v>
      </c>
      <c r="BD1448" s="55" t="str">
        <f t="shared" si="311"/>
        <v/>
      </c>
      <c r="BE1448" s="55" t="str">
        <f t="shared" si="311"/>
        <v/>
      </c>
      <c r="BF1448" s="55" t="str">
        <f t="shared" si="311"/>
        <v/>
      </c>
      <c r="BG1448" s="55" t="str">
        <f t="shared" si="311"/>
        <v/>
      </c>
      <c r="BH1448" s="55" t="str">
        <f t="shared" si="311"/>
        <v/>
      </c>
      <c r="BI1448" s="55" t="str">
        <f t="shared" si="311"/>
        <v/>
      </c>
      <c r="BJ1448" s="55" t="str">
        <f t="shared" si="311"/>
        <v/>
      </c>
      <c r="BK1448" s="55" t="str">
        <f t="shared" si="311"/>
        <v/>
      </c>
      <c r="BL1448" s="55" t="str">
        <f t="shared" si="311"/>
        <v/>
      </c>
      <c r="BM1448" s="55" t="str">
        <f t="shared" si="311"/>
        <v/>
      </c>
      <c r="BN1448" s="55" t="str">
        <f t="shared" si="311"/>
        <v/>
      </c>
      <c r="BO1448" s="55" t="str">
        <f t="shared" si="311"/>
        <v/>
      </c>
      <c r="BP1448" s="55" t="str">
        <f t="shared" si="311"/>
        <v/>
      </c>
      <c r="BQ1448" s="55" t="str">
        <f t="shared" si="311"/>
        <v/>
      </c>
      <c r="BR1448" s="1" t="str">
        <f t="shared" si="301"/>
        <v>Base</v>
      </c>
      <c r="BS1448" s="1" t="str">
        <f t="shared" si="302"/>
        <v/>
      </c>
      <c r="BT1448" s="3">
        <f t="shared" si="303"/>
        <v>1</v>
      </c>
      <c r="BU1448" s="11">
        <f t="shared" si="304"/>
        <v>-0.94</v>
      </c>
      <c r="BV1448" s="11">
        <f t="shared" si="305"/>
        <v>-0.88</v>
      </c>
      <c r="BW1448" s="11">
        <f t="shared" si="306"/>
        <v>0</v>
      </c>
      <c r="BX1448" s="9">
        <f t="shared" si="307"/>
        <v>-0.94</v>
      </c>
      <c r="BY1448" s="9">
        <f t="shared" si="308"/>
        <v>-0.88</v>
      </c>
      <c r="BZ1448" s="9">
        <f t="shared" si="309"/>
        <v>2</v>
      </c>
    </row>
    <row r="1449" spans="1:78" ht="15.5" x14ac:dyDescent="0.35">
      <c r="A1449"/>
      <c r="B1449"/>
      <c r="C1449"/>
      <c r="D1449"/>
      <c r="E1449"/>
      <c r="F1449"/>
      <c r="G1449"/>
      <c r="H1449"/>
      <c r="I1449"/>
      <c r="J1449"/>
      <c r="K1449"/>
      <c r="L1449"/>
      <c r="M1449"/>
      <c r="N1449"/>
      <c r="O1449"/>
      <c r="P1449"/>
      <c r="Q1449"/>
      <c r="R1449"/>
      <c r="S1449"/>
      <c r="T1449"/>
      <c r="U1449"/>
      <c r="V1449"/>
      <c r="W1449"/>
      <c r="X1449"/>
      <c r="Y1449"/>
      <c r="Z1449"/>
      <c r="AA1449"/>
      <c r="AB1449"/>
      <c r="AC1449"/>
      <c r="AD1449"/>
      <c r="AE1449"/>
      <c r="AF1449"/>
      <c r="AG1449"/>
      <c r="AH1449"/>
      <c r="AI1449"/>
      <c r="AJ1449"/>
      <c r="AK1449"/>
      <c r="AL1449"/>
      <c r="AM1449"/>
      <c r="AN1449"/>
      <c r="AO1449"/>
      <c r="AP1449"/>
      <c r="AQ1449"/>
      <c r="AR1449"/>
      <c r="AS1449"/>
      <c r="AT1449" s="12">
        <f>VLOOKUP($BR1449,Tables!$D$14:$I$27,2,FALSE)*W1449</f>
        <v>0</v>
      </c>
      <c r="AU1449" s="12">
        <f>VLOOKUP($BR1449,Tables!$D$14:$I$24,3,FALSE)</f>
        <v>0</v>
      </c>
      <c r="AV1449" s="12">
        <f>VLOOKUP($BR1449,Tables!$D$14:$I$24,4,FALSE)*W1449</f>
        <v>0</v>
      </c>
      <c r="AW1449" s="12">
        <f>VLOOKUP($BR1449,Tables!$D$14:$I$24,5,FALSE)*W1449</f>
        <v>0</v>
      </c>
      <c r="AX1449">
        <f>IF(ISERROR(VLOOKUP(V1449,Tables!$A$2:$B$27,2,FALSE))=TRUE,0,VLOOKUP(V1449,Tables!$A$2:$B$27,2,FALSE))*VLOOKUP(BR1449,Tables!$D$14:$J$24,7,FALSE)</f>
        <v>0</v>
      </c>
      <c r="AY1449">
        <f>IF(ISERROR(VLOOKUP(BS1449,Tables!$A$2:$B$31,2,FALSE))=TRUE,0,VLOOKUP(BS1449,Tables!$A$2:$B$31,2,FALSE))</f>
        <v>0</v>
      </c>
      <c r="AZ1449" s="12">
        <f>VLOOKUP($BR1449,Tables!$D$14:$K$24,8,FALSE)</f>
        <v>0</v>
      </c>
      <c r="BA1449" s="12">
        <f>IF(OR(BR1449="T150",BR1449="HYBT150"),W1449*Tables!$L$23,0)</f>
        <v>0</v>
      </c>
      <c r="BB1449" s="12">
        <f>IF(OR(BR1449="T200",BR1449="HYBT200"),W1449*Tables!$E$24,0)</f>
        <v>0</v>
      </c>
      <c r="BC1449" s="14">
        <f t="shared" si="300"/>
        <v>0</v>
      </c>
      <c r="BD1449" s="55" t="str">
        <f t="shared" si="311"/>
        <v/>
      </c>
      <c r="BE1449" s="55" t="str">
        <f t="shared" si="311"/>
        <v/>
      </c>
      <c r="BF1449" s="55" t="str">
        <f t="shared" si="311"/>
        <v/>
      </c>
      <c r="BG1449" s="55" t="str">
        <f t="shared" si="311"/>
        <v/>
      </c>
      <c r="BH1449" s="55" t="str">
        <f t="shared" si="311"/>
        <v/>
      </c>
      <c r="BI1449" s="55" t="str">
        <f t="shared" si="311"/>
        <v/>
      </c>
      <c r="BJ1449" s="55" t="str">
        <f t="shared" si="311"/>
        <v/>
      </c>
      <c r="BK1449" s="55" t="str">
        <f t="shared" si="311"/>
        <v/>
      </c>
      <c r="BL1449" s="55" t="str">
        <f t="shared" si="311"/>
        <v/>
      </c>
      <c r="BM1449" s="55" t="str">
        <f t="shared" si="311"/>
        <v/>
      </c>
      <c r="BN1449" s="55" t="str">
        <f t="shared" si="311"/>
        <v/>
      </c>
      <c r="BO1449" s="55" t="str">
        <f t="shared" si="311"/>
        <v/>
      </c>
      <c r="BP1449" s="55" t="str">
        <f t="shared" si="311"/>
        <v/>
      </c>
      <c r="BQ1449" s="55" t="str">
        <f t="shared" si="311"/>
        <v/>
      </c>
      <c r="BR1449" s="1" t="str">
        <f t="shared" si="301"/>
        <v>Base</v>
      </c>
      <c r="BS1449" s="1" t="str">
        <f t="shared" si="302"/>
        <v/>
      </c>
      <c r="BT1449" s="3">
        <f t="shared" si="303"/>
        <v>1</v>
      </c>
      <c r="BU1449" s="11">
        <f t="shared" si="304"/>
        <v>-0.94</v>
      </c>
      <c r="BV1449" s="11">
        <f t="shared" si="305"/>
        <v>-0.88</v>
      </c>
      <c r="BW1449" s="11">
        <f t="shared" si="306"/>
        <v>0</v>
      </c>
      <c r="BX1449" s="9">
        <f t="shared" si="307"/>
        <v>-0.94</v>
      </c>
      <c r="BY1449" s="9">
        <f t="shared" si="308"/>
        <v>-0.88</v>
      </c>
      <c r="BZ1449" s="9">
        <f t="shared" si="309"/>
        <v>2</v>
      </c>
    </row>
    <row r="1450" spans="1:78" ht="15.5" x14ac:dyDescent="0.35">
      <c r="A1450"/>
      <c r="B1450"/>
      <c r="C1450"/>
      <c r="D1450"/>
      <c r="E1450"/>
      <c r="F1450"/>
      <c r="G1450"/>
      <c r="H1450"/>
      <c r="I1450"/>
      <c r="J1450"/>
      <c r="K1450"/>
      <c r="L1450"/>
      <c r="M1450"/>
      <c r="N1450"/>
      <c r="O1450"/>
      <c r="P1450"/>
      <c r="Q1450"/>
      <c r="R1450"/>
      <c r="S1450"/>
      <c r="T1450"/>
      <c r="U1450"/>
      <c r="V1450"/>
      <c r="W1450"/>
      <c r="X1450"/>
      <c r="Y1450"/>
      <c r="Z1450"/>
      <c r="AA1450"/>
      <c r="AB1450"/>
      <c r="AC1450"/>
      <c r="AD1450"/>
      <c r="AE1450"/>
      <c r="AF1450"/>
      <c r="AG1450"/>
      <c r="AH1450"/>
      <c r="AI1450"/>
      <c r="AJ1450"/>
      <c r="AK1450"/>
      <c r="AL1450"/>
      <c r="AM1450"/>
      <c r="AN1450"/>
      <c r="AO1450"/>
      <c r="AP1450"/>
      <c r="AQ1450"/>
      <c r="AR1450"/>
      <c r="AS1450"/>
      <c r="AT1450" s="12">
        <f>VLOOKUP($BR1450,Tables!$D$14:$I$27,2,FALSE)*W1450</f>
        <v>0</v>
      </c>
      <c r="AU1450" s="12">
        <f>VLOOKUP($BR1450,Tables!$D$14:$I$24,3,FALSE)</f>
        <v>0</v>
      </c>
      <c r="AV1450" s="12">
        <f>VLOOKUP($BR1450,Tables!$D$14:$I$24,4,FALSE)*W1450</f>
        <v>0</v>
      </c>
      <c r="AW1450" s="12">
        <f>VLOOKUP($BR1450,Tables!$D$14:$I$24,5,FALSE)*W1450</f>
        <v>0</v>
      </c>
      <c r="AX1450">
        <f>IF(ISERROR(VLOOKUP(V1450,Tables!$A$2:$B$27,2,FALSE))=TRUE,0,VLOOKUP(V1450,Tables!$A$2:$B$27,2,FALSE))*VLOOKUP(BR1450,Tables!$D$14:$J$24,7,FALSE)</f>
        <v>0</v>
      </c>
      <c r="AY1450">
        <f>IF(ISERROR(VLOOKUP(BS1450,Tables!$A$2:$B$31,2,FALSE))=TRUE,0,VLOOKUP(BS1450,Tables!$A$2:$B$31,2,FALSE))</f>
        <v>0</v>
      </c>
      <c r="AZ1450" s="12">
        <f>VLOOKUP($BR1450,Tables!$D$14:$K$24,8,FALSE)</f>
        <v>0</v>
      </c>
      <c r="BA1450" s="12">
        <f>IF(OR(BR1450="T150",BR1450="HYBT150"),W1450*Tables!$L$23,0)</f>
        <v>0</v>
      </c>
      <c r="BB1450" s="12">
        <f>IF(OR(BR1450="T200",BR1450="HYBT200"),W1450*Tables!$E$24,0)</f>
        <v>0</v>
      </c>
      <c r="BC1450" s="14">
        <f t="shared" si="300"/>
        <v>0</v>
      </c>
      <c r="BD1450" s="55" t="str">
        <f t="shared" si="311"/>
        <v/>
      </c>
      <c r="BE1450" s="55" t="str">
        <f t="shared" si="311"/>
        <v/>
      </c>
      <c r="BF1450" s="55" t="str">
        <f t="shared" si="311"/>
        <v/>
      </c>
      <c r="BG1450" s="55" t="str">
        <f t="shared" si="311"/>
        <v/>
      </c>
      <c r="BH1450" s="55" t="str">
        <f t="shared" si="311"/>
        <v/>
      </c>
      <c r="BI1450" s="55" t="str">
        <f t="shared" si="311"/>
        <v/>
      </c>
      <c r="BJ1450" s="55" t="str">
        <f t="shared" si="311"/>
        <v/>
      </c>
      <c r="BK1450" s="55" t="str">
        <f t="shared" si="311"/>
        <v/>
      </c>
      <c r="BL1450" s="55" t="str">
        <f t="shared" si="311"/>
        <v/>
      </c>
      <c r="BM1450" s="55" t="str">
        <f t="shared" si="311"/>
        <v/>
      </c>
      <c r="BN1450" s="55" t="str">
        <f t="shared" si="311"/>
        <v/>
      </c>
      <c r="BO1450" s="55" t="str">
        <f t="shared" si="311"/>
        <v/>
      </c>
      <c r="BP1450" s="55" t="str">
        <f t="shared" si="311"/>
        <v/>
      </c>
      <c r="BQ1450" s="55" t="str">
        <f t="shared" si="311"/>
        <v/>
      </c>
      <c r="BR1450" s="1" t="str">
        <f t="shared" si="301"/>
        <v>Base</v>
      </c>
      <c r="BS1450" s="1" t="str">
        <f t="shared" si="302"/>
        <v/>
      </c>
      <c r="BT1450" s="3">
        <f t="shared" si="303"/>
        <v>1</v>
      </c>
      <c r="BU1450" s="11">
        <f t="shared" si="304"/>
        <v>-0.94</v>
      </c>
      <c r="BV1450" s="11">
        <f t="shared" si="305"/>
        <v>-0.88</v>
      </c>
      <c r="BW1450" s="11">
        <f t="shared" si="306"/>
        <v>0</v>
      </c>
      <c r="BX1450" s="9">
        <f t="shared" si="307"/>
        <v>-0.94</v>
      </c>
      <c r="BY1450" s="9">
        <f t="shared" si="308"/>
        <v>-0.88</v>
      </c>
      <c r="BZ1450" s="9">
        <f t="shared" si="309"/>
        <v>2</v>
      </c>
    </row>
    <row r="1451" spans="1:78" ht="15.5" x14ac:dyDescent="0.35">
      <c r="A1451"/>
      <c r="B1451"/>
      <c r="C1451"/>
      <c r="D1451"/>
      <c r="E1451"/>
      <c r="F1451"/>
      <c r="G1451"/>
      <c r="H1451"/>
      <c r="I1451"/>
      <c r="J1451"/>
      <c r="K1451"/>
      <c r="L1451"/>
      <c r="M1451"/>
      <c r="N1451"/>
      <c r="O1451"/>
      <c r="P1451"/>
      <c r="Q1451"/>
      <c r="R1451"/>
      <c r="S1451"/>
      <c r="T1451"/>
      <c r="U1451"/>
      <c r="V1451"/>
      <c r="W1451"/>
      <c r="X1451"/>
      <c r="Y1451"/>
      <c r="Z1451"/>
      <c r="AA1451"/>
      <c r="AB1451"/>
      <c r="AC1451"/>
      <c r="AD1451"/>
      <c r="AE1451"/>
      <c r="AF1451"/>
      <c r="AG1451"/>
      <c r="AH1451"/>
      <c r="AI1451"/>
      <c r="AJ1451"/>
      <c r="AK1451"/>
      <c r="AL1451"/>
      <c r="AM1451"/>
      <c r="AN1451"/>
      <c r="AO1451"/>
      <c r="AP1451"/>
      <c r="AQ1451"/>
      <c r="AR1451"/>
      <c r="AS1451"/>
      <c r="AT1451" s="12">
        <f>VLOOKUP($BR1451,Tables!$D$14:$I$27,2,FALSE)*W1451</f>
        <v>0</v>
      </c>
      <c r="AU1451" s="12">
        <f>VLOOKUP($BR1451,Tables!$D$14:$I$24,3,FALSE)</f>
        <v>0</v>
      </c>
      <c r="AV1451" s="12">
        <f>VLOOKUP($BR1451,Tables!$D$14:$I$24,4,FALSE)*W1451</f>
        <v>0</v>
      </c>
      <c r="AW1451" s="12">
        <f>VLOOKUP($BR1451,Tables!$D$14:$I$24,5,FALSE)*W1451</f>
        <v>0</v>
      </c>
      <c r="AX1451">
        <f>IF(ISERROR(VLOOKUP(V1451,Tables!$A$2:$B$27,2,FALSE))=TRUE,0,VLOOKUP(V1451,Tables!$A$2:$B$27,2,FALSE))*VLOOKUP(BR1451,Tables!$D$14:$J$24,7,FALSE)</f>
        <v>0</v>
      </c>
      <c r="AY1451">
        <f>IF(ISERROR(VLOOKUP(BS1451,Tables!$A$2:$B$31,2,FALSE))=TRUE,0,VLOOKUP(BS1451,Tables!$A$2:$B$31,2,FALSE))</f>
        <v>0</v>
      </c>
      <c r="AZ1451" s="12">
        <f>VLOOKUP($BR1451,Tables!$D$14:$K$24,8,FALSE)</f>
        <v>0</v>
      </c>
      <c r="BA1451" s="12">
        <f>IF(OR(BR1451="T150",BR1451="HYBT150"),W1451*Tables!$L$23,0)</f>
        <v>0</v>
      </c>
      <c r="BB1451" s="12">
        <f>IF(OR(BR1451="T200",BR1451="HYBT200"),W1451*Tables!$E$24,0)</f>
        <v>0</v>
      </c>
      <c r="BC1451" s="14">
        <f t="shared" si="300"/>
        <v>0</v>
      </c>
      <c r="BD1451" s="55" t="str">
        <f t="shared" si="311"/>
        <v/>
      </c>
      <c r="BE1451" s="55" t="str">
        <f t="shared" si="311"/>
        <v/>
      </c>
      <c r="BF1451" s="55" t="str">
        <f t="shared" si="311"/>
        <v/>
      </c>
      <c r="BG1451" s="55" t="str">
        <f t="shared" si="311"/>
        <v/>
      </c>
      <c r="BH1451" s="55" t="str">
        <f t="shared" si="311"/>
        <v/>
      </c>
      <c r="BI1451" s="55" t="str">
        <f t="shared" si="311"/>
        <v/>
      </c>
      <c r="BJ1451" s="55" t="str">
        <f t="shared" si="311"/>
        <v/>
      </c>
      <c r="BK1451" s="55" t="str">
        <f t="shared" si="311"/>
        <v/>
      </c>
      <c r="BL1451" s="55" t="str">
        <f t="shared" si="311"/>
        <v/>
      </c>
      <c r="BM1451" s="55" t="str">
        <f t="shared" si="311"/>
        <v/>
      </c>
      <c r="BN1451" s="55" t="str">
        <f t="shared" si="311"/>
        <v/>
      </c>
      <c r="BO1451" s="55" t="str">
        <f t="shared" si="311"/>
        <v/>
      </c>
      <c r="BP1451" s="55" t="str">
        <f t="shared" si="311"/>
        <v/>
      </c>
      <c r="BQ1451" s="55" t="str">
        <f t="shared" ref="BD1451:BQ1470" si="312">IF(ISERROR(SEARCHB(" "&amp;BQ$1&amp;" "," "&amp;$L1451&amp;" "))=TRUE,"",BQ$1)</f>
        <v/>
      </c>
      <c r="BR1451" s="1" t="str">
        <f t="shared" si="301"/>
        <v>Base</v>
      </c>
      <c r="BS1451" s="1" t="str">
        <f t="shared" si="302"/>
        <v/>
      </c>
      <c r="BT1451" s="3">
        <f t="shared" si="303"/>
        <v>1</v>
      </c>
      <c r="BU1451" s="11">
        <f t="shared" si="304"/>
        <v>-0.94</v>
      </c>
      <c r="BV1451" s="11">
        <f t="shared" si="305"/>
        <v>-0.88</v>
      </c>
      <c r="BW1451" s="11">
        <f t="shared" si="306"/>
        <v>0</v>
      </c>
      <c r="BX1451" s="9">
        <f t="shared" si="307"/>
        <v>-0.94</v>
      </c>
      <c r="BY1451" s="9">
        <f t="shared" si="308"/>
        <v>-0.88</v>
      </c>
      <c r="BZ1451" s="9">
        <f t="shared" si="309"/>
        <v>2</v>
      </c>
    </row>
    <row r="1452" spans="1:78" ht="15.5" x14ac:dyDescent="0.35">
      <c r="A1452"/>
      <c r="B1452"/>
      <c r="C1452"/>
      <c r="D1452"/>
      <c r="E1452"/>
      <c r="F1452"/>
      <c r="G1452"/>
      <c r="H1452"/>
      <c r="I1452"/>
      <c r="J1452"/>
      <c r="K1452"/>
      <c r="L1452"/>
      <c r="M1452"/>
      <c r="N1452"/>
      <c r="O1452"/>
      <c r="P1452"/>
      <c r="Q1452"/>
      <c r="R1452"/>
      <c r="S1452"/>
      <c r="T1452"/>
      <c r="U1452"/>
      <c r="V1452"/>
      <c r="W1452"/>
      <c r="X1452"/>
      <c r="Y1452"/>
      <c r="Z1452"/>
      <c r="AA1452"/>
      <c r="AB1452"/>
      <c r="AC1452"/>
      <c r="AD1452"/>
      <c r="AE1452"/>
      <c r="AF1452"/>
      <c r="AG1452"/>
      <c r="AH1452"/>
      <c r="AI1452"/>
      <c r="AJ1452"/>
      <c r="AK1452"/>
      <c r="AL1452"/>
      <c r="AM1452"/>
      <c r="AN1452"/>
      <c r="AO1452"/>
      <c r="AP1452"/>
      <c r="AQ1452"/>
      <c r="AR1452"/>
      <c r="AS1452"/>
      <c r="AT1452" s="12">
        <f>VLOOKUP($BR1452,Tables!$D$14:$I$27,2,FALSE)*W1452</f>
        <v>0</v>
      </c>
      <c r="AU1452" s="12">
        <f>VLOOKUP($BR1452,Tables!$D$14:$I$24,3,FALSE)</f>
        <v>0</v>
      </c>
      <c r="AV1452" s="12">
        <f>VLOOKUP($BR1452,Tables!$D$14:$I$24,4,FALSE)*W1452</f>
        <v>0</v>
      </c>
      <c r="AW1452" s="12">
        <f>VLOOKUP($BR1452,Tables!$D$14:$I$24,5,FALSE)*W1452</f>
        <v>0</v>
      </c>
      <c r="AX1452">
        <f>IF(ISERROR(VLOOKUP(V1452,Tables!$A$2:$B$27,2,FALSE))=TRUE,0,VLOOKUP(V1452,Tables!$A$2:$B$27,2,FALSE))*VLOOKUP(BR1452,Tables!$D$14:$J$24,7,FALSE)</f>
        <v>0</v>
      </c>
      <c r="AY1452">
        <f>IF(ISERROR(VLOOKUP(BS1452,Tables!$A$2:$B$31,2,FALSE))=TRUE,0,VLOOKUP(BS1452,Tables!$A$2:$B$31,2,FALSE))</f>
        <v>0</v>
      </c>
      <c r="AZ1452" s="12">
        <f>VLOOKUP($BR1452,Tables!$D$14:$K$24,8,FALSE)</f>
        <v>0</v>
      </c>
      <c r="BA1452" s="12">
        <f>IF(OR(BR1452="T150",BR1452="HYBT150"),W1452*Tables!$L$23,0)</f>
        <v>0</v>
      </c>
      <c r="BB1452" s="12">
        <f>IF(OR(BR1452="T200",BR1452="HYBT200"),W1452*Tables!$E$24,0)</f>
        <v>0</v>
      </c>
      <c r="BC1452" s="14">
        <f t="shared" si="300"/>
        <v>0</v>
      </c>
      <c r="BD1452" s="55" t="str">
        <f t="shared" si="312"/>
        <v/>
      </c>
      <c r="BE1452" s="55" t="str">
        <f t="shared" si="312"/>
        <v/>
      </c>
      <c r="BF1452" s="55" t="str">
        <f t="shared" si="312"/>
        <v/>
      </c>
      <c r="BG1452" s="55" t="str">
        <f t="shared" si="312"/>
        <v/>
      </c>
      <c r="BH1452" s="55" t="str">
        <f t="shared" si="312"/>
        <v/>
      </c>
      <c r="BI1452" s="55" t="str">
        <f t="shared" si="312"/>
        <v/>
      </c>
      <c r="BJ1452" s="55" t="str">
        <f t="shared" si="312"/>
        <v/>
      </c>
      <c r="BK1452" s="55" t="str">
        <f t="shared" si="312"/>
        <v/>
      </c>
      <c r="BL1452" s="55" t="str">
        <f t="shared" si="312"/>
        <v/>
      </c>
      <c r="BM1452" s="55" t="str">
        <f t="shared" si="312"/>
        <v/>
      </c>
      <c r="BN1452" s="55" t="str">
        <f t="shared" si="312"/>
        <v/>
      </c>
      <c r="BO1452" s="55" t="str">
        <f t="shared" si="312"/>
        <v/>
      </c>
      <c r="BP1452" s="55" t="str">
        <f t="shared" si="312"/>
        <v/>
      </c>
      <c r="BQ1452" s="55" t="str">
        <f t="shared" si="312"/>
        <v/>
      </c>
      <c r="BR1452" s="1" t="str">
        <f t="shared" si="301"/>
        <v>Base</v>
      </c>
      <c r="BS1452" s="1" t="str">
        <f t="shared" si="302"/>
        <v/>
      </c>
      <c r="BT1452" s="3">
        <f t="shared" si="303"/>
        <v>1</v>
      </c>
      <c r="BU1452" s="11">
        <f t="shared" si="304"/>
        <v>-0.94</v>
      </c>
      <c r="BV1452" s="11">
        <f t="shared" si="305"/>
        <v>-0.88</v>
      </c>
      <c r="BW1452" s="11">
        <f t="shared" si="306"/>
        <v>0</v>
      </c>
      <c r="BX1452" s="9">
        <f t="shared" si="307"/>
        <v>-0.94</v>
      </c>
      <c r="BY1452" s="9">
        <f t="shared" si="308"/>
        <v>-0.88</v>
      </c>
      <c r="BZ1452" s="9">
        <f t="shared" si="309"/>
        <v>2</v>
      </c>
    </row>
    <row r="1453" spans="1:78" ht="15.5" x14ac:dyDescent="0.35">
      <c r="A1453"/>
      <c r="B1453"/>
      <c r="C1453"/>
      <c r="D1453"/>
      <c r="E1453"/>
      <c r="F1453"/>
      <c r="G1453"/>
      <c r="H1453"/>
      <c r="I1453"/>
      <c r="J1453"/>
      <c r="K1453"/>
      <c r="L1453"/>
      <c r="M1453"/>
      <c r="N1453"/>
      <c r="O1453"/>
      <c r="P1453"/>
      <c r="Q1453"/>
      <c r="R1453"/>
      <c r="S1453"/>
      <c r="T1453"/>
      <c r="U1453"/>
      <c r="V1453"/>
      <c r="W1453"/>
      <c r="X1453"/>
      <c r="Y1453"/>
      <c r="Z1453"/>
      <c r="AA1453"/>
      <c r="AB1453"/>
      <c r="AC1453"/>
      <c r="AD1453"/>
      <c r="AE1453"/>
      <c r="AF1453"/>
      <c r="AG1453"/>
      <c r="AH1453"/>
      <c r="AI1453"/>
      <c r="AJ1453"/>
      <c r="AK1453"/>
      <c r="AL1453"/>
      <c r="AM1453"/>
      <c r="AN1453"/>
      <c r="AO1453"/>
      <c r="AP1453"/>
      <c r="AQ1453"/>
      <c r="AR1453"/>
      <c r="AS1453"/>
      <c r="AT1453" s="12">
        <f>VLOOKUP($BR1453,Tables!$D$14:$I$27,2,FALSE)*W1453</f>
        <v>0</v>
      </c>
      <c r="AU1453" s="12">
        <f>VLOOKUP($BR1453,Tables!$D$14:$I$24,3,FALSE)</f>
        <v>0</v>
      </c>
      <c r="AV1453" s="12">
        <f>VLOOKUP($BR1453,Tables!$D$14:$I$24,4,FALSE)*W1453</f>
        <v>0</v>
      </c>
      <c r="AW1453" s="12">
        <f>VLOOKUP($BR1453,Tables!$D$14:$I$24,5,FALSE)*W1453</f>
        <v>0</v>
      </c>
      <c r="AX1453">
        <f>IF(ISERROR(VLOOKUP(V1453,Tables!$A$2:$B$27,2,FALSE))=TRUE,0,VLOOKUP(V1453,Tables!$A$2:$B$27,2,FALSE))*VLOOKUP(BR1453,Tables!$D$14:$J$24,7,FALSE)</f>
        <v>0</v>
      </c>
      <c r="AY1453">
        <f>IF(ISERROR(VLOOKUP(BS1453,Tables!$A$2:$B$31,2,FALSE))=TRUE,0,VLOOKUP(BS1453,Tables!$A$2:$B$31,2,FALSE))</f>
        <v>0</v>
      </c>
      <c r="AZ1453" s="12">
        <f>VLOOKUP($BR1453,Tables!$D$14:$K$24,8,FALSE)</f>
        <v>0</v>
      </c>
      <c r="BA1453" s="12">
        <f>IF(OR(BR1453="T150",BR1453="HYBT150"),W1453*Tables!$L$23,0)</f>
        <v>0</v>
      </c>
      <c r="BB1453" s="12">
        <f>IF(OR(BR1453="T200",BR1453="HYBT200"),W1453*Tables!$E$24,0)</f>
        <v>0</v>
      </c>
      <c r="BC1453" s="14">
        <f t="shared" si="300"/>
        <v>0</v>
      </c>
      <c r="BD1453" s="55" t="str">
        <f t="shared" si="312"/>
        <v/>
      </c>
      <c r="BE1453" s="55" t="str">
        <f t="shared" si="312"/>
        <v/>
      </c>
      <c r="BF1453" s="55" t="str">
        <f t="shared" si="312"/>
        <v/>
      </c>
      <c r="BG1453" s="55" t="str">
        <f t="shared" si="312"/>
        <v/>
      </c>
      <c r="BH1453" s="55" t="str">
        <f t="shared" si="312"/>
        <v/>
      </c>
      <c r="BI1453" s="55" t="str">
        <f t="shared" si="312"/>
        <v/>
      </c>
      <c r="BJ1453" s="55" t="str">
        <f t="shared" si="312"/>
        <v/>
      </c>
      <c r="BK1453" s="55" t="str">
        <f t="shared" si="312"/>
        <v/>
      </c>
      <c r="BL1453" s="55" t="str">
        <f t="shared" si="312"/>
        <v/>
      </c>
      <c r="BM1453" s="55" t="str">
        <f t="shared" si="312"/>
        <v/>
      </c>
      <c r="BN1453" s="55" t="str">
        <f t="shared" si="312"/>
        <v/>
      </c>
      <c r="BO1453" s="55" t="str">
        <f t="shared" si="312"/>
        <v/>
      </c>
      <c r="BP1453" s="55" t="str">
        <f t="shared" si="312"/>
        <v/>
      </c>
      <c r="BQ1453" s="55" t="str">
        <f t="shared" si="312"/>
        <v/>
      </c>
      <c r="BR1453" s="1" t="str">
        <f t="shared" si="301"/>
        <v>Base</v>
      </c>
      <c r="BS1453" s="1" t="str">
        <f t="shared" si="302"/>
        <v/>
      </c>
      <c r="BT1453" s="3">
        <f t="shared" si="303"/>
        <v>1</v>
      </c>
      <c r="BU1453" s="11">
        <f t="shared" si="304"/>
        <v>-0.94</v>
      </c>
      <c r="BV1453" s="11">
        <f t="shared" si="305"/>
        <v>-0.88</v>
      </c>
      <c r="BW1453" s="11">
        <f t="shared" si="306"/>
        <v>0</v>
      </c>
      <c r="BX1453" s="9">
        <f t="shared" si="307"/>
        <v>-0.94</v>
      </c>
      <c r="BY1453" s="9">
        <f t="shared" si="308"/>
        <v>-0.88</v>
      </c>
      <c r="BZ1453" s="9">
        <f t="shared" si="309"/>
        <v>2</v>
      </c>
    </row>
    <row r="1454" spans="1:78" ht="15.5" x14ac:dyDescent="0.35">
      <c r="A1454"/>
      <c r="B1454"/>
      <c r="C1454"/>
      <c r="D1454"/>
      <c r="E1454"/>
      <c r="F1454"/>
      <c r="G1454"/>
      <c r="H1454"/>
      <c r="I1454"/>
      <c r="J1454"/>
      <c r="K1454"/>
      <c r="L1454"/>
      <c r="M1454"/>
      <c r="N1454"/>
      <c r="O1454"/>
      <c r="P1454"/>
      <c r="Q1454"/>
      <c r="R1454"/>
      <c r="S1454"/>
      <c r="T1454"/>
      <c r="U1454"/>
      <c r="V1454"/>
      <c r="W1454"/>
      <c r="X1454"/>
      <c r="Y1454"/>
      <c r="Z1454"/>
      <c r="AA1454"/>
      <c r="AB1454"/>
      <c r="AC1454"/>
      <c r="AD1454"/>
      <c r="AE1454"/>
      <c r="AF1454"/>
      <c r="AG1454"/>
      <c r="AH1454"/>
      <c r="AI1454"/>
      <c r="AJ1454"/>
      <c r="AK1454"/>
      <c r="AL1454"/>
      <c r="AM1454"/>
      <c r="AN1454"/>
      <c r="AO1454"/>
      <c r="AP1454"/>
      <c r="AQ1454"/>
      <c r="AR1454"/>
      <c r="AS1454"/>
      <c r="AT1454" s="12">
        <f>VLOOKUP($BR1454,Tables!$D$14:$I$27,2,FALSE)*W1454</f>
        <v>0</v>
      </c>
      <c r="AU1454" s="12">
        <f>VLOOKUP($BR1454,Tables!$D$14:$I$24,3,FALSE)</f>
        <v>0</v>
      </c>
      <c r="AV1454" s="12">
        <f>VLOOKUP($BR1454,Tables!$D$14:$I$24,4,FALSE)*W1454</f>
        <v>0</v>
      </c>
      <c r="AW1454" s="12">
        <f>VLOOKUP($BR1454,Tables!$D$14:$I$24,5,FALSE)*W1454</f>
        <v>0</v>
      </c>
      <c r="AX1454">
        <f>IF(ISERROR(VLOOKUP(V1454,Tables!$A$2:$B$27,2,FALSE))=TRUE,0,VLOOKUP(V1454,Tables!$A$2:$B$27,2,FALSE))*VLOOKUP(BR1454,Tables!$D$14:$J$24,7,FALSE)</f>
        <v>0</v>
      </c>
      <c r="AY1454">
        <f>IF(ISERROR(VLOOKUP(BS1454,Tables!$A$2:$B$31,2,FALSE))=TRUE,0,VLOOKUP(BS1454,Tables!$A$2:$B$31,2,FALSE))</f>
        <v>0</v>
      </c>
      <c r="AZ1454" s="12">
        <f>VLOOKUP($BR1454,Tables!$D$14:$K$24,8,FALSE)</f>
        <v>0</v>
      </c>
      <c r="BA1454" s="12">
        <f>IF(OR(BR1454="T150",BR1454="HYBT150"),W1454*Tables!$L$23,0)</f>
        <v>0</v>
      </c>
      <c r="BB1454" s="12">
        <f>IF(OR(BR1454="T200",BR1454="HYBT200"),W1454*Tables!$E$24,0)</f>
        <v>0</v>
      </c>
      <c r="BC1454" s="14">
        <f t="shared" si="300"/>
        <v>0</v>
      </c>
      <c r="BD1454" s="55" t="str">
        <f t="shared" si="312"/>
        <v/>
      </c>
      <c r="BE1454" s="55" t="str">
        <f t="shared" si="312"/>
        <v/>
      </c>
      <c r="BF1454" s="55" t="str">
        <f t="shared" si="312"/>
        <v/>
      </c>
      <c r="BG1454" s="55" t="str">
        <f t="shared" si="312"/>
        <v/>
      </c>
      <c r="BH1454" s="55" t="str">
        <f t="shared" si="312"/>
        <v/>
      </c>
      <c r="BI1454" s="55" t="str">
        <f t="shared" si="312"/>
        <v/>
      </c>
      <c r="BJ1454" s="55" t="str">
        <f t="shared" si="312"/>
        <v/>
      </c>
      <c r="BK1454" s="55" t="str">
        <f t="shared" si="312"/>
        <v/>
      </c>
      <c r="BL1454" s="55" t="str">
        <f t="shared" si="312"/>
        <v/>
      </c>
      <c r="BM1454" s="55" t="str">
        <f t="shared" si="312"/>
        <v/>
      </c>
      <c r="BN1454" s="55" t="str">
        <f t="shared" si="312"/>
        <v/>
      </c>
      <c r="BO1454" s="55" t="str">
        <f t="shared" si="312"/>
        <v/>
      </c>
      <c r="BP1454" s="55" t="str">
        <f t="shared" si="312"/>
        <v/>
      </c>
      <c r="BQ1454" s="55" t="str">
        <f t="shared" si="312"/>
        <v/>
      </c>
      <c r="BR1454" s="1" t="str">
        <f t="shared" si="301"/>
        <v>Base</v>
      </c>
      <c r="BS1454" s="1" t="str">
        <f t="shared" si="302"/>
        <v/>
      </c>
      <c r="BT1454" s="3">
        <f t="shared" si="303"/>
        <v>1</v>
      </c>
      <c r="BU1454" s="11">
        <f t="shared" si="304"/>
        <v>-0.94</v>
      </c>
      <c r="BV1454" s="11">
        <f t="shared" si="305"/>
        <v>-0.88</v>
      </c>
      <c r="BW1454" s="11">
        <f t="shared" si="306"/>
        <v>0</v>
      </c>
      <c r="BX1454" s="9">
        <f t="shared" si="307"/>
        <v>-0.94</v>
      </c>
      <c r="BY1454" s="9">
        <f t="shared" si="308"/>
        <v>-0.88</v>
      </c>
      <c r="BZ1454" s="9">
        <f t="shared" si="309"/>
        <v>2</v>
      </c>
    </row>
    <row r="1455" spans="1:78" ht="15.5" x14ac:dyDescent="0.35">
      <c r="A1455"/>
      <c r="B1455"/>
      <c r="C1455"/>
      <c r="D1455"/>
      <c r="E1455"/>
      <c r="F1455"/>
      <c r="G1455"/>
      <c r="H1455"/>
      <c r="I1455"/>
      <c r="J1455"/>
      <c r="K1455"/>
      <c r="L1455"/>
      <c r="M1455"/>
      <c r="N1455"/>
      <c r="O1455"/>
      <c r="P1455"/>
      <c r="Q1455"/>
      <c r="R1455"/>
      <c r="S1455"/>
      <c r="T1455"/>
      <c r="U1455"/>
      <c r="V1455"/>
      <c r="W1455"/>
      <c r="X1455"/>
      <c r="Y1455"/>
      <c r="Z1455"/>
      <c r="AA1455"/>
      <c r="AB1455"/>
      <c r="AC1455"/>
      <c r="AD1455"/>
      <c r="AE1455"/>
      <c r="AF1455"/>
      <c r="AG1455"/>
      <c r="AH1455"/>
      <c r="AI1455"/>
      <c r="AJ1455"/>
      <c r="AK1455"/>
      <c r="AL1455"/>
      <c r="AM1455"/>
      <c r="AN1455"/>
      <c r="AO1455"/>
      <c r="AP1455"/>
      <c r="AQ1455"/>
      <c r="AR1455"/>
      <c r="AS1455"/>
      <c r="AT1455" s="12">
        <f>VLOOKUP($BR1455,Tables!$D$14:$I$27,2,FALSE)*W1455</f>
        <v>0</v>
      </c>
      <c r="AU1455" s="12">
        <f>VLOOKUP($BR1455,Tables!$D$14:$I$24,3,FALSE)</f>
        <v>0</v>
      </c>
      <c r="AV1455" s="12">
        <f>VLOOKUP($BR1455,Tables!$D$14:$I$24,4,FALSE)*W1455</f>
        <v>0</v>
      </c>
      <c r="AW1455" s="12">
        <f>VLOOKUP($BR1455,Tables!$D$14:$I$24,5,FALSE)*W1455</f>
        <v>0</v>
      </c>
      <c r="AX1455">
        <f>IF(ISERROR(VLOOKUP(V1455,Tables!$A$2:$B$27,2,FALSE))=TRUE,0,VLOOKUP(V1455,Tables!$A$2:$B$27,2,FALSE))*VLOOKUP(BR1455,Tables!$D$14:$J$24,7,FALSE)</f>
        <v>0</v>
      </c>
      <c r="AY1455">
        <f>IF(ISERROR(VLOOKUP(BS1455,Tables!$A$2:$B$31,2,FALSE))=TRUE,0,VLOOKUP(BS1455,Tables!$A$2:$B$31,2,FALSE))</f>
        <v>0</v>
      </c>
      <c r="AZ1455" s="12">
        <f>VLOOKUP($BR1455,Tables!$D$14:$K$24,8,FALSE)</f>
        <v>0</v>
      </c>
      <c r="BA1455" s="12">
        <f>IF(OR(BR1455="T150",BR1455="HYBT150"),W1455*Tables!$L$23,0)</f>
        <v>0</v>
      </c>
      <c r="BB1455" s="12">
        <f>IF(OR(BR1455="T200",BR1455="HYBT200"),W1455*Tables!$E$24,0)</f>
        <v>0</v>
      </c>
      <c r="BC1455" s="14">
        <f t="shared" si="300"/>
        <v>0</v>
      </c>
      <c r="BD1455" s="55" t="str">
        <f t="shared" si="312"/>
        <v/>
      </c>
      <c r="BE1455" s="55" t="str">
        <f t="shared" si="312"/>
        <v/>
      </c>
      <c r="BF1455" s="55" t="str">
        <f t="shared" si="312"/>
        <v/>
      </c>
      <c r="BG1455" s="55" t="str">
        <f t="shared" si="312"/>
        <v/>
      </c>
      <c r="BH1455" s="55" t="str">
        <f t="shared" si="312"/>
        <v/>
      </c>
      <c r="BI1455" s="55" t="str">
        <f t="shared" si="312"/>
        <v/>
      </c>
      <c r="BJ1455" s="55" t="str">
        <f t="shared" si="312"/>
        <v/>
      </c>
      <c r="BK1455" s="55" t="str">
        <f t="shared" si="312"/>
        <v/>
      </c>
      <c r="BL1455" s="55" t="str">
        <f t="shared" si="312"/>
        <v/>
      </c>
      <c r="BM1455" s="55" t="str">
        <f t="shared" si="312"/>
        <v/>
      </c>
      <c r="BN1455" s="55" t="str">
        <f t="shared" si="312"/>
        <v/>
      </c>
      <c r="BO1455" s="55" t="str">
        <f t="shared" si="312"/>
        <v/>
      </c>
      <c r="BP1455" s="55" t="str">
        <f t="shared" si="312"/>
        <v/>
      </c>
      <c r="BQ1455" s="55" t="str">
        <f t="shared" si="312"/>
        <v/>
      </c>
      <c r="BR1455" s="1" t="str">
        <f t="shared" si="301"/>
        <v>Base</v>
      </c>
      <c r="BS1455" s="1" t="str">
        <f t="shared" si="302"/>
        <v/>
      </c>
      <c r="BT1455" s="3">
        <f t="shared" si="303"/>
        <v>1</v>
      </c>
      <c r="BU1455" s="11">
        <f t="shared" si="304"/>
        <v>-0.94</v>
      </c>
      <c r="BV1455" s="11">
        <f t="shared" si="305"/>
        <v>-0.88</v>
      </c>
      <c r="BW1455" s="11">
        <f t="shared" si="306"/>
        <v>0</v>
      </c>
      <c r="BX1455" s="9">
        <f t="shared" si="307"/>
        <v>-0.94</v>
      </c>
      <c r="BY1455" s="9">
        <f t="shared" si="308"/>
        <v>-0.88</v>
      </c>
      <c r="BZ1455" s="9">
        <f t="shared" si="309"/>
        <v>2</v>
      </c>
    </row>
    <row r="1456" spans="1:78" ht="15.5" x14ac:dyDescent="0.35">
      <c r="A1456"/>
      <c r="B1456"/>
      <c r="C1456"/>
      <c r="D1456"/>
      <c r="E1456"/>
      <c r="F1456"/>
      <c r="G1456"/>
      <c r="H1456"/>
      <c r="I1456"/>
      <c r="J1456"/>
      <c r="K1456"/>
      <c r="L1456"/>
      <c r="M1456"/>
      <c r="N1456"/>
      <c r="O1456"/>
      <c r="P1456"/>
      <c r="Q1456"/>
      <c r="R1456"/>
      <c r="S1456"/>
      <c r="T1456"/>
      <c r="U1456"/>
      <c r="V1456"/>
      <c r="W1456"/>
      <c r="X1456"/>
      <c r="Y1456"/>
      <c r="Z1456"/>
      <c r="AA1456"/>
      <c r="AB1456"/>
      <c r="AC1456"/>
      <c r="AD1456"/>
      <c r="AE1456"/>
      <c r="AF1456"/>
      <c r="AG1456"/>
      <c r="AH1456"/>
      <c r="AI1456"/>
      <c r="AJ1456"/>
      <c r="AK1456"/>
      <c r="AL1456"/>
      <c r="AM1456"/>
      <c r="AN1456"/>
      <c r="AO1456"/>
      <c r="AP1456"/>
      <c r="AQ1456"/>
      <c r="AR1456"/>
      <c r="AS1456"/>
      <c r="AT1456" s="12">
        <f>VLOOKUP($BR1456,Tables!$D$14:$I$27,2,FALSE)*W1456</f>
        <v>0</v>
      </c>
      <c r="AU1456" s="12">
        <f>VLOOKUP($BR1456,Tables!$D$14:$I$24,3,FALSE)</f>
        <v>0</v>
      </c>
      <c r="AV1456" s="12">
        <f>VLOOKUP($BR1456,Tables!$D$14:$I$24,4,FALSE)*W1456</f>
        <v>0</v>
      </c>
      <c r="AW1456" s="12">
        <f>VLOOKUP($BR1456,Tables!$D$14:$I$24,5,FALSE)*W1456</f>
        <v>0</v>
      </c>
      <c r="AX1456">
        <f>IF(ISERROR(VLOOKUP(V1456,Tables!$A$2:$B$27,2,FALSE))=TRUE,0,VLOOKUP(V1456,Tables!$A$2:$B$27,2,FALSE))*VLOOKUP(BR1456,Tables!$D$14:$J$24,7,FALSE)</f>
        <v>0</v>
      </c>
      <c r="AY1456">
        <f>IF(ISERROR(VLOOKUP(BS1456,Tables!$A$2:$B$31,2,FALSE))=TRUE,0,VLOOKUP(BS1456,Tables!$A$2:$B$31,2,FALSE))</f>
        <v>0</v>
      </c>
      <c r="AZ1456" s="12">
        <f>VLOOKUP($BR1456,Tables!$D$14:$K$24,8,FALSE)</f>
        <v>0</v>
      </c>
      <c r="BA1456" s="12">
        <f>IF(OR(BR1456="T150",BR1456="HYBT150"),W1456*Tables!$L$23,0)</f>
        <v>0</v>
      </c>
      <c r="BB1456" s="12">
        <f>IF(OR(BR1456="T200",BR1456="HYBT200"),W1456*Tables!$E$24,0)</f>
        <v>0</v>
      </c>
      <c r="BC1456" s="14">
        <f t="shared" si="300"/>
        <v>0</v>
      </c>
      <c r="BD1456" s="55" t="str">
        <f t="shared" si="312"/>
        <v/>
      </c>
      <c r="BE1456" s="55" t="str">
        <f t="shared" si="312"/>
        <v/>
      </c>
      <c r="BF1456" s="55" t="str">
        <f t="shared" si="312"/>
        <v/>
      </c>
      <c r="BG1456" s="55" t="str">
        <f t="shared" si="312"/>
        <v/>
      </c>
      <c r="BH1456" s="55" t="str">
        <f t="shared" si="312"/>
        <v/>
      </c>
      <c r="BI1456" s="55" t="str">
        <f t="shared" si="312"/>
        <v/>
      </c>
      <c r="BJ1456" s="55" t="str">
        <f t="shared" si="312"/>
        <v/>
      </c>
      <c r="BK1456" s="55" t="str">
        <f t="shared" si="312"/>
        <v/>
      </c>
      <c r="BL1456" s="55" t="str">
        <f t="shared" si="312"/>
        <v/>
      </c>
      <c r="BM1456" s="55" t="str">
        <f t="shared" si="312"/>
        <v/>
      </c>
      <c r="BN1456" s="55" t="str">
        <f t="shared" si="312"/>
        <v/>
      </c>
      <c r="BO1456" s="55" t="str">
        <f t="shared" si="312"/>
        <v/>
      </c>
      <c r="BP1456" s="55" t="str">
        <f t="shared" si="312"/>
        <v/>
      </c>
      <c r="BQ1456" s="55" t="str">
        <f t="shared" si="312"/>
        <v/>
      </c>
      <c r="BR1456" s="1" t="str">
        <f t="shared" si="301"/>
        <v>Base</v>
      </c>
      <c r="BS1456" s="1" t="str">
        <f t="shared" si="302"/>
        <v/>
      </c>
      <c r="BT1456" s="3">
        <f t="shared" si="303"/>
        <v>1</v>
      </c>
      <c r="BU1456" s="11">
        <f t="shared" si="304"/>
        <v>-0.94</v>
      </c>
      <c r="BV1456" s="11">
        <f t="shared" si="305"/>
        <v>-0.88</v>
      </c>
      <c r="BW1456" s="11">
        <f t="shared" si="306"/>
        <v>0</v>
      </c>
      <c r="BX1456" s="9">
        <f t="shared" si="307"/>
        <v>-0.94</v>
      </c>
      <c r="BY1456" s="9">
        <f t="shared" si="308"/>
        <v>-0.88</v>
      </c>
      <c r="BZ1456" s="9">
        <f t="shared" si="309"/>
        <v>2</v>
      </c>
    </row>
    <row r="1457" spans="1:78" ht="15.5" x14ac:dyDescent="0.35">
      <c r="A1457"/>
      <c r="B1457"/>
      <c r="C1457"/>
      <c r="D1457"/>
      <c r="E1457"/>
      <c r="F1457"/>
      <c r="G1457"/>
      <c r="H1457"/>
      <c r="I1457"/>
      <c r="J1457"/>
      <c r="K1457"/>
      <c r="L1457"/>
      <c r="M1457"/>
      <c r="N1457"/>
      <c r="O1457"/>
      <c r="P1457"/>
      <c r="Q1457"/>
      <c r="R1457"/>
      <c r="S1457"/>
      <c r="T1457"/>
      <c r="U1457"/>
      <c r="V1457"/>
      <c r="W1457"/>
      <c r="X1457"/>
      <c r="Y1457"/>
      <c r="Z1457"/>
      <c r="AA1457"/>
      <c r="AB1457"/>
      <c r="AC1457"/>
      <c r="AD1457"/>
      <c r="AE1457"/>
      <c r="AF1457"/>
      <c r="AG1457"/>
      <c r="AH1457"/>
      <c r="AI1457"/>
      <c r="AJ1457"/>
      <c r="AK1457"/>
      <c r="AL1457"/>
      <c r="AM1457"/>
      <c r="AN1457"/>
      <c r="AO1457"/>
      <c r="AP1457"/>
      <c r="AQ1457"/>
      <c r="AR1457"/>
      <c r="AS1457"/>
      <c r="AT1457" s="12">
        <f>VLOOKUP($BR1457,Tables!$D$14:$I$27,2,FALSE)*W1457</f>
        <v>0</v>
      </c>
      <c r="AU1457" s="12">
        <f>VLOOKUP($BR1457,Tables!$D$14:$I$24,3,FALSE)</f>
        <v>0</v>
      </c>
      <c r="AV1457" s="12">
        <f>VLOOKUP($BR1457,Tables!$D$14:$I$24,4,FALSE)*W1457</f>
        <v>0</v>
      </c>
      <c r="AW1457" s="12">
        <f>VLOOKUP($BR1457,Tables!$D$14:$I$24,5,FALSE)*W1457</f>
        <v>0</v>
      </c>
      <c r="AX1457">
        <f>IF(ISERROR(VLOOKUP(V1457,Tables!$A$2:$B$27,2,FALSE))=TRUE,0,VLOOKUP(V1457,Tables!$A$2:$B$27,2,FALSE))*VLOOKUP(BR1457,Tables!$D$14:$J$24,7,FALSE)</f>
        <v>0</v>
      </c>
      <c r="AY1457">
        <f>IF(ISERROR(VLOOKUP(BS1457,Tables!$A$2:$B$31,2,FALSE))=TRUE,0,VLOOKUP(BS1457,Tables!$A$2:$B$31,2,FALSE))</f>
        <v>0</v>
      </c>
      <c r="AZ1457" s="12">
        <f>VLOOKUP($BR1457,Tables!$D$14:$K$24,8,FALSE)</f>
        <v>0</v>
      </c>
      <c r="BA1457" s="12">
        <f>IF(OR(BR1457="T150",BR1457="HYBT150"),W1457*Tables!$L$23,0)</f>
        <v>0</v>
      </c>
      <c r="BB1457" s="12">
        <f>IF(OR(BR1457="T200",BR1457="HYBT200"),W1457*Tables!$E$24,0)</f>
        <v>0</v>
      </c>
      <c r="BC1457" s="14">
        <f t="shared" si="300"/>
        <v>0</v>
      </c>
      <c r="BD1457" s="55" t="str">
        <f t="shared" si="312"/>
        <v/>
      </c>
      <c r="BE1457" s="55" t="str">
        <f t="shared" si="312"/>
        <v/>
      </c>
      <c r="BF1457" s="55" t="str">
        <f t="shared" si="312"/>
        <v/>
      </c>
      <c r="BG1457" s="55" t="str">
        <f t="shared" si="312"/>
        <v/>
      </c>
      <c r="BH1457" s="55" t="str">
        <f t="shared" si="312"/>
        <v/>
      </c>
      <c r="BI1457" s="55" t="str">
        <f t="shared" si="312"/>
        <v/>
      </c>
      <c r="BJ1457" s="55" t="str">
        <f t="shared" si="312"/>
        <v/>
      </c>
      <c r="BK1457" s="55" t="str">
        <f t="shared" si="312"/>
        <v/>
      </c>
      <c r="BL1457" s="55" t="str">
        <f t="shared" si="312"/>
        <v/>
      </c>
      <c r="BM1457" s="55" t="str">
        <f t="shared" si="312"/>
        <v/>
      </c>
      <c r="BN1457" s="55" t="str">
        <f t="shared" si="312"/>
        <v/>
      </c>
      <c r="BO1457" s="55" t="str">
        <f t="shared" si="312"/>
        <v/>
      </c>
      <c r="BP1457" s="55" t="str">
        <f t="shared" si="312"/>
        <v/>
      </c>
      <c r="BQ1457" s="55" t="str">
        <f t="shared" si="312"/>
        <v/>
      </c>
      <c r="BR1457" s="1" t="str">
        <f t="shared" si="301"/>
        <v>Base</v>
      </c>
      <c r="BS1457" s="1" t="str">
        <f t="shared" si="302"/>
        <v/>
      </c>
      <c r="BT1457" s="3">
        <f t="shared" si="303"/>
        <v>1</v>
      </c>
      <c r="BU1457" s="11">
        <f t="shared" si="304"/>
        <v>-0.94</v>
      </c>
      <c r="BV1457" s="11">
        <f t="shared" si="305"/>
        <v>-0.88</v>
      </c>
      <c r="BW1457" s="11">
        <f t="shared" si="306"/>
        <v>0</v>
      </c>
      <c r="BX1457" s="9">
        <f t="shared" si="307"/>
        <v>-0.94</v>
      </c>
      <c r="BY1457" s="9">
        <f t="shared" si="308"/>
        <v>-0.88</v>
      </c>
      <c r="BZ1457" s="9">
        <f t="shared" si="309"/>
        <v>2</v>
      </c>
    </row>
    <row r="1458" spans="1:78" ht="15.5" x14ac:dyDescent="0.35">
      <c r="A1458"/>
      <c r="B1458"/>
      <c r="C1458"/>
      <c r="D1458"/>
      <c r="E1458"/>
      <c r="F1458"/>
      <c r="G1458"/>
      <c r="H1458"/>
      <c r="I1458"/>
      <c r="J1458"/>
      <c r="K1458"/>
      <c r="L1458"/>
      <c r="M1458"/>
      <c r="N1458"/>
      <c r="O1458"/>
      <c r="P1458"/>
      <c r="Q1458"/>
      <c r="R1458"/>
      <c r="S1458"/>
      <c r="T1458"/>
      <c r="U1458"/>
      <c r="V1458"/>
      <c r="W1458"/>
      <c r="X1458"/>
      <c r="Y1458"/>
      <c r="Z1458"/>
      <c r="AA1458"/>
      <c r="AB1458"/>
      <c r="AC1458"/>
      <c r="AD1458"/>
      <c r="AE1458"/>
      <c r="AF1458"/>
      <c r="AG1458"/>
      <c r="AH1458"/>
      <c r="AI1458"/>
      <c r="AJ1458"/>
      <c r="AK1458"/>
      <c r="AL1458"/>
      <c r="AM1458"/>
      <c r="AN1458"/>
      <c r="AO1458"/>
      <c r="AP1458"/>
      <c r="AQ1458"/>
      <c r="AR1458"/>
      <c r="AS1458"/>
      <c r="AT1458" s="12">
        <f>VLOOKUP($BR1458,Tables!$D$14:$I$27,2,FALSE)*W1458</f>
        <v>0</v>
      </c>
      <c r="AU1458" s="12">
        <f>VLOOKUP($BR1458,Tables!$D$14:$I$24,3,FALSE)</f>
        <v>0</v>
      </c>
      <c r="AV1458" s="12">
        <f>VLOOKUP($BR1458,Tables!$D$14:$I$24,4,FALSE)*W1458</f>
        <v>0</v>
      </c>
      <c r="AW1458" s="12">
        <f>VLOOKUP($BR1458,Tables!$D$14:$I$24,5,FALSE)*W1458</f>
        <v>0</v>
      </c>
      <c r="AX1458">
        <f>IF(ISERROR(VLOOKUP(V1458,Tables!$A$2:$B$27,2,FALSE))=TRUE,0,VLOOKUP(V1458,Tables!$A$2:$B$27,2,FALSE))*VLOOKUP(BR1458,Tables!$D$14:$J$24,7,FALSE)</f>
        <v>0</v>
      </c>
      <c r="AY1458">
        <f>IF(ISERROR(VLOOKUP(BS1458,Tables!$A$2:$B$31,2,FALSE))=TRUE,0,VLOOKUP(BS1458,Tables!$A$2:$B$31,2,FALSE))</f>
        <v>0</v>
      </c>
      <c r="AZ1458" s="12">
        <f>VLOOKUP($BR1458,Tables!$D$14:$K$24,8,FALSE)</f>
        <v>0</v>
      </c>
      <c r="BA1458" s="12">
        <f>IF(OR(BR1458="T150",BR1458="HYBT150"),W1458*Tables!$L$23,0)</f>
        <v>0</v>
      </c>
      <c r="BB1458" s="12">
        <f>IF(OR(BR1458="T200",BR1458="HYBT200"),W1458*Tables!$E$24,0)</f>
        <v>0</v>
      </c>
      <c r="BC1458" s="14">
        <f t="shared" si="300"/>
        <v>0</v>
      </c>
      <c r="BD1458" s="55" t="str">
        <f t="shared" si="312"/>
        <v/>
      </c>
      <c r="BE1458" s="55" t="str">
        <f t="shared" si="312"/>
        <v/>
      </c>
      <c r="BF1458" s="55" t="str">
        <f t="shared" si="312"/>
        <v/>
      </c>
      <c r="BG1458" s="55" t="str">
        <f t="shared" si="312"/>
        <v/>
      </c>
      <c r="BH1458" s="55" t="str">
        <f t="shared" si="312"/>
        <v/>
      </c>
      <c r="BI1458" s="55" t="str">
        <f t="shared" si="312"/>
        <v/>
      </c>
      <c r="BJ1458" s="55" t="str">
        <f t="shared" si="312"/>
        <v/>
      </c>
      <c r="BK1458" s="55" t="str">
        <f t="shared" si="312"/>
        <v/>
      </c>
      <c r="BL1458" s="55" t="str">
        <f t="shared" si="312"/>
        <v/>
      </c>
      <c r="BM1458" s="55" t="str">
        <f t="shared" si="312"/>
        <v/>
      </c>
      <c r="BN1458" s="55" t="str">
        <f t="shared" si="312"/>
        <v/>
      </c>
      <c r="BO1458" s="55" t="str">
        <f t="shared" si="312"/>
        <v/>
      </c>
      <c r="BP1458" s="55" t="str">
        <f t="shared" si="312"/>
        <v/>
      </c>
      <c r="BQ1458" s="55" t="str">
        <f t="shared" si="312"/>
        <v/>
      </c>
      <c r="BR1458" s="1" t="str">
        <f t="shared" si="301"/>
        <v>Base</v>
      </c>
      <c r="BS1458" s="1" t="str">
        <f t="shared" si="302"/>
        <v/>
      </c>
      <c r="BT1458" s="3">
        <f t="shared" si="303"/>
        <v>1</v>
      </c>
      <c r="BU1458" s="11">
        <f t="shared" si="304"/>
        <v>-0.94</v>
      </c>
      <c r="BV1458" s="11">
        <f t="shared" si="305"/>
        <v>-0.88</v>
      </c>
      <c r="BW1458" s="11">
        <f t="shared" si="306"/>
        <v>0</v>
      </c>
      <c r="BX1458" s="9">
        <f t="shared" si="307"/>
        <v>-0.94</v>
      </c>
      <c r="BY1458" s="9">
        <f t="shared" si="308"/>
        <v>-0.88</v>
      </c>
      <c r="BZ1458" s="9">
        <f t="shared" si="309"/>
        <v>2</v>
      </c>
    </row>
    <row r="1459" spans="1:78" ht="15.5" x14ac:dyDescent="0.35">
      <c r="A1459"/>
      <c r="B1459"/>
      <c r="C1459"/>
      <c r="D1459"/>
      <c r="E1459"/>
      <c r="F1459"/>
      <c r="G1459"/>
      <c r="H1459"/>
      <c r="I1459"/>
      <c r="J1459"/>
      <c r="K1459"/>
      <c r="L1459"/>
      <c r="M1459"/>
      <c r="N1459"/>
      <c r="O1459"/>
      <c r="P1459"/>
      <c r="Q1459"/>
      <c r="R1459"/>
      <c r="S1459"/>
      <c r="T1459"/>
      <c r="U1459"/>
      <c r="V1459"/>
      <c r="W1459"/>
      <c r="X1459"/>
      <c r="Y1459"/>
      <c r="Z1459"/>
      <c r="AA1459"/>
      <c r="AB1459"/>
      <c r="AC1459"/>
      <c r="AD1459"/>
      <c r="AE1459"/>
      <c r="AF1459"/>
      <c r="AG1459"/>
      <c r="AH1459"/>
      <c r="AI1459"/>
      <c r="AJ1459"/>
      <c r="AK1459"/>
      <c r="AL1459"/>
      <c r="AM1459"/>
      <c r="AN1459"/>
      <c r="AO1459"/>
      <c r="AP1459"/>
      <c r="AQ1459"/>
      <c r="AR1459"/>
      <c r="AS1459"/>
      <c r="AT1459" s="12">
        <f>VLOOKUP($BR1459,Tables!$D$14:$I$27,2,FALSE)*W1459</f>
        <v>0</v>
      </c>
      <c r="AU1459" s="12">
        <f>VLOOKUP($BR1459,Tables!$D$14:$I$24,3,FALSE)</f>
        <v>0</v>
      </c>
      <c r="AV1459" s="12">
        <f>VLOOKUP($BR1459,Tables!$D$14:$I$24,4,FALSE)*W1459</f>
        <v>0</v>
      </c>
      <c r="AW1459" s="12">
        <f>VLOOKUP($BR1459,Tables!$D$14:$I$24,5,FALSE)*W1459</f>
        <v>0</v>
      </c>
      <c r="AX1459">
        <f>IF(ISERROR(VLOOKUP(V1459,Tables!$A$2:$B$27,2,FALSE))=TRUE,0,VLOOKUP(V1459,Tables!$A$2:$B$27,2,FALSE))*VLOOKUP(BR1459,Tables!$D$14:$J$24,7,FALSE)</f>
        <v>0</v>
      </c>
      <c r="AY1459">
        <f>IF(ISERROR(VLOOKUP(BS1459,Tables!$A$2:$B$31,2,FALSE))=TRUE,0,VLOOKUP(BS1459,Tables!$A$2:$B$31,2,FALSE))</f>
        <v>0</v>
      </c>
      <c r="AZ1459" s="12">
        <f>VLOOKUP($BR1459,Tables!$D$14:$K$24,8,FALSE)</f>
        <v>0</v>
      </c>
      <c r="BA1459" s="12">
        <f>IF(OR(BR1459="T150",BR1459="HYBT150"),W1459*Tables!$L$23,0)</f>
        <v>0</v>
      </c>
      <c r="BB1459" s="12">
        <f>IF(OR(BR1459="T200",BR1459="HYBT200"),W1459*Tables!$E$24,0)</f>
        <v>0</v>
      </c>
      <c r="BC1459" s="14">
        <f t="shared" si="300"/>
        <v>0</v>
      </c>
      <c r="BD1459" s="55" t="str">
        <f t="shared" si="312"/>
        <v/>
      </c>
      <c r="BE1459" s="55" t="str">
        <f t="shared" si="312"/>
        <v/>
      </c>
      <c r="BF1459" s="55" t="str">
        <f t="shared" si="312"/>
        <v/>
      </c>
      <c r="BG1459" s="55" t="str">
        <f t="shared" si="312"/>
        <v/>
      </c>
      <c r="BH1459" s="55" t="str">
        <f t="shared" si="312"/>
        <v/>
      </c>
      <c r="BI1459" s="55" t="str">
        <f t="shared" si="312"/>
        <v/>
      </c>
      <c r="BJ1459" s="55" t="str">
        <f t="shared" si="312"/>
        <v/>
      </c>
      <c r="BK1459" s="55" t="str">
        <f t="shared" si="312"/>
        <v/>
      </c>
      <c r="BL1459" s="55" t="str">
        <f t="shared" si="312"/>
        <v/>
      </c>
      <c r="BM1459" s="55" t="str">
        <f t="shared" si="312"/>
        <v/>
      </c>
      <c r="BN1459" s="55" t="str">
        <f t="shared" si="312"/>
        <v/>
      </c>
      <c r="BO1459" s="55" t="str">
        <f t="shared" si="312"/>
        <v/>
      </c>
      <c r="BP1459" s="55" t="str">
        <f t="shared" si="312"/>
        <v/>
      </c>
      <c r="BQ1459" s="55" t="str">
        <f t="shared" si="312"/>
        <v/>
      </c>
      <c r="BR1459" s="1" t="str">
        <f t="shared" si="301"/>
        <v>Base</v>
      </c>
      <c r="BS1459" s="1" t="str">
        <f t="shared" si="302"/>
        <v/>
      </c>
      <c r="BT1459" s="3">
        <f t="shared" si="303"/>
        <v>1</v>
      </c>
      <c r="BU1459" s="11">
        <f t="shared" si="304"/>
        <v>-0.94</v>
      </c>
      <c r="BV1459" s="11">
        <f t="shared" si="305"/>
        <v>-0.88</v>
      </c>
      <c r="BW1459" s="11">
        <f t="shared" si="306"/>
        <v>0</v>
      </c>
      <c r="BX1459" s="9">
        <f t="shared" si="307"/>
        <v>-0.94</v>
      </c>
      <c r="BY1459" s="9">
        <f t="shared" si="308"/>
        <v>-0.88</v>
      </c>
      <c r="BZ1459" s="9">
        <f t="shared" si="309"/>
        <v>2</v>
      </c>
    </row>
    <row r="1460" spans="1:78" ht="15.5" x14ac:dyDescent="0.35">
      <c r="A1460"/>
      <c r="B1460"/>
      <c r="C1460"/>
      <c r="D1460"/>
      <c r="E1460"/>
      <c r="F1460"/>
      <c r="G1460"/>
      <c r="H1460"/>
      <c r="I1460"/>
      <c r="J1460"/>
      <c r="K1460"/>
      <c r="L1460"/>
      <c r="M1460"/>
      <c r="N1460"/>
      <c r="O1460"/>
      <c r="P1460"/>
      <c r="Q1460"/>
      <c r="R1460"/>
      <c r="S1460"/>
      <c r="T1460"/>
      <c r="U1460"/>
      <c r="V1460"/>
      <c r="W1460"/>
      <c r="X1460"/>
      <c r="Y1460"/>
      <c r="Z1460"/>
      <c r="AA1460"/>
      <c r="AB1460"/>
      <c r="AC1460"/>
      <c r="AD1460"/>
      <c r="AE1460"/>
      <c r="AF1460"/>
      <c r="AG1460"/>
      <c r="AH1460"/>
      <c r="AI1460"/>
      <c r="AJ1460"/>
      <c r="AK1460"/>
      <c r="AL1460"/>
      <c r="AM1460"/>
      <c r="AN1460"/>
      <c r="AO1460"/>
      <c r="AP1460"/>
      <c r="AQ1460"/>
      <c r="AR1460"/>
      <c r="AS1460"/>
      <c r="AT1460" s="12">
        <f>VLOOKUP($BR1460,Tables!$D$14:$I$27,2,FALSE)*W1460</f>
        <v>0</v>
      </c>
      <c r="AU1460" s="12">
        <f>VLOOKUP($BR1460,Tables!$D$14:$I$24,3,FALSE)</f>
        <v>0</v>
      </c>
      <c r="AV1460" s="12">
        <f>VLOOKUP($BR1460,Tables!$D$14:$I$24,4,FALSE)*W1460</f>
        <v>0</v>
      </c>
      <c r="AW1460" s="12">
        <f>VLOOKUP($BR1460,Tables!$D$14:$I$24,5,FALSE)*W1460</f>
        <v>0</v>
      </c>
      <c r="AX1460">
        <f>IF(ISERROR(VLOOKUP(V1460,Tables!$A$2:$B$27,2,FALSE))=TRUE,0,VLOOKUP(V1460,Tables!$A$2:$B$27,2,FALSE))*VLOOKUP(BR1460,Tables!$D$14:$J$24,7,FALSE)</f>
        <v>0</v>
      </c>
      <c r="AY1460">
        <f>IF(ISERROR(VLOOKUP(BS1460,Tables!$A$2:$B$31,2,FALSE))=TRUE,0,VLOOKUP(BS1460,Tables!$A$2:$B$31,2,FALSE))</f>
        <v>0</v>
      </c>
      <c r="AZ1460" s="12">
        <f>VLOOKUP($BR1460,Tables!$D$14:$K$24,8,FALSE)</f>
        <v>0</v>
      </c>
      <c r="BA1460" s="12">
        <f>IF(OR(BR1460="T150",BR1460="HYBT150"),W1460*Tables!$L$23,0)</f>
        <v>0</v>
      </c>
      <c r="BB1460" s="12">
        <f>IF(OR(BR1460="T200",BR1460="HYBT200"),W1460*Tables!$E$24,0)</f>
        <v>0</v>
      </c>
      <c r="BC1460" s="14">
        <f t="shared" si="300"/>
        <v>0</v>
      </c>
      <c r="BD1460" s="55" t="str">
        <f t="shared" si="312"/>
        <v/>
      </c>
      <c r="BE1460" s="55" t="str">
        <f t="shared" si="312"/>
        <v/>
      </c>
      <c r="BF1460" s="55" t="str">
        <f t="shared" si="312"/>
        <v/>
      </c>
      <c r="BG1460" s="55" t="str">
        <f t="shared" si="312"/>
        <v/>
      </c>
      <c r="BH1460" s="55" t="str">
        <f t="shared" si="312"/>
        <v/>
      </c>
      <c r="BI1460" s="55" t="str">
        <f t="shared" si="312"/>
        <v/>
      </c>
      <c r="BJ1460" s="55" t="str">
        <f t="shared" si="312"/>
        <v/>
      </c>
      <c r="BK1460" s="55" t="str">
        <f t="shared" si="312"/>
        <v/>
      </c>
      <c r="BL1460" s="55" t="str">
        <f t="shared" si="312"/>
        <v/>
      </c>
      <c r="BM1460" s="55" t="str">
        <f t="shared" si="312"/>
        <v/>
      </c>
      <c r="BN1460" s="55" t="str">
        <f t="shared" si="312"/>
        <v/>
      </c>
      <c r="BO1460" s="55" t="str">
        <f t="shared" si="312"/>
        <v/>
      </c>
      <c r="BP1460" s="55" t="str">
        <f t="shared" si="312"/>
        <v/>
      </c>
      <c r="BQ1460" s="55" t="str">
        <f t="shared" si="312"/>
        <v/>
      </c>
      <c r="BR1460" s="1" t="str">
        <f t="shared" si="301"/>
        <v>Base</v>
      </c>
      <c r="BS1460" s="1" t="str">
        <f t="shared" si="302"/>
        <v/>
      </c>
      <c r="BT1460" s="3">
        <f t="shared" si="303"/>
        <v>1</v>
      </c>
      <c r="BU1460" s="11">
        <f t="shared" si="304"/>
        <v>-0.94</v>
      </c>
      <c r="BV1460" s="11">
        <f t="shared" si="305"/>
        <v>-0.88</v>
      </c>
      <c r="BW1460" s="11">
        <f t="shared" si="306"/>
        <v>0</v>
      </c>
      <c r="BX1460" s="9">
        <f t="shared" si="307"/>
        <v>-0.94</v>
      </c>
      <c r="BY1460" s="9">
        <f t="shared" si="308"/>
        <v>-0.88</v>
      </c>
      <c r="BZ1460" s="9">
        <f t="shared" si="309"/>
        <v>2</v>
      </c>
    </row>
    <row r="1461" spans="1:78" ht="15.5" x14ac:dyDescent="0.35">
      <c r="A1461"/>
      <c r="B1461"/>
      <c r="C1461"/>
      <c r="D1461"/>
      <c r="E1461"/>
      <c r="F1461"/>
      <c r="G1461"/>
      <c r="H1461"/>
      <c r="I1461"/>
      <c r="J1461"/>
      <c r="K1461"/>
      <c r="L1461"/>
      <c r="M1461"/>
      <c r="N1461"/>
      <c r="O1461"/>
      <c r="P1461"/>
      <c r="Q1461"/>
      <c r="R1461"/>
      <c r="S1461"/>
      <c r="T1461"/>
      <c r="U1461"/>
      <c r="V1461"/>
      <c r="W1461"/>
      <c r="X1461"/>
      <c r="Y1461"/>
      <c r="Z1461"/>
      <c r="AA1461"/>
      <c r="AB1461"/>
      <c r="AC1461"/>
      <c r="AD1461"/>
      <c r="AE1461"/>
      <c r="AF1461"/>
      <c r="AG1461"/>
      <c r="AH1461"/>
      <c r="AI1461"/>
      <c r="AJ1461"/>
      <c r="AK1461"/>
      <c r="AL1461"/>
      <c r="AM1461"/>
      <c r="AN1461"/>
      <c r="AO1461"/>
      <c r="AP1461"/>
      <c r="AQ1461"/>
      <c r="AR1461"/>
      <c r="AS1461"/>
      <c r="AT1461" s="12">
        <f>VLOOKUP($BR1461,Tables!$D$14:$I$27,2,FALSE)*W1461</f>
        <v>0</v>
      </c>
      <c r="AU1461" s="12">
        <f>VLOOKUP($BR1461,Tables!$D$14:$I$24,3,FALSE)</f>
        <v>0</v>
      </c>
      <c r="AV1461" s="12">
        <f>VLOOKUP($BR1461,Tables!$D$14:$I$24,4,FALSE)*W1461</f>
        <v>0</v>
      </c>
      <c r="AW1461" s="12">
        <f>VLOOKUP($BR1461,Tables!$D$14:$I$24,5,FALSE)*W1461</f>
        <v>0</v>
      </c>
      <c r="AX1461">
        <f>IF(ISERROR(VLOOKUP(V1461,Tables!$A$2:$B$27,2,FALSE))=TRUE,0,VLOOKUP(V1461,Tables!$A$2:$B$27,2,FALSE))*VLOOKUP(BR1461,Tables!$D$14:$J$24,7,FALSE)</f>
        <v>0</v>
      </c>
      <c r="AY1461">
        <f>IF(ISERROR(VLOOKUP(BS1461,Tables!$A$2:$B$31,2,FALSE))=TRUE,0,VLOOKUP(BS1461,Tables!$A$2:$B$31,2,FALSE))</f>
        <v>0</v>
      </c>
      <c r="AZ1461" s="12">
        <f>VLOOKUP($BR1461,Tables!$D$14:$K$24,8,FALSE)</f>
        <v>0</v>
      </c>
      <c r="BA1461" s="12">
        <f>IF(OR(BR1461="T150",BR1461="HYBT150"),W1461*Tables!$L$23,0)</f>
        <v>0</v>
      </c>
      <c r="BB1461" s="12">
        <f>IF(OR(BR1461="T200",BR1461="HYBT200"),W1461*Tables!$E$24,0)</f>
        <v>0</v>
      </c>
      <c r="BC1461" s="14">
        <f t="shared" si="300"/>
        <v>0</v>
      </c>
      <c r="BD1461" s="55" t="str">
        <f t="shared" si="312"/>
        <v/>
      </c>
      <c r="BE1461" s="55" t="str">
        <f t="shared" si="312"/>
        <v/>
      </c>
      <c r="BF1461" s="55" t="str">
        <f t="shared" si="312"/>
        <v/>
      </c>
      <c r="BG1461" s="55" t="str">
        <f t="shared" si="312"/>
        <v/>
      </c>
      <c r="BH1461" s="55" t="str">
        <f t="shared" si="312"/>
        <v/>
      </c>
      <c r="BI1461" s="55" t="str">
        <f t="shared" si="312"/>
        <v/>
      </c>
      <c r="BJ1461" s="55" t="str">
        <f t="shared" si="312"/>
        <v/>
      </c>
      <c r="BK1461" s="55" t="str">
        <f t="shared" si="312"/>
        <v/>
      </c>
      <c r="BL1461" s="55" t="str">
        <f t="shared" si="312"/>
        <v/>
      </c>
      <c r="BM1461" s="55" t="str">
        <f t="shared" si="312"/>
        <v/>
      </c>
      <c r="BN1461" s="55" t="str">
        <f t="shared" si="312"/>
        <v/>
      </c>
      <c r="BO1461" s="55" t="str">
        <f t="shared" si="312"/>
        <v/>
      </c>
      <c r="BP1461" s="55" t="str">
        <f t="shared" si="312"/>
        <v/>
      </c>
      <c r="BQ1461" s="55" t="str">
        <f t="shared" si="312"/>
        <v/>
      </c>
      <c r="BR1461" s="1" t="str">
        <f t="shared" si="301"/>
        <v>Base</v>
      </c>
      <c r="BS1461" s="1" t="str">
        <f t="shared" si="302"/>
        <v/>
      </c>
      <c r="BT1461" s="3">
        <f t="shared" si="303"/>
        <v>1</v>
      </c>
      <c r="BU1461" s="11">
        <f t="shared" si="304"/>
        <v>-0.94</v>
      </c>
      <c r="BV1461" s="11">
        <f t="shared" si="305"/>
        <v>-0.88</v>
      </c>
      <c r="BW1461" s="11">
        <f t="shared" si="306"/>
        <v>0</v>
      </c>
      <c r="BX1461" s="9">
        <f t="shared" si="307"/>
        <v>-0.94</v>
      </c>
      <c r="BY1461" s="9">
        <f t="shared" si="308"/>
        <v>-0.88</v>
      </c>
      <c r="BZ1461" s="9">
        <f t="shared" si="309"/>
        <v>2</v>
      </c>
    </row>
    <row r="1462" spans="1:78" ht="15.5" x14ac:dyDescent="0.35">
      <c r="A1462"/>
      <c r="B1462"/>
      <c r="C1462"/>
      <c r="D1462"/>
      <c r="E1462"/>
      <c r="F1462"/>
      <c r="G1462"/>
      <c r="H1462"/>
      <c r="I1462"/>
      <c r="J1462"/>
      <c r="K1462"/>
      <c r="L1462"/>
      <c r="M1462"/>
      <c r="N1462"/>
      <c r="O1462"/>
      <c r="P1462"/>
      <c r="Q1462"/>
      <c r="R1462"/>
      <c r="S1462"/>
      <c r="T1462"/>
      <c r="U1462"/>
      <c r="V1462"/>
      <c r="W1462"/>
      <c r="X1462"/>
      <c r="Y1462"/>
      <c r="Z1462"/>
      <c r="AA1462"/>
      <c r="AB1462"/>
      <c r="AC1462"/>
      <c r="AD1462"/>
      <c r="AE1462"/>
      <c r="AF1462"/>
      <c r="AG1462"/>
      <c r="AH1462"/>
      <c r="AI1462"/>
      <c r="AJ1462"/>
      <c r="AK1462"/>
      <c r="AL1462"/>
      <c r="AM1462"/>
      <c r="AN1462"/>
      <c r="AO1462"/>
      <c r="AP1462"/>
      <c r="AQ1462"/>
      <c r="AR1462"/>
      <c r="AS1462"/>
      <c r="AT1462" s="12">
        <f>VLOOKUP($BR1462,Tables!$D$14:$I$27,2,FALSE)*W1462</f>
        <v>0</v>
      </c>
      <c r="AU1462" s="12">
        <f>VLOOKUP($BR1462,Tables!$D$14:$I$24,3,FALSE)</f>
        <v>0</v>
      </c>
      <c r="AV1462" s="12">
        <f>VLOOKUP($BR1462,Tables!$D$14:$I$24,4,FALSE)*W1462</f>
        <v>0</v>
      </c>
      <c r="AW1462" s="12">
        <f>VLOOKUP($BR1462,Tables!$D$14:$I$24,5,FALSE)*W1462</f>
        <v>0</v>
      </c>
      <c r="AX1462">
        <f>IF(ISERROR(VLOOKUP(V1462,Tables!$A$2:$B$27,2,FALSE))=TRUE,0,VLOOKUP(V1462,Tables!$A$2:$B$27,2,FALSE))*VLOOKUP(BR1462,Tables!$D$14:$J$24,7,FALSE)</f>
        <v>0</v>
      </c>
      <c r="AY1462">
        <f>IF(ISERROR(VLOOKUP(BS1462,Tables!$A$2:$B$31,2,FALSE))=TRUE,0,VLOOKUP(BS1462,Tables!$A$2:$B$31,2,FALSE))</f>
        <v>0</v>
      </c>
      <c r="AZ1462" s="12">
        <f>VLOOKUP($BR1462,Tables!$D$14:$K$24,8,FALSE)</f>
        <v>0</v>
      </c>
      <c r="BA1462" s="12">
        <f>IF(OR(BR1462="T150",BR1462="HYBT150"),W1462*Tables!$L$23,0)</f>
        <v>0</v>
      </c>
      <c r="BB1462" s="12">
        <f>IF(OR(BR1462="T200",BR1462="HYBT200"),W1462*Tables!$E$24,0)</f>
        <v>0</v>
      </c>
      <c r="BC1462" s="14">
        <f t="shared" si="300"/>
        <v>0</v>
      </c>
      <c r="BD1462" s="55" t="str">
        <f t="shared" si="312"/>
        <v/>
      </c>
      <c r="BE1462" s="55" t="str">
        <f t="shared" si="312"/>
        <v/>
      </c>
      <c r="BF1462" s="55" t="str">
        <f t="shared" si="312"/>
        <v/>
      </c>
      <c r="BG1462" s="55" t="str">
        <f t="shared" si="312"/>
        <v/>
      </c>
      <c r="BH1462" s="55" t="str">
        <f t="shared" si="312"/>
        <v/>
      </c>
      <c r="BI1462" s="55" t="str">
        <f t="shared" si="312"/>
        <v/>
      </c>
      <c r="BJ1462" s="55" t="str">
        <f t="shared" si="312"/>
        <v/>
      </c>
      <c r="BK1462" s="55" t="str">
        <f t="shared" si="312"/>
        <v/>
      </c>
      <c r="BL1462" s="55" t="str">
        <f t="shared" si="312"/>
        <v/>
      </c>
      <c r="BM1462" s="55" t="str">
        <f t="shared" si="312"/>
        <v/>
      </c>
      <c r="BN1462" s="55" t="str">
        <f t="shared" si="312"/>
        <v/>
      </c>
      <c r="BO1462" s="55" t="str">
        <f t="shared" si="312"/>
        <v/>
      </c>
      <c r="BP1462" s="55" t="str">
        <f t="shared" si="312"/>
        <v/>
      </c>
      <c r="BQ1462" s="55" t="str">
        <f t="shared" si="312"/>
        <v/>
      </c>
      <c r="BR1462" s="1" t="str">
        <f t="shared" si="301"/>
        <v>Base</v>
      </c>
      <c r="BS1462" s="1" t="str">
        <f t="shared" si="302"/>
        <v/>
      </c>
      <c r="BT1462" s="3">
        <f t="shared" si="303"/>
        <v>1</v>
      </c>
      <c r="BU1462" s="11">
        <f t="shared" si="304"/>
        <v>-0.94</v>
      </c>
      <c r="BV1462" s="11">
        <f t="shared" si="305"/>
        <v>-0.88</v>
      </c>
      <c r="BW1462" s="11">
        <f t="shared" si="306"/>
        <v>0</v>
      </c>
      <c r="BX1462" s="9">
        <f t="shared" si="307"/>
        <v>-0.94</v>
      </c>
      <c r="BY1462" s="9">
        <f t="shared" si="308"/>
        <v>-0.88</v>
      </c>
      <c r="BZ1462" s="9">
        <f t="shared" si="309"/>
        <v>2</v>
      </c>
    </row>
    <row r="1463" spans="1:78" ht="15.5" x14ac:dyDescent="0.35">
      <c r="A1463"/>
      <c r="B1463"/>
      <c r="C1463"/>
      <c r="D1463"/>
      <c r="E1463"/>
      <c r="F1463"/>
      <c r="G1463"/>
      <c r="H1463"/>
      <c r="I1463"/>
      <c r="J1463"/>
      <c r="K1463"/>
      <c r="L1463"/>
      <c r="M1463"/>
      <c r="N1463"/>
      <c r="O1463"/>
      <c r="P1463"/>
      <c r="Q1463"/>
      <c r="R1463"/>
      <c r="S1463"/>
      <c r="T1463"/>
      <c r="U1463"/>
      <c r="V1463"/>
      <c r="W1463"/>
      <c r="X1463"/>
      <c r="Y1463"/>
      <c r="Z1463"/>
      <c r="AA1463"/>
      <c r="AB1463"/>
      <c r="AC1463"/>
      <c r="AD1463"/>
      <c r="AE1463"/>
      <c r="AF1463"/>
      <c r="AG1463"/>
      <c r="AH1463"/>
      <c r="AI1463"/>
      <c r="AJ1463"/>
      <c r="AK1463"/>
      <c r="AL1463"/>
      <c r="AM1463"/>
      <c r="AN1463"/>
      <c r="AO1463"/>
      <c r="AP1463"/>
      <c r="AQ1463"/>
      <c r="AR1463"/>
      <c r="AS1463"/>
      <c r="AT1463" s="12">
        <f>VLOOKUP($BR1463,Tables!$D$14:$I$27,2,FALSE)*W1463</f>
        <v>0</v>
      </c>
      <c r="AU1463" s="12">
        <f>VLOOKUP($BR1463,Tables!$D$14:$I$24,3,FALSE)</f>
        <v>0</v>
      </c>
      <c r="AV1463" s="12">
        <f>VLOOKUP($BR1463,Tables!$D$14:$I$24,4,FALSE)*W1463</f>
        <v>0</v>
      </c>
      <c r="AW1463" s="12">
        <f>VLOOKUP($BR1463,Tables!$D$14:$I$24,5,FALSE)*W1463</f>
        <v>0</v>
      </c>
      <c r="AX1463">
        <f>IF(ISERROR(VLOOKUP(V1463,Tables!$A$2:$B$27,2,FALSE))=TRUE,0,VLOOKUP(V1463,Tables!$A$2:$B$27,2,FALSE))*VLOOKUP(BR1463,Tables!$D$14:$J$24,7,FALSE)</f>
        <v>0</v>
      </c>
      <c r="AY1463">
        <f>IF(ISERROR(VLOOKUP(BS1463,Tables!$A$2:$B$31,2,FALSE))=TRUE,0,VLOOKUP(BS1463,Tables!$A$2:$B$31,2,FALSE))</f>
        <v>0</v>
      </c>
      <c r="AZ1463" s="12">
        <f>VLOOKUP($BR1463,Tables!$D$14:$K$24,8,FALSE)</f>
        <v>0</v>
      </c>
      <c r="BA1463" s="12">
        <f>IF(OR(BR1463="T150",BR1463="HYBT150"),W1463*Tables!$L$23,0)</f>
        <v>0</v>
      </c>
      <c r="BB1463" s="12">
        <f>IF(OR(BR1463="T200",BR1463="HYBT200"),W1463*Tables!$E$24,0)</f>
        <v>0</v>
      </c>
      <c r="BC1463" s="14">
        <f t="shared" si="300"/>
        <v>0</v>
      </c>
      <c r="BD1463" s="55" t="str">
        <f t="shared" si="312"/>
        <v/>
      </c>
      <c r="BE1463" s="55" t="str">
        <f t="shared" si="312"/>
        <v/>
      </c>
      <c r="BF1463" s="55" t="str">
        <f t="shared" si="312"/>
        <v/>
      </c>
      <c r="BG1463" s="55" t="str">
        <f t="shared" si="312"/>
        <v/>
      </c>
      <c r="BH1463" s="55" t="str">
        <f t="shared" si="312"/>
        <v/>
      </c>
      <c r="BI1463" s="55" t="str">
        <f t="shared" si="312"/>
        <v/>
      </c>
      <c r="BJ1463" s="55" t="str">
        <f t="shared" si="312"/>
        <v/>
      </c>
      <c r="BK1463" s="55" t="str">
        <f t="shared" si="312"/>
        <v/>
      </c>
      <c r="BL1463" s="55" t="str">
        <f t="shared" si="312"/>
        <v/>
      </c>
      <c r="BM1463" s="55" t="str">
        <f t="shared" si="312"/>
        <v/>
      </c>
      <c r="BN1463" s="55" t="str">
        <f t="shared" si="312"/>
        <v/>
      </c>
      <c r="BO1463" s="55" t="str">
        <f t="shared" si="312"/>
        <v/>
      </c>
      <c r="BP1463" s="55" t="str">
        <f t="shared" si="312"/>
        <v/>
      </c>
      <c r="BQ1463" s="55" t="str">
        <f t="shared" si="312"/>
        <v/>
      </c>
      <c r="BR1463" s="1" t="str">
        <f t="shared" si="301"/>
        <v>Base</v>
      </c>
      <c r="BS1463" s="1" t="str">
        <f t="shared" si="302"/>
        <v/>
      </c>
      <c r="BT1463" s="3">
        <f t="shared" si="303"/>
        <v>1</v>
      </c>
      <c r="BU1463" s="11">
        <f t="shared" si="304"/>
        <v>-0.94</v>
      </c>
      <c r="BV1463" s="11">
        <f t="shared" si="305"/>
        <v>-0.88</v>
      </c>
      <c r="BW1463" s="11">
        <f t="shared" si="306"/>
        <v>0</v>
      </c>
      <c r="BX1463" s="9">
        <f t="shared" si="307"/>
        <v>-0.94</v>
      </c>
      <c r="BY1463" s="9">
        <f t="shared" si="308"/>
        <v>-0.88</v>
      </c>
      <c r="BZ1463" s="9">
        <f t="shared" si="309"/>
        <v>2</v>
      </c>
    </row>
    <row r="1464" spans="1:78" ht="15.5" x14ac:dyDescent="0.35">
      <c r="A1464"/>
      <c r="B1464"/>
      <c r="C1464"/>
      <c r="D1464"/>
      <c r="E1464"/>
      <c r="F1464"/>
      <c r="G1464"/>
      <c r="H1464"/>
      <c r="I1464"/>
      <c r="J1464"/>
      <c r="K1464"/>
      <c r="L1464"/>
      <c r="M1464"/>
      <c r="N1464"/>
      <c r="O1464"/>
      <c r="P1464"/>
      <c r="Q1464"/>
      <c r="R1464"/>
      <c r="S1464"/>
      <c r="T1464"/>
      <c r="U1464"/>
      <c r="V1464"/>
      <c r="W1464"/>
      <c r="X1464"/>
      <c r="Y1464"/>
      <c r="Z1464"/>
      <c r="AA1464"/>
      <c r="AB1464"/>
      <c r="AC1464"/>
      <c r="AD1464"/>
      <c r="AE1464"/>
      <c r="AF1464"/>
      <c r="AG1464"/>
      <c r="AH1464"/>
      <c r="AI1464"/>
      <c r="AJ1464"/>
      <c r="AK1464"/>
      <c r="AL1464"/>
      <c r="AM1464"/>
      <c r="AN1464"/>
      <c r="AO1464"/>
      <c r="AP1464"/>
      <c r="AQ1464"/>
      <c r="AR1464"/>
      <c r="AS1464"/>
      <c r="AT1464" s="12">
        <f>VLOOKUP($BR1464,Tables!$D$14:$I$27,2,FALSE)*W1464</f>
        <v>0</v>
      </c>
      <c r="AU1464" s="12">
        <f>VLOOKUP($BR1464,Tables!$D$14:$I$24,3,FALSE)</f>
        <v>0</v>
      </c>
      <c r="AV1464" s="12">
        <f>VLOOKUP($BR1464,Tables!$D$14:$I$24,4,FALSE)*W1464</f>
        <v>0</v>
      </c>
      <c r="AW1464" s="12">
        <f>VLOOKUP($BR1464,Tables!$D$14:$I$24,5,FALSE)*W1464</f>
        <v>0</v>
      </c>
      <c r="AX1464">
        <f>IF(ISERROR(VLOOKUP(V1464,Tables!$A$2:$B$27,2,FALSE))=TRUE,0,VLOOKUP(V1464,Tables!$A$2:$B$27,2,FALSE))*VLOOKUP(BR1464,Tables!$D$14:$J$24,7,FALSE)</f>
        <v>0</v>
      </c>
      <c r="AY1464">
        <f>IF(ISERROR(VLOOKUP(BS1464,Tables!$A$2:$B$31,2,FALSE))=TRUE,0,VLOOKUP(BS1464,Tables!$A$2:$B$31,2,FALSE))</f>
        <v>0</v>
      </c>
      <c r="AZ1464" s="12">
        <f>VLOOKUP($BR1464,Tables!$D$14:$K$24,8,FALSE)</f>
        <v>0</v>
      </c>
      <c r="BA1464" s="12">
        <f>IF(OR(BR1464="T150",BR1464="HYBT150"),W1464*Tables!$L$23,0)</f>
        <v>0</v>
      </c>
      <c r="BB1464" s="12">
        <f>IF(OR(BR1464="T200",BR1464="HYBT200"),W1464*Tables!$E$24,0)</f>
        <v>0</v>
      </c>
      <c r="BC1464" s="14">
        <f t="shared" si="300"/>
        <v>0</v>
      </c>
      <c r="BD1464" s="55" t="str">
        <f t="shared" si="312"/>
        <v/>
      </c>
      <c r="BE1464" s="55" t="str">
        <f t="shared" si="312"/>
        <v/>
      </c>
      <c r="BF1464" s="55" t="str">
        <f t="shared" si="312"/>
        <v/>
      </c>
      <c r="BG1464" s="55" t="str">
        <f t="shared" si="312"/>
        <v/>
      </c>
      <c r="BH1464" s="55" t="str">
        <f t="shared" si="312"/>
        <v/>
      </c>
      <c r="BI1464" s="55" t="str">
        <f t="shared" si="312"/>
        <v/>
      </c>
      <c r="BJ1464" s="55" t="str">
        <f t="shared" si="312"/>
        <v/>
      </c>
      <c r="BK1464" s="55" t="str">
        <f t="shared" si="312"/>
        <v/>
      </c>
      <c r="BL1464" s="55" t="str">
        <f t="shared" si="312"/>
        <v/>
      </c>
      <c r="BM1464" s="55" t="str">
        <f t="shared" si="312"/>
        <v/>
      </c>
      <c r="BN1464" s="55" t="str">
        <f t="shared" si="312"/>
        <v/>
      </c>
      <c r="BO1464" s="55" t="str">
        <f t="shared" si="312"/>
        <v/>
      </c>
      <c r="BP1464" s="55" t="str">
        <f t="shared" si="312"/>
        <v/>
      </c>
      <c r="BQ1464" s="55" t="str">
        <f t="shared" si="312"/>
        <v/>
      </c>
      <c r="BR1464" s="1" t="str">
        <f t="shared" si="301"/>
        <v>Base</v>
      </c>
      <c r="BS1464" s="1" t="str">
        <f t="shared" si="302"/>
        <v/>
      </c>
      <c r="BT1464" s="3">
        <f t="shared" si="303"/>
        <v>1</v>
      </c>
      <c r="BU1464" s="11">
        <f t="shared" si="304"/>
        <v>-0.94</v>
      </c>
      <c r="BV1464" s="11">
        <f t="shared" si="305"/>
        <v>-0.88</v>
      </c>
      <c r="BW1464" s="11">
        <f t="shared" si="306"/>
        <v>0</v>
      </c>
      <c r="BX1464" s="9">
        <f t="shared" si="307"/>
        <v>-0.94</v>
      </c>
      <c r="BY1464" s="9">
        <f t="shared" si="308"/>
        <v>-0.88</v>
      </c>
      <c r="BZ1464" s="9">
        <f t="shared" si="309"/>
        <v>2</v>
      </c>
    </row>
    <row r="1465" spans="1:78" ht="15.5" x14ac:dyDescent="0.35">
      <c r="A1465"/>
      <c r="B1465"/>
      <c r="C1465"/>
      <c r="D1465"/>
      <c r="E1465"/>
      <c r="F1465"/>
      <c r="G1465"/>
      <c r="H1465"/>
      <c r="I1465"/>
      <c r="J1465"/>
      <c r="K1465"/>
      <c r="L1465"/>
      <c r="M1465"/>
      <c r="N1465"/>
      <c r="O1465"/>
      <c r="P1465"/>
      <c r="Q1465"/>
      <c r="R1465"/>
      <c r="S1465"/>
      <c r="T1465"/>
      <c r="U1465"/>
      <c r="V1465"/>
      <c r="W1465"/>
      <c r="X1465"/>
      <c r="Y1465"/>
      <c r="Z1465"/>
      <c r="AA1465"/>
      <c r="AB1465"/>
      <c r="AC1465"/>
      <c r="AD1465"/>
      <c r="AE1465"/>
      <c r="AF1465"/>
      <c r="AG1465"/>
      <c r="AH1465"/>
      <c r="AI1465"/>
      <c r="AJ1465"/>
      <c r="AK1465"/>
      <c r="AL1465"/>
      <c r="AM1465"/>
      <c r="AN1465"/>
      <c r="AO1465"/>
      <c r="AP1465"/>
      <c r="AQ1465"/>
      <c r="AR1465"/>
      <c r="AS1465"/>
      <c r="AT1465" s="12">
        <f>VLOOKUP($BR1465,Tables!$D$14:$I$27,2,FALSE)*W1465</f>
        <v>0</v>
      </c>
      <c r="AU1465" s="12">
        <f>VLOOKUP($BR1465,Tables!$D$14:$I$24,3,FALSE)</f>
        <v>0</v>
      </c>
      <c r="AV1465" s="12">
        <f>VLOOKUP($BR1465,Tables!$D$14:$I$24,4,FALSE)*W1465</f>
        <v>0</v>
      </c>
      <c r="AW1465" s="12">
        <f>VLOOKUP($BR1465,Tables!$D$14:$I$24,5,FALSE)*W1465</f>
        <v>0</v>
      </c>
      <c r="AX1465">
        <f>IF(ISERROR(VLOOKUP(V1465,Tables!$A$2:$B$27,2,FALSE))=TRUE,0,VLOOKUP(V1465,Tables!$A$2:$B$27,2,FALSE))*VLOOKUP(BR1465,Tables!$D$14:$J$24,7,FALSE)</f>
        <v>0</v>
      </c>
      <c r="AY1465">
        <f>IF(ISERROR(VLOOKUP(BS1465,Tables!$A$2:$B$31,2,FALSE))=TRUE,0,VLOOKUP(BS1465,Tables!$A$2:$B$31,2,FALSE))</f>
        <v>0</v>
      </c>
      <c r="AZ1465" s="12">
        <f>VLOOKUP($BR1465,Tables!$D$14:$K$24,8,FALSE)</f>
        <v>0</v>
      </c>
      <c r="BA1465" s="12">
        <f>IF(OR(BR1465="T150",BR1465="HYBT150"),W1465*Tables!$L$23,0)</f>
        <v>0</v>
      </c>
      <c r="BB1465" s="12">
        <f>IF(OR(BR1465="T200",BR1465="HYBT200"),W1465*Tables!$E$24,0)</f>
        <v>0</v>
      </c>
      <c r="BC1465" s="14">
        <f t="shared" ref="BC1465:BC1528" si="313">SUM(AT1465:BB1465)</f>
        <v>0</v>
      </c>
      <c r="BD1465" s="55" t="str">
        <f t="shared" si="312"/>
        <v/>
      </c>
      <c r="BE1465" s="55" t="str">
        <f t="shared" si="312"/>
        <v/>
      </c>
      <c r="BF1465" s="55" t="str">
        <f t="shared" si="312"/>
        <v/>
      </c>
      <c r="BG1465" s="55" t="str">
        <f t="shared" si="312"/>
        <v/>
      </c>
      <c r="BH1465" s="55" t="str">
        <f t="shared" si="312"/>
        <v/>
      </c>
      <c r="BI1465" s="55" t="str">
        <f t="shared" si="312"/>
        <v/>
      </c>
      <c r="BJ1465" s="55" t="str">
        <f t="shared" si="312"/>
        <v/>
      </c>
      <c r="BK1465" s="55" t="str">
        <f t="shared" si="312"/>
        <v/>
      </c>
      <c r="BL1465" s="55" t="str">
        <f t="shared" si="312"/>
        <v/>
      </c>
      <c r="BM1465" s="55" t="str">
        <f t="shared" si="312"/>
        <v/>
      </c>
      <c r="BN1465" s="55" t="str">
        <f t="shared" si="312"/>
        <v/>
      </c>
      <c r="BO1465" s="55" t="str">
        <f t="shared" si="312"/>
        <v/>
      </c>
      <c r="BP1465" s="55" t="str">
        <f t="shared" si="312"/>
        <v/>
      </c>
      <c r="BQ1465" s="55" t="str">
        <f t="shared" si="312"/>
        <v/>
      </c>
      <c r="BR1465" s="1" t="str">
        <f t="shared" ref="BR1465:BR1528" si="314">IF(BD1465&amp;BE1465&amp;BF1465&amp;BG1465&amp;BH1465&amp;BI1465&amp;BJ1465&amp;BK1465&amp;BP1465&amp;BQ1465="","Base",BD1465&amp;BE1465&amp;BF1465&amp;BG1465&amp;BH1465&amp;BI1465&amp;BJ1465&amp;BK1465&amp;BP1465&amp;BQ1465)</f>
        <v>Base</v>
      </c>
      <c r="BS1465" s="1" t="str">
        <f t="shared" ref="BS1465:BS1528" si="315">IF(BL1465&amp;BM1465&amp;BN1465&amp;BO1465="","",BL1465&amp;BM1465&amp;BN1465&amp;BO1465)</f>
        <v/>
      </c>
      <c r="BT1465" s="3">
        <f t="shared" ref="BT1465:BT1528" si="316">J1465-I1465+1</f>
        <v>1</v>
      </c>
      <c r="BU1465" s="11">
        <f t="shared" ref="BU1465:BU1528" si="317">BT1465*0.06-1</f>
        <v>-0.94</v>
      </c>
      <c r="BV1465" s="11">
        <f t="shared" ref="BV1465:BV1528" si="318">BT1465*0.12-1</f>
        <v>-0.88</v>
      </c>
      <c r="BW1465" s="11">
        <f t="shared" ref="BW1465:BW1528" si="319">(BT1465-1)*0.84</f>
        <v>0</v>
      </c>
      <c r="BX1465" s="9">
        <f t="shared" ref="BX1465:BX1528" si="320">BU1465+I1465</f>
        <v>-0.94</v>
      </c>
      <c r="BY1465" s="9">
        <f t="shared" ref="BY1465:BY1528" si="321">BV1465+I1465</f>
        <v>-0.88</v>
      </c>
      <c r="BZ1465" s="9">
        <f t="shared" ref="BZ1465:BZ1528" si="322">IF(WEEKDAY(BW1465+I1465)=1,BW1465+I1465+1,IF(WEEKDAY(BW1465+I1465)=7,BW1465+I1465+2,BW1465+I1465))</f>
        <v>2</v>
      </c>
    </row>
    <row r="1466" spans="1:78" ht="15.5" x14ac:dyDescent="0.35">
      <c r="A1466"/>
      <c r="B1466"/>
      <c r="C1466"/>
      <c r="D1466"/>
      <c r="E1466"/>
      <c r="F1466"/>
      <c r="G1466"/>
      <c r="H1466"/>
      <c r="I1466"/>
      <c r="J1466"/>
      <c r="K1466"/>
      <c r="L1466"/>
      <c r="M1466"/>
      <c r="N1466"/>
      <c r="O1466"/>
      <c r="P1466"/>
      <c r="Q1466"/>
      <c r="R1466"/>
      <c r="S1466"/>
      <c r="T1466"/>
      <c r="U1466"/>
      <c r="V1466"/>
      <c r="W1466"/>
      <c r="X1466"/>
      <c r="Y1466"/>
      <c r="Z1466"/>
      <c r="AA1466"/>
      <c r="AB1466"/>
      <c r="AC1466"/>
      <c r="AD1466"/>
      <c r="AE1466"/>
      <c r="AF1466"/>
      <c r="AG1466"/>
      <c r="AH1466"/>
      <c r="AI1466"/>
      <c r="AJ1466"/>
      <c r="AK1466"/>
      <c r="AL1466"/>
      <c r="AM1466"/>
      <c r="AN1466"/>
      <c r="AO1466"/>
      <c r="AP1466"/>
      <c r="AQ1466"/>
      <c r="AR1466"/>
      <c r="AS1466"/>
      <c r="AT1466" s="12">
        <f>VLOOKUP($BR1466,Tables!$D$14:$I$27,2,FALSE)*W1466</f>
        <v>0</v>
      </c>
      <c r="AU1466" s="12">
        <f>VLOOKUP($BR1466,Tables!$D$14:$I$24,3,FALSE)</f>
        <v>0</v>
      </c>
      <c r="AV1466" s="12">
        <f>VLOOKUP($BR1466,Tables!$D$14:$I$24,4,FALSE)*W1466</f>
        <v>0</v>
      </c>
      <c r="AW1466" s="12">
        <f>VLOOKUP($BR1466,Tables!$D$14:$I$24,5,FALSE)*W1466</f>
        <v>0</v>
      </c>
      <c r="AX1466">
        <f>IF(ISERROR(VLOOKUP(V1466,Tables!$A$2:$B$27,2,FALSE))=TRUE,0,VLOOKUP(V1466,Tables!$A$2:$B$27,2,FALSE))*VLOOKUP(BR1466,Tables!$D$14:$J$24,7,FALSE)</f>
        <v>0</v>
      </c>
      <c r="AY1466">
        <f>IF(ISERROR(VLOOKUP(BS1466,Tables!$A$2:$B$31,2,FALSE))=TRUE,0,VLOOKUP(BS1466,Tables!$A$2:$B$31,2,FALSE))</f>
        <v>0</v>
      </c>
      <c r="AZ1466" s="12">
        <f>VLOOKUP($BR1466,Tables!$D$14:$K$24,8,FALSE)</f>
        <v>0</v>
      </c>
      <c r="BA1466" s="12">
        <f>IF(OR(BR1466="T150",BR1466="HYBT150"),W1466*Tables!$L$23,0)</f>
        <v>0</v>
      </c>
      <c r="BB1466" s="12">
        <f>IF(OR(BR1466="T200",BR1466="HYBT200"),W1466*Tables!$E$24,0)</f>
        <v>0</v>
      </c>
      <c r="BC1466" s="14">
        <f t="shared" si="313"/>
        <v>0</v>
      </c>
      <c r="BD1466" s="55" t="str">
        <f t="shared" si="312"/>
        <v/>
      </c>
      <c r="BE1466" s="55" t="str">
        <f t="shared" si="312"/>
        <v/>
      </c>
      <c r="BF1466" s="55" t="str">
        <f t="shared" si="312"/>
        <v/>
      </c>
      <c r="BG1466" s="55" t="str">
        <f t="shared" si="312"/>
        <v/>
      </c>
      <c r="BH1466" s="55" t="str">
        <f t="shared" si="312"/>
        <v/>
      </c>
      <c r="BI1466" s="55" t="str">
        <f t="shared" si="312"/>
        <v/>
      </c>
      <c r="BJ1466" s="55" t="str">
        <f t="shared" si="312"/>
        <v/>
      </c>
      <c r="BK1466" s="55" t="str">
        <f t="shared" si="312"/>
        <v/>
      </c>
      <c r="BL1466" s="55" t="str">
        <f t="shared" si="312"/>
        <v/>
      </c>
      <c r="BM1466" s="55" t="str">
        <f t="shared" si="312"/>
        <v/>
      </c>
      <c r="BN1466" s="55" t="str">
        <f t="shared" si="312"/>
        <v/>
      </c>
      <c r="BO1466" s="55" t="str">
        <f t="shared" si="312"/>
        <v/>
      </c>
      <c r="BP1466" s="55" t="str">
        <f t="shared" si="312"/>
        <v/>
      </c>
      <c r="BQ1466" s="55" t="str">
        <f t="shared" si="312"/>
        <v/>
      </c>
      <c r="BR1466" s="1" t="str">
        <f t="shared" si="314"/>
        <v>Base</v>
      </c>
      <c r="BS1466" s="1" t="str">
        <f t="shared" si="315"/>
        <v/>
      </c>
      <c r="BT1466" s="3">
        <f t="shared" si="316"/>
        <v>1</v>
      </c>
      <c r="BU1466" s="11">
        <f t="shared" si="317"/>
        <v>-0.94</v>
      </c>
      <c r="BV1466" s="11">
        <f t="shared" si="318"/>
        <v>-0.88</v>
      </c>
      <c r="BW1466" s="11">
        <f t="shared" si="319"/>
        <v>0</v>
      </c>
      <c r="BX1466" s="9">
        <f t="shared" si="320"/>
        <v>-0.94</v>
      </c>
      <c r="BY1466" s="9">
        <f t="shared" si="321"/>
        <v>-0.88</v>
      </c>
      <c r="BZ1466" s="9">
        <f t="shared" si="322"/>
        <v>2</v>
      </c>
    </row>
    <row r="1467" spans="1:78" ht="15.5" x14ac:dyDescent="0.35">
      <c r="A1467"/>
      <c r="B1467"/>
      <c r="C1467"/>
      <c r="D1467"/>
      <c r="E1467"/>
      <c r="F1467"/>
      <c r="G1467"/>
      <c r="H1467"/>
      <c r="I1467"/>
      <c r="J1467"/>
      <c r="K1467"/>
      <c r="L1467"/>
      <c r="M1467"/>
      <c r="N1467"/>
      <c r="O1467"/>
      <c r="P1467"/>
      <c r="Q1467"/>
      <c r="R1467"/>
      <c r="S1467"/>
      <c r="T1467"/>
      <c r="U1467"/>
      <c r="V1467"/>
      <c r="W1467"/>
      <c r="X1467"/>
      <c r="Y1467"/>
      <c r="Z1467"/>
      <c r="AA1467"/>
      <c r="AB1467"/>
      <c r="AC1467"/>
      <c r="AD1467"/>
      <c r="AE1467"/>
      <c r="AF1467"/>
      <c r="AG1467"/>
      <c r="AH1467"/>
      <c r="AI1467"/>
      <c r="AJ1467"/>
      <c r="AK1467"/>
      <c r="AL1467"/>
      <c r="AM1467"/>
      <c r="AN1467"/>
      <c r="AO1467"/>
      <c r="AP1467"/>
      <c r="AQ1467"/>
      <c r="AR1467"/>
      <c r="AS1467"/>
      <c r="AT1467" s="12">
        <f>VLOOKUP($BR1467,Tables!$D$14:$I$27,2,FALSE)*W1467</f>
        <v>0</v>
      </c>
      <c r="AU1467" s="12">
        <f>VLOOKUP($BR1467,Tables!$D$14:$I$24,3,FALSE)</f>
        <v>0</v>
      </c>
      <c r="AV1467" s="12">
        <f>VLOOKUP($BR1467,Tables!$D$14:$I$24,4,FALSE)*W1467</f>
        <v>0</v>
      </c>
      <c r="AW1467" s="12">
        <f>VLOOKUP($BR1467,Tables!$D$14:$I$24,5,FALSE)*W1467</f>
        <v>0</v>
      </c>
      <c r="AX1467">
        <f>IF(ISERROR(VLOOKUP(V1467,Tables!$A$2:$B$27,2,FALSE))=TRUE,0,VLOOKUP(V1467,Tables!$A$2:$B$27,2,FALSE))*VLOOKUP(BR1467,Tables!$D$14:$J$24,7,FALSE)</f>
        <v>0</v>
      </c>
      <c r="AY1467">
        <f>IF(ISERROR(VLOOKUP(BS1467,Tables!$A$2:$B$31,2,FALSE))=TRUE,0,VLOOKUP(BS1467,Tables!$A$2:$B$31,2,FALSE))</f>
        <v>0</v>
      </c>
      <c r="AZ1467" s="12">
        <f>VLOOKUP($BR1467,Tables!$D$14:$K$24,8,FALSE)</f>
        <v>0</v>
      </c>
      <c r="BA1467" s="12">
        <f>IF(OR(BR1467="T150",BR1467="HYBT150"),W1467*Tables!$L$23,0)</f>
        <v>0</v>
      </c>
      <c r="BB1467" s="12">
        <f>IF(OR(BR1467="T200",BR1467="HYBT200"),W1467*Tables!$E$24,0)</f>
        <v>0</v>
      </c>
      <c r="BC1467" s="14">
        <f t="shared" si="313"/>
        <v>0</v>
      </c>
      <c r="BD1467" s="55" t="str">
        <f t="shared" si="312"/>
        <v/>
      </c>
      <c r="BE1467" s="55" t="str">
        <f t="shared" si="312"/>
        <v/>
      </c>
      <c r="BF1467" s="55" t="str">
        <f t="shared" si="312"/>
        <v/>
      </c>
      <c r="BG1467" s="55" t="str">
        <f t="shared" si="312"/>
        <v/>
      </c>
      <c r="BH1467" s="55" t="str">
        <f t="shared" si="312"/>
        <v/>
      </c>
      <c r="BI1467" s="55" t="str">
        <f t="shared" si="312"/>
        <v/>
      </c>
      <c r="BJ1467" s="55" t="str">
        <f t="shared" si="312"/>
        <v/>
      </c>
      <c r="BK1467" s="55" t="str">
        <f t="shared" si="312"/>
        <v/>
      </c>
      <c r="BL1467" s="55" t="str">
        <f t="shared" si="312"/>
        <v/>
      </c>
      <c r="BM1467" s="55" t="str">
        <f t="shared" si="312"/>
        <v/>
      </c>
      <c r="BN1467" s="55" t="str">
        <f t="shared" si="312"/>
        <v/>
      </c>
      <c r="BO1467" s="55" t="str">
        <f t="shared" si="312"/>
        <v/>
      </c>
      <c r="BP1467" s="55" t="str">
        <f t="shared" si="312"/>
        <v/>
      </c>
      <c r="BQ1467" s="55" t="str">
        <f t="shared" si="312"/>
        <v/>
      </c>
      <c r="BR1467" s="1" t="str">
        <f t="shared" si="314"/>
        <v>Base</v>
      </c>
      <c r="BS1467" s="1" t="str">
        <f t="shared" si="315"/>
        <v/>
      </c>
      <c r="BT1467" s="3">
        <f t="shared" si="316"/>
        <v>1</v>
      </c>
      <c r="BU1467" s="11">
        <f t="shared" si="317"/>
        <v>-0.94</v>
      </c>
      <c r="BV1467" s="11">
        <f t="shared" si="318"/>
        <v>-0.88</v>
      </c>
      <c r="BW1467" s="11">
        <f t="shared" si="319"/>
        <v>0</v>
      </c>
      <c r="BX1467" s="9">
        <f t="shared" si="320"/>
        <v>-0.94</v>
      </c>
      <c r="BY1467" s="9">
        <f t="shared" si="321"/>
        <v>-0.88</v>
      </c>
      <c r="BZ1467" s="9">
        <f t="shared" si="322"/>
        <v>2</v>
      </c>
    </row>
    <row r="1468" spans="1:78" ht="15.5" x14ac:dyDescent="0.35">
      <c r="A1468"/>
      <c r="B1468"/>
      <c r="C1468"/>
      <c r="D1468"/>
      <c r="E1468"/>
      <c r="F1468"/>
      <c r="G1468"/>
      <c r="H1468"/>
      <c r="I1468"/>
      <c r="J1468"/>
      <c r="K1468"/>
      <c r="L1468"/>
      <c r="M1468"/>
      <c r="N1468"/>
      <c r="O1468"/>
      <c r="P1468"/>
      <c r="Q1468"/>
      <c r="R1468"/>
      <c r="S1468"/>
      <c r="T1468"/>
      <c r="U1468"/>
      <c r="V1468"/>
      <c r="W1468"/>
      <c r="X1468"/>
      <c r="Y1468"/>
      <c r="Z1468"/>
      <c r="AA1468"/>
      <c r="AB1468"/>
      <c r="AC1468"/>
      <c r="AD1468"/>
      <c r="AE1468"/>
      <c r="AF1468"/>
      <c r="AG1468"/>
      <c r="AH1468"/>
      <c r="AI1468"/>
      <c r="AJ1468"/>
      <c r="AK1468"/>
      <c r="AL1468"/>
      <c r="AM1468"/>
      <c r="AN1468"/>
      <c r="AO1468"/>
      <c r="AP1468"/>
      <c r="AQ1468"/>
      <c r="AR1468"/>
      <c r="AS1468"/>
      <c r="AT1468" s="12">
        <f>VLOOKUP($BR1468,Tables!$D$14:$I$27,2,FALSE)*W1468</f>
        <v>0</v>
      </c>
      <c r="AU1468" s="12">
        <f>VLOOKUP($BR1468,Tables!$D$14:$I$24,3,FALSE)</f>
        <v>0</v>
      </c>
      <c r="AV1468" s="12">
        <f>VLOOKUP($BR1468,Tables!$D$14:$I$24,4,FALSE)*W1468</f>
        <v>0</v>
      </c>
      <c r="AW1468" s="12">
        <f>VLOOKUP($BR1468,Tables!$D$14:$I$24,5,FALSE)*W1468</f>
        <v>0</v>
      </c>
      <c r="AX1468">
        <f>IF(ISERROR(VLOOKUP(V1468,Tables!$A$2:$B$27,2,FALSE))=TRUE,0,VLOOKUP(V1468,Tables!$A$2:$B$27,2,FALSE))*VLOOKUP(BR1468,Tables!$D$14:$J$24,7,FALSE)</f>
        <v>0</v>
      </c>
      <c r="AY1468">
        <f>IF(ISERROR(VLOOKUP(BS1468,Tables!$A$2:$B$31,2,FALSE))=TRUE,0,VLOOKUP(BS1468,Tables!$A$2:$B$31,2,FALSE))</f>
        <v>0</v>
      </c>
      <c r="AZ1468" s="12">
        <f>VLOOKUP($BR1468,Tables!$D$14:$K$24,8,FALSE)</f>
        <v>0</v>
      </c>
      <c r="BA1468" s="12">
        <f>IF(OR(BR1468="T150",BR1468="HYBT150"),W1468*Tables!$L$23,0)</f>
        <v>0</v>
      </c>
      <c r="BB1468" s="12">
        <f>IF(OR(BR1468="T200",BR1468="HYBT200"),W1468*Tables!$E$24,0)</f>
        <v>0</v>
      </c>
      <c r="BC1468" s="14">
        <f t="shared" si="313"/>
        <v>0</v>
      </c>
      <c r="BD1468" s="55" t="str">
        <f t="shared" si="312"/>
        <v/>
      </c>
      <c r="BE1468" s="55" t="str">
        <f t="shared" si="312"/>
        <v/>
      </c>
      <c r="BF1468" s="55" t="str">
        <f t="shared" si="312"/>
        <v/>
      </c>
      <c r="BG1468" s="55" t="str">
        <f t="shared" si="312"/>
        <v/>
      </c>
      <c r="BH1468" s="55" t="str">
        <f t="shared" si="312"/>
        <v/>
      </c>
      <c r="BI1468" s="55" t="str">
        <f t="shared" si="312"/>
        <v/>
      </c>
      <c r="BJ1468" s="55" t="str">
        <f t="shared" si="312"/>
        <v/>
      </c>
      <c r="BK1468" s="55" t="str">
        <f t="shared" si="312"/>
        <v/>
      </c>
      <c r="BL1468" s="55" t="str">
        <f t="shared" si="312"/>
        <v/>
      </c>
      <c r="BM1468" s="55" t="str">
        <f t="shared" si="312"/>
        <v/>
      </c>
      <c r="BN1468" s="55" t="str">
        <f t="shared" si="312"/>
        <v/>
      </c>
      <c r="BO1468" s="55" t="str">
        <f t="shared" si="312"/>
        <v/>
      </c>
      <c r="BP1468" s="55" t="str">
        <f t="shared" si="312"/>
        <v/>
      </c>
      <c r="BQ1468" s="55" t="str">
        <f t="shared" si="312"/>
        <v/>
      </c>
      <c r="BR1468" s="1" t="str">
        <f t="shared" si="314"/>
        <v>Base</v>
      </c>
      <c r="BS1468" s="1" t="str">
        <f t="shared" si="315"/>
        <v/>
      </c>
      <c r="BT1468" s="3">
        <f t="shared" si="316"/>
        <v>1</v>
      </c>
      <c r="BU1468" s="11">
        <f t="shared" si="317"/>
        <v>-0.94</v>
      </c>
      <c r="BV1468" s="11">
        <f t="shared" si="318"/>
        <v>-0.88</v>
      </c>
      <c r="BW1468" s="11">
        <f t="shared" si="319"/>
        <v>0</v>
      </c>
      <c r="BX1468" s="9">
        <f t="shared" si="320"/>
        <v>-0.94</v>
      </c>
      <c r="BY1468" s="9">
        <f t="shared" si="321"/>
        <v>-0.88</v>
      </c>
      <c r="BZ1468" s="9">
        <f t="shared" si="322"/>
        <v>2</v>
      </c>
    </row>
    <row r="1469" spans="1:78" ht="15.5" x14ac:dyDescent="0.35">
      <c r="A1469"/>
      <c r="B1469"/>
      <c r="C1469"/>
      <c r="D1469"/>
      <c r="E1469"/>
      <c r="F1469"/>
      <c r="G1469"/>
      <c r="H1469"/>
      <c r="I1469"/>
      <c r="J1469"/>
      <c r="K1469"/>
      <c r="L1469"/>
      <c r="M1469"/>
      <c r="N1469"/>
      <c r="O1469"/>
      <c r="P1469"/>
      <c r="Q1469"/>
      <c r="R1469"/>
      <c r="S1469"/>
      <c r="T1469"/>
      <c r="U1469"/>
      <c r="V1469"/>
      <c r="W1469"/>
      <c r="X1469"/>
      <c r="Y1469"/>
      <c r="Z1469"/>
      <c r="AA1469"/>
      <c r="AB1469"/>
      <c r="AC1469"/>
      <c r="AD1469"/>
      <c r="AE1469"/>
      <c r="AF1469"/>
      <c r="AG1469"/>
      <c r="AH1469"/>
      <c r="AI1469"/>
      <c r="AJ1469"/>
      <c r="AK1469"/>
      <c r="AL1469"/>
      <c r="AM1469"/>
      <c r="AN1469"/>
      <c r="AO1469"/>
      <c r="AP1469"/>
      <c r="AQ1469"/>
      <c r="AR1469"/>
      <c r="AS1469"/>
      <c r="AT1469" s="12">
        <f>VLOOKUP($BR1469,Tables!$D$14:$I$27,2,FALSE)*W1469</f>
        <v>0</v>
      </c>
      <c r="AU1469" s="12">
        <f>VLOOKUP($BR1469,Tables!$D$14:$I$24,3,FALSE)</f>
        <v>0</v>
      </c>
      <c r="AV1469" s="12">
        <f>VLOOKUP($BR1469,Tables!$D$14:$I$24,4,FALSE)*W1469</f>
        <v>0</v>
      </c>
      <c r="AW1469" s="12">
        <f>VLOOKUP($BR1469,Tables!$D$14:$I$24,5,FALSE)*W1469</f>
        <v>0</v>
      </c>
      <c r="AX1469">
        <f>IF(ISERROR(VLOOKUP(V1469,Tables!$A$2:$B$27,2,FALSE))=TRUE,0,VLOOKUP(V1469,Tables!$A$2:$B$27,2,FALSE))*VLOOKUP(BR1469,Tables!$D$14:$J$24,7,FALSE)</f>
        <v>0</v>
      </c>
      <c r="AY1469">
        <f>IF(ISERROR(VLOOKUP(BS1469,Tables!$A$2:$B$31,2,FALSE))=TRUE,0,VLOOKUP(BS1469,Tables!$A$2:$B$31,2,FALSE))</f>
        <v>0</v>
      </c>
      <c r="AZ1469" s="12">
        <f>VLOOKUP($BR1469,Tables!$D$14:$K$24,8,FALSE)</f>
        <v>0</v>
      </c>
      <c r="BA1469" s="12">
        <f>IF(OR(BR1469="T150",BR1469="HYBT150"),W1469*Tables!$L$23,0)</f>
        <v>0</v>
      </c>
      <c r="BB1469" s="12">
        <f>IF(OR(BR1469="T200",BR1469="HYBT200"),W1469*Tables!$E$24,0)</f>
        <v>0</v>
      </c>
      <c r="BC1469" s="14">
        <f t="shared" si="313"/>
        <v>0</v>
      </c>
      <c r="BD1469" s="55" t="str">
        <f t="shared" si="312"/>
        <v/>
      </c>
      <c r="BE1469" s="55" t="str">
        <f t="shared" si="312"/>
        <v/>
      </c>
      <c r="BF1469" s="55" t="str">
        <f t="shared" si="312"/>
        <v/>
      </c>
      <c r="BG1469" s="55" t="str">
        <f t="shared" si="312"/>
        <v/>
      </c>
      <c r="BH1469" s="55" t="str">
        <f t="shared" si="312"/>
        <v/>
      </c>
      <c r="BI1469" s="55" t="str">
        <f t="shared" si="312"/>
        <v/>
      </c>
      <c r="BJ1469" s="55" t="str">
        <f t="shared" si="312"/>
        <v/>
      </c>
      <c r="BK1469" s="55" t="str">
        <f t="shared" si="312"/>
        <v/>
      </c>
      <c r="BL1469" s="55" t="str">
        <f t="shared" si="312"/>
        <v/>
      </c>
      <c r="BM1469" s="55" t="str">
        <f t="shared" si="312"/>
        <v/>
      </c>
      <c r="BN1469" s="55" t="str">
        <f t="shared" si="312"/>
        <v/>
      </c>
      <c r="BO1469" s="55" t="str">
        <f t="shared" si="312"/>
        <v/>
      </c>
      <c r="BP1469" s="55" t="str">
        <f t="shared" si="312"/>
        <v/>
      </c>
      <c r="BQ1469" s="55" t="str">
        <f t="shared" si="312"/>
        <v/>
      </c>
      <c r="BR1469" s="1" t="str">
        <f t="shared" si="314"/>
        <v>Base</v>
      </c>
      <c r="BS1469" s="1" t="str">
        <f t="shared" si="315"/>
        <v/>
      </c>
      <c r="BT1469" s="3">
        <f t="shared" si="316"/>
        <v>1</v>
      </c>
      <c r="BU1469" s="11">
        <f t="shared" si="317"/>
        <v>-0.94</v>
      </c>
      <c r="BV1469" s="11">
        <f t="shared" si="318"/>
        <v>-0.88</v>
      </c>
      <c r="BW1469" s="11">
        <f t="shared" si="319"/>
        <v>0</v>
      </c>
      <c r="BX1469" s="9">
        <f t="shared" si="320"/>
        <v>-0.94</v>
      </c>
      <c r="BY1469" s="9">
        <f t="shared" si="321"/>
        <v>-0.88</v>
      </c>
      <c r="BZ1469" s="9">
        <f t="shared" si="322"/>
        <v>2</v>
      </c>
    </row>
    <row r="1470" spans="1:78" ht="15.5" x14ac:dyDescent="0.35">
      <c r="A1470"/>
      <c r="B1470"/>
      <c r="C1470"/>
      <c r="D1470"/>
      <c r="E1470"/>
      <c r="F1470"/>
      <c r="G1470"/>
      <c r="H1470"/>
      <c r="I1470"/>
      <c r="J1470"/>
      <c r="K1470"/>
      <c r="L1470"/>
      <c r="M1470"/>
      <c r="N1470"/>
      <c r="O1470"/>
      <c r="P1470"/>
      <c r="Q1470"/>
      <c r="R1470"/>
      <c r="S1470"/>
      <c r="T1470"/>
      <c r="U1470"/>
      <c r="V1470"/>
      <c r="W1470"/>
      <c r="X1470"/>
      <c r="Y1470"/>
      <c r="Z1470"/>
      <c r="AA1470"/>
      <c r="AB1470"/>
      <c r="AC1470"/>
      <c r="AD1470"/>
      <c r="AE1470"/>
      <c r="AF1470"/>
      <c r="AG1470"/>
      <c r="AH1470"/>
      <c r="AI1470"/>
      <c r="AJ1470"/>
      <c r="AK1470"/>
      <c r="AL1470"/>
      <c r="AM1470"/>
      <c r="AN1470"/>
      <c r="AO1470"/>
      <c r="AP1470"/>
      <c r="AQ1470"/>
      <c r="AR1470"/>
      <c r="AS1470"/>
      <c r="AT1470" s="12">
        <f>VLOOKUP($BR1470,Tables!$D$14:$I$27,2,FALSE)*W1470</f>
        <v>0</v>
      </c>
      <c r="AU1470" s="12">
        <f>VLOOKUP($BR1470,Tables!$D$14:$I$24,3,FALSE)</f>
        <v>0</v>
      </c>
      <c r="AV1470" s="12">
        <f>VLOOKUP($BR1470,Tables!$D$14:$I$24,4,FALSE)*W1470</f>
        <v>0</v>
      </c>
      <c r="AW1470" s="12">
        <f>VLOOKUP($BR1470,Tables!$D$14:$I$24,5,FALSE)*W1470</f>
        <v>0</v>
      </c>
      <c r="AX1470">
        <f>IF(ISERROR(VLOOKUP(V1470,Tables!$A$2:$B$27,2,FALSE))=TRUE,0,VLOOKUP(V1470,Tables!$A$2:$B$27,2,FALSE))*VLOOKUP(BR1470,Tables!$D$14:$J$24,7,FALSE)</f>
        <v>0</v>
      </c>
      <c r="AY1470">
        <f>IF(ISERROR(VLOOKUP(BS1470,Tables!$A$2:$B$31,2,FALSE))=TRUE,0,VLOOKUP(BS1470,Tables!$A$2:$B$31,2,FALSE))</f>
        <v>0</v>
      </c>
      <c r="AZ1470" s="12">
        <f>VLOOKUP($BR1470,Tables!$D$14:$K$24,8,FALSE)</f>
        <v>0</v>
      </c>
      <c r="BA1470" s="12">
        <f>IF(OR(BR1470="T150",BR1470="HYBT150"),W1470*Tables!$L$23,0)</f>
        <v>0</v>
      </c>
      <c r="BB1470" s="12">
        <f>IF(OR(BR1470="T200",BR1470="HYBT200"),W1470*Tables!$E$24,0)</f>
        <v>0</v>
      </c>
      <c r="BC1470" s="14">
        <f t="shared" si="313"/>
        <v>0</v>
      </c>
      <c r="BD1470" s="55" t="str">
        <f t="shared" si="312"/>
        <v/>
      </c>
      <c r="BE1470" s="55" t="str">
        <f t="shared" si="312"/>
        <v/>
      </c>
      <c r="BF1470" s="55" t="str">
        <f t="shared" ref="BD1470:BQ1488" si="323">IF(ISERROR(SEARCHB(" "&amp;BF$1&amp;" "," "&amp;$L1470&amp;" "))=TRUE,"",BF$1)</f>
        <v/>
      </c>
      <c r="BG1470" s="55" t="str">
        <f t="shared" si="323"/>
        <v/>
      </c>
      <c r="BH1470" s="55" t="str">
        <f t="shared" si="323"/>
        <v/>
      </c>
      <c r="BI1470" s="55" t="str">
        <f t="shared" si="323"/>
        <v/>
      </c>
      <c r="BJ1470" s="55" t="str">
        <f t="shared" si="323"/>
        <v/>
      </c>
      <c r="BK1470" s="55" t="str">
        <f t="shared" si="323"/>
        <v/>
      </c>
      <c r="BL1470" s="55" t="str">
        <f t="shared" si="323"/>
        <v/>
      </c>
      <c r="BM1470" s="55" t="str">
        <f t="shared" si="323"/>
        <v/>
      </c>
      <c r="BN1470" s="55" t="str">
        <f t="shared" si="323"/>
        <v/>
      </c>
      <c r="BO1470" s="55" t="str">
        <f t="shared" si="323"/>
        <v/>
      </c>
      <c r="BP1470" s="55" t="str">
        <f t="shared" si="323"/>
        <v/>
      </c>
      <c r="BQ1470" s="55" t="str">
        <f t="shared" si="323"/>
        <v/>
      </c>
      <c r="BR1470" s="1" t="str">
        <f t="shared" si="314"/>
        <v>Base</v>
      </c>
      <c r="BS1470" s="1" t="str">
        <f t="shared" si="315"/>
        <v/>
      </c>
      <c r="BT1470" s="3">
        <f t="shared" si="316"/>
        <v>1</v>
      </c>
      <c r="BU1470" s="11">
        <f t="shared" si="317"/>
        <v>-0.94</v>
      </c>
      <c r="BV1470" s="11">
        <f t="shared" si="318"/>
        <v>-0.88</v>
      </c>
      <c r="BW1470" s="11">
        <f t="shared" si="319"/>
        <v>0</v>
      </c>
      <c r="BX1470" s="9">
        <f t="shared" si="320"/>
        <v>-0.94</v>
      </c>
      <c r="BY1470" s="9">
        <f t="shared" si="321"/>
        <v>-0.88</v>
      </c>
      <c r="BZ1470" s="9">
        <f t="shared" si="322"/>
        <v>2</v>
      </c>
    </row>
    <row r="1471" spans="1:78" ht="15.5" x14ac:dyDescent="0.35">
      <c r="A1471"/>
      <c r="B1471"/>
      <c r="C1471"/>
      <c r="D1471"/>
      <c r="E1471"/>
      <c r="F1471"/>
      <c r="G1471"/>
      <c r="H1471"/>
      <c r="I1471"/>
      <c r="J1471"/>
      <c r="K1471"/>
      <c r="L1471"/>
      <c r="M1471"/>
      <c r="N1471"/>
      <c r="O1471"/>
      <c r="P1471"/>
      <c r="Q1471"/>
      <c r="R1471"/>
      <c r="S1471"/>
      <c r="T1471"/>
      <c r="U1471"/>
      <c r="V1471"/>
      <c r="W1471"/>
      <c r="X1471"/>
      <c r="Y1471"/>
      <c r="Z1471"/>
      <c r="AA1471"/>
      <c r="AB1471"/>
      <c r="AC1471"/>
      <c r="AD1471"/>
      <c r="AE1471"/>
      <c r="AF1471"/>
      <c r="AG1471"/>
      <c r="AH1471"/>
      <c r="AI1471"/>
      <c r="AJ1471"/>
      <c r="AK1471"/>
      <c r="AL1471"/>
      <c r="AM1471"/>
      <c r="AN1471"/>
      <c r="AO1471"/>
      <c r="AP1471"/>
      <c r="AQ1471"/>
      <c r="AR1471"/>
      <c r="AS1471"/>
      <c r="AT1471" s="12">
        <f>VLOOKUP($BR1471,Tables!$D$14:$I$27,2,FALSE)*W1471</f>
        <v>0</v>
      </c>
      <c r="AU1471" s="12">
        <f>VLOOKUP($BR1471,Tables!$D$14:$I$24,3,FALSE)</f>
        <v>0</v>
      </c>
      <c r="AV1471" s="12">
        <f>VLOOKUP($BR1471,Tables!$D$14:$I$24,4,FALSE)*W1471</f>
        <v>0</v>
      </c>
      <c r="AW1471" s="12">
        <f>VLOOKUP($BR1471,Tables!$D$14:$I$24,5,FALSE)*W1471</f>
        <v>0</v>
      </c>
      <c r="AX1471">
        <f>IF(ISERROR(VLOOKUP(V1471,Tables!$A$2:$B$27,2,FALSE))=TRUE,0,VLOOKUP(V1471,Tables!$A$2:$B$27,2,FALSE))*VLOOKUP(BR1471,Tables!$D$14:$J$24,7,FALSE)</f>
        <v>0</v>
      </c>
      <c r="AY1471">
        <f>IF(ISERROR(VLOOKUP(BS1471,Tables!$A$2:$B$31,2,FALSE))=TRUE,0,VLOOKUP(BS1471,Tables!$A$2:$B$31,2,FALSE))</f>
        <v>0</v>
      </c>
      <c r="AZ1471" s="12">
        <f>VLOOKUP($BR1471,Tables!$D$14:$K$24,8,FALSE)</f>
        <v>0</v>
      </c>
      <c r="BA1471" s="12">
        <f>IF(OR(BR1471="T150",BR1471="HYBT150"),W1471*Tables!$L$23,0)</f>
        <v>0</v>
      </c>
      <c r="BB1471" s="12">
        <f>IF(OR(BR1471="T200",BR1471="HYBT200"),W1471*Tables!$E$24,0)</f>
        <v>0</v>
      </c>
      <c r="BC1471" s="14">
        <f t="shared" si="313"/>
        <v>0</v>
      </c>
      <c r="BD1471" s="55" t="str">
        <f t="shared" si="323"/>
        <v/>
      </c>
      <c r="BE1471" s="55" t="str">
        <f t="shared" si="323"/>
        <v/>
      </c>
      <c r="BF1471" s="55" t="str">
        <f t="shared" si="323"/>
        <v/>
      </c>
      <c r="BG1471" s="55" t="str">
        <f t="shared" si="323"/>
        <v/>
      </c>
      <c r="BH1471" s="55" t="str">
        <f t="shared" si="323"/>
        <v/>
      </c>
      <c r="BI1471" s="55" t="str">
        <f t="shared" si="323"/>
        <v/>
      </c>
      <c r="BJ1471" s="55" t="str">
        <f t="shared" si="323"/>
        <v/>
      </c>
      <c r="BK1471" s="55" t="str">
        <f t="shared" si="323"/>
        <v/>
      </c>
      <c r="BL1471" s="55" t="str">
        <f t="shared" si="323"/>
        <v/>
      </c>
      <c r="BM1471" s="55" t="str">
        <f t="shared" si="323"/>
        <v/>
      </c>
      <c r="BN1471" s="55" t="str">
        <f t="shared" si="323"/>
        <v/>
      </c>
      <c r="BO1471" s="55" t="str">
        <f t="shared" si="323"/>
        <v/>
      </c>
      <c r="BP1471" s="55" t="str">
        <f t="shared" si="323"/>
        <v/>
      </c>
      <c r="BQ1471" s="55" t="str">
        <f t="shared" si="323"/>
        <v/>
      </c>
      <c r="BR1471" s="1" t="str">
        <f t="shared" si="314"/>
        <v>Base</v>
      </c>
      <c r="BS1471" s="1" t="str">
        <f t="shared" si="315"/>
        <v/>
      </c>
      <c r="BT1471" s="3">
        <f t="shared" si="316"/>
        <v>1</v>
      </c>
      <c r="BU1471" s="11">
        <f t="shared" si="317"/>
        <v>-0.94</v>
      </c>
      <c r="BV1471" s="11">
        <f t="shared" si="318"/>
        <v>-0.88</v>
      </c>
      <c r="BW1471" s="11">
        <f t="shared" si="319"/>
        <v>0</v>
      </c>
      <c r="BX1471" s="9">
        <f t="shared" si="320"/>
        <v>-0.94</v>
      </c>
      <c r="BY1471" s="9">
        <f t="shared" si="321"/>
        <v>-0.88</v>
      </c>
      <c r="BZ1471" s="9">
        <f t="shared" si="322"/>
        <v>2</v>
      </c>
    </row>
    <row r="1472" spans="1:78" ht="15.5" x14ac:dyDescent="0.35">
      <c r="A1472"/>
      <c r="B1472"/>
      <c r="C1472"/>
      <c r="D1472"/>
      <c r="E1472"/>
      <c r="F1472"/>
      <c r="G1472"/>
      <c r="H1472"/>
      <c r="I1472"/>
      <c r="J1472"/>
      <c r="K1472"/>
      <c r="L1472"/>
      <c r="M1472"/>
      <c r="N1472"/>
      <c r="O1472"/>
      <c r="P1472"/>
      <c r="Q1472"/>
      <c r="R1472"/>
      <c r="S1472"/>
      <c r="T1472"/>
      <c r="U1472"/>
      <c r="V1472"/>
      <c r="W1472"/>
      <c r="X1472"/>
      <c r="Y1472"/>
      <c r="Z1472"/>
      <c r="AA1472"/>
      <c r="AB1472"/>
      <c r="AC1472"/>
      <c r="AD1472"/>
      <c r="AE1472"/>
      <c r="AF1472"/>
      <c r="AG1472"/>
      <c r="AH1472"/>
      <c r="AI1472"/>
      <c r="AJ1472"/>
      <c r="AK1472"/>
      <c r="AL1472"/>
      <c r="AM1472"/>
      <c r="AN1472"/>
      <c r="AO1472"/>
      <c r="AP1472"/>
      <c r="AQ1472"/>
      <c r="AR1472"/>
      <c r="AS1472"/>
      <c r="AT1472" s="12">
        <f>VLOOKUP($BR1472,Tables!$D$14:$I$27,2,FALSE)*W1472</f>
        <v>0</v>
      </c>
      <c r="AU1472" s="12">
        <f>VLOOKUP($BR1472,Tables!$D$14:$I$24,3,FALSE)</f>
        <v>0</v>
      </c>
      <c r="AV1472" s="12">
        <f>VLOOKUP($BR1472,Tables!$D$14:$I$24,4,FALSE)*W1472</f>
        <v>0</v>
      </c>
      <c r="AW1472" s="12">
        <f>VLOOKUP($BR1472,Tables!$D$14:$I$24,5,FALSE)*W1472</f>
        <v>0</v>
      </c>
      <c r="AX1472">
        <f>IF(ISERROR(VLOOKUP(V1472,Tables!$A$2:$B$27,2,FALSE))=TRUE,0,VLOOKUP(V1472,Tables!$A$2:$B$27,2,FALSE))*VLOOKUP(BR1472,Tables!$D$14:$J$24,7,FALSE)</f>
        <v>0</v>
      </c>
      <c r="AY1472">
        <f>IF(ISERROR(VLOOKUP(BS1472,Tables!$A$2:$B$31,2,FALSE))=TRUE,0,VLOOKUP(BS1472,Tables!$A$2:$B$31,2,FALSE))</f>
        <v>0</v>
      </c>
      <c r="AZ1472" s="12">
        <f>VLOOKUP($BR1472,Tables!$D$14:$K$24,8,FALSE)</f>
        <v>0</v>
      </c>
      <c r="BA1472" s="12">
        <f>IF(OR(BR1472="T150",BR1472="HYBT150"),W1472*Tables!$L$23,0)</f>
        <v>0</v>
      </c>
      <c r="BB1472" s="12">
        <f>IF(OR(BR1472="T200",BR1472="HYBT200"),W1472*Tables!$E$24,0)</f>
        <v>0</v>
      </c>
      <c r="BC1472" s="14">
        <f t="shared" si="313"/>
        <v>0</v>
      </c>
      <c r="BD1472" s="55" t="str">
        <f t="shared" si="323"/>
        <v/>
      </c>
      <c r="BE1472" s="55" t="str">
        <f t="shared" si="323"/>
        <v/>
      </c>
      <c r="BF1472" s="55" t="str">
        <f t="shared" si="323"/>
        <v/>
      </c>
      <c r="BG1472" s="55" t="str">
        <f t="shared" si="323"/>
        <v/>
      </c>
      <c r="BH1472" s="55" t="str">
        <f t="shared" si="323"/>
        <v/>
      </c>
      <c r="BI1472" s="55" t="str">
        <f t="shared" si="323"/>
        <v/>
      </c>
      <c r="BJ1472" s="55" t="str">
        <f t="shared" si="323"/>
        <v/>
      </c>
      <c r="BK1472" s="55" t="str">
        <f t="shared" si="323"/>
        <v/>
      </c>
      <c r="BL1472" s="55" t="str">
        <f t="shared" si="323"/>
        <v/>
      </c>
      <c r="BM1472" s="55" t="str">
        <f t="shared" si="323"/>
        <v/>
      </c>
      <c r="BN1472" s="55" t="str">
        <f t="shared" si="323"/>
        <v/>
      </c>
      <c r="BO1472" s="55" t="str">
        <f t="shared" si="323"/>
        <v/>
      </c>
      <c r="BP1472" s="55" t="str">
        <f t="shared" si="323"/>
        <v/>
      </c>
      <c r="BQ1472" s="55" t="str">
        <f t="shared" si="323"/>
        <v/>
      </c>
      <c r="BR1472" s="1" t="str">
        <f t="shared" si="314"/>
        <v>Base</v>
      </c>
      <c r="BS1472" s="1" t="str">
        <f t="shared" si="315"/>
        <v/>
      </c>
      <c r="BT1472" s="3">
        <f t="shared" si="316"/>
        <v>1</v>
      </c>
      <c r="BU1472" s="11">
        <f t="shared" si="317"/>
        <v>-0.94</v>
      </c>
      <c r="BV1472" s="11">
        <f t="shared" si="318"/>
        <v>-0.88</v>
      </c>
      <c r="BW1472" s="11">
        <f t="shared" si="319"/>
        <v>0</v>
      </c>
      <c r="BX1472" s="9">
        <f t="shared" si="320"/>
        <v>-0.94</v>
      </c>
      <c r="BY1472" s="9">
        <f t="shared" si="321"/>
        <v>-0.88</v>
      </c>
      <c r="BZ1472" s="9">
        <f t="shared" si="322"/>
        <v>2</v>
      </c>
    </row>
    <row r="1473" spans="1:78" ht="15.5" x14ac:dyDescent="0.35">
      <c r="A1473"/>
      <c r="B1473"/>
      <c r="C1473"/>
      <c r="D1473"/>
      <c r="E1473"/>
      <c r="F1473"/>
      <c r="G1473"/>
      <c r="H1473"/>
      <c r="I1473"/>
      <c r="J1473"/>
      <c r="K1473"/>
      <c r="L1473"/>
      <c r="M1473"/>
      <c r="N1473"/>
      <c r="O1473"/>
      <c r="P1473"/>
      <c r="Q1473"/>
      <c r="R1473"/>
      <c r="S1473"/>
      <c r="T1473"/>
      <c r="U1473"/>
      <c r="V1473"/>
      <c r="W1473"/>
      <c r="X1473"/>
      <c r="Y1473"/>
      <c r="Z1473"/>
      <c r="AA1473"/>
      <c r="AB1473"/>
      <c r="AC1473"/>
      <c r="AD1473"/>
      <c r="AE1473"/>
      <c r="AF1473"/>
      <c r="AG1473"/>
      <c r="AH1473"/>
      <c r="AI1473"/>
      <c r="AJ1473"/>
      <c r="AK1473"/>
      <c r="AL1473"/>
      <c r="AM1473"/>
      <c r="AN1473"/>
      <c r="AO1473"/>
      <c r="AP1473"/>
      <c r="AQ1473"/>
      <c r="AR1473"/>
      <c r="AS1473"/>
      <c r="AT1473" s="12">
        <f>VLOOKUP($BR1473,Tables!$D$14:$I$27,2,FALSE)*W1473</f>
        <v>0</v>
      </c>
      <c r="AU1473" s="12">
        <f>VLOOKUP($BR1473,Tables!$D$14:$I$24,3,FALSE)</f>
        <v>0</v>
      </c>
      <c r="AV1473" s="12">
        <f>VLOOKUP($BR1473,Tables!$D$14:$I$24,4,FALSE)*W1473</f>
        <v>0</v>
      </c>
      <c r="AW1473" s="12">
        <f>VLOOKUP($BR1473,Tables!$D$14:$I$24,5,FALSE)*W1473</f>
        <v>0</v>
      </c>
      <c r="AX1473">
        <f>IF(ISERROR(VLOOKUP(V1473,Tables!$A$2:$B$27,2,FALSE))=TRUE,0,VLOOKUP(V1473,Tables!$A$2:$B$27,2,FALSE))*VLOOKUP(BR1473,Tables!$D$14:$J$24,7,FALSE)</f>
        <v>0</v>
      </c>
      <c r="AY1473">
        <f>IF(ISERROR(VLOOKUP(BS1473,Tables!$A$2:$B$31,2,FALSE))=TRUE,0,VLOOKUP(BS1473,Tables!$A$2:$B$31,2,FALSE))</f>
        <v>0</v>
      </c>
      <c r="AZ1473" s="12">
        <f>VLOOKUP($BR1473,Tables!$D$14:$K$24,8,FALSE)</f>
        <v>0</v>
      </c>
      <c r="BA1473" s="12">
        <f>IF(OR(BR1473="T150",BR1473="HYBT150"),W1473*Tables!$L$23,0)</f>
        <v>0</v>
      </c>
      <c r="BB1473" s="12">
        <f>IF(OR(BR1473="T200",BR1473="HYBT200"),W1473*Tables!$E$24,0)</f>
        <v>0</v>
      </c>
      <c r="BC1473" s="14">
        <f t="shared" si="313"/>
        <v>0</v>
      </c>
      <c r="BD1473" s="55" t="str">
        <f t="shared" si="323"/>
        <v/>
      </c>
      <c r="BE1473" s="55" t="str">
        <f t="shared" si="323"/>
        <v/>
      </c>
      <c r="BF1473" s="55" t="str">
        <f t="shared" si="323"/>
        <v/>
      </c>
      <c r="BG1473" s="55" t="str">
        <f t="shared" si="323"/>
        <v/>
      </c>
      <c r="BH1473" s="55" t="str">
        <f t="shared" si="323"/>
        <v/>
      </c>
      <c r="BI1473" s="55" t="str">
        <f t="shared" si="323"/>
        <v/>
      </c>
      <c r="BJ1473" s="55" t="str">
        <f t="shared" si="323"/>
        <v/>
      </c>
      <c r="BK1473" s="55" t="str">
        <f t="shared" si="323"/>
        <v/>
      </c>
      <c r="BL1473" s="55" t="str">
        <f t="shared" si="323"/>
        <v/>
      </c>
      <c r="BM1473" s="55" t="str">
        <f t="shared" si="323"/>
        <v/>
      </c>
      <c r="BN1473" s="55" t="str">
        <f t="shared" si="323"/>
        <v/>
      </c>
      <c r="BO1473" s="55" t="str">
        <f t="shared" si="323"/>
        <v/>
      </c>
      <c r="BP1473" s="55" t="str">
        <f t="shared" si="323"/>
        <v/>
      </c>
      <c r="BQ1473" s="55" t="str">
        <f t="shared" si="323"/>
        <v/>
      </c>
      <c r="BR1473" s="1" t="str">
        <f t="shared" si="314"/>
        <v>Base</v>
      </c>
      <c r="BS1473" s="1" t="str">
        <f t="shared" si="315"/>
        <v/>
      </c>
      <c r="BT1473" s="3">
        <f t="shared" si="316"/>
        <v>1</v>
      </c>
      <c r="BU1473" s="11">
        <f t="shared" si="317"/>
        <v>-0.94</v>
      </c>
      <c r="BV1473" s="11">
        <f t="shared" si="318"/>
        <v>-0.88</v>
      </c>
      <c r="BW1473" s="11">
        <f t="shared" si="319"/>
        <v>0</v>
      </c>
      <c r="BX1473" s="9">
        <f t="shared" si="320"/>
        <v>-0.94</v>
      </c>
      <c r="BY1473" s="9">
        <f t="shared" si="321"/>
        <v>-0.88</v>
      </c>
      <c r="BZ1473" s="9">
        <f t="shared" si="322"/>
        <v>2</v>
      </c>
    </row>
    <row r="1474" spans="1:78" ht="15.5" x14ac:dyDescent="0.35">
      <c r="A1474"/>
      <c r="B1474"/>
      <c r="C1474"/>
      <c r="D1474"/>
      <c r="E1474"/>
      <c r="F1474"/>
      <c r="G1474"/>
      <c r="H1474"/>
      <c r="I1474"/>
      <c r="J1474"/>
      <c r="K1474"/>
      <c r="L1474"/>
      <c r="M1474"/>
      <c r="N1474"/>
      <c r="O1474"/>
      <c r="P1474"/>
      <c r="Q1474"/>
      <c r="R1474"/>
      <c r="S1474"/>
      <c r="T1474"/>
      <c r="U1474"/>
      <c r="V1474"/>
      <c r="W1474"/>
      <c r="X1474"/>
      <c r="Y1474"/>
      <c r="Z1474"/>
      <c r="AA1474"/>
      <c r="AB1474"/>
      <c r="AC1474"/>
      <c r="AD1474"/>
      <c r="AE1474"/>
      <c r="AF1474"/>
      <c r="AG1474"/>
      <c r="AH1474"/>
      <c r="AI1474"/>
      <c r="AJ1474"/>
      <c r="AK1474"/>
      <c r="AL1474"/>
      <c r="AM1474"/>
      <c r="AN1474"/>
      <c r="AO1474"/>
      <c r="AP1474"/>
      <c r="AQ1474"/>
      <c r="AR1474"/>
      <c r="AS1474"/>
      <c r="AT1474" s="12">
        <f>VLOOKUP($BR1474,Tables!$D$14:$I$27,2,FALSE)*W1474</f>
        <v>0</v>
      </c>
      <c r="AU1474" s="12">
        <f>VLOOKUP($BR1474,Tables!$D$14:$I$24,3,FALSE)</f>
        <v>0</v>
      </c>
      <c r="AV1474" s="12">
        <f>VLOOKUP($BR1474,Tables!$D$14:$I$24,4,FALSE)*W1474</f>
        <v>0</v>
      </c>
      <c r="AW1474" s="12">
        <f>VLOOKUP($BR1474,Tables!$D$14:$I$24,5,FALSE)*W1474</f>
        <v>0</v>
      </c>
      <c r="AX1474">
        <f>IF(ISERROR(VLOOKUP(V1474,Tables!$A$2:$B$27,2,FALSE))=TRUE,0,VLOOKUP(V1474,Tables!$A$2:$B$27,2,FALSE))*VLOOKUP(BR1474,Tables!$D$14:$J$24,7,FALSE)</f>
        <v>0</v>
      </c>
      <c r="AY1474">
        <f>IF(ISERROR(VLOOKUP(BS1474,Tables!$A$2:$B$31,2,FALSE))=TRUE,0,VLOOKUP(BS1474,Tables!$A$2:$B$31,2,FALSE))</f>
        <v>0</v>
      </c>
      <c r="AZ1474" s="12">
        <f>VLOOKUP($BR1474,Tables!$D$14:$K$24,8,FALSE)</f>
        <v>0</v>
      </c>
      <c r="BA1474" s="12">
        <f>IF(OR(BR1474="T150",BR1474="HYBT150"),W1474*Tables!$L$23,0)</f>
        <v>0</v>
      </c>
      <c r="BB1474" s="12">
        <f>IF(OR(BR1474="T200",BR1474="HYBT200"),W1474*Tables!$E$24,0)</f>
        <v>0</v>
      </c>
      <c r="BC1474" s="14">
        <f t="shared" si="313"/>
        <v>0</v>
      </c>
      <c r="BD1474" s="55" t="str">
        <f t="shared" si="323"/>
        <v/>
      </c>
      <c r="BE1474" s="55" t="str">
        <f t="shared" si="323"/>
        <v/>
      </c>
      <c r="BF1474" s="55" t="str">
        <f t="shared" si="323"/>
        <v/>
      </c>
      <c r="BG1474" s="55" t="str">
        <f t="shared" si="323"/>
        <v/>
      </c>
      <c r="BH1474" s="55" t="str">
        <f t="shared" si="323"/>
        <v/>
      </c>
      <c r="BI1474" s="55" t="str">
        <f t="shared" si="323"/>
        <v/>
      </c>
      <c r="BJ1474" s="55" t="str">
        <f t="shared" si="323"/>
        <v/>
      </c>
      <c r="BK1474" s="55" t="str">
        <f t="shared" si="323"/>
        <v/>
      </c>
      <c r="BL1474" s="55" t="str">
        <f t="shared" si="323"/>
        <v/>
      </c>
      <c r="BM1474" s="55" t="str">
        <f t="shared" si="323"/>
        <v/>
      </c>
      <c r="BN1474" s="55" t="str">
        <f t="shared" si="323"/>
        <v/>
      </c>
      <c r="BO1474" s="55" t="str">
        <f t="shared" si="323"/>
        <v/>
      </c>
      <c r="BP1474" s="55" t="str">
        <f t="shared" si="323"/>
        <v/>
      </c>
      <c r="BQ1474" s="55" t="str">
        <f t="shared" si="323"/>
        <v/>
      </c>
      <c r="BR1474" s="1" t="str">
        <f t="shared" si="314"/>
        <v>Base</v>
      </c>
      <c r="BS1474" s="1" t="str">
        <f t="shared" si="315"/>
        <v/>
      </c>
      <c r="BT1474" s="3">
        <f t="shared" si="316"/>
        <v>1</v>
      </c>
      <c r="BU1474" s="11">
        <f t="shared" si="317"/>
        <v>-0.94</v>
      </c>
      <c r="BV1474" s="11">
        <f t="shared" si="318"/>
        <v>-0.88</v>
      </c>
      <c r="BW1474" s="11">
        <f t="shared" si="319"/>
        <v>0</v>
      </c>
      <c r="BX1474" s="9">
        <f t="shared" si="320"/>
        <v>-0.94</v>
      </c>
      <c r="BY1474" s="9">
        <f t="shared" si="321"/>
        <v>-0.88</v>
      </c>
      <c r="BZ1474" s="9">
        <f t="shared" si="322"/>
        <v>2</v>
      </c>
    </row>
    <row r="1475" spans="1:78" ht="15.5" x14ac:dyDescent="0.35">
      <c r="A1475"/>
      <c r="B1475"/>
      <c r="C1475"/>
      <c r="D1475"/>
      <c r="E1475"/>
      <c r="F1475"/>
      <c r="G1475"/>
      <c r="H1475"/>
      <c r="I1475"/>
      <c r="J1475"/>
      <c r="K1475"/>
      <c r="L1475"/>
      <c r="M1475"/>
      <c r="N1475"/>
      <c r="O1475"/>
      <c r="P1475"/>
      <c r="Q1475"/>
      <c r="R1475"/>
      <c r="S1475"/>
      <c r="T1475"/>
      <c r="U1475"/>
      <c r="V1475"/>
      <c r="W1475"/>
      <c r="X1475"/>
      <c r="Y1475"/>
      <c r="Z1475"/>
      <c r="AA1475"/>
      <c r="AB1475"/>
      <c r="AC1475"/>
      <c r="AD1475"/>
      <c r="AE1475"/>
      <c r="AF1475"/>
      <c r="AG1475"/>
      <c r="AH1475"/>
      <c r="AI1475"/>
      <c r="AJ1475"/>
      <c r="AK1475"/>
      <c r="AL1475"/>
      <c r="AM1475"/>
      <c r="AN1475"/>
      <c r="AO1475"/>
      <c r="AP1475"/>
      <c r="AQ1475"/>
      <c r="AR1475"/>
      <c r="AS1475"/>
      <c r="AT1475" s="12">
        <f>VLOOKUP($BR1475,Tables!$D$14:$I$27,2,FALSE)*W1475</f>
        <v>0</v>
      </c>
      <c r="AU1475" s="12">
        <f>VLOOKUP($BR1475,Tables!$D$14:$I$24,3,FALSE)</f>
        <v>0</v>
      </c>
      <c r="AV1475" s="12">
        <f>VLOOKUP($BR1475,Tables!$D$14:$I$24,4,FALSE)*W1475</f>
        <v>0</v>
      </c>
      <c r="AW1475" s="12">
        <f>VLOOKUP($BR1475,Tables!$D$14:$I$24,5,FALSE)*W1475</f>
        <v>0</v>
      </c>
      <c r="AX1475">
        <f>IF(ISERROR(VLOOKUP(V1475,Tables!$A$2:$B$27,2,FALSE))=TRUE,0,VLOOKUP(V1475,Tables!$A$2:$B$27,2,FALSE))*VLOOKUP(BR1475,Tables!$D$14:$J$24,7,FALSE)</f>
        <v>0</v>
      </c>
      <c r="AY1475">
        <f>IF(ISERROR(VLOOKUP(BS1475,Tables!$A$2:$B$31,2,FALSE))=TRUE,0,VLOOKUP(BS1475,Tables!$A$2:$B$31,2,FALSE))</f>
        <v>0</v>
      </c>
      <c r="AZ1475" s="12">
        <f>VLOOKUP($BR1475,Tables!$D$14:$K$24,8,FALSE)</f>
        <v>0</v>
      </c>
      <c r="BA1475" s="12">
        <f>IF(OR(BR1475="T150",BR1475="HYBT150"),W1475*Tables!$L$23,0)</f>
        <v>0</v>
      </c>
      <c r="BB1475" s="12">
        <f>IF(OR(BR1475="T200",BR1475="HYBT200"),W1475*Tables!$E$24,0)</f>
        <v>0</v>
      </c>
      <c r="BC1475" s="14">
        <f t="shared" si="313"/>
        <v>0</v>
      </c>
      <c r="BD1475" s="55" t="str">
        <f t="shared" si="323"/>
        <v/>
      </c>
      <c r="BE1475" s="55" t="str">
        <f t="shared" si="323"/>
        <v/>
      </c>
      <c r="BF1475" s="55" t="str">
        <f t="shared" si="323"/>
        <v/>
      </c>
      <c r="BG1475" s="55" t="str">
        <f t="shared" si="323"/>
        <v/>
      </c>
      <c r="BH1475" s="55" t="str">
        <f t="shared" si="323"/>
        <v/>
      </c>
      <c r="BI1475" s="55" t="str">
        <f t="shared" si="323"/>
        <v/>
      </c>
      <c r="BJ1475" s="55" t="str">
        <f t="shared" si="323"/>
        <v/>
      </c>
      <c r="BK1475" s="55" t="str">
        <f t="shared" si="323"/>
        <v/>
      </c>
      <c r="BL1475" s="55" t="str">
        <f t="shared" si="323"/>
        <v/>
      </c>
      <c r="BM1475" s="55" t="str">
        <f t="shared" si="323"/>
        <v/>
      </c>
      <c r="BN1475" s="55" t="str">
        <f t="shared" si="323"/>
        <v/>
      </c>
      <c r="BO1475" s="55" t="str">
        <f t="shared" si="323"/>
        <v/>
      </c>
      <c r="BP1475" s="55" t="str">
        <f t="shared" si="323"/>
        <v/>
      </c>
      <c r="BQ1475" s="55" t="str">
        <f t="shared" si="323"/>
        <v/>
      </c>
      <c r="BR1475" s="1" t="str">
        <f t="shared" si="314"/>
        <v>Base</v>
      </c>
      <c r="BS1475" s="1" t="str">
        <f t="shared" si="315"/>
        <v/>
      </c>
      <c r="BT1475" s="3">
        <f t="shared" si="316"/>
        <v>1</v>
      </c>
      <c r="BU1475" s="11">
        <f t="shared" si="317"/>
        <v>-0.94</v>
      </c>
      <c r="BV1475" s="11">
        <f t="shared" si="318"/>
        <v>-0.88</v>
      </c>
      <c r="BW1475" s="11">
        <f t="shared" si="319"/>
        <v>0</v>
      </c>
      <c r="BX1475" s="9">
        <f t="shared" si="320"/>
        <v>-0.94</v>
      </c>
      <c r="BY1475" s="9">
        <f t="shared" si="321"/>
        <v>-0.88</v>
      </c>
      <c r="BZ1475" s="9">
        <f t="shared" si="322"/>
        <v>2</v>
      </c>
    </row>
    <row r="1476" spans="1:78" ht="15.5" x14ac:dyDescent="0.35">
      <c r="A1476"/>
      <c r="B1476"/>
      <c r="C1476"/>
      <c r="D1476"/>
      <c r="E1476"/>
      <c r="F1476"/>
      <c r="G1476"/>
      <c r="H1476"/>
      <c r="I1476"/>
      <c r="J1476"/>
      <c r="K1476"/>
      <c r="L1476"/>
      <c r="M1476"/>
      <c r="N1476"/>
      <c r="O1476"/>
      <c r="P1476"/>
      <c r="Q1476"/>
      <c r="R1476"/>
      <c r="S1476"/>
      <c r="T1476"/>
      <c r="U1476"/>
      <c r="V1476"/>
      <c r="W1476"/>
      <c r="X1476"/>
      <c r="Y1476"/>
      <c r="Z1476"/>
      <c r="AA1476"/>
      <c r="AB1476"/>
      <c r="AC1476"/>
      <c r="AD1476"/>
      <c r="AE1476"/>
      <c r="AF1476"/>
      <c r="AG1476"/>
      <c r="AH1476"/>
      <c r="AI1476"/>
      <c r="AJ1476"/>
      <c r="AK1476"/>
      <c r="AL1476"/>
      <c r="AM1476"/>
      <c r="AN1476"/>
      <c r="AO1476"/>
      <c r="AP1476"/>
      <c r="AQ1476"/>
      <c r="AR1476"/>
      <c r="AS1476"/>
      <c r="AT1476" s="12">
        <f>VLOOKUP($BR1476,Tables!$D$14:$I$27,2,FALSE)*W1476</f>
        <v>0</v>
      </c>
      <c r="AU1476" s="12">
        <f>VLOOKUP($BR1476,Tables!$D$14:$I$24,3,FALSE)</f>
        <v>0</v>
      </c>
      <c r="AV1476" s="12">
        <f>VLOOKUP($BR1476,Tables!$D$14:$I$24,4,FALSE)*W1476</f>
        <v>0</v>
      </c>
      <c r="AW1476" s="12">
        <f>VLOOKUP($BR1476,Tables!$D$14:$I$24,5,FALSE)*W1476</f>
        <v>0</v>
      </c>
      <c r="AX1476">
        <f>IF(ISERROR(VLOOKUP(V1476,Tables!$A$2:$B$27,2,FALSE))=TRUE,0,VLOOKUP(V1476,Tables!$A$2:$B$27,2,FALSE))*VLOOKUP(BR1476,Tables!$D$14:$J$24,7,FALSE)</f>
        <v>0</v>
      </c>
      <c r="AY1476">
        <f>IF(ISERROR(VLOOKUP(BS1476,Tables!$A$2:$B$31,2,FALSE))=TRUE,0,VLOOKUP(BS1476,Tables!$A$2:$B$31,2,FALSE))</f>
        <v>0</v>
      </c>
      <c r="AZ1476" s="12">
        <f>VLOOKUP($BR1476,Tables!$D$14:$K$24,8,FALSE)</f>
        <v>0</v>
      </c>
      <c r="BA1476" s="12">
        <f>IF(OR(BR1476="T150",BR1476="HYBT150"),W1476*Tables!$L$23,0)</f>
        <v>0</v>
      </c>
      <c r="BB1476" s="12">
        <f>IF(OR(BR1476="T200",BR1476="HYBT200"),W1476*Tables!$E$24,0)</f>
        <v>0</v>
      </c>
      <c r="BC1476" s="14">
        <f t="shared" si="313"/>
        <v>0</v>
      </c>
      <c r="BD1476" s="55" t="str">
        <f t="shared" si="323"/>
        <v/>
      </c>
      <c r="BE1476" s="55" t="str">
        <f t="shared" si="323"/>
        <v/>
      </c>
      <c r="BF1476" s="55" t="str">
        <f t="shared" si="323"/>
        <v/>
      </c>
      <c r="BG1476" s="55" t="str">
        <f t="shared" si="323"/>
        <v/>
      </c>
      <c r="BH1476" s="55" t="str">
        <f t="shared" si="323"/>
        <v/>
      </c>
      <c r="BI1476" s="55" t="str">
        <f t="shared" si="323"/>
        <v/>
      </c>
      <c r="BJ1476" s="55" t="str">
        <f t="shared" si="323"/>
        <v/>
      </c>
      <c r="BK1476" s="55" t="str">
        <f t="shared" si="323"/>
        <v/>
      </c>
      <c r="BL1476" s="55" t="str">
        <f t="shared" si="323"/>
        <v/>
      </c>
      <c r="BM1476" s="55" t="str">
        <f t="shared" si="323"/>
        <v/>
      </c>
      <c r="BN1476" s="55" t="str">
        <f t="shared" si="323"/>
        <v/>
      </c>
      <c r="BO1476" s="55" t="str">
        <f t="shared" si="323"/>
        <v/>
      </c>
      <c r="BP1476" s="55" t="str">
        <f t="shared" si="323"/>
        <v/>
      </c>
      <c r="BQ1476" s="55" t="str">
        <f t="shared" si="323"/>
        <v/>
      </c>
      <c r="BR1476" s="1" t="str">
        <f t="shared" si="314"/>
        <v>Base</v>
      </c>
      <c r="BS1476" s="1" t="str">
        <f t="shared" si="315"/>
        <v/>
      </c>
      <c r="BT1476" s="3">
        <f t="shared" si="316"/>
        <v>1</v>
      </c>
      <c r="BU1476" s="11">
        <f t="shared" si="317"/>
        <v>-0.94</v>
      </c>
      <c r="BV1476" s="11">
        <f t="shared" si="318"/>
        <v>-0.88</v>
      </c>
      <c r="BW1476" s="11">
        <f t="shared" si="319"/>
        <v>0</v>
      </c>
      <c r="BX1476" s="9">
        <f t="shared" si="320"/>
        <v>-0.94</v>
      </c>
      <c r="BY1476" s="9">
        <f t="shared" si="321"/>
        <v>-0.88</v>
      </c>
      <c r="BZ1476" s="9">
        <f t="shared" si="322"/>
        <v>2</v>
      </c>
    </row>
    <row r="1477" spans="1:78" ht="15.5" x14ac:dyDescent="0.35">
      <c r="A1477"/>
      <c r="B1477"/>
      <c r="C1477"/>
      <c r="D1477"/>
      <c r="E1477"/>
      <c r="F1477"/>
      <c r="G1477"/>
      <c r="H1477"/>
      <c r="I1477"/>
      <c r="J1477"/>
      <c r="K1477"/>
      <c r="L1477"/>
      <c r="M1477"/>
      <c r="N1477"/>
      <c r="O1477"/>
      <c r="P1477"/>
      <c r="Q1477"/>
      <c r="R1477"/>
      <c r="S1477"/>
      <c r="T1477"/>
      <c r="U1477"/>
      <c r="V1477"/>
      <c r="W1477"/>
      <c r="X1477"/>
      <c r="Y1477"/>
      <c r="Z1477"/>
      <c r="AA1477"/>
      <c r="AB1477"/>
      <c r="AC1477"/>
      <c r="AD1477"/>
      <c r="AE1477"/>
      <c r="AF1477"/>
      <c r="AG1477"/>
      <c r="AH1477"/>
      <c r="AI1477"/>
      <c r="AJ1477"/>
      <c r="AK1477"/>
      <c r="AL1477"/>
      <c r="AM1477"/>
      <c r="AN1477"/>
      <c r="AO1477"/>
      <c r="AP1477"/>
      <c r="AQ1477"/>
      <c r="AR1477"/>
      <c r="AS1477"/>
      <c r="AT1477" s="12">
        <f>VLOOKUP($BR1477,Tables!$D$14:$I$27,2,FALSE)*W1477</f>
        <v>0</v>
      </c>
      <c r="AU1477" s="12">
        <f>VLOOKUP($BR1477,Tables!$D$14:$I$24,3,FALSE)</f>
        <v>0</v>
      </c>
      <c r="AV1477" s="12">
        <f>VLOOKUP($BR1477,Tables!$D$14:$I$24,4,FALSE)*W1477</f>
        <v>0</v>
      </c>
      <c r="AW1477" s="12">
        <f>VLOOKUP($BR1477,Tables!$D$14:$I$24,5,FALSE)*W1477</f>
        <v>0</v>
      </c>
      <c r="AX1477">
        <f>IF(ISERROR(VLOOKUP(V1477,Tables!$A$2:$B$27,2,FALSE))=TRUE,0,VLOOKUP(V1477,Tables!$A$2:$B$27,2,FALSE))*VLOOKUP(BR1477,Tables!$D$14:$J$24,7,FALSE)</f>
        <v>0</v>
      </c>
      <c r="AY1477">
        <f>IF(ISERROR(VLOOKUP(BS1477,Tables!$A$2:$B$31,2,FALSE))=TRUE,0,VLOOKUP(BS1477,Tables!$A$2:$B$31,2,FALSE))</f>
        <v>0</v>
      </c>
      <c r="AZ1477" s="12">
        <f>VLOOKUP($BR1477,Tables!$D$14:$K$24,8,FALSE)</f>
        <v>0</v>
      </c>
      <c r="BA1477" s="12">
        <f>IF(OR(BR1477="T150",BR1477="HYBT150"),W1477*Tables!$L$23,0)</f>
        <v>0</v>
      </c>
      <c r="BB1477" s="12">
        <f>IF(OR(BR1477="T200",BR1477="HYBT200"),W1477*Tables!$E$24,0)</f>
        <v>0</v>
      </c>
      <c r="BC1477" s="14">
        <f t="shared" si="313"/>
        <v>0</v>
      </c>
      <c r="BD1477" s="55" t="str">
        <f t="shared" si="323"/>
        <v/>
      </c>
      <c r="BE1477" s="55" t="str">
        <f t="shared" si="323"/>
        <v/>
      </c>
      <c r="BF1477" s="55" t="str">
        <f t="shared" si="323"/>
        <v/>
      </c>
      <c r="BG1477" s="55" t="str">
        <f t="shared" si="323"/>
        <v/>
      </c>
      <c r="BH1477" s="55" t="str">
        <f t="shared" si="323"/>
        <v/>
      </c>
      <c r="BI1477" s="55" t="str">
        <f t="shared" si="323"/>
        <v/>
      </c>
      <c r="BJ1477" s="55" t="str">
        <f t="shared" si="323"/>
        <v/>
      </c>
      <c r="BK1477" s="55" t="str">
        <f t="shared" si="323"/>
        <v/>
      </c>
      <c r="BL1477" s="55" t="str">
        <f t="shared" si="323"/>
        <v/>
      </c>
      <c r="BM1477" s="55" t="str">
        <f t="shared" si="323"/>
        <v/>
      </c>
      <c r="BN1477" s="55" t="str">
        <f t="shared" si="323"/>
        <v/>
      </c>
      <c r="BO1477" s="55" t="str">
        <f t="shared" si="323"/>
        <v/>
      </c>
      <c r="BP1477" s="55" t="str">
        <f t="shared" si="323"/>
        <v/>
      </c>
      <c r="BQ1477" s="55" t="str">
        <f t="shared" si="323"/>
        <v/>
      </c>
      <c r="BR1477" s="1" t="str">
        <f t="shared" si="314"/>
        <v>Base</v>
      </c>
      <c r="BS1477" s="1" t="str">
        <f t="shared" si="315"/>
        <v/>
      </c>
      <c r="BT1477" s="3">
        <f t="shared" si="316"/>
        <v>1</v>
      </c>
      <c r="BU1477" s="11">
        <f t="shared" si="317"/>
        <v>-0.94</v>
      </c>
      <c r="BV1477" s="11">
        <f t="shared" si="318"/>
        <v>-0.88</v>
      </c>
      <c r="BW1477" s="11">
        <f t="shared" si="319"/>
        <v>0</v>
      </c>
      <c r="BX1477" s="9">
        <f t="shared" si="320"/>
        <v>-0.94</v>
      </c>
      <c r="BY1477" s="9">
        <f t="shared" si="321"/>
        <v>-0.88</v>
      </c>
      <c r="BZ1477" s="9">
        <f t="shared" si="322"/>
        <v>2</v>
      </c>
    </row>
    <row r="1478" spans="1:78" ht="15.5" x14ac:dyDescent="0.35">
      <c r="A1478"/>
      <c r="B1478"/>
      <c r="C1478"/>
      <c r="D1478"/>
      <c r="E1478"/>
      <c r="F1478"/>
      <c r="G1478"/>
      <c r="H1478"/>
      <c r="I1478"/>
      <c r="J1478"/>
      <c r="K1478"/>
      <c r="L1478"/>
      <c r="M1478"/>
      <c r="N1478"/>
      <c r="O1478"/>
      <c r="P1478"/>
      <c r="Q1478"/>
      <c r="R1478"/>
      <c r="S1478"/>
      <c r="T1478"/>
      <c r="U1478"/>
      <c r="V1478"/>
      <c r="W1478"/>
      <c r="X1478"/>
      <c r="Y1478"/>
      <c r="Z1478"/>
      <c r="AA1478"/>
      <c r="AB1478"/>
      <c r="AC1478"/>
      <c r="AD1478"/>
      <c r="AE1478"/>
      <c r="AF1478"/>
      <c r="AG1478"/>
      <c r="AH1478"/>
      <c r="AI1478"/>
      <c r="AJ1478"/>
      <c r="AK1478"/>
      <c r="AL1478"/>
      <c r="AM1478"/>
      <c r="AN1478"/>
      <c r="AO1478"/>
      <c r="AP1478"/>
      <c r="AQ1478"/>
      <c r="AR1478"/>
      <c r="AS1478"/>
      <c r="AT1478" s="12">
        <f>VLOOKUP($BR1478,Tables!$D$14:$I$27,2,FALSE)*W1478</f>
        <v>0</v>
      </c>
      <c r="AU1478" s="12">
        <f>VLOOKUP($BR1478,Tables!$D$14:$I$24,3,FALSE)</f>
        <v>0</v>
      </c>
      <c r="AV1478" s="12">
        <f>VLOOKUP($BR1478,Tables!$D$14:$I$24,4,FALSE)*W1478</f>
        <v>0</v>
      </c>
      <c r="AW1478" s="12">
        <f>VLOOKUP($BR1478,Tables!$D$14:$I$24,5,FALSE)*W1478</f>
        <v>0</v>
      </c>
      <c r="AX1478">
        <f>IF(ISERROR(VLOOKUP(V1478,Tables!$A$2:$B$27,2,FALSE))=TRUE,0,VLOOKUP(V1478,Tables!$A$2:$B$27,2,FALSE))*VLOOKUP(BR1478,Tables!$D$14:$J$24,7,FALSE)</f>
        <v>0</v>
      </c>
      <c r="AY1478">
        <f>IF(ISERROR(VLOOKUP(BS1478,Tables!$A$2:$B$31,2,FALSE))=TRUE,0,VLOOKUP(BS1478,Tables!$A$2:$B$31,2,FALSE))</f>
        <v>0</v>
      </c>
      <c r="AZ1478" s="12">
        <f>VLOOKUP($BR1478,Tables!$D$14:$K$24,8,FALSE)</f>
        <v>0</v>
      </c>
      <c r="BA1478" s="12">
        <f>IF(OR(BR1478="T150",BR1478="HYBT150"),W1478*Tables!$L$23,0)</f>
        <v>0</v>
      </c>
      <c r="BB1478" s="12">
        <f>IF(OR(BR1478="T200",BR1478="HYBT200"),W1478*Tables!$E$24,0)</f>
        <v>0</v>
      </c>
      <c r="BC1478" s="14">
        <f t="shared" si="313"/>
        <v>0</v>
      </c>
      <c r="BD1478" s="55" t="str">
        <f t="shared" si="323"/>
        <v/>
      </c>
      <c r="BE1478" s="55" t="str">
        <f t="shared" si="323"/>
        <v/>
      </c>
      <c r="BF1478" s="55" t="str">
        <f t="shared" si="323"/>
        <v/>
      </c>
      <c r="BG1478" s="55" t="str">
        <f t="shared" si="323"/>
        <v/>
      </c>
      <c r="BH1478" s="55" t="str">
        <f t="shared" si="323"/>
        <v/>
      </c>
      <c r="BI1478" s="55" t="str">
        <f t="shared" si="323"/>
        <v/>
      </c>
      <c r="BJ1478" s="55" t="str">
        <f t="shared" si="323"/>
        <v/>
      </c>
      <c r="BK1478" s="55" t="str">
        <f t="shared" si="323"/>
        <v/>
      </c>
      <c r="BL1478" s="55" t="str">
        <f t="shared" si="323"/>
        <v/>
      </c>
      <c r="BM1478" s="55" t="str">
        <f t="shared" si="323"/>
        <v/>
      </c>
      <c r="BN1478" s="55" t="str">
        <f t="shared" si="323"/>
        <v/>
      </c>
      <c r="BO1478" s="55" t="str">
        <f t="shared" si="323"/>
        <v/>
      </c>
      <c r="BP1478" s="55" t="str">
        <f t="shared" si="323"/>
        <v/>
      </c>
      <c r="BQ1478" s="55" t="str">
        <f t="shared" si="323"/>
        <v/>
      </c>
      <c r="BR1478" s="1" t="str">
        <f t="shared" si="314"/>
        <v>Base</v>
      </c>
      <c r="BS1478" s="1" t="str">
        <f t="shared" si="315"/>
        <v/>
      </c>
      <c r="BT1478" s="3">
        <f t="shared" si="316"/>
        <v>1</v>
      </c>
      <c r="BU1478" s="11">
        <f t="shared" si="317"/>
        <v>-0.94</v>
      </c>
      <c r="BV1478" s="11">
        <f t="shared" si="318"/>
        <v>-0.88</v>
      </c>
      <c r="BW1478" s="11">
        <f t="shared" si="319"/>
        <v>0</v>
      </c>
      <c r="BX1478" s="9">
        <f t="shared" si="320"/>
        <v>-0.94</v>
      </c>
      <c r="BY1478" s="9">
        <f t="shared" si="321"/>
        <v>-0.88</v>
      </c>
      <c r="BZ1478" s="9">
        <f t="shared" si="322"/>
        <v>2</v>
      </c>
    </row>
    <row r="1479" spans="1:78" ht="15.5" x14ac:dyDescent="0.35">
      <c r="A1479"/>
      <c r="B1479"/>
      <c r="C1479"/>
      <c r="D1479"/>
      <c r="E1479"/>
      <c r="F1479"/>
      <c r="G1479"/>
      <c r="H1479"/>
      <c r="I1479"/>
      <c r="J1479"/>
      <c r="K1479"/>
      <c r="L1479"/>
      <c r="M1479"/>
      <c r="N1479"/>
      <c r="O1479"/>
      <c r="P1479"/>
      <c r="Q1479"/>
      <c r="R1479"/>
      <c r="S1479"/>
      <c r="T1479"/>
      <c r="U1479"/>
      <c r="V1479"/>
      <c r="W1479"/>
      <c r="X1479"/>
      <c r="Y1479"/>
      <c r="Z1479"/>
      <c r="AA1479"/>
      <c r="AB1479"/>
      <c r="AC1479"/>
      <c r="AD1479"/>
      <c r="AE1479"/>
      <c r="AF1479"/>
      <c r="AG1479"/>
      <c r="AH1479"/>
      <c r="AI1479"/>
      <c r="AJ1479"/>
      <c r="AK1479"/>
      <c r="AL1479"/>
      <c r="AM1479"/>
      <c r="AN1479"/>
      <c r="AO1479"/>
      <c r="AP1479"/>
      <c r="AQ1479"/>
      <c r="AR1479"/>
      <c r="AS1479"/>
      <c r="AT1479" s="12">
        <f>VLOOKUP($BR1479,Tables!$D$14:$I$27,2,FALSE)*W1479</f>
        <v>0</v>
      </c>
      <c r="AU1479" s="12">
        <f>VLOOKUP($BR1479,Tables!$D$14:$I$24,3,FALSE)</f>
        <v>0</v>
      </c>
      <c r="AV1479" s="12">
        <f>VLOOKUP($BR1479,Tables!$D$14:$I$24,4,FALSE)*W1479</f>
        <v>0</v>
      </c>
      <c r="AW1479" s="12">
        <f>VLOOKUP($BR1479,Tables!$D$14:$I$24,5,FALSE)*W1479</f>
        <v>0</v>
      </c>
      <c r="AX1479">
        <f>IF(ISERROR(VLOOKUP(V1479,Tables!$A$2:$B$27,2,FALSE))=TRUE,0,VLOOKUP(V1479,Tables!$A$2:$B$27,2,FALSE))*VLOOKUP(BR1479,Tables!$D$14:$J$24,7,FALSE)</f>
        <v>0</v>
      </c>
      <c r="AY1479">
        <f>IF(ISERROR(VLOOKUP(BS1479,Tables!$A$2:$B$31,2,FALSE))=TRUE,0,VLOOKUP(BS1479,Tables!$A$2:$B$31,2,FALSE))</f>
        <v>0</v>
      </c>
      <c r="AZ1479" s="12">
        <f>VLOOKUP($BR1479,Tables!$D$14:$K$24,8,FALSE)</f>
        <v>0</v>
      </c>
      <c r="BA1479" s="12">
        <f>IF(OR(BR1479="T150",BR1479="HYBT150"),W1479*Tables!$L$23,0)</f>
        <v>0</v>
      </c>
      <c r="BB1479" s="12">
        <f>IF(OR(BR1479="T200",BR1479="HYBT200"),W1479*Tables!$E$24,0)</f>
        <v>0</v>
      </c>
      <c r="BC1479" s="14">
        <f t="shared" si="313"/>
        <v>0</v>
      </c>
      <c r="BD1479" s="55" t="str">
        <f t="shared" si="323"/>
        <v/>
      </c>
      <c r="BE1479" s="55" t="str">
        <f t="shared" si="323"/>
        <v/>
      </c>
      <c r="BF1479" s="55" t="str">
        <f t="shared" si="323"/>
        <v/>
      </c>
      <c r="BG1479" s="55" t="str">
        <f t="shared" si="323"/>
        <v/>
      </c>
      <c r="BH1479" s="55" t="str">
        <f t="shared" si="323"/>
        <v/>
      </c>
      <c r="BI1479" s="55" t="str">
        <f t="shared" si="323"/>
        <v/>
      </c>
      <c r="BJ1479" s="55" t="str">
        <f t="shared" si="323"/>
        <v/>
      </c>
      <c r="BK1479" s="55" t="str">
        <f t="shared" si="323"/>
        <v/>
      </c>
      <c r="BL1479" s="55" t="str">
        <f t="shared" si="323"/>
        <v/>
      </c>
      <c r="BM1479" s="55" t="str">
        <f t="shared" si="323"/>
        <v/>
      </c>
      <c r="BN1479" s="55" t="str">
        <f t="shared" si="323"/>
        <v/>
      </c>
      <c r="BO1479" s="55" t="str">
        <f t="shared" si="323"/>
        <v/>
      </c>
      <c r="BP1479" s="55" t="str">
        <f t="shared" si="323"/>
        <v/>
      </c>
      <c r="BQ1479" s="55" t="str">
        <f t="shared" si="323"/>
        <v/>
      </c>
      <c r="BR1479" s="1" t="str">
        <f t="shared" si="314"/>
        <v>Base</v>
      </c>
      <c r="BS1479" s="1" t="str">
        <f t="shared" si="315"/>
        <v/>
      </c>
      <c r="BT1479" s="3">
        <f t="shared" si="316"/>
        <v>1</v>
      </c>
      <c r="BU1479" s="11">
        <f t="shared" si="317"/>
        <v>-0.94</v>
      </c>
      <c r="BV1479" s="11">
        <f t="shared" si="318"/>
        <v>-0.88</v>
      </c>
      <c r="BW1479" s="11">
        <f t="shared" si="319"/>
        <v>0</v>
      </c>
      <c r="BX1479" s="9">
        <f t="shared" si="320"/>
        <v>-0.94</v>
      </c>
      <c r="BY1479" s="9">
        <f t="shared" si="321"/>
        <v>-0.88</v>
      </c>
      <c r="BZ1479" s="9">
        <f t="shared" si="322"/>
        <v>2</v>
      </c>
    </row>
    <row r="1480" spans="1:78" ht="15.5" x14ac:dyDescent="0.35">
      <c r="A1480"/>
      <c r="B1480"/>
      <c r="C1480"/>
      <c r="D1480"/>
      <c r="E1480"/>
      <c r="F1480"/>
      <c r="G1480"/>
      <c r="H1480"/>
      <c r="I1480"/>
      <c r="J1480"/>
      <c r="K1480"/>
      <c r="L1480"/>
      <c r="M1480"/>
      <c r="N1480"/>
      <c r="O1480"/>
      <c r="P1480"/>
      <c r="Q1480"/>
      <c r="R1480"/>
      <c r="S1480"/>
      <c r="T1480"/>
      <c r="U1480"/>
      <c r="V1480"/>
      <c r="W1480"/>
      <c r="X1480"/>
      <c r="Y1480"/>
      <c r="Z1480"/>
      <c r="AA1480"/>
      <c r="AB1480"/>
      <c r="AC1480"/>
      <c r="AD1480"/>
      <c r="AE1480"/>
      <c r="AF1480"/>
      <c r="AG1480"/>
      <c r="AH1480"/>
      <c r="AI1480"/>
      <c r="AJ1480"/>
      <c r="AK1480"/>
      <c r="AL1480"/>
      <c r="AM1480"/>
      <c r="AN1480"/>
      <c r="AO1480"/>
      <c r="AP1480"/>
      <c r="AQ1480"/>
      <c r="AR1480"/>
      <c r="AS1480"/>
      <c r="AT1480" s="12">
        <f>VLOOKUP($BR1480,Tables!$D$14:$I$27,2,FALSE)*W1480</f>
        <v>0</v>
      </c>
      <c r="AU1480" s="12">
        <f>VLOOKUP($BR1480,Tables!$D$14:$I$24,3,FALSE)</f>
        <v>0</v>
      </c>
      <c r="AV1480" s="12">
        <f>VLOOKUP($BR1480,Tables!$D$14:$I$24,4,FALSE)*W1480</f>
        <v>0</v>
      </c>
      <c r="AW1480" s="12">
        <f>VLOOKUP($BR1480,Tables!$D$14:$I$24,5,FALSE)*W1480</f>
        <v>0</v>
      </c>
      <c r="AX1480">
        <f>IF(ISERROR(VLOOKUP(V1480,Tables!$A$2:$B$27,2,FALSE))=TRUE,0,VLOOKUP(V1480,Tables!$A$2:$B$27,2,FALSE))*VLOOKUP(BR1480,Tables!$D$14:$J$24,7,FALSE)</f>
        <v>0</v>
      </c>
      <c r="AY1480">
        <f>IF(ISERROR(VLOOKUP(BS1480,Tables!$A$2:$B$31,2,FALSE))=TRUE,0,VLOOKUP(BS1480,Tables!$A$2:$B$31,2,FALSE))</f>
        <v>0</v>
      </c>
      <c r="AZ1480" s="12">
        <f>VLOOKUP($BR1480,Tables!$D$14:$K$24,8,FALSE)</f>
        <v>0</v>
      </c>
      <c r="BA1480" s="12">
        <f>IF(OR(BR1480="T150",BR1480="HYBT150"),W1480*Tables!$L$23,0)</f>
        <v>0</v>
      </c>
      <c r="BB1480" s="12">
        <f>IF(OR(BR1480="T200",BR1480="HYBT200"),W1480*Tables!$E$24,0)</f>
        <v>0</v>
      </c>
      <c r="BC1480" s="14">
        <f t="shared" si="313"/>
        <v>0</v>
      </c>
      <c r="BD1480" s="55" t="str">
        <f t="shared" si="323"/>
        <v/>
      </c>
      <c r="BE1480" s="55" t="str">
        <f t="shared" si="323"/>
        <v/>
      </c>
      <c r="BF1480" s="55" t="str">
        <f t="shared" si="323"/>
        <v/>
      </c>
      <c r="BG1480" s="55" t="str">
        <f t="shared" si="323"/>
        <v/>
      </c>
      <c r="BH1480" s="55" t="str">
        <f t="shared" si="323"/>
        <v/>
      </c>
      <c r="BI1480" s="55" t="str">
        <f t="shared" si="323"/>
        <v/>
      </c>
      <c r="BJ1480" s="55" t="str">
        <f t="shared" si="323"/>
        <v/>
      </c>
      <c r="BK1480" s="55" t="str">
        <f t="shared" si="323"/>
        <v/>
      </c>
      <c r="BL1480" s="55" t="str">
        <f t="shared" si="323"/>
        <v/>
      </c>
      <c r="BM1480" s="55" t="str">
        <f t="shared" si="323"/>
        <v/>
      </c>
      <c r="BN1480" s="55" t="str">
        <f t="shared" si="323"/>
        <v/>
      </c>
      <c r="BO1480" s="55" t="str">
        <f t="shared" si="323"/>
        <v/>
      </c>
      <c r="BP1480" s="55" t="str">
        <f t="shared" si="323"/>
        <v/>
      </c>
      <c r="BQ1480" s="55" t="str">
        <f t="shared" si="323"/>
        <v/>
      </c>
      <c r="BR1480" s="1" t="str">
        <f t="shared" si="314"/>
        <v>Base</v>
      </c>
      <c r="BS1480" s="1" t="str">
        <f t="shared" si="315"/>
        <v/>
      </c>
      <c r="BT1480" s="3">
        <f t="shared" si="316"/>
        <v>1</v>
      </c>
      <c r="BU1480" s="11">
        <f t="shared" si="317"/>
        <v>-0.94</v>
      </c>
      <c r="BV1480" s="11">
        <f t="shared" si="318"/>
        <v>-0.88</v>
      </c>
      <c r="BW1480" s="11">
        <f t="shared" si="319"/>
        <v>0</v>
      </c>
      <c r="BX1480" s="9">
        <f t="shared" si="320"/>
        <v>-0.94</v>
      </c>
      <c r="BY1480" s="9">
        <f t="shared" si="321"/>
        <v>-0.88</v>
      </c>
      <c r="BZ1480" s="9">
        <f t="shared" si="322"/>
        <v>2</v>
      </c>
    </row>
    <row r="1481" spans="1:78" ht="15.5" x14ac:dyDescent="0.35">
      <c r="A1481"/>
      <c r="B1481"/>
      <c r="C1481"/>
      <c r="D1481"/>
      <c r="E1481"/>
      <c r="F1481"/>
      <c r="G1481"/>
      <c r="H1481"/>
      <c r="I1481"/>
      <c r="J1481"/>
      <c r="K1481"/>
      <c r="L1481"/>
      <c r="M1481"/>
      <c r="N1481"/>
      <c r="O1481"/>
      <c r="P1481"/>
      <c r="Q1481"/>
      <c r="R1481"/>
      <c r="S1481"/>
      <c r="T1481"/>
      <c r="U1481"/>
      <c r="V1481"/>
      <c r="W1481"/>
      <c r="X1481"/>
      <c r="Y1481"/>
      <c r="Z1481"/>
      <c r="AA1481"/>
      <c r="AB1481"/>
      <c r="AC1481"/>
      <c r="AD1481"/>
      <c r="AE1481"/>
      <c r="AF1481"/>
      <c r="AG1481"/>
      <c r="AH1481"/>
      <c r="AI1481"/>
      <c r="AJ1481"/>
      <c r="AK1481"/>
      <c r="AL1481"/>
      <c r="AM1481"/>
      <c r="AN1481"/>
      <c r="AO1481"/>
      <c r="AP1481"/>
      <c r="AQ1481"/>
      <c r="AR1481"/>
      <c r="AS1481"/>
      <c r="AT1481" s="12">
        <f>VLOOKUP($BR1481,Tables!$D$14:$I$27,2,FALSE)*W1481</f>
        <v>0</v>
      </c>
      <c r="AU1481" s="12">
        <f>VLOOKUP($BR1481,Tables!$D$14:$I$24,3,FALSE)</f>
        <v>0</v>
      </c>
      <c r="AV1481" s="12">
        <f>VLOOKUP($BR1481,Tables!$D$14:$I$24,4,FALSE)*W1481</f>
        <v>0</v>
      </c>
      <c r="AW1481" s="12">
        <f>VLOOKUP($BR1481,Tables!$D$14:$I$24,5,FALSE)*W1481</f>
        <v>0</v>
      </c>
      <c r="AX1481">
        <f>IF(ISERROR(VLOOKUP(V1481,Tables!$A$2:$B$27,2,FALSE))=TRUE,0,VLOOKUP(V1481,Tables!$A$2:$B$27,2,FALSE))*VLOOKUP(BR1481,Tables!$D$14:$J$24,7,FALSE)</f>
        <v>0</v>
      </c>
      <c r="AY1481">
        <f>IF(ISERROR(VLOOKUP(BS1481,Tables!$A$2:$B$31,2,FALSE))=TRUE,0,VLOOKUP(BS1481,Tables!$A$2:$B$31,2,FALSE))</f>
        <v>0</v>
      </c>
      <c r="AZ1481" s="12">
        <f>VLOOKUP($BR1481,Tables!$D$14:$K$24,8,FALSE)</f>
        <v>0</v>
      </c>
      <c r="BA1481" s="12">
        <f>IF(OR(BR1481="T150",BR1481="HYBT150"),W1481*Tables!$L$23,0)</f>
        <v>0</v>
      </c>
      <c r="BB1481" s="12">
        <f>IF(OR(BR1481="T200",BR1481="HYBT200"),W1481*Tables!$E$24,0)</f>
        <v>0</v>
      </c>
      <c r="BC1481" s="14">
        <f t="shared" si="313"/>
        <v>0</v>
      </c>
      <c r="BD1481" s="55" t="str">
        <f t="shared" si="323"/>
        <v/>
      </c>
      <c r="BE1481" s="55" t="str">
        <f t="shared" si="323"/>
        <v/>
      </c>
      <c r="BF1481" s="55" t="str">
        <f t="shared" si="323"/>
        <v/>
      </c>
      <c r="BG1481" s="55" t="str">
        <f t="shared" si="323"/>
        <v/>
      </c>
      <c r="BH1481" s="55" t="str">
        <f t="shared" si="323"/>
        <v/>
      </c>
      <c r="BI1481" s="55" t="str">
        <f t="shared" si="323"/>
        <v/>
      </c>
      <c r="BJ1481" s="55" t="str">
        <f t="shared" si="323"/>
        <v/>
      </c>
      <c r="BK1481" s="55" t="str">
        <f t="shared" si="323"/>
        <v/>
      </c>
      <c r="BL1481" s="55" t="str">
        <f t="shared" si="323"/>
        <v/>
      </c>
      <c r="BM1481" s="55" t="str">
        <f t="shared" si="323"/>
        <v/>
      </c>
      <c r="BN1481" s="55" t="str">
        <f t="shared" si="323"/>
        <v/>
      </c>
      <c r="BO1481" s="55" t="str">
        <f t="shared" si="323"/>
        <v/>
      </c>
      <c r="BP1481" s="55" t="str">
        <f t="shared" si="323"/>
        <v/>
      </c>
      <c r="BQ1481" s="55" t="str">
        <f t="shared" si="323"/>
        <v/>
      </c>
      <c r="BR1481" s="1" t="str">
        <f t="shared" si="314"/>
        <v>Base</v>
      </c>
      <c r="BS1481" s="1" t="str">
        <f t="shared" si="315"/>
        <v/>
      </c>
      <c r="BT1481" s="3">
        <f t="shared" si="316"/>
        <v>1</v>
      </c>
      <c r="BU1481" s="11">
        <f t="shared" si="317"/>
        <v>-0.94</v>
      </c>
      <c r="BV1481" s="11">
        <f t="shared" si="318"/>
        <v>-0.88</v>
      </c>
      <c r="BW1481" s="11">
        <f t="shared" si="319"/>
        <v>0</v>
      </c>
      <c r="BX1481" s="9">
        <f t="shared" si="320"/>
        <v>-0.94</v>
      </c>
      <c r="BY1481" s="9">
        <f t="shared" si="321"/>
        <v>-0.88</v>
      </c>
      <c r="BZ1481" s="9">
        <f t="shared" si="322"/>
        <v>2</v>
      </c>
    </row>
    <row r="1482" spans="1:78" ht="15.5" x14ac:dyDescent="0.35">
      <c r="A1482"/>
      <c r="B1482"/>
      <c r="C1482"/>
      <c r="D1482"/>
      <c r="E1482"/>
      <c r="F1482"/>
      <c r="G1482"/>
      <c r="H1482"/>
      <c r="I1482"/>
      <c r="J1482"/>
      <c r="K1482"/>
      <c r="L1482"/>
      <c r="M1482"/>
      <c r="N1482"/>
      <c r="O1482"/>
      <c r="P1482"/>
      <c r="Q1482"/>
      <c r="R1482"/>
      <c r="S1482"/>
      <c r="T1482"/>
      <c r="U1482"/>
      <c r="V1482"/>
      <c r="W1482"/>
      <c r="X1482"/>
      <c r="Y1482"/>
      <c r="Z1482"/>
      <c r="AA1482"/>
      <c r="AB1482"/>
      <c r="AC1482"/>
      <c r="AD1482"/>
      <c r="AE1482"/>
      <c r="AF1482"/>
      <c r="AG1482"/>
      <c r="AH1482"/>
      <c r="AI1482"/>
      <c r="AJ1482"/>
      <c r="AK1482"/>
      <c r="AL1482"/>
      <c r="AM1482"/>
      <c r="AN1482"/>
      <c r="AO1482"/>
      <c r="AP1482"/>
      <c r="AQ1482"/>
      <c r="AR1482"/>
      <c r="AS1482"/>
      <c r="AT1482" s="12">
        <f>VLOOKUP($BR1482,Tables!$D$14:$I$27,2,FALSE)*W1482</f>
        <v>0</v>
      </c>
      <c r="AU1482" s="12">
        <f>VLOOKUP($BR1482,Tables!$D$14:$I$24,3,FALSE)</f>
        <v>0</v>
      </c>
      <c r="AV1482" s="12">
        <f>VLOOKUP($BR1482,Tables!$D$14:$I$24,4,FALSE)*W1482</f>
        <v>0</v>
      </c>
      <c r="AW1482" s="12">
        <f>VLOOKUP($BR1482,Tables!$D$14:$I$24,5,FALSE)*W1482</f>
        <v>0</v>
      </c>
      <c r="AX1482">
        <f>IF(ISERROR(VLOOKUP(V1482,Tables!$A$2:$B$27,2,FALSE))=TRUE,0,VLOOKUP(V1482,Tables!$A$2:$B$27,2,FALSE))*VLOOKUP(BR1482,Tables!$D$14:$J$24,7,FALSE)</f>
        <v>0</v>
      </c>
      <c r="AY1482">
        <f>IF(ISERROR(VLOOKUP(BS1482,Tables!$A$2:$B$31,2,FALSE))=TRUE,0,VLOOKUP(BS1482,Tables!$A$2:$B$31,2,FALSE))</f>
        <v>0</v>
      </c>
      <c r="AZ1482" s="12">
        <f>VLOOKUP($BR1482,Tables!$D$14:$K$24,8,FALSE)</f>
        <v>0</v>
      </c>
      <c r="BA1482" s="12">
        <f>IF(OR(BR1482="T150",BR1482="HYBT150"),W1482*Tables!$L$23,0)</f>
        <v>0</v>
      </c>
      <c r="BB1482" s="12">
        <f>IF(OR(BR1482="T200",BR1482="HYBT200"),W1482*Tables!$E$24,0)</f>
        <v>0</v>
      </c>
      <c r="BC1482" s="14">
        <f t="shared" si="313"/>
        <v>0</v>
      </c>
      <c r="BD1482" s="55" t="str">
        <f t="shared" si="323"/>
        <v/>
      </c>
      <c r="BE1482" s="55" t="str">
        <f t="shared" si="323"/>
        <v/>
      </c>
      <c r="BF1482" s="55" t="str">
        <f t="shared" si="323"/>
        <v/>
      </c>
      <c r="BG1482" s="55" t="str">
        <f t="shared" si="323"/>
        <v/>
      </c>
      <c r="BH1482" s="55" t="str">
        <f t="shared" si="323"/>
        <v/>
      </c>
      <c r="BI1482" s="55" t="str">
        <f t="shared" si="323"/>
        <v/>
      </c>
      <c r="BJ1482" s="55" t="str">
        <f t="shared" si="323"/>
        <v/>
      </c>
      <c r="BK1482" s="55" t="str">
        <f t="shared" si="323"/>
        <v/>
      </c>
      <c r="BL1482" s="55" t="str">
        <f t="shared" si="323"/>
        <v/>
      </c>
      <c r="BM1482" s="55" t="str">
        <f t="shared" si="323"/>
        <v/>
      </c>
      <c r="BN1482" s="55" t="str">
        <f t="shared" si="323"/>
        <v/>
      </c>
      <c r="BO1482" s="55" t="str">
        <f t="shared" si="323"/>
        <v/>
      </c>
      <c r="BP1482" s="55" t="str">
        <f t="shared" si="323"/>
        <v/>
      </c>
      <c r="BQ1482" s="55" t="str">
        <f t="shared" si="323"/>
        <v/>
      </c>
      <c r="BR1482" s="1" t="str">
        <f t="shared" si="314"/>
        <v>Base</v>
      </c>
      <c r="BS1482" s="1" t="str">
        <f t="shared" si="315"/>
        <v/>
      </c>
      <c r="BT1482" s="3">
        <f t="shared" si="316"/>
        <v>1</v>
      </c>
      <c r="BU1482" s="11">
        <f t="shared" si="317"/>
        <v>-0.94</v>
      </c>
      <c r="BV1482" s="11">
        <f t="shared" si="318"/>
        <v>-0.88</v>
      </c>
      <c r="BW1482" s="11">
        <f t="shared" si="319"/>
        <v>0</v>
      </c>
      <c r="BX1482" s="9">
        <f t="shared" si="320"/>
        <v>-0.94</v>
      </c>
      <c r="BY1482" s="9">
        <f t="shared" si="321"/>
        <v>-0.88</v>
      </c>
      <c r="BZ1482" s="9">
        <f t="shared" si="322"/>
        <v>2</v>
      </c>
    </row>
    <row r="1483" spans="1:78" ht="15.5" x14ac:dyDescent="0.35">
      <c r="A1483"/>
      <c r="B1483"/>
      <c r="C1483"/>
      <c r="D1483"/>
      <c r="E1483"/>
      <c r="F1483"/>
      <c r="G1483"/>
      <c r="H1483"/>
      <c r="I1483"/>
      <c r="J1483"/>
      <c r="K1483"/>
      <c r="L1483"/>
      <c r="M1483"/>
      <c r="N1483"/>
      <c r="O1483"/>
      <c r="P1483"/>
      <c r="Q1483"/>
      <c r="R1483"/>
      <c r="S1483"/>
      <c r="T1483"/>
      <c r="U1483"/>
      <c r="V1483"/>
      <c r="W1483"/>
      <c r="X1483"/>
      <c r="Y1483"/>
      <c r="Z1483"/>
      <c r="AA1483"/>
      <c r="AB1483"/>
      <c r="AC1483"/>
      <c r="AD1483"/>
      <c r="AE1483"/>
      <c r="AF1483"/>
      <c r="AG1483"/>
      <c r="AH1483"/>
      <c r="AI1483"/>
      <c r="AJ1483"/>
      <c r="AK1483"/>
      <c r="AL1483"/>
      <c r="AM1483"/>
      <c r="AN1483"/>
      <c r="AO1483"/>
      <c r="AP1483"/>
      <c r="AQ1483"/>
      <c r="AR1483"/>
      <c r="AS1483"/>
      <c r="AT1483" s="12">
        <f>VLOOKUP($BR1483,Tables!$D$14:$I$27,2,FALSE)*W1483</f>
        <v>0</v>
      </c>
      <c r="AU1483" s="12">
        <f>VLOOKUP($BR1483,Tables!$D$14:$I$24,3,FALSE)</f>
        <v>0</v>
      </c>
      <c r="AV1483" s="12">
        <f>VLOOKUP($BR1483,Tables!$D$14:$I$24,4,FALSE)*W1483</f>
        <v>0</v>
      </c>
      <c r="AW1483" s="12">
        <f>VLOOKUP($BR1483,Tables!$D$14:$I$24,5,FALSE)*W1483</f>
        <v>0</v>
      </c>
      <c r="AX1483">
        <f>IF(ISERROR(VLOOKUP(V1483,Tables!$A$2:$B$27,2,FALSE))=TRUE,0,VLOOKUP(V1483,Tables!$A$2:$B$27,2,FALSE))*VLOOKUP(BR1483,Tables!$D$14:$J$24,7,FALSE)</f>
        <v>0</v>
      </c>
      <c r="AY1483">
        <f>IF(ISERROR(VLOOKUP(BS1483,Tables!$A$2:$B$31,2,FALSE))=TRUE,0,VLOOKUP(BS1483,Tables!$A$2:$B$31,2,FALSE))</f>
        <v>0</v>
      </c>
      <c r="AZ1483" s="12">
        <f>VLOOKUP($BR1483,Tables!$D$14:$K$24,8,FALSE)</f>
        <v>0</v>
      </c>
      <c r="BA1483" s="12">
        <f>IF(OR(BR1483="T150",BR1483="HYBT150"),W1483*Tables!$L$23,0)</f>
        <v>0</v>
      </c>
      <c r="BB1483" s="12">
        <f>IF(OR(BR1483="T200",BR1483="HYBT200"),W1483*Tables!$E$24,0)</f>
        <v>0</v>
      </c>
      <c r="BC1483" s="14">
        <f t="shared" si="313"/>
        <v>0</v>
      </c>
      <c r="BD1483" s="55" t="str">
        <f t="shared" si="323"/>
        <v/>
      </c>
      <c r="BE1483" s="55" t="str">
        <f t="shared" si="323"/>
        <v/>
      </c>
      <c r="BF1483" s="55" t="str">
        <f t="shared" si="323"/>
        <v/>
      </c>
      <c r="BG1483" s="55" t="str">
        <f t="shared" si="323"/>
        <v/>
      </c>
      <c r="BH1483" s="55" t="str">
        <f t="shared" si="323"/>
        <v/>
      </c>
      <c r="BI1483" s="55" t="str">
        <f t="shared" si="323"/>
        <v/>
      </c>
      <c r="BJ1483" s="55" t="str">
        <f t="shared" si="323"/>
        <v/>
      </c>
      <c r="BK1483" s="55" t="str">
        <f t="shared" si="323"/>
        <v/>
      </c>
      <c r="BL1483" s="55" t="str">
        <f t="shared" si="323"/>
        <v/>
      </c>
      <c r="BM1483" s="55" t="str">
        <f t="shared" si="323"/>
        <v/>
      </c>
      <c r="BN1483" s="55" t="str">
        <f t="shared" si="323"/>
        <v/>
      </c>
      <c r="BO1483" s="55" t="str">
        <f t="shared" si="323"/>
        <v/>
      </c>
      <c r="BP1483" s="55" t="str">
        <f t="shared" si="323"/>
        <v/>
      </c>
      <c r="BQ1483" s="55" t="str">
        <f t="shared" si="323"/>
        <v/>
      </c>
      <c r="BR1483" s="1" t="str">
        <f t="shared" si="314"/>
        <v>Base</v>
      </c>
      <c r="BS1483" s="1" t="str">
        <f t="shared" si="315"/>
        <v/>
      </c>
      <c r="BT1483" s="3">
        <f t="shared" si="316"/>
        <v>1</v>
      </c>
      <c r="BU1483" s="11">
        <f t="shared" si="317"/>
        <v>-0.94</v>
      </c>
      <c r="BV1483" s="11">
        <f t="shared" si="318"/>
        <v>-0.88</v>
      </c>
      <c r="BW1483" s="11">
        <f t="shared" si="319"/>
        <v>0</v>
      </c>
      <c r="BX1483" s="9">
        <f t="shared" si="320"/>
        <v>-0.94</v>
      </c>
      <c r="BY1483" s="9">
        <f t="shared" si="321"/>
        <v>-0.88</v>
      </c>
      <c r="BZ1483" s="9">
        <f t="shared" si="322"/>
        <v>2</v>
      </c>
    </row>
    <row r="1484" spans="1:78" ht="15.5" x14ac:dyDescent="0.35">
      <c r="A1484"/>
      <c r="B1484"/>
      <c r="C1484"/>
      <c r="D1484"/>
      <c r="E1484"/>
      <c r="F1484"/>
      <c r="G1484"/>
      <c r="H1484"/>
      <c r="I1484"/>
      <c r="J1484"/>
      <c r="K1484"/>
      <c r="L1484"/>
      <c r="M1484"/>
      <c r="N1484"/>
      <c r="O1484"/>
      <c r="P1484"/>
      <c r="Q1484"/>
      <c r="R1484"/>
      <c r="S1484"/>
      <c r="T1484"/>
      <c r="U1484"/>
      <c r="V1484"/>
      <c r="W1484"/>
      <c r="X1484"/>
      <c r="Y1484"/>
      <c r="Z1484"/>
      <c r="AA1484"/>
      <c r="AB1484"/>
      <c r="AC1484"/>
      <c r="AD1484"/>
      <c r="AE1484"/>
      <c r="AF1484"/>
      <c r="AG1484"/>
      <c r="AH1484"/>
      <c r="AI1484"/>
      <c r="AJ1484"/>
      <c r="AK1484"/>
      <c r="AL1484"/>
      <c r="AM1484"/>
      <c r="AN1484"/>
      <c r="AO1484"/>
      <c r="AP1484"/>
      <c r="AQ1484"/>
      <c r="AR1484"/>
      <c r="AS1484"/>
      <c r="AT1484" s="12">
        <f>VLOOKUP($BR1484,Tables!$D$14:$I$27,2,FALSE)*W1484</f>
        <v>0</v>
      </c>
      <c r="AU1484" s="12">
        <f>VLOOKUP($BR1484,Tables!$D$14:$I$24,3,FALSE)</f>
        <v>0</v>
      </c>
      <c r="AV1484" s="12">
        <f>VLOOKUP($BR1484,Tables!$D$14:$I$24,4,FALSE)*W1484</f>
        <v>0</v>
      </c>
      <c r="AW1484" s="12">
        <f>VLOOKUP($BR1484,Tables!$D$14:$I$24,5,FALSE)*W1484</f>
        <v>0</v>
      </c>
      <c r="AX1484">
        <f>IF(ISERROR(VLOOKUP(V1484,Tables!$A$2:$B$27,2,FALSE))=TRUE,0,VLOOKUP(V1484,Tables!$A$2:$B$27,2,FALSE))*VLOOKUP(BR1484,Tables!$D$14:$J$24,7,FALSE)</f>
        <v>0</v>
      </c>
      <c r="AY1484">
        <f>IF(ISERROR(VLOOKUP(BS1484,Tables!$A$2:$B$31,2,FALSE))=TRUE,0,VLOOKUP(BS1484,Tables!$A$2:$B$31,2,FALSE))</f>
        <v>0</v>
      </c>
      <c r="AZ1484" s="12">
        <f>VLOOKUP($BR1484,Tables!$D$14:$K$24,8,FALSE)</f>
        <v>0</v>
      </c>
      <c r="BA1484" s="12">
        <f>IF(OR(BR1484="T150",BR1484="HYBT150"),W1484*Tables!$L$23,0)</f>
        <v>0</v>
      </c>
      <c r="BB1484" s="12">
        <f>IF(OR(BR1484="T200",BR1484="HYBT200"),W1484*Tables!$E$24,0)</f>
        <v>0</v>
      </c>
      <c r="BC1484" s="14">
        <f t="shared" si="313"/>
        <v>0</v>
      </c>
      <c r="BD1484" s="55" t="str">
        <f t="shared" si="323"/>
        <v/>
      </c>
      <c r="BE1484" s="55" t="str">
        <f t="shared" si="323"/>
        <v/>
      </c>
      <c r="BF1484" s="55" t="str">
        <f t="shared" si="323"/>
        <v/>
      </c>
      <c r="BG1484" s="55" t="str">
        <f t="shared" si="323"/>
        <v/>
      </c>
      <c r="BH1484" s="55" t="str">
        <f t="shared" si="323"/>
        <v/>
      </c>
      <c r="BI1484" s="55" t="str">
        <f t="shared" si="323"/>
        <v/>
      </c>
      <c r="BJ1484" s="55" t="str">
        <f t="shared" si="323"/>
        <v/>
      </c>
      <c r="BK1484" s="55" t="str">
        <f t="shared" si="323"/>
        <v/>
      </c>
      <c r="BL1484" s="55" t="str">
        <f t="shared" si="323"/>
        <v/>
      </c>
      <c r="BM1484" s="55" t="str">
        <f t="shared" si="323"/>
        <v/>
      </c>
      <c r="BN1484" s="55" t="str">
        <f t="shared" si="323"/>
        <v/>
      </c>
      <c r="BO1484" s="55" t="str">
        <f t="shared" si="323"/>
        <v/>
      </c>
      <c r="BP1484" s="55" t="str">
        <f t="shared" si="323"/>
        <v/>
      </c>
      <c r="BQ1484" s="55" t="str">
        <f t="shared" si="323"/>
        <v/>
      </c>
      <c r="BR1484" s="1" t="str">
        <f t="shared" si="314"/>
        <v>Base</v>
      </c>
      <c r="BS1484" s="1" t="str">
        <f t="shared" si="315"/>
        <v/>
      </c>
      <c r="BT1484" s="3">
        <f t="shared" si="316"/>
        <v>1</v>
      </c>
      <c r="BU1484" s="11">
        <f t="shared" si="317"/>
        <v>-0.94</v>
      </c>
      <c r="BV1484" s="11">
        <f t="shared" si="318"/>
        <v>-0.88</v>
      </c>
      <c r="BW1484" s="11">
        <f t="shared" si="319"/>
        <v>0</v>
      </c>
      <c r="BX1484" s="9">
        <f t="shared" si="320"/>
        <v>-0.94</v>
      </c>
      <c r="BY1484" s="9">
        <f t="shared" si="321"/>
        <v>-0.88</v>
      </c>
      <c r="BZ1484" s="9">
        <f t="shared" si="322"/>
        <v>2</v>
      </c>
    </row>
    <row r="1485" spans="1:78" ht="15.5" x14ac:dyDescent="0.35">
      <c r="A1485"/>
      <c r="B1485"/>
      <c r="C1485"/>
      <c r="D1485"/>
      <c r="E1485"/>
      <c r="F1485"/>
      <c r="G1485"/>
      <c r="H1485"/>
      <c r="I1485"/>
      <c r="J1485"/>
      <c r="K1485"/>
      <c r="L1485"/>
      <c r="M1485"/>
      <c r="N1485"/>
      <c r="O1485"/>
      <c r="P1485"/>
      <c r="Q1485"/>
      <c r="R1485"/>
      <c r="S1485"/>
      <c r="T1485"/>
      <c r="U1485"/>
      <c r="V1485"/>
      <c r="W1485"/>
      <c r="X1485"/>
      <c r="Y1485"/>
      <c r="Z1485"/>
      <c r="AA1485"/>
      <c r="AB1485"/>
      <c r="AC1485"/>
      <c r="AD1485"/>
      <c r="AE1485"/>
      <c r="AF1485"/>
      <c r="AG1485"/>
      <c r="AH1485"/>
      <c r="AI1485"/>
      <c r="AJ1485"/>
      <c r="AK1485"/>
      <c r="AL1485"/>
      <c r="AM1485"/>
      <c r="AN1485"/>
      <c r="AO1485"/>
      <c r="AP1485"/>
      <c r="AQ1485"/>
      <c r="AR1485"/>
      <c r="AS1485"/>
      <c r="AT1485" s="12">
        <f>VLOOKUP($BR1485,Tables!$D$14:$I$27,2,FALSE)*W1485</f>
        <v>0</v>
      </c>
      <c r="AU1485" s="12">
        <f>VLOOKUP($BR1485,Tables!$D$14:$I$24,3,FALSE)</f>
        <v>0</v>
      </c>
      <c r="AV1485" s="12">
        <f>VLOOKUP($BR1485,Tables!$D$14:$I$24,4,FALSE)*W1485</f>
        <v>0</v>
      </c>
      <c r="AW1485" s="12">
        <f>VLOOKUP($BR1485,Tables!$D$14:$I$24,5,FALSE)*W1485</f>
        <v>0</v>
      </c>
      <c r="AX1485">
        <f>IF(ISERROR(VLOOKUP(V1485,Tables!$A$2:$B$27,2,FALSE))=TRUE,0,VLOOKUP(V1485,Tables!$A$2:$B$27,2,FALSE))*VLOOKUP(BR1485,Tables!$D$14:$J$24,7,FALSE)</f>
        <v>0</v>
      </c>
      <c r="AY1485">
        <f>IF(ISERROR(VLOOKUP(BS1485,Tables!$A$2:$B$31,2,FALSE))=TRUE,0,VLOOKUP(BS1485,Tables!$A$2:$B$31,2,FALSE))</f>
        <v>0</v>
      </c>
      <c r="AZ1485" s="12">
        <f>VLOOKUP($BR1485,Tables!$D$14:$K$24,8,FALSE)</f>
        <v>0</v>
      </c>
      <c r="BA1485" s="12">
        <f>IF(OR(BR1485="T150",BR1485="HYBT150"),W1485*Tables!$L$23,0)</f>
        <v>0</v>
      </c>
      <c r="BB1485" s="12">
        <f>IF(OR(BR1485="T200",BR1485="HYBT200"),W1485*Tables!$E$24,0)</f>
        <v>0</v>
      </c>
      <c r="BC1485" s="14">
        <f t="shared" si="313"/>
        <v>0</v>
      </c>
      <c r="BD1485" s="55" t="str">
        <f t="shared" si="323"/>
        <v/>
      </c>
      <c r="BE1485" s="55" t="str">
        <f t="shared" si="323"/>
        <v/>
      </c>
      <c r="BF1485" s="55" t="str">
        <f t="shared" si="323"/>
        <v/>
      </c>
      <c r="BG1485" s="55" t="str">
        <f t="shared" si="323"/>
        <v/>
      </c>
      <c r="BH1485" s="55" t="str">
        <f t="shared" si="323"/>
        <v/>
      </c>
      <c r="BI1485" s="55" t="str">
        <f t="shared" si="323"/>
        <v/>
      </c>
      <c r="BJ1485" s="55" t="str">
        <f t="shared" si="323"/>
        <v/>
      </c>
      <c r="BK1485" s="55" t="str">
        <f t="shared" si="323"/>
        <v/>
      </c>
      <c r="BL1485" s="55" t="str">
        <f t="shared" si="323"/>
        <v/>
      </c>
      <c r="BM1485" s="55" t="str">
        <f t="shared" si="323"/>
        <v/>
      </c>
      <c r="BN1485" s="55" t="str">
        <f t="shared" si="323"/>
        <v/>
      </c>
      <c r="BO1485" s="55" t="str">
        <f t="shared" si="323"/>
        <v/>
      </c>
      <c r="BP1485" s="55" t="str">
        <f t="shared" si="323"/>
        <v/>
      </c>
      <c r="BQ1485" s="55" t="str">
        <f t="shared" si="323"/>
        <v/>
      </c>
      <c r="BR1485" s="1" t="str">
        <f t="shared" si="314"/>
        <v>Base</v>
      </c>
      <c r="BS1485" s="1" t="str">
        <f t="shared" si="315"/>
        <v/>
      </c>
      <c r="BT1485" s="3">
        <f t="shared" si="316"/>
        <v>1</v>
      </c>
      <c r="BU1485" s="11">
        <f t="shared" si="317"/>
        <v>-0.94</v>
      </c>
      <c r="BV1485" s="11">
        <f t="shared" si="318"/>
        <v>-0.88</v>
      </c>
      <c r="BW1485" s="11">
        <f t="shared" si="319"/>
        <v>0</v>
      </c>
      <c r="BX1485" s="9">
        <f t="shared" si="320"/>
        <v>-0.94</v>
      </c>
      <c r="BY1485" s="9">
        <f t="shared" si="321"/>
        <v>-0.88</v>
      </c>
      <c r="BZ1485" s="9">
        <f t="shared" si="322"/>
        <v>2</v>
      </c>
    </row>
    <row r="1486" spans="1:78" ht="15.5" x14ac:dyDescent="0.35">
      <c r="A1486"/>
      <c r="B1486"/>
      <c r="C1486"/>
      <c r="D1486"/>
      <c r="E1486"/>
      <c r="F1486"/>
      <c r="G1486"/>
      <c r="H1486"/>
      <c r="I1486"/>
      <c r="J1486"/>
      <c r="K1486"/>
      <c r="L1486"/>
      <c r="M1486"/>
      <c r="N1486"/>
      <c r="O1486"/>
      <c r="P1486"/>
      <c r="Q1486"/>
      <c r="R1486"/>
      <c r="S1486"/>
      <c r="T1486"/>
      <c r="U1486"/>
      <c r="V1486"/>
      <c r="W1486"/>
      <c r="X1486"/>
      <c r="Y1486"/>
      <c r="Z1486"/>
      <c r="AA1486"/>
      <c r="AB1486"/>
      <c r="AC1486"/>
      <c r="AD1486"/>
      <c r="AE1486"/>
      <c r="AF1486"/>
      <c r="AG1486"/>
      <c r="AH1486"/>
      <c r="AI1486"/>
      <c r="AJ1486"/>
      <c r="AK1486"/>
      <c r="AL1486"/>
      <c r="AM1486"/>
      <c r="AN1486"/>
      <c r="AO1486"/>
      <c r="AP1486"/>
      <c r="AQ1486"/>
      <c r="AR1486"/>
      <c r="AS1486"/>
      <c r="AT1486" s="12">
        <f>VLOOKUP($BR1486,Tables!$D$14:$I$27,2,FALSE)*W1486</f>
        <v>0</v>
      </c>
      <c r="AU1486" s="12">
        <f>VLOOKUP($BR1486,Tables!$D$14:$I$24,3,FALSE)</f>
        <v>0</v>
      </c>
      <c r="AV1486" s="12">
        <f>VLOOKUP($BR1486,Tables!$D$14:$I$24,4,FALSE)*W1486</f>
        <v>0</v>
      </c>
      <c r="AW1486" s="12">
        <f>VLOOKUP($BR1486,Tables!$D$14:$I$24,5,FALSE)*W1486</f>
        <v>0</v>
      </c>
      <c r="AX1486">
        <f>IF(ISERROR(VLOOKUP(V1486,Tables!$A$2:$B$27,2,FALSE))=TRUE,0,VLOOKUP(V1486,Tables!$A$2:$B$27,2,FALSE))*VLOOKUP(BR1486,Tables!$D$14:$J$24,7,FALSE)</f>
        <v>0</v>
      </c>
      <c r="AY1486">
        <f>IF(ISERROR(VLOOKUP(BS1486,Tables!$A$2:$B$31,2,FALSE))=TRUE,0,VLOOKUP(BS1486,Tables!$A$2:$B$31,2,FALSE))</f>
        <v>0</v>
      </c>
      <c r="AZ1486" s="12">
        <f>VLOOKUP($BR1486,Tables!$D$14:$K$24,8,FALSE)</f>
        <v>0</v>
      </c>
      <c r="BA1486" s="12">
        <f>IF(OR(BR1486="T150",BR1486="HYBT150"),W1486*Tables!$L$23,0)</f>
        <v>0</v>
      </c>
      <c r="BB1486" s="12">
        <f>IF(OR(BR1486="T200",BR1486="HYBT200"),W1486*Tables!$E$24,0)</f>
        <v>0</v>
      </c>
      <c r="BC1486" s="14">
        <f t="shared" si="313"/>
        <v>0</v>
      </c>
      <c r="BD1486" s="55" t="str">
        <f t="shared" si="323"/>
        <v/>
      </c>
      <c r="BE1486" s="55" t="str">
        <f t="shared" si="323"/>
        <v/>
      </c>
      <c r="BF1486" s="55" t="str">
        <f t="shared" si="323"/>
        <v/>
      </c>
      <c r="BG1486" s="55" t="str">
        <f t="shared" si="323"/>
        <v/>
      </c>
      <c r="BH1486" s="55" t="str">
        <f t="shared" si="323"/>
        <v/>
      </c>
      <c r="BI1486" s="55" t="str">
        <f t="shared" si="323"/>
        <v/>
      </c>
      <c r="BJ1486" s="55" t="str">
        <f t="shared" si="323"/>
        <v/>
      </c>
      <c r="BK1486" s="55" t="str">
        <f t="shared" si="323"/>
        <v/>
      </c>
      <c r="BL1486" s="55" t="str">
        <f t="shared" si="323"/>
        <v/>
      </c>
      <c r="BM1486" s="55" t="str">
        <f t="shared" si="323"/>
        <v/>
      </c>
      <c r="BN1486" s="55" t="str">
        <f t="shared" si="323"/>
        <v/>
      </c>
      <c r="BO1486" s="55" t="str">
        <f t="shared" si="323"/>
        <v/>
      </c>
      <c r="BP1486" s="55" t="str">
        <f t="shared" si="323"/>
        <v/>
      </c>
      <c r="BQ1486" s="55" t="str">
        <f t="shared" si="323"/>
        <v/>
      </c>
      <c r="BR1486" s="1" t="str">
        <f t="shared" si="314"/>
        <v>Base</v>
      </c>
      <c r="BS1486" s="1" t="str">
        <f t="shared" si="315"/>
        <v/>
      </c>
      <c r="BT1486" s="3">
        <f t="shared" si="316"/>
        <v>1</v>
      </c>
      <c r="BU1486" s="11">
        <f t="shared" si="317"/>
        <v>-0.94</v>
      </c>
      <c r="BV1486" s="11">
        <f t="shared" si="318"/>
        <v>-0.88</v>
      </c>
      <c r="BW1486" s="11">
        <f t="shared" si="319"/>
        <v>0</v>
      </c>
      <c r="BX1486" s="9">
        <f t="shared" si="320"/>
        <v>-0.94</v>
      </c>
      <c r="BY1486" s="9">
        <f t="shared" si="321"/>
        <v>-0.88</v>
      </c>
      <c r="BZ1486" s="9">
        <f t="shared" si="322"/>
        <v>2</v>
      </c>
    </row>
    <row r="1487" spans="1:78" ht="15.5" x14ac:dyDescent="0.35">
      <c r="A1487"/>
      <c r="B1487"/>
      <c r="C1487"/>
      <c r="D1487"/>
      <c r="E1487"/>
      <c r="F1487"/>
      <c r="G1487"/>
      <c r="H1487"/>
      <c r="I1487"/>
      <c r="J1487"/>
      <c r="K1487"/>
      <c r="L1487"/>
      <c r="M1487"/>
      <c r="N1487"/>
      <c r="O1487"/>
      <c r="P1487"/>
      <c r="Q1487"/>
      <c r="R1487"/>
      <c r="S1487"/>
      <c r="T1487"/>
      <c r="U1487"/>
      <c r="V1487"/>
      <c r="W1487"/>
      <c r="X1487"/>
      <c r="Y1487"/>
      <c r="Z1487"/>
      <c r="AA1487"/>
      <c r="AB1487"/>
      <c r="AC1487"/>
      <c r="AD1487"/>
      <c r="AE1487"/>
      <c r="AF1487"/>
      <c r="AG1487"/>
      <c r="AH1487"/>
      <c r="AI1487"/>
      <c r="AJ1487"/>
      <c r="AK1487"/>
      <c r="AL1487"/>
      <c r="AM1487"/>
      <c r="AN1487"/>
      <c r="AO1487"/>
      <c r="AP1487"/>
      <c r="AQ1487"/>
      <c r="AR1487"/>
      <c r="AS1487"/>
      <c r="AT1487" s="12">
        <f>VLOOKUP($BR1487,Tables!$D$14:$I$27,2,FALSE)*W1487</f>
        <v>0</v>
      </c>
      <c r="AU1487" s="12">
        <f>VLOOKUP($BR1487,Tables!$D$14:$I$24,3,FALSE)</f>
        <v>0</v>
      </c>
      <c r="AV1487" s="12">
        <f>VLOOKUP($BR1487,Tables!$D$14:$I$24,4,FALSE)*W1487</f>
        <v>0</v>
      </c>
      <c r="AW1487" s="12">
        <f>VLOOKUP($BR1487,Tables!$D$14:$I$24,5,FALSE)*W1487</f>
        <v>0</v>
      </c>
      <c r="AX1487">
        <f>IF(ISERROR(VLOOKUP(V1487,Tables!$A$2:$B$27,2,FALSE))=TRUE,0,VLOOKUP(V1487,Tables!$A$2:$B$27,2,FALSE))*VLOOKUP(BR1487,Tables!$D$14:$J$24,7,FALSE)</f>
        <v>0</v>
      </c>
      <c r="AY1487">
        <f>IF(ISERROR(VLOOKUP(BS1487,Tables!$A$2:$B$31,2,FALSE))=TRUE,0,VLOOKUP(BS1487,Tables!$A$2:$B$31,2,FALSE))</f>
        <v>0</v>
      </c>
      <c r="AZ1487" s="12">
        <f>VLOOKUP($BR1487,Tables!$D$14:$K$24,8,FALSE)</f>
        <v>0</v>
      </c>
      <c r="BA1487" s="12">
        <f>IF(OR(BR1487="T150",BR1487="HYBT150"),W1487*Tables!$L$23,0)</f>
        <v>0</v>
      </c>
      <c r="BB1487" s="12">
        <f>IF(OR(BR1487="T200",BR1487="HYBT200"),W1487*Tables!$E$24,0)</f>
        <v>0</v>
      </c>
      <c r="BC1487" s="14">
        <f t="shared" si="313"/>
        <v>0</v>
      </c>
      <c r="BD1487" s="55" t="str">
        <f t="shared" si="323"/>
        <v/>
      </c>
      <c r="BE1487" s="55" t="str">
        <f t="shared" si="323"/>
        <v/>
      </c>
      <c r="BF1487" s="55" t="str">
        <f t="shared" si="323"/>
        <v/>
      </c>
      <c r="BG1487" s="55" t="str">
        <f t="shared" si="323"/>
        <v/>
      </c>
      <c r="BH1487" s="55" t="str">
        <f t="shared" si="323"/>
        <v/>
      </c>
      <c r="BI1487" s="55" t="str">
        <f t="shared" si="323"/>
        <v/>
      </c>
      <c r="BJ1487" s="55" t="str">
        <f t="shared" si="323"/>
        <v/>
      </c>
      <c r="BK1487" s="55" t="str">
        <f t="shared" si="323"/>
        <v/>
      </c>
      <c r="BL1487" s="55" t="str">
        <f t="shared" si="323"/>
        <v/>
      </c>
      <c r="BM1487" s="55" t="str">
        <f t="shared" si="323"/>
        <v/>
      </c>
      <c r="BN1487" s="55" t="str">
        <f t="shared" si="323"/>
        <v/>
      </c>
      <c r="BO1487" s="55" t="str">
        <f t="shared" si="323"/>
        <v/>
      </c>
      <c r="BP1487" s="55" t="str">
        <f t="shared" si="323"/>
        <v/>
      </c>
      <c r="BQ1487" s="55" t="str">
        <f t="shared" si="323"/>
        <v/>
      </c>
      <c r="BR1487" s="1" t="str">
        <f t="shared" si="314"/>
        <v>Base</v>
      </c>
      <c r="BS1487" s="1" t="str">
        <f t="shared" si="315"/>
        <v/>
      </c>
      <c r="BT1487" s="3">
        <f t="shared" si="316"/>
        <v>1</v>
      </c>
      <c r="BU1487" s="11">
        <f t="shared" si="317"/>
        <v>-0.94</v>
      </c>
      <c r="BV1487" s="11">
        <f t="shared" si="318"/>
        <v>-0.88</v>
      </c>
      <c r="BW1487" s="11">
        <f t="shared" si="319"/>
        <v>0</v>
      </c>
      <c r="BX1487" s="9">
        <f t="shared" si="320"/>
        <v>-0.94</v>
      </c>
      <c r="BY1487" s="9">
        <f t="shared" si="321"/>
        <v>-0.88</v>
      </c>
      <c r="BZ1487" s="9">
        <f t="shared" si="322"/>
        <v>2</v>
      </c>
    </row>
    <row r="1488" spans="1:78" ht="15.5" x14ac:dyDescent="0.35">
      <c r="A1488"/>
      <c r="B1488"/>
      <c r="C1488"/>
      <c r="D1488"/>
      <c r="E1488"/>
      <c r="F1488"/>
      <c r="G1488"/>
      <c r="H1488"/>
      <c r="I1488"/>
      <c r="J1488"/>
      <c r="K1488"/>
      <c r="L1488"/>
      <c r="M1488"/>
      <c r="N1488"/>
      <c r="O1488"/>
      <c r="P1488"/>
      <c r="Q1488"/>
      <c r="R1488"/>
      <c r="S1488"/>
      <c r="T1488"/>
      <c r="U1488"/>
      <c r="V1488"/>
      <c r="W1488"/>
      <c r="X1488"/>
      <c r="Y1488"/>
      <c r="Z1488"/>
      <c r="AA1488"/>
      <c r="AB1488"/>
      <c r="AC1488"/>
      <c r="AD1488"/>
      <c r="AE1488"/>
      <c r="AF1488"/>
      <c r="AG1488"/>
      <c r="AH1488"/>
      <c r="AI1488"/>
      <c r="AJ1488"/>
      <c r="AK1488"/>
      <c r="AL1488"/>
      <c r="AM1488"/>
      <c r="AN1488"/>
      <c r="AO1488"/>
      <c r="AP1488"/>
      <c r="AQ1488"/>
      <c r="AR1488"/>
      <c r="AS1488"/>
      <c r="AT1488" s="12">
        <f>VLOOKUP($BR1488,Tables!$D$14:$I$27,2,FALSE)*W1488</f>
        <v>0</v>
      </c>
      <c r="AU1488" s="12">
        <f>VLOOKUP($BR1488,Tables!$D$14:$I$24,3,FALSE)</f>
        <v>0</v>
      </c>
      <c r="AV1488" s="12">
        <f>VLOOKUP($BR1488,Tables!$D$14:$I$24,4,FALSE)*W1488</f>
        <v>0</v>
      </c>
      <c r="AW1488" s="12">
        <f>VLOOKUP($BR1488,Tables!$D$14:$I$24,5,FALSE)*W1488</f>
        <v>0</v>
      </c>
      <c r="AX1488">
        <f>IF(ISERROR(VLOOKUP(V1488,Tables!$A$2:$B$27,2,FALSE))=TRUE,0,VLOOKUP(V1488,Tables!$A$2:$B$27,2,FALSE))*VLOOKUP(BR1488,Tables!$D$14:$J$24,7,FALSE)</f>
        <v>0</v>
      </c>
      <c r="AY1488">
        <f>IF(ISERROR(VLOOKUP(BS1488,Tables!$A$2:$B$31,2,FALSE))=TRUE,0,VLOOKUP(BS1488,Tables!$A$2:$B$31,2,FALSE))</f>
        <v>0</v>
      </c>
      <c r="AZ1488" s="12">
        <f>VLOOKUP($BR1488,Tables!$D$14:$K$24,8,FALSE)</f>
        <v>0</v>
      </c>
      <c r="BA1488" s="12">
        <f>IF(OR(BR1488="T150",BR1488="HYBT150"),W1488*Tables!$L$23,0)</f>
        <v>0</v>
      </c>
      <c r="BB1488" s="12">
        <f>IF(OR(BR1488="T200",BR1488="HYBT200"),W1488*Tables!$E$24,0)</f>
        <v>0</v>
      </c>
      <c r="BC1488" s="14">
        <f t="shared" si="313"/>
        <v>0</v>
      </c>
      <c r="BD1488" s="55" t="str">
        <f t="shared" si="323"/>
        <v/>
      </c>
      <c r="BE1488" s="55" t="str">
        <f t="shared" si="323"/>
        <v/>
      </c>
      <c r="BF1488" s="55" t="str">
        <f t="shared" si="323"/>
        <v/>
      </c>
      <c r="BG1488" s="55" t="str">
        <f t="shared" si="323"/>
        <v/>
      </c>
      <c r="BH1488" s="55" t="str">
        <f t="shared" si="323"/>
        <v/>
      </c>
      <c r="BI1488" s="55" t="str">
        <f t="shared" ref="BD1488:BQ1506" si="324">IF(ISERROR(SEARCHB(" "&amp;BI$1&amp;" "," "&amp;$L1488&amp;" "))=TRUE,"",BI$1)</f>
        <v/>
      </c>
      <c r="BJ1488" s="55" t="str">
        <f t="shared" si="324"/>
        <v/>
      </c>
      <c r="BK1488" s="55" t="str">
        <f t="shared" si="324"/>
        <v/>
      </c>
      <c r="BL1488" s="55" t="str">
        <f t="shared" si="324"/>
        <v/>
      </c>
      <c r="BM1488" s="55" t="str">
        <f t="shared" si="324"/>
        <v/>
      </c>
      <c r="BN1488" s="55" t="str">
        <f t="shared" si="324"/>
        <v/>
      </c>
      <c r="BO1488" s="55" t="str">
        <f t="shared" si="324"/>
        <v/>
      </c>
      <c r="BP1488" s="55" t="str">
        <f t="shared" si="324"/>
        <v/>
      </c>
      <c r="BQ1488" s="55" t="str">
        <f t="shared" si="324"/>
        <v/>
      </c>
      <c r="BR1488" s="1" t="str">
        <f t="shared" si="314"/>
        <v>Base</v>
      </c>
      <c r="BS1488" s="1" t="str">
        <f t="shared" si="315"/>
        <v/>
      </c>
      <c r="BT1488" s="3">
        <f t="shared" si="316"/>
        <v>1</v>
      </c>
      <c r="BU1488" s="11">
        <f t="shared" si="317"/>
        <v>-0.94</v>
      </c>
      <c r="BV1488" s="11">
        <f t="shared" si="318"/>
        <v>-0.88</v>
      </c>
      <c r="BW1488" s="11">
        <f t="shared" si="319"/>
        <v>0</v>
      </c>
      <c r="BX1488" s="9">
        <f t="shared" si="320"/>
        <v>-0.94</v>
      </c>
      <c r="BY1488" s="9">
        <f t="shared" si="321"/>
        <v>-0.88</v>
      </c>
      <c r="BZ1488" s="9">
        <f t="shared" si="322"/>
        <v>2</v>
      </c>
    </row>
    <row r="1489" spans="1:78" ht="15.5" x14ac:dyDescent="0.35">
      <c r="A1489"/>
      <c r="B1489"/>
      <c r="C1489"/>
      <c r="D1489"/>
      <c r="E1489"/>
      <c r="F1489"/>
      <c r="G1489"/>
      <c r="H1489"/>
      <c r="I1489"/>
      <c r="J1489"/>
      <c r="K1489"/>
      <c r="L1489"/>
      <c r="M1489"/>
      <c r="N1489"/>
      <c r="O1489"/>
      <c r="P1489"/>
      <c r="Q1489"/>
      <c r="R1489"/>
      <c r="S1489"/>
      <c r="T1489"/>
      <c r="U1489"/>
      <c r="V1489"/>
      <c r="W1489"/>
      <c r="X1489"/>
      <c r="Y1489"/>
      <c r="Z1489"/>
      <c r="AA1489"/>
      <c r="AB1489"/>
      <c r="AC1489"/>
      <c r="AD1489"/>
      <c r="AE1489"/>
      <c r="AF1489"/>
      <c r="AG1489"/>
      <c r="AH1489"/>
      <c r="AI1489"/>
      <c r="AJ1489"/>
      <c r="AK1489"/>
      <c r="AL1489"/>
      <c r="AM1489"/>
      <c r="AN1489"/>
      <c r="AO1489"/>
      <c r="AP1489"/>
      <c r="AQ1489"/>
      <c r="AR1489"/>
      <c r="AS1489"/>
      <c r="AT1489" s="12">
        <f>VLOOKUP($BR1489,Tables!$D$14:$I$27,2,FALSE)*W1489</f>
        <v>0</v>
      </c>
      <c r="AU1489" s="12">
        <f>VLOOKUP($BR1489,Tables!$D$14:$I$24,3,FALSE)</f>
        <v>0</v>
      </c>
      <c r="AV1489" s="12">
        <f>VLOOKUP($BR1489,Tables!$D$14:$I$24,4,FALSE)*W1489</f>
        <v>0</v>
      </c>
      <c r="AW1489" s="12">
        <f>VLOOKUP($BR1489,Tables!$D$14:$I$24,5,FALSE)*W1489</f>
        <v>0</v>
      </c>
      <c r="AX1489">
        <f>IF(ISERROR(VLOOKUP(V1489,Tables!$A$2:$B$27,2,FALSE))=TRUE,0,VLOOKUP(V1489,Tables!$A$2:$B$27,2,FALSE))*VLOOKUP(BR1489,Tables!$D$14:$J$24,7,FALSE)</f>
        <v>0</v>
      </c>
      <c r="AY1489">
        <f>IF(ISERROR(VLOOKUP(BS1489,Tables!$A$2:$B$31,2,FALSE))=TRUE,0,VLOOKUP(BS1489,Tables!$A$2:$B$31,2,FALSE))</f>
        <v>0</v>
      </c>
      <c r="AZ1489" s="12">
        <f>VLOOKUP($BR1489,Tables!$D$14:$K$24,8,FALSE)</f>
        <v>0</v>
      </c>
      <c r="BA1489" s="12">
        <f>IF(OR(BR1489="T150",BR1489="HYBT150"),W1489*Tables!$L$23,0)</f>
        <v>0</v>
      </c>
      <c r="BB1489" s="12">
        <f>IF(OR(BR1489="T200",BR1489="HYBT200"),W1489*Tables!$E$24,0)</f>
        <v>0</v>
      </c>
      <c r="BC1489" s="14">
        <f t="shared" si="313"/>
        <v>0</v>
      </c>
      <c r="BD1489" s="55" t="str">
        <f t="shared" si="324"/>
        <v/>
      </c>
      <c r="BE1489" s="55" t="str">
        <f t="shared" si="324"/>
        <v/>
      </c>
      <c r="BF1489" s="55" t="str">
        <f t="shared" si="324"/>
        <v/>
      </c>
      <c r="BG1489" s="55" t="str">
        <f t="shared" si="324"/>
        <v/>
      </c>
      <c r="BH1489" s="55" t="str">
        <f t="shared" si="324"/>
        <v/>
      </c>
      <c r="BI1489" s="55" t="str">
        <f t="shared" si="324"/>
        <v/>
      </c>
      <c r="BJ1489" s="55" t="str">
        <f t="shared" si="324"/>
        <v/>
      </c>
      <c r="BK1489" s="55" t="str">
        <f t="shared" si="324"/>
        <v/>
      </c>
      <c r="BL1489" s="55" t="str">
        <f t="shared" si="324"/>
        <v/>
      </c>
      <c r="BM1489" s="55" t="str">
        <f t="shared" si="324"/>
        <v/>
      </c>
      <c r="BN1489" s="55" t="str">
        <f t="shared" si="324"/>
        <v/>
      </c>
      <c r="BO1489" s="55" t="str">
        <f t="shared" si="324"/>
        <v/>
      </c>
      <c r="BP1489" s="55" t="str">
        <f t="shared" si="324"/>
        <v/>
      </c>
      <c r="BQ1489" s="55" t="str">
        <f t="shared" si="324"/>
        <v/>
      </c>
      <c r="BR1489" s="1" t="str">
        <f t="shared" si="314"/>
        <v>Base</v>
      </c>
      <c r="BS1489" s="1" t="str">
        <f t="shared" si="315"/>
        <v/>
      </c>
      <c r="BT1489" s="3">
        <f t="shared" si="316"/>
        <v>1</v>
      </c>
      <c r="BU1489" s="11">
        <f t="shared" si="317"/>
        <v>-0.94</v>
      </c>
      <c r="BV1489" s="11">
        <f t="shared" si="318"/>
        <v>-0.88</v>
      </c>
      <c r="BW1489" s="11">
        <f t="shared" si="319"/>
        <v>0</v>
      </c>
      <c r="BX1489" s="9">
        <f t="shared" si="320"/>
        <v>-0.94</v>
      </c>
      <c r="BY1489" s="9">
        <f t="shared" si="321"/>
        <v>-0.88</v>
      </c>
      <c r="BZ1489" s="9">
        <f t="shared" si="322"/>
        <v>2</v>
      </c>
    </row>
    <row r="1490" spans="1:78" ht="15.5" x14ac:dyDescent="0.35">
      <c r="A1490"/>
      <c r="B1490"/>
      <c r="C1490"/>
      <c r="D1490"/>
      <c r="E1490"/>
      <c r="F1490"/>
      <c r="G1490"/>
      <c r="H1490"/>
      <c r="I1490"/>
      <c r="J1490"/>
      <c r="K1490"/>
      <c r="L1490"/>
      <c r="M1490"/>
      <c r="N1490"/>
      <c r="O1490"/>
      <c r="P1490"/>
      <c r="Q1490"/>
      <c r="R1490"/>
      <c r="S1490"/>
      <c r="T1490"/>
      <c r="U1490"/>
      <c r="V1490"/>
      <c r="W1490"/>
      <c r="X1490"/>
      <c r="Y1490"/>
      <c r="Z1490"/>
      <c r="AA1490"/>
      <c r="AB1490"/>
      <c r="AC1490"/>
      <c r="AD1490"/>
      <c r="AE1490"/>
      <c r="AF1490"/>
      <c r="AG1490"/>
      <c r="AH1490"/>
      <c r="AI1490"/>
      <c r="AJ1490"/>
      <c r="AK1490"/>
      <c r="AL1490"/>
      <c r="AM1490"/>
      <c r="AN1490"/>
      <c r="AO1490"/>
      <c r="AP1490"/>
      <c r="AQ1490"/>
      <c r="AR1490"/>
      <c r="AS1490"/>
      <c r="AT1490" s="12">
        <f>VLOOKUP($BR1490,Tables!$D$14:$I$27,2,FALSE)*W1490</f>
        <v>0</v>
      </c>
      <c r="AU1490" s="12">
        <f>VLOOKUP($BR1490,Tables!$D$14:$I$24,3,FALSE)</f>
        <v>0</v>
      </c>
      <c r="AV1490" s="12">
        <f>VLOOKUP($BR1490,Tables!$D$14:$I$24,4,FALSE)*W1490</f>
        <v>0</v>
      </c>
      <c r="AW1490" s="12">
        <f>VLOOKUP($BR1490,Tables!$D$14:$I$24,5,FALSE)*W1490</f>
        <v>0</v>
      </c>
      <c r="AX1490">
        <f>IF(ISERROR(VLOOKUP(V1490,Tables!$A$2:$B$27,2,FALSE))=TRUE,0,VLOOKUP(V1490,Tables!$A$2:$B$27,2,FALSE))*VLOOKUP(BR1490,Tables!$D$14:$J$24,7,FALSE)</f>
        <v>0</v>
      </c>
      <c r="AY1490">
        <f>IF(ISERROR(VLOOKUP(BS1490,Tables!$A$2:$B$31,2,FALSE))=TRUE,0,VLOOKUP(BS1490,Tables!$A$2:$B$31,2,FALSE))</f>
        <v>0</v>
      </c>
      <c r="AZ1490" s="12">
        <f>VLOOKUP($BR1490,Tables!$D$14:$K$24,8,FALSE)</f>
        <v>0</v>
      </c>
      <c r="BA1490" s="12">
        <f>IF(OR(BR1490="T150",BR1490="HYBT150"),W1490*Tables!$L$23,0)</f>
        <v>0</v>
      </c>
      <c r="BB1490" s="12">
        <f>IF(OR(BR1490="T200",BR1490="HYBT200"),W1490*Tables!$E$24,0)</f>
        <v>0</v>
      </c>
      <c r="BC1490" s="14">
        <f t="shared" si="313"/>
        <v>0</v>
      </c>
      <c r="BD1490" s="55" t="str">
        <f t="shared" si="324"/>
        <v/>
      </c>
      <c r="BE1490" s="55" t="str">
        <f t="shared" si="324"/>
        <v/>
      </c>
      <c r="BF1490" s="55" t="str">
        <f t="shared" si="324"/>
        <v/>
      </c>
      <c r="BG1490" s="55" t="str">
        <f t="shared" si="324"/>
        <v/>
      </c>
      <c r="BH1490" s="55" t="str">
        <f t="shared" si="324"/>
        <v/>
      </c>
      <c r="BI1490" s="55" t="str">
        <f t="shared" si="324"/>
        <v/>
      </c>
      <c r="BJ1490" s="55" t="str">
        <f t="shared" si="324"/>
        <v/>
      </c>
      <c r="BK1490" s="55" t="str">
        <f t="shared" si="324"/>
        <v/>
      </c>
      <c r="BL1490" s="55" t="str">
        <f t="shared" si="324"/>
        <v/>
      </c>
      <c r="BM1490" s="55" t="str">
        <f t="shared" si="324"/>
        <v/>
      </c>
      <c r="BN1490" s="55" t="str">
        <f t="shared" si="324"/>
        <v/>
      </c>
      <c r="BO1490" s="55" t="str">
        <f t="shared" si="324"/>
        <v/>
      </c>
      <c r="BP1490" s="55" t="str">
        <f t="shared" si="324"/>
        <v/>
      </c>
      <c r="BQ1490" s="55" t="str">
        <f t="shared" si="324"/>
        <v/>
      </c>
      <c r="BR1490" s="1" t="str">
        <f t="shared" si="314"/>
        <v>Base</v>
      </c>
      <c r="BS1490" s="1" t="str">
        <f t="shared" si="315"/>
        <v/>
      </c>
      <c r="BT1490" s="3">
        <f t="shared" si="316"/>
        <v>1</v>
      </c>
      <c r="BU1490" s="11">
        <f t="shared" si="317"/>
        <v>-0.94</v>
      </c>
      <c r="BV1490" s="11">
        <f t="shared" si="318"/>
        <v>-0.88</v>
      </c>
      <c r="BW1490" s="11">
        <f t="shared" si="319"/>
        <v>0</v>
      </c>
      <c r="BX1490" s="9">
        <f t="shared" si="320"/>
        <v>-0.94</v>
      </c>
      <c r="BY1490" s="9">
        <f t="shared" si="321"/>
        <v>-0.88</v>
      </c>
      <c r="BZ1490" s="9">
        <f t="shared" si="322"/>
        <v>2</v>
      </c>
    </row>
    <row r="1491" spans="1:78" ht="15.5" x14ac:dyDescent="0.35">
      <c r="A1491"/>
      <c r="B1491"/>
      <c r="C1491"/>
      <c r="D1491"/>
      <c r="E1491"/>
      <c r="F1491"/>
      <c r="G1491"/>
      <c r="H1491"/>
      <c r="I1491"/>
      <c r="J1491"/>
      <c r="K1491"/>
      <c r="L1491"/>
      <c r="M1491"/>
      <c r="N1491"/>
      <c r="O1491"/>
      <c r="P1491"/>
      <c r="Q1491"/>
      <c r="R1491"/>
      <c r="S1491"/>
      <c r="T1491"/>
      <c r="U1491"/>
      <c r="V1491"/>
      <c r="W1491"/>
      <c r="X1491"/>
      <c r="Y1491"/>
      <c r="Z1491"/>
      <c r="AA1491"/>
      <c r="AB1491"/>
      <c r="AC1491"/>
      <c r="AD1491"/>
      <c r="AE1491"/>
      <c r="AF1491"/>
      <c r="AG1491"/>
      <c r="AH1491"/>
      <c r="AI1491"/>
      <c r="AJ1491"/>
      <c r="AK1491"/>
      <c r="AL1491"/>
      <c r="AM1491"/>
      <c r="AN1491"/>
      <c r="AO1491"/>
      <c r="AP1491"/>
      <c r="AQ1491"/>
      <c r="AR1491"/>
      <c r="AS1491"/>
      <c r="AT1491" s="12">
        <f>VLOOKUP($BR1491,Tables!$D$14:$I$27,2,FALSE)*W1491</f>
        <v>0</v>
      </c>
      <c r="AU1491" s="12">
        <f>VLOOKUP($BR1491,Tables!$D$14:$I$24,3,FALSE)</f>
        <v>0</v>
      </c>
      <c r="AV1491" s="12">
        <f>VLOOKUP($BR1491,Tables!$D$14:$I$24,4,FALSE)*W1491</f>
        <v>0</v>
      </c>
      <c r="AW1491" s="12">
        <f>VLOOKUP($BR1491,Tables!$D$14:$I$24,5,FALSE)*W1491</f>
        <v>0</v>
      </c>
      <c r="AX1491">
        <f>IF(ISERROR(VLOOKUP(V1491,Tables!$A$2:$B$27,2,FALSE))=TRUE,0,VLOOKUP(V1491,Tables!$A$2:$B$27,2,FALSE))*VLOOKUP(BR1491,Tables!$D$14:$J$24,7,FALSE)</f>
        <v>0</v>
      </c>
      <c r="AY1491">
        <f>IF(ISERROR(VLOOKUP(BS1491,Tables!$A$2:$B$31,2,FALSE))=TRUE,0,VLOOKUP(BS1491,Tables!$A$2:$B$31,2,FALSE))</f>
        <v>0</v>
      </c>
      <c r="AZ1491" s="12">
        <f>VLOOKUP($BR1491,Tables!$D$14:$K$24,8,FALSE)</f>
        <v>0</v>
      </c>
      <c r="BA1491" s="12">
        <f>IF(OR(BR1491="T150",BR1491="HYBT150"),W1491*Tables!$L$23,0)</f>
        <v>0</v>
      </c>
      <c r="BB1491" s="12">
        <f>IF(OR(BR1491="T200",BR1491="HYBT200"),W1491*Tables!$E$24,0)</f>
        <v>0</v>
      </c>
      <c r="BC1491" s="14">
        <f t="shared" si="313"/>
        <v>0</v>
      </c>
      <c r="BD1491" s="55" t="str">
        <f t="shared" si="324"/>
        <v/>
      </c>
      <c r="BE1491" s="55" t="str">
        <f t="shared" si="324"/>
        <v/>
      </c>
      <c r="BF1491" s="55" t="str">
        <f t="shared" si="324"/>
        <v/>
      </c>
      <c r="BG1491" s="55" t="str">
        <f t="shared" si="324"/>
        <v/>
      </c>
      <c r="BH1491" s="55" t="str">
        <f t="shared" si="324"/>
        <v/>
      </c>
      <c r="BI1491" s="55" t="str">
        <f t="shared" si="324"/>
        <v/>
      </c>
      <c r="BJ1491" s="55" t="str">
        <f t="shared" si="324"/>
        <v/>
      </c>
      <c r="BK1491" s="55" t="str">
        <f t="shared" si="324"/>
        <v/>
      </c>
      <c r="BL1491" s="55" t="str">
        <f t="shared" si="324"/>
        <v/>
      </c>
      <c r="BM1491" s="55" t="str">
        <f t="shared" si="324"/>
        <v/>
      </c>
      <c r="BN1491" s="55" t="str">
        <f t="shared" si="324"/>
        <v/>
      </c>
      <c r="BO1491" s="55" t="str">
        <f t="shared" si="324"/>
        <v/>
      </c>
      <c r="BP1491" s="55" t="str">
        <f t="shared" si="324"/>
        <v/>
      </c>
      <c r="BQ1491" s="55" t="str">
        <f t="shared" si="324"/>
        <v/>
      </c>
      <c r="BR1491" s="1" t="str">
        <f t="shared" si="314"/>
        <v>Base</v>
      </c>
      <c r="BS1491" s="1" t="str">
        <f t="shared" si="315"/>
        <v/>
      </c>
      <c r="BT1491" s="3">
        <f t="shared" si="316"/>
        <v>1</v>
      </c>
      <c r="BU1491" s="11">
        <f t="shared" si="317"/>
        <v>-0.94</v>
      </c>
      <c r="BV1491" s="11">
        <f t="shared" si="318"/>
        <v>-0.88</v>
      </c>
      <c r="BW1491" s="11">
        <f t="shared" si="319"/>
        <v>0</v>
      </c>
      <c r="BX1491" s="9">
        <f t="shared" si="320"/>
        <v>-0.94</v>
      </c>
      <c r="BY1491" s="9">
        <f t="shared" si="321"/>
        <v>-0.88</v>
      </c>
      <c r="BZ1491" s="9">
        <f t="shared" si="322"/>
        <v>2</v>
      </c>
    </row>
    <row r="1492" spans="1:78" ht="15.5" x14ac:dyDescent="0.35">
      <c r="A1492"/>
      <c r="B1492"/>
      <c r="C1492"/>
      <c r="D1492"/>
      <c r="E1492"/>
      <c r="F1492"/>
      <c r="G1492"/>
      <c r="H1492"/>
      <c r="I1492"/>
      <c r="J1492"/>
      <c r="K1492"/>
      <c r="L1492"/>
      <c r="M1492"/>
      <c r="N1492"/>
      <c r="O1492"/>
      <c r="P1492"/>
      <c r="Q1492"/>
      <c r="R1492"/>
      <c r="S1492"/>
      <c r="T1492"/>
      <c r="U1492"/>
      <c r="V1492"/>
      <c r="W1492"/>
      <c r="X1492"/>
      <c r="Y1492"/>
      <c r="Z1492"/>
      <c r="AA1492"/>
      <c r="AB1492"/>
      <c r="AC1492"/>
      <c r="AD1492"/>
      <c r="AE1492"/>
      <c r="AF1492"/>
      <c r="AG1492"/>
      <c r="AH1492"/>
      <c r="AI1492"/>
      <c r="AJ1492"/>
      <c r="AK1492"/>
      <c r="AL1492"/>
      <c r="AM1492"/>
      <c r="AN1492"/>
      <c r="AO1492"/>
      <c r="AP1492"/>
      <c r="AQ1492"/>
      <c r="AR1492"/>
      <c r="AS1492"/>
      <c r="AT1492" s="12">
        <f>VLOOKUP($BR1492,Tables!$D$14:$I$27,2,FALSE)*W1492</f>
        <v>0</v>
      </c>
      <c r="AU1492" s="12">
        <f>VLOOKUP($BR1492,Tables!$D$14:$I$24,3,FALSE)</f>
        <v>0</v>
      </c>
      <c r="AV1492" s="12">
        <f>VLOOKUP($BR1492,Tables!$D$14:$I$24,4,FALSE)*W1492</f>
        <v>0</v>
      </c>
      <c r="AW1492" s="12">
        <f>VLOOKUP($BR1492,Tables!$D$14:$I$24,5,FALSE)*W1492</f>
        <v>0</v>
      </c>
      <c r="AX1492">
        <f>IF(ISERROR(VLOOKUP(V1492,Tables!$A$2:$B$27,2,FALSE))=TRUE,0,VLOOKUP(V1492,Tables!$A$2:$B$27,2,FALSE))*VLOOKUP(BR1492,Tables!$D$14:$J$24,7,FALSE)</f>
        <v>0</v>
      </c>
      <c r="AY1492">
        <f>IF(ISERROR(VLOOKUP(BS1492,Tables!$A$2:$B$31,2,FALSE))=TRUE,0,VLOOKUP(BS1492,Tables!$A$2:$B$31,2,FALSE))</f>
        <v>0</v>
      </c>
      <c r="AZ1492" s="12">
        <f>VLOOKUP($BR1492,Tables!$D$14:$K$24,8,FALSE)</f>
        <v>0</v>
      </c>
      <c r="BA1492" s="12">
        <f>IF(OR(BR1492="T150",BR1492="HYBT150"),W1492*Tables!$L$23,0)</f>
        <v>0</v>
      </c>
      <c r="BB1492" s="12">
        <f>IF(OR(BR1492="T200",BR1492="HYBT200"),W1492*Tables!$E$24,0)</f>
        <v>0</v>
      </c>
      <c r="BC1492" s="14">
        <f t="shared" si="313"/>
        <v>0</v>
      </c>
      <c r="BD1492" s="55" t="str">
        <f t="shared" si="324"/>
        <v/>
      </c>
      <c r="BE1492" s="55" t="str">
        <f t="shared" si="324"/>
        <v/>
      </c>
      <c r="BF1492" s="55" t="str">
        <f t="shared" si="324"/>
        <v/>
      </c>
      <c r="BG1492" s="55" t="str">
        <f t="shared" si="324"/>
        <v/>
      </c>
      <c r="BH1492" s="55" t="str">
        <f t="shared" si="324"/>
        <v/>
      </c>
      <c r="BI1492" s="55" t="str">
        <f t="shared" si="324"/>
        <v/>
      </c>
      <c r="BJ1492" s="55" t="str">
        <f t="shared" si="324"/>
        <v/>
      </c>
      <c r="BK1492" s="55" t="str">
        <f t="shared" si="324"/>
        <v/>
      </c>
      <c r="BL1492" s="55" t="str">
        <f t="shared" si="324"/>
        <v/>
      </c>
      <c r="BM1492" s="55" t="str">
        <f t="shared" si="324"/>
        <v/>
      </c>
      <c r="BN1492" s="55" t="str">
        <f t="shared" si="324"/>
        <v/>
      </c>
      <c r="BO1492" s="55" t="str">
        <f t="shared" si="324"/>
        <v/>
      </c>
      <c r="BP1492" s="55" t="str">
        <f t="shared" si="324"/>
        <v/>
      </c>
      <c r="BQ1492" s="55" t="str">
        <f t="shared" si="324"/>
        <v/>
      </c>
      <c r="BR1492" s="1" t="str">
        <f t="shared" si="314"/>
        <v>Base</v>
      </c>
      <c r="BS1492" s="1" t="str">
        <f t="shared" si="315"/>
        <v/>
      </c>
      <c r="BT1492" s="3">
        <f t="shared" si="316"/>
        <v>1</v>
      </c>
      <c r="BU1492" s="11">
        <f t="shared" si="317"/>
        <v>-0.94</v>
      </c>
      <c r="BV1492" s="11">
        <f t="shared" si="318"/>
        <v>-0.88</v>
      </c>
      <c r="BW1492" s="11">
        <f t="shared" si="319"/>
        <v>0</v>
      </c>
      <c r="BX1492" s="9">
        <f t="shared" si="320"/>
        <v>-0.94</v>
      </c>
      <c r="BY1492" s="9">
        <f t="shared" si="321"/>
        <v>-0.88</v>
      </c>
      <c r="BZ1492" s="9">
        <f t="shared" si="322"/>
        <v>2</v>
      </c>
    </row>
    <row r="1493" spans="1:78" ht="15.5" x14ac:dyDescent="0.35">
      <c r="A1493"/>
      <c r="B1493"/>
      <c r="C1493"/>
      <c r="D1493"/>
      <c r="E1493"/>
      <c r="F1493"/>
      <c r="G1493"/>
      <c r="H1493"/>
      <c r="I1493"/>
      <c r="J1493"/>
      <c r="K1493"/>
      <c r="L1493"/>
      <c r="M1493"/>
      <c r="N1493"/>
      <c r="O1493"/>
      <c r="P1493"/>
      <c r="Q1493"/>
      <c r="R1493"/>
      <c r="S1493"/>
      <c r="T1493"/>
      <c r="U1493"/>
      <c r="V1493"/>
      <c r="W1493"/>
      <c r="X1493"/>
      <c r="Y1493"/>
      <c r="Z1493"/>
      <c r="AA1493"/>
      <c r="AB1493"/>
      <c r="AC1493"/>
      <c r="AD1493"/>
      <c r="AE1493"/>
      <c r="AF1493"/>
      <c r="AG1493"/>
      <c r="AH1493"/>
      <c r="AI1493"/>
      <c r="AJ1493"/>
      <c r="AK1493"/>
      <c r="AL1493"/>
      <c r="AM1493"/>
      <c r="AN1493"/>
      <c r="AO1493"/>
      <c r="AP1493"/>
      <c r="AQ1493"/>
      <c r="AR1493"/>
      <c r="AS1493"/>
      <c r="AT1493" s="12">
        <f>VLOOKUP($BR1493,Tables!$D$14:$I$27,2,FALSE)*W1493</f>
        <v>0</v>
      </c>
      <c r="AU1493" s="12">
        <f>VLOOKUP($BR1493,Tables!$D$14:$I$24,3,FALSE)</f>
        <v>0</v>
      </c>
      <c r="AV1493" s="12">
        <f>VLOOKUP($BR1493,Tables!$D$14:$I$24,4,FALSE)*W1493</f>
        <v>0</v>
      </c>
      <c r="AW1493" s="12">
        <f>VLOOKUP($BR1493,Tables!$D$14:$I$24,5,FALSE)*W1493</f>
        <v>0</v>
      </c>
      <c r="AX1493">
        <f>IF(ISERROR(VLOOKUP(V1493,Tables!$A$2:$B$27,2,FALSE))=TRUE,0,VLOOKUP(V1493,Tables!$A$2:$B$27,2,FALSE))*VLOOKUP(BR1493,Tables!$D$14:$J$24,7,FALSE)</f>
        <v>0</v>
      </c>
      <c r="AY1493">
        <f>IF(ISERROR(VLOOKUP(BS1493,Tables!$A$2:$B$31,2,FALSE))=TRUE,0,VLOOKUP(BS1493,Tables!$A$2:$B$31,2,FALSE))</f>
        <v>0</v>
      </c>
      <c r="AZ1493" s="12">
        <f>VLOOKUP($BR1493,Tables!$D$14:$K$24,8,FALSE)</f>
        <v>0</v>
      </c>
      <c r="BA1493" s="12">
        <f>IF(OR(BR1493="T150",BR1493="HYBT150"),W1493*Tables!$L$23,0)</f>
        <v>0</v>
      </c>
      <c r="BB1493" s="12">
        <f>IF(OR(BR1493="T200",BR1493="HYBT200"),W1493*Tables!$E$24,0)</f>
        <v>0</v>
      </c>
      <c r="BC1493" s="14">
        <f t="shared" si="313"/>
        <v>0</v>
      </c>
      <c r="BD1493" s="55" t="str">
        <f t="shared" si="324"/>
        <v/>
      </c>
      <c r="BE1493" s="55" t="str">
        <f t="shared" si="324"/>
        <v/>
      </c>
      <c r="BF1493" s="55" t="str">
        <f t="shared" si="324"/>
        <v/>
      </c>
      <c r="BG1493" s="55" t="str">
        <f t="shared" si="324"/>
        <v/>
      </c>
      <c r="BH1493" s="55" t="str">
        <f t="shared" si="324"/>
        <v/>
      </c>
      <c r="BI1493" s="55" t="str">
        <f t="shared" si="324"/>
        <v/>
      </c>
      <c r="BJ1493" s="55" t="str">
        <f t="shared" si="324"/>
        <v/>
      </c>
      <c r="BK1493" s="55" t="str">
        <f t="shared" si="324"/>
        <v/>
      </c>
      <c r="BL1493" s="55" t="str">
        <f t="shared" si="324"/>
        <v/>
      </c>
      <c r="BM1493" s="55" t="str">
        <f t="shared" si="324"/>
        <v/>
      </c>
      <c r="BN1493" s="55" t="str">
        <f t="shared" si="324"/>
        <v/>
      </c>
      <c r="BO1493" s="55" t="str">
        <f t="shared" si="324"/>
        <v/>
      </c>
      <c r="BP1493" s="55" t="str">
        <f t="shared" si="324"/>
        <v/>
      </c>
      <c r="BQ1493" s="55" t="str">
        <f t="shared" si="324"/>
        <v/>
      </c>
      <c r="BR1493" s="1" t="str">
        <f t="shared" si="314"/>
        <v>Base</v>
      </c>
      <c r="BS1493" s="1" t="str">
        <f t="shared" si="315"/>
        <v/>
      </c>
      <c r="BT1493" s="3">
        <f t="shared" si="316"/>
        <v>1</v>
      </c>
      <c r="BU1493" s="11">
        <f t="shared" si="317"/>
        <v>-0.94</v>
      </c>
      <c r="BV1493" s="11">
        <f t="shared" si="318"/>
        <v>-0.88</v>
      </c>
      <c r="BW1493" s="11">
        <f t="shared" si="319"/>
        <v>0</v>
      </c>
      <c r="BX1493" s="9">
        <f t="shared" si="320"/>
        <v>-0.94</v>
      </c>
      <c r="BY1493" s="9">
        <f t="shared" si="321"/>
        <v>-0.88</v>
      </c>
      <c r="BZ1493" s="9">
        <f t="shared" si="322"/>
        <v>2</v>
      </c>
    </row>
    <row r="1494" spans="1:78" ht="15.5" x14ac:dyDescent="0.35">
      <c r="A1494"/>
      <c r="B1494"/>
      <c r="C1494"/>
      <c r="D1494"/>
      <c r="E1494"/>
      <c r="F1494"/>
      <c r="G1494"/>
      <c r="H1494"/>
      <c r="I1494"/>
      <c r="J1494"/>
      <c r="K1494"/>
      <c r="L1494"/>
      <c r="M1494"/>
      <c r="N1494"/>
      <c r="O1494"/>
      <c r="P1494"/>
      <c r="Q1494"/>
      <c r="R1494"/>
      <c r="S1494"/>
      <c r="T1494"/>
      <c r="U1494"/>
      <c r="V1494"/>
      <c r="W1494"/>
      <c r="X1494"/>
      <c r="Y1494"/>
      <c r="Z1494"/>
      <c r="AA1494"/>
      <c r="AB1494"/>
      <c r="AC1494"/>
      <c r="AD1494"/>
      <c r="AE1494"/>
      <c r="AF1494"/>
      <c r="AG1494"/>
      <c r="AH1494"/>
      <c r="AI1494"/>
      <c r="AJ1494"/>
      <c r="AK1494"/>
      <c r="AL1494"/>
      <c r="AM1494"/>
      <c r="AN1494"/>
      <c r="AO1494"/>
      <c r="AP1494"/>
      <c r="AQ1494"/>
      <c r="AR1494"/>
      <c r="AS1494"/>
      <c r="AT1494" s="12">
        <f>VLOOKUP($BR1494,Tables!$D$14:$I$27,2,FALSE)*W1494</f>
        <v>0</v>
      </c>
      <c r="AU1494" s="12">
        <f>VLOOKUP($BR1494,Tables!$D$14:$I$24,3,FALSE)</f>
        <v>0</v>
      </c>
      <c r="AV1494" s="12">
        <f>VLOOKUP($BR1494,Tables!$D$14:$I$24,4,FALSE)*W1494</f>
        <v>0</v>
      </c>
      <c r="AW1494" s="12">
        <f>VLOOKUP($BR1494,Tables!$D$14:$I$24,5,FALSE)*W1494</f>
        <v>0</v>
      </c>
      <c r="AX1494">
        <f>IF(ISERROR(VLOOKUP(V1494,Tables!$A$2:$B$27,2,FALSE))=TRUE,0,VLOOKUP(V1494,Tables!$A$2:$B$27,2,FALSE))*VLOOKUP(BR1494,Tables!$D$14:$J$24,7,FALSE)</f>
        <v>0</v>
      </c>
      <c r="AY1494">
        <f>IF(ISERROR(VLOOKUP(BS1494,Tables!$A$2:$B$31,2,FALSE))=TRUE,0,VLOOKUP(BS1494,Tables!$A$2:$B$31,2,FALSE))</f>
        <v>0</v>
      </c>
      <c r="AZ1494" s="12">
        <f>VLOOKUP($BR1494,Tables!$D$14:$K$24,8,FALSE)</f>
        <v>0</v>
      </c>
      <c r="BA1494" s="12">
        <f>IF(OR(BR1494="T150",BR1494="HYBT150"),W1494*Tables!$L$23,0)</f>
        <v>0</v>
      </c>
      <c r="BB1494" s="12">
        <f>IF(OR(BR1494="T200",BR1494="HYBT200"),W1494*Tables!$E$24,0)</f>
        <v>0</v>
      </c>
      <c r="BC1494" s="14">
        <f t="shared" si="313"/>
        <v>0</v>
      </c>
      <c r="BD1494" s="55" t="str">
        <f t="shared" si="324"/>
        <v/>
      </c>
      <c r="BE1494" s="55" t="str">
        <f t="shared" si="324"/>
        <v/>
      </c>
      <c r="BF1494" s="55" t="str">
        <f t="shared" si="324"/>
        <v/>
      </c>
      <c r="BG1494" s="55" t="str">
        <f t="shared" si="324"/>
        <v/>
      </c>
      <c r="BH1494" s="55" t="str">
        <f t="shared" si="324"/>
        <v/>
      </c>
      <c r="BI1494" s="55" t="str">
        <f t="shared" si="324"/>
        <v/>
      </c>
      <c r="BJ1494" s="55" t="str">
        <f t="shared" si="324"/>
        <v/>
      </c>
      <c r="BK1494" s="55" t="str">
        <f t="shared" si="324"/>
        <v/>
      </c>
      <c r="BL1494" s="55" t="str">
        <f t="shared" si="324"/>
        <v/>
      </c>
      <c r="BM1494" s="55" t="str">
        <f t="shared" si="324"/>
        <v/>
      </c>
      <c r="BN1494" s="55" t="str">
        <f t="shared" si="324"/>
        <v/>
      </c>
      <c r="BO1494" s="55" t="str">
        <f t="shared" si="324"/>
        <v/>
      </c>
      <c r="BP1494" s="55" t="str">
        <f t="shared" si="324"/>
        <v/>
      </c>
      <c r="BQ1494" s="55" t="str">
        <f t="shared" si="324"/>
        <v/>
      </c>
      <c r="BR1494" s="1" t="str">
        <f t="shared" si="314"/>
        <v>Base</v>
      </c>
      <c r="BS1494" s="1" t="str">
        <f t="shared" si="315"/>
        <v/>
      </c>
      <c r="BT1494" s="3">
        <f t="shared" si="316"/>
        <v>1</v>
      </c>
      <c r="BU1494" s="11">
        <f t="shared" si="317"/>
        <v>-0.94</v>
      </c>
      <c r="BV1494" s="11">
        <f t="shared" si="318"/>
        <v>-0.88</v>
      </c>
      <c r="BW1494" s="11">
        <f t="shared" si="319"/>
        <v>0</v>
      </c>
      <c r="BX1494" s="9">
        <f t="shared" si="320"/>
        <v>-0.94</v>
      </c>
      <c r="BY1494" s="9">
        <f t="shared" si="321"/>
        <v>-0.88</v>
      </c>
      <c r="BZ1494" s="9">
        <f t="shared" si="322"/>
        <v>2</v>
      </c>
    </row>
    <row r="1495" spans="1:78" ht="15.5" x14ac:dyDescent="0.35">
      <c r="A1495"/>
      <c r="B1495"/>
      <c r="C1495"/>
      <c r="D1495"/>
      <c r="E1495"/>
      <c r="F1495"/>
      <c r="G1495"/>
      <c r="H1495"/>
      <c r="I1495"/>
      <c r="J1495"/>
      <c r="K1495"/>
      <c r="L1495"/>
      <c r="M1495"/>
      <c r="N1495"/>
      <c r="O1495"/>
      <c r="P1495"/>
      <c r="Q1495"/>
      <c r="R1495"/>
      <c r="S1495"/>
      <c r="T1495"/>
      <c r="U1495"/>
      <c r="V1495"/>
      <c r="W1495"/>
      <c r="X1495"/>
      <c r="Y1495"/>
      <c r="Z1495"/>
      <c r="AA1495"/>
      <c r="AB1495"/>
      <c r="AC1495"/>
      <c r="AD1495"/>
      <c r="AE1495"/>
      <c r="AF1495"/>
      <c r="AG1495"/>
      <c r="AH1495"/>
      <c r="AI1495"/>
      <c r="AJ1495"/>
      <c r="AK1495"/>
      <c r="AL1495"/>
      <c r="AM1495"/>
      <c r="AN1495"/>
      <c r="AO1495"/>
      <c r="AP1495"/>
      <c r="AQ1495"/>
      <c r="AR1495"/>
      <c r="AS1495"/>
      <c r="AT1495" s="12">
        <f>VLOOKUP($BR1495,Tables!$D$14:$I$27,2,FALSE)*W1495</f>
        <v>0</v>
      </c>
      <c r="AU1495" s="12">
        <f>VLOOKUP($BR1495,Tables!$D$14:$I$24,3,FALSE)</f>
        <v>0</v>
      </c>
      <c r="AV1495" s="12">
        <f>VLOOKUP($BR1495,Tables!$D$14:$I$24,4,FALSE)*W1495</f>
        <v>0</v>
      </c>
      <c r="AW1495" s="12">
        <f>VLOOKUP($BR1495,Tables!$D$14:$I$24,5,FALSE)*W1495</f>
        <v>0</v>
      </c>
      <c r="AX1495">
        <f>IF(ISERROR(VLOOKUP(V1495,Tables!$A$2:$B$27,2,FALSE))=TRUE,0,VLOOKUP(V1495,Tables!$A$2:$B$27,2,FALSE))*VLOOKUP(BR1495,Tables!$D$14:$J$24,7,FALSE)</f>
        <v>0</v>
      </c>
      <c r="AY1495">
        <f>IF(ISERROR(VLOOKUP(BS1495,Tables!$A$2:$B$31,2,FALSE))=TRUE,0,VLOOKUP(BS1495,Tables!$A$2:$B$31,2,FALSE))</f>
        <v>0</v>
      </c>
      <c r="AZ1495" s="12">
        <f>VLOOKUP($BR1495,Tables!$D$14:$K$24,8,FALSE)</f>
        <v>0</v>
      </c>
      <c r="BA1495" s="12">
        <f>IF(OR(BR1495="T150",BR1495="HYBT150"),W1495*Tables!$L$23,0)</f>
        <v>0</v>
      </c>
      <c r="BB1495" s="12">
        <f>IF(OR(BR1495="T200",BR1495="HYBT200"),W1495*Tables!$E$24,0)</f>
        <v>0</v>
      </c>
      <c r="BC1495" s="14">
        <f t="shared" si="313"/>
        <v>0</v>
      </c>
      <c r="BD1495" s="55" t="str">
        <f t="shared" si="324"/>
        <v/>
      </c>
      <c r="BE1495" s="55" t="str">
        <f t="shared" si="324"/>
        <v/>
      </c>
      <c r="BF1495" s="55" t="str">
        <f t="shared" si="324"/>
        <v/>
      </c>
      <c r="BG1495" s="55" t="str">
        <f t="shared" si="324"/>
        <v/>
      </c>
      <c r="BH1495" s="55" t="str">
        <f t="shared" si="324"/>
        <v/>
      </c>
      <c r="BI1495" s="55" t="str">
        <f t="shared" si="324"/>
        <v/>
      </c>
      <c r="BJ1495" s="55" t="str">
        <f t="shared" si="324"/>
        <v/>
      </c>
      <c r="BK1495" s="55" t="str">
        <f t="shared" si="324"/>
        <v/>
      </c>
      <c r="BL1495" s="55" t="str">
        <f t="shared" si="324"/>
        <v/>
      </c>
      <c r="BM1495" s="55" t="str">
        <f t="shared" si="324"/>
        <v/>
      </c>
      <c r="BN1495" s="55" t="str">
        <f t="shared" si="324"/>
        <v/>
      </c>
      <c r="BO1495" s="55" t="str">
        <f t="shared" si="324"/>
        <v/>
      </c>
      <c r="BP1495" s="55" t="str">
        <f t="shared" si="324"/>
        <v/>
      </c>
      <c r="BQ1495" s="55" t="str">
        <f t="shared" si="324"/>
        <v/>
      </c>
      <c r="BR1495" s="1" t="str">
        <f t="shared" si="314"/>
        <v>Base</v>
      </c>
      <c r="BS1495" s="1" t="str">
        <f t="shared" si="315"/>
        <v/>
      </c>
      <c r="BT1495" s="3">
        <f t="shared" si="316"/>
        <v>1</v>
      </c>
      <c r="BU1495" s="11">
        <f t="shared" si="317"/>
        <v>-0.94</v>
      </c>
      <c r="BV1495" s="11">
        <f t="shared" si="318"/>
        <v>-0.88</v>
      </c>
      <c r="BW1495" s="11">
        <f t="shared" si="319"/>
        <v>0</v>
      </c>
      <c r="BX1495" s="9">
        <f t="shared" si="320"/>
        <v>-0.94</v>
      </c>
      <c r="BY1495" s="9">
        <f t="shared" si="321"/>
        <v>-0.88</v>
      </c>
      <c r="BZ1495" s="9">
        <f t="shared" si="322"/>
        <v>2</v>
      </c>
    </row>
    <row r="1496" spans="1:78" ht="15.5" x14ac:dyDescent="0.35">
      <c r="A1496"/>
      <c r="B1496"/>
      <c r="C1496"/>
      <c r="D1496"/>
      <c r="E1496"/>
      <c r="F1496"/>
      <c r="G1496"/>
      <c r="H1496"/>
      <c r="I1496"/>
      <c r="J1496"/>
      <c r="K1496"/>
      <c r="L1496"/>
      <c r="M1496"/>
      <c r="N1496"/>
      <c r="O1496"/>
      <c r="P1496"/>
      <c r="Q1496"/>
      <c r="R1496"/>
      <c r="S1496"/>
      <c r="T1496"/>
      <c r="U1496"/>
      <c r="V1496"/>
      <c r="W1496"/>
      <c r="X1496"/>
      <c r="Y1496"/>
      <c r="Z1496"/>
      <c r="AA1496"/>
      <c r="AB1496"/>
      <c r="AC1496"/>
      <c r="AD1496"/>
      <c r="AE1496"/>
      <c r="AF1496"/>
      <c r="AG1496"/>
      <c r="AH1496"/>
      <c r="AI1496"/>
      <c r="AJ1496"/>
      <c r="AK1496"/>
      <c r="AL1496"/>
      <c r="AM1496"/>
      <c r="AN1496"/>
      <c r="AO1496"/>
      <c r="AP1496"/>
      <c r="AQ1496"/>
      <c r="AR1496"/>
      <c r="AS1496"/>
      <c r="AT1496" s="12">
        <f>VLOOKUP($BR1496,Tables!$D$14:$I$27,2,FALSE)*W1496</f>
        <v>0</v>
      </c>
      <c r="AU1496" s="12">
        <f>VLOOKUP($BR1496,Tables!$D$14:$I$24,3,FALSE)</f>
        <v>0</v>
      </c>
      <c r="AV1496" s="12">
        <f>VLOOKUP($BR1496,Tables!$D$14:$I$24,4,FALSE)*W1496</f>
        <v>0</v>
      </c>
      <c r="AW1496" s="12">
        <f>VLOOKUP($BR1496,Tables!$D$14:$I$24,5,FALSE)*W1496</f>
        <v>0</v>
      </c>
      <c r="AX1496">
        <f>IF(ISERROR(VLOOKUP(V1496,Tables!$A$2:$B$27,2,FALSE))=TRUE,0,VLOOKUP(V1496,Tables!$A$2:$B$27,2,FALSE))*VLOOKUP(BR1496,Tables!$D$14:$J$24,7,FALSE)</f>
        <v>0</v>
      </c>
      <c r="AY1496">
        <f>IF(ISERROR(VLOOKUP(BS1496,Tables!$A$2:$B$31,2,FALSE))=TRUE,0,VLOOKUP(BS1496,Tables!$A$2:$B$31,2,FALSE))</f>
        <v>0</v>
      </c>
      <c r="AZ1496" s="12">
        <f>VLOOKUP($BR1496,Tables!$D$14:$K$24,8,FALSE)</f>
        <v>0</v>
      </c>
      <c r="BA1496" s="12">
        <f>IF(OR(BR1496="T150",BR1496="HYBT150"),W1496*Tables!$L$23,0)</f>
        <v>0</v>
      </c>
      <c r="BB1496" s="12">
        <f>IF(OR(BR1496="T200",BR1496="HYBT200"),W1496*Tables!$E$24,0)</f>
        <v>0</v>
      </c>
      <c r="BC1496" s="14">
        <f t="shared" si="313"/>
        <v>0</v>
      </c>
      <c r="BD1496" s="55" t="str">
        <f t="shared" si="324"/>
        <v/>
      </c>
      <c r="BE1496" s="55" t="str">
        <f t="shared" si="324"/>
        <v/>
      </c>
      <c r="BF1496" s="55" t="str">
        <f t="shared" si="324"/>
        <v/>
      </c>
      <c r="BG1496" s="55" t="str">
        <f t="shared" si="324"/>
        <v/>
      </c>
      <c r="BH1496" s="55" t="str">
        <f t="shared" si="324"/>
        <v/>
      </c>
      <c r="BI1496" s="55" t="str">
        <f t="shared" si="324"/>
        <v/>
      </c>
      <c r="BJ1496" s="55" t="str">
        <f t="shared" si="324"/>
        <v/>
      </c>
      <c r="BK1496" s="55" t="str">
        <f t="shared" si="324"/>
        <v/>
      </c>
      <c r="BL1496" s="55" t="str">
        <f t="shared" si="324"/>
        <v/>
      </c>
      <c r="BM1496" s="55" t="str">
        <f t="shared" si="324"/>
        <v/>
      </c>
      <c r="BN1496" s="55" t="str">
        <f t="shared" si="324"/>
        <v/>
      </c>
      <c r="BO1496" s="55" t="str">
        <f t="shared" si="324"/>
        <v/>
      </c>
      <c r="BP1496" s="55" t="str">
        <f t="shared" si="324"/>
        <v/>
      </c>
      <c r="BQ1496" s="55" t="str">
        <f t="shared" si="324"/>
        <v/>
      </c>
      <c r="BR1496" s="1" t="str">
        <f t="shared" si="314"/>
        <v>Base</v>
      </c>
      <c r="BS1496" s="1" t="str">
        <f t="shared" si="315"/>
        <v/>
      </c>
      <c r="BT1496" s="3">
        <f t="shared" si="316"/>
        <v>1</v>
      </c>
      <c r="BU1496" s="11">
        <f t="shared" si="317"/>
        <v>-0.94</v>
      </c>
      <c r="BV1496" s="11">
        <f t="shared" si="318"/>
        <v>-0.88</v>
      </c>
      <c r="BW1496" s="11">
        <f t="shared" si="319"/>
        <v>0</v>
      </c>
      <c r="BX1496" s="9">
        <f t="shared" si="320"/>
        <v>-0.94</v>
      </c>
      <c r="BY1496" s="9">
        <f t="shared" si="321"/>
        <v>-0.88</v>
      </c>
      <c r="BZ1496" s="9">
        <f t="shared" si="322"/>
        <v>2</v>
      </c>
    </row>
    <row r="1497" spans="1:78" ht="15.5" x14ac:dyDescent="0.35">
      <c r="A1497"/>
      <c r="B1497"/>
      <c r="C1497"/>
      <c r="D1497"/>
      <c r="E1497"/>
      <c r="F1497"/>
      <c r="G1497"/>
      <c r="H1497"/>
      <c r="I1497"/>
      <c r="J1497"/>
      <c r="K1497"/>
      <c r="L1497"/>
      <c r="M1497"/>
      <c r="N1497"/>
      <c r="O1497"/>
      <c r="P1497"/>
      <c r="Q1497"/>
      <c r="R1497"/>
      <c r="S1497"/>
      <c r="T1497"/>
      <c r="U1497"/>
      <c r="V1497"/>
      <c r="W1497"/>
      <c r="X1497"/>
      <c r="Y1497"/>
      <c r="Z1497"/>
      <c r="AA1497"/>
      <c r="AB1497"/>
      <c r="AC1497"/>
      <c r="AD1497"/>
      <c r="AE1497"/>
      <c r="AF1497"/>
      <c r="AG1497"/>
      <c r="AH1497"/>
      <c r="AI1497"/>
      <c r="AJ1497"/>
      <c r="AK1497"/>
      <c r="AL1497"/>
      <c r="AM1497"/>
      <c r="AN1497"/>
      <c r="AO1497"/>
      <c r="AP1497"/>
      <c r="AQ1497"/>
      <c r="AR1497"/>
      <c r="AS1497"/>
      <c r="AT1497" s="12">
        <f>VLOOKUP($BR1497,Tables!$D$14:$I$27,2,FALSE)*W1497</f>
        <v>0</v>
      </c>
      <c r="AU1497" s="12">
        <f>VLOOKUP($BR1497,Tables!$D$14:$I$24,3,FALSE)</f>
        <v>0</v>
      </c>
      <c r="AV1497" s="12">
        <f>VLOOKUP($BR1497,Tables!$D$14:$I$24,4,FALSE)*W1497</f>
        <v>0</v>
      </c>
      <c r="AW1497" s="12">
        <f>VLOOKUP($BR1497,Tables!$D$14:$I$24,5,FALSE)*W1497</f>
        <v>0</v>
      </c>
      <c r="AX1497">
        <f>IF(ISERROR(VLOOKUP(V1497,Tables!$A$2:$B$27,2,FALSE))=TRUE,0,VLOOKUP(V1497,Tables!$A$2:$B$27,2,FALSE))*VLOOKUP(BR1497,Tables!$D$14:$J$24,7,FALSE)</f>
        <v>0</v>
      </c>
      <c r="AY1497">
        <f>IF(ISERROR(VLOOKUP(BS1497,Tables!$A$2:$B$31,2,FALSE))=TRUE,0,VLOOKUP(BS1497,Tables!$A$2:$B$31,2,FALSE))</f>
        <v>0</v>
      </c>
      <c r="AZ1497" s="12">
        <f>VLOOKUP($BR1497,Tables!$D$14:$K$24,8,FALSE)</f>
        <v>0</v>
      </c>
      <c r="BA1497" s="12">
        <f>IF(OR(BR1497="T150",BR1497="HYBT150"),W1497*Tables!$L$23,0)</f>
        <v>0</v>
      </c>
      <c r="BB1497" s="12">
        <f>IF(OR(BR1497="T200",BR1497="HYBT200"),W1497*Tables!$E$24,0)</f>
        <v>0</v>
      </c>
      <c r="BC1497" s="14">
        <f t="shared" si="313"/>
        <v>0</v>
      </c>
      <c r="BD1497" s="55" t="str">
        <f t="shared" si="324"/>
        <v/>
      </c>
      <c r="BE1497" s="55" t="str">
        <f t="shared" si="324"/>
        <v/>
      </c>
      <c r="BF1497" s="55" t="str">
        <f t="shared" si="324"/>
        <v/>
      </c>
      <c r="BG1497" s="55" t="str">
        <f t="shared" si="324"/>
        <v/>
      </c>
      <c r="BH1497" s="55" t="str">
        <f t="shared" si="324"/>
        <v/>
      </c>
      <c r="BI1497" s="55" t="str">
        <f t="shared" si="324"/>
        <v/>
      </c>
      <c r="BJ1497" s="55" t="str">
        <f t="shared" si="324"/>
        <v/>
      </c>
      <c r="BK1497" s="55" t="str">
        <f t="shared" si="324"/>
        <v/>
      </c>
      <c r="BL1497" s="55" t="str">
        <f t="shared" si="324"/>
        <v/>
      </c>
      <c r="BM1497" s="55" t="str">
        <f t="shared" si="324"/>
        <v/>
      </c>
      <c r="BN1497" s="55" t="str">
        <f t="shared" si="324"/>
        <v/>
      </c>
      <c r="BO1497" s="55" t="str">
        <f t="shared" si="324"/>
        <v/>
      </c>
      <c r="BP1497" s="55" t="str">
        <f t="shared" si="324"/>
        <v/>
      </c>
      <c r="BQ1497" s="55" t="str">
        <f t="shared" si="324"/>
        <v/>
      </c>
      <c r="BR1497" s="1" t="str">
        <f t="shared" si="314"/>
        <v>Base</v>
      </c>
      <c r="BS1497" s="1" t="str">
        <f t="shared" si="315"/>
        <v/>
      </c>
      <c r="BT1497" s="3">
        <f t="shared" si="316"/>
        <v>1</v>
      </c>
      <c r="BU1497" s="11">
        <f t="shared" si="317"/>
        <v>-0.94</v>
      </c>
      <c r="BV1497" s="11">
        <f t="shared" si="318"/>
        <v>-0.88</v>
      </c>
      <c r="BW1497" s="11">
        <f t="shared" si="319"/>
        <v>0</v>
      </c>
      <c r="BX1497" s="9">
        <f t="shared" si="320"/>
        <v>-0.94</v>
      </c>
      <c r="BY1497" s="9">
        <f t="shared" si="321"/>
        <v>-0.88</v>
      </c>
      <c r="BZ1497" s="9">
        <f t="shared" si="322"/>
        <v>2</v>
      </c>
    </row>
    <row r="1498" spans="1:78" ht="15.5" x14ac:dyDescent="0.35">
      <c r="A1498"/>
      <c r="B1498"/>
      <c r="C1498"/>
      <c r="D1498"/>
      <c r="E1498"/>
      <c r="F1498"/>
      <c r="G1498"/>
      <c r="H1498"/>
      <c r="I1498"/>
      <c r="J1498"/>
      <c r="K1498"/>
      <c r="L1498"/>
      <c r="M1498"/>
      <c r="N1498"/>
      <c r="O1498"/>
      <c r="P1498"/>
      <c r="Q1498"/>
      <c r="R1498"/>
      <c r="S1498"/>
      <c r="T1498"/>
      <c r="U1498"/>
      <c r="V1498"/>
      <c r="W1498"/>
      <c r="X1498"/>
      <c r="Y1498"/>
      <c r="Z1498"/>
      <c r="AA1498"/>
      <c r="AB1498"/>
      <c r="AC1498"/>
      <c r="AD1498"/>
      <c r="AE1498"/>
      <c r="AF1498"/>
      <c r="AG1498"/>
      <c r="AH1498"/>
      <c r="AI1498"/>
      <c r="AJ1498"/>
      <c r="AK1498"/>
      <c r="AL1498"/>
      <c r="AM1498"/>
      <c r="AN1498"/>
      <c r="AO1498"/>
      <c r="AP1498"/>
      <c r="AQ1498"/>
      <c r="AR1498"/>
      <c r="AS1498"/>
      <c r="AT1498" s="12">
        <f>VLOOKUP($BR1498,Tables!$D$14:$I$27,2,FALSE)*W1498</f>
        <v>0</v>
      </c>
      <c r="AU1498" s="12">
        <f>VLOOKUP($BR1498,Tables!$D$14:$I$24,3,FALSE)</f>
        <v>0</v>
      </c>
      <c r="AV1498" s="12">
        <f>VLOOKUP($BR1498,Tables!$D$14:$I$24,4,FALSE)*W1498</f>
        <v>0</v>
      </c>
      <c r="AW1498" s="12">
        <f>VLOOKUP($BR1498,Tables!$D$14:$I$24,5,FALSE)*W1498</f>
        <v>0</v>
      </c>
      <c r="AX1498">
        <f>IF(ISERROR(VLOOKUP(V1498,Tables!$A$2:$B$27,2,FALSE))=TRUE,0,VLOOKUP(V1498,Tables!$A$2:$B$27,2,FALSE))*VLOOKUP(BR1498,Tables!$D$14:$J$24,7,FALSE)</f>
        <v>0</v>
      </c>
      <c r="AY1498">
        <f>IF(ISERROR(VLOOKUP(BS1498,Tables!$A$2:$B$31,2,FALSE))=TRUE,0,VLOOKUP(BS1498,Tables!$A$2:$B$31,2,FALSE))</f>
        <v>0</v>
      </c>
      <c r="AZ1498" s="12">
        <f>VLOOKUP($BR1498,Tables!$D$14:$K$24,8,FALSE)</f>
        <v>0</v>
      </c>
      <c r="BA1498" s="12">
        <f>IF(OR(BR1498="T150",BR1498="HYBT150"),W1498*Tables!$L$23,0)</f>
        <v>0</v>
      </c>
      <c r="BB1498" s="12">
        <f>IF(OR(BR1498="T200",BR1498="HYBT200"),W1498*Tables!$E$24,0)</f>
        <v>0</v>
      </c>
      <c r="BC1498" s="14">
        <f t="shared" si="313"/>
        <v>0</v>
      </c>
      <c r="BD1498" s="55" t="str">
        <f t="shared" si="324"/>
        <v/>
      </c>
      <c r="BE1498" s="55" t="str">
        <f t="shared" si="324"/>
        <v/>
      </c>
      <c r="BF1498" s="55" t="str">
        <f t="shared" si="324"/>
        <v/>
      </c>
      <c r="BG1498" s="55" t="str">
        <f t="shared" si="324"/>
        <v/>
      </c>
      <c r="BH1498" s="55" t="str">
        <f t="shared" si="324"/>
        <v/>
      </c>
      <c r="BI1498" s="55" t="str">
        <f t="shared" si="324"/>
        <v/>
      </c>
      <c r="BJ1498" s="55" t="str">
        <f t="shared" si="324"/>
        <v/>
      </c>
      <c r="BK1498" s="55" t="str">
        <f t="shared" si="324"/>
        <v/>
      </c>
      <c r="BL1498" s="55" t="str">
        <f t="shared" si="324"/>
        <v/>
      </c>
      <c r="BM1498" s="55" t="str">
        <f t="shared" si="324"/>
        <v/>
      </c>
      <c r="BN1498" s="55" t="str">
        <f t="shared" si="324"/>
        <v/>
      </c>
      <c r="BO1498" s="55" t="str">
        <f t="shared" si="324"/>
        <v/>
      </c>
      <c r="BP1498" s="55" t="str">
        <f t="shared" si="324"/>
        <v/>
      </c>
      <c r="BQ1498" s="55" t="str">
        <f t="shared" si="324"/>
        <v/>
      </c>
      <c r="BR1498" s="1" t="str">
        <f t="shared" si="314"/>
        <v>Base</v>
      </c>
      <c r="BS1498" s="1" t="str">
        <f t="shared" si="315"/>
        <v/>
      </c>
      <c r="BT1498" s="3">
        <f t="shared" si="316"/>
        <v>1</v>
      </c>
      <c r="BU1498" s="11">
        <f t="shared" si="317"/>
        <v>-0.94</v>
      </c>
      <c r="BV1498" s="11">
        <f t="shared" si="318"/>
        <v>-0.88</v>
      </c>
      <c r="BW1498" s="11">
        <f t="shared" si="319"/>
        <v>0</v>
      </c>
      <c r="BX1498" s="9">
        <f t="shared" si="320"/>
        <v>-0.94</v>
      </c>
      <c r="BY1498" s="9">
        <f t="shared" si="321"/>
        <v>-0.88</v>
      </c>
      <c r="BZ1498" s="9">
        <f t="shared" si="322"/>
        <v>2</v>
      </c>
    </row>
    <row r="1499" spans="1:78" ht="15.5" x14ac:dyDescent="0.35">
      <c r="A1499"/>
      <c r="B1499"/>
      <c r="C1499"/>
      <c r="D1499"/>
      <c r="E1499"/>
      <c r="F1499"/>
      <c r="G1499"/>
      <c r="H1499"/>
      <c r="I1499"/>
      <c r="J1499"/>
      <c r="K1499"/>
      <c r="L1499"/>
      <c r="M1499"/>
      <c r="N1499"/>
      <c r="O1499"/>
      <c r="P1499"/>
      <c r="Q1499"/>
      <c r="R1499"/>
      <c r="S1499"/>
      <c r="T1499"/>
      <c r="U1499"/>
      <c r="V1499"/>
      <c r="W1499"/>
      <c r="X1499"/>
      <c r="Y1499"/>
      <c r="Z1499"/>
      <c r="AA1499"/>
      <c r="AB1499"/>
      <c r="AC1499"/>
      <c r="AD1499"/>
      <c r="AE1499"/>
      <c r="AF1499"/>
      <c r="AG1499"/>
      <c r="AH1499"/>
      <c r="AI1499"/>
      <c r="AJ1499"/>
      <c r="AK1499"/>
      <c r="AL1499"/>
      <c r="AM1499"/>
      <c r="AN1499"/>
      <c r="AO1499"/>
      <c r="AP1499"/>
      <c r="AQ1499"/>
      <c r="AR1499"/>
      <c r="AS1499"/>
      <c r="AT1499" s="12">
        <f>VLOOKUP($BR1499,Tables!$D$14:$I$27,2,FALSE)*W1499</f>
        <v>0</v>
      </c>
      <c r="AU1499" s="12">
        <f>VLOOKUP($BR1499,Tables!$D$14:$I$24,3,FALSE)</f>
        <v>0</v>
      </c>
      <c r="AV1499" s="12">
        <f>VLOOKUP($BR1499,Tables!$D$14:$I$24,4,FALSE)*W1499</f>
        <v>0</v>
      </c>
      <c r="AW1499" s="12">
        <f>VLOOKUP($BR1499,Tables!$D$14:$I$24,5,FALSE)*W1499</f>
        <v>0</v>
      </c>
      <c r="AX1499">
        <f>IF(ISERROR(VLOOKUP(V1499,Tables!$A$2:$B$27,2,FALSE))=TRUE,0,VLOOKUP(V1499,Tables!$A$2:$B$27,2,FALSE))*VLOOKUP(BR1499,Tables!$D$14:$J$24,7,FALSE)</f>
        <v>0</v>
      </c>
      <c r="AY1499">
        <f>IF(ISERROR(VLOOKUP(BS1499,Tables!$A$2:$B$31,2,FALSE))=TRUE,0,VLOOKUP(BS1499,Tables!$A$2:$B$31,2,FALSE))</f>
        <v>0</v>
      </c>
      <c r="AZ1499" s="12">
        <f>VLOOKUP($BR1499,Tables!$D$14:$K$24,8,FALSE)</f>
        <v>0</v>
      </c>
      <c r="BA1499" s="12">
        <f>IF(OR(BR1499="T150",BR1499="HYBT150"),W1499*Tables!$L$23,0)</f>
        <v>0</v>
      </c>
      <c r="BB1499" s="12">
        <f>IF(OR(BR1499="T200",BR1499="HYBT200"),W1499*Tables!$E$24,0)</f>
        <v>0</v>
      </c>
      <c r="BC1499" s="14">
        <f t="shared" si="313"/>
        <v>0</v>
      </c>
      <c r="BD1499" s="55" t="str">
        <f t="shared" si="324"/>
        <v/>
      </c>
      <c r="BE1499" s="55" t="str">
        <f t="shared" si="324"/>
        <v/>
      </c>
      <c r="BF1499" s="55" t="str">
        <f t="shared" si="324"/>
        <v/>
      </c>
      <c r="BG1499" s="55" t="str">
        <f t="shared" si="324"/>
        <v/>
      </c>
      <c r="BH1499" s="55" t="str">
        <f t="shared" si="324"/>
        <v/>
      </c>
      <c r="BI1499" s="55" t="str">
        <f t="shared" si="324"/>
        <v/>
      </c>
      <c r="BJ1499" s="55" t="str">
        <f t="shared" si="324"/>
        <v/>
      </c>
      <c r="BK1499" s="55" t="str">
        <f t="shared" si="324"/>
        <v/>
      </c>
      <c r="BL1499" s="55" t="str">
        <f t="shared" si="324"/>
        <v/>
      </c>
      <c r="BM1499" s="55" t="str">
        <f t="shared" si="324"/>
        <v/>
      </c>
      <c r="BN1499" s="55" t="str">
        <f t="shared" si="324"/>
        <v/>
      </c>
      <c r="BO1499" s="55" t="str">
        <f t="shared" si="324"/>
        <v/>
      </c>
      <c r="BP1499" s="55" t="str">
        <f t="shared" si="324"/>
        <v/>
      </c>
      <c r="BQ1499" s="55" t="str">
        <f t="shared" si="324"/>
        <v/>
      </c>
      <c r="BR1499" s="1" t="str">
        <f t="shared" si="314"/>
        <v>Base</v>
      </c>
      <c r="BS1499" s="1" t="str">
        <f t="shared" si="315"/>
        <v/>
      </c>
      <c r="BT1499" s="3">
        <f t="shared" si="316"/>
        <v>1</v>
      </c>
      <c r="BU1499" s="11">
        <f t="shared" si="317"/>
        <v>-0.94</v>
      </c>
      <c r="BV1499" s="11">
        <f t="shared" si="318"/>
        <v>-0.88</v>
      </c>
      <c r="BW1499" s="11">
        <f t="shared" si="319"/>
        <v>0</v>
      </c>
      <c r="BX1499" s="9">
        <f t="shared" si="320"/>
        <v>-0.94</v>
      </c>
      <c r="BY1499" s="9">
        <f t="shared" si="321"/>
        <v>-0.88</v>
      </c>
      <c r="BZ1499" s="9">
        <f t="shared" si="322"/>
        <v>2</v>
      </c>
    </row>
    <row r="1500" spans="1:78" ht="15.5" x14ac:dyDescent="0.35">
      <c r="A1500"/>
      <c r="B1500"/>
      <c r="C1500"/>
      <c r="D1500"/>
      <c r="E1500"/>
      <c r="F1500"/>
      <c r="G1500"/>
      <c r="H1500"/>
      <c r="I1500"/>
      <c r="J1500"/>
      <c r="K1500"/>
      <c r="L1500"/>
      <c r="M1500"/>
      <c r="N1500"/>
      <c r="O1500"/>
      <c r="P1500"/>
      <c r="Q1500"/>
      <c r="R1500"/>
      <c r="S1500"/>
      <c r="T1500"/>
      <c r="U1500"/>
      <c r="V1500"/>
      <c r="W1500"/>
      <c r="X1500"/>
      <c r="Y1500"/>
      <c r="Z1500"/>
      <c r="AA1500"/>
      <c r="AB1500"/>
      <c r="AC1500"/>
      <c r="AD1500"/>
      <c r="AE1500"/>
      <c r="AF1500"/>
      <c r="AG1500"/>
      <c r="AH1500"/>
      <c r="AI1500"/>
      <c r="AJ1500"/>
      <c r="AK1500"/>
      <c r="AL1500"/>
      <c r="AM1500"/>
      <c r="AN1500"/>
      <c r="AO1500"/>
      <c r="AP1500"/>
      <c r="AQ1500"/>
      <c r="AR1500"/>
      <c r="AS1500"/>
      <c r="AT1500" s="12">
        <f>VLOOKUP($BR1500,Tables!$D$14:$I$27,2,FALSE)*W1500</f>
        <v>0</v>
      </c>
      <c r="AU1500" s="12">
        <f>VLOOKUP($BR1500,Tables!$D$14:$I$24,3,FALSE)</f>
        <v>0</v>
      </c>
      <c r="AV1500" s="12">
        <f>VLOOKUP($BR1500,Tables!$D$14:$I$24,4,FALSE)*W1500</f>
        <v>0</v>
      </c>
      <c r="AW1500" s="12">
        <f>VLOOKUP($BR1500,Tables!$D$14:$I$24,5,FALSE)*W1500</f>
        <v>0</v>
      </c>
      <c r="AX1500">
        <f>IF(ISERROR(VLOOKUP(V1500,Tables!$A$2:$B$27,2,FALSE))=TRUE,0,VLOOKUP(V1500,Tables!$A$2:$B$27,2,FALSE))*VLOOKUP(BR1500,Tables!$D$14:$J$24,7,FALSE)</f>
        <v>0</v>
      </c>
      <c r="AY1500">
        <f>IF(ISERROR(VLOOKUP(BS1500,Tables!$A$2:$B$31,2,FALSE))=TRUE,0,VLOOKUP(BS1500,Tables!$A$2:$B$31,2,FALSE))</f>
        <v>0</v>
      </c>
      <c r="AZ1500" s="12">
        <f>VLOOKUP($BR1500,Tables!$D$14:$K$24,8,FALSE)</f>
        <v>0</v>
      </c>
      <c r="BA1500" s="12">
        <f>IF(OR(BR1500="T150",BR1500="HYBT150"),W1500*Tables!$L$23,0)</f>
        <v>0</v>
      </c>
      <c r="BB1500" s="12">
        <f>IF(OR(BR1500="T200",BR1500="HYBT200"),W1500*Tables!$E$24,0)</f>
        <v>0</v>
      </c>
      <c r="BC1500" s="14">
        <f t="shared" si="313"/>
        <v>0</v>
      </c>
      <c r="BD1500" s="55" t="str">
        <f t="shared" si="324"/>
        <v/>
      </c>
      <c r="BE1500" s="55" t="str">
        <f t="shared" si="324"/>
        <v/>
      </c>
      <c r="BF1500" s="55" t="str">
        <f t="shared" si="324"/>
        <v/>
      </c>
      <c r="BG1500" s="55" t="str">
        <f t="shared" si="324"/>
        <v/>
      </c>
      <c r="BH1500" s="55" t="str">
        <f t="shared" si="324"/>
        <v/>
      </c>
      <c r="BI1500" s="55" t="str">
        <f t="shared" si="324"/>
        <v/>
      </c>
      <c r="BJ1500" s="55" t="str">
        <f t="shared" si="324"/>
        <v/>
      </c>
      <c r="BK1500" s="55" t="str">
        <f t="shared" si="324"/>
        <v/>
      </c>
      <c r="BL1500" s="55" t="str">
        <f t="shared" si="324"/>
        <v/>
      </c>
      <c r="BM1500" s="55" t="str">
        <f t="shared" si="324"/>
        <v/>
      </c>
      <c r="BN1500" s="55" t="str">
        <f t="shared" si="324"/>
        <v/>
      </c>
      <c r="BO1500" s="55" t="str">
        <f t="shared" si="324"/>
        <v/>
      </c>
      <c r="BP1500" s="55" t="str">
        <f t="shared" si="324"/>
        <v/>
      </c>
      <c r="BQ1500" s="55" t="str">
        <f t="shared" si="324"/>
        <v/>
      </c>
      <c r="BR1500" s="1" t="str">
        <f t="shared" si="314"/>
        <v>Base</v>
      </c>
      <c r="BS1500" s="1" t="str">
        <f t="shared" si="315"/>
        <v/>
      </c>
      <c r="BT1500" s="3">
        <f t="shared" si="316"/>
        <v>1</v>
      </c>
      <c r="BU1500" s="11">
        <f t="shared" si="317"/>
        <v>-0.94</v>
      </c>
      <c r="BV1500" s="11">
        <f t="shared" si="318"/>
        <v>-0.88</v>
      </c>
      <c r="BW1500" s="11">
        <f t="shared" si="319"/>
        <v>0</v>
      </c>
      <c r="BX1500" s="9">
        <f t="shared" si="320"/>
        <v>-0.94</v>
      </c>
      <c r="BY1500" s="9">
        <f t="shared" si="321"/>
        <v>-0.88</v>
      </c>
      <c r="BZ1500" s="9">
        <f t="shared" si="322"/>
        <v>2</v>
      </c>
    </row>
    <row r="1501" spans="1:78" ht="15.5" x14ac:dyDescent="0.35">
      <c r="A1501"/>
      <c r="B1501"/>
      <c r="C1501"/>
      <c r="D1501"/>
      <c r="E1501"/>
      <c r="F1501"/>
      <c r="G1501"/>
      <c r="H1501"/>
      <c r="I1501"/>
      <c r="J1501"/>
      <c r="K1501"/>
      <c r="L1501"/>
      <c r="M1501"/>
      <c r="N1501"/>
      <c r="O1501"/>
      <c r="P1501"/>
      <c r="Q1501"/>
      <c r="R1501"/>
      <c r="S1501"/>
      <c r="T1501"/>
      <c r="U1501"/>
      <c r="V1501"/>
      <c r="W1501"/>
      <c r="X1501"/>
      <c r="Y1501"/>
      <c r="Z1501"/>
      <c r="AA1501"/>
      <c r="AB1501"/>
      <c r="AC1501"/>
      <c r="AD1501"/>
      <c r="AE1501"/>
      <c r="AF1501"/>
      <c r="AG1501"/>
      <c r="AH1501"/>
      <c r="AI1501"/>
      <c r="AJ1501"/>
      <c r="AK1501"/>
      <c r="AL1501"/>
      <c r="AM1501"/>
      <c r="AN1501"/>
      <c r="AO1501"/>
      <c r="AP1501"/>
      <c r="AQ1501"/>
      <c r="AR1501"/>
      <c r="AS1501"/>
      <c r="AT1501" s="12">
        <f>VLOOKUP($BR1501,Tables!$D$14:$I$27,2,FALSE)*W1501</f>
        <v>0</v>
      </c>
      <c r="AU1501" s="12">
        <f>VLOOKUP($BR1501,Tables!$D$14:$I$24,3,FALSE)</f>
        <v>0</v>
      </c>
      <c r="AV1501" s="12">
        <f>VLOOKUP($BR1501,Tables!$D$14:$I$24,4,FALSE)*W1501</f>
        <v>0</v>
      </c>
      <c r="AW1501" s="12">
        <f>VLOOKUP($BR1501,Tables!$D$14:$I$24,5,FALSE)*W1501</f>
        <v>0</v>
      </c>
      <c r="AX1501">
        <f>IF(ISERROR(VLOOKUP(V1501,Tables!$A$2:$B$27,2,FALSE))=TRUE,0,VLOOKUP(V1501,Tables!$A$2:$B$27,2,FALSE))*VLOOKUP(BR1501,Tables!$D$14:$J$24,7,FALSE)</f>
        <v>0</v>
      </c>
      <c r="AY1501">
        <f>IF(ISERROR(VLOOKUP(BS1501,Tables!$A$2:$B$31,2,FALSE))=TRUE,0,VLOOKUP(BS1501,Tables!$A$2:$B$31,2,FALSE))</f>
        <v>0</v>
      </c>
      <c r="AZ1501" s="12">
        <f>VLOOKUP($BR1501,Tables!$D$14:$K$24,8,FALSE)</f>
        <v>0</v>
      </c>
      <c r="BA1501" s="12">
        <f>IF(OR(BR1501="T150",BR1501="HYBT150"),W1501*Tables!$L$23,0)</f>
        <v>0</v>
      </c>
      <c r="BB1501" s="12">
        <f>IF(OR(BR1501="T200",BR1501="HYBT200"),W1501*Tables!$E$24,0)</f>
        <v>0</v>
      </c>
      <c r="BC1501" s="14">
        <f t="shared" si="313"/>
        <v>0</v>
      </c>
      <c r="BD1501" s="55" t="str">
        <f t="shared" si="324"/>
        <v/>
      </c>
      <c r="BE1501" s="55" t="str">
        <f t="shared" si="324"/>
        <v/>
      </c>
      <c r="BF1501" s="55" t="str">
        <f t="shared" si="324"/>
        <v/>
      </c>
      <c r="BG1501" s="55" t="str">
        <f t="shared" si="324"/>
        <v/>
      </c>
      <c r="BH1501" s="55" t="str">
        <f t="shared" si="324"/>
        <v/>
      </c>
      <c r="BI1501" s="55" t="str">
        <f t="shared" si="324"/>
        <v/>
      </c>
      <c r="BJ1501" s="55" t="str">
        <f t="shared" si="324"/>
        <v/>
      </c>
      <c r="BK1501" s="55" t="str">
        <f t="shared" si="324"/>
        <v/>
      </c>
      <c r="BL1501" s="55" t="str">
        <f t="shared" si="324"/>
        <v/>
      </c>
      <c r="BM1501" s="55" t="str">
        <f t="shared" si="324"/>
        <v/>
      </c>
      <c r="BN1501" s="55" t="str">
        <f t="shared" si="324"/>
        <v/>
      </c>
      <c r="BO1501" s="55" t="str">
        <f t="shared" si="324"/>
        <v/>
      </c>
      <c r="BP1501" s="55" t="str">
        <f t="shared" si="324"/>
        <v/>
      </c>
      <c r="BQ1501" s="55" t="str">
        <f t="shared" si="324"/>
        <v/>
      </c>
      <c r="BR1501" s="1" t="str">
        <f t="shared" si="314"/>
        <v>Base</v>
      </c>
      <c r="BS1501" s="1" t="str">
        <f t="shared" si="315"/>
        <v/>
      </c>
      <c r="BT1501" s="3">
        <f t="shared" si="316"/>
        <v>1</v>
      </c>
      <c r="BU1501" s="11">
        <f t="shared" si="317"/>
        <v>-0.94</v>
      </c>
      <c r="BV1501" s="11">
        <f t="shared" si="318"/>
        <v>-0.88</v>
      </c>
      <c r="BW1501" s="11">
        <f t="shared" si="319"/>
        <v>0</v>
      </c>
      <c r="BX1501" s="9">
        <f t="shared" si="320"/>
        <v>-0.94</v>
      </c>
      <c r="BY1501" s="9">
        <f t="shared" si="321"/>
        <v>-0.88</v>
      </c>
      <c r="BZ1501" s="9">
        <f t="shared" si="322"/>
        <v>2</v>
      </c>
    </row>
    <row r="1502" spans="1:78" ht="15.5" x14ac:dyDescent="0.35">
      <c r="A1502"/>
      <c r="B1502"/>
      <c r="C1502"/>
      <c r="D1502"/>
      <c r="E1502"/>
      <c r="F1502"/>
      <c r="G1502"/>
      <c r="H1502"/>
      <c r="I1502"/>
      <c r="J1502"/>
      <c r="K1502"/>
      <c r="L1502"/>
      <c r="M1502"/>
      <c r="N1502"/>
      <c r="O1502"/>
      <c r="P1502"/>
      <c r="Q1502"/>
      <c r="R1502"/>
      <c r="S1502"/>
      <c r="T1502"/>
      <c r="U1502"/>
      <c r="V1502"/>
      <c r="W1502"/>
      <c r="X1502"/>
      <c r="Y1502"/>
      <c r="Z1502"/>
      <c r="AA1502"/>
      <c r="AB1502"/>
      <c r="AC1502"/>
      <c r="AD1502"/>
      <c r="AE1502"/>
      <c r="AF1502"/>
      <c r="AG1502"/>
      <c r="AH1502"/>
      <c r="AI1502"/>
      <c r="AJ1502"/>
      <c r="AK1502"/>
      <c r="AL1502"/>
      <c r="AM1502"/>
      <c r="AN1502"/>
      <c r="AO1502"/>
      <c r="AP1502"/>
      <c r="AQ1502"/>
      <c r="AR1502"/>
      <c r="AS1502"/>
      <c r="AT1502" s="12">
        <f>VLOOKUP($BR1502,Tables!$D$14:$I$27,2,FALSE)*W1502</f>
        <v>0</v>
      </c>
      <c r="AU1502" s="12">
        <f>VLOOKUP($BR1502,Tables!$D$14:$I$24,3,FALSE)</f>
        <v>0</v>
      </c>
      <c r="AV1502" s="12">
        <f>VLOOKUP($BR1502,Tables!$D$14:$I$24,4,FALSE)*W1502</f>
        <v>0</v>
      </c>
      <c r="AW1502" s="12">
        <f>VLOOKUP($BR1502,Tables!$D$14:$I$24,5,FALSE)*W1502</f>
        <v>0</v>
      </c>
      <c r="AX1502">
        <f>IF(ISERROR(VLOOKUP(V1502,Tables!$A$2:$B$27,2,FALSE))=TRUE,0,VLOOKUP(V1502,Tables!$A$2:$B$27,2,FALSE))*VLOOKUP(BR1502,Tables!$D$14:$J$24,7,FALSE)</f>
        <v>0</v>
      </c>
      <c r="AY1502">
        <f>IF(ISERROR(VLOOKUP(BS1502,Tables!$A$2:$B$31,2,FALSE))=TRUE,0,VLOOKUP(BS1502,Tables!$A$2:$B$31,2,FALSE))</f>
        <v>0</v>
      </c>
      <c r="AZ1502" s="12">
        <f>VLOOKUP($BR1502,Tables!$D$14:$K$24,8,FALSE)</f>
        <v>0</v>
      </c>
      <c r="BA1502" s="12">
        <f>IF(OR(BR1502="T150",BR1502="HYBT150"),W1502*Tables!$L$23,0)</f>
        <v>0</v>
      </c>
      <c r="BB1502" s="12">
        <f>IF(OR(BR1502="T200",BR1502="HYBT200"),W1502*Tables!$E$24,0)</f>
        <v>0</v>
      </c>
      <c r="BC1502" s="14">
        <f t="shared" si="313"/>
        <v>0</v>
      </c>
      <c r="BD1502" s="55" t="str">
        <f t="shared" si="324"/>
        <v/>
      </c>
      <c r="BE1502" s="55" t="str">
        <f t="shared" si="324"/>
        <v/>
      </c>
      <c r="BF1502" s="55" t="str">
        <f t="shared" si="324"/>
        <v/>
      </c>
      <c r="BG1502" s="55" t="str">
        <f t="shared" si="324"/>
        <v/>
      </c>
      <c r="BH1502" s="55" t="str">
        <f t="shared" si="324"/>
        <v/>
      </c>
      <c r="BI1502" s="55" t="str">
        <f t="shared" si="324"/>
        <v/>
      </c>
      <c r="BJ1502" s="55" t="str">
        <f t="shared" si="324"/>
        <v/>
      </c>
      <c r="BK1502" s="55" t="str">
        <f t="shared" si="324"/>
        <v/>
      </c>
      <c r="BL1502" s="55" t="str">
        <f t="shared" si="324"/>
        <v/>
      </c>
      <c r="BM1502" s="55" t="str">
        <f t="shared" si="324"/>
        <v/>
      </c>
      <c r="BN1502" s="55" t="str">
        <f t="shared" si="324"/>
        <v/>
      </c>
      <c r="BO1502" s="55" t="str">
        <f t="shared" si="324"/>
        <v/>
      </c>
      <c r="BP1502" s="55" t="str">
        <f t="shared" si="324"/>
        <v/>
      </c>
      <c r="BQ1502" s="55" t="str">
        <f t="shared" si="324"/>
        <v/>
      </c>
      <c r="BR1502" s="1" t="str">
        <f t="shared" si="314"/>
        <v>Base</v>
      </c>
      <c r="BS1502" s="1" t="str">
        <f t="shared" si="315"/>
        <v/>
      </c>
      <c r="BT1502" s="3">
        <f t="shared" si="316"/>
        <v>1</v>
      </c>
      <c r="BU1502" s="11">
        <f t="shared" si="317"/>
        <v>-0.94</v>
      </c>
      <c r="BV1502" s="11">
        <f t="shared" si="318"/>
        <v>-0.88</v>
      </c>
      <c r="BW1502" s="11">
        <f t="shared" si="319"/>
        <v>0</v>
      </c>
      <c r="BX1502" s="9">
        <f t="shared" si="320"/>
        <v>-0.94</v>
      </c>
      <c r="BY1502" s="9">
        <f t="shared" si="321"/>
        <v>-0.88</v>
      </c>
      <c r="BZ1502" s="9">
        <f t="shared" si="322"/>
        <v>2</v>
      </c>
    </row>
    <row r="1503" spans="1:78" ht="15.5" x14ac:dyDescent="0.35">
      <c r="A1503"/>
      <c r="B1503"/>
      <c r="C1503"/>
      <c r="D1503"/>
      <c r="E1503"/>
      <c r="F1503"/>
      <c r="G1503"/>
      <c r="H1503"/>
      <c r="I1503"/>
      <c r="J1503"/>
      <c r="K1503"/>
      <c r="L1503"/>
      <c r="M1503"/>
      <c r="N1503"/>
      <c r="O1503"/>
      <c r="P1503"/>
      <c r="Q1503"/>
      <c r="R1503"/>
      <c r="S1503"/>
      <c r="T1503"/>
      <c r="U1503"/>
      <c r="V1503"/>
      <c r="W1503"/>
      <c r="X1503"/>
      <c r="Y1503"/>
      <c r="Z1503"/>
      <c r="AA1503"/>
      <c r="AB1503"/>
      <c r="AC1503"/>
      <c r="AD1503"/>
      <c r="AE1503"/>
      <c r="AF1503"/>
      <c r="AG1503"/>
      <c r="AH1503"/>
      <c r="AI1503"/>
      <c r="AJ1503"/>
      <c r="AK1503"/>
      <c r="AL1503"/>
      <c r="AM1503"/>
      <c r="AN1503"/>
      <c r="AO1503"/>
      <c r="AP1503"/>
      <c r="AQ1503"/>
      <c r="AR1503"/>
      <c r="AS1503"/>
      <c r="AT1503" s="12">
        <f>VLOOKUP($BR1503,Tables!$D$14:$I$27,2,FALSE)*W1503</f>
        <v>0</v>
      </c>
      <c r="AU1503" s="12">
        <f>VLOOKUP($BR1503,Tables!$D$14:$I$24,3,FALSE)</f>
        <v>0</v>
      </c>
      <c r="AV1503" s="12">
        <f>VLOOKUP($BR1503,Tables!$D$14:$I$24,4,FALSE)*W1503</f>
        <v>0</v>
      </c>
      <c r="AW1503" s="12">
        <f>VLOOKUP($BR1503,Tables!$D$14:$I$24,5,FALSE)*W1503</f>
        <v>0</v>
      </c>
      <c r="AX1503">
        <f>IF(ISERROR(VLOOKUP(V1503,Tables!$A$2:$B$27,2,FALSE))=TRUE,0,VLOOKUP(V1503,Tables!$A$2:$B$27,2,FALSE))*VLOOKUP(BR1503,Tables!$D$14:$J$24,7,FALSE)</f>
        <v>0</v>
      </c>
      <c r="AY1503">
        <f>IF(ISERROR(VLOOKUP(BS1503,Tables!$A$2:$B$31,2,FALSE))=TRUE,0,VLOOKUP(BS1503,Tables!$A$2:$B$31,2,FALSE))</f>
        <v>0</v>
      </c>
      <c r="AZ1503" s="12">
        <f>VLOOKUP($BR1503,Tables!$D$14:$K$24,8,FALSE)</f>
        <v>0</v>
      </c>
      <c r="BA1503" s="12">
        <f>IF(OR(BR1503="T150",BR1503="HYBT150"),W1503*Tables!$L$23,0)</f>
        <v>0</v>
      </c>
      <c r="BB1503" s="12">
        <f>IF(OR(BR1503="T200",BR1503="HYBT200"),W1503*Tables!$E$24,0)</f>
        <v>0</v>
      </c>
      <c r="BC1503" s="14">
        <f t="shared" si="313"/>
        <v>0</v>
      </c>
      <c r="BD1503" s="55" t="str">
        <f t="shared" si="324"/>
        <v/>
      </c>
      <c r="BE1503" s="55" t="str">
        <f t="shared" si="324"/>
        <v/>
      </c>
      <c r="BF1503" s="55" t="str">
        <f t="shared" si="324"/>
        <v/>
      </c>
      <c r="BG1503" s="55" t="str">
        <f t="shared" si="324"/>
        <v/>
      </c>
      <c r="BH1503" s="55" t="str">
        <f t="shared" si="324"/>
        <v/>
      </c>
      <c r="BI1503" s="55" t="str">
        <f t="shared" si="324"/>
        <v/>
      </c>
      <c r="BJ1503" s="55" t="str">
        <f t="shared" si="324"/>
        <v/>
      </c>
      <c r="BK1503" s="55" t="str">
        <f t="shared" si="324"/>
        <v/>
      </c>
      <c r="BL1503" s="55" t="str">
        <f t="shared" si="324"/>
        <v/>
      </c>
      <c r="BM1503" s="55" t="str">
        <f t="shared" si="324"/>
        <v/>
      </c>
      <c r="BN1503" s="55" t="str">
        <f t="shared" si="324"/>
        <v/>
      </c>
      <c r="BO1503" s="55" t="str">
        <f t="shared" si="324"/>
        <v/>
      </c>
      <c r="BP1503" s="55" t="str">
        <f t="shared" si="324"/>
        <v/>
      </c>
      <c r="BQ1503" s="55" t="str">
        <f t="shared" si="324"/>
        <v/>
      </c>
      <c r="BR1503" s="1" t="str">
        <f t="shared" si="314"/>
        <v>Base</v>
      </c>
      <c r="BS1503" s="1" t="str">
        <f t="shared" si="315"/>
        <v/>
      </c>
      <c r="BT1503" s="3">
        <f t="shared" si="316"/>
        <v>1</v>
      </c>
      <c r="BU1503" s="11">
        <f t="shared" si="317"/>
        <v>-0.94</v>
      </c>
      <c r="BV1503" s="11">
        <f t="shared" si="318"/>
        <v>-0.88</v>
      </c>
      <c r="BW1503" s="11">
        <f t="shared" si="319"/>
        <v>0</v>
      </c>
      <c r="BX1503" s="9">
        <f t="shared" si="320"/>
        <v>-0.94</v>
      </c>
      <c r="BY1503" s="9">
        <f t="shared" si="321"/>
        <v>-0.88</v>
      </c>
      <c r="BZ1503" s="9">
        <f t="shared" si="322"/>
        <v>2</v>
      </c>
    </row>
    <row r="1504" spans="1:78" ht="15.5" x14ac:dyDescent="0.35">
      <c r="A1504"/>
      <c r="B1504"/>
      <c r="C1504"/>
      <c r="D1504"/>
      <c r="E1504"/>
      <c r="F1504"/>
      <c r="G1504"/>
      <c r="H1504"/>
      <c r="I1504"/>
      <c r="J1504"/>
      <c r="K1504"/>
      <c r="L1504"/>
      <c r="M1504"/>
      <c r="N1504"/>
      <c r="O1504"/>
      <c r="P1504"/>
      <c r="Q1504"/>
      <c r="R1504"/>
      <c r="S1504"/>
      <c r="T1504"/>
      <c r="U1504"/>
      <c r="V1504"/>
      <c r="W1504"/>
      <c r="X1504"/>
      <c r="Y1504"/>
      <c r="Z1504"/>
      <c r="AA1504"/>
      <c r="AB1504"/>
      <c r="AC1504"/>
      <c r="AD1504"/>
      <c r="AE1504"/>
      <c r="AF1504"/>
      <c r="AG1504"/>
      <c r="AH1504"/>
      <c r="AI1504"/>
      <c r="AJ1504"/>
      <c r="AK1504"/>
      <c r="AL1504"/>
      <c r="AM1504"/>
      <c r="AN1504"/>
      <c r="AO1504"/>
      <c r="AP1504"/>
      <c r="AQ1504"/>
      <c r="AR1504"/>
      <c r="AS1504"/>
      <c r="AT1504" s="12">
        <f>VLOOKUP($BR1504,Tables!$D$14:$I$27,2,FALSE)*W1504</f>
        <v>0</v>
      </c>
      <c r="AU1504" s="12">
        <f>VLOOKUP($BR1504,Tables!$D$14:$I$24,3,FALSE)</f>
        <v>0</v>
      </c>
      <c r="AV1504" s="12">
        <f>VLOOKUP($BR1504,Tables!$D$14:$I$24,4,FALSE)*W1504</f>
        <v>0</v>
      </c>
      <c r="AW1504" s="12">
        <f>VLOOKUP($BR1504,Tables!$D$14:$I$24,5,FALSE)*W1504</f>
        <v>0</v>
      </c>
      <c r="AX1504">
        <f>IF(ISERROR(VLOOKUP(V1504,Tables!$A$2:$B$27,2,FALSE))=TRUE,0,VLOOKUP(V1504,Tables!$A$2:$B$27,2,FALSE))*VLOOKUP(BR1504,Tables!$D$14:$J$24,7,FALSE)</f>
        <v>0</v>
      </c>
      <c r="AY1504">
        <f>IF(ISERROR(VLOOKUP(BS1504,Tables!$A$2:$B$31,2,FALSE))=TRUE,0,VLOOKUP(BS1504,Tables!$A$2:$B$31,2,FALSE))</f>
        <v>0</v>
      </c>
      <c r="AZ1504" s="12">
        <f>VLOOKUP($BR1504,Tables!$D$14:$K$24,8,FALSE)</f>
        <v>0</v>
      </c>
      <c r="BA1504" s="12">
        <f>IF(OR(BR1504="T150",BR1504="HYBT150"),W1504*Tables!$L$23,0)</f>
        <v>0</v>
      </c>
      <c r="BB1504" s="12">
        <f>IF(OR(BR1504="T200",BR1504="HYBT200"),W1504*Tables!$E$24,0)</f>
        <v>0</v>
      </c>
      <c r="BC1504" s="14">
        <f t="shared" si="313"/>
        <v>0</v>
      </c>
      <c r="BD1504" s="55" t="str">
        <f t="shared" si="324"/>
        <v/>
      </c>
      <c r="BE1504" s="55" t="str">
        <f t="shared" si="324"/>
        <v/>
      </c>
      <c r="BF1504" s="55" t="str">
        <f t="shared" si="324"/>
        <v/>
      </c>
      <c r="BG1504" s="55" t="str">
        <f t="shared" si="324"/>
        <v/>
      </c>
      <c r="BH1504" s="55" t="str">
        <f t="shared" si="324"/>
        <v/>
      </c>
      <c r="BI1504" s="55" t="str">
        <f t="shared" si="324"/>
        <v/>
      </c>
      <c r="BJ1504" s="55" t="str">
        <f t="shared" si="324"/>
        <v/>
      </c>
      <c r="BK1504" s="55" t="str">
        <f t="shared" si="324"/>
        <v/>
      </c>
      <c r="BL1504" s="55" t="str">
        <f t="shared" si="324"/>
        <v/>
      </c>
      <c r="BM1504" s="55" t="str">
        <f t="shared" si="324"/>
        <v/>
      </c>
      <c r="BN1504" s="55" t="str">
        <f t="shared" si="324"/>
        <v/>
      </c>
      <c r="BO1504" s="55" t="str">
        <f t="shared" si="324"/>
        <v/>
      </c>
      <c r="BP1504" s="55" t="str">
        <f t="shared" si="324"/>
        <v/>
      </c>
      <c r="BQ1504" s="55" t="str">
        <f t="shared" si="324"/>
        <v/>
      </c>
      <c r="BR1504" s="1" t="str">
        <f t="shared" si="314"/>
        <v>Base</v>
      </c>
      <c r="BS1504" s="1" t="str">
        <f t="shared" si="315"/>
        <v/>
      </c>
      <c r="BT1504" s="3">
        <f t="shared" si="316"/>
        <v>1</v>
      </c>
      <c r="BU1504" s="11">
        <f t="shared" si="317"/>
        <v>-0.94</v>
      </c>
      <c r="BV1504" s="11">
        <f t="shared" si="318"/>
        <v>-0.88</v>
      </c>
      <c r="BW1504" s="11">
        <f t="shared" si="319"/>
        <v>0</v>
      </c>
      <c r="BX1504" s="9">
        <f t="shared" si="320"/>
        <v>-0.94</v>
      </c>
      <c r="BY1504" s="9">
        <f t="shared" si="321"/>
        <v>-0.88</v>
      </c>
      <c r="BZ1504" s="9">
        <f t="shared" si="322"/>
        <v>2</v>
      </c>
    </row>
    <row r="1505" spans="1:78" ht="15.5" x14ac:dyDescent="0.35">
      <c r="A1505"/>
      <c r="B1505"/>
      <c r="C1505"/>
      <c r="D1505"/>
      <c r="E1505"/>
      <c r="F1505"/>
      <c r="G1505"/>
      <c r="H1505"/>
      <c r="I1505"/>
      <c r="J1505"/>
      <c r="K1505"/>
      <c r="L1505"/>
      <c r="M1505"/>
      <c r="N1505"/>
      <c r="O1505"/>
      <c r="P1505"/>
      <c r="Q1505"/>
      <c r="R1505"/>
      <c r="S1505"/>
      <c r="T1505"/>
      <c r="U1505"/>
      <c r="V1505"/>
      <c r="W1505"/>
      <c r="X1505"/>
      <c r="Y1505"/>
      <c r="Z1505"/>
      <c r="AA1505"/>
      <c r="AB1505"/>
      <c r="AC1505"/>
      <c r="AD1505"/>
      <c r="AE1505"/>
      <c r="AF1505"/>
      <c r="AG1505"/>
      <c r="AH1505"/>
      <c r="AI1505"/>
      <c r="AJ1505"/>
      <c r="AK1505"/>
      <c r="AL1505"/>
      <c r="AM1505"/>
      <c r="AN1505"/>
      <c r="AO1505"/>
      <c r="AP1505"/>
      <c r="AQ1505"/>
      <c r="AR1505"/>
      <c r="AS1505"/>
      <c r="AT1505" s="12">
        <f>VLOOKUP($BR1505,Tables!$D$14:$I$27,2,FALSE)*W1505</f>
        <v>0</v>
      </c>
      <c r="AU1505" s="12">
        <f>VLOOKUP($BR1505,Tables!$D$14:$I$24,3,FALSE)</f>
        <v>0</v>
      </c>
      <c r="AV1505" s="12">
        <f>VLOOKUP($BR1505,Tables!$D$14:$I$24,4,FALSE)*W1505</f>
        <v>0</v>
      </c>
      <c r="AW1505" s="12">
        <f>VLOOKUP($BR1505,Tables!$D$14:$I$24,5,FALSE)*W1505</f>
        <v>0</v>
      </c>
      <c r="AX1505">
        <f>IF(ISERROR(VLOOKUP(V1505,Tables!$A$2:$B$27,2,FALSE))=TRUE,0,VLOOKUP(V1505,Tables!$A$2:$B$27,2,FALSE))*VLOOKUP(BR1505,Tables!$D$14:$J$24,7,FALSE)</f>
        <v>0</v>
      </c>
      <c r="AY1505">
        <f>IF(ISERROR(VLOOKUP(BS1505,Tables!$A$2:$B$31,2,FALSE))=TRUE,0,VLOOKUP(BS1505,Tables!$A$2:$B$31,2,FALSE))</f>
        <v>0</v>
      </c>
      <c r="AZ1505" s="12">
        <f>VLOOKUP($BR1505,Tables!$D$14:$K$24,8,FALSE)</f>
        <v>0</v>
      </c>
      <c r="BA1505" s="12">
        <f>IF(OR(BR1505="T150",BR1505="HYBT150"),W1505*Tables!$L$23,0)</f>
        <v>0</v>
      </c>
      <c r="BB1505" s="12">
        <f>IF(OR(BR1505="T200",BR1505="HYBT200"),W1505*Tables!$E$24,0)</f>
        <v>0</v>
      </c>
      <c r="BC1505" s="14">
        <f t="shared" si="313"/>
        <v>0</v>
      </c>
      <c r="BD1505" s="55" t="str">
        <f t="shared" si="324"/>
        <v/>
      </c>
      <c r="BE1505" s="55" t="str">
        <f t="shared" si="324"/>
        <v/>
      </c>
      <c r="BF1505" s="55" t="str">
        <f t="shared" si="324"/>
        <v/>
      </c>
      <c r="BG1505" s="55" t="str">
        <f t="shared" si="324"/>
        <v/>
      </c>
      <c r="BH1505" s="55" t="str">
        <f t="shared" si="324"/>
        <v/>
      </c>
      <c r="BI1505" s="55" t="str">
        <f t="shared" si="324"/>
        <v/>
      </c>
      <c r="BJ1505" s="55" t="str">
        <f t="shared" si="324"/>
        <v/>
      </c>
      <c r="BK1505" s="55" t="str">
        <f t="shared" si="324"/>
        <v/>
      </c>
      <c r="BL1505" s="55" t="str">
        <f t="shared" si="324"/>
        <v/>
      </c>
      <c r="BM1505" s="55" t="str">
        <f t="shared" si="324"/>
        <v/>
      </c>
      <c r="BN1505" s="55" t="str">
        <f t="shared" si="324"/>
        <v/>
      </c>
      <c r="BO1505" s="55" t="str">
        <f t="shared" si="324"/>
        <v/>
      </c>
      <c r="BP1505" s="55" t="str">
        <f t="shared" si="324"/>
        <v/>
      </c>
      <c r="BQ1505" s="55" t="str">
        <f t="shared" si="324"/>
        <v/>
      </c>
      <c r="BR1505" s="1" t="str">
        <f t="shared" si="314"/>
        <v>Base</v>
      </c>
      <c r="BS1505" s="1" t="str">
        <f t="shared" si="315"/>
        <v/>
      </c>
      <c r="BT1505" s="3">
        <f t="shared" si="316"/>
        <v>1</v>
      </c>
      <c r="BU1505" s="11">
        <f t="shared" si="317"/>
        <v>-0.94</v>
      </c>
      <c r="BV1505" s="11">
        <f t="shared" si="318"/>
        <v>-0.88</v>
      </c>
      <c r="BW1505" s="11">
        <f t="shared" si="319"/>
        <v>0</v>
      </c>
      <c r="BX1505" s="9">
        <f t="shared" si="320"/>
        <v>-0.94</v>
      </c>
      <c r="BY1505" s="9">
        <f t="shared" si="321"/>
        <v>-0.88</v>
      </c>
      <c r="BZ1505" s="9">
        <f t="shared" si="322"/>
        <v>2</v>
      </c>
    </row>
    <row r="1506" spans="1:78" ht="15.5" x14ac:dyDescent="0.35">
      <c r="A1506"/>
      <c r="B1506"/>
      <c r="C1506"/>
      <c r="D1506"/>
      <c r="E1506"/>
      <c r="F1506"/>
      <c r="G1506"/>
      <c r="H1506"/>
      <c r="I1506"/>
      <c r="J1506"/>
      <c r="K1506"/>
      <c r="L1506"/>
      <c r="M1506"/>
      <c r="N1506"/>
      <c r="O1506"/>
      <c r="P1506"/>
      <c r="Q1506"/>
      <c r="R1506"/>
      <c r="S1506"/>
      <c r="T1506"/>
      <c r="U1506"/>
      <c r="V1506"/>
      <c r="W1506"/>
      <c r="X1506"/>
      <c r="Y1506"/>
      <c r="Z1506"/>
      <c r="AA1506"/>
      <c r="AB1506"/>
      <c r="AC1506"/>
      <c r="AD1506"/>
      <c r="AE1506"/>
      <c r="AF1506"/>
      <c r="AG1506"/>
      <c r="AH1506"/>
      <c r="AI1506"/>
      <c r="AJ1506"/>
      <c r="AK1506"/>
      <c r="AL1506"/>
      <c r="AM1506"/>
      <c r="AN1506"/>
      <c r="AO1506"/>
      <c r="AP1506"/>
      <c r="AQ1506"/>
      <c r="AR1506"/>
      <c r="AS1506"/>
      <c r="AT1506" s="12">
        <f>VLOOKUP($BR1506,Tables!$D$14:$I$27,2,FALSE)*W1506</f>
        <v>0</v>
      </c>
      <c r="AU1506" s="12">
        <f>VLOOKUP($BR1506,Tables!$D$14:$I$24,3,FALSE)</f>
        <v>0</v>
      </c>
      <c r="AV1506" s="12">
        <f>VLOOKUP($BR1506,Tables!$D$14:$I$24,4,FALSE)*W1506</f>
        <v>0</v>
      </c>
      <c r="AW1506" s="12">
        <f>VLOOKUP($BR1506,Tables!$D$14:$I$24,5,FALSE)*W1506</f>
        <v>0</v>
      </c>
      <c r="AX1506">
        <f>IF(ISERROR(VLOOKUP(V1506,Tables!$A$2:$B$27,2,FALSE))=TRUE,0,VLOOKUP(V1506,Tables!$A$2:$B$27,2,FALSE))*VLOOKUP(BR1506,Tables!$D$14:$J$24,7,FALSE)</f>
        <v>0</v>
      </c>
      <c r="AY1506">
        <f>IF(ISERROR(VLOOKUP(BS1506,Tables!$A$2:$B$31,2,FALSE))=TRUE,0,VLOOKUP(BS1506,Tables!$A$2:$B$31,2,FALSE))</f>
        <v>0</v>
      </c>
      <c r="AZ1506" s="12">
        <f>VLOOKUP($BR1506,Tables!$D$14:$K$24,8,FALSE)</f>
        <v>0</v>
      </c>
      <c r="BA1506" s="12">
        <f>IF(OR(BR1506="T150",BR1506="HYBT150"),W1506*Tables!$L$23,0)</f>
        <v>0</v>
      </c>
      <c r="BB1506" s="12">
        <f>IF(OR(BR1506="T200",BR1506="HYBT200"),W1506*Tables!$E$24,0)</f>
        <v>0</v>
      </c>
      <c r="BC1506" s="14">
        <f t="shared" si="313"/>
        <v>0</v>
      </c>
      <c r="BD1506" s="55" t="str">
        <f t="shared" si="324"/>
        <v/>
      </c>
      <c r="BE1506" s="55" t="str">
        <f t="shared" si="324"/>
        <v/>
      </c>
      <c r="BF1506" s="55" t="str">
        <f t="shared" si="324"/>
        <v/>
      </c>
      <c r="BG1506" s="55" t="str">
        <f t="shared" si="324"/>
        <v/>
      </c>
      <c r="BH1506" s="55" t="str">
        <f t="shared" si="324"/>
        <v/>
      </c>
      <c r="BI1506" s="55" t="str">
        <f t="shared" si="324"/>
        <v/>
      </c>
      <c r="BJ1506" s="55" t="str">
        <f t="shared" si="324"/>
        <v/>
      </c>
      <c r="BK1506" s="55" t="str">
        <f t="shared" si="324"/>
        <v/>
      </c>
      <c r="BL1506" s="55" t="str">
        <f t="shared" ref="BD1506:BQ1524" si="325">IF(ISERROR(SEARCHB(" "&amp;BL$1&amp;" "," "&amp;$L1506&amp;" "))=TRUE,"",BL$1)</f>
        <v/>
      </c>
      <c r="BM1506" s="55" t="str">
        <f t="shared" si="325"/>
        <v/>
      </c>
      <c r="BN1506" s="55" t="str">
        <f t="shared" si="325"/>
        <v/>
      </c>
      <c r="BO1506" s="55" t="str">
        <f t="shared" si="325"/>
        <v/>
      </c>
      <c r="BP1506" s="55" t="str">
        <f t="shared" si="325"/>
        <v/>
      </c>
      <c r="BQ1506" s="55" t="str">
        <f t="shared" si="325"/>
        <v/>
      </c>
      <c r="BR1506" s="1" t="str">
        <f t="shared" si="314"/>
        <v>Base</v>
      </c>
      <c r="BS1506" s="1" t="str">
        <f t="shared" si="315"/>
        <v/>
      </c>
      <c r="BT1506" s="3">
        <f t="shared" si="316"/>
        <v>1</v>
      </c>
      <c r="BU1506" s="11">
        <f t="shared" si="317"/>
        <v>-0.94</v>
      </c>
      <c r="BV1506" s="11">
        <f t="shared" si="318"/>
        <v>-0.88</v>
      </c>
      <c r="BW1506" s="11">
        <f t="shared" si="319"/>
        <v>0</v>
      </c>
      <c r="BX1506" s="9">
        <f t="shared" si="320"/>
        <v>-0.94</v>
      </c>
      <c r="BY1506" s="9">
        <f t="shared" si="321"/>
        <v>-0.88</v>
      </c>
      <c r="BZ1506" s="9">
        <f t="shared" si="322"/>
        <v>2</v>
      </c>
    </row>
    <row r="1507" spans="1:78" ht="15.5" x14ac:dyDescent="0.35">
      <c r="A1507"/>
      <c r="B1507"/>
      <c r="C1507"/>
      <c r="D1507"/>
      <c r="E1507"/>
      <c r="F1507"/>
      <c r="G1507"/>
      <c r="H1507"/>
      <c r="I1507"/>
      <c r="J1507"/>
      <c r="K1507"/>
      <c r="L1507"/>
      <c r="M1507"/>
      <c r="N1507"/>
      <c r="O1507"/>
      <c r="P1507"/>
      <c r="Q1507"/>
      <c r="R1507"/>
      <c r="S1507"/>
      <c r="T1507"/>
      <c r="U1507"/>
      <c r="V1507"/>
      <c r="W1507"/>
      <c r="X1507"/>
      <c r="Y1507"/>
      <c r="Z1507"/>
      <c r="AA1507"/>
      <c r="AB1507"/>
      <c r="AC1507"/>
      <c r="AD1507"/>
      <c r="AE1507"/>
      <c r="AF1507"/>
      <c r="AG1507"/>
      <c r="AH1507"/>
      <c r="AI1507"/>
      <c r="AJ1507"/>
      <c r="AK1507"/>
      <c r="AL1507"/>
      <c r="AM1507"/>
      <c r="AN1507"/>
      <c r="AO1507"/>
      <c r="AP1507"/>
      <c r="AQ1507"/>
      <c r="AR1507"/>
      <c r="AS1507"/>
      <c r="AT1507" s="12">
        <f>VLOOKUP($BR1507,Tables!$D$14:$I$27,2,FALSE)*W1507</f>
        <v>0</v>
      </c>
      <c r="AU1507" s="12">
        <f>VLOOKUP($BR1507,Tables!$D$14:$I$24,3,FALSE)</f>
        <v>0</v>
      </c>
      <c r="AV1507" s="12">
        <f>VLOOKUP($BR1507,Tables!$D$14:$I$24,4,FALSE)*W1507</f>
        <v>0</v>
      </c>
      <c r="AW1507" s="12">
        <f>VLOOKUP($BR1507,Tables!$D$14:$I$24,5,FALSE)*W1507</f>
        <v>0</v>
      </c>
      <c r="AX1507">
        <f>IF(ISERROR(VLOOKUP(V1507,Tables!$A$2:$B$27,2,FALSE))=TRUE,0,VLOOKUP(V1507,Tables!$A$2:$B$27,2,FALSE))*VLOOKUP(BR1507,Tables!$D$14:$J$24,7,FALSE)</f>
        <v>0</v>
      </c>
      <c r="AY1507">
        <f>IF(ISERROR(VLOOKUP(BS1507,Tables!$A$2:$B$31,2,FALSE))=TRUE,0,VLOOKUP(BS1507,Tables!$A$2:$B$31,2,FALSE))</f>
        <v>0</v>
      </c>
      <c r="AZ1507" s="12">
        <f>VLOOKUP($BR1507,Tables!$D$14:$K$24,8,FALSE)</f>
        <v>0</v>
      </c>
      <c r="BA1507" s="12">
        <f>IF(OR(BR1507="T150",BR1507="HYBT150"),W1507*Tables!$L$23,0)</f>
        <v>0</v>
      </c>
      <c r="BB1507" s="12">
        <f>IF(OR(BR1507="T200",BR1507="HYBT200"),W1507*Tables!$E$24,0)</f>
        <v>0</v>
      </c>
      <c r="BC1507" s="14">
        <f t="shared" si="313"/>
        <v>0</v>
      </c>
      <c r="BD1507" s="55" t="str">
        <f t="shared" si="325"/>
        <v/>
      </c>
      <c r="BE1507" s="55" t="str">
        <f t="shared" si="325"/>
        <v/>
      </c>
      <c r="BF1507" s="55" t="str">
        <f t="shared" si="325"/>
        <v/>
      </c>
      <c r="BG1507" s="55" t="str">
        <f t="shared" si="325"/>
        <v/>
      </c>
      <c r="BH1507" s="55" t="str">
        <f t="shared" si="325"/>
        <v/>
      </c>
      <c r="BI1507" s="55" t="str">
        <f t="shared" si="325"/>
        <v/>
      </c>
      <c r="BJ1507" s="55" t="str">
        <f t="shared" si="325"/>
        <v/>
      </c>
      <c r="BK1507" s="55" t="str">
        <f t="shared" si="325"/>
        <v/>
      </c>
      <c r="BL1507" s="55" t="str">
        <f t="shared" si="325"/>
        <v/>
      </c>
      <c r="BM1507" s="55" t="str">
        <f t="shared" si="325"/>
        <v/>
      </c>
      <c r="BN1507" s="55" t="str">
        <f t="shared" si="325"/>
        <v/>
      </c>
      <c r="BO1507" s="55" t="str">
        <f t="shared" si="325"/>
        <v/>
      </c>
      <c r="BP1507" s="55" t="str">
        <f t="shared" si="325"/>
        <v/>
      </c>
      <c r="BQ1507" s="55" t="str">
        <f t="shared" si="325"/>
        <v/>
      </c>
      <c r="BR1507" s="1" t="str">
        <f t="shared" si="314"/>
        <v>Base</v>
      </c>
      <c r="BS1507" s="1" t="str">
        <f t="shared" si="315"/>
        <v/>
      </c>
      <c r="BT1507" s="3">
        <f t="shared" si="316"/>
        <v>1</v>
      </c>
      <c r="BU1507" s="11">
        <f t="shared" si="317"/>
        <v>-0.94</v>
      </c>
      <c r="BV1507" s="11">
        <f t="shared" si="318"/>
        <v>-0.88</v>
      </c>
      <c r="BW1507" s="11">
        <f t="shared" si="319"/>
        <v>0</v>
      </c>
      <c r="BX1507" s="9">
        <f t="shared" si="320"/>
        <v>-0.94</v>
      </c>
      <c r="BY1507" s="9">
        <f t="shared" si="321"/>
        <v>-0.88</v>
      </c>
      <c r="BZ1507" s="9">
        <f t="shared" si="322"/>
        <v>2</v>
      </c>
    </row>
    <row r="1508" spans="1:78" ht="15.5" x14ac:dyDescent="0.35">
      <c r="A1508"/>
      <c r="B1508"/>
      <c r="C1508"/>
      <c r="D1508"/>
      <c r="E1508"/>
      <c r="F1508"/>
      <c r="G1508"/>
      <c r="H1508"/>
      <c r="I1508"/>
      <c r="J1508"/>
      <c r="K1508"/>
      <c r="L1508"/>
      <c r="M1508"/>
      <c r="N1508"/>
      <c r="O1508"/>
      <c r="P1508"/>
      <c r="Q1508"/>
      <c r="R1508"/>
      <c r="S1508"/>
      <c r="T1508"/>
      <c r="U1508"/>
      <c r="V1508"/>
      <c r="W1508"/>
      <c r="X1508"/>
      <c r="Y1508"/>
      <c r="Z1508"/>
      <c r="AA1508"/>
      <c r="AB1508"/>
      <c r="AC1508"/>
      <c r="AD1508"/>
      <c r="AE1508"/>
      <c r="AF1508"/>
      <c r="AG1508"/>
      <c r="AH1508"/>
      <c r="AI1508"/>
      <c r="AJ1508"/>
      <c r="AK1508"/>
      <c r="AL1508"/>
      <c r="AM1508"/>
      <c r="AN1508"/>
      <c r="AO1508"/>
      <c r="AP1508"/>
      <c r="AQ1508"/>
      <c r="AR1508"/>
      <c r="AS1508"/>
      <c r="AT1508" s="12">
        <f>VLOOKUP($BR1508,Tables!$D$14:$I$27,2,FALSE)*W1508</f>
        <v>0</v>
      </c>
      <c r="AU1508" s="12">
        <f>VLOOKUP($BR1508,Tables!$D$14:$I$24,3,FALSE)</f>
        <v>0</v>
      </c>
      <c r="AV1508" s="12">
        <f>VLOOKUP($BR1508,Tables!$D$14:$I$24,4,FALSE)*W1508</f>
        <v>0</v>
      </c>
      <c r="AW1508" s="12">
        <f>VLOOKUP($BR1508,Tables!$D$14:$I$24,5,FALSE)*W1508</f>
        <v>0</v>
      </c>
      <c r="AX1508">
        <f>IF(ISERROR(VLOOKUP(V1508,Tables!$A$2:$B$27,2,FALSE))=TRUE,0,VLOOKUP(V1508,Tables!$A$2:$B$27,2,FALSE))*VLOOKUP(BR1508,Tables!$D$14:$J$24,7,FALSE)</f>
        <v>0</v>
      </c>
      <c r="AY1508">
        <f>IF(ISERROR(VLOOKUP(BS1508,Tables!$A$2:$B$31,2,FALSE))=TRUE,0,VLOOKUP(BS1508,Tables!$A$2:$B$31,2,FALSE))</f>
        <v>0</v>
      </c>
      <c r="AZ1508" s="12">
        <f>VLOOKUP($BR1508,Tables!$D$14:$K$24,8,FALSE)</f>
        <v>0</v>
      </c>
      <c r="BA1508" s="12">
        <f>IF(OR(BR1508="T150",BR1508="HYBT150"),W1508*Tables!$L$23,0)</f>
        <v>0</v>
      </c>
      <c r="BB1508" s="12">
        <f>IF(OR(BR1508="T200",BR1508="HYBT200"),W1508*Tables!$E$24,0)</f>
        <v>0</v>
      </c>
      <c r="BC1508" s="14">
        <f t="shared" si="313"/>
        <v>0</v>
      </c>
      <c r="BD1508" s="55" t="str">
        <f t="shared" si="325"/>
        <v/>
      </c>
      <c r="BE1508" s="55" t="str">
        <f t="shared" si="325"/>
        <v/>
      </c>
      <c r="BF1508" s="55" t="str">
        <f t="shared" si="325"/>
        <v/>
      </c>
      <c r="BG1508" s="55" t="str">
        <f t="shared" si="325"/>
        <v/>
      </c>
      <c r="BH1508" s="55" t="str">
        <f t="shared" si="325"/>
        <v/>
      </c>
      <c r="BI1508" s="55" t="str">
        <f t="shared" si="325"/>
        <v/>
      </c>
      <c r="BJ1508" s="55" t="str">
        <f t="shared" si="325"/>
        <v/>
      </c>
      <c r="BK1508" s="55" t="str">
        <f t="shared" si="325"/>
        <v/>
      </c>
      <c r="BL1508" s="55" t="str">
        <f t="shared" si="325"/>
        <v/>
      </c>
      <c r="BM1508" s="55" t="str">
        <f t="shared" si="325"/>
        <v/>
      </c>
      <c r="BN1508" s="55" t="str">
        <f t="shared" si="325"/>
        <v/>
      </c>
      <c r="BO1508" s="55" t="str">
        <f t="shared" si="325"/>
        <v/>
      </c>
      <c r="BP1508" s="55" t="str">
        <f t="shared" si="325"/>
        <v/>
      </c>
      <c r="BQ1508" s="55" t="str">
        <f t="shared" si="325"/>
        <v/>
      </c>
      <c r="BR1508" s="1" t="str">
        <f t="shared" si="314"/>
        <v>Base</v>
      </c>
      <c r="BS1508" s="1" t="str">
        <f t="shared" si="315"/>
        <v/>
      </c>
      <c r="BT1508" s="3">
        <f t="shared" si="316"/>
        <v>1</v>
      </c>
      <c r="BU1508" s="11">
        <f t="shared" si="317"/>
        <v>-0.94</v>
      </c>
      <c r="BV1508" s="11">
        <f t="shared" si="318"/>
        <v>-0.88</v>
      </c>
      <c r="BW1508" s="11">
        <f t="shared" si="319"/>
        <v>0</v>
      </c>
      <c r="BX1508" s="9">
        <f t="shared" si="320"/>
        <v>-0.94</v>
      </c>
      <c r="BY1508" s="9">
        <f t="shared" si="321"/>
        <v>-0.88</v>
      </c>
      <c r="BZ1508" s="9">
        <f t="shared" si="322"/>
        <v>2</v>
      </c>
    </row>
    <row r="1509" spans="1:78" ht="15.5" x14ac:dyDescent="0.35">
      <c r="A1509"/>
      <c r="B1509"/>
      <c r="C1509"/>
      <c r="D1509"/>
      <c r="E1509"/>
      <c r="F1509"/>
      <c r="G1509"/>
      <c r="H1509"/>
      <c r="I1509"/>
      <c r="J1509"/>
      <c r="K1509"/>
      <c r="L1509"/>
      <c r="M1509"/>
      <c r="N1509"/>
      <c r="O1509"/>
      <c r="P1509"/>
      <c r="Q1509"/>
      <c r="R1509"/>
      <c r="S1509"/>
      <c r="T1509"/>
      <c r="U1509"/>
      <c r="V1509"/>
      <c r="W1509"/>
      <c r="X1509"/>
      <c r="Y1509"/>
      <c r="Z1509"/>
      <c r="AA1509"/>
      <c r="AB1509"/>
      <c r="AC1509"/>
      <c r="AD1509"/>
      <c r="AE1509"/>
      <c r="AF1509"/>
      <c r="AG1509"/>
      <c r="AH1509"/>
      <c r="AI1509"/>
      <c r="AJ1509"/>
      <c r="AK1509"/>
      <c r="AL1509"/>
      <c r="AM1509"/>
      <c r="AN1509"/>
      <c r="AO1509"/>
      <c r="AP1509"/>
      <c r="AQ1509"/>
      <c r="AR1509"/>
      <c r="AS1509"/>
      <c r="AT1509" s="12">
        <f>VLOOKUP($BR1509,Tables!$D$14:$I$27,2,FALSE)*W1509</f>
        <v>0</v>
      </c>
      <c r="AU1509" s="12">
        <f>VLOOKUP($BR1509,Tables!$D$14:$I$24,3,FALSE)</f>
        <v>0</v>
      </c>
      <c r="AV1509" s="12">
        <f>VLOOKUP($BR1509,Tables!$D$14:$I$24,4,FALSE)*W1509</f>
        <v>0</v>
      </c>
      <c r="AW1509" s="12">
        <f>VLOOKUP($BR1509,Tables!$D$14:$I$24,5,FALSE)*W1509</f>
        <v>0</v>
      </c>
      <c r="AX1509">
        <f>IF(ISERROR(VLOOKUP(V1509,Tables!$A$2:$B$27,2,FALSE))=TRUE,0,VLOOKUP(V1509,Tables!$A$2:$B$27,2,FALSE))*VLOOKUP(BR1509,Tables!$D$14:$J$24,7,FALSE)</f>
        <v>0</v>
      </c>
      <c r="AY1509">
        <f>IF(ISERROR(VLOOKUP(BS1509,Tables!$A$2:$B$31,2,FALSE))=TRUE,0,VLOOKUP(BS1509,Tables!$A$2:$B$31,2,FALSE))</f>
        <v>0</v>
      </c>
      <c r="AZ1509" s="12">
        <f>VLOOKUP($BR1509,Tables!$D$14:$K$24,8,FALSE)</f>
        <v>0</v>
      </c>
      <c r="BA1509" s="12">
        <f>IF(OR(BR1509="T150",BR1509="HYBT150"),W1509*Tables!$L$23,0)</f>
        <v>0</v>
      </c>
      <c r="BB1509" s="12">
        <f>IF(OR(BR1509="T200",BR1509="HYBT200"),W1509*Tables!$E$24,0)</f>
        <v>0</v>
      </c>
      <c r="BC1509" s="14">
        <f t="shared" si="313"/>
        <v>0</v>
      </c>
      <c r="BD1509" s="55" t="str">
        <f t="shared" si="325"/>
        <v/>
      </c>
      <c r="BE1509" s="55" t="str">
        <f t="shared" si="325"/>
        <v/>
      </c>
      <c r="BF1509" s="55" t="str">
        <f t="shared" si="325"/>
        <v/>
      </c>
      <c r="BG1509" s="55" t="str">
        <f t="shared" si="325"/>
        <v/>
      </c>
      <c r="BH1509" s="55" t="str">
        <f t="shared" si="325"/>
        <v/>
      </c>
      <c r="BI1509" s="55" t="str">
        <f t="shared" si="325"/>
        <v/>
      </c>
      <c r="BJ1509" s="55" t="str">
        <f t="shared" si="325"/>
        <v/>
      </c>
      <c r="BK1509" s="55" t="str">
        <f t="shared" si="325"/>
        <v/>
      </c>
      <c r="BL1509" s="55" t="str">
        <f t="shared" si="325"/>
        <v/>
      </c>
      <c r="BM1509" s="55" t="str">
        <f t="shared" si="325"/>
        <v/>
      </c>
      <c r="BN1509" s="55" t="str">
        <f t="shared" si="325"/>
        <v/>
      </c>
      <c r="BO1509" s="55" t="str">
        <f t="shared" si="325"/>
        <v/>
      </c>
      <c r="BP1509" s="55" t="str">
        <f t="shared" si="325"/>
        <v/>
      </c>
      <c r="BQ1509" s="55" t="str">
        <f t="shared" si="325"/>
        <v/>
      </c>
      <c r="BR1509" s="1" t="str">
        <f t="shared" si="314"/>
        <v>Base</v>
      </c>
      <c r="BS1509" s="1" t="str">
        <f t="shared" si="315"/>
        <v/>
      </c>
      <c r="BT1509" s="3">
        <f t="shared" si="316"/>
        <v>1</v>
      </c>
      <c r="BU1509" s="11">
        <f t="shared" si="317"/>
        <v>-0.94</v>
      </c>
      <c r="BV1509" s="11">
        <f t="shared" si="318"/>
        <v>-0.88</v>
      </c>
      <c r="BW1509" s="11">
        <f t="shared" si="319"/>
        <v>0</v>
      </c>
      <c r="BX1509" s="9">
        <f t="shared" si="320"/>
        <v>-0.94</v>
      </c>
      <c r="BY1509" s="9">
        <f t="shared" si="321"/>
        <v>-0.88</v>
      </c>
      <c r="BZ1509" s="9">
        <f t="shared" si="322"/>
        <v>2</v>
      </c>
    </row>
    <row r="1510" spans="1:78" ht="15.5" x14ac:dyDescent="0.35">
      <c r="A1510"/>
      <c r="B1510"/>
      <c r="C1510"/>
      <c r="D1510"/>
      <c r="E1510"/>
      <c r="F1510"/>
      <c r="G1510"/>
      <c r="H1510"/>
      <c r="I1510"/>
      <c r="J1510"/>
      <c r="K1510"/>
      <c r="L1510"/>
      <c r="M1510"/>
      <c r="N1510"/>
      <c r="O1510"/>
      <c r="P1510"/>
      <c r="Q1510"/>
      <c r="R1510"/>
      <c r="S1510"/>
      <c r="T1510"/>
      <c r="U1510"/>
      <c r="V1510"/>
      <c r="W1510"/>
      <c r="X1510"/>
      <c r="Y1510"/>
      <c r="Z1510"/>
      <c r="AA1510"/>
      <c r="AB1510"/>
      <c r="AC1510"/>
      <c r="AD1510"/>
      <c r="AE1510"/>
      <c r="AF1510"/>
      <c r="AG1510"/>
      <c r="AH1510"/>
      <c r="AI1510"/>
      <c r="AJ1510"/>
      <c r="AK1510"/>
      <c r="AL1510"/>
      <c r="AM1510"/>
      <c r="AN1510"/>
      <c r="AO1510"/>
      <c r="AP1510"/>
      <c r="AQ1510"/>
      <c r="AR1510"/>
      <c r="AS1510"/>
      <c r="AT1510" s="12">
        <f>VLOOKUP($BR1510,Tables!$D$14:$I$27,2,FALSE)*W1510</f>
        <v>0</v>
      </c>
      <c r="AU1510" s="12">
        <f>VLOOKUP($BR1510,Tables!$D$14:$I$24,3,FALSE)</f>
        <v>0</v>
      </c>
      <c r="AV1510" s="12">
        <f>VLOOKUP($BR1510,Tables!$D$14:$I$24,4,FALSE)*W1510</f>
        <v>0</v>
      </c>
      <c r="AW1510" s="12">
        <f>VLOOKUP($BR1510,Tables!$D$14:$I$24,5,FALSE)*W1510</f>
        <v>0</v>
      </c>
      <c r="AX1510">
        <f>IF(ISERROR(VLOOKUP(V1510,Tables!$A$2:$B$27,2,FALSE))=TRUE,0,VLOOKUP(V1510,Tables!$A$2:$B$27,2,FALSE))*VLOOKUP(BR1510,Tables!$D$14:$J$24,7,FALSE)</f>
        <v>0</v>
      </c>
      <c r="AY1510">
        <f>IF(ISERROR(VLOOKUP(BS1510,Tables!$A$2:$B$31,2,FALSE))=TRUE,0,VLOOKUP(BS1510,Tables!$A$2:$B$31,2,FALSE))</f>
        <v>0</v>
      </c>
      <c r="AZ1510" s="12">
        <f>VLOOKUP($BR1510,Tables!$D$14:$K$24,8,FALSE)</f>
        <v>0</v>
      </c>
      <c r="BA1510" s="12">
        <f>IF(OR(BR1510="T150",BR1510="HYBT150"),W1510*Tables!$L$23,0)</f>
        <v>0</v>
      </c>
      <c r="BB1510" s="12">
        <f>IF(OR(BR1510="T200",BR1510="HYBT200"),W1510*Tables!$E$24,0)</f>
        <v>0</v>
      </c>
      <c r="BC1510" s="14">
        <f t="shared" si="313"/>
        <v>0</v>
      </c>
      <c r="BD1510" s="55" t="str">
        <f t="shared" si="325"/>
        <v/>
      </c>
      <c r="BE1510" s="55" t="str">
        <f t="shared" si="325"/>
        <v/>
      </c>
      <c r="BF1510" s="55" t="str">
        <f t="shared" si="325"/>
        <v/>
      </c>
      <c r="BG1510" s="55" t="str">
        <f t="shared" si="325"/>
        <v/>
      </c>
      <c r="BH1510" s="55" t="str">
        <f t="shared" si="325"/>
        <v/>
      </c>
      <c r="BI1510" s="55" t="str">
        <f t="shared" si="325"/>
        <v/>
      </c>
      <c r="BJ1510" s="55" t="str">
        <f t="shared" si="325"/>
        <v/>
      </c>
      <c r="BK1510" s="55" t="str">
        <f t="shared" si="325"/>
        <v/>
      </c>
      <c r="BL1510" s="55" t="str">
        <f t="shared" si="325"/>
        <v/>
      </c>
      <c r="BM1510" s="55" t="str">
        <f t="shared" si="325"/>
        <v/>
      </c>
      <c r="BN1510" s="55" t="str">
        <f t="shared" si="325"/>
        <v/>
      </c>
      <c r="BO1510" s="55" t="str">
        <f t="shared" si="325"/>
        <v/>
      </c>
      <c r="BP1510" s="55" t="str">
        <f t="shared" si="325"/>
        <v/>
      </c>
      <c r="BQ1510" s="55" t="str">
        <f t="shared" si="325"/>
        <v/>
      </c>
      <c r="BR1510" s="1" t="str">
        <f t="shared" si="314"/>
        <v>Base</v>
      </c>
      <c r="BS1510" s="1" t="str">
        <f t="shared" si="315"/>
        <v/>
      </c>
      <c r="BT1510" s="3">
        <f t="shared" si="316"/>
        <v>1</v>
      </c>
      <c r="BU1510" s="11">
        <f t="shared" si="317"/>
        <v>-0.94</v>
      </c>
      <c r="BV1510" s="11">
        <f t="shared" si="318"/>
        <v>-0.88</v>
      </c>
      <c r="BW1510" s="11">
        <f t="shared" si="319"/>
        <v>0</v>
      </c>
      <c r="BX1510" s="9">
        <f t="shared" si="320"/>
        <v>-0.94</v>
      </c>
      <c r="BY1510" s="9">
        <f t="shared" si="321"/>
        <v>-0.88</v>
      </c>
      <c r="BZ1510" s="9">
        <f t="shared" si="322"/>
        <v>2</v>
      </c>
    </row>
    <row r="1511" spans="1:78" ht="15.5" x14ac:dyDescent="0.35">
      <c r="A1511"/>
      <c r="B1511"/>
      <c r="C1511"/>
      <c r="D1511"/>
      <c r="E1511"/>
      <c r="F1511"/>
      <c r="G1511"/>
      <c r="H1511"/>
      <c r="I1511"/>
      <c r="J1511"/>
      <c r="K1511"/>
      <c r="L1511"/>
      <c r="M1511"/>
      <c r="N1511"/>
      <c r="O1511"/>
      <c r="P1511"/>
      <c r="Q1511"/>
      <c r="R1511"/>
      <c r="S1511"/>
      <c r="T1511"/>
      <c r="U1511"/>
      <c r="V1511"/>
      <c r="W1511"/>
      <c r="X1511"/>
      <c r="Y1511"/>
      <c r="Z1511"/>
      <c r="AA1511"/>
      <c r="AB1511"/>
      <c r="AC1511"/>
      <c r="AD1511"/>
      <c r="AE1511"/>
      <c r="AF1511"/>
      <c r="AG1511"/>
      <c r="AH1511"/>
      <c r="AI1511"/>
      <c r="AJ1511"/>
      <c r="AK1511"/>
      <c r="AL1511"/>
      <c r="AM1511"/>
      <c r="AN1511"/>
      <c r="AO1511"/>
      <c r="AP1511"/>
      <c r="AQ1511"/>
      <c r="AR1511"/>
      <c r="AS1511"/>
      <c r="AT1511" s="12">
        <f>VLOOKUP($BR1511,Tables!$D$14:$I$27,2,FALSE)*W1511</f>
        <v>0</v>
      </c>
      <c r="AU1511" s="12">
        <f>VLOOKUP($BR1511,Tables!$D$14:$I$24,3,FALSE)</f>
        <v>0</v>
      </c>
      <c r="AV1511" s="12">
        <f>VLOOKUP($BR1511,Tables!$D$14:$I$24,4,FALSE)*W1511</f>
        <v>0</v>
      </c>
      <c r="AW1511" s="12">
        <f>VLOOKUP($BR1511,Tables!$D$14:$I$24,5,FALSE)*W1511</f>
        <v>0</v>
      </c>
      <c r="AX1511">
        <f>IF(ISERROR(VLOOKUP(V1511,Tables!$A$2:$B$27,2,FALSE))=TRUE,0,VLOOKUP(V1511,Tables!$A$2:$B$27,2,FALSE))*VLOOKUP(BR1511,Tables!$D$14:$J$24,7,FALSE)</f>
        <v>0</v>
      </c>
      <c r="AY1511">
        <f>IF(ISERROR(VLOOKUP(BS1511,Tables!$A$2:$B$31,2,FALSE))=TRUE,0,VLOOKUP(BS1511,Tables!$A$2:$B$31,2,FALSE))</f>
        <v>0</v>
      </c>
      <c r="AZ1511" s="12">
        <f>VLOOKUP($BR1511,Tables!$D$14:$K$24,8,FALSE)</f>
        <v>0</v>
      </c>
      <c r="BA1511" s="12">
        <f>IF(OR(BR1511="T150",BR1511="HYBT150"),W1511*Tables!$L$23,0)</f>
        <v>0</v>
      </c>
      <c r="BB1511" s="12">
        <f>IF(OR(BR1511="T200",BR1511="HYBT200"),W1511*Tables!$E$24,0)</f>
        <v>0</v>
      </c>
      <c r="BC1511" s="14">
        <f t="shared" si="313"/>
        <v>0</v>
      </c>
      <c r="BD1511" s="55" t="str">
        <f t="shared" si="325"/>
        <v/>
      </c>
      <c r="BE1511" s="55" t="str">
        <f t="shared" si="325"/>
        <v/>
      </c>
      <c r="BF1511" s="55" t="str">
        <f t="shared" si="325"/>
        <v/>
      </c>
      <c r="BG1511" s="55" t="str">
        <f t="shared" si="325"/>
        <v/>
      </c>
      <c r="BH1511" s="55" t="str">
        <f t="shared" si="325"/>
        <v/>
      </c>
      <c r="BI1511" s="55" t="str">
        <f t="shared" si="325"/>
        <v/>
      </c>
      <c r="BJ1511" s="55" t="str">
        <f t="shared" si="325"/>
        <v/>
      </c>
      <c r="BK1511" s="55" t="str">
        <f t="shared" si="325"/>
        <v/>
      </c>
      <c r="BL1511" s="55" t="str">
        <f t="shared" si="325"/>
        <v/>
      </c>
      <c r="BM1511" s="55" t="str">
        <f t="shared" si="325"/>
        <v/>
      </c>
      <c r="BN1511" s="55" t="str">
        <f t="shared" si="325"/>
        <v/>
      </c>
      <c r="BO1511" s="55" t="str">
        <f t="shared" si="325"/>
        <v/>
      </c>
      <c r="BP1511" s="55" t="str">
        <f t="shared" si="325"/>
        <v/>
      </c>
      <c r="BQ1511" s="55" t="str">
        <f t="shared" si="325"/>
        <v/>
      </c>
      <c r="BR1511" s="1" t="str">
        <f t="shared" si="314"/>
        <v>Base</v>
      </c>
      <c r="BS1511" s="1" t="str">
        <f t="shared" si="315"/>
        <v/>
      </c>
      <c r="BT1511" s="3">
        <f t="shared" si="316"/>
        <v>1</v>
      </c>
      <c r="BU1511" s="11">
        <f t="shared" si="317"/>
        <v>-0.94</v>
      </c>
      <c r="BV1511" s="11">
        <f t="shared" si="318"/>
        <v>-0.88</v>
      </c>
      <c r="BW1511" s="11">
        <f t="shared" si="319"/>
        <v>0</v>
      </c>
      <c r="BX1511" s="9">
        <f t="shared" si="320"/>
        <v>-0.94</v>
      </c>
      <c r="BY1511" s="9">
        <f t="shared" si="321"/>
        <v>-0.88</v>
      </c>
      <c r="BZ1511" s="9">
        <f t="shared" si="322"/>
        <v>2</v>
      </c>
    </row>
    <row r="1512" spans="1:78" ht="15.5" x14ac:dyDescent="0.35">
      <c r="A1512"/>
      <c r="B1512"/>
      <c r="C1512"/>
      <c r="D1512"/>
      <c r="E1512"/>
      <c r="F1512"/>
      <c r="G1512"/>
      <c r="H1512"/>
      <c r="I1512"/>
      <c r="J1512"/>
      <c r="K1512"/>
      <c r="L1512"/>
      <c r="M1512"/>
      <c r="N1512"/>
      <c r="O1512"/>
      <c r="P1512"/>
      <c r="Q1512"/>
      <c r="R1512"/>
      <c r="S1512"/>
      <c r="T1512"/>
      <c r="U1512"/>
      <c r="V1512"/>
      <c r="W1512"/>
      <c r="X1512"/>
      <c r="Y1512"/>
      <c r="Z1512"/>
      <c r="AA1512"/>
      <c r="AB1512"/>
      <c r="AC1512"/>
      <c r="AD1512"/>
      <c r="AE1512"/>
      <c r="AF1512"/>
      <c r="AG1512"/>
      <c r="AH1512"/>
      <c r="AI1512"/>
      <c r="AJ1512"/>
      <c r="AK1512"/>
      <c r="AL1512"/>
      <c r="AM1512"/>
      <c r="AN1512"/>
      <c r="AO1512"/>
      <c r="AP1512"/>
      <c r="AQ1512"/>
      <c r="AR1512"/>
      <c r="AS1512"/>
      <c r="AT1512" s="12">
        <f>VLOOKUP($BR1512,Tables!$D$14:$I$27,2,FALSE)*W1512</f>
        <v>0</v>
      </c>
      <c r="AU1512" s="12">
        <f>VLOOKUP($BR1512,Tables!$D$14:$I$24,3,FALSE)</f>
        <v>0</v>
      </c>
      <c r="AV1512" s="12">
        <f>VLOOKUP($BR1512,Tables!$D$14:$I$24,4,FALSE)*W1512</f>
        <v>0</v>
      </c>
      <c r="AW1512" s="12">
        <f>VLOOKUP($BR1512,Tables!$D$14:$I$24,5,FALSE)*W1512</f>
        <v>0</v>
      </c>
      <c r="AX1512">
        <f>IF(ISERROR(VLOOKUP(V1512,Tables!$A$2:$B$27,2,FALSE))=TRUE,0,VLOOKUP(V1512,Tables!$A$2:$B$27,2,FALSE))*VLOOKUP(BR1512,Tables!$D$14:$J$24,7,FALSE)</f>
        <v>0</v>
      </c>
      <c r="AY1512">
        <f>IF(ISERROR(VLOOKUP(BS1512,Tables!$A$2:$B$31,2,FALSE))=TRUE,0,VLOOKUP(BS1512,Tables!$A$2:$B$31,2,FALSE))</f>
        <v>0</v>
      </c>
      <c r="AZ1512" s="12">
        <f>VLOOKUP($BR1512,Tables!$D$14:$K$24,8,FALSE)</f>
        <v>0</v>
      </c>
      <c r="BA1512" s="12">
        <f>IF(OR(BR1512="T150",BR1512="HYBT150"),W1512*Tables!$L$23,0)</f>
        <v>0</v>
      </c>
      <c r="BB1512" s="12">
        <f>IF(OR(BR1512="T200",BR1512="HYBT200"),W1512*Tables!$E$24,0)</f>
        <v>0</v>
      </c>
      <c r="BC1512" s="14">
        <f t="shared" si="313"/>
        <v>0</v>
      </c>
      <c r="BD1512" s="55" t="str">
        <f t="shared" si="325"/>
        <v/>
      </c>
      <c r="BE1512" s="55" t="str">
        <f t="shared" si="325"/>
        <v/>
      </c>
      <c r="BF1512" s="55" t="str">
        <f t="shared" si="325"/>
        <v/>
      </c>
      <c r="BG1512" s="55" t="str">
        <f t="shared" si="325"/>
        <v/>
      </c>
      <c r="BH1512" s="55" t="str">
        <f t="shared" si="325"/>
        <v/>
      </c>
      <c r="BI1512" s="55" t="str">
        <f t="shared" si="325"/>
        <v/>
      </c>
      <c r="BJ1512" s="55" t="str">
        <f t="shared" si="325"/>
        <v/>
      </c>
      <c r="BK1512" s="55" t="str">
        <f t="shared" si="325"/>
        <v/>
      </c>
      <c r="BL1512" s="55" t="str">
        <f t="shared" si="325"/>
        <v/>
      </c>
      <c r="BM1512" s="55" t="str">
        <f t="shared" si="325"/>
        <v/>
      </c>
      <c r="BN1512" s="55" t="str">
        <f t="shared" si="325"/>
        <v/>
      </c>
      <c r="BO1512" s="55" t="str">
        <f t="shared" si="325"/>
        <v/>
      </c>
      <c r="BP1512" s="55" t="str">
        <f t="shared" si="325"/>
        <v/>
      </c>
      <c r="BQ1512" s="55" t="str">
        <f t="shared" si="325"/>
        <v/>
      </c>
      <c r="BR1512" s="1" t="str">
        <f t="shared" si="314"/>
        <v>Base</v>
      </c>
      <c r="BS1512" s="1" t="str">
        <f t="shared" si="315"/>
        <v/>
      </c>
      <c r="BT1512" s="3">
        <f t="shared" si="316"/>
        <v>1</v>
      </c>
      <c r="BU1512" s="11">
        <f t="shared" si="317"/>
        <v>-0.94</v>
      </c>
      <c r="BV1512" s="11">
        <f t="shared" si="318"/>
        <v>-0.88</v>
      </c>
      <c r="BW1512" s="11">
        <f t="shared" si="319"/>
        <v>0</v>
      </c>
      <c r="BX1512" s="9">
        <f t="shared" si="320"/>
        <v>-0.94</v>
      </c>
      <c r="BY1512" s="9">
        <f t="shared" si="321"/>
        <v>-0.88</v>
      </c>
      <c r="BZ1512" s="9">
        <f t="shared" si="322"/>
        <v>2</v>
      </c>
    </row>
    <row r="1513" spans="1:78" ht="15.5" x14ac:dyDescent="0.35">
      <c r="A1513"/>
      <c r="B1513"/>
      <c r="C1513"/>
      <c r="D1513"/>
      <c r="E1513"/>
      <c r="F1513"/>
      <c r="G1513"/>
      <c r="H1513"/>
      <c r="I1513"/>
      <c r="J1513"/>
      <c r="K1513"/>
      <c r="L1513"/>
      <c r="M1513"/>
      <c r="N1513"/>
      <c r="O1513"/>
      <c r="P1513"/>
      <c r="Q1513"/>
      <c r="R1513"/>
      <c r="S1513"/>
      <c r="T1513"/>
      <c r="U1513"/>
      <c r="V1513"/>
      <c r="W1513"/>
      <c r="X1513"/>
      <c r="Y1513"/>
      <c r="Z1513"/>
      <c r="AA1513"/>
      <c r="AB1513"/>
      <c r="AC1513"/>
      <c r="AD1513"/>
      <c r="AE1513"/>
      <c r="AF1513"/>
      <c r="AG1513"/>
      <c r="AH1513"/>
      <c r="AI1513"/>
      <c r="AJ1513"/>
      <c r="AK1513"/>
      <c r="AL1513"/>
      <c r="AM1513"/>
      <c r="AN1513"/>
      <c r="AO1513"/>
      <c r="AP1513"/>
      <c r="AQ1513"/>
      <c r="AR1513"/>
      <c r="AS1513"/>
      <c r="AT1513" s="12">
        <f>VLOOKUP($BR1513,Tables!$D$14:$I$27,2,FALSE)*W1513</f>
        <v>0</v>
      </c>
      <c r="AU1513" s="12">
        <f>VLOOKUP($BR1513,Tables!$D$14:$I$24,3,FALSE)</f>
        <v>0</v>
      </c>
      <c r="AV1513" s="12">
        <f>VLOOKUP($BR1513,Tables!$D$14:$I$24,4,FALSE)*W1513</f>
        <v>0</v>
      </c>
      <c r="AW1513" s="12">
        <f>VLOOKUP($BR1513,Tables!$D$14:$I$24,5,FALSE)*W1513</f>
        <v>0</v>
      </c>
      <c r="AX1513">
        <f>IF(ISERROR(VLOOKUP(V1513,Tables!$A$2:$B$27,2,FALSE))=TRUE,0,VLOOKUP(V1513,Tables!$A$2:$B$27,2,FALSE))*VLOOKUP(BR1513,Tables!$D$14:$J$24,7,FALSE)</f>
        <v>0</v>
      </c>
      <c r="AY1513">
        <f>IF(ISERROR(VLOOKUP(BS1513,Tables!$A$2:$B$31,2,FALSE))=TRUE,0,VLOOKUP(BS1513,Tables!$A$2:$B$31,2,FALSE))</f>
        <v>0</v>
      </c>
      <c r="AZ1513" s="12">
        <f>VLOOKUP($BR1513,Tables!$D$14:$K$24,8,FALSE)</f>
        <v>0</v>
      </c>
      <c r="BA1513" s="12">
        <f>IF(OR(BR1513="T150",BR1513="HYBT150"),W1513*Tables!$L$23,0)</f>
        <v>0</v>
      </c>
      <c r="BB1513" s="12">
        <f>IF(OR(BR1513="T200",BR1513="HYBT200"),W1513*Tables!$E$24,0)</f>
        <v>0</v>
      </c>
      <c r="BC1513" s="14">
        <f t="shared" si="313"/>
        <v>0</v>
      </c>
      <c r="BD1513" s="55" t="str">
        <f t="shared" si="325"/>
        <v/>
      </c>
      <c r="BE1513" s="55" t="str">
        <f t="shared" si="325"/>
        <v/>
      </c>
      <c r="BF1513" s="55" t="str">
        <f t="shared" si="325"/>
        <v/>
      </c>
      <c r="BG1513" s="55" t="str">
        <f t="shared" si="325"/>
        <v/>
      </c>
      <c r="BH1513" s="55" t="str">
        <f t="shared" si="325"/>
        <v/>
      </c>
      <c r="BI1513" s="55" t="str">
        <f t="shared" si="325"/>
        <v/>
      </c>
      <c r="BJ1513" s="55" t="str">
        <f t="shared" si="325"/>
        <v/>
      </c>
      <c r="BK1513" s="55" t="str">
        <f t="shared" si="325"/>
        <v/>
      </c>
      <c r="BL1513" s="55" t="str">
        <f t="shared" si="325"/>
        <v/>
      </c>
      <c r="BM1513" s="55" t="str">
        <f t="shared" si="325"/>
        <v/>
      </c>
      <c r="BN1513" s="55" t="str">
        <f t="shared" si="325"/>
        <v/>
      </c>
      <c r="BO1513" s="55" t="str">
        <f t="shared" si="325"/>
        <v/>
      </c>
      <c r="BP1513" s="55" t="str">
        <f t="shared" si="325"/>
        <v/>
      </c>
      <c r="BQ1513" s="55" t="str">
        <f t="shared" si="325"/>
        <v/>
      </c>
      <c r="BR1513" s="1" t="str">
        <f t="shared" si="314"/>
        <v>Base</v>
      </c>
      <c r="BS1513" s="1" t="str">
        <f t="shared" si="315"/>
        <v/>
      </c>
      <c r="BT1513" s="3">
        <f t="shared" si="316"/>
        <v>1</v>
      </c>
      <c r="BU1513" s="11">
        <f t="shared" si="317"/>
        <v>-0.94</v>
      </c>
      <c r="BV1513" s="11">
        <f t="shared" si="318"/>
        <v>-0.88</v>
      </c>
      <c r="BW1513" s="11">
        <f t="shared" si="319"/>
        <v>0</v>
      </c>
      <c r="BX1513" s="9">
        <f t="shared" si="320"/>
        <v>-0.94</v>
      </c>
      <c r="BY1513" s="9">
        <f t="shared" si="321"/>
        <v>-0.88</v>
      </c>
      <c r="BZ1513" s="9">
        <f t="shared" si="322"/>
        <v>2</v>
      </c>
    </row>
    <row r="1514" spans="1:78" ht="15.5" x14ac:dyDescent="0.35">
      <c r="A1514"/>
      <c r="B1514"/>
      <c r="C1514"/>
      <c r="D1514"/>
      <c r="E1514"/>
      <c r="F1514"/>
      <c r="G1514"/>
      <c r="H1514"/>
      <c r="I1514"/>
      <c r="J1514"/>
      <c r="K1514"/>
      <c r="L1514"/>
      <c r="M1514"/>
      <c r="N1514"/>
      <c r="O1514"/>
      <c r="P1514"/>
      <c r="Q1514"/>
      <c r="R1514"/>
      <c r="S1514"/>
      <c r="T1514"/>
      <c r="U1514"/>
      <c r="V1514"/>
      <c r="W1514"/>
      <c r="X1514"/>
      <c r="Y1514"/>
      <c r="Z1514"/>
      <c r="AA1514"/>
      <c r="AB1514"/>
      <c r="AC1514"/>
      <c r="AD1514"/>
      <c r="AE1514"/>
      <c r="AF1514"/>
      <c r="AG1514"/>
      <c r="AH1514"/>
      <c r="AI1514"/>
      <c r="AJ1514"/>
      <c r="AK1514"/>
      <c r="AL1514"/>
      <c r="AM1514"/>
      <c r="AN1514"/>
      <c r="AO1514"/>
      <c r="AP1514"/>
      <c r="AQ1514"/>
      <c r="AR1514"/>
      <c r="AS1514"/>
      <c r="AT1514" s="12">
        <f>VLOOKUP($BR1514,Tables!$D$14:$I$27,2,FALSE)*W1514</f>
        <v>0</v>
      </c>
      <c r="AU1514" s="12">
        <f>VLOOKUP($BR1514,Tables!$D$14:$I$24,3,FALSE)</f>
        <v>0</v>
      </c>
      <c r="AV1514" s="12">
        <f>VLOOKUP($BR1514,Tables!$D$14:$I$24,4,FALSE)*W1514</f>
        <v>0</v>
      </c>
      <c r="AW1514" s="12">
        <f>VLOOKUP($BR1514,Tables!$D$14:$I$24,5,FALSE)*W1514</f>
        <v>0</v>
      </c>
      <c r="AX1514">
        <f>IF(ISERROR(VLOOKUP(V1514,Tables!$A$2:$B$27,2,FALSE))=TRUE,0,VLOOKUP(V1514,Tables!$A$2:$B$27,2,FALSE))*VLOOKUP(BR1514,Tables!$D$14:$J$24,7,FALSE)</f>
        <v>0</v>
      </c>
      <c r="AY1514">
        <f>IF(ISERROR(VLOOKUP(BS1514,Tables!$A$2:$B$31,2,FALSE))=TRUE,0,VLOOKUP(BS1514,Tables!$A$2:$B$31,2,FALSE))</f>
        <v>0</v>
      </c>
      <c r="AZ1514" s="12">
        <f>VLOOKUP($BR1514,Tables!$D$14:$K$24,8,FALSE)</f>
        <v>0</v>
      </c>
      <c r="BA1514" s="12">
        <f>IF(OR(BR1514="T150",BR1514="HYBT150"),W1514*Tables!$L$23,0)</f>
        <v>0</v>
      </c>
      <c r="BB1514" s="12">
        <f>IF(OR(BR1514="T200",BR1514="HYBT200"),W1514*Tables!$E$24,0)</f>
        <v>0</v>
      </c>
      <c r="BC1514" s="14">
        <f t="shared" si="313"/>
        <v>0</v>
      </c>
      <c r="BD1514" s="55" t="str">
        <f t="shared" si="325"/>
        <v/>
      </c>
      <c r="BE1514" s="55" t="str">
        <f t="shared" si="325"/>
        <v/>
      </c>
      <c r="BF1514" s="55" t="str">
        <f t="shared" si="325"/>
        <v/>
      </c>
      <c r="BG1514" s="55" t="str">
        <f t="shared" si="325"/>
        <v/>
      </c>
      <c r="BH1514" s="55" t="str">
        <f t="shared" si="325"/>
        <v/>
      </c>
      <c r="BI1514" s="55" t="str">
        <f t="shared" si="325"/>
        <v/>
      </c>
      <c r="BJ1514" s="55" t="str">
        <f t="shared" si="325"/>
        <v/>
      </c>
      <c r="BK1514" s="55" t="str">
        <f t="shared" si="325"/>
        <v/>
      </c>
      <c r="BL1514" s="55" t="str">
        <f t="shared" si="325"/>
        <v/>
      </c>
      <c r="BM1514" s="55" t="str">
        <f t="shared" si="325"/>
        <v/>
      </c>
      <c r="BN1514" s="55" t="str">
        <f t="shared" si="325"/>
        <v/>
      </c>
      <c r="BO1514" s="55" t="str">
        <f t="shared" si="325"/>
        <v/>
      </c>
      <c r="BP1514" s="55" t="str">
        <f t="shared" si="325"/>
        <v/>
      </c>
      <c r="BQ1514" s="55" t="str">
        <f t="shared" si="325"/>
        <v/>
      </c>
      <c r="BR1514" s="1" t="str">
        <f t="shared" si="314"/>
        <v>Base</v>
      </c>
      <c r="BS1514" s="1" t="str">
        <f t="shared" si="315"/>
        <v/>
      </c>
      <c r="BT1514" s="3">
        <f t="shared" si="316"/>
        <v>1</v>
      </c>
      <c r="BU1514" s="11">
        <f t="shared" si="317"/>
        <v>-0.94</v>
      </c>
      <c r="BV1514" s="11">
        <f t="shared" si="318"/>
        <v>-0.88</v>
      </c>
      <c r="BW1514" s="11">
        <f t="shared" si="319"/>
        <v>0</v>
      </c>
      <c r="BX1514" s="9">
        <f t="shared" si="320"/>
        <v>-0.94</v>
      </c>
      <c r="BY1514" s="9">
        <f t="shared" si="321"/>
        <v>-0.88</v>
      </c>
      <c r="BZ1514" s="9">
        <f t="shared" si="322"/>
        <v>2</v>
      </c>
    </row>
    <row r="1515" spans="1:78" ht="15.5" x14ac:dyDescent="0.35">
      <c r="A1515"/>
      <c r="B1515"/>
      <c r="C1515"/>
      <c r="D1515"/>
      <c r="E1515"/>
      <c r="F1515"/>
      <c r="G1515"/>
      <c r="H1515"/>
      <c r="I1515"/>
      <c r="J1515"/>
      <c r="K1515"/>
      <c r="L1515"/>
      <c r="M1515"/>
      <c r="N1515"/>
      <c r="O1515"/>
      <c r="P1515"/>
      <c r="Q1515"/>
      <c r="R1515"/>
      <c r="S1515"/>
      <c r="T1515"/>
      <c r="U1515"/>
      <c r="V1515"/>
      <c r="W1515"/>
      <c r="X1515"/>
      <c r="Y1515"/>
      <c r="Z1515"/>
      <c r="AA1515"/>
      <c r="AB1515"/>
      <c r="AC1515"/>
      <c r="AD1515"/>
      <c r="AE1515"/>
      <c r="AF1515"/>
      <c r="AG1515"/>
      <c r="AH1515"/>
      <c r="AI1515"/>
      <c r="AJ1515"/>
      <c r="AK1515"/>
      <c r="AL1515"/>
      <c r="AM1515"/>
      <c r="AN1515"/>
      <c r="AO1515"/>
      <c r="AP1515"/>
      <c r="AQ1515"/>
      <c r="AR1515"/>
      <c r="AS1515"/>
      <c r="AT1515" s="12">
        <f>VLOOKUP($BR1515,Tables!$D$14:$I$27,2,FALSE)*W1515</f>
        <v>0</v>
      </c>
      <c r="AU1515" s="12">
        <f>VLOOKUP($BR1515,Tables!$D$14:$I$24,3,FALSE)</f>
        <v>0</v>
      </c>
      <c r="AV1515" s="12">
        <f>VLOOKUP($BR1515,Tables!$D$14:$I$24,4,FALSE)*W1515</f>
        <v>0</v>
      </c>
      <c r="AW1515" s="12">
        <f>VLOOKUP($BR1515,Tables!$D$14:$I$24,5,FALSE)*W1515</f>
        <v>0</v>
      </c>
      <c r="AX1515">
        <f>IF(ISERROR(VLOOKUP(V1515,Tables!$A$2:$B$27,2,FALSE))=TRUE,0,VLOOKUP(V1515,Tables!$A$2:$B$27,2,FALSE))*VLOOKUP(BR1515,Tables!$D$14:$J$24,7,FALSE)</f>
        <v>0</v>
      </c>
      <c r="AY1515">
        <f>IF(ISERROR(VLOOKUP(BS1515,Tables!$A$2:$B$31,2,FALSE))=TRUE,0,VLOOKUP(BS1515,Tables!$A$2:$B$31,2,FALSE))</f>
        <v>0</v>
      </c>
      <c r="AZ1515" s="12">
        <f>VLOOKUP($BR1515,Tables!$D$14:$K$24,8,FALSE)</f>
        <v>0</v>
      </c>
      <c r="BA1515" s="12">
        <f>IF(OR(BR1515="T150",BR1515="HYBT150"),W1515*Tables!$L$23,0)</f>
        <v>0</v>
      </c>
      <c r="BB1515" s="12">
        <f>IF(OR(BR1515="T200",BR1515="HYBT200"),W1515*Tables!$E$24,0)</f>
        <v>0</v>
      </c>
      <c r="BC1515" s="14">
        <f t="shared" si="313"/>
        <v>0</v>
      </c>
      <c r="BD1515" s="55" t="str">
        <f t="shared" si="325"/>
        <v/>
      </c>
      <c r="BE1515" s="55" t="str">
        <f t="shared" si="325"/>
        <v/>
      </c>
      <c r="BF1515" s="55" t="str">
        <f t="shared" si="325"/>
        <v/>
      </c>
      <c r="BG1515" s="55" t="str">
        <f t="shared" si="325"/>
        <v/>
      </c>
      <c r="BH1515" s="55" t="str">
        <f t="shared" si="325"/>
        <v/>
      </c>
      <c r="BI1515" s="55" t="str">
        <f t="shared" si="325"/>
        <v/>
      </c>
      <c r="BJ1515" s="55" t="str">
        <f t="shared" si="325"/>
        <v/>
      </c>
      <c r="BK1515" s="55" t="str">
        <f t="shared" si="325"/>
        <v/>
      </c>
      <c r="BL1515" s="55" t="str">
        <f t="shared" si="325"/>
        <v/>
      </c>
      <c r="BM1515" s="55" t="str">
        <f t="shared" si="325"/>
        <v/>
      </c>
      <c r="BN1515" s="55" t="str">
        <f t="shared" si="325"/>
        <v/>
      </c>
      <c r="BO1515" s="55" t="str">
        <f t="shared" si="325"/>
        <v/>
      </c>
      <c r="BP1515" s="55" t="str">
        <f t="shared" si="325"/>
        <v/>
      </c>
      <c r="BQ1515" s="55" t="str">
        <f t="shared" si="325"/>
        <v/>
      </c>
      <c r="BR1515" s="1" t="str">
        <f t="shared" si="314"/>
        <v>Base</v>
      </c>
      <c r="BS1515" s="1" t="str">
        <f t="shared" si="315"/>
        <v/>
      </c>
      <c r="BT1515" s="3">
        <f t="shared" si="316"/>
        <v>1</v>
      </c>
      <c r="BU1515" s="11">
        <f t="shared" si="317"/>
        <v>-0.94</v>
      </c>
      <c r="BV1515" s="11">
        <f t="shared" si="318"/>
        <v>-0.88</v>
      </c>
      <c r="BW1515" s="11">
        <f t="shared" si="319"/>
        <v>0</v>
      </c>
      <c r="BX1515" s="9">
        <f t="shared" si="320"/>
        <v>-0.94</v>
      </c>
      <c r="BY1515" s="9">
        <f t="shared" si="321"/>
        <v>-0.88</v>
      </c>
      <c r="BZ1515" s="9">
        <f t="shared" si="322"/>
        <v>2</v>
      </c>
    </row>
    <row r="1516" spans="1:78" ht="15.5" x14ac:dyDescent="0.35">
      <c r="A1516"/>
      <c r="B1516"/>
      <c r="C1516"/>
      <c r="D1516"/>
      <c r="E1516"/>
      <c r="F1516"/>
      <c r="G1516"/>
      <c r="H1516"/>
      <c r="I1516"/>
      <c r="J1516"/>
      <c r="K1516"/>
      <c r="L1516"/>
      <c r="M1516"/>
      <c r="N1516"/>
      <c r="O1516"/>
      <c r="P1516"/>
      <c r="Q1516"/>
      <c r="R1516"/>
      <c r="S1516"/>
      <c r="T1516"/>
      <c r="U1516"/>
      <c r="V1516"/>
      <c r="W1516"/>
      <c r="X1516"/>
      <c r="Y1516"/>
      <c r="Z1516"/>
      <c r="AA1516"/>
      <c r="AB1516"/>
      <c r="AC1516"/>
      <c r="AD1516"/>
      <c r="AE1516"/>
      <c r="AF1516"/>
      <c r="AG1516"/>
      <c r="AH1516"/>
      <c r="AI1516"/>
      <c r="AJ1516"/>
      <c r="AK1516"/>
      <c r="AL1516"/>
      <c r="AM1516"/>
      <c r="AN1516"/>
      <c r="AO1516"/>
      <c r="AP1516"/>
      <c r="AQ1516"/>
      <c r="AR1516"/>
      <c r="AS1516"/>
      <c r="AT1516" s="12">
        <f>VLOOKUP($BR1516,Tables!$D$14:$I$27,2,FALSE)*W1516</f>
        <v>0</v>
      </c>
      <c r="AU1516" s="12">
        <f>VLOOKUP($BR1516,Tables!$D$14:$I$24,3,FALSE)</f>
        <v>0</v>
      </c>
      <c r="AV1516" s="12">
        <f>VLOOKUP($BR1516,Tables!$D$14:$I$24,4,FALSE)*W1516</f>
        <v>0</v>
      </c>
      <c r="AW1516" s="12">
        <f>VLOOKUP($BR1516,Tables!$D$14:$I$24,5,FALSE)*W1516</f>
        <v>0</v>
      </c>
      <c r="AX1516">
        <f>IF(ISERROR(VLOOKUP(V1516,Tables!$A$2:$B$27,2,FALSE))=TRUE,0,VLOOKUP(V1516,Tables!$A$2:$B$27,2,FALSE))*VLOOKUP(BR1516,Tables!$D$14:$J$24,7,FALSE)</f>
        <v>0</v>
      </c>
      <c r="AY1516">
        <f>IF(ISERROR(VLOOKUP(BS1516,Tables!$A$2:$B$31,2,FALSE))=TRUE,0,VLOOKUP(BS1516,Tables!$A$2:$B$31,2,FALSE))</f>
        <v>0</v>
      </c>
      <c r="AZ1516" s="12">
        <f>VLOOKUP($BR1516,Tables!$D$14:$K$24,8,FALSE)</f>
        <v>0</v>
      </c>
      <c r="BA1516" s="12">
        <f>IF(OR(BR1516="T150",BR1516="HYBT150"),W1516*Tables!$L$23,0)</f>
        <v>0</v>
      </c>
      <c r="BB1516" s="12">
        <f>IF(OR(BR1516="T200",BR1516="HYBT200"),W1516*Tables!$E$24,0)</f>
        <v>0</v>
      </c>
      <c r="BC1516" s="14">
        <f t="shared" si="313"/>
        <v>0</v>
      </c>
      <c r="BD1516" s="55" t="str">
        <f t="shared" si="325"/>
        <v/>
      </c>
      <c r="BE1516" s="55" t="str">
        <f t="shared" si="325"/>
        <v/>
      </c>
      <c r="BF1516" s="55" t="str">
        <f t="shared" si="325"/>
        <v/>
      </c>
      <c r="BG1516" s="55" t="str">
        <f t="shared" si="325"/>
        <v/>
      </c>
      <c r="BH1516" s="55" t="str">
        <f t="shared" si="325"/>
        <v/>
      </c>
      <c r="BI1516" s="55" t="str">
        <f t="shared" si="325"/>
        <v/>
      </c>
      <c r="BJ1516" s="55" t="str">
        <f t="shared" si="325"/>
        <v/>
      </c>
      <c r="BK1516" s="55" t="str">
        <f t="shared" si="325"/>
        <v/>
      </c>
      <c r="BL1516" s="55" t="str">
        <f t="shared" si="325"/>
        <v/>
      </c>
      <c r="BM1516" s="55" t="str">
        <f t="shared" si="325"/>
        <v/>
      </c>
      <c r="BN1516" s="55" t="str">
        <f t="shared" si="325"/>
        <v/>
      </c>
      <c r="BO1516" s="55" t="str">
        <f t="shared" si="325"/>
        <v/>
      </c>
      <c r="BP1516" s="55" t="str">
        <f t="shared" si="325"/>
        <v/>
      </c>
      <c r="BQ1516" s="55" t="str">
        <f t="shared" si="325"/>
        <v/>
      </c>
      <c r="BR1516" s="1" t="str">
        <f t="shared" si="314"/>
        <v>Base</v>
      </c>
      <c r="BS1516" s="1" t="str">
        <f t="shared" si="315"/>
        <v/>
      </c>
      <c r="BT1516" s="3">
        <f t="shared" si="316"/>
        <v>1</v>
      </c>
      <c r="BU1516" s="11">
        <f t="shared" si="317"/>
        <v>-0.94</v>
      </c>
      <c r="BV1516" s="11">
        <f t="shared" si="318"/>
        <v>-0.88</v>
      </c>
      <c r="BW1516" s="11">
        <f t="shared" si="319"/>
        <v>0</v>
      </c>
      <c r="BX1516" s="9">
        <f t="shared" si="320"/>
        <v>-0.94</v>
      </c>
      <c r="BY1516" s="9">
        <f t="shared" si="321"/>
        <v>-0.88</v>
      </c>
      <c r="BZ1516" s="9">
        <f t="shared" si="322"/>
        <v>2</v>
      </c>
    </row>
    <row r="1517" spans="1:78" ht="15.5" x14ac:dyDescent="0.35">
      <c r="A1517"/>
      <c r="B1517"/>
      <c r="C1517"/>
      <c r="D1517"/>
      <c r="E1517"/>
      <c r="F1517"/>
      <c r="G1517"/>
      <c r="H1517"/>
      <c r="I1517"/>
      <c r="J1517"/>
      <c r="K1517"/>
      <c r="L1517"/>
      <c r="M1517"/>
      <c r="N1517"/>
      <c r="O1517"/>
      <c r="P1517"/>
      <c r="Q1517"/>
      <c r="R1517"/>
      <c r="S1517"/>
      <c r="T1517"/>
      <c r="U1517"/>
      <c r="V1517"/>
      <c r="W1517"/>
      <c r="X1517"/>
      <c r="Y1517"/>
      <c r="Z1517"/>
      <c r="AA1517"/>
      <c r="AB1517"/>
      <c r="AC1517"/>
      <c r="AD1517"/>
      <c r="AE1517"/>
      <c r="AF1517"/>
      <c r="AG1517"/>
      <c r="AH1517"/>
      <c r="AI1517"/>
      <c r="AJ1517"/>
      <c r="AK1517"/>
      <c r="AL1517"/>
      <c r="AM1517"/>
      <c r="AN1517"/>
      <c r="AO1517"/>
      <c r="AP1517"/>
      <c r="AQ1517"/>
      <c r="AR1517"/>
      <c r="AS1517"/>
      <c r="AT1517" s="12">
        <f>VLOOKUP($BR1517,Tables!$D$14:$I$27,2,FALSE)*W1517</f>
        <v>0</v>
      </c>
      <c r="AU1517" s="12">
        <f>VLOOKUP($BR1517,Tables!$D$14:$I$24,3,FALSE)</f>
        <v>0</v>
      </c>
      <c r="AV1517" s="12">
        <f>VLOOKUP($BR1517,Tables!$D$14:$I$24,4,FALSE)*W1517</f>
        <v>0</v>
      </c>
      <c r="AW1517" s="12">
        <f>VLOOKUP($BR1517,Tables!$D$14:$I$24,5,FALSE)*W1517</f>
        <v>0</v>
      </c>
      <c r="AX1517">
        <f>IF(ISERROR(VLOOKUP(V1517,Tables!$A$2:$B$27,2,FALSE))=TRUE,0,VLOOKUP(V1517,Tables!$A$2:$B$27,2,FALSE))*VLOOKUP(BR1517,Tables!$D$14:$J$24,7,FALSE)</f>
        <v>0</v>
      </c>
      <c r="AY1517">
        <f>IF(ISERROR(VLOOKUP(BS1517,Tables!$A$2:$B$31,2,FALSE))=TRUE,0,VLOOKUP(BS1517,Tables!$A$2:$B$31,2,FALSE))</f>
        <v>0</v>
      </c>
      <c r="AZ1517" s="12">
        <f>VLOOKUP($BR1517,Tables!$D$14:$K$24,8,FALSE)</f>
        <v>0</v>
      </c>
      <c r="BA1517" s="12">
        <f>IF(OR(BR1517="T150",BR1517="HYBT150"),W1517*Tables!$L$23,0)</f>
        <v>0</v>
      </c>
      <c r="BB1517" s="12">
        <f>IF(OR(BR1517="T200",BR1517="HYBT200"),W1517*Tables!$E$24,0)</f>
        <v>0</v>
      </c>
      <c r="BC1517" s="14">
        <f t="shared" si="313"/>
        <v>0</v>
      </c>
      <c r="BD1517" s="55" t="str">
        <f t="shared" si="325"/>
        <v/>
      </c>
      <c r="BE1517" s="55" t="str">
        <f t="shared" si="325"/>
        <v/>
      </c>
      <c r="BF1517" s="55" t="str">
        <f t="shared" si="325"/>
        <v/>
      </c>
      <c r="BG1517" s="55" t="str">
        <f t="shared" si="325"/>
        <v/>
      </c>
      <c r="BH1517" s="55" t="str">
        <f t="shared" si="325"/>
        <v/>
      </c>
      <c r="BI1517" s="55" t="str">
        <f t="shared" si="325"/>
        <v/>
      </c>
      <c r="BJ1517" s="55" t="str">
        <f t="shared" si="325"/>
        <v/>
      </c>
      <c r="BK1517" s="55" t="str">
        <f t="shared" si="325"/>
        <v/>
      </c>
      <c r="BL1517" s="55" t="str">
        <f t="shared" si="325"/>
        <v/>
      </c>
      <c r="BM1517" s="55" t="str">
        <f t="shared" si="325"/>
        <v/>
      </c>
      <c r="BN1517" s="55" t="str">
        <f t="shared" si="325"/>
        <v/>
      </c>
      <c r="BO1517" s="55" t="str">
        <f t="shared" si="325"/>
        <v/>
      </c>
      <c r="BP1517" s="55" t="str">
        <f t="shared" si="325"/>
        <v/>
      </c>
      <c r="BQ1517" s="55" t="str">
        <f t="shared" si="325"/>
        <v/>
      </c>
      <c r="BR1517" s="1" t="str">
        <f t="shared" si="314"/>
        <v>Base</v>
      </c>
      <c r="BS1517" s="1" t="str">
        <f t="shared" si="315"/>
        <v/>
      </c>
      <c r="BT1517" s="3">
        <f t="shared" si="316"/>
        <v>1</v>
      </c>
      <c r="BU1517" s="11">
        <f t="shared" si="317"/>
        <v>-0.94</v>
      </c>
      <c r="BV1517" s="11">
        <f t="shared" si="318"/>
        <v>-0.88</v>
      </c>
      <c r="BW1517" s="11">
        <f t="shared" si="319"/>
        <v>0</v>
      </c>
      <c r="BX1517" s="9">
        <f t="shared" si="320"/>
        <v>-0.94</v>
      </c>
      <c r="BY1517" s="9">
        <f t="shared" si="321"/>
        <v>-0.88</v>
      </c>
      <c r="BZ1517" s="9">
        <f t="shared" si="322"/>
        <v>2</v>
      </c>
    </row>
    <row r="1518" spans="1:78" ht="15.5" x14ac:dyDescent="0.35">
      <c r="A1518"/>
      <c r="B1518"/>
      <c r="C1518"/>
      <c r="D1518"/>
      <c r="E1518"/>
      <c r="F1518"/>
      <c r="G1518"/>
      <c r="H1518"/>
      <c r="I1518"/>
      <c r="J1518"/>
      <c r="K1518"/>
      <c r="L1518"/>
      <c r="M1518"/>
      <c r="N1518"/>
      <c r="O1518"/>
      <c r="P1518"/>
      <c r="Q1518"/>
      <c r="R1518"/>
      <c r="S1518"/>
      <c r="T1518"/>
      <c r="U1518"/>
      <c r="V1518"/>
      <c r="W1518"/>
      <c r="X1518"/>
      <c r="Y1518"/>
      <c r="Z1518"/>
      <c r="AA1518"/>
      <c r="AB1518"/>
      <c r="AC1518"/>
      <c r="AD1518"/>
      <c r="AE1518"/>
      <c r="AF1518"/>
      <c r="AG1518"/>
      <c r="AH1518"/>
      <c r="AI1518"/>
      <c r="AJ1518"/>
      <c r="AK1518"/>
      <c r="AL1518"/>
      <c r="AM1518"/>
      <c r="AN1518"/>
      <c r="AO1518"/>
      <c r="AP1518"/>
      <c r="AQ1518"/>
      <c r="AR1518"/>
      <c r="AS1518"/>
      <c r="AT1518" s="12">
        <f>VLOOKUP($BR1518,Tables!$D$14:$I$27,2,FALSE)*W1518</f>
        <v>0</v>
      </c>
      <c r="AU1518" s="12">
        <f>VLOOKUP($BR1518,Tables!$D$14:$I$24,3,FALSE)</f>
        <v>0</v>
      </c>
      <c r="AV1518" s="12">
        <f>VLOOKUP($BR1518,Tables!$D$14:$I$24,4,FALSE)*W1518</f>
        <v>0</v>
      </c>
      <c r="AW1518" s="12">
        <f>VLOOKUP($BR1518,Tables!$D$14:$I$24,5,FALSE)*W1518</f>
        <v>0</v>
      </c>
      <c r="AX1518">
        <f>IF(ISERROR(VLOOKUP(V1518,Tables!$A$2:$B$27,2,FALSE))=TRUE,0,VLOOKUP(V1518,Tables!$A$2:$B$27,2,FALSE))*VLOOKUP(BR1518,Tables!$D$14:$J$24,7,FALSE)</f>
        <v>0</v>
      </c>
      <c r="AY1518">
        <f>IF(ISERROR(VLOOKUP(BS1518,Tables!$A$2:$B$31,2,FALSE))=TRUE,0,VLOOKUP(BS1518,Tables!$A$2:$B$31,2,FALSE))</f>
        <v>0</v>
      </c>
      <c r="AZ1518" s="12">
        <f>VLOOKUP($BR1518,Tables!$D$14:$K$24,8,FALSE)</f>
        <v>0</v>
      </c>
      <c r="BA1518" s="12">
        <f>IF(OR(BR1518="T150",BR1518="HYBT150"),W1518*Tables!$L$23,0)</f>
        <v>0</v>
      </c>
      <c r="BB1518" s="12">
        <f>IF(OR(BR1518="T200",BR1518="HYBT200"),W1518*Tables!$E$24,0)</f>
        <v>0</v>
      </c>
      <c r="BC1518" s="14">
        <f t="shared" si="313"/>
        <v>0</v>
      </c>
      <c r="BD1518" s="55" t="str">
        <f t="shared" si="325"/>
        <v/>
      </c>
      <c r="BE1518" s="55" t="str">
        <f t="shared" si="325"/>
        <v/>
      </c>
      <c r="BF1518" s="55" t="str">
        <f t="shared" si="325"/>
        <v/>
      </c>
      <c r="BG1518" s="55" t="str">
        <f t="shared" si="325"/>
        <v/>
      </c>
      <c r="BH1518" s="55" t="str">
        <f t="shared" si="325"/>
        <v/>
      </c>
      <c r="BI1518" s="55" t="str">
        <f t="shared" si="325"/>
        <v/>
      </c>
      <c r="BJ1518" s="55" t="str">
        <f t="shared" si="325"/>
        <v/>
      </c>
      <c r="BK1518" s="55" t="str">
        <f t="shared" si="325"/>
        <v/>
      </c>
      <c r="BL1518" s="55" t="str">
        <f t="shared" si="325"/>
        <v/>
      </c>
      <c r="BM1518" s="55" t="str">
        <f t="shared" si="325"/>
        <v/>
      </c>
      <c r="BN1518" s="55" t="str">
        <f t="shared" si="325"/>
        <v/>
      </c>
      <c r="BO1518" s="55" t="str">
        <f t="shared" si="325"/>
        <v/>
      </c>
      <c r="BP1518" s="55" t="str">
        <f t="shared" si="325"/>
        <v/>
      </c>
      <c r="BQ1518" s="55" t="str">
        <f t="shared" si="325"/>
        <v/>
      </c>
      <c r="BR1518" s="1" t="str">
        <f t="shared" si="314"/>
        <v>Base</v>
      </c>
      <c r="BS1518" s="1" t="str">
        <f t="shared" si="315"/>
        <v/>
      </c>
      <c r="BT1518" s="3">
        <f t="shared" si="316"/>
        <v>1</v>
      </c>
      <c r="BU1518" s="11">
        <f t="shared" si="317"/>
        <v>-0.94</v>
      </c>
      <c r="BV1518" s="11">
        <f t="shared" si="318"/>
        <v>-0.88</v>
      </c>
      <c r="BW1518" s="11">
        <f t="shared" si="319"/>
        <v>0</v>
      </c>
      <c r="BX1518" s="9">
        <f t="shared" si="320"/>
        <v>-0.94</v>
      </c>
      <c r="BY1518" s="9">
        <f t="shared" si="321"/>
        <v>-0.88</v>
      </c>
      <c r="BZ1518" s="9">
        <f t="shared" si="322"/>
        <v>2</v>
      </c>
    </row>
    <row r="1519" spans="1:78" ht="15.5" x14ac:dyDescent="0.35">
      <c r="A1519"/>
      <c r="B1519"/>
      <c r="C1519"/>
      <c r="D1519"/>
      <c r="E1519"/>
      <c r="F1519"/>
      <c r="G1519"/>
      <c r="H1519"/>
      <c r="I1519"/>
      <c r="J1519"/>
      <c r="K1519"/>
      <c r="L1519"/>
      <c r="M1519"/>
      <c r="N1519"/>
      <c r="O1519"/>
      <c r="P1519"/>
      <c r="Q1519"/>
      <c r="R1519"/>
      <c r="S1519"/>
      <c r="T1519"/>
      <c r="U1519"/>
      <c r="V1519"/>
      <c r="W1519"/>
      <c r="X1519"/>
      <c r="Y1519"/>
      <c r="Z1519"/>
      <c r="AA1519"/>
      <c r="AB1519"/>
      <c r="AC1519"/>
      <c r="AD1519"/>
      <c r="AE1519"/>
      <c r="AF1519"/>
      <c r="AG1519"/>
      <c r="AH1519"/>
      <c r="AI1519"/>
      <c r="AJ1519"/>
      <c r="AK1519"/>
      <c r="AL1519"/>
      <c r="AM1519"/>
      <c r="AN1519"/>
      <c r="AO1519"/>
      <c r="AP1519"/>
      <c r="AQ1519"/>
      <c r="AR1519"/>
      <c r="AS1519"/>
      <c r="AT1519" s="12">
        <f>VLOOKUP($BR1519,Tables!$D$14:$I$27,2,FALSE)*W1519</f>
        <v>0</v>
      </c>
      <c r="AU1519" s="12">
        <f>VLOOKUP($BR1519,Tables!$D$14:$I$24,3,FALSE)</f>
        <v>0</v>
      </c>
      <c r="AV1519" s="12">
        <f>VLOOKUP($BR1519,Tables!$D$14:$I$24,4,FALSE)*W1519</f>
        <v>0</v>
      </c>
      <c r="AW1519" s="12">
        <f>VLOOKUP($BR1519,Tables!$D$14:$I$24,5,FALSE)*W1519</f>
        <v>0</v>
      </c>
      <c r="AX1519">
        <f>IF(ISERROR(VLOOKUP(V1519,Tables!$A$2:$B$27,2,FALSE))=TRUE,0,VLOOKUP(V1519,Tables!$A$2:$B$27,2,FALSE))*VLOOKUP(BR1519,Tables!$D$14:$J$24,7,FALSE)</f>
        <v>0</v>
      </c>
      <c r="AY1519">
        <f>IF(ISERROR(VLOOKUP(BS1519,Tables!$A$2:$B$31,2,FALSE))=TRUE,0,VLOOKUP(BS1519,Tables!$A$2:$B$31,2,FALSE))</f>
        <v>0</v>
      </c>
      <c r="AZ1519" s="12">
        <f>VLOOKUP($BR1519,Tables!$D$14:$K$24,8,FALSE)</f>
        <v>0</v>
      </c>
      <c r="BA1519" s="12">
        <f>IF(OR(BR1519="T150",BR1519="HYBT150"),W1519*Tables!$L$23,0)</f>
        <v>0</v>
      </c>
      <c r="BB1519" s="12">
        <f>IF(OR(BR1519="T200",BR1519="HYBT200"),W1519*Tables!$E$24,0)</f>
        <v>0</v>
      </c>
      <c r="BC1519" s="14">
        <f t="shared" si="313"/>
        <v>0</v>
      </c>
      <c r="BD1519" s="55" t="str">
        <f t="shared" si="325"/>
        <v/>
      </c>
      <c r="BE1519" s="55" t="str">
        <f t="shared" si="325"/>
        <v/>
      </c>
      <c r="BF1519" s="55" t="str">
        <f t="shared" si="325"/>
        <v/>
      </c>
      <c r="BG1519" s="55" t="str">
        <f t="shared" si="325"/>
        <v/>
      </c>
      <c r="BH1519" s="55" t="str">
        <f t="shared" si="325"/>
        <v/>
      </c>
      <c r="BI1519" s="55" t="str">
        <f t="shared" si="325"/>
        <v/>
      </c>
      <c r="BJ1519" s="55" t="str">
        <f t="shared" si="325"/>
        <v/>
      </c>
      <c r="BK1519" s="55" t="str">
        <f t="shared" si="325"/>
        <v/>
      </c>
      <c r="BL1519" s="55" t="str">
        <f t="shared" si="325"/>
        <v/>
      </c>
      <c r="BM1519" s="55" t="str">
        <f t="shared" si="325"/>
        <v/>
      </c>
      <c r="BN1519" s="55" t="str">
        <f t="shared" si="325"/>
        <v/>
      </c>
      <c r="BO1519" s="55" t="str">
        <f t="shared" si="325"/>
        <v/>
      </c>
      <c r="BP1519" s="55" t="str">
        <f t="shared" si="325"/>
        <v/>
      </c>
      <c r="BQ1519" s="55" t="str">
        <f t="shared" si="325"/>
        <v/>
      </c>
      <c r="BR1519" s="1" t="str">
        <f t="shared" si="314"/>
        <v>Base</v>
      </c>
      <c r="BS1519" s="1" t="str">
        <f t="shared" si="315"/>
        <v/>
      </c>
      <c r="BT1519" s="3">
        <f t="shared" si="316"/>
        <v>1</v>
      </c>
      <c r="BU1519" s="11">
        <f t="shared" si="317"/>
        <v>-0.94</v>
      </c>
      <c r="BV1519" s="11">
        <f t="shared" si="318"/>
        <v>-0.88</v>
      </c>
      <c r="BW1519" s="11">
        <f t="shared" si="319"/>
        <v>0</v>
      </c>
      <c r="BX1519" s="9">
        <f t="shared" si="320"/>
        <v>-0.94</v>
      </c>
      <c r="BY1519" s="9">
        <f t="shared" si="321"/>
        <v>-0.88</v>
      </c>
      <c r="BZ1519" s="9">
        <f t="shared" si="322"/>
        <v>2</v>
      </c>
    </row>
    <row r="1520" spans="1:78" ht="15.5" x14ac:dyDescent="0.35">
      <c r="A1520"/>
      <c r="B1520"/>
      <c r="C1520"/>
      <c r="D1520"/>
      <c r="E1520"/>
      <c r="F1520"/>
      <c r="G1520"/>
      <c r="H1520"/>
      <c r="I1520"/>
      <c r="J1520"/>
      <c r="K1520"/>
      <c r="L1520"/>
      <c r="M1520"/>
      <c r="N1520"/>
      <c r="O1520"/>
      <c r="P1520"/>
      <c r="Q1520"/>
      <c r="R1520"/>
      <c r="S1520"/>
      <c r="T1520"/>
      <c r="U1520"/>
      <c r="V1520"/>
      <c r="W1520"/>
      <c r="X1520"/>
      <c r="Y1520"/>
      <c r="Z1520"/>
      <c r="AA1520"/>
      <c r="AB1520"/>
      <c r="AC1520"/>
      <c r="AD1520"/>
      <c r="AE1520"/>
      <c r="AF1520"/>
      <c r="AG1520"/>
      <c r="AH1520"/>
      <c r="AI1520"/>
      <c r="AJ1520"/>
      <c r="AK1520"/>
      <c r="AL1520"/>
      <c r="AM1520"/>
      <c r="AN1520"/>
      <c r="AO1520"/>
      <c r="AP1520"/>
      <c r="AQ1520"/>
      <c r="AR1520"/>
      <c r="AS1520"/>
      <c r="AT1520" s="12">
        <f>VLOOKUP($BR1520,Tables!$D$14:$I$27,2,FALSE)*W1520</f>
        <v>0</v>
      </c>
      <c r="AU1520" s="12">
        <f>VLOOKUP($BR1520,Tables!$D$14:$I$24,3,FALSE)</f>
        <v>0</v>
      </c>
      <c r="AV1520" s="12">
        <f>VLOOKUP($BR1520,Tables!$D$14:$I$24,4,FALSE)*W1520</f>
        <v>0</v>
      </c>
      <c r="AW1520" s="12">
        <f>VLOOKUP($BR1520,Tables!$D$14:$I$24,5,FALSE)*W1520</f>
        <v>0</v>
      </c>
      <c r="AX1520">
        <f>IF(ISERROR(VLOOKUP(V1520,Tables!$A$2:$B$27,2,FALSE))=TRUE,0,VLOOKUP(V1520,Tables!$A$2:$B$27,2,FALSE))*VLOOKUP(BR1520,Tables!$D$14:$J$24,7,FALSE)</f>
        <v>0</v>
      </c>
      <c r="AY1520">
        <f>IF(ISERROR(VLOOKUP(BS1520,Tables!$A$2:$B$31,2,FALSE))=TRUE,0,VLOOKUP(BS1520,Tables!$A$2:$B$31,2,FALSE))</f>
        <v>0</v>
      </c>
      <c r="AZ1520" s="12">
        <f>VLOOKUP($BR1520,Tables!$D$14:$K$24,8,FALSE)</f>
        <v>0</v>
      </c>
      <c r="BA1520" s="12">
        <f>IF(OR(BR1520="T150",BR1520="HYBT150"),W1520*Tables!$L$23,0)</f>
        <v>0</v>
      </c>
      <c r="BB1520" s="12">
        <f>IF(OR(BR1520="T200",BR1520="HYBT200"),W1520*Tables!$E$24,0)</f>
        <v>0</v>
      </c>
      <c r="BC1520" s="14">
        <f t="shared" si="313"/>
        <v>0</v>
      </c>
      <c r="BD1520" s="55" t="str">
        <f t="shared" si="325"/>
        <v/>
      </c>
      <c r="BE1520" s="55" t="str">
        <f t="shared" si="325"/>
        <v/>
      </c>
      <c r="BF1520" s="55" t="str">
        <f t="shared" si="325"/>
        <v/>
      </c>
      <c r="BG1520" s="55" t="str">
        <f t="shared" si="325"/>
        <v/>
      </c>
      <c r="BH1520" s="55" t="str">
        <f t="shared" si="325"/>
        <v/>
      </c>
      <c r="BI1520" s="55" t="str">
        <f t="shared" si="325"/>
        <v/>
      </c>
      <c r="BJ1520" s="55" t="str">
        <f t="shared" si="325"/>
        <v/>
      </c>
      <c r="BK1520" s="55" t="str">
        <f t="shared" si="325"/>
        <v/>
      </c>
      <c r="BL1520" s="55" t="str">
        <f t="shared" si="325"/>
        <v/>
      </c>
      <c r="BM1520" s="55" t="str">
        <f t="shared" si="325"/>
        <v/>
      </c>
      <c r="BN1520" s="55" t="str">
        <f t="shared" si="325"/>
        <v/>
      </c>
      <c r="BO1520" s="55" t="str">
        <f t="shared" si="325"/>
        <v/>
      </c>
      <c r="BP1520" s="55" t="str">
        <f t="shared" si="325"/>
        <v/>
      </c>
      <c r="BQ1520" s="55" t="str">
        <f t="shared" si="325"/>
        <v/>
      </c>
      <c r="BR1520" s="1" t="str">
        <f t="shared" si="314"/>
        <v>Base</v>
      </c>
      <c r="BS1520" s="1" t="str">
        <f t="shared" si="315"/>
        <v/>
      </c>
      <c r="BT1520" s="3">
        <f t="shared" si="316"/>
        <v>1</v>
      </c>
      <c r="BU1520" s="11">
        <f t="shared" si="317"/>
        <v>-0.94</v>
      </c>
      <c r="BV1520" s="11">
        <f t="shared" si="318"/>
        <v>-0.88</v>
      </c>
      <c r="BW1520" s="11">
        <f t="shared" si="319"/>
        <v>0</v>
      </c>
      <c r="BX1520" s="9">
        <f t="shared" si="320"/>
        <v>-0.94</v>
      </c>
      <c r="BY1520" s="9">
        <f t="shared" si="321"/>
        <v>-0.88</v>
      </c>
      <c r="BZ1520" s="9">
        <f t="shared" si="322"/>
        <v>2</v>
      </c>
    </row>
    <row r="1521" spans="1:78" ht="15.5" x14ac:dyDescent="0.35">
      <c r="A1521"/>
      <c r="B1521"/>
      <c r="C1521"/>
      <c r="D1521"/>
      <c r="E1521"/>
      <c r="F1521"/>
      <c r="G1521"/>
      <c r="H1521"/>
      <c r="I1521"/>
      <c r="J1521"/>
      <c r="K1521"/>
      <c r="L1521"/>
      <c r="M1521"/>
      <c r="N1521"/>
      <c r="O1521"/>
      <c r="P1521"/>
      <c r="Q1521"/>
      <c r="R1521"/>
      <c r="S1521"/>
      <c r="T1521"/>
      <c r="U1521"/>
      <c r="V1521"/>
      <c r="W1521"/>
      <c r="X1521"/>
      <c r="Y1521"/>
      <c r="Z1521"/>
      <c r="AA1521"/>
      <c r="AB1521"/>
      <c r="AC1521"/>
      <c r="AD1521"/>
      <c r="AE1521"/>
      <c r="AF1521"/>
      <c r="AG1521"/>
      <c r="AH1521"/>
      <c r="AI1521"/>
      <c r="AJ1521"/>
      <c r="AK1521"/>
      <c r="AL1521"/>
      <c r="AM1521"/>
      <c r="AN1521"/>
      <c r="AO1521"/>
      <c r="AP1521"/>
      <c r="AQ1521"/>
      <c r="AR1521"/>
      <c r="AS1521"/>
      <c r="AT1521" s="12">
        <f>VLOOKUP($BR1521,Tables!$D$14:$I$27,2,FALSE)*W1521</f>
        <v>0</v>
      </c>
      <c r="AU1521" s="12">
        <f>VLOOKUP($BR1521,Tables!$D$14:$I$24,3,FALSE)</f>
        <v>0</v>
      </c>
      <c r="AV1521" s="12">
        <f>VLOOKUP($BR1521,Tables!$D$14:$I$24,4,FALSE)*W1521</f>
        <v>0</v>
      </c>
      <c r="AW1521" s="12">
        <f>VLOOKUP($BR1521,Tables!$D$14:$I$24,5,FALSE)*W1521</f>
        <v>0</v>
      </c>
      <c r="AX1521">
        <f>IF(ISERROR(VLOOKUP(V1521,Tables!$A$2:$B$27,2,FALSE))=TRUE,0,VLOOKUP(V1521,Tables!$A$2:$B$27,2,FALSE))*VLOOKUP(BR1521,Tables!$D$14:$J$24,7,FALSE)</f>
        <v>0</v>
      </c>
      <c r="AY1521">
        <f>IF(ISERROR(VLOOKUP(BS1521,Tables!$A$2:$B$31,2,FALSE))=TRUE,0,VLOOKUP(BS1521,Tables!$A$2:$B$31,2,FALSE))</f>
        <v>0</v>
      </c>
      <c r="AZ1521" s="12">
        <f>VLOOKUP($BR1521,Tables!$D$14:$K$24,8,FALSE)</f>
        <v>0</v>
      </c>
      <c r="BA1521" s="12">
        <f>IF(OR(BR1521="T150",BR1521="HYBT150"),W1521*Tables!$L$23,0)</f>
        <v>0</v>
      </c>
      <c r="BB1521" s="12">
        <f>IF(OR(BR1521="T200",BR1521="HYBT200"),W1521*Tables!$E$24,0)</f>
        <v>0</v>
      </c>
      <c r="BC1521" s="14">
        <f t="shared" si="313"/>
        <v>0</v>
      </c>
      <c r="BD1521" s="55" t="str">
        <f t="shared" si="325"/>
        <v/>
      </c>
      <c r="BE1521" s="55" t="str">
        <f t="shared" si="325"/>
        <v/>
      </c>
      <c r="BF1521" s="55" t="str">
        <f t="shared" si="325"/>
        <v/>
      </c>
      <c r="BG1521" s="55" t="str">
        <f t="shared" si="325"/>
        <v/>
      </c>
      <c r="BH1521" s="55" t="str">
        <f t="shared" si="325"/>
        <v/>
      </c>
      <c r="BI1521" s="55" t="str">
        <f t="shared" si="325"/>
        <v/>
      </c>
      <c r="BJ1521" s="55" t="str">
        <f t="shared" si="325"/>
        <v/>
      </c>
      <c r="BK1521" s="55" t="str">
        <f t="shared" si="325"/>
        <v/>
      </c>
      <c r="BL1521" s="55" t="str">
        <f t="shared" si="325"/>
        <v/>
      </c>
      <c r="BM1521" s="55" t="str">
        <f t="shared" si="325"/>
        <v/>
      </c>
      <c r="BN1521" s="55" t="str">
        <f t="shared" si="325"/>
        <v/>
      </c>
      <c r="BO1521" s="55" t="str">
        <f t="shared" si="325"/>
        <v/>
      </c>
      <c r="BP1521" s="55" t="str">
        <f t="shared" si="325"/>
        <v/>
      </c>
      <c r="BQ1521" s="55" t="str">
        <f t="shared" si="325"/>
        <v/>
      </c>
      <c r="BR1521" s="1" t="str">
        <f t="shared" si="314"/>
        <v>Base</v>
      </c>
      <c r="BS1521" s="1" t="str">
        <f t="shared" si="315"/>
        <v/>
      </c>
      <c r="BT1521" s="3">
        <f t="shared" si="316"/>
        <v>1</v>
      </c>
      <c r="BU1521" s="11">
        <f t="shared" si="317"/>
        <v>-0.94</v>
      </c>
      <c r="BV1521" s="11">
        <f t="shared" si="318"/>
        <v>-0.88</v>
      </c>
      <c r="BW1521" s="11">
        <f t="shared" si="319"/>
        <v>0</v>
      </c>
      <c r="BX1521" s="9">
        <f t="shared" si="320"/>
        <v>-0.94</v>
      </c>
      <c r="BY1521" s="9">
        <f t="shared" si="321"/>
        <v>-0.88</v>
      </c>
      <c r="BZ1521" s="9">
        <f t="shared" si="322"/>
        <v>2</v>
      </c>
    </row>
    <row r="1522" spans="1:78" ht="15.5" x14ac:dyDescent="0.35">
      <c r="A1522"/>
      <c r="B1522"/>
      <c r="C1522"/>
      <c r="D1522"/>
      <c r="E1522"/>
      <c r="F1522"/>
      <c r="G1522"/>
      <c r="H1522"/>
      <c r="I1522"/>
      <c r="J1522"/>
      <c r="K1522"/>
      <c r="L1522"/>
      <c r="M1522"/>
      <c r="N1522"/>
      <c r="O1522"/>
      <c r="P1522"/>
      <c r="Q1522"/>
      <c r="R1522"/>
      <c r="S1522"/>
      <c r="T1522"/>
      <c r="U1522"/>
      <c r="V1522"/>
      <c r="W1522"/>
      <c r="X1522"/>
      <c r="Y1522"/>
      <c r="Z1522"/>
      <c r="AA1522"/>
      <c r="AB1522"/>
      <c r="AC1522"/>
      <c r="AD1522"/>
      <c r="AE1522"/>
      <c r="AF1522"/>
      <c r="AG1522"/>
      <c r="AH1522"/>
      <c r="AI1522"/>
      <c r="AJ1522"/>
      <c r="AK1522"/>
      <c r="AL1522"/>
      <c r="AM1522"/>
      <c r="AN1522"/>
      <c r="AO1522"/>
      <c r="AP1522"/>
      <c r="AQ1522"/>
      <c r="AR1522"/>
      <c r="AS1522"/>
      <c r="AT1522" s="12">
        <f>VLOOKUP($BR1522,Tables!$D$14:$I$27,2,FALSE)*W1522</f>
        <v>0</v>
      </c>
      <c r="AU1522" s="12">
        <f>VLOOKUP($BR1522,Tables!$D$14:$I$24,3,FALSE)</f>
        <v>0</v>
      </c>
      <c r="AV1522" s="12">
        <f>VLOOKUP($BR1522,Tables!$D$14:$I$24,4,FALSE)*W1522</f>
        <v>0</v>
      </c>
      <c r="AW1522" s="12">
        <f>VLOOKUP($BR1522,Tables!$D$14:$I$24,5,FALSE)*W1522</f>
        <v>0</v>
      </c>
      <c r="AX1522">
        <f>IF(ISERROR(VLOOKUP(V1522,Tables!$A$2:$B$27,2,FALSE))=TRUE,0,VLOOKUP(V1522,Tables!$A$2:$B$27,2,FALSE))*VLOOKUP(BR1522,Tables!$D$14:$J$24,7,FALSE)</f>
        <v>0</v>
      </c>
      <c r="AY1522">
        <f>IF(ISERROR(VLOOKUP(BS1522,Tables!$A$2:$B$31,2,FALSE))=TRUE,0,VLOOKUP(BS1522,Tables!$A$2:$B$31,2,FALSE))</f>
        <v>0</v>
      </c>
      <c r="AZ1522" s="12">
        <f>VLOOKUP($BR1522,Tables!$D$14:$K$24,8,FALSE)</f>
        <v>0</v>
      </c>
      <c r="BA1522" s="12">
        <f>IF(OR(BR1522="T150",BR1522="HYBT150"),W1522*Tables!$L$23,0)</f>
        <v>0</v>
      </c>
      <c r="BB1522" s="12">
        <f>IF(OR(BR1522="T200",BR1522="HYBT200"),W1522*Tables!$E$24,0)</f>
        <v>0</v>
      </c>
      <c r="BC1522" s="14">
        <f t="shared" si="313"/>
        <v>0</v>
      </c>
      <c r="BD1522" s="55" t="str">
        <f t="shared" si="325"/>
        <v/>
      </c>
      <c r="BE1522" s="55" t="str">
        <f t="shared" si="325"/>
        <v/>
      </c>
      <c r="BF1522" s="55" t="str">
        <f t="shared" si="325"/>
        <v/>
      </c>
      <c r="BG1522" s="55" t="str">
        <f t="shared" si="325"/>
        <v/>
      </c>
      <c r="BH1522" s="55" t="str">
        <f t="shared" si="325"/>
        <v/>
      </c>
      <c r="BI1522" s="55" t="str">
        <f t="shared" si="325"/>
        <v/>
      </c>
      <c r="BJ1522" s="55" t="str">
        <f t="shared" si="325"/>
        <v/>
      </c>
      <c r="BK1522" s="55" t="str">
        <f t="shared" si="325"/>
        <v/>
      </c>
      <c r="BL1522" s="55" t="str">
        <f t="shared" si="325"/>
        <v/>
      </c>
      <c r="BM1522" s="55" t="str">
        <f t="shared" si="325"/>
        <v/>
      </c>
      <c r="BN1522" s="55" t="str">
        <f t="shared" si="325"/>
        <v/>
      </c>
      <c r="BO1522" s="55" t="str">
        <f t="shared" si="325"/>
        <v/>
      </c>
      <c r="BP1522" s="55" t="str">
        <f t="shared" si="325"/>
        <v/>
      </c>
      <c r="BQ1522" s="55" t="str">
        <f t="shared" si="325"/>
        <v/>
      </c>
      <c r="BR1522" s="1" t="str">
        <f t="shared" si="314"/>
        <v>Base</v>
      </c>
      <c r="BS1522" s="1" t="str">
        <f t="shared" si="315"/>
        <v/>
      </c>
      <c r="BT1522" s="3">
        <f t="shared" si="316"/>
        <v>1</v>
      </c>
      <c r="BU1522" s="11">
        <f t="shared" si="317"/>
        <v>-0.94</v>
      </c>
      <c r="BV1522" s="11">
        <f t="shared" si="318"/>
        <v>-0.88</v>
      </c>
      <c r="BW1522" s="11">
        <f t="shared" si="319"/>
        <v>0</v>
      </c>
      <c r="BX1522" s="9">
        <f t="shared" si="320"/>
        <v>-0.94</v>
      </c>
      <c r="BY1522" s="9">
        <f t="shared" si="321"/>
        <v>-0.88</v>
      </c>
      <c r="BZ1522" s="9">
        <f t="shared" si="322"/>
        <v>2</v>
      </c>
    </row>
    <row r="1523" spans="1:78" ht="15.5" x14ac:dyDescent="0.35">
      <c r="A1523"/>
      <c r="B1523"/>
      <c r="C1523"/>
      <c r="D1523"/>
      <c r="E1523"/>
      <c r="F1523"/>
      <c r="G1523"/>
      <c r="H1523"/>
      <c r="I1523"/>
      <c r="J1523"/>
      <c r="K1523"/>
      <c r="L1523"/>
      <c r="M1523"/>
      <c r="N1523"/>
      <c r="O1523"/>
      <c r="P1523"/>
      <c r="Q1523"/>
      <c r="R1523"/>
      <c r="S1523"/>
      <c r="T1523"/>
      <c r="U1523"/>
      <c r="V1523"/>
      <c r="W1523"/>
      <c r="X1523"/>
      <c r="Y1523"/>
      <c r="Z1523"/>
      <c r="AA1523"/>
      <c r="AB1523"/>
      <c r="AC1523"/>
      <c r="AD1523"/>
      <c r="AE1523"/>
      <c r="AF1523"/>
      <c r="AG1523"/>
      <c r="AH1523"/>
      <c r="AI1523"/>
      <c r="AJ1523"/>
      <c r="AK1523"/>
      <c r="AL1523"/>
      <c r="AM1523"/>
      <c r="AN1523"/>
      <c r="AO1523"/>
      <c r="AP1523"/>
      <c r="AQ1523"/>
      <c r="AR1523"/>
      <c r="AS1523"/>
      <c r="AT1523" s="12">
        <f>VLOOKUP($BR1523,Tables!$D$14:$I$27,2,FALSE)*W1523</f>
        <v>0</v>
      </c>
      <c r="AU1523" s="12">
        <f>VLOOKUP($BR1523,Tables!$D$14:$I$24,3,FALSE)</f>
        <v>0</v>
      </c>
      <c r="AV1523" s="12">
        <f>VLOOKUP($BR1523,Tables!$D$14:$I$24,4,FALSE)*W1523</f>
        <v>0</v>
      </c>
      <c r="AW1523" s="12">
        <f>VLOOKUP($BR1523,Tables!$D$14:$I$24,5,FALSE)*W1523</f>
        <v>0</v>
      </c>
      <c r="AX1523">
        <f>IF(ISERROR(VLOOKUP(V1523,Tables!$A$2:$B$27,2,FALSE))=TRUE,0,VLOOKUP(V1523,Tables!$A$2:$B$27,2,FALSE))*VLOOKUP(BR1523,Tables!$D$14:$J$24,7,FALSE)</f>
        <v>0</v>
      </c>
      <c r="AY1523">
        <f>IF(ISERROR(VLOOKUP(BS1523,Tables!$A$2:$B$31,2,FALSE))=TRUE,0,VLOOKUP(BS1523,Tables!$A$2:$B$31,2,FALSE))</f>
        <v>0</v>
      </c>
      <c r="AZ1523" s="12">
        <f>VLOOKUP($BR1523,Tables!$D$14:$K$24,8,FALSE)</f>
        <v>0</v>
      </c>
      <c r="BA1523" s="12">
        <f>IF(OR(BR1523="T150",BR1523="HYBT150"),W1523*Tables!$L$23,0)</f>
        <v>0</v>
      </c>
      <c r="BB1523" s="12">
        <f>IF(OR(BR1523="T200",BR1523="HYBT200"),W1523*Tables!$E$24,0)</f>
        <v>0</v>
      </c>
      <c r="BC1523" s="14">
        <f t="shared" si="313"/>
        <v>0</v>
      </c>
      <c r="BD1523" s="55" t="str">
        <f t="shared" si="325"/>
        <v/>
      </c>
      <c r="BE1523" s="55" t="str">
        <f t="shared" si="325"/>
        <v/>
      </c>
      <c r="BF1523" s="55" t="str">
        <f t="shared" si="325"/>
        <v/>
      </c>
      <c r="BG1523" s="55" t="str">
        <f t="shared" si="325"/>
        <v/>
      </c>
      <c r="BH1523" s="55" t="str">
        <f t="shared" si="325"/>
        <v/>
      </c>
      <c r="BI1523" s="55" t="str">
        <f t="shared" si="325"/>
        <v/>
      </c>
      <c r="BJ1523" s="55" t="str">
        <f t="shared" si="325"/>
        <v/>
      </c>
      <c r="BK1523" s="55" t="str">
        <f t="shared" si="325"/>
        <v/>
      </c>
      <c r="BL1523" s="55" t="str">
        <f t="shared" si="325"/>
        <v/>
      </c>
      <c r="BM1523" s="55" t="str">
        <f t="shared" si="325"/>
        <v/>
      </c>
      <c r="BN1523" s="55" t="str">
        <f t="shared" si="325"/>
        <v/>
      </c>
      <c r="BO1523" s="55" t="str">
        <f t="shared" si="325"/>
        <v/>
      </c>
      <c r="BP1523" s="55" t="str">
        <f t="shared" si="325"/>
        <v/>
      </c>
      <c r="BQ1523" s="55" t="str">
        <f t="shared" si="325"/>
        <v/>
      </c>
      <c r="BR1523" s="1" t="str">
        <f t="shared" si="314"/>
        <v>Base</v>
      </c>
      <c r="BS1523" s="1" t="str">
        <f t="shared" si="315"/>
        <v/>
      </c>
      <c r="BT1523" s="3">
        <f t="shared" si="316"/>
        <v>1</v>
      </c>
      <c r="BU1523" s="11">
        <f t="shared" si="317"/>
        <v>-0.94</v>
      </c>
      <c r="BV1523" s="11">
        <f t="shared" si="318"/>
        <v>-0.88</v>
      </c>
      <c r="BW1523" s="11">
        <f t="shared" si="319"/>
        <v>0</v>
      </c>
      <c r="BX1523" s="9">
        <f t="shared" si="320"/>
        <v>-0.94</v>
      </c>
      <c r="BY1523" s="9">
        <f t="shared" si="321"/>
        <v>-0.88</v>
      </c>
      <c r="BZ1523" s="9">
        <f t="shared" si="322"/>
        <v>2</v>
      </c>
    </row>
    <row r="1524" spans="1:78" ht="15.5" x14ac:dyDescent="0.35">
      <c r="A1524"/>
      <c r="B1524"/>
      <c r="C1524"/>
      <c r="D1524"/>
      <c r="E1524"/>
      <c r="F1524"/>
      <c r="G1524"/>
      <c r="H1524"/>
      <c r="I1524"/>
      <c r="J1524"/>
      <c r="K1524"/>
      <c r="L1524"/>
      <c r="M1524"/>
      <c r="N1524"/>
      <c r="O1524"/>
      <c r="P1524"/>
      <c r="Q1524"/>
      <c r="R1524"/>
      <c r="S1524"/>
      <c r="T1524"/>
      <c r="U1524"/>
      <c r="V1524"/>
      <c r="W1524"/>
      <c r="X1524"/>
      <c r="Y1524"/>
      <c r="Z1524"/>
      <c r="AA1524"/>
      <c r="AB1524"/>
      <c r="AC1524"/>
      <c r="AD1524"/>
      <c r="AE1524"/>
      <c r="AF1524"/>
      <c r="AG1524"/>
      <c r="AH1524"/>
      <c r="AI1524"/>
      <c r="AJ1524"/>
      <c r="AK1524"/>
      <c r="AL1524"/>
      <c r="AM1524"/>
      <c r="AN1524"/>
      <c r="AO1524"/>
      <c r="AP1524"/>
      <c r="AQ1524"/>
      <c r="AR1524"/>
      <c r="AS1524"/>
      <c r="AT1524" s="12">
        <f>VLOOKUP($BR1524,Tables!$D$14:$I$27,2,FALSE)*W1524</f>
        <v>0</v>
      </c>
      <c r="AU1524" s="12">
        <f>VLOOKUP($BR1524,Tables!$D$14:$I$24,3,FALSE)</f>
        <v>0</v>
      </c>
      <c r="AV1524" s="12">
        <f>VLOOKUP($BR1524,Tables!$D$14:$I$24,4,FALSE)*W1524</f>
        <v>0</v>
      </c>
      <c r="AW1524" s="12">
        <f>VLOOKUP($BR1524,Tables!$D$14:$I$24,5,FALSE)*W1524</f>
        <v>0</v>
      </c>
      <c r="AX1524">
        <f>IF(ISERROR(VLOOKUP(V1524,Tables!$A$2:$B$27,2,FALSE))=TRUE,0,VLOOKUP(V1524,Tables!$A$2:$B$27,2,FALSE))*VLOOKUP(BR1524,Tables!$D$14:$J$24,7,FALSE)</f>
        <v>0</v>
      </c>
      <c r="AY1524">
        <f>IF(ISERROR(VLOOKUP(BS1524,Tables!$A$2:$B$31,2,FALSE))=TRUE,0,VLOOKUP(BS1524,Tables!$A$2:$B$31,2,FALSE))</f>
        <v>0</v>
      </c>
      <c r="AZ1524" s="12">
        <f>VLOOKUP($BR1524,Tables!$D$14:$K$24,8,FALSE)</f>
        <v>0</v>
      </c>
      <c r="BA1524" s="12">
        <f>IF(OR(BR1524="T150",BR1524="HYBT150"),W1524*Tables!$L$23,0)</f>
        <v>0</v>
      </c>
      <c r="BB1524" s="12">
        <f>IF(OR(BR1524="T200",BR1524="HYBT200"),W1524*Tables!$E$24,0)</f>
        <v>0</v>
      </c>
      <c r="BC1524" s="14">
        <f t="shared" si="313"/>
        <v>0</v>
      </c>
      <c r="BD1524" s="55" t="str">
        <f t="shared" si="325"/>
        <v/>
      </c>
      <c r="BE1524" s="55" t="str">
        <f t="shared" si="325"/>
        <v/>
      </c>
      <c r="BF1524" s="55" t="str">
        <f t="shared" si="325"/>
        <v/>
      </c>
      <c r="BG1524" s="55" t="str">
        <f t="shared" si="325"/>
        <v/>
      </c>
      <c r="BH1524" s="55" t="str">
        <f t="shared" si="325"/>
        <v/>
      </c>
      <c r="BI1524" s="55" t="str">
        <f t="shared" si="325"/>
        <v/>
      </c>
      <c r="BJ1524" s="55" t="str">
        <f t="shared" si="325"/>
        <v/>
      </c>
      <c r="BK1524" s="55" t="str">
        <f t="shared" si="325"/>
        <v/>
      </c>
      <c r="BL1524" s="55" t="str">
        <f t="shared" si="325"/>
        <v/>
      </c>
      <c r="BM1524" s="55" t="str">
        <f t="shared" si="325"/>
        <v/>
      </c>
      <c r="BN1524" s="55" t="str">
        <f t="shared" si="325"/>
        <v/>
      </c>
      <c r="BO1524" s="55" t="str">
        <f t="shared" ref="BD1524:BQ1542" si="326">IF(ISERROR(SEARCHB(" "&amp;BO$1&amp;" "," "&amp;$L1524&amp;" "))=TRUE,"",BO$1)</f>
        <v/>
      </c>
      <c r="BP1524" s="55" t="str">
        <f t="shared" si="326"/>
        <v/>
      </c>
      <c r="BQ1524" s="55" t="str">
        <f t="shared" si="326"/>
        <v/>
      </c>
      <c r="BR1524" s="1" t="str">
        <f t="shared" si="314"/>
        <v>Base</v>
      </c>
      <c r="BS1524" s="1" t="str">
        <f t="shared" si="315"/>
        <v/>
      </c>
      <c r="BT1524" s="3">
        <f t="shared" si="316"/>
        <v>1</v>
      </c>
      <c r="BU1524" s="11">
        <f t="shared" si="317"/>
        <v>-0.94</v>
      </c>
      <c r="BV1524" s="11">
        <f t="shared" si="318"/>
        <v>-0.88</v>
      </c>
      <c r="BW1524" s="11">
        <f t="shared" si="319"/>
        <v>0</v>
      </c>
      <c r="BX1524" s="9">
        <f t="shared" si="320"/>
        <v>-0.94</v>
      </c>
      <c r="BY1524" s="9">
        <f t="shared" si="321"/>
        <v>-0.88</v>
      </c>
      <c r="BZ1524" s="9">
        <f t="shared" si="322"/>
        <v>2</v>
      </c>
    </row>
    <row r="1525" spans="1:78" ht="15.5" x14ac:dyDescent="0.35">
      <c r="A1525"/>
      <c r="B1525"/>
      <c r="C1525"/>
      <c r="D1525"/>
      <c r="E1525"/>
      <c r="F1525"/>
      <c r="G1525"/>
      <c r="H1525"/>
      <c r="I1525"/>
      <c r="J1525"/>
      <c r="K1525"/>
      <c r="L1525"/>
      <c r="M1525"/>
      <c r="N1525"/>
      <c r="O1525"/>
      <c r="P1525"/>
      <c r="Q1525"/>
      <c r="R1525"/>
      <c r="S1525"/>
      <c r="T1525"/>
      <c r="U1525"/>
      <c r="V1525"/>
      <c r="W1525"/>
      <c r="X1525"/>
      <c r="Y1525"/>
      <c r="Z1525"/>
      <c r="AA1525"/>
      <c r="AB1525"/>
      <c r="AC1525"/>
      <c r="AD1525"/>
      <c r="AE1525"/>
      <c r="AF1525"/>
      <c r="AG1525"/>
      <c r="AH1525"/>
      <c r="AI1525"/>
      <c r="AJ1525"/>
      <c r="AK1525"/>
      <c r="AL1525"/>
      <c r="AM1525"/>
      <c r="AN1525"/>
      <c r="AO1525"/>
      <c r="AP1525"/>
      <c r="AQ1525"/>
      <c r="AR1525"/>
      <c r="AS1525"/>
      <c r="AT1525" s="12">
        <f>VLOOKUP($BR1525,Tables!$D$14:$I$27,2,FALSE)*W1525</f>
        <v>0</v>
      </c>
      <c r="AU1525" s="12">
        <f>VLOOKUP($BR1525,Tables!$D$14:$I$24,3,FALSE)</f>
        <v>0</v>
      </c>
      <c r="AV1525" s="12">
        <f>VLOOKUP($BR1525,Tables!$D$14:$I$24,4,FALSE)*W1525</f>
        <v>0</v>
      </c>
      <c r="AW1525" s="12">
        <f>VLOOKUP($BR1525,Tables!$D$14:$I$24,5,FALSE)*W1525</f>
        <v>0</v>
      </c>
      <c r="AX1525">
        <f>IF(ISERROR(VLOOKUP(V1525,Tables!$A$2:$B$27,2,FALSE))=TRUE,0,VLOOKUP(V1525,Tables!$A$2:$B$27,2,FALSE))*VLOOKUP(BR1525,Tables!$D$14:$J$24,7,FALSE)</f>
        <v>0</v>
      </c>
      <c r="AY1525">
        <f>IF(ISERROR(VLOOKUP(BS1525,Tables!$A$2:$B$31,2,FALSE))=TRUE,0,VLOOKUP(BS1525,Tables!$A$2:$B$31,2,FALSE))</f>
        <v>0</v>
      </c>
      <c r="AZ1525" s="12">
        <f>VLOOKUP($BR1525,Tables!$D$14:$K$24,8,FALSE)</f>
        <v>0</v>
      </c>
      <c r="BA1525" s="12">
        <f>IF(OR(BR1525="T150",BR1525="HYBT150"),W1525*Tables!$L$23,0)</f>
        <v>0</v>
      </c>
      <c r="BB1525" s="12">
        <f>IF(OR(BR1525="T200",BR1525="HYBT200"),W1525*Tables!$E$24,0)</f>
        <v>0</v>
      </c>
      <c r="BC1525" s="14">
        <f t="shared" si="313"/>
        <v>0</v>
      </c>
      <c r="BD1525" s="55" t="str">
        <f t="shared" si="326"/>
        <v/>
      </c>
      <c r="BE1525" s="55" t="str">
        <f t="shared" si="326"/>
        <v/>
      </c>
      <c r="BF1525" s="55" t="str">
        <f t="shared" si="326"/>
        <v/>
      </c>
      <c r="BG1525" s="55" t="str">
        <f t="shared" si="326"/>
        <v/>
      </c>
      <c r="BH1525" s="55" t="str">
        <f t="shared" si="326"/>
        <v/>
      </c>
      <c r="BI1525" s="55" t="str">
        <f t="shared" si="326"/>
        <v/>
      </c>
      <c r="BJ1525" s="55" t="str">
        <f t="shared" si="326"/>
        <v/>
      </c>
      <c r="BK1525" s="55" t="str">
        <f t="shared" si="326"/>
        <v/>
      </c>
      <c r="BL1525" s="55" t="str">
        <f t="shared" si="326"/>
        <v/>
      </c>
      <c r="BM1525" s="55" t="str">
        <f t="shared" si="326"/>
        <v/>
      </c>
      <c r="BN1525" s="55" t="str">
        <f t="shared" si="326"/>
        <v/>
      </c>
      <c r="BO1525" s="55" t="str">
        <f t="shared" si="326"/>
        <v/>
      </c>
      <c r="BP1525" s="55" t="str">
        <f t="shared" si="326"/>
        <v/>
      </c>
      <c r="BQ1525" s="55" t="str">
        <f t="shared" si="326"/>
        <v/>
      </c>
      <c r="BR1525" s="1" t="str">
        <f t="shared" si="314"/>
        <v>Base</v>
      </c>
      <c r="BS1525" s="1" t="str">
        <f t="shared" si="315"/>
        <v/>
      </c>
      <c r="BT1525" s="3">
        <f t="shared" si="316"/>
        <v>1</v>
      </c>
      <c r="BU1525" s="11">
        <f t="shared" si="317"/>
        <v>-0.94</v>
      </c>
      <c r="BV1525" s="11">
        <f t="shared" si="318"/>
        <v>-0.88</v>
      </c>
      <c r="BW1525" s="11">
        <f t="shared" si="319"/>
        <v>0</v>
      </c>
      <c r="BX1525" s="9">
        <f t="shared" si="320"/>
        <v>-0.94</v>
      </c>
      <c r="BY1525" s="9">
        <f t="shared" si="321"/>
        <v>-0.88</v>
      </c>
      <c r="BZ1525" s="9">
        <f t="shared" si="322"/>
        <v>2</v>
      </c>
    </row>
    <row r="1526" spans="1:78" ht="15.5" x14ac:dyDescent="0.35">
      <c r="A1526"/>
      <c r="B1526"/>
      <c r="C1526"/>
      <c r="D1526"/>
      <c r="E1526"/>
      <c r="F1526"/>
      <c r="G1526"/>
      <c r="H1526"/>
      <c r="I1526"/>
      <c r="J1526"/>
      <c r="K1526"/>
      <c r="L1526"/>
      <c r="M1526"/>
      <c r="N1526"/>
      <c r="O1526"/>
      <c r="P1526"/>
      <c r="Q1526"/>
      <c r="R1526"/>
      <c r="S1526"/>
      <c r="T1526"/>
      <c r="U1526"/>
      <c r="V1526"/>
      <c r="W1526"/>
      <c r="X1526"/>
      <c r="Y1526"/>
      <c r="Z1526"/>
      <c r="AA1526"/>
      <c r="AB1526"/>
      <c r="AC1526"/>
      <c r="AD1526"/>
      <c r="AE1526"/>
      <c r="AF1526"/>
      <c r="AG1526"/>
      <c r="AH1526"/>
      <c r="AI1526"/>
      <c r="AJ1526"/>
      <c r="AK1526"/>
      <c r="AL1526"/>
      <c r="AM1526"/>
      <c r="AN1526"/>
      <c r="AO1526"/>
      <c r="AP1526"/>
      <c r="AQ1526"/>
      <c r="AR1526"/>
      <c r="AS1526"/>
      <c r="AT1526" s="12">
        <f>VLOOKUP($BR1526,Tables!$D$14:$I$27,2,FALSE)*W1526</f>
        <v>0</v>
      </c>
      <c r="AU1526" s="12">
        <f>VLOOKUP($BR1526,Tables!$D$14:$I$24,3,FALSE)</f>
        <v>0</v>
      </c>
      <c r="AV1526" s="12">
        <f>VLOOKUP($BR1526,Tables!$D$14:$I$24,4,FALSE)*W1526</f>
        <v>0</v>
      </c>
      <c r="AW1526" s="12">
        <f>VLOOKUP($BR1526,Tables!$D$14:$I$24,5,FALSE)*W1526</f>
        <v>0</v>
      </c>
      <c r="AX1526">
        <f>IF(ISERROR(VLOOKUP(V1526,Tables!$A$2:$B$27,2,FALSE))=TRUE,0,VLOOKUP(V1526,Tables!$A$2:$B$27,2,FALSE))*VLOOKUP(BR1526,Tables!$D$14:$J$24,7,FALSE)</f>
        <v>0</v>
      </c>
      <c r="AY1526">
        <f>IF(ISERROR(VLOOKUP(BS1526,Tables!$A$2:$B$31,2,FALSE))=TRUE,0,VLOOKUP(BS1526,Tables!$A$2:$B$31,2,FALSE))</f>
        <v>0</v>
      </c>
      <c r="AZ1526" s="12">
        <f>VLOOKUP($BR1526,Tables!$D$14:$K$24,8,FALSE)</f>
        <v>0</v>
      </c>
      <c r="BA1526" s="12">
        <f>IF(OR(BR1526="T150",BR1526="HYBT150"),W1526*Tables!$L$23,0)</f>
        <v>0</v>
      </c>
      <c r="BB1526" s="12">
        <f>IF(OR(BR1526="T200",BR1526="HYBT200"),W1526*Tables!$E$24,0)</f>
        <v>0</v>
      </c>
      <c r="BC1526" s="14">
        <f t="shared" si="313"/>
        <v>0</v>
      </c>
      <c r="BD1526" s="55" t="str">
        <f t="shared" si="326"/>
        <v/>
      </c>
      <c r="BE1526" s="55" t="str">
        <f t="shared" si="326"/>
        <v/>
      </c>
      <c r="BF1526" s="55" t="str">
        <f t="shared" si="326"/>
        <v/>
      </c>
      <c r="BG1526" s="55" t="str">
        <f t="shared" si="326"/>
        <v/>
      </c>
      <c r="BH1526" s="55" t="str">
        <f t="shared" si="326"/>
        <v/>
      </c>
      <c r="BI1526" s="55" t="str">
        <f t="shared" si="326"/>
        <v/>
      </c>
      <c r="BJ1526" s="55" t="str">
        <f t="shared" si="326"/>
        <v/>
      </c>
      <c r="BK1526" s="55" t="str">
        <f t="shared" si="326"/>
        <v/>
      </c>
      <c r="BL1526" s="55" t="str">
        <f t="shared" si="326"/>
        <v/>
      </c>
      <c r="BM1526" s="55" t="str">
        <f t="shared" si="326"/>
        <v/>
      </c>
      <c r="BN1526" s="55" t="str">
        <f t="shared" si="326"/>
        <v/>
      </c>
      <c r="BO1526" s="55" t="str">
        <f t="shared" si="326"/>
        <v/>
      </c>
      <c r="BP1526" s="55" t="str">
        <f t="shared" si="326"/>
        <v/>
      </c>
      <c r="BQ1526" s="55" t="str">
        <f t="shared" si="326"/>
        <v/>
      </c>
      <c r="BR1526" s="1" t="str">
        <f t="shared" si="314"/>
        <v>Base</v>
      </c>
      <c r="BS1526" s="1" t="str">
        <f t="shared" si="315"/>
        <v/>
      </c>
      <c r="BT1526" s="3">
        <f t="shared" si="316"/>
        <v>1</v>
      </c>
      <c r="BU1526" s="11">
        <f t="shared" si="317"/>
        <v>-0.94</v>
      </c>
      <c r="BV1526" s="11">
        <f t="shared" si="318"/>
        <v>-0.88</v>
      </c>
      <c r="BW1526" s="11">
        <f t="shared" si="319"/>
        <v>0</v>
      </c>
      <c r="BX1526" s="9">
        <f t="shared" si="320"/>
        <v>-0.94</v>
      </c>
      <c r="BY1526" s="9">
        <f t="shared" si="321"/>
        <v>-0.88</v>
      </c>
      <c r="BZ1526" s="9">
        <f t="shared" si="322"/>
        <v>2</v>
      </c>
    </row>
    <row r="1527" spans="1:78" ht="15.5" x14ac:dyDescent="0.35">
      <c r="A1527"/>
      <c r="B1527"/>
      <c r="C1527"/>
      <c r="D1527"/>
      <c r="E1527"/>
      <c r="F1527"/>
      <c r="G1527"/>
      <c r="H1527"/>
      <c r="I1527"/>
      <c r="J1527"/>
      <c r="K1527"/>
      <c r="L1527"/>
      <c r="M1527"/>
      <c r="N1527"/>
      <c r="O1527"/>
      <c r="P1527"/>
      <c r="Q1527"/>
      <c r="R1527"/>
      <c r="S1527"/>
      <c r="T1527"/>
      <c r="U1527"/>
      <c r="V1527"/>
      <c r="W1527"/>
      <c r="X1527"/>
      <c r="Y1527"/>
      <c r="Z1527"/>
      <c r="AA1527"/>
      <c r="AB1527"/>
      <c r="AC1527"/>
      <c r="AD1527"/>
      <c r="AE1527"/>
      <c r="AF1527"/>
      <c r="AG1527"/>
      <c r="AH1527"/>
      <c r="AI1527"/>
      <c r="AJ1527"/>
      <c r="AK1527"/>
      <c r="AL1527"/>
      <c r="AM1527"/>
      <c r="AN1527"/>
      <c r="AO1527"/>
      <c r="AP1527"/>
      <c r="AQ1527"/>
      <c r="AR1527"/>
      <c r="AS1527"/>
      <c r="AT1527" s="12">
        <f>VLOOKUP($BR1527,Tables!$D$14:$I$27,2,FALSE)*W1527</f>
        <v>0</v>
      </c>
      <c r="AU1527" s="12">
        <f>VLOOKUP($BR1527,Tables!$D$14:$I$24,3,FALSE)</f>
        <v>0</v>
      </c>
      <c r="AV1527" s="12">
        <f>VLOOKUP($BR1527,Tables!$D$14:$I$24,4,FALSE)*W1527</f>
        <v>0</v>
      </c>
      <c r="AW1527" s="12">
        <f>VLOOKUP($BR1527,Tables!$D$14:$I$24,5,FALSE)*W1527</f>
        <v>0</v>
      </c>
      <c r="AX1527">
        <f>IF(ISERROR(VLOOKUP(V1527,Tables!$A$2:$B$27,2,FALSE))=TRUE,0,VLOOKUP(V1527,Tables!$A$2:$B$27,2,FALSE))*VLOOKUP(BR1527,Tables!$D$14:$J$24,7,FALSE)</f>
        <v>0</v>
      </c>
      <c r="AY1527">
        <f>IF(ISERROR(VLOOKUP(BS1527,Tables!$A$2:$B$31,2,FALSE))=TRUE,0,VLOOKUP(BS1527,Tables!$A$2:$B$31,2,FALSE))</f>
        <v>0</v>
      </c>
      <c r="AZ1527" s="12">
        <f>VLOOKUP($BR1527,Tables!$D$14:$K$24,8,FALSE)</f>
        <v>0</v>
      </c>
      <c r="BA1527" s="12">
        <f>IF(OR(BR1527="T150",BR1527="HYBT150"),W1527*Tables!$L$23,0)</f>
        <v>0</v>
      </c>
      <c r="BB1527" s="12">
        <f>IF(OR(BR1527="T200",BR1527="HYBT200"),W1527*Tables!$E$24,0)</f>
        <v>0</v>
      </c>
      <c r="BC1527" s="14">
        <f t="shared" si="313"/>
        <v>0</v>
      </c>
      <c r="BD1527" s="55" t="str">
        <f t="shared" si="326"/>
        <v/>
      </c>
      <c r="BE1527" s="55" t="str">
        <f t="shared" si="326"/>
        <v/>
      </c>
      <c r="BF1527" s="55" t="str">
        <f t="shared" si="326"/>
        <v/>
      </c>
      <c r="BG1527" s="55" t="str">
        <f t="shared" si="326"/>
        <v/>
      </c>
      <c r="BH1527" s="55" t="str">
        <f t="shared" si="326"/>
        <v/>
      </c>
      <c r="BI1527" s="55" t="str">
        <f t="shared" si="326"/>
        <v/>
      </c>
      <c r="BJ1527" s="55" t="str">
        <f t="shared" si="326"/>
        <v/>
      </c>
      <c r="BK1527" s="55" t="str">
        <f t="shared" si="326"/>
        <v/>
      </c>
      <c r="BL1527" s="55" t="str">
        <f t="shared" si="326"/>
        <v/>
      </c>
      <c r="BM1527" s="55" t="str">
        <f t="shared" si="326"/>
        <v/>
      </c>
      <c r="BN1527" s="55" t="str">
        <f t="shared" si="326"/>
        <v/>
      </c>
      <c r="BO1527" s="55" t="str">
        <f t="shared" si="326"/>
        <v/>
      </c>
      <c r="BP1527" s="55" t="str">
        <f t="shared" si="326"/>
        <v/>
      </c>
      <c r="BQ1527" s="55" t="str">
        <f t="shared" si="326"/>
        <v/>
      </c>
      <c r="BR1527" s="1" t="str">
        <f t="shared" si="314"/>
        <v>Base</v>
      </c>
      <c r="BS1527" s="1" t="str">
        <f t="shared" si="315"/>
        <v/>
      </c>
      <c r="BT1527" s="3">
        <f t="shared" si="316"/>
        <v>1</v>
      </c>
      <c r="BU1527" s="11">
        <f t="shared" si="317"/>
        <v>-0.94</v>
      </c>
      <c r="BV1527" s="11">
        <f t="shared" si="318"/>
        <v>-0.88</v>
      </c>
      <c r="BW1527" s="11">
        <f t="shared" si="319"/>
        <v>0</v>
      </c>
      <c r="BX1527" s="9">
        <f t="shared" si="320"/>
        <v>-0.94</v>
      </c>
      <c r="BY1527" s="9">
        <f t="shared" si="321"/>
        <v>-0.88</v>
      </c>
      <c r="BZ1527" s="9">
        <f t="shared" si="322"/>
        <v>2</v>
      </c>
    </row>
    <row r="1528" spans="1:78" ht="15.5" x14ac:dyDescent="0.35">
      <c r="A1528"/>
      <c r="B1528"/>
      <c r="C1528"/>
      <c r="D1528"/>
      <c r="E1528"/>
      <c r="F1528"/>
      <c r="G1528"/>
      <c r="H1528"/>
      <c r="I1528"/>
      <c r="J1528"/>
      <c r="K1528"/>
      <c r="L1528"/>
      <c r="M1528"/>
      <c r="N1528"/>
      <c r="O1528"/>
      <c r="P1528"/>
      <c r="Q1528"/>
      <c r="R1528"/>
      <c r="S1528"/>
      <c r="T1528"/>
      <c r="U1528"/>
      <c r="V1528"/>
      <c r="W1528"/>
      <c r="X1528"/>
      <c r="Y1528"/>
      <c r="Z1528"/>
      <c r="AA1528"/>
      <c r="AB1528"/>
      <c r="AC1528"/>
      <c r="AD1528"/>
      <c r="AE1528"/>
      <c r="AF1528"/>
      <c r="AG1528"/>
      <c r="AH1528"/>
      <c r="AI1528"/>
      <c r="AJ1528"/>
      <c r="AK1528"/>
      <c r="AL1528"/>
      <c r="AM1528"/>
      <c r="AN1528"/>
      <c r="AO1528"/>
      <c r="AP1528"/>
      <c r="AQ1528"/>
      <c r="AR1528"/>
      <c r="AS1528"/>
      <c r="AT1528" s="12">
        <f>VLOOKUP($BR1528,Tables!$D$14:$I$27,2,FALSE)*W1528</f>
        <v>0</v>
      </c>
      <c r="AU1528" s="12">
        <f>VLOOKUP($BR1528,Tables!$D$14:$I$24,3,FALSE)</f>
        <v>0</v>
      </c>
      <c r="AV1528" s="12">
        <f>VLOOKUP($BR1528,Tables!$D$14:$I$24,4,FALSE)*W1528</f>
        <v>0</v>
      </c>
      <c r="AW1528" s="12">
        <f>VLOOKUP($BR1528,Tables!$D$14:$I$24,5,FALSE)*W1528</f>
        <v>0</v>
      </c>
      <c r="AX1528">
        <f>IF(ISERROR(VLOOKUP(V1528,Tables!$A$2:$B$27,2,FALSE))=TRUE,0,VLOOKUP(V1528,Tables!$A$2:$B$27,2,FALSE))*VLOOKUP(BR1528,Tables!$D$14:$J$24,7,FALSE)</f>
        <v>0</v>
      </c>
      <c r="AY1528">
        <f>IF(ISERROR(VLOOKUP(BS1528,Tables!$A$2:$B$31,2,FALSE))=TRUE,0,VLOOKUP(BS1528,Tables!$A$2:$B$31,2,FALSE))</f>
        <v>0</v>
      </c>
      <c r="AZ1528" s="12">
        <f>VLOOKUP($BR1528,Tables!$D$14:$K$24,8,FALSE)</f>
        <v>0</v>
      </c>
      <c r="BA1528" s="12">
        <f>IF(OR(BR1528="T150",BR1528="HYBT150"),W1528*Tables!$L$23,0)</f>
        <v>0</v>
      </c>
      <c r="BB1528" s="12">
        <f>IF(OR(BR1528="T200",BR1528="HYBT200"),W1528*Tables!$E$24,0)</f>
        <v>0</v>
      </c>
      <c r="BC1528" s="14">
        <f t="shared" si="313"/>
        <v>0</v>
      </c>
      <c r="BD1528" s="55" t="str">
        <f t="shared" si="326"/>
        <v/>
      </c>
      <c r="BE1528" s="55" t="str">
        <f t="shared" si="326"/>
        <v/>
      </c>
      <c r="BF1528" s="55" t="str">
        <f t="shared" si="326"/>
        <v/>
      </c>
      <c r="BG1528" s="55" t="str">
        <f t="shared" si="326"/>
        <v/>
      </c>
      <c r="BH1528" s="55" t="str">
        <f t="shared" si="326"/>
        <v/>
      </c>
      <c r="BI1528" s="55" t="str">
        <f t="shared" si="326"/>
        <v/>
      </c>
      <c r="BJ1528" s="55" t="str">
        <f t="shared" si="326"/>
        <v/>
      </c>
      <c r="BK1528" s="55" t="str">
        <f t="shared" si="326"/>
        <v/>
      </c>
      <c r="BL1528" s="55" t="str">
        <f t="shared" si="326"/>
        <v/>
      </c>
      <c r="BM1528" s="55" t="str">
        <f t="shared" si="326"/>
        <v/>
      </c>
      <c r="BN1528" s="55" t="str">
        <f t="shared" si="326"/>
        <v/>
      </c>
      <c r="BO1528" s="55" t="str">
        <f t="shared" si="326"/>
        <v/>
      </c>
      <c r="BP1528" s="55" t="str">
        <f t="shared" si="326"/>
        <v/>
      </c>
      <c r="BQ1528" s="55" t="str">
        <f t="shared" si="326"/>
        <v/>
      </c>
      <c r="BR1528" s="1" t="str">
        <f t="shared" si="314"/>
        <v>Base</v>
      </c>
      <c r="BS1528" s="1" t="str">
        <f t="shared" si="315"/>
        <v/>
      </c>
      <c r="BT1528" s="3">
        <f t="shared" si="316"/>
        <v>1</v>
      </c>
      <c r="BU1528" s="11">
        <f t="shared" si="317"/>
        <v>-0.94</v>
      </c>
      <c r="BV1528" s="11">
        <f t="shared" si="318"/>
        <v>-0.88</v>
      </c>
      <c r="BW1528" s="11">
        <f t="shared" si="319"/>
        <v>0</v>
      </c>
      <c r="BX1528" s="9">
        <f t="shared" si="320"/>
        <v>-0.94</v>
      </c>
      <c r="BY1528" s="9">
        <f t="shared" si="321"/>
        <v>-0.88</v>
      </c>
      <c r="BZ1528" s="9">
        <f t="shared" si="322"/>
        <v>2</v>
      </c>
    </row>
    <row r="1529" spans="1:78" ht="15.5" x14ac:dyDescent="0.35">
      <c r="A1529"/>
      <c r="B1529"/>
      <c r="C1529"/>
      <c r="D1529"/>
      <c r="E1529"/>
      <c r="F1529"/>
      <c r="G1529"/>
      <c r="H1529"/>
      <c r="I1529"/>
      <c r="J1529"/>
      <c r="K1529"/>
      <c r="L1529"/>
      <c r="M1529"/>
      <c r="N1529"/>
      <c r="O1529"/>
      <c r="P1529"/>
      <c r="Q1529"/>
      <c r="R1529"/>
      <c r="S1529"/>
      <c r="T1529"/>
      <c r="U1529"/>
      <c r="V1529"/>
      <c r="W1529"/>
      <c r="X1529"/>
      <c r="Y1529"/>
      <c r="Z1529"/>
      <c r="AA1529"/>
      <c r="AB1529"/>
      <c r="AC1529"/>
      <c r="AD1529"/>
      <c r="AE1529"/>
      <c r="AF1529"/>
      <c r="AG1529"/>
      <c r="AH1529"/>
      <c r="AI1529"/>
      <c r="AJ1529"/>
      <c r="AK1529"/>
      <c r="AL1529"/>
      <c r="AM1529"/>
      <c r="AN1529"/>
      <c r="AO1529"/>
      <c r="AP1529"/>
      <c r="AQ1529"/>
      <c r="AR1529"/>
      <c r="AS1529"/>
      <c r="AT1529" s="12">
        <f>VLOOKUP($BR1529,Tables!$D$14:$I$27,2,FALSE)*W1529</f>
        <v>0</v>
      </c>
      <c r="AU1529" s="12">
        <f>VLOOKUP($BR1529,Tables!$D$14:$I$24,3,FALSE)</f>
        <v>0</v>
      </c>
      <c r="AV1529" s="12">
        <f>VLOOKUP($BR1529,Tables!$D$14:$I$24,4,FALSE)*W1529</f>
        <v>0</v>
      </c>
      <c r="AW1529" s="12">
        <f>VLOOKUP($BR1529,Tables!$D$14:$I$24,5,FALSE)*W1529</f>
        <v>0</v>
      </c>
      <c r="AX1529">
        <f>IF(ISERROR(VLOOKUP(V1529,Tables!$A$2:$B$27,2,FALSE))=TRUE,0,VLOOKUP(V1529,Tables!$A$2:$B$27,2,FALSE))*VLOOKUP(BR1529,Tables!$D$14:$J$24,7,FALSE)</f>
        <v>0</v>
      </c>
      <c r="AY1529">
        <f>IF(ISERROR(VLOOKUP(BS1529,Tables!$A$2:$B$31,2,FALSE))=TRUE,0,VLOOKUP(BS1529,Tables!$A$2:$B$31,2,FALSE))</f>
        <v>0</v>
      </c>
      <c r="AZ1529" s="12">
        <f>VLOOKUP($BR1529,Tables!$D$14:$K$24,8,FALSE)</f>
        <v>0</v>
      </c>
      <c r="BA1529" s="12">
        <f>IF(OR(BR1529="T150",BR1529="HYBT150"),W1529*Tables!$L$23,0)</f>
        <v>0</v>
      </c>
      <c r="BB1529" s="12">
        <f>IF(OR(BR1529="T200",BR1529="HYBT200"),W1529*Tables!$E$24,0)</f>
        <v>0</v>
      </c>
      <c r="BC1529" s="14">
        <f t="shared" ref="BC1529:BC1592" si="327">SUM(AT1529:BB1529)</f>
        <v>0</v>
      </c>
      <c r="BD1529" s="55" t="str">
        <f t="shared" si="326"/>
        <v/>
      </c>
      <c r="BE1529" s="55" t="str">
        <f t="shared" si="326"/>
        <v/>
      </c>
      <c r="BF1529" s="55" t="str">
        <f t="shared" si="326"/>
        <v/>
      </c>
      <c r="BG1529" s="55" t="str">
        <f t="shared" si="326"/>
        <v/>
      </c>
      <c r="BH1529" s="55" t="str">
        <f t="shared" si="326"/>
        <v/>
      </c>
      <c r="BI1529" s="55" t="str">
        <f t="shared" si="326"/>
        <v/>
      </c>
      <c r="BJ1529" s="55" t="str">
        <f t="shared" si="326"/>
        <v/>
      </c>
      <c r="BK1529" s="55" t="str">
        <f t="shared" si="326"/>
        <v/>
      </c>
      <c r="BL1529" s="55" t="str">
        <f t="shared" si="326"/>
        <v/>
      </c>
      <c r="BM1529" s="55" t="str">
        <f t="shared" si="326"/>
        <v/>
      </c>
      <c r="BN1529" s="55" t="str">
        <f t="shared" si="326"/>
        <v/>
      </c>
      <c r="BO1529" s="55" t="str">
        <f t="shared" si="326"/>
        <v/>
      </c>
      <c r="BP1529" s="55" t="str">
        <f t="shared" si="326"/>
        <v/>
      </c>
      <c r="BQ1529" s="55" t="str">
        <f t="shared" si="326"/>
        <v/>
      </c>
      <c r="BR1529" s="1" t="str">
        <f t="shared" ref="BR1529:BR1592" si="328">IF(BD1529&amp;BE1529&amp;BF1529&amp;BG1529&amp;BH1529&amp;BI1529&amp;BJ1529&amp;BK1529&amp;BP1529&amp;BQ1529="","Base",BD1529&amp;BE1529&amp;BF1529&amp;BG1529&amp;BH1529&amp;BI1529&amp;BJ1529&amp;BK1529&amp;BP1529&amp;BQ1529)</f>
        <v>Base</v>
      </c>
      <c r="BS1529" s="1" t="str">
        <f t="shared" ref="BS1529:BS1592" si="329">IF(BL1529&amp;BM1529&amp;BN1529&amp;BO1529="","",BL1529&amp;BM1529&amp;BN1529&amp;BO1529)</f>
        <v/>
      </c>
      <c r="BT1529" s="3">
        <f t="shared" ref="BT1529:BT1592" si="330">J1529-I1529+1</f>
        <v>1</v>
      </c>
      <c r="BU1529" s="11">
        <f t="shared" ref="BU1529:BU1592" si="331">BT1529*0.06-1</f>
        <v>-0.94</v>
      </c>
      <c r="BV1529" s="11">
        <f t="shared" ref="BV1529:BV1592" si="332">BT1529*0.12-1</f>
        <v>-0.88</v>
      </c>
      <c r="BW1529" s="11">
        <f t="shared" ref="BW1529:BW1592" si="333">(BT1529-1)*0.84</f>
        <v>0</v>
      </c>
      <c r="BX1529" s="9">
        <f t="shared" ref="BX1529:BX1592" si="334">BU1529+I1529</f>
        <v>-0.94</v>
      </c>
      <c r="BY1529" s="9">
        <f t="shared" ref="BY1529:BY1592" si="335">BV1529+I1529</f>
        <v>-0.88</v>
      </c>
      <c r="BZ1529" s="9">
        <f t="shared" ref="BZ1529:BZ1592" si="336">IF(WEEKDAY(BW1529+I1529)=1,BW1529+I1529+1,IF(WEEKDAY(BW1529+I1529)=7,BW1529+I1529+2,BW1529+I1529))</f>
        <v>2</v>
      </c>
    </row>
    <row r="1530" spans="1:78" ht="15.5" x14ac:dyDescent="0.35">
      <c r="A1530"/>
      <c r="B1530"/>
      <c r="C1530"/>
      <c r="D1530"/>
      <c r="E1530"/>
      <c r="F1530"/>
      <c r="G1530"/>
      <c r="H1530"/>
      <c r="I1530"/>
      <c r="J1530"/>
      <c r="K1530"/>
      <c r="L1530"/>
      <c r="M1530"/>
      <c r="N1530"/>
      <c r="O1530"/>
      <c r="P1530"/>
      <c r="Q1530"/>
      <c r="R1530"/>
      <c r="S1530"/>
      <c r="T1530"/>
      <c r="U1530"/>
      <c r="V1530"/>
      <c r="W1530"/>
      <c r="X1530"/>
      <c r="Y1530"/>
      <c r="Z1530"/>
      <c r="AA1530"/>
      <c r="AB1530"/>
      <c r="AC1530"/>
      <c r="AD1530"/>
      <c r="AE1530"/>
      <c r="AF1530"/>
      <c r="AG1530"/>
      <c r="AH1530"/>
      <c r="AI1530"/>
      <c r="AJ1530"/>
      <c r="AK1530"/>
      <c r="AL1530"/>
      <c r="AM1530"/>
      <c r="AN1530"/>
      <c r="AO1530"/>
      <c r="AP1530"/>
      <c r="AQ1530"/>
      <c r="AR1530"/>
      <c r="AS1530"/>
      <c r="AT1530" s="12">
        <f>VLOOKUP($BR1530,Tables!$D$14:$I$27,2,FALSE)*W1530</f>
        <v>0</v>
      </c>
      <c r="AU1530" s="12">
        <f>VLOOKUP($BR1530,Tables!$D$14:$I$24,3,FALSE)</f>
        <v>0</v>
      </c>
      <c r="AV1530" s="12">
        <f>VLOOKUP($BR1530,Tables!$D$14:$I$24,4,FALSE)*W1530</f>
        <v>0</v>
      </c>
      <c r="AW1530" s="12">
        <f>VLOOKUP($BR1530,Tables!$D$14:$I$24,5,FALSE)*W1530</f>
        <v>0</v>
      </c>
      <c r="AX1530">
        <f>IF(ISERROR(VLOOKUP(V1530,Tables!$A$2:$B$27,2,FALSE))=TRUE,0,VLOOKUP(V1530,Tables!$A$2:$B$27,2,FALSE))*VLOOKUP(BR1530,Tables!$D$14:$J$24,7,FALSE)</f>
        <v>0</v>
      </c>
      <c r="AY1530">
        <f>IF(ISERROR(VLOOKUP(BS1530,Tables!$A$2:$B$31,2,FALSE))=TRUE,0,VLOOKUP(BS1530,Tables!$A$2:$B$31,2,FALSE))</f>
        <v>0</v>
      </c>
      <c r="AZ1530" s="12">
        <f>VLOOKUP($BR1530,Tables!$D$14:$K$24,8,FALSE)</f>
        <v>0</v>
      </c>
      <c r="BA1530" s="12">
        <f>IF(OR(BR1530="T150",BR1530="HYBT150"),W1530*Tables!$L$23,0)</f>
        <v>0</v>
      </c>
      <c r="BB1530" s="12">
        <f>IF(OR(BR1530="T200",BR1530="HYBT200"),W1530*Tables!$E$24,0)</f>
        <v>0</v>
      </c>
      <c r="BC1530" s="14">
        <f t="shared" si="327"/>
        <v>0</v>
      </c>
      <c r="BD1530" s="55" t="str">
        <f t="shared" si="326"/>
        <v/>
      </c>
      <c r="BE1530" s="55" t="str">
        <f t="shared" si="326"/>
        <v/>
      </c>
      <c r="BF1530" s="55" t="str">
        <f t="shared" si="326"/>
        <v/>
      </c>
      <c r="BG1530" s="55" t="str">
        <f t="shared" si="326"/>
        <v/>
      </c>
      <c r="BH1530" s="55" t="str">
        <f t="shared" si="326"/>
        <v/>
      </c>
      <c r="BI1530" s="55" t="str">
        <f t="shared" si="326"/>
        <v/>
      </c>
      <c r="BJ1530" s="55" t="str">
        <f t="shared" si="326"/>
        <v/>
      </c>
      <c r="BK1530" s="55" t="str">
        <f t="shared" si="326"/>
        <v/>
      </c>
      <c r="BL1530" s="55" t="str">
        <f t="shared" si="326"/>
        <v/>
      </c>
      <c r="BM1530" s="55" t="str">
        <f t="shared" si="326"/>
        <v/>
      </c>
      <c r="BN1530" s="55" t="str">
        <f t="shared" si="326"/>
        <v/>
      </c>
      <c r="BO1530" s="55" t="str">
        <f t="shared" si="326"/>
        <v/>
      </c>
      <c r="BP1530" s="55" t="str">
        <f t="shared" si="326"/>
        <v/>
      </c>
      <c r="BQ1530" s="55" t="str">
        <f t="shared" si="326"/>
        <v/>
      </c>
      <c r="BR1530" s="1" t="str">
        <f t="shared" si="328"/>
        <v>Base</v>
      </c>
      <c r="BS1530" s="1" t="str">
        <f t="shared" si="329"/>
        <v/>
      </c>
      <c r="BT1530" s="3">
        <f t="shared" si="330"/>
        <v>1</v>
      </c>
      <c r="BU1530" s="11">
        <f t="shared" si="331"/>
        <v>-0.94</v>
      </c>
      <c r="BV1530" s="11">
        <f t="shared" si="332"/>
        <v>-0.88</v>
      </c>
      <c r="BW1530" s="11">
        <f t="shared" si="333"/>
        <v>0</v>
      </c>
      <c r="BX1530" s="9">
        <f t="shared" si="334"/>
        <v>-0.94</v>
      </c>
      <c r="BY1530" s="9">
        <f t="shared" si="335"/>
        <v>-0.88</v>
      </c>
      <c r="BZ1530" s="9">
        <f t="shared" si="336"/>
        <v>2</v>
      </c>
    </row>
    <row r="1531" spans="1:78" ht="15.5" x14ac:dyDescent="0.35">
      <c r="A1531"/>
      <c r="B1531"/>
      <c r="C1531"/>
      <c r="D1531"/>
      <c r="E1531"/>
      <c r="F1531"/>
      <c r="G1531"/>
      <c r="H1531"/>
      <c r="I1531"/>
      <c r="J1531"/>
      <c r="K1531"/>
      <c r="L1531"/>
      <c r="M1531"/>
      <c r="N1531"/>
      <c r="O1531"/>
      <c r="P1531"/>
      <c r="Q1531"/>
      <c r="R1531"/>
      <c r="S1531"/>
      <c r="T1531"/>
      <c r="U1531"/>
      <c r="V1531"/>
      <c r="W1531"/>
      <c r="X1531"/>
      <c r="Y1531"/>
      <c r="Z1531"/>
      <c r="AA1531"/>
      <c r="AB1531"/>
      <c r="AC1531"/>
      <c r="AD1531"/>
      <c r="AE1531"/>
      <c r="AF1531"/>
      <c r="AG1531"/>
      <c r="AH1531"/>
      <c r="AI1531"/>
      <c r="AJ1531"/>
      <c r="AK1531"/>
      <c r="AL1531"/>
      <c r="AM1531"/>
      <c r="AN1531"/>
      <c r="AO1531"/>
      <c r="AP1531"/>
      <c r="AQ1531"/>
      <c r="AR1531"/>
      <c r="AS1531"/>
      <c r="AT1531" s="12">
        <f>VLOOKUP($BR1531,Tables!$D$14:$I$27,2,FALSE)*W1531</f>
        <v>0</v>
      </c>
      <c r="AU1531" s="12">
        <f>VLOOKUP($BR1531,Tables!$D$14:$I$24,3,FALSE)</f>
        <v>0</v>
      </c>
      <c r="AV1531" s="12">
        <f>VLOOKUP($BR1531,Tables!$D$14:$I$24,4,FALSE)*W1531</f>
        <v>0</v>
      </c>
      <c r="AW1531" s="12">
        <f>VLOOKUP($BR1531,Tables!$D$14:$I$24,5,FALSE)*W1531</f>
        <v>0</v>
      </c>
      <c r="AX1531">
        <f>IF(ISERROR(VLOOKUP(V1531,Tables!$A$2:$B$27,2,FALSE))=TRUE,0,VLOOKUP(V1531,Tables!$A$2:$B$27,2,FALSE))*VLOOKUP(BR1531,Tables!$D$14:$J$24,7,FALSE)</f>
        <v>0</v>
      </c>
      <c r="AY1531">
        <f>IF(ISERROR(VLOOKUP(BS1531,Tables!$A$2:$B$31,2,FALSE))=TRUE,0,VLOOKUP(BS1531,Tables!$A$2:$B$31,2,FALSE))</f>
        <v>0</v>
      </c>
      <c r="AZ1531" s="12">
        <f>VLOOKUP($BR1531,Tables!$D$14:$K$24,8,FALSE)</f>
        <v>0</v>
      </c>
      <c r="BA1531" s="12">
        <f>IF(OR(BR1531="T150",BR1531="HYBT150"),W1531*Tables!$L$23,0)</f>
        <v>0</v>
      </c>
      <c r="BB1531" s="12">
        <f>IF(OR(BR1531="T200",BR1531="HYBT200"),W1531*Tables!$E$24,0)</f>
        <v>0</v>
      </c>
      <c r="BC1531" s="14">
        <f t="shared" si="327"/>
        <v>0</v>
      </c>
      <c r="BD1531" s="55" t="str">
        <f t="shared" si="326"/>
        <v/>
      </c>
      <c r="BE1531" s="55" t="str">
        <f t="shared" si="326"/>
        <v/>
      </c>
      <c r="BF1531" s="55" t="str">
        <f t="shared" si="326"/>
        <v/>
      </c>
      <c r="BG1531" s="55" t="str">
        <f t="shared" si="326"/>
        <v/>
      </c>
      <c r="BH1531" s="55" t="str">
        <f t="shared" si="326"/>
        <v/>
      </c>
      <c r="BI1531" s="55" t="str">
        <f t="shared" si="326"/>
        <v/>
      </c>
      <c r="BJ1531" s="55" t="str">
        <f t="shared" si="326"/>
        <v/>
      </c>
      <c r="BK1531" s="55" t="str">
        <f t="shared" si="326"/>
        <v/>
      </c>
      <c r="BL1531" s="55" t="str">
        <f t="shared" si="326"/>
        <v/>
      </c>
      <c r="BM1531" s="55" t="str">
        <f t="shared" si="326"/>
        <v/>
      </c>
      <c r="BN1531" s="55" t="str">
        <f t="shared" si="326"/>
        <v/>
      </c>
      <c r="BO1531" s="55" t="str">
        <f t="shared" si="326"/>
        <v/>
      </c>
      <c r="BP1531" s="55" t="str">
        <f t="shared" si="326"/>
        <v/>
      </c>
      <c r="BQ1531" s="55" t="str">
        <f t="shared" si="326"/>
        <v/>
      </c>
      <c r="BR1531" s="1" t="str">
        <f t="shared" si="328"/>
        <v>Base</v>
      </c>
      <c r="BS1531" s="1" t="str">
        <f t="shared" si="329"/>
        <v/>
      </c>
      <c r="BT1531" s="3">
        <f t="shared" si="330"/>
        <v>1</v>
      </c>
      <c r="BU1531" s="11">
        <f t="shared" si="331"/>
        <v>-0.94</v>
      </c>
      <c r="BV1531" s="11">
        <f t="shared" si="332"/>
        <v>-0.88</v>
      </c>
      <c r="BW1531" s="11">
        <f t="shared" si="333"/>
        <v>0</v>
      </c>
      <c r="BX1531" s="9">
        <f t="shared" si="334"/>
        <v>-0.94</v>
      </c>
      <c r="BY1531" s="9">
        <f t="shared" si="335"/>
        <v>-0.88</v>
      </c>
      <c r="BZ1531" s="9">
        <f t="shared" si="336"/>
        <v>2</v>
      </c>
    </row>
    <row r="1532" spans="1:78" ht="15.5" x14ac:dyDescent="0.35">
      <c r="A1532"/>
      <c r="B1532"/>
      <c r="C1532"/>
      <c r="D1532"/>
      <c r="E1532"/>
      <c r="F1532"/>
      <c r="G1532"/>
      <c r="H1532"/>
      <c r="I1532"/>
      <c r="J1532"/>
      <c r="K1532"/>
      <c r="L1532"/>
      <c r="M1532"/>
      <c r="N1532"/>
      <c r="O1532"/>
      <c r="P1532"/>
      <c r="Q1532"/>
      <c r="R1532"/>
      <c r="S1532"/>
      <c r="T1532"/>
      <c r="U1532"/>
      <c r="V1532"/>
      <c r="W1532"/>
      <c r="X1532"/>
      <c r="Y1532"/>
      <c r="Z1532"/>
      <c r="AA1532"/>
      <c r="AB1532"/>
      <c r="AC1532"/>
      <c r="AD1532"/>
      <c r="AE1532"/>
      <c r="AF1532"/>
      <c r="AG1532"/>
      <c r="AH1532"/>
      <c r="AI1532"/>
      <c r="AJ1532"/>
      <c r="AK1532"/>
      <c r="AL1532"/>
      <c r="AM1532"/>
      <c r="AN1532"/>
      <c r="AO1532"/>
      <c r="AP1532"/>
      <c r="AQ1532"/>
      <c r="AR1532"/>
      <c r="AS1532"/>
      <c r="AT1532" s="12">
        <f>VLOOKUP($BR1532,Tables!$D$14:$I$27,2,FALSE)*W1532</f>
        <v>0</v>
      </c>
      <c r="AU1532" s="12">
        <f>VLOOKUP($BR1532,Tables!$D$14:$I$24,3,FALSE)</f>
        <v>0</v>
      </c>
      <c r="AV1532" s="12">
        <f>VLOOKUP($BR1532,Tables!$D$14:$I$24,4,FALSE)*W1532</f>
        <v>0</v>
      </c>
      <c r="AW1532" s="12">
        <f>VLOOKUP($BR1532,Tables!$D$14:$I$24,5,FALSE)*W1532</f>
        <v>0</v>
      </c>
      <c r="AX1532">
        <f>IF(ISERROR(VLOOKUP(V1532,Tables!$A$2:$B$27,2,FALSE))=TRUE,0,VLOOKUP(V1532,Tables!$A$2:$B$27,2,FALSE))*VLOOKUP(BR1532,Tables!$D$14:$J$24,7,FALSE)</f>
        <v>0</v>
      </c>
      <c r="AY1532">
        <f>IF(ISERROR(VLOOKUP(BS1532,Tables!$A$2:$B$31,2,FALSE))=TRUE,0,VLOOKUP(BS1532,Tables!$A$2:$B$31,2,FALSE))</f>
        <v>0</v>
      </c>
      <c r="AZ1532" s="12">
        <f>VLOOKUP($BR1532,Tables!$D$14:$K$24,8,FALSE)</f>
        <v>0</v>
      </c>
      <c r="BA1532" s="12">
        <f>IF(OR(BR1532="T150",BR1532="HYBT150"),W1532*Tables!$L$23,0)</f>
        <v>0</v>
      </c>
      <c r="BB1532" s="12">
        <f>IF(OR(BR1532="T200",BR1532="HYBT200"),W1532*Tables!$E$24,0)</f>
        <v>0</v>
      </c>
      <c r="BC1532" s="14">
        <f t="shared" si="327"/>
        <v>0</v>
      </c>
      <c r="BD1532" s="55" t="str">
        <f t="shared" si="326"/>
        <v/>
      </c>
      <c r="BE1532" s="55" t="str">
        <f t="shared" si="326"/>
        <v/>
      </c>
      <c r="BF1532" s="55" t="str">
        <f t="shared" si="326"/>
        <v/>
      </c>
      <c r="BG1532" s="55" t="str">
        <f t="shared" si="326"/>
        <v/>
      </c>
      <c r="BH1532" s="55" t="str">
        <f t="shared" si="326"/>
        <v/>
      </c>
      <c r="BI1532" s="55" t="str">
        <f t="shared" si="326"/>
        <v/>
      </c>
      <c r="BJ1532" s="55" t="str">
        <f t="shared" si="326"/>
        <v/>
      </c>
      <c r="BK1532" s="55" t="str">
        <f t="shared" si="326"/>
        <v/>
      </c>
      <c r="BL1532" s="55" t="str">
        <f t="shared" si="326"/>
        <v/>
      </c>
      <c r="BM1532" s="55" t="str">
        <f t="shared" si="326"/>
        <v/>
      </c>
      <c r="BN1532" s="55" t="str">
        <f t="shared" si="326"/>
        <v/>
      </c>
      <c r="BO1532" s="55" t="str">
        <f t="shared" si="326"/>
        <v/>
      </c>
      <c r="BP1532" s="55" t="str">
        <f t="shared" si="326"/>
        <v/>
      </c>
      <c r="BQ1532" s="55" t="str">
        <f t="shared" si="326"/>
        <v/>
      </c>
      <c r="BR1532" s="1" t="str">
        <f t="shared" si="328"/>
        <v>Base</v>
      </c>
      <c r="BS1532" s="1" t="str">
        <f t="shared" si="329"/>
        <v/>
      </c>
      <c r="BT1532" s="3">
        <f t="shared" si="330"/>
        <v>1</v>
      </c>
      <c r="BU1532" s="11">
        <f t="shared" si="331"/>
        <v>-0.94</v>
      </c>
      <c r="BV1532" s="11">
        <f t="shared" si="332"/>
        <v>-0.88</v>
      </c>
      <c r="BW1532" s="11">
        <f t="shared" si="333"/>
        <v>0</v>
      </c>
      <c r="BX1532" s="9">
        <f t="shared" si="334"/>
        <v>-0.94</v>
      </c>
      <c r="BY1532" s="9">
        <f t="shared" si="335"/>
        <v>-0.88</v>
      </c>
      <c r="BZ1532" s="9">
        <f t="shared" si="336"/>
        <v>2</v>
      </c>
    </row>
    <row r="1533" spans="1:78" ht="15.5" x14ac:dyDescent="0.35">
      <c r="A1533"/>
      <c r="B1533"/>
      <c r="C1533"/>
      <c r="D1533"/>
      <c r="E1533"/>
      <c r="F1533"/>
      <c r="G1533"/>
      <c r="H1533"/>
      <c r="I1533"/>
      <c r="J1533"/>
      <c r="K1533"/>
      <c r="L1533"/>
      <c r="M1533"/>
      <c r="N1533"/>
      <c r="O1533"/>
      <c r="P1533"/>
      <c r="Q1533"/>
      <c r="R1533"/>
      <c r="S1533"/>
      <c r="T1533"/>
      <c r="U1533"/>
      <c r="V1533"/>
      <c r="W1533"/>
      <c r="X1533"/>
      <c r="Y1533"/>
      <c r="Z1533"/>
      <c r="AA1533"/>
      <c r="AB1533"/>
      <c r="AC1533"/>
      <c r="AD1533"/>
      <c r="AE1533"/>
      <c r="AF1533"/>
      <c r="AG1533"/>
      <c r="AH1533"/>
      <c r="AI1533"/>
      <c r="AJ1533"/>
      <c r="AK1533"/>
      <c r="AL1533"/>
      <c r="AM1533"/>
      <c r="AN1533"/>
      <c r="AO1533"/>
      <c r="AP1533"/>
      <c r="AQ1533"/>
      <c r="AR1533"/>
      <c r="AS1533"/>
      <c r="AT1533" s="12">
        <f>VLOOKUP($BR1533,Tables!$D$14:$I$27,2,FALSE)*W1533</f>
        <v>0</v>
      </c>
      <c r="AU1533" s="12">
        <f>VLOOKUP($BR1533,Tables!$D$14:$I$24,3,FALSE)</f>
        <v>0</v>
      </c>
      <c r="AV1533" s="12">
        <f>VLOOKUP($BR1533,Tables!$D$14:$I$24,4,FALSE)*W1533</f>
        <v>0</v>
      </c>
      <c r="AW1533" s="12">
        <f>VLOOKUP($BR1533,Tables!$D$14:$I$24,5,FALSE)*W1533</f>
        <v>0</v>
      </c>
      <c r="AX1533">
        <f>IF(ISERROR(VLOOKUP(V1533,Tables!$A$2:$B$27,2,FALSE))=TRUE,0,VLOOKUP(V1533,Tables!$A$2:$B$27,2,FALSE))*VLOOKUP(BR1533,Tables!$D$14:$J$24,7,FALSE)</f>
        <v>0</v>
      </c>
      <c r="AY1533">
        <f>IF(ISERROR(VLOOKUP(BS1533,Tables!$A$2:$B$31,2,FALSE))=TRUE,0,VLOOKUP(BS1533,Tables!$A$2:$B$31,2,FALSE))</f>
        <v>0</v>
      </c>
      <c r="AZ1533" s="12">
        <f>VLOOKUP($BR1533,Tables!$D$14:$K$24,8,FALSE)</f>
        <v>0</v>
      </c>
      <c r="BA1533" s="12">
        <f>IF(OR(BR1533="T150",BR1533="HYBT150"),W1533*Tables!$L$23,0)</f>
        <v>0</v>
      </c>
      <c r="BB1533" s="12">
        <f>IF(OR(BR1533="T200",BR1533="HYBT200"),W1533*Tables!$E$24,0)</f>
        <v>0</v>
      </c>
      <c r="BC1533" s="14">
        <f t="shared" si="327"/>
        <v>0</v>
      </c>
      <c r="BD1533" s="55" t="str">
        <f t="shared" si="326"/>
        <v/>
      </c>
      <c r="BE1533" s="55" t="str">
        <f t="shared" si="326"/>
        <v/>
      </c>
      <c r="BF1533" s="55" t="str">
        <f t="shared" si="326"/>
        <v/>
      </c>
      <c r="BG1533" s="55" t="str">
        <f t="shared" si="326"/>
        <v/>
      </c>
      <c r="BH1533" s="55" t="str">
        <f t="shared" si="326"/>
        <v/>
      </c>
      <c r="BI1533" s="55" t="str">
        <f t="shared" si="326"/>
        <v/>
      </c>
      <c r="BJ1533" s="55" t="str">
        <f t="shared" si="326"/>
        <v/>
      </c>
      <c r="BK1533" s="55" t="str">
        <f t="shared" si="326"/>
        <v/>
      </c>
      <c r="BL1533" s="55" t="str">
        <f t="shared" si="326"/>
        <v/>
      </c>
      <c r="BM1533" s="55" t="str">
        <f t="shared" si="326"/>
        <v/>
      </c>
      <c r="BN1533" s="55" t="str">
        <f t="shared" si="326"/>
        <v/>
      </c>
      <c r="BO1533" s="55" t="str">
        <f t="shared" si="326"/>
        <v/>
      </c>
      <c r="BP1533" s="55" t="str">
        <f t="shared" si="326"/>
        <v/>
      </c>
      <c r="BQ1533" s="55" t="str">
        <f t="shared" si="326"/>
        <v/>
      </c>
      <c r="BR1533" s="1" t="str">
        <f t="shared" si="328"/>
        <v>Base</v>
      </c>
      <c r="BS1533" s="1" t="str">
        <f t="shared" si="329"/>
        <v/>
      </c>
      <c r="BT1533" s="3">
        <f t="shared" si="330"/>
        <v>1</v>
      </c>
      <c r="BU1533" s="11">
        <f t="shared" si="331"/>
        <v>-0.94</v>
      </c>
      <c r="BV1533" s="11">
        <f t="shared" si="332"/>
        <v>-0.88</v>
      </c>
      <c r="BW1533" s="11">
        <f t="shared" si="333"/>
        <v>0</v>
      </c>
      <c r="BX1533" s="9">
        <f t="shared" si="334"/>
        <v>-0.94</v>
      </c>
      <c r="BY1533" s="9">
        <f t="shared" si="335"/>
        <v>-0.88</v>
      </c>
      <c r="BZ1533" s="9">
        <f t="shared" si="336"/>
        <v>2</v>
      </c>
    </row>
    <row r="1534" spans="1:78" ht="15.5" x14ac:dyDescent="0.35">
      <c r="A1534"/>
      <c r="B1534"/>
      <c r="C1534"/>
      <c r="D1534"/>
      <c r="E1534"/>
      <c r="F1534"/>
      <c r="G1534"/>
      <c r="H1534"/>
      <c r="I1534"/>
      <c r="J1534"/>
      <c r="K1534"/>
      <c r="L1534"/>
      <c r="M1534"/>
      <c r="N1534"/>
      <c r="O1534"/>
      <c r="P1534"/>
      <c r="Q1534"/>
      <c r="R1534"/>
      <c r="S1534"/>
      <c r="T1534"/>
      <c r="U1534"/>
      <c r="V1534"/>
      <c r="W1534"/>
      <c r="X1534"/>
      <c r="Y1534"/>
      <c r="Z1534"/>
      <c r="AA1534"/>
      <c r="AB1534"/>
      <c r="AC1534"/>
      <c r="AD1534"/>
      <c r="AE1534"/>
      <c r="AF1534"/>
      <c r="AG1534"/>
      <c r="AH1534"/>
      <c r="AI1534"/>
      <c r="AJ1534"/>
      <c r="AK1534"/>
      <c r="AL1534"/>
      <c r="AM1534"/>
      <c r="AN1534"/>
      <c r="AO1534"/>
      <c r="AP1534"/>
      <c r="AQ1534"/>
      <c r="AR1534"/>
      <c r="AS1534"/>
      <c r="AT1534" s="12">
        <f>VLOOKUP($BR1534,Tables!$D$14:$I$27,2,FALSE)*W1534</f>
        <v>0</v>
      </c>
      <c r="AU1534" s="12">
        <f>VLOOKUP($BR1534,Tables!$D$14:$I$24,3,FALSE)</f>
        <v>0</v>
      </c>
      <c r="AV1534" s="12">
        <f>VLOOKUP($BR1534,Tables!$D$14:$I$24,4,FALSE)*W1534</f>
        <v>0</v>
      </c>
      <c r="AW1534" s="12">
        <f>VLOOKUP($BR1534,Tables!$D$14:$I$24,5,FALSE)*W1534</f>
        <v>0</v>
      </c>
      <c r="AX1534">
        <f>IF(ISERROR(VLOOKUP(V1534,Tables!$A$2:$B$27,2,FALSE))=TRUE,0,VLOOKUP(V1534,Tables!$A$2:$B$27,2,FALSE))*VLOOKUP(BR1534,Tables!$D$14:$J$24,7,FALSE)</f>
        <v>0</v>
      </c>
      <c r="AY1534">
        <f>IF(ISERROR(VLOOKUP(BS1534,Tables!$A$2:$B$31,2,FALSE))=TRUE,0,VLOOKUP(BS1534,Tables!$A$2:$B$31,2,FALSE))</f>
        <v>0</v>
      </c>
      <c r="AZ1534" s="12">
        <f>VLOOKUP($BR1534,Tables!$D$14:$K$24,8,FALSE)</f>
        <v>0</v>
      </c>
      <c r="BA1534" s="12">
        <f>IF(OR(BR1534="T150",BR1534="HYBT150"),W1534*Tables!$L$23,0)</f>
        <v>0</v>
      </c>
      <c r="BB1534" s="12">
        <f>IF(OR(BR1534="T200",BR1534="HYBT200"),W1534*Tables!$E$24,0)</f>
        <v>0</v>
      </c>
      <c r="BC1534" s="14">
        <f t="shared" si="327"/>
        <v>0</v>
      </c>
      <c r="BD1534" s="55" t="str">
        <f t="shared" si="326"/>
        <v/>
      </c>
      <c r="BE1534" s="55" t="str">
        <f t="shared" si="326"/>
        <v/>
      </c>
      <c r="BF1534" s="55" t="str">
        <f t="shared" si="326"/>
        <v/>
      </c>
      <c r="BG1534" s="55" t="str">
        <f t="shared" si="326"/>
        <v/>
      </c>
      <c r="BH1534" s="55" t="str">
        <f t="shared" si="326"/>
        <v/>
      </c>
      <c r="BI1534" s="55" t="str">
        <f t="shared" si="326"/>
        <v/>
      </c>
      <c r="BJ1534" s="55" t="str">
        <f t="shared" si="326"/>
        <v/>
      </c>
      <c r="BK1534" s="55" t="str">
        <f t="shared" si="326"/>
        <v/>
      </c>
      <c r="BL1534" s="55" t="str">
        <f t="shared" si="326"/>
        <v/>
      </c>
      <c r="BM1534" s="55" t="str">
        <f t="shared" si="326"/>
        <v/>
      </c>
      <c r="BN1534" s="55" t="str">
        <f t="shared" si="326"/>
        <v/>
      </c>
      <c r="BO1534" s="55" t="str">
        <f t="shared" si="326"/>
        <v/>
      </c>
      <c r="BP1534" s="55" t="str">
        <f t="shared" si="326"/>
        <v/>
      </c>
      <c r="BQ1534" s="55" t="str">
        <f t="shared" si="326"/>
        <v/>
      </c>
      <c r="BR1534" s="1" t="str">
        <f t="shared" si="328"/>
        <v>Base</v>
      </c>
      <c r="BS1534" s="1" t="str">
        <f t="shared" si="329"/>
        <v/>
      </c>
      <c r="BT1534" s="3">
        <f t="shared" si="330"/>
        <v>1</v>
      </c>
      <c r="BU1534" s="11">
        <f t="shared" si="331"/>
        <v>-0.94</v>
      </c>
      <c r="BV1534" s="11">
        <f t="shared" si="332"/>
        <v>-0.88</v>
      </c>
      <c r="BW1534" s="11">
        <f t="shared" si="333"/>
        <v>0</v>
      </c>
      <c r="BX1534" s="9">
        <f t="shared" si="334"/>
        <v>-0.94</v>
      </c>
      <c r="BY1534" s="9">
        <f t="shared" si="335"/>
        <v>-0.88</v>
      </c>
      <c r="BZ1534" s="9">
        <f t="shared" si="336"/>
        <v>2</v>
      </c>
    </row>
    <row r="1535" spans="1:78" ht="15.5" x14ac:dyDescent="0.35">
      <c r="A1535"/>
      <c r="B1535"/>
      <c r="C1535"/>
      <c r="D1535"/>
      <c r="E1535"/>
      <c r="F1535"/>
      <c r="G1535"/>
      <c r="H1535"/>
      <c r="I1535"/>
      <c r="J1535"/>
      <c r="K1535"/>
      <c r="L1535"/>
      <c r="M1535"/>
      <c r="N1535"/>
      <c r="O1535"/>
      <c r="P1535"/>
      <c r="Q1535"/>
      <c r="R1535"/>
      <c r="S1535"/>
      <c r="T1535"/>
      <c r="U1535"/>
      <c r="V1535"/>
      <c r="W1535"/>
      <c r="X1535"/>
      <c r="Y1535"/>
      <c r="Z1535"/>
      <c r="AA1535"/>
      <c r="AB1535"/>
      <c r="AC1535"/>
      <c r="AD1535"/>
      <c r="AE1535"/>
      <c r="AF1535"/>
      <c r="AG1535"/>
      <c r="AH1535"/>
      <c r="AI1535"/>
      <c r="AJ1535"/>
      <c r="AK1535"/>
      <c r="AL1535"/>
      <c r="AM1535"/>
      <c r="AN1535"/>
      <c r="AO1535"/>
      <c r="AP1535"/>
      <c r="AQ1535"/>
      <c r="AR1535"/>
      <c r="AS1535"/>
      <c r="AT1535" s="12">
        <f>VLOOKUP($BR1535,Tables!$D$14:$I$27,2,FALSE)*W1535</f>
        <v>0</v>
      </c>
      <c r="AU1535" s="12">
        <f>VLOOKUP($BR1535,Tables!$D$14:$I$24,3,FALSE)</f>
        <v>0</v>
      </c>
      <c r="AV1535" s="12">
        <f>VLOOKUP($BR1535,Tables!$D$14:$I$24,4,FALSE)*W1535</f>
        <v>0</v>
      </c>
      <c r="AW1535" s="12">
        <f>VLOOKUP($BR1535,Tables!$D$14:$I$24,5,FALSE)*W1535</f>
        <v>0</v>
      </c>
      <c r="AX1535">
        <f>IF(ISERROR(VLOOKUP(V1535,Tables!$A$2:$B$27,2,FALSE))=TRUE,0,VLOOKUP(V1535,Tables!$A$2:$B$27,2,FALSE))*VLOOKUP(BR1535,Tables!$D$14:$J$24,7,FALSE)</f>
        <v>0</v>
      </c>
      <c r="AY1535">
        <f>IF(ISERROR(VLOOKUP(BS1535,Tables!$A$2:$B$31,2,FALSE))=TRUE,0,VLOOKUP(BS1535,Tables!$A$2:$B$31,2,FALSE))</f>
        <v>0</v>
      </c>
      <c r="AZ1535" s="12">
        <f>VLOOKUP($BR1535,Tables!$D$14:$K$24,8,FALSE)</f>
        <v>0</v>
      </c>
      <c r="BA1535" s="12">
        <f>IF(OR(BR1535="T150",BR1535="HYBT150"),W1535*Tables!$L$23,0)</f>
        <v>0</v>
      </c>
      <c r="BB1535" s="12">
        <f>IF(OR(BR1535="T200",BR1535="HYBT200"),W1535*Tables!$E$24,0)</f>
        <v>0</v>
      </c>
      <c r="BC1535" s="14">
        <f t="shared" si="327"/>
        <v>0</v>
      </c>
      <c r="BD1535" s="55" t="str">
        <f t="shared" si="326"/>
        <v/>
      </c>
      <c r="BE1535" s="55" t="str">
        <f t="shared" si="326"/>
        <v/>
      </c>
      <c r="BF1535" s="55" t="str">
        <f t="shared" si="326"/>
        <v/>
      </c>
      <c r="BG1535" s="55" t="str">
        <f t="shared" si="326"/>
        <v/>
      </c>
      <c r="BH1535" s="55" t="str">
        <f t="shared" si="326"/>
        <v/>
      </c>
      <c r="BI1535" s="55" t="str">
        <f t="shared" si="326"/>
        <v/>
      </c>
      <c r="BJ1535" s="55" t="str">
        <f t="shared" si="326"/>
        <v/>
      </c>
      <c r="BK1535" s="55" t="str">
        <f t="shared" si="326"/>
        <v/>
      </c>
      <c r="BL1535" s="55" t="str">
        <f t="shared" si="326"/>
        <v/>
      </c>
      <c r="BM1535" s="55" t="str">
        <f t="shared" si="326"/>
        <v/>
      </c>
      <c r="BN1535" s="55" t="str">
        <f t="shared" si="326"/>
        <v/>
      </c>
      <c r="BO1535" s="55" t="str">
        <f t="shared" si="326"/>
        <v/>
      </c>
      <c r="BP1535" s="55" t="str">
        <f t="shared" si="326"/>
        <v/>
      </c>
      <c r="BQ1535" s="55" t="str">
        <f t="shared" si="326"/>
        <v/>
      </c>
      <c r="BR1535" s="1" t="str">
        <f t="shared" si="328"/>
        <v>Base</v>
      </c>
      <c r="BS1535" s="1" t="str">
        <f t="shared" si="329"/>
        <v/>
      </c>
      <c r="BT1535" s="3">
        <f t="shared" si="330"/>
        <v>1</v>
      </c>
      <c r="BU1535" s="11">
        <f t="shared" si="331"/>
        <v>-0.94</v>
      </c>
      <c r="BV1535" s="11">
        <f t="shared" si="332"/>
        <v>-0.88</v>
      </c>
      <c r="BW1535" s="11">
        <f t="shared" si="333"/>
        <v>0</v>
      </c>
      <c r="BX1535" s="9">
        <f t="shared" si="334"/>
        <v>-0.94</v>
      </c>
      <c r="BY1535" s="9">
        <f t="shared" si="335"/>
        <v>-0.88</v>
      </c>
      <c r="BZ1535" s="9">
        <f t="shared" si="336"/>
        <v>2</v>
      </c>
    </row>
    <row r="1536" spans="1:78" ht="15.5" x14ac:dyDescent="0.35">
      <c r="A1536"/>
      <c r="B1536"/>
      <c r="C1536"/>
      <c r="D1536"/>
      <c r="E1536"/>
      <c r="F1536"/>
      <c r="G1536"/>
      <c r="H1536"/>
      <c r="I1536"/>
      <c r="J1536"/>
      <c r="K1536"/>
      <c r="L1536"/>
      <c r="M1536"/>
      <c r="N1536"/>
      <c r="O1536"/>
      <c r="P1536"/>
      <c r="Q1536"/>
      <c r="R1536"/>
      <c r="S1536"/>
      <c r="T1536"/>
      <c r="U1536"/>
      <c r="V1536"/>
      <c r="W1536"/>
      <c r="X1536"/>
      <c r="Y1536"/>
      <c r="Z1536"/>
      <c r="AA1536"/>
      <c r="AB1536"/>
      <c r="AC1536"/>
      <c r="AD1536"/>
      <c r="AE1536"/>
      <c r="AF1536"/>
      <c r="AG1536"/>
      <c r="AH1536"/>
      <c r="AI1536"/>
      <c r="AJ1536"/>
      <c r="AK1536"/>
      <c r="AL1536"/>
      <c r="AM1536"/>
      <c r="AN1536"/>
      <c r="AO1536"/>
      <c r="AP1536"/>
      <c r="AQ1536"/>
      <c r="AR1536"/>
      <c r="AS1536"/>
      <c r="AT1536" s="12">
        <f>VLOOKUP($BR1536,Tables!$D$14:$I$27,2,FALSE)*W1536</f>
        <v>0</v>
      </c>
      <c r="AU1536" s="12">
        <f>VLOOKUP($BR1536,Tables!$D$14:$I$24,3,FALSE)</f>
        <v>0</v>
      </c>
      <c r="AV1536" s="12">
        <f>VLOOKUP($BR1536,Tables!$D$14:$I$24,4,FALSE)*W1536</f>
        <v>0</v>
      </c>
      <c r="AW1536" s="12">
        <f>VLOOKUP($BR1536,Tables!$D$14:$I$24,5,FALSE)*W1536</f>
        <v>0</v>
      </c>
      <c r="AX1536">
        <f>IF(ISERROR(VLOOKUP(V1536,Tables!$A$2:$B$27,2,FALSE))=TRUE,0,VLOOKUP(V1536,Tables!$A$2:$B$27,2,FALSE))*VLOOKUP(BR1536,Tables!$D$14:$J$24,7,FALSE)</f>
        <v>0</v>
      </c>
      <c r="AY1536">
        <f>IF(ISERROR(VLOOKUP(BS1536,Tables!$A$2:$B$31,2,FALSE))=TRUE,0,VLOOKUP(BS1536,Tables!$A$2:$B$31,2,FALSE))</f>
        <v>0</v>
      </c>
      <c r="AZ1536" s="12">
        <f>VLOOKUP($BR1536,Tables!$D$14:$K$24,8,FALSE)</f>
        <v>0</v>
      </c>
      <c r="BA1536" s="12">
        <f>IF(OR(BR1536="T150",BR1536="HYBT150"),W1536*Tables!$L$23,0)</f>
        <v>0</v>
      </c>
      <c r="BB1536" s="12">
        <f>IF(OR(BR1536="T200",BR1536="HYBT200"),W1536*Tables!$E$24,0)</f>
        <v>0</v>
      </c>
      <c r="BC1536" s="14">
        <f t="shared" si="327"/>
        <v>0</v>
      </c>
      <c r="BD1536" s="55" t="str">
        <f t="shared" si="326"/>
        <v/>
      </c>
      <c r="BE1536" s="55" t="str">
        <f t="shared" si="326"/>
        <v/>
      </c>
      <c r="BF1536" s="55" t="str">
        <f t="shared" si="326"/>
        <v/>
      </c>
      <c r="BG1536" s="55" t="str">
        <f t="shared" si="326"/>
        <v/>
      </c>
      <c r="BH1536" s="55" t="str">
        <f t="shared" si="326"/>
        <v/>
      </c>
      <c r="BI1536" s="55" t="str">
        <f t="shared" si="326"/>
        <v/>
      </c>
      <c r="BJ1536" s="55" t="str">
        <f t="shared" si="326"/>
        <v/>
      </c>
      <c r="BK1536" s="55" t="str">
        <f t="shared" si="326"/>
        <v/>
      </c>
      <c r="BL1536" s="55" t="str">
        <f t="shared" si="326"/>
        <v/>
      </c>
      <c r="BM1536" s="55" t="str">
        <f t="shared" si="326"/>
        <v/>
      </c>
      <c r="BN1536" s="55" t="str">
        <f t="shared" si="326"/>
        <v/>
      </c>
      <c r="BO1536" s="55" t="str">
        <f t="shared" si="326"/>
        <v/>
      </c>
      <c r="BP1536" s="55" t="str">
        <f t="shared" si="326"/>
        <v/>
      </c>
      <c r="BQ1536" s="55" t="str">
        <f t="shared" si="326"/>
        <v/>
      </c>
      <c r="BR1536" s="1" t="str">
        <f t="shared" si="328"/>
        <v>Base</v>
      </c>
      <c r="BS1536" s="1" t="str">
        <f t="shared" si="329"/>
        <v/>
      </c>
      <c r="BT1536" s="3">
        <f t="shared" si="330"/>
        <v>1</v>
      </c>
      <c r="BU1536" s="11">
        <f t="shared" si="331"/>
        <v>-0.94</v>
      </c>
      <c r="BV1536" s="11">
        <f t="shared" si="332"/>
        <v>-0.88</v>
      </c>
      <c r="BW1536" s="11">
        <f t="shared" si="333"/>
        <v>0</v>
      </c>
      <c r="BX1536" s="9">
        <f t="shared" si="334"/>
        <v>-0.94</v>
      </c>
      <c r="BY1536" s="9">
        <f t="shared" si="335"/>
        <v>-0.88</v>
      </c>
      <c r="BZ1536" s="9">
        <f t="shared" si="336"/>
        <v>2</v>
      </c>
    </row>
    <row r="1537" spans="1:78" ht="15.5" x14ac:dyDescent="0.35">
      <c r="A1537"/>
      <c r="B1537"/>
      <c r="C1537"/>
      <c r="D1537"/>
      <c r="E1537"/>
      <c r="F1537"/>
      <c r="G1537"/>
      <c r="H1537"/>
      <c r="I1537"/>
      <c r="J1537"/>
      <c r="K1537"/>
      <c r="L1537"/>
      <c r="M1537"/>
      <c r="N1537"/>
      <c r="O1537"/>
      <c r="P1537"/>
      <c r="Q1537"/>
      <c r="R1537"/>
      <c r="S1537"/>
      <c r="T1537"/>
      <c r="U1537"/>
      <c r="V1537"/>
      <c r="W1537"/>
      <c r="X1537"/>
      <c r="Y1537"/>
      <c r="Z1537"/>
      <c r="AA1537"/>
      <c r="AB1537"/>
      <c r="AC1537"/>
      <c r="AD1537"/>
      <c r="AE1537"/>
      <c r="AF1537"/>
      <c r="AG1537"/>
      <c r="AH1537"/>
      <c r="AI1537"/>
      <c r="AJ1537"/>
      <c r="AK1537"/>
      <c r="AL1537"/>
      <c r="AM1537"/>
      <c r="AN1537"/>
      <c r="AO1537"/>
      <c r="AP1537"/>
      <c r="AQ1537"/>
      <c r="AR1537"/>
      <c r="AS1537"/>
      <c r="AT1537" s="12">
        <f>VLOOKUP($BR1537,Tables!$D$14:$I$27,2,FALSE)*W1537</f>
        <v>0</v>
      </c>
      <c r="AU1537" s="12">
        <f>VLOOKUP($BR1537,Tables!$D$14:$I$24,3,FALSE)</f>
        <v>0</v>
      </c>
      <c r="AV1537" s="12">
        <f>VLOOKUP($BR1537,Tables!$D$14:$I$24,4,FALSE)*W1537</f>
        <v>0</v>
      </c>
      <c r="AW1537" s="12">
        <f>VLOOKUP($BR1537,Tables!$D$14:$I$24,5,FALSE)*W1537</f>
        <v>0</v>
      </c>
      <c r="AX1537">
        <f>IF(ISERROR(VLOOKUP(V1537,Tables!$A$2:$B$27,2,FALSE))=TRUE,0,VLOOKUP(V1537,Tables!$A$2:$B$27,2,FALSE))*VLOOKUP(BR1537,Tables!$D$14:$J$24,7,FALSE)</f>
        <v>0</v>
      </c>
      <c r="AY1537">
        <f>IF(ISERROR(VLOOKUP(BS1537,Tables!$A$2:$B$31,2,FALSE))=TRUE,0,VLOOKUP(BS1537,Tables!$A$2:$B$31,2,FALSE))</f>
        <v>0</v>
      </c>
      <c r="AZ1537" s="12">
        <f>VLOOKUP($BR1537,Tables!$D$14:$K$24,8,FALSE)</f>
        <v>0</v>
      </c>
      <c r="BA1537" s="12">
        <f>IF(OR(BR1537="T150",BR1537="HYBT150"),W1537*Tables!$L$23,0)</f>
        <v>0</v>
      </c>
      <c r="BB1537" s="12">
        <f>IF(OR(BR1537="T200",BR1537="HYBT200"),W1537*Tables!$E$24,0)</f>
        <v>0</v>
      </c>
      <c r="BC1537" s="14">
        <f t="shared" si="327"/>
        <v>0</v>
      </c>
      <c r="BD1537" s="55" t="str">
        <f t="shared" si="326"/>
        <v/>
      </c>
      <c r="BE1537" s="55" t="str">
        <f t="shared" si="326"/>
        <v/>
      </c>
      <c r="BF1537" s="55" t="str">
        <f t="shared" si="326"/>
        <v/>
      </c>
      <c r="BG1537" s="55" t="str">
        <f t="shared" si="326"/>
        <v/>
      </c>
      <c r="BH1537" s="55" t="str">
        <f t="shared" si="326"/>
        <v/>
      </c>
      <c r="BI1537" s="55" t="str">
        <f t="shared" si="326"/>
        <v/>
      </c>
      <c r="BJ1537" s="55" t="str">
        <f t="shared" si="326"/>
        <v/>
      </c>
      <c r="BK1537" s="55" t="str">
        <f t="shared" si="326"/>
        <v/>
      </c>
      <c r="BL1537" s="55" t="str">
        <f t="shared" si="326"/>
        <v/>
      </c>
      <c r="BM1537" s="55" t="str">
        <f t="shared" si="326"/>
        <v/>
      </c>
      <c r="BN1537" s="55" t="str">
        <f t="shared" si="326"/>
        <v/>
      </c>
      <c r="BO1537" s="55" t="str">
        <f t="shared" si="326"/>
        <v/>
      </c>
      <c r="BP1537" s="55" t="str">
        <f t="shared" si="326"/>
        <v/>
      </c>
      <c r="BQ1537" s="55" t="str">
        <f t="shared" si="326"/>
        <v/>
      </c>
      <c r="BR1537" s="1" t="str">
        <f t="shared" si="328"/>
        <v>Base</v>
      </c>
      <c r="BS1537" s="1" t="str">
        <f t="shared" si="329"/>
        <v/>
      </c>
      <c r="BT1537" s="3">
        <f t="shared" si="330"/>
        <v>1</v>
      </c>
      <c r="BU1537" s="11">
        <f t="shared" si="331"/>
        <v>-0.94</v>
      </c>
      <c r="BV1537" s="11">
        <f t="shared" si="332"/>
        <v>-0.88</v>
      </c>
      <c r="BW1537" s="11">
        <f t="shared" si="333"/>
        <v>0</v>
      </c>
      <c r="BX1537" s="9">
        <f t="shared" si="334"/>
        <v>-0.94</v>
      </c>
      <c r="BY1537" s="9">
        <f t="shared" si="335"/>
        <v>-0.88</v>
      </c>
      <c r="BZ1537" s="9">
        <f t="shared" si="336"/>
        <v>2</v>
      </c>
    </row>
    <row r="1538" spans="1:78" ht="15.5" x14ac:dyDescent="0.35">
      <c r="A1538"/>
      <c r="B1538"/>
      <c r="C1538"/>
      <c r="D1538"/>
      <c r="E1538"/>
      <c r="F1538"/>
      <c r="G1538"/>
      <c r="H1538"/>
      <c r="I1538"/>
      <c r="J1538"/>
      <c r="K1538"/>
      <c r="L1538"/>
      <c r="M1538"/>
      <c r="N1538"/>
      <c r="O1538"/>
      <c r="P1538"/>
      <c r="Q1538"/>
      <c r="R1538"/>
      <c r="S1538"/>
      <c r="T1538"/>
      <c r="U1538"/>
      <c r="V1538"/>
      <c r="W1538"/>
      <c r="X1538"/>
      <c r="Y1538"/>
      <c r="Z1538"/>
      <c r="AA1538"/>
      <c r="AB1538"/>
      <c r="AC1538"/>
      <c r="AD1538"/>
      <c r="AE1538"/>
      <c r="AF1538"/>
      <c r="AG1538"/>
      <c r="AH1538"/>
      <c r="AI1538"/>
      <c r="AJ1538"/>
      <c r="AK1538"/>
      <c r="AL1538"/>
      <c r="AM1538"/>
      <c r="AN1538"/>
      <c r="AO1538"/>
      <c r="AP1538"/>
      <c r="AQ1538"/>
      <c r="AR1538"/>
      <c r="AS1538"/>
      <c r="AT1538" s="12">
        <f>VLOOKUP($BR1538,Tables!$D$14:$I$27,2,FALSE)*W1538</f>
        <v>0</v>
      </c>
      <c r="AU1538" s="12">
        <f>VLOOKUP($BR1538,Tables!$D$14:$I$24,3,FALSE)</f>
        <v>0</v>
      </c>
      <c r="AV1538" s="12">
        <f>VLOOKUP($BR1538,Tables!$D$14:$I$24,4,FALSE)*W1538</f>
        <v>0</v>
      </c>
      <c r="AW1538" s="12">
        <f>VLOOKUP($BR1538,Tables!$D$14:$I$24,5,FALSE)*W1538</f>
        <v>0</v>
      </c>
      <c r="AX1538">
        <f>IF(ISERROR(VLOOKUP(V1538,Tables!$A$2:$B$27,2,FALSE))=TRUE,0,VLOOKUP(V1538,Tables!$A$2:$B$27,2,FALSE))*VLOOKUP(BR1538,Tables!$D$14:$J$24,7,FALSE)</f>
        <v>0</v>
      </c>
      <c r="AY1538">
        <f>IF(ISERROR(VLOOKUP(BS1538,Tables!$A$2:$B$31,2,FALSE))=TRUE,0,VLOOKUP(BS1538,Tables!$A$2:$B$31,2,FALSE))</f>
        <v>0</v>
      </c>
      <c r="AZ1538" s="12">
        <f>VLOOKUP($BR1538,Tables!$D$14:$K$24,8,FALSE)</f>
        <v>0</v>
      </c>
      <c r="BA1538" s="12">
        <f>IF(OR(BR1538="T150",BR1538="HYBT150"),W1538*Tables!$L$23,0)</f>
        <v>0</v>
      </c>
      <c r="BB1538" s="12">
        <f>IF(OR(BR1538="T200",BR1538="HYBT200"),W1538*Tables!$E$24,0)</f>
        <v>0</v>
      </c>
      <c r="BC1538" s="14">
        <f t="shared" si="327"/>
        <v>0</v>
      </c>
      <c r="BD1538" s="55" t="str">
        <f t="shared" si="326"/>
        <v/>
      </c>
      <c r="BE1538" s="55" t="str">
        <f t="shared" si="326"/>
        <v/>
      </c>
      <c r="BF1538" s="55" t="str">
        <f t="shared" si="326"/>
        <v/>
      </c>
      <c r="BG1538" s="55" t="str">
        <f t="shared" si="326"/>
        <v/>
      </c>
      <c r="BH1538" s="55" t="str">
        <f t="shared" si="326"/>
        <v/>
      </c>
      <c r="BI1538" s="55" t="str">
        <f t="shared" si="326"/>
        <v/>
      </c>
      <c r="BJ1538" s="55" t="str">
        <f t="shared" si="326"/>
        <v/>
      </c>
      <c r="BK1538" s="55" t="str">
        <f t="shared" si="326"/>
        <v/>
      </c>
      <c r="BL1538" s="55" t="str">
        <f t="shared" si="326"/>
        <v/>
      </c>
      <c r="BM1538" s="55" t="str">
        <f t="shared" si="326"/>
        <v/>
      </c>
      <c r="BN1538" s="55" t="str">
        <f t="shared" si="326"/>
        <v/>
      </c>
      <c r="BO1538" s="55" t="str">
        <f t="shared" si="326"/>
        <v/>
      </c>
      <c r="BP1538" s="55" t="str">
        <f t="shared" si="326"/>
        <v/>
      </c>
      <c r="BQ1538" s="55" t="str">
        <f t="shared" si="326"/>
        <v/>
      </c>
      <c r="BR1538" s="1" t="str">
        <f t="shared" si="328"/>
        <v>Base</v>
      </c>
      <c r="BS1538" s="1" t="str">
        <f t="shared" si="329"/>
        <v/>
      </c>
      <c r="BT1538" s="3">
        <f t="shared" si="330"/>
        <v>1</v>
      </c>
      <c r="BU1538" s="11">
        <f t="shared" si="331"/>
        <v>-0.94</v>
      </c>
      <c r="BV1538" s="11">
        <f t="shared" si="332"/>
        <v>-0.88</v>
      </c>
      <c r="BW1538" s="11">
        <f t="shared" si="333"/>
        <v>0</v>
      </c>
      <c r="BX1538" s="9">
        <f t="shared" si="334"/>
        <v>-0.94</v>
      </c>
      <c r="BY1538" s="9">
        <f t="shared" si="335"/>
        <v>-0.88</v>
      </c>
      <c r="BZ1538" s="9">
        <f t="shared" si="336"/>
        <v>2</v>
      </c>
    </row>
    <row r="1539" spans="1:78" ht="15.5" x14ac:dyDescent="0.35">
      <c r="A1539"/>
      <c r="B1539"/>
      <c r="C1539"/>
      <c r="D1539"/>
      <c r="E1539"/>
      <c r="F1539"/>
      <c r="G1539"/>
      <c r="H1539"/>
      <c r="I1539"/>
      <c r="J1539"/>
      <c r="K1539"/>
      <c r="L1539"/>
      <c r="M1539"/>
      <c r="N1539"/>
      <c r="O1539"/>
      <c r="P1539"/>
      <c r="Q1539"/>
      <c r="R1539"/>
      <c r="S1539"/>
      <c r="T1539"/>
      <c r="U1539"/>
      <c r="V1539"/>
      <c r="W1539"/>
      <c r="X1539"/>
      <c r="Y1539"/>
      <c r="Z1539"/>
      <c r="AA1539"/>
      <c r="AB1539"/>
      <c r="AC1539"/>
      <c r="AD1539"/>
      <c r="AE1539"/>
      <c r="AF1539"/>
      <c r="AG1539"/>
      <c r="AH1539"/>
      <c r="AI1539"/>
      <c r="AJ1539"/>
      <c r="AK1539"/>
      <c r="AL1539"/>
      <c r="AM1539"/>
      <c r="AN1539"/>
      <c r="AO1539"/>
      <c r="AP1539"/>
      <c r="AQ1539"/>
      <c r="AR1539"/>
      <c r="AS1539"/>
      <c r="AT1539" s="12">
        <f>VLOOKUP($BR1539,Tables!$D$14:$I$27,2,FALSE)*W1539</f>
        <v>0</v>
      </c>
      <c r="AU1539" s="12">
        <f>VLOOKUP($BR1539,Tables!$D$14:$I$24,3,FALSE)</f>
        <v>0</v>
      </c>
      <c r="AV1539" s="12">
        <f>VLOOKUP($BR1539,Tables!$D$14:$I$24,4,FALSE)*W1539</f>
        <v>0</v>
      </c>
      <c r="AW1539" s="12">
        <f>VLOOKUP($BR1539,Tables!$D$14:$I$24,5,FALSE)*W1539</f>
        <v>0</v>
      </c>
      <c r="AX1539">
        <f>IF(ISERROR(VLOOKUP(V1539,Tables!$A$2:$B$27,2,FALSE))=TRUE,0,VLOOKUP(V1539,Tables!$A$2:$B$27,2,FALSE))*VLOOKUP(BR1539,Tables!$D$14:$J$24,7,FALSE)</f>
        <v>0</v>
      </c>
      <c r="AY1539">
        <f>IF(ISERROR(VLOOKUP(BS1539,Tables!$A$2:$B$31,2,FALSE))=TRUE,0,VLOOKUP(BS1539,Tables!$A$2:$B$31,2,FALSE))</f>
        <v>0</v>
      </c>
      <c r="AZ1539" s="12">
        <f>VLOOKUP($BR1539,Tables!$D$14:$K$24,8,FALSE)</f>
        <v>0</v>
      </c>
      <c r="BA1539" s="12">
        <f>IF(OR(BR1539="T150",BR1539="HYBT150"),W1539*Tables!$L$23,0)</f>
        <v>0</v>
      </c>
      <c r="BB1539" s="12">
        <f>IF(OR(BR1539="T200",BR1539="HYBT200"),W1539*Tables!$E$24,0)</f>
        <v>0</v>
      </c>
      <c r="BC1539" s="14">
        <f t="shared" si="327"/>
        <v>0</v>
      </c>
      <c r="BD1539" s="55" t="str">
        <f t="shared" si="326"/>
        <v/>
      </c>
      <c r="BE1539" s="55" t="str">
        <f t="shared" si="326"/>
        <v/>
      </c>
      <c r="BF1539" s="55" t="str">
        <f t="shared" si="326"/>
        <v/>
      </c>
      <c r="BG1539" s="55" t="str">
        <f t="shared" si="326"/>
        <v/>
      </c>
      <c r="BH1539" s="55" t="str">
        <f t="shared" si="326"/>
        <v/>
      </c>
      <c r="BI1539" s="55" t="str">
        <f t="shared" si="326"/>
        <v/>
      </c>
      <c r="BJ1539" s="55" t="str">
        <f t="shared" si="326"/>
        <v/>
      </c>
      <c r="BK1539" s="55" t="str">
        <f t="shared" si="326"/>
        <v/>
      </c>
      <c r="BL1539" s="55" t="str">
        <f t="shared" si="326"/>
        <v/>
      </c>
      <c r="BM1539" s="55" t="str">
        <f t="shared" si="326"/>
        <v/>
      </c>
      <c r="BN1539" s="55" t="str">
        <f t="shared" si="326"/>
        <v/>
      </c>
      <c r="BO1539" s="55" t="str">
        <f t="shared" si="326"/>
        <v/>
      </c>
      <c r="BP1539" s="55" t="str">
        <f t="shared" si="326"/>
        <v/>
      </c>
      <c r="BQ1539" s="55" t="str">
        <f t="shared" si="326"/>
        <v/>
      </c>
      <c r="BR1539" s="1" t="str">
        <f t="shared" si="328"/>
        <v>Base</v>
      </c>
      <c r="BS1539" s="1" t="str">
        <f t="shared" si="329"/>
        <v/>
      </c>
      <c r="BT1539" s="3">
        <f t="shared" si="330"/>
        <v>1</v>
      </c>
      <c r="BU1539" s="11">
        <f t="shared" si="331"/>
        <v>-0.94</v>
      </c>
      <c r="BV1539" s="11">
        <f t="shared" si="332"/>
        <v>-0.88</v>
      </c>
      <c r="BW1539" s="11">
        <f t="shared" si="333"/>
        <v>0</v>
      </c>
      <c r="BX1539" s="9">
        <f t="shared" si="334"/>
        <v>-0.94</v>
      </c>
      <c r="BY1539" s="9">
        <f t="shared" si="335"/>
        <v>-0.88</v>
      </c>
      <c r="BZ1539" s="9">
        <f t="shared" si="336"/>
        <v>2</v>
      </c>
    </row>
    <row r="1540" spans="1:78" ht="15.5" x14ac:dyDescent="0.35">
      <c r="A1540"/>
      <c r="B1540"/>
      <c r="C1540"/>
      <c r="D1540"/>
      <c r="E1540"/>
      <c r="F1540"/>
      <c r="G1540"/>
      <c r="H1540"/>
      <c r="I1540"/>
      <c r="J1540"/>
      <c r="K1540"/>
      <c r="L1540"/>
      <c r="M1540"/>
      <c r="N1540"/>
      <c r="O1540"/>
      <c r="P1540"/>
      <c r="Q1540"/>
      <c r="R1540"/>
      <c r="S1540"/>
      <c r="T1540"/>
      <c r="U1540"/>
      <c r="V1540"/>
      <c r="W1540"/>
      <c r="X1540"/>
      <c r="Y1540"/>
      <c r="Z1540"/>
      <c r="AA1540"/>
      <c r="AB1540"/>
      <c r="AC1540"/>
      <c r="AD1540"/>
      <c r="AE1540"/>
      <c r="AF1540"/>
      <c r="AG1540"/>
      <c r="AH1540"/>
      <c r="AI1540"/>
      <c r="AJ1540"/>
      <c r="AK1540"/>
      <c r="AL1540"/>
      <c r="AM1540"/>
      <c r="AN1540"/>
      <c r="AO1540"/>
      <c r="AP1540"/>
      <c r="AQ1540"/>
      <c r="AR1540"/>
      <c r="AS1540"/>
      <c r="AT1540" s="12">
        <f>VLOOKUP($BR1540,Tables!$D$14:$I$27,2,FALSE)*W1540</f>
        <v>0</v>
      </c>
      <c r="AU1540" s="12">
        <f>VLOOKUP($BR1540,Tables!$D$14:$I$24,3,FALSE)</f>
        <v>0</v>
      </c>
      <c r="AV1540" s="12">
        <f>VLOOKUP($BR1540,Tables!$D$14:$I$24,4,FALSE)*W1540</f>
        <v>0</v>
      </c>
      <c r="AW1540" s="12">
        <f>VLOOKUP($BR1540,Tables!$D$14:$I$24,5,FALSE)*W1540</f>
        <v>0</v>
      </c>
      <c r="AX1540">
        <f>IF(ISERROR(VLOOKUP(V1540,Tables!$A$2:$B$27,2,FALSE))=TRUE,0,VLOOKUP(V1540,Tables!$A$2:$B$27,2,FALSE))*VLOOKUP(BR1540,Tables!$D$14:$J$24,7,FALSE)</f>
        <v>0</v>
      </c>
      <c r="AY1540">
        <f>IF(ISERROR(VLOOKUP(BS1540,Tables!$A$2:$B$31,2,FALSE))=TRUE,0,VLOOKUP(BS1540,Tables!$A$2:$B$31,2,FALSE))</f>
        <v>0</v>
      </c>
      <c r="AZ1540" s="12">
        <f>VLOOKUP($BR1540,Tables!$D$14:$K$24,8,FALSE)</f>
        <v>0</v>
      </c>
      <c r="BA1540" s="12">
        <f>IF(OR(BR1540="T150",BR1540="HYBT150"),W1540*Tables!$L$23,0)</f>
        <v>0</v>
      </c>
      <c r="BB1540" s="12">
        <f>IF(OR(BR1540="T200",BR1540="HYBT200"),W1540*Tables!$E$24,0)</f>
        <v>0</v>
      </c>
      <c r="BC1540" s="14">
        <f t="shared" si="327"/>
        <v>0</v>
      </c>
      <c r="BD1540" s="55" t="str">
        <f t="shared" si="326"/>
        <v/>
      </c>
      <c r="BE1540" s="55" t="str">
        <f t="shared" si="326"/>
        <v/>
      </c>
      <c r="BF1540" s="55" t="str">
        <f t="shared" si="326"/>
        <v/>
      </c>
      <c r="BG1540" s="55" t="str">
        <f t="shared" si="326"/>
        <v/>
      </c>
      <c r="BH1540" s="55" t="str">
        <f t="shared" si="326"/>
        <v/>
      </c>
      <c r="BI1540" s="55" t="str">
        <f t="shared" si="326"/>
        <v/>
      </c>
      <c r="BJ1540" s="55" t="str">
        <f t="shared" si="326"/>
        <v/>
      </c>
      <c r="BK1540" s="55" t="str">
        <f t="shared" si="326"/>
        <v/>
      </c>
      <c r="BL1540" s="55" t="str">
        <f t="shared" si="326"/>
        <v/>
      </c>
      <c r="BM1540" s="55" t="str">
        <f t="shared" si="326"/>
        <v/>
      </c>
      <c r="BN1540" s="55" t="str">
        <f t="shared" si="326"/>
        <v/>
      </c>
      <c r="BO1540" s="55" t="str">
        <f t="shared" si="326"/>
        <v/>
      </c>
      <c r="BP1540" s="55" t="str">
        <f t="shared" si="326"/>
        <v/>
      </c>
      <c r="BQ1540" s="55" t="str">
        <f t="shared" si="326"/>
        <v/>
      </c>
      <c r="BR1540" s="1" t="str">
        <f t="shared" si="328"/>
        <v>Base</v>
      </c>
      <c r="BS1540" s="1" t="str">
        <f t="shared" si="329"/>
        <v/>
      </c>
      <c r="BT1540" s="3">
        <f t="shared" si="330"/>
        <v>1</v>
      </c>
      <c r="BU1540" s="11">
        <f t="shared" si="331"/>
        <v>-0.94</v>
      </c>
      <c r="BV1540" s="11">
        <f t="shared" si="332"/>
        <v>-0.88</v>
      </c>
      <c r="BW1540" s="11">
        <f t="shared" si="333"/>
        <v>0</v>
      </c>
      <c r="BX1540" s="9">
        <f t="shared" si="334"/>
        <v>-0.94</v>
      </c>
      <c r="BY1540" s="9">
        <f t="shared" si="335"/>
        <v>-0.88</v>
      </c>
      <c r="BZ1540" s="9">
        <f t="shared" si="336"/>
        <v>2</v>
      </c>
    </row>
    <row r="1541" spans="1:78" ht="15.5" x14ac:dyDescent="0.35">
      <c r="A1541"/>
      <c r="B1541"/>
      <c r="C1541"/>
      <c r="D1541"/>
      <c r="E1541"/>
      <c r="F1541"/>
      <c r="G1541"/>
      <c r="H1541"/>
      <c r="I1541"/>
      <c r="J1541"/>
      <c r="K1541"/>
      <c r="L1541"/>
      <c r="M1541"/>
      <c r="N1541"/>
      <c r="O1541"/>
      <c r="P1541"/>
      <c r="Q1541"/>
      <c r="R1541"/>
      <c r="S1541"/>
      <c r="T1541"/>
      <c r="U1541"/>
      <c r="V1541"/>
      <c r="W1541"/>
      <c r="X1541"/>
      <c r="Y1541"/>
      <c r="Z1541"/>
      <c r="AA1541"/>
      <c r="AB1541"/>
      <c r="AC1541"/>
      <c r="AD1541"/>
      <c r="AE1541"/>
      <c r="AF1541"/>
      <c r="AG1541"/>
      <c r="AH1541"/>
      <c r="AI1541"/>
      <c r="AJ1541"/>
      <c r="AK1541"/>
      <c r="AL1541"/>
      <c r="AM1541"/>
      <c r="AN1541"/>
      <c r="AO1541"/>
      <c r="AP1541"/>
      <c r="AQ1541"/>
      <c r="AR1541"/>
      <c r="AS1541"/>
      <c r="AT1541" s="12">
        <f>VLOOKUP($BR1541,Tables!$D$14:$I$27,2,FALSE)*W1541</f>
        <v>0</v>
      </c>
      <c r="AU1541" s="12">
        <f>VLOOKUP($BR1541,Tables!$D$14:$I$24,3,FALSE)</f>
        <v>0</v>
      </c>
      <c r="AV1541" s="12">
        <f>VLOOKUP($BR1541,Tables!$D$14:$I$24,4,FALSE)*W1541</f>
        <v>0</v>
      </c>
      <c r="AW1541" s="12">
        <f>VLOOKUP($BR1541,Tables!$D$14:$I$24,5,FALSE)*W1541</f>
        <v>0</v>
      </c>
      <c r="AX1541">
        <f>IF(ISERROR(VLOOKUP(V1541,Tables!$A$2:$B$27,2,FALSE))=TRUE,0,VLOOKUP(V1541,Tables!$A$2:$B$27,2,FALSE))*VLOOKUP(BR1541,Tables!$D$14:$J$24,7,FALSE)</f>
        <v>0</v>
      </c>
      <c r="AY1541">
        <f>IF(ISERROR(VLOOKUP(BS1541,Tables!$A$2:$B$31,2,FALSE))=TRUE,0,VLOOKUP(BS1541,Tables!$A$2:$B$31,2,FALSE))</f>
        <v>0</v>
      </c>
      <c r="AZ1541" s="12">
        <f>VLOOKUP($BR1541,Tables!$D$14:$K$24,8,FALSE)</f>
        <v>0</v>
      </c>
      <c r="BA1541" s="12">
        <f>IF(OR(BR1541="T150",BR1541="HYBT150"),W1541*Tables!$L$23,0)</f>
        <v>0</v>
      </c>
      <c r="BB1541" s="12">
        <f>IF(OR(BR1541="T200",BR1541="HYBT200"),W1541*Tables!$E$24,0)</f>
        <v>0</v>
      </c>
      <c r="BC1541" s="14">
        <f t="shared" si="327"/>
        <v>0</v>
      </c>
      <c r="BD1541" s="55" t="str">
        <f t="shared" si="326"/>
        <v/>
      </c>
      <c r="BE1541" s="55" t="str">
        <f t="shared" si="326"/>
        <v/>
      </c>
      <c r="BF1541" s="55" t="str">
        <f t="shared" si="326"/>
        <v/>
      </c>
      <c r="BG1541" s="55" t="str">
        <f t="shared" si="326"/>
        <v/>
      </c>
      <c r="BH1541" s="55" t="str">
        <f t="shared" si="326"/>
        <v/>
      </c>
      <c r="BI1541" s="55" t="str">
        <f t="shared" si="326"/>
        <v/>
      </c>
      <c r="BJ1541" s="55" t="str">
        <f t="shared" si="326"/>
        <v/>
      </c>
      <c r="BK1541" s="55" t="str">
        <f t="shared" si="326"/>
        <v/>
      </c>
      <c r="BL1541" s="55" t="str">
        <f t="shared" si="326"/>
        <v/>
      </c>
      <c r="BM1541" s="55" t="str">
        <f t="shared" si="326"/>
        <v/>
      </c>
      <c r="BN1541" s="55" t="str">
        <f t="shared" si="326"/>
        <v/>
      </c>
      <c r="BO1541" s="55" t="str">
        <f t="shared" si="326"/>
        <v/>
      </c>
      <c r="BP1541" s="55" t="str">
        <f t="shared" si="326"/>
        <v/>
      </c>
      <c r="BQ1541" s="55" t="str">
        <f t="shared" si="326"/>
        <v/>
      </c>
      <c r="BR1541" s="1" t="str">
        <f t="shared" si="328"/>
        <v>Base</v>
      </c>
      <c r="BS1541" s="1" t="str">
        <f t="shared" si="329"/>
        <v/>
      </c>
      <c r="BT1541" s="3">
        <f t="shared" si="330"/>
        <v>1</v>
      </c>
      <c r="BU1541" s="11">
        <f t="shared" si="331"/>
        <v>-0.94</v>
      </c>
      <c r="BV1541" s="11">
        <f t="shared" si="332"/>
        <v>-0.88</v>
      </c>
      <c r="BW1541" s="11">
        <f t="shared" si="333"/>
        <v>0</v>
      </c>
      <c r="BX1541" s="9">
        <f t="shared" si="334"/>
        <v>-0.94</v>
      </c>
      <c r="BY1541" s="9">
        <f t="shared" si="335"/>
        <v>-0.88</v>
      </c>
      <c r="BZ1541" s="9">
        <f t="shared" si="336"/>
        <v>2</v>
      </c>
    </row>
    <row r="1542" spans="1:78" ht="15.5" x14ac:dyDescent="0.35">
      <c r="A1542"/>
      <c r="B1542"/>
      <c r="C1542"/>
      <c r="D1542"/>
      <c r="E1542"/>
      <c r="F1542"/>
      <c r="G1542"/>
      <c r="H1542"/>
      <c r="I1542"/>
      <c r="J1542"/>
      <c r="K1542"/>
      <c r="L1542"/>
      <c r="M1542"/>
      <c r="N1542"/>
      <c r="O1542"/>
      <c r="P1542"/>
      <c r="Q1542"/>
      <c r="R1542"/>
      <c r="S1542"/>
      <c r="T1542"/>
      <c r="U1542"/>
      <c r="V1542"/>
      <c r="W1542"/>
      <c r="X1542"/>
      <c r="Y1542"/>
      <c r="Z1542"/>
      <c r="AA1542"/>
      <c r="AB1542"/>
      <c r="AC1542"/>
      <c r="AD1542"/>
      <c r="AE1542"/>
      <c r="AF1542"/>
      <c r="AG1542"/>
      <c r="AH1542"/>
      <c r="AI1542"/>
      <c r="AJ1542"/>
      <c r="AK1542"/>
      <c r="AL1542"/>
      <c r="AM1542"/>
      <c r="AN1542"/>
      <c r="AO1542"/>
      <c r="AP1542"/>
      <c r="AQ1542"/>
      <c r="AR1542"/>
      <c r="AS1542"/>
      <c r="AT1542" s="12">
        <f>VLOOKUP($BR1542,Tables!$D$14:$I$27,2,FALSE)*W1542</f>
        <v>0</v>
      </c>
      <c r="AU1542" s="12">
        <f>VLOOKUP($BR1542,Tables!$D$14:$I$24,3,FALSE)</f>
        <v>0</v>
      </c>
      <c r="AV1542" s="12">
        <f>VLOOKUP($BR1542,Tables!$D$14:$I$24,4,FALSE)*W1542</f>
        <v>0</v>
      </c>
      <c r="AW1542" s="12">
        <f>VLOOKUP($BR1542,Tables!$D$14:$I$24,5,FALSE)*W1542</f>
        <v>0</v>
      </c>
      <c r="AX1542">
        <f>IF(ISERROR(VLOOKUP(V1542,Tables!$A$2:$B$27,2,FALSE))=TRUE,0,VLOOKUP(V1542,Tables!$A$2:$B$27,2,FALSE))*VLOOKUP(BR1542,Tables!$D$14:$J$24,7,FALSE)</f>
        <v>0</v>
      </c>
      <c r="AY1542">
        <f>IF(ISERROR(VLOOKUP(BS1542,Tables!$A$2:$B$31,2,FALSE))=TRUE,0,VLOOKUP(BS1542,Tables!$A$2:$B$31,2,FALSE))</f>
        <v>0</v>
      </c>
      <c r="AZ1542" s="12">
        <f>VLOOKUP($BR1542,Tables!$D$14:$K$24,8,FALSE)</f>
        <v>0</v>
      </c>
      <c r="BA1542" s="12">
        <f>IF(OR(BR1542="T150",BR1542="HYBT150"),W1542*Tables!$L$23,0)</f>
        <v>0</v>
      </c>
      <c r="BB1542" s="12">
        <f>IF(OR(BR1542="T200",BR1542="HYBT200"),W1542*Tables!$E$24,0)</f>
        <v>0</v>
      </c>
      <c r="BC1542" s="14">
        <f t="shared" si="327"/>
        <v>0</v>
      </c>
      <c r="BD1542" s="55" t="str">
        <f t="shared" si="326"/>
        <v/>
      </c>
      <c r="BE1542" s="55" t="str">
        <f t="shared" si="326"/>
        <v/>
      </c>
      <c r="BF1542" s="55" t="str">
        <f t="shared" si="326"/>
        <v/>
      </c>
      <c r="BG1542" s="55" t="str">
        <f t="shared" si="326"/>
        <v/>
      </c>
      <c r="BH1542" s="55" t="str">
        <f t="shared" si="326"/>
        <v/>
      </c>
      <c r="BI1542" s="55" t="str">
        <f t="shared" si="326"/>
        <v/>
      </c>
      <c r="BJ1542" s="55" t="str">
        <f t="shared" si="326"/>
        <v/>
      </c>
      <c r="BK1542" s="55" t="str">
        <f t="shared" si="326"/>
        <v/>
      </c>
      <c r="BL1542" s="55" t="str">
        <f t="shared" si="326"/>
        <v/>
      </c>
      <c r="BM1542" s="55" t="str">
        <f t="shared" si="326"/>
        <v/>
      </c>
      <c r="BN1542" s="55" t="str">
        <f t="shared" si="326"/>
        <v/>
      </c>
      <c r="BO1542" s="55" t="str">
        <f t="shared" si="326"/>
        <v/>
      </c>
      <c r="BP1542" s="55" t="str">
        <f t="shared" si="326"/>
        <v/>
      </c>
      <c r="BQ1542" s="55" t="str">
        <f t="shared" si="326"/>
        <v/>
      </c>
      <c r="BR1542" s="1" t="str">
        <f t="shared" si="328"/>
        <v>Base</v>
      </c>
      <c r="BS1542" s="1" t="str">
        <f t="shared" si="329"/>
        <v/>
      </c>
      <c r="BT1542" s="3">
        <f t="shared" si="330"/>
        <v>1</v>
      </c>
      <c r="BU1542" s="11">
        <f t="shared" si="331"/>
        <v>-0.94</v>
      </c>
      <c r="BV1542" s="11">
        <f t="shared" si="332"/>
        <v>-0.88</v>
      </c>
      <c r="BW1542" s="11">
        <f t="shared" si="333"/>
        <v>0</v>
      </c>
      <c r="BX1542" s="9">
        <f t="shared" si="334"/>
        <v>-0.94</v>
      </c>
      <c r="BY1542" s="9">
        <f t="shared" si="335"/>
        <v>-0.88</v>
      </c>
      <c r="BZ1542" s="9">
        <f t="shared" si="336"/>
        <v>2</v>
      </c>
    </row>
    <row r="1543" spans="1:78" ht="15.5" x14ac:dyDescent="0.35">
      <c r="A1543"/>
      <c r="B1543"/>
      <c r="C1543"/>
      <c r="D1543"/>
      <c r="E1543"/>
      <c r="F1543"/>
      <c r="G1543"/>
      <c r="H1543"/>
      <c r="I1543"/>
      <c r="J1543"/>
      <c r="K1543"/>
      <c r="L1543"/>
      <c r="M1543"/>
      <c r="N1543"/>
      <c r="O1543"/>
      <c r="P1543"/>
      <c r="Q1543"/>
      <c r="R1543"/>
      <c r="S1543"/>
      <c r="T1543"/>
      <c r="U1543"/>
      <c r="V1543"/>
      <c r="W1543"/>
      <c r="X1543"/>
      <c r="Y1543"/>
      <c r="Z1543"/>
      <c r="AA1543"/>
      <c r="AB1543"/>
      <c r="AC1543"/>
      <c r="AD1543"/>
      <c r="AE1543"/>
      <c r="AF1543"/>
      <c r="AG1543"/>
      <c r="AH1543"/>
      <c r="AI1543"/>
      <c r="AJ1543"/>
      <c r="AK1543"/>
      <c r="AL1543"/>
      <c r="AM1543"/>
      <c r="AN1543"/>
      <c r="AO1543"/>
      <c r="AP1543"/>
      <c r="AQ1543"/>
      <c r="AR1543"/>
      <c r="AS1543"/>
      <c r="AT1543" s="12">
        <f>VLOOKUP($BR1543,Tables!$D$14:$I$27,2,FALSE)*W1543</f>
        <v>0</v>
      </c>
      <c r="AU1543" s="12">
        <f>VLOOKUP($BR1543,Tables!$D$14:$I$24,3,FALSE)</f>
        <v>0</v>
      </c>
      <c r="AV1543" s="12">
        <f>VLOOKUP($BR1543,Tables!$D$14:$I$24,4,FALSE)*W1543</f>
        <v>0</v>
      </c>
      <c r="AW1543" s="12">
        <f>VLOOKUP($BR1543,Tables!$D$14:$I$24,5,FALSE)*W1543</f>
        <v>0</v>
      </c>
      <c r="AX1543">
        <f>IF(ISERROR(VLOOKUP(V1543,Tables!$A$2:$B$27,2,FALSE))=TRUE,0,VLOOKUP(V1543,Tables!$A$2:$B$27,2,FALSE))*VLOOKUP(BR1543,Tables!$D$14:$J$24,7,FALSE)</f>
        <v>0</v>
      </c>
      <c r="AY1543">
        <f>IF(ISERROR(VLOOKUP(BS1543,Tables!$A$2:$B$31,2,FALSE))=TRUE,0,VLOOKUP(BS1543,Tables!$A$2:$B$31,2,FALSE))</f>
        <v>0</v>
      </c>
      <c r="AZ1543" s="12">
        <f>VLOOKUP($BR1543,Tables!$D$14:$K$24,8,FALSE)</f>
        <v>0</v>
      </c>
      <c r="BA1543" s="12">
        <f>IF(OR(BR1543="T150",BR1543="HYBT150"),W1543*Tables!$L$23,0)</f>
        <v>0</v>
      </c>
      <c r="BB1543" s="12">
        <f>IF(OR(BR1543="T200",BR1543="HYBT200"),W1543*Tables!$E$24,0)</f>
        <v>0</v>
      </c>
      <c r="BC1543" s="14">
        <f t="shared" si="327"/>
        <v>0</v>
      </c>
      <c r="BD1543" s="55" t="str">
        <f t="shared" ref="BD1543:BQ1561" si="337">IF(ISERROR(SEARCHB(" "&amp;BD$1&amp;" "," "&amp;$L1543&amp;" "))=TRUE,"",BD$1)</f>
        <v/>
      </c>
      <c r="BE1543" s="55" t="str">
        <f t="shared" si="337"/>
        <v/>
      </c>
      <c r="BF1543" s="55" t="str">
        <f t="shared" si="337"/>
        <v/>
      </c>
      <c r="BG1543" s="55" t="str">
        <f t="shared" si="337"/>
        <v/>
      </c>
      <c r="BH1543" s="55" t="str">
        <f t="shared" si="337"/>
        <v/>
      </c>
      <c r="BI1543" s="55" t="str">
        <f t="shared" si="337"/>
        <v/>
      </c>
      <c r="BJ1543" s="55" t="str">
        <f t="shared" si="337"/>
        <v/>
      </c>
      <c r="BK1543" s="55" t="str">
        <f t="shared" si="337"/>
        <v/>
      </c>
      <c r="BL1543" s="55" t="str">
        <f t="shared" si="337"/>
        <v/>
      </c>
      <c r="BM1543" s="55" t="str">
        <f t="shared" si="337"/>
        <v/>
      </c>
      <c r="BN1543" s="55" t="str">
        <f t="shared" si="337"/>
        <v/>
      </c>
      <c r="BO1543" s="55" t="str">
        <f t="shared" si="337"/>
        <v/>
      </c>
      <c r="BP1543" s="55" t="str">
        <f t="shared" si="337"/>
        <v/>
      </c>
      <c r="BQ1543" s="55" t="str">
        <f t="shared" si="337"/>
        <v/>
      </c>
      <c r="BR1543" s="1" t="str">
        <f t="shared" si="328"/>
        <v>Base</v>
      </c>
      <c r="BS1543" s="1" t="str">
        <f t="shared" si="329"/>
        <v/>
      </c>
      <c r="BT1543" s="3">
        <f t="shared" si="330"/>
        <v>1</v>
      </c>
      <c r="BU1543" s="11">
        <f t="shared" si="331"/>
        <v>-0.94</v>
      </c>
      <c r="BV1543" s="11">
        <f t="shared" si="332"/>
        <v>-0.88</v>
      </c>
      <c r="BW1543" s="11">
        <f t="shared" si="333"/>
        <v>0</v>
      </c>
      <c r="BX1543" s="9">
        <f t="shared" si="334"/>
        <v>-0.94</v>
      </c>
      <c r="BY1543" s="9">
        <f t="shared" si="335"/>
        <v>-0.88</v>
      </c>
      <c r="BZ1543" s="9">
        <f t="shared" si="336"/>
        <v>2</v>
      </c>
    </row>
    <row r="1544" spans="1:78" ht="15.5" x14ac:dyDescent="0.35">
      <c r="A1544"/>
      <c r="B1544"/>
      <c r="C1544"/>
      <c r="D1544"/>
      <c r="E1544"/>
      <c r="F1544"/>
      <c r="G1544"/>
      <c r="H1544"/>
      <c r="I1544"/>
      <c r="J1544"/>
      <c r="K1544"/>
      <c r="L1544"/>
      <c r="M1544"/>
      <c r="N1544"/>
      <c r="O1544"/>
      <c r="P1544"/>
      <c r="Q1544"/>
      <c r="R1544"/>
      <c r="S1544"/>
      <c r="T1544"/>
      <c r="U1544"/>
      <c r="V1544"/>
      <c r="W1544"/>
      <c r="X1544"/>
      <c r="Y1544"/>
      <c r="Z1544"/>
      <c r="AA1544"/>
      <c r="AB1544"/>
      <c r="AC1544"/>
      <c r="AD1544"/>
      <c r="AE1544"/>
      <c r="AF1544"/>
      <c r="AG1544"/>
      <c r="AH1544"/>
      <c r="AI1544"/>
      <c r="AJ1544"/>
      <c r="AK1544"/>
      <c r="AL1544"/>
      <c r="AM1544"/>
      <c r="AN1544"/>
      <c r="AO1544"/>
      <c r="AP1544"/>
      <c r="AQ1544"/>
      <c r="AR1544"/>
      <c r="AS1544"/>
      <c r="AT1544" s="12">
        <f>VLOOKUP($BR1544,Tables!$D$14:$I$27,2,FALSE)*W1544</f>
        <v>0</v>
      </c>
      <c r="AU1544" s="12">
        <f>VLOOKUP($BR1544,Tables!$D$14:$I$24,3,FALSE)</f>
        <v>0</v>
      </c>
      <c r="AV1544" s="12">
        <f>VLOOKUP($BR1544,Tables!$D$14:$I$24,4,FALSE)*W1544</f>
        <v>0</v>
      </c>
      <c r="AW1544" s="12">
        <f>VLOOKUP($BR1544,Tables!$D$14:$I$24,5,FALSE)*W1544</f>
        <v>0</v>
      </c>
      <c r="AX1544">
        <f>IF(ISERROR(VLOOKUP(V1544,Tables!$A$2:$B$27,2,FALSE))=TRUE,0,VLOOKUP(V1544,Tables!$A$2:$B$27,2,FALSE))*VLOOKUP(BR1544,Tables!$D$14:$J$24,7,FALSE)</f>
        <v>0</v>
      </c>
      <c r="AY1544">
        <f>IF(ISERROR(VLOOKUP(BS1544,Tables!$A$2:$B$31,2,FALSE))=TRUE,0,VLOOKUP(BS1544,Tables!$A$2:$B$31,2,FALSE))</f>
        <v>0</v>
      </c>
      <c r="AZ1544" s="12">
        <f>VLOOKUP($BR1544,Tables!$D$14:$K$24,8,FALSE)</f>
        <v>0</v>
      </c>
      <c r="BA1544" s="12">
        <f>IF(OR(BR1544="T150",BR1544="HYBT150"),W1544*Tables!$L$23,0)</f>
        <v>0</v>
      </c>
      <c r="BB1544" s="12">
        <f>IF(OR(BR1544="T200",BR1544="HYBT200"),W1544*Tables!$E$24,0)</f>
        <v>0</v>
      </c>
      <c r="BC1544" s="14">
        <f t="shared" si="327"/>
        <v>0</v>
      </c>
      <c r="BD1544" s="55" t="str">
        <f t="shared" si="337"/>
        <v/>
      </c>
      <c r="BE1544" s="55" t="str">
        <f t="shared" si="337"/>
        <v/>
      </c>
      <c r="BF1544" s="55" t="str">
        <f t="shared" si="337"/>
        <v/>
      </c>
      <c r="BG1544" s="55" t="str">
        <f t="shared" si="337"/>
        <v/>
      </c>
      <c r="BH1544" s="55" t="str">
        <f t="shared" si="337"/>
        <v/>
      </c>
      <c r="BI1544" s="55" t="str">
        <f t="shared" si="337"/>
        <v/>
      </c>
      <c r="BJ1544" s="55" t="str">
        <f t="shared" si="337"/>
        <v/>
      </c>
      <c r="BK1544" s="55" t="str">
        <f t="shared" si="337"/>
        <v/>
      </c>
      <c r="BL1544" s="55" t="str">
        <f t="shared" si="337"/>
        <v/>
      </c>
      <c r="BM1544" s="55" t="str">
        <f t="shared" si="337"/>
        <v/>
      </c>
      <c r="BN1544" s="55" t="str">
        <f t="shared" si="337"/>
        <v/>
      </c>
      <c r="BO1544" s="55" t="str">
        <f t="shared" si="337"/>
        <v/>
      </c>
      <c r="BP1544" s="55" t="str">
        <f t="shared" si="337"/>
        <v/>
      </c>
      <c r="BQ1544" s="55" t="str">
        <f t="shared" si="337"/>
        <v/>
      </c>
      <c r="BR1544" s="1" t="str">
        <f t="shared" si="328"/>
        <v>Base</v>
      </c>
      <c r="BS1544" s="1" t="str">
        <f t="shared" si="329"/>
        <v/>
      </c>
      <c r="BT1544" s="3">
        <f t="shared" si="330"/>
        <v>1</v>
      </c>
      <c r="BU1544" s="11">
        <f t="shared" si="331"/>
        <v>-0.94</v>
      </c>
      <c r="BV1544" s="11">
        <f t="shared" si="332"/>
        <v>-0.88</v>
      </c>
      <c r="BW1544" s="11">
        <f t="shared" si="333"/>
        <v>0</v>
      </c>
      <c r="BX1544" s="9">
        <f t="shared" si="334"/>
        <v>-0.94</v>
      </c>
      <c r="BY1544" s="9">
        <f t="shared" si="335"/>
        <v>-0.88</v>
      </c>
      <c r="BZ1544" s="9">
        <f t="shared" si="336"/>
        <v>2</v>
      </c>
    </row>
    <row r="1545" spans="1:78" ht="15.5" x14ac:dyDescent="0.35">
      <c r="A1545"/>
      <c r="B1545"/>
      <c r="C1545"/>
      <c r="D1545"/>
      <c r="E1545"/>
      <c r="F1545"/>
      <c r="G1545"/>
      <c r="H1545"/>
      <c r="I1545"/>
      <c r="J1545"/>
      <c r="K1545"/>
      <c r="L1545"/>
      <c r="M1545"/>
      <c r="N1545"/>
      <c r="O1545"/>
      <c r="P1545"/>
      <c r="Q1545"/>
      <c r="R1545"/>
      <c r="S1545"/>
      <c r="T1545"/>
      <c r="U1545"/>
      <c r="V1545"/>
      <c r="W1545"/>
      <c r="X1545"/>
      <c r="Y1545"/>
      <c r="Z1545"/>
      <c r="AA1545"/>
      <c r="AB1545"/>
      <c r="AC1545"/>
      <c r="AD1545"/>
      <c r="AE1545"/>
      <c r="AF1545"/>
      <c r="AG1545"/>
      <c r="AH1545"/>
      <c r="AI1545"/>
      <c r="AJ1545"/>
      <c r="AK1545"/>
      <c r="AL1545"/>
      <c r="AM1545"/>
      <c r="AN1545"/>
      <c r="AO1545"/>
      <c r="AP1545"/>
      <c r="AQ1545"/>
      <c r="AR1545"/>
      <c r="AS1545"/>
      <c r="AT1545" s="12">
        <f>VLOOKUP($BR1545,Tables!$D$14:$I$27,2,FALSE)*W1545</f>
        <v>0</v>
      </c>
      <c r="AU1545" s="12">
        <f>VLOOKUP($BR1545,Tables!$D$14:$I$24,3,FALSE)</f>
        <v>0</v>
      </c>
      <c r="AV1545" s="12">
        <f>VLOOKUP($BR1545,Tables!$D$14:$I$24,4,FALSE)*W1545</f>
        <v>0</v>
      </c>
      <c r="AW1545" s="12">
        <f>VLOOKUP($BR1545,Tables!$D$14:$I$24,5,FALSE)*W1545</f>
        <v>0</v>
      </c>
      <c r="AX1545">
        <f>IF(ISERROR(VLOOKUP(V1545,Tables!$A$2:$B$27,2,FALSE))=TRUE,0,VLOOKUP(V1545,Tables!$A$2:$B$27,2,FALSE))*VLOOKUP(BR1545,Tables!$D$14:$J$24,7,FALSE)</f>
        <v>0</v>
      </c>
      <c r="AY1545">
        <f>IF(ISERROR(VLOOKUP(BS1545,Tables!$A$2:$B$31,2,FALSE))=TRUE,0,VLOOKUP(BS1545,Tables!$A$2:$B$31,2,FALSE))</f>
        <v>0</v>
      </c>
      <c r="AZ1545" s="12">
        <f>VLOOKUP($BR1545,Tables!$D$14:$K$24,8,FALSE)</f>
        <v>0</v>
      </c>
      <c r="BA1545" s="12">
        <f>IF(OR(BR1545="T150",BR1545="HYBT150"),W1545*Tables!$L$23,0)</f>
        <v>0</v>
      </c>
      <c r="BB1545" s="12">
        <f>IF(OR(BR1545="T200",BR1545="HYBT200"),W1545*Tables!$E$24,0)</f>
        <v>0</v>
      </c>
      <c r="BC1545" s="14">
        <f t="shared" si="327"/>
        <v>0</v>
      </c>
      <c r="BD1545" s="55" t="str">
        <f t="shared" si="337"/>
        <v/>
      </c>
      <c r="BE1545" s="55" t="str">
        <f t="shared" si="337"/>
        <v/>
      </c>
      <c r="BF1545" s="55" t="str">
        <f t="shared" si="337"/>
        <v/>
      </c>
      <c r="BG1545" s="55" t="str">
        <f t="shared" si="337"/>
        <v/>
      </c>
      <c r="BH1545" s="55" t="str">
        <f t="shared" si="337"/>
        <v/>
      </c>
      <c r="BI1545" s="55" t="str">
        <f t="shared" si="337"/>
        <v/>
      </c>
      <c r="BJ1545" s="55" t="str">
        <f t="shared" si="337"/>
        <v/>
      </c>
      <c r="BK1545" s="55" t="str">
        <f t="shared" si="337"/>
        <v/>
      </c>
      <c r="BL1545" s="55" t="str">
        <f t="shared" si="337"/>
        <v/>
      </c>
      <c r="BM1545" s="55" t="str">
        <f t="shared" si="337"/>
        <v/>
      </c>
      <c r="BN1545" s="55" t="str">
        <f t="shared" si="337"/>
        <v/>
      </c>
      <c r="BO1545" s="55" t="str">
        <f t="shared" si="337"/>
        <v/>
      </c>
      <c r="BP1545" s="55" t="str">
        <f t="shared" si="337"/>
        <v/>
      </c>
      <c r="BQ1545" s="55" t="str">
        <f t="shared" si="337"/>
        <v/>
      </c>
      <c r="BR1545" s="1" t="str">
        <f t="shared" si="328"/>
        <v>Base</v>
      </c>
      <c r="BS1545" s="1" t="str">
        <f t="shared" si="329"/>
        <v/>
      </c>
      <c r="BT1545" s="3">
        <f t="shared" si="330"/>
        <v>1</v>
      </c>
      <c r="BU1545" s="11">
        <f t="shared" si="331"/>
        <v>-0.94</v>
      </c>
      <c r="BV1545" s="11">
        <f t="shared" si="332"/>
        <v>-0.88</v>
      </c>
      <c r="BW1545" s="11">
        <f t="shared" si="333"/>
        <v>0</v>
      </c>
      <c r="BX1545" s="9">
        <f t="shared" si="334"/>
        <v>-0.94</v>
      </c>
      <c r="BY1545" s="9">
        <f t="shared" si="335"/>
        <v>-0.88</v>
      </c>
      <c r="BZ1545" s="9">
        <f t="shared" si="336"/>
        <v>2</v>
      </c>
    </row>
    <row r="1546" spans="1:78" ht="15.5" x14ac:dyDescent="0.35">
      <c r="A1546"/>
      <c r="B1546"/>
      <c r="C1546"/>
      <c r="D1546"/>
      <c r="E1546"/>
      <c r="F1546"/>
      <c r="G1546"/>
      <c r="H1546"/>
      <c r="I1546"/>
      <c r="J1546"/>
      <c r="K1546"/>
      <c r="L1546"/>
      <c r="M1546"/>
      <c r="N1546"/>
      <c r="O1546"/>
      <c r="P1546"/>
      <c r="Q1546"/>
      <c r="R1546"/>
      <c r="S1546"/>
      <c r="T1546"/>
      <c r="U1546"/>
      <c r="V1546"/>
      <c r="W1546"/>
      <c r="X1546"/>
      <c r="Y1546"/>
      <c r="Z1546"/>
      <c r="AA1546"/>
      <c r="AB1546"/>
      <c r="AC1546"/>
      <c r="AD1546"/>
      <c r="AE1546"/>
      <c r="AF1546"/>
      <c r="AG1546"/>
      <c r="AH1546"/>
      <c r="AI1546"/>
      <c r="AJ1546"/>
      <c r="AK1546"/>
      <c r="AL1546"/>
      <c r="AM1546"/>
      <c r="AN1546"/>
      <c r="AO1546"/>
      <c r="AP1546"/>
      <c r="AQ1546"/>
      <c r="AR1546"/>
      <c r="AS1546"/>
      <c r="AT1546" s="12">
        <f>VLOOKUP($BR1546,Tables!$D$14:$I$27,2,FALSE)*W1546</f>
        <v>0</v>
      </c>
      <c r="AU1546" s="12">
        <f>VLOOKUP($BR1546,Tables!$D$14:$I$24,3,FALSE)</f>
        <v>0</v>
      </c>
      <c r="AV1546" s="12">
        <f>VLOOKUP($BR1546,Tables!$D$14:$I$24,4,FALSE)*W1546</f>
        <v>0</v>
      </c>
      <c r="AW1546" s="12">
        <f>VLOOKUP($BR1546,Tables!$D$14:$I$24,5,FALSE)*W1546</f>
        <v>0</v>
      </c>
      <c r="AX1546">
        <f>IF(ISERROR(VLOOKUP(V1546,Tables!$A$2:$B$27,2,FALSE))=TRUE,0,VLOOKUP(V1546,Tables!$A$2:$B$27,2,FALSE))*VLOOKUP(BR1546,Tables!$D$14:$J$24,7,FALSE)</f>
        <v>0</v>
      </c>
      <c r="AY1546">
        <f>IF(ISERROR(VLOOKUP(BS1546,Tables!$A$2:$B$31,2,FALSE))=TRUE,0,VLOOKUP(BS1546,Tables!$A$2:$B$31,2,FALSE))</f>
        <v>0</v>
      </c>
      <c r="AZ1546" s="12">
        <f>VLOOKUP($BR1546,Tables!$D$14:$K$24,8,FALSE)</f>
        <v>0</v>
      </c>
      <c r="BA1546" s="12">
        <f>IF(OR(BR1546="T150",BR1546="HYBT150"),W1546*Tables!$L$23,0)</f>
        <v>0</v>
      </c>
      <c r="BB1546" s="12">
        <f>IF(OR(BR1546="T200",BR1546="HYBT200"),W1546*Tables!$E$24,0)</f>
        <v>0</v>
      </c>
      <c r="BC1546" s="14">
        <f t="shared" si="327"/>
        <v>0</v>
      </c>
      <c r="BD1546" s="55" t="str">
        <f t="shared" si="337"/>
        <v/>
      </c>
      <c r="BE1546" s="55" t="str">
        <f t="shared" si="337"/>
        <v/>
      </c>
      <c r="BF1546" s="55" t="str">
        <f t="shared" si="337"/>
        <v/>
      </c>
      <c r="BG1546" s="55" t="str">
        <f t="shared" si="337"/>
        <v/>
      </c>
      <c r="BH1546" s="55" t="str">
        <f t="shared" si="337"/>
        <v/>
      </c>
      <c r="BI1546" s="55" t="str">
        <f t="shared" si="337"/>
        <v/>
      </c>
      <c r="BJ1546" s="55" t="str">
        <f t="shared" si="337"/>
        <v/>
      </c>
      <c r="BK1546" s="55" t="str">
        <f t="shared" si="337"/>
        <v/>
      </c>
      <c r="BL1546" s="55" t="str">
        <f t="shared" si="337"/>
        <v/>
      </c>
      <c r="BM1546" s="55" t="str">
        <f t="shared" si="337"/>
        <v/>
      </c>
      <c r="BN1546" s="55" t="str">
        <f t="shared" si="337"/>
        <v/>
      </c>
      <c r="BO1546" s="55" t="str">
        <f t="shared" si="337"/>
        <v/>
      </c>
      <c r="BP1546" s="55" t="str">
        <f t="shared" si="337"/>
        <v/>
      </c>
      <c r="BQ1546" s="55" t="str">
        <f t="shared" si="337"/>
        <v/>
      </c>
      <c r="BR1546" s="1" t="str">
        <f t="shared" si="328"/>
        <v>Base</v>
      </c>
      <c r="BS1546" s="1" t="str">
        <f t="shared" si="329"/>
        <v/>
      </c>
      <c r="BT1546" s="3">
        <f t="shared" si="330"/>
        <v>1</v>
      </c>
      <c r="BU1546" s="11">
        <f t="shared" si="331"/>
        <v>-0.94</v>
      </c>
      <c r="BV1546" s="11">
        <f t="shared" si="332"/>
        <v>-0.88</v>
      </c>
      <c r="BW1546" s="11">
        <f t="shared" si="333"/>
        <v>0</v>
      </c>
      <c r="BX1546" s="9">
        <f t="shared" si="334"/>
        <v>-0.94</v>
      </c>
      <c r="BY1546" s="9">
        <f t="shared" si="335"/>
        <v>-0.88</v>
      </c>
      <c r="BZ1546" s="9">
        <f t="shared" si="336"/>
        <v>2</v>
      </c>
    </row>
    <row r="1547" spans="1:78" ht="15.5" x14ac:dyDescent="0.35">
      <c r="A1547"/>
      <c r="B1547"/>
      <c r="C1547"/>
      <c r="D1547"/>
      <c r="E1547"/>
      <c r="F1547"/>
      <c r="G1547"/>
      <c r="H1547"/>
      <c r="I1547"/>
      <c r="J1547"/>
      <c r="K1547"/>
      <c r="L1547"/>
      <c r="M1547"/>
      <c r="N1547"/>
      <c r="O1547"/>
      <c r="P1547"/>
      <c r="Q1547"/>
      <c r="R1547"/>
      <c r="S1547"/>
      <c r="T1547"/>
      <c r="U1547"/>
      <c r="V1547"/>
      <c r="W1547"/>
      <c r="X1547"/>
      <c r="Y1547"/>
      <c r="Z1547"/>
      <c r="AA1547"/>
      <c r="AB1547"/>
      <c r="AC1547"/>
      <c r="AD1547"/>
      <c r="AE1547"/>
      <c r="AF1547"/>
      <c r="AG1547"/>
      <c r="AH1547"/>
      <c r="AI1547"/>
      <c r="AJ1547"/>
      <c r="AK1547"/>
      <c r="AL1547"/>
      <c r="AM1547"/>
      <c r="AN1547"/>
      <c r="AO1547"/>
      <c r="AP1547"/>
      <c r="AQ1547"/>
      <c r="AR1547"/>
      <c r="AS1547"/>
      <c r="AT1547" s="12">
        <f>VLOOKUP($BR1547,Tables!$D$14:$I$27,2,FALSE)*W1547</f>
        <v>0</v>
      </c>
      <c r="AU1547" s="12">
        <f>VLOOKUP($BR1547,Tables!$D$14:$I$24,3,FALSE)</f>
        <v>0</v>
      </c>
      <c r="AV1547" s="12">
        <f>VLOOKUP($BR1547,Tables!$D$14:$I$24,4,FALSE)*W1547</f>
        <v>0</v>
      </c>
      <c r="AW1547" s="12">
        <f>VLOOKUP($BR1547,Tables!$D$14:$I$24,5,FALSE)*W1547</f>
        <v>0</v>
      </c>
      <c r="AX1547">
        <f>IF(ISERROR(VLOOKUP(V1547,Tables!$A$2:$B$27,2,FALSE))=TRUE,0,VLOOKUP(V1547,Tables!$A$2:$B$27,2,FALSE))*VLOOKUP(BR1547,Tables!$D$14:$J$24,7,FALSE)</f>
        <v>0</v>
      </c>
      <c r="AY1547">
        <f>IF(ISERROR(VLOOKUP(BS1547,Tables!$A$2:$B$31,2,FALSE))=TRUE,0,VLOOKUP(BS1547,Tables!$A$2:$B$31,2,FALSE))</f>
        <v>0</v>
      </c>
      <c r="AZ1547" s="12">
        <f>VLOOKUP($BR1547,Tables!$D$14:$K$24,8,FALSE)</f>
        <v>0</v>
      </c>
      <c r="BA1547" s="12">
        <f>IF(OR(BR1547="T150",BR1547="HYBT150"),W1547*Tables!$L$23,0)</f>
        <v>0</v>
      </c>
      <c r="BB1547" s="12">
        <f>IF(OR(BR1547="T200",BR1547="HYBT200"),W1547*Tables!$E$24,0)</f>
        <v>0</v>
      </c>
      <c r="BC1547" s="14">
        <f t="shared" si="327"/>
        <v>0</v>
      </c>
      <c r="BD1547" s="55" t="str">
        <f t="shared" si="337"/>
        <v/>
      </c>
      <c r="BE1547" s="55" t="str">
        <f t="shared" si="337"/>
        <v/>
      </c>
      <c r="BF1547" s="55" t="str">
        <f t="shared" si="337"/>
        <v/>
      </c>
      <c r="BG1547" s="55" t="str">
        <f t="shared" si="337"/>
        <v/>
      </c>
      <c r="BH1547" s="55" t="str">
        <f t="shared" si="337"/>
        <v/>
      </c>
      <c r="BI1547" s="55" t="str">
        <f t="shared" si="337"/>
        <v/>
      </c>
      <c r="BJ1547" s="55" t="str">
        <f t="shared" si="337"/>
        <v/>
      </c>
      <c r="BK1547" s="55" t="str">
        <f t="shared" si="337"/>
        <v/>
      </c>
      <c r="BL1547" s="55" t="str">
        <f t="shared" si="337"/>
        <v/>
      </c>
      <c r="BM1547" s="55" t="str">
        <f t="shared" si="337"/>
        <v/>
      </c>
      <c r="BN1547" s="55" t="str">
        <f t="shared" si="337"/>
        <v/>
      </c>
      <c r="BO1547" s="55" t="str">
        <f t="shared" si="337"/>
        <v/>
      </c>
      <c r="BP1547" s="55" t="str">
        <f t="shared" si="337"/>
        <v/>
      </c>
      <c r="BQ1547" s="55" t="str">
        <f t="shared" si="337"/>
        <v/>
      </c>
      <c r="BR1547" s="1" t="str">
        <f t="shared" si="328"/>
        <v>Base</v>
      </c>
      <c r="BS1547" s="1" t="str">
        <f t="shared" si="329"/>
        <v/>
      </c>
      <c r="BT1547" s="3">
        <f t="shared" si="330"/>
        <v>1</v>
      </c>
      <c r="BU1547" s="11">
        <f t="shared" si="331"/>
        <v>-0.94</v>
      </c>
      <c r="BV1547" s="11">
        <f t="shared" si="332"/>
        <v>-0.88</v>
      </c>
      <c r="BW1547" s="11">
        <f t="shared" si="333"/>
        <v>0</v>
      </c>
      <c r="BX1547" s="9">
        <f t="shared" si="334"/>
        <v>-0.94</v>
      </c>
      <c r="BY1547" s="9">
        <f t="shared" si="335"/>
        <v>-0.88</v>
      </c>
      <c r="BZ1547" s="9">
        <f t="shared" si="336"/>
        <v>2</v>
      </c>
    </row>
    <row r="1548" spans="1:78" ht="15.5" x14ac:dyDescent="0.35">
      <c r="A1548"/>
      <c r="B1548"/>
      <c r="C1548"/>
      <c r="D1548"/>
      <c r="E1548"/>
      <c r="F1548"/>
      <c r="G1548"/>
      <c r="H1548"/>
      <c r="I1548"/>
      <c r="J1548"/>
      <c r="K1548"/>
      <c r="L1548"/>
      <c r="M1548"/>
      <c r="N1548"/>
      <c r="O1548"/>
      <c r="P1548"/>
      <c r="Q1548"/>
      <c r="R1548"/>
      <c r="S1548"/>
      <c r="T1548"/>
      <c r="U1548"/>
      <c r="V1548"/>
      <c r="W1548"/>
      <c r="X1548"/>
      <c r="Y1548"/>
      <c r="Z1548"/>
      <c r="AA1548"/>
      <c r="AB1548"/>
      <c r="AC1548"/>
      <c r="AD1548"/>
      <c r="AE1548"/>
      <c r="AF1548"/>
      <c r="AG1548"/>
      <c r="AH1548"/>
      <c r="AI1548"/>
      <c r="AJ1548"/>
      <c r="AK1548"/>
      <c r="AL1548"/>
      <c r="AM1548"/>
      <c r="AN1548"/>
      <c r="AO1548"/>
      <c r="AP1548"/>
      <c r="AQ1548"/>
      <c r="AR1548"/>
      <c r="AS1548"/>
      <c r="AT1548" s="12">
        <f>VLOOKUP($BR1548,Tables!$D$14:$I$27,2,FALSE)*W1548</f>
        <v>0</v>
      </c>
      <c r="AU1548" s="12">
        <f>VLOOKUP($BR1548,Tables!$D$14:$I$24,3,FALSE)</f>
        <v>0</v>
      </c>
      <c r="AV1548" s="12">
        <f>VLOOKUP($BR1548,Tables!$D$14:$I$24,4,FALSE)*W1548</f>
        <v>0</v>
      </c>
      <c r="AW1548" s="12">
        <f>VLOOKUP($BR1548,Tables!$D$14:$I$24,5,FALSE)*W1548</f>
        <v>0</v>
      </c>
      <c r="AX1548">
        <f>IF(ISERROR(VLOOKUP(V1548,Tables!$A$2:$B$27,2,FALSE))=TRUE,0,VLOOKUP(V1548,Tables!$A$2:$B$27,2,FALSE))*VLOOKUP(BR1548,Tables!$D$14:$J$24,7,FALSE)</f>
        <v>0</v>
      </c>
      <c r="AY1548">
        <f>IF(ISERROR(VLOOKUP(BS1548,Tables!$A$2:$B$31,2,FALSE))=TRUE,0,VLOOKUP(BS1548,Tables!$A$2:$B$31,2,FALSE))</f>
        <v>0</v>
      </c>
      <c r="AZ1548" s="12">
        <f>VLOOKUP($BR1548,Tables!$D$14:$K$24,8,FALSE)</f>
        <v>0</v>
      </c>
      <c r="BA1548" s="12">
        <f>IF(OR(BR1548="T150",BR1548="HYBT150"),W1548*Tables!$L$23,0)</f>
        <v>0</v>
      </c>
      <c r="BB1548" s="12">
        <f>IF(OR(BR1548="T200",BR1548="HYBT200"),W1548*Tables!$E$24,0)</f>
        <v>0</v>
      </c>
      <c r="BC1548" s="14">
        <f t="shared" si="327"/>
        <v>0</v>
      </c>
      <c r="BD1548" s="55" t="str">
        <f t="shared" si="337"/>
        <v/>
      </c>
      <c r="BE1548" s="55" t="str">
        <f t="shared" si="337"/>
        <v/>
      </c>
      <c r="BF1548" s="55" t="str">
        <f t="shared" si="337"/>
        <v/>
      </c>
      <c r="BG1548" s="55" t="str">
        <f t="shared" si="337"/>
        <v/>
      </c>
      <c r="BH1548" s="55" t="str">
        <f t="shared" si="337"/>
        <v/>
      </c>
      <c r="BI1548" s="55" t="str">
        <f t="shared" si="337"/>
        <v/>
      </c>
      <c r="BJ1548" s="55" t="str">
        <f t="shared" si="337"/>
        <v/>
      </c>
      <c r="BK1548" s="55" t="str">
        <f t="shared" si="337"/>
        <v/>
      </c>
      <c r="BL1548" s="55" t="str">
        <f t="shared" si="337"/>
        <v/>
      </c>
      <c r="BM1548" s="55" t="str">
        <f t="shared" si="337"/>
        <v/>
      </c>
      <c r="BN1548" s="55" t="str">
        <f t="shared" si="337"/>
        <v/>
      </c>
      <c r="BO1548" s="55" t="str">
        <f t="shared" si="337"/>
        <v/>
      </c>
      <c r="BP1548" s="55" t="str">
        <f t="shared" si="337"/>
        <v/>
      </c>
      <c r="BQ1548" s="55" t="str">
        <f t="shared" si="337"/>
        <v/>
      </c>
      <c r="BR1548" s="1" t="str">
        <f t="shared" si="328"/>
        <v>Base</v>
      </c>
      <c r="BS1548" s="1" t="str">
        <f t="shared" si="329"/>
        <v/>
      </c>
      <c r="BT1548" s="3">
        <f t="shared" si="330"/>
        <v>1</v>
      </c>
      <c r="BU1548" s="11">
        <f t="shared" si="331"/>
        <v>-0.94</v>
      </c>
      <c r="BV1548" s="11">
        <f t="shared" si="332"/>
        <v>-0.88</v>
      </c>
      <c r="BW1548" s="11">
        <f t="shared" si="333"/>
        <v>0</v>
      </c>
      <c r="BX1548" s="9">
        <f t="shared" si="334"/>
        <v>-0.94</v>
      </c>
      <c r="BY1548" s="9">
        <f t="shared" si="335"/>
        <v>-0.88</v>
      </c>
      <c r="BZ1548" s="9">
        <f t="shared" si="336"/>
        <v>2</v>
      </c>
    </row>
    <row r="1549" spans="1:78" ht="15.5" x14ac:dyDescent="0.35">
      <c r="A1549"/>
      <c r="B1549"/>
      <c r="C1549"/>
      <c r="D1549"/>
      <c r="E1549"/>
      <c r="F1549"/>
      <c r="G1549"/>
      <c r="H1549"/>
      <c r="I1549"/>
      <c r="J1549"/>
      <c r="K1549"/>
      <c r="L1549"/>
      <c r="M1549"/>
      <c r="N1549"/>
      <c r="O1549"/>
      <c r="P1549"/>
      <c r="Q1549"/>
      <c r="R1549"/>
      <c r="S1549"/>
      <c r="T1549"/>
      <c r="U1549"/>
      <c r="V1549"/>
      <c r="W1549"/>
      <c r="X1549"/>
      <c r="Y1549"/>
      <c r="Z1549"/>
      <c r="AA1549"/>
      <c r="AB1549"/>
      <c r="AC1549"/>
      <c r="AD1549"/>
      <c r="AE1549"/>
      <c r="AF1549"/>
      <c r="AG1549"/>
      <c r="AH1549"/>
      <c r="AI1549"/>
      <c r="AJ1549"/>
      <c r="AK1549"/>
      <c r="AL1549"/>
      <c r="AM1549"/>
      <c r="AN1549"/>
      <c r="AO1549"/>
      <c r="AP1549"/>
      <c r="AQ1549"/>
      <c r="AR1549"/>
      <c r="AS1549"/>
      <c r="AT1549" s="12">
        <f>VLOOKUP($BR1549,Tables!$D$14:$I$27,2,FALSE)*W1549</f>
        <v>0</v>
      </c>
      <c r="AU1549" s="12">
        <f>VLOOKUP($BR1549,Tables!$D$14:$I$24,3,FALSE)</f>
        <v>0</v>
      </c>
      <c r="AV1549" s="12">
        <f>VLOOKUP($BR1549,Tables!$D$14:$I$24,4,FALSE)*W1549</f>
        <v>0</v>
      </c>
      <c r="AW1549" s="12">
        <f>VLOOKUP($BR1549,Tables!$D$14:$I$24,5,FALSE)*W1549</f>
        <v>0</v>
      </c>
      <c r="AX1549">
        <f>IF(ISERROR(VLOOKUP(V1549,Tables!$A$2:$B$27,2,FALSE))=TRUE,0,VLOOKUP(V1549,Tables!$A$2:$B$27,2,FALSE))*VLOOKUP(BR1549,Tables!$D$14:$J$24,7,FALSE)</f>
        <v>0</v>
      </c>
      <c r="AY1549">
        <f>IF(ISERROR(VLOOKUP(BS1549,Tables!$A$2:$B$31,2,FALSE))=TRUE,0,VLOOKUP(BS1549,Tables!$A$2:$B$31,2,FALSE))</f>
        <v>0</v>
      </c>
      <c r="AZ1549" s="12">
        <f>VLOOKUP($BR1549,Tables!$D$14:$K$24,8,FALSE)</f>
        <v>0</v>
      </c>
      <c r="BA1549" s="12">
        <f>IF(OR(BR1549="T150",BR1549="HYBT150"),W1549*Tables!$L$23,0)</f>
        <v>0</v>
      </c>
      <c r="BB1549" s="12">
        <f>IF(OR(BR1549="T200",BR1549="HYBT200"),W1549*Tables!$E$24,0)</f>
        <v>0</v>
      </c>
      <c r="BC1549" s="14">
        <f t="shared" si="327"/>
        <v>0</v>
      </c>
      <c r="BD1549" s="55" t="str">
        <f t="shared" si="337"/>
        <v/>
      </c>
      <c r="BE1549" s="55" t="str">
        <f t="shared" si="337"/>
        <v/>
      </c>
      <c r="BF1549" s="55" t="str">
        <f t="shared" si="337"/>
        <v/>
      </c>
      <c r="BG1549" s="55" t="str">
        <f t="shared" si="337"/>
        <v/>
      </c>
      <c r="BH1549" s="55" t="str">
        <f t="shared" si="337"/>
        <v/>
      </c>
      <c r="BI1549" s="55" t="str">
        <f t="shared" si="337"/>
        <v/>
      </c>
      <c r="BJ1549" s="55" t="str">
        <f t="shared" si="337"/>
        <v/>
      </c>
      <c r="BK1549" s="55" t="str">
        <f t="shared" si="337"/>
        <v/>
      </c>
      <c r="BL1549" s="55" t="str">
        <f t="shared" si="337"/>
        <v/>
      </c>
      <c r="BM1549" s="55" t="str">
        <f t="shared" si="337"/>
        <v/>
      </c>
      <c r="BN1549" s="55" t="str">
        <f t="shared" si="337"/>
        <v/>
      </c>
      <c r="BO1549" s="55" t="str">
        <f t="shared" si="337"/>
        <v/>
      </c>
      <c r="BP1549" s="55" t="str">
        <f t="shared" si="337"/>
        <v/>
      </c>
      <c r="BQ1549" s="55" t="str">
        <f t="shared" si="337"/>
        <v/>
      </c>
      <c r="BR1549" s="1" t="str">
        <f t="shared" si="328"/>
        <v>Base</v>
      </c>
      <c r="BS1549" s="1" t="str">
        <f t="shared" si="329"/>
        <v/>
      </c>
      <c r="BT1549" s="3">
        <f t="shared" si="330"/>
        <v>1</v>
      </c>
      <c r="BU1549" s="11">
        <f t="shared" si="331"/>
        <v>-0.94</v>
      </c>
      <c r="BV1549" s="11">
        <f t="shared" si="332"/>
        <v>-0.88</v>
      </c>
      <c r="BW1549" s="11">
        <f t="shared" si="333"/>
        <v>0</v>
      </c>
      <c r="BX1549" s="9">
        <f t="shared" si="334"/>
        <v>-0.94</v>
      </c>
      <c r="BY1549" s="9">
        <f t="shared" si="335"/>
        <v>-0.88</v>
      </c>
      <c r="BZ1549" s="9">
        <f t="shared" si="336"/>
        <v>2</v>
      </c>
    </row>
    <row r="1550" spans="1:78" ht="15.5" x14ac:dyDescent="0.35">
      <c r="A1550"/>
      <c r="B1550"/>
      <c r="C1550"/>
      <c r="D1550"/>
      <c r="E1550"/>
      <c r="F1550"/>
      <c r="G1550"/>
      <c r="H1550"/>
      <c r="I1550"/>
      <c r="J1550"/>
      <c r="K1550"/>
      <c r="L1550"/>
      <c r="M1550"/>
      <c r="N1550"/>
      <c r="O1550"/>
      <c r="P1550"/>
      <c r="Q1550"/>
      <c r="R1550"/>
      <c r="S1550"/>
      <c r="T1550"/>
      <c r="U1550"/>
      <c r="V1550"/>
      <c r="W1550"/>
      <c r="X1550"/>
      <c r="Y1550"/>
      <c r="Z1550"/>
      <c r="AA1550"/>
      <c r="AB1550"/>
      <c r="AC1550"/>
      <c r="AD1550"/>
      <c r="AE1550"/>
      <c r="AF1550"/>
      <c r="AG1550"/>
      <c r="AH1550"/>
      <c r="AI1550"/>
      <c r="AJ1550"/>
      <c r="AK1550"/>
      <c r="AL1550"/>
      <c r="AM1550"/>
      <c r="AN1550"/>
      <c r="AO1550"/>
      <c r="AP1550"/>
      <c r="AQ1550"/>
      <c r="AR1550"/>
      <c r="AS1550"/>
      <c r="AT1550" s="12">
        <f>VLOOKUP($BR1550,Tables!$D$14:$I$27,2,FALSE)*W1550</f>
        <v>0</v>
      </c>
      <c r="AU1550" s="12">
        <f>VLOOKUP($BR1550,Tables!$D$14:$I$24,3,FALSE)</f>
        <v>0</v>
      </c>
      <c r="AV1550" s="12">
        <f>VLOOKUP($BR1550,Tables!$D$14:$I$24,4,FALSE)*W1550</f>
        <v>0</v>
      </c>
      <c r="AW1550" s="12">
        <f>VLOOKUP($BR1550,Tables!$D$14:$I$24,5,FALSE)*W1550</f>
        <v>0</v>
      </c>
      <c r="AX1550">
        <f>IF(ISERROR(VLOOKUP(V1550,Tables!$A$2:$B$27,2,FALSE))=TRUE,0,VLOOKUP(V1550,Tables!$A$2:$B$27,2,FALSE))*VLOOKUP(BR1550,Tables!$D$14:$J$24,7,FALSE)</f>
        <v>0</v>
      </c>
      <c r="AY1550">
        <f>IF(ISERROR(VLOOKUP(BS1550,Tables!$A$2:$B$31,2,FALSE))=TRUE,0,VLOOKUP(BS1550,Tables!$A$2:$B$31,2,FALSE))</f>
        <v>0</v>
      </c>
      <c r="AZ1550" s="12">
        <f>VLOOKUP($BR1550,Tables!$D$14:$K$24,8,FALSE)</f>
        <v>0</v>
      </c>
      <c r="BA1550" s="12">
        <f>IF(OR(BR1550="T150",BR1550="HYBT150"),W1550*Tables!$L$23,0)</f>
        <v>0</v>
      </c>
      <c r="BB1550" s="12">
        <f>IF(OR(BR1550="T200",BR1550="HYBT200"),W1550*Tables!$E$24,0)</f>
        <v>0</v>
      </c>
      <c r="BC1550" s="14">
        <f t="shared" si="327"/>
        <v>0</v>
      </c>
      <c r="BD1550" s="55" t="str">
        <f t="shared" si="337"/>
        <v/>
      </c>
      <c r="BE1550" s="55" t="str">
        <f t="shared" si="337"/>
        <v/>
      </c>
      <c r="BF1550" s="55" t="str">
        <f t="shared" si="337"/>
        <v/>
      </c>
      <c r="BG1550" s="55" t="str">
        <f t="shared" si="337"/>
        <v/>
      </c>
      <c r="BH1550" s="55" t="str">
        <f t="shared" si="337"/>
        <v/>
      </c>
      <c r="BI1550" s="55" t="str">
        <f t="shared" si="337"/>
        <v/>
      </c>
      <c r="BJ1550" s="55" t="str">
        <f t="shared" si="337"/>
        <v/>
      </c>
      <c r="BK1550" s="55" t="str">
        <f t="shared" si="337"/>
        <v/>
      </c>
      <c r="BL1550" s="55" t="str">
        <f t="shared" si="337"/>
        <v/>
      </c>
      <c r="BM1550" s="55" t="str">
        <f t="shared" si="337"/>
        <v/>
      </c>
      <c r="BN1550" s="55" t="str">
        <f t="shared" si="337"/>
        <v/>
      </c>
      <c r="BO1550" s="55" t="str">
        <f t="shared" si="337"/>
        <v/>
      </c>
      <c r="BP1550" s="55" t="str">
        <f t="shared" si="337"/>
        <v/>
      </c>
      <c r="BQ1550" s="55" t="str">
        <f t="shared" si="337"/>
        <v/>
      </c>
      <c r="BR1550" s="1" t="str">
        <f t="shared" si="328"/>
        <v>Base</v>
      </c>
      <c r="BS1550" s="1" t="str">
        <f t="shared" si="329"/>
        <v/>
      </c>
      <c r="BT1550" s="3">
        <f t="shared" si="330"/>
        <v>1</v>
      </c>
      <c r="BU1550" s="11">
        <f t="shared" si="331"/>
        <v>-0.94</v>
      </c>
      <c r="BV1550" s="11">
        <f t="shared" si="332"/>
        <v>-0.88</v>
      </c>
      <c r="BW1550" s="11">
        <f t="shared" si="333"/>
        <v>0</v>
      </c>
      <c r="BX1550" s="9">
        <f t="shared" si="334"/>
        <v>-0.94</v>
      </c>
      <c r="BY1550" s="9">
        <f t="shared" si="335"/>
        <v>-0.88</v>
      </c>
      <c r="BZ1550" s="9">
        <f t="shared" si="336"/>
        <v>2</v>
      </c>
    </row>
    <row r="1551" spans="1:78" ht="15.5" x14ac:dyDescent="0.35">
      <c r="A1551"/>
      <c r="B1551"/>
      <c r="C1551"/>
      <c r="D1551"/>
      <c r="E1551"/>
      <c r="F1551"/>
      <c r="G1551"/>
      <c r="H1551"/>
      <c r="I1551"/>
      <c r="J1551"/>
      <c r="K1551"/>
      <c r="L1551"/>
      <c r="M1551"/>
      <c r="N1551"/>
      <c r="O1551"/>
      <c r="P1551"/>
      <c r="Q1551"/>
      <c r="R1551"/>
      <c r="S1551"/>
      <c r="T1551"/>
      <c r="U1551"/>
      <c r="V1551"/>
      <c r="W1551"/>
      <c r="X1551"/>
      <c r="Y1551"/>
      <c r="Z1551"/>
      <c r="AA1551"/>
      <c r="AB1551"/>
      <c r="AC1551"/>
      <c r="AD1551"/>
      <c r="AE1551"/>
      <c r="AF1551"/>
      <c r="AG1551"/>
      <c r="AH1551"/>
      <c r="AI1551"/>
      <c r="AJ1551"/>
      <c r="AK1551"/>
      <c r="AL1551"/>
      <c r="AM1551"/>
      <c r="AN1551"/>
      <c r="AO1551"/>
      <c r="AP1551"/>
      <c r="AQ1551"/>
      <c r="AR1551"/>
      <c r="AS1551"/>
      <c r="AT1551" s="12">
        <f>VLOOKUP($BR1551,Tables!$D$14:$I$27,2,FALSE)*W1551</f>
        <v>0</v>
      </c>
      <c r="AU1551" s="12">
        <f>VLOOKUP($BR1551,Tables!$D$14:$I$24,3,FALSE)</f>
        <v>0</v>
      </c>
      <c r="AV1551" s="12">
        <f>VLOOKUP($BR1551,Tables!$D$14:$I$24,4,FALSE)*W1551</f>
        <v>0</v>
      </c>
      <c r="AW1551" s="12">
        <f>VLOOKUP($BR1551,Tables!$D$14:$I$24,5,FALSE)*W1551</f>
        <v>0</v>
      </c>
      <c r="AX1551">
        <f>IF(ISERROR(VLOOKUP(V1551,Tables!$A$2:$B$27,2,FALSE))=TRUE,0,VLOOKUP(V1551,Tables!$A$2:$B$27,2,FALSE))*VLOOKUP(BR1551,Tables!$D$14:$J$24,7,FALSE)</f>
        <v>0</v>
      </c>
      <c r="AY1551">
        <f>IF(ISERROR(VLOOKUP(BS1551,Tables!$A$2:$B$31,2,FALSE))=TRUE,0,VLOOKUP(BS1551,Tables!$A$2:$B$31,2,FALSE))</f>
        <v>0</v>
      </c>
      <c r="AZ1551" s="12">
        <f>VLOOKUP($BR1551,Tables!$D$14:$K$24,8,FALSE)</f>
        <v>0</v>
      </c>
      <c r="BA1551" s="12">
        <f>IF(OR(BR1551="T150",BR1551="HYBT150"),W1551*Tables!$L$23,0)</f>
        <v>0</v>
      </c>
      <c r="BB1551" s="12">
        <f>IF(OR(BR1551="T200",BR1551="HYBT200"),W1551*Tables!$E$24,0)</f>
        <v>0</v>
      </c>
      <c r="BC1551" s="14">
        <f t="shared" si="327"/>
        <v>0</v>
      </c>
      <c r="BD1551" s="55" t="str">
        <f t="shared" si="337"/>
        <v/>
      </c>
      <c r="BE1551" s="55" t="str">
        <f t="shared" si="337"/>
        <v/>
      </c>
      <c r="BF1551" s="55" t="str">
        <f t="shared" si="337"/>
        <v/>
      </c>
      <c r="BG1551" s="55" t="str">
        <f t="shared" si="337"/>
        <v/>
      </c>
      <c r="BH1551" s="55" t="str">
        <f t="shared" si="337"/>
        <v/>
      </c>
      <c r="BI1551" s="55" t="str">
        <f t="shared" si="337"/>
        <v/>
      </c>
      <c r="BJ1551" s="55" t="str">
        <f t="shared" si="337"/>
        <v/>
      </c>
      <c r="BK1551" s="55" t="str">
        <f t="shared" si="337"/>
        <v/>
      </c>
      <c r="BL1551" s="55" t="str">
        <f t="shared" si="337"/>
        <v/>
      </c>
      <c r="BM1551" s="55" t="str">
        <f t="shared" si="337"/>
        <v/>
      </c>
      <c r="BN1551" s="55" t="str">
        <f t="shared" si="337"/>
        <v/>
      </c>
      <c r="BO1551" s="55" t="str">
        <f t="shared" si="337"/>
        <v/>
      </c>
      <c r="BP1551" s="55" t="str">
        <f t="shared" si="337"/>
        <v/>
      </c>
      <c r="BQ1551" s="55" t="str">
        <f t="shared" si="337"/>
        <v/>
      </c>
      <c r="BR1551" s="1" t="str">
        <f t="shared" si="328"/>
        <v>Base</v>
      </c>
      <c r="BS1551" s="1" t="str">
        <f t="shared" si="329"/>
        <v/>
      </c>
      <c r="BT1551" s="3">
        <f t="shared" si="330"/>
        <v>1</v>
      </c>
      <c r="BU1551" s="11">
        <f t="shared" si="331"/>
        <v>-0.94</v>
      </c>
      <c r="BV1551" s="11">
        <f t="shared" si="332"/>
        <v>-0.88</v>
      </c>
      <c r="BW1551" s="11">
        <f t="shared" si="333"/>
        <v>0</v>
      </c>
      <c r="BX1551" s="9">
        <f t="shared" si="334"/>
        <v>-0.94</v>
      </c>
      <c r="BY1551" s="9">
        <f t="shared" si="335"/>
        <v>-0.88</v>
      </c>
      <c r="BZ1551" s="9">
        <f t="shared" si="336"/>
        <v>2</v>
      </c>
    </row>
    <row r="1552" spans="1:78" ht="15.5" x14ac:dyDescent="0.35">
      <c r="A1552"/>
      <c r="B1552"/>
      <c r="C1552"/>
      <c r="D1552"/>
      <c r="E1552"/>
      <c r="F1552"/>
      <c r="G1552"/>
      <c r="H1552"/>
      <c r="I1552"/>
      <c r="J1552"/>
      <c r="K1552"/>
      <c r="L1552"/>
      <c r="M1552"/>
      <c r="N1552"/>
      <c r="O1552"/>
      <c r="P1552"/>
      <c r="Q1552"/>
      <c r="R1552"/>
      <c r="S1552"/>
      <c r="T1552"/>
      <c r="U1552"/>
      <c r="V1552"/>
      <c r="W1552"/>
      <c r="X1552"/>
      <c r="Y1552"/>
      <c r="Z1552"/>
      <c r="AA1552"/>
      <c r="AB1552"/>
      <c r="AC1552"/>
      <c r="AD1552"/>
      <c r="AE1552"/>
      <c r="AF1552"/>
      <c r="AG1552"/>
      <c r="AH1552"/>
      <c r="AI1552"/>
      <c r="AJ1552"/>
      <c r="AK1552"/>
      <c r="AL1552"/>
      <c r="AM1552"/>
      <c r="AN1552"/>
      <c r="AO1552"/>
      <c r="AP1552"/>
      <c r="AQ1552"/>
      <c r="AR1552"/>
      <c r="AS1552"/>
      <c r="AT1552" s="12">
        <f>VLOOKUP($BR1552,Tables!$D$14:$I$27,2,FALSE)*W1552</f>
        <v>0</v>
      </c>
      <c r="AU1552" s="12">
        <f>VLOOKUP($BR1552,Tables!$D$14:$I$24,3,FALSE)</f>
        <v>0</v>
      </c>
      <c r="AV1552" s="12">
        <f>VLOOKUP($BR1552,Tables!$D$14:$I$24,4,FALSE)*W1552</f>
        <v>0</v>
      </c>
      <c r="AW1552" s="12">
        <f>VLOOKUP($BR1552,Tables!$D$14:$I$24,5,FALSE)*W1552</f>
        <v>0</v>
      </c>
      <c r="AX1552">
        <f>IF(ISERROR(VLOOKUP(V1552,Tables!$A$2:$B$27,2,FALSE))=TRUE,0,VLOOKUP(V1552,Tables!$A$2:$B$27,2,FALSE))*VLOOKUP(BR1552,Tables!$D$14:$J$24,7,FALSE)</f>
        <v>0</v>
      </c>
      <c r="AY1552">
        <f>IF(ISERROR(VLOOKUP(BS1552,Tables!$A$2:$B$31,2,FALSE))=TRUE,0,VLOOKUP(BS1552,Tables!$A$2:$B$31,2,FALSE))</f>
        <v>0</v>
      </c>
      <c r="AZ1552" s="12">
        <f>VLOOKUP($BR1552,Tables!$D$14:$K$24,8,FALSE)</f>
        <v>0</v>
      </c>
      <c r="BA1552" s="12">
        <f>IF(OR(BR1552="T150",BR1552="HYBT150"),W1552*Tables!$L$23,0)</f>
        <v>0</v>
      </c>
      <c r="BB1552" s="12">
        <f>IF(OR(BR1552="T200",BR1552="HYBT200"),W1552*Tables!$E$24,0)</f>
        <v>0</v>
      </c>
      <c r="BC1552" s="14">
        <f t="shared" si="327"/>
        <v>0</v>
      </c>
      <c r="BD1552" s="55" t="str">
        <f t="shared" si="337"/>
        <v/>
      </c>
      <c r="BE1552" s="55" t="str">
        <f t="shared" si="337"/>
        <v/>
      </c>
      <c r="BF1552" s="55" t="str">
        <f t="shared" si="337"/>
        <v/>
      </c>
      <c r="BG1552" s="55" t="str">
        <f t="shared" si="337"/>
        <v/>
      </c>
      <c r="BH1552" s="55" t="str">
        <f t="shared" si="337"/>
        <v/>
      </c>
      <c r="BI1552" s="55" t="str">
        <f t="shared" si="337"/>
        <v/>
      </c>
      <c r="BJ1552" s="55" t="str">
        <f t="shared" si="337"/>
        <v/>
      </c>
      <c r="BK1552" s="55" t="str">
        <f t="shared" si="337"/>
        <v/>
      </c>
      <c r="BL1552" s="55" t="str">
        <f t="shared" si="337"/>
        <v/>
      </c>
      <c r="BM1552" s="55" t="str">
        <f t="shared" si="337"/>
        <v/>
      </c>
      <c r="BN1552" s="55" t="str">
        <f t="shared" si="337"/>
        <v/>
      </c>
      <c r="BO1552" s="55" t="str">
        <f t="shared" si="337"/>
        <v/>
      </c>
      <c r="BP1552" s="55" t="str">
        <f t="shared" si="337"/>
        <v/>
      </c>
      <c r="BQ1552" s="55" t="str">
        <f t="shared" si="337"/>
        <v/>
      </c>
      <c r="BR1552" s="1" t="str">
        <f t="shared" si="328"/>
        <v>Base</v>
      </c>
      <c r="BS1552" s="1" t="str">
        <f t="shared" si="329"/>
        <v/>
      </c>
      <c r="BT1552" s="3">
        <f t="shared" si="330"/>
        <v>1</v>
      </c>
      <c r="BU1552" s="11">
        <f t="shared" si="331"/>
        <v>-0.94</v>
      </c>
      <c r="BV1552" s="11">
        <f t="shared" si="332"/>
        <v>-0.88</v>
      </c>
      <c r="BW1552" s="11">
        <f t="shared" si="333"/>
        <v>0</v>
      </c>
      <c r="BX1552" s="9">
        <f t="shared" si="334"/>
        <v>-0.94</v>
      </c>
      <c r="BY1552" s="9">
        <f t="shared" si="335"/>
        <v>-0.88</v>
      </c>
      <c r="BZ1552" s="9">
        <f t="shared" si="336"/>
        <v>2</v>
      </c>
    </row>
    <row r="1553" spans="1:78" ht="15.5" x14ac:dyDescent="0.35">
      <c r="A1553"/>
      <c r="B1553"/>
      <c r="C1553"/>
      <c r="D1553"/>
      <c r="E1553"/>
      <c r="F1553"/>
      <c r="G1553"/>
      <c r="H1553"/>
      <c r="I1553"/>
      <c r="J1553"/>
      <c r="K1553"/>
      <c r="L1553"/>
      <c r="M1553"/>
      <c r="N1553"/>
      <c r="O1553"/>
      <c r="P1553"/>
      <c r="Q1553"/>
      <c r="R1553"/>
      <c r="S1553"/>
      <c r="T1553"/>
      <c r="U1553"/>
      <c r="V1553"/>
      <c r="W1553"/>
      <c r="X1553"/>
      <c r="Y1553"/>
      <c r="Z1553"/>
      <c r="AA1553"/>
      <c r="AB1553"/>
      <c r="AC1553"/>
      <c r="AD1553"/>
      <c r="AE1553"/>
      <c r="AF1553"/>
      <c r="AG1553"/>
      <c r="AH1553"/>
      <c r="AI1553"/>
      <c r="AJ1553"/>
      <c r="AK1553"/>
      <c r="AL1553"/>
      <c r="AM1553"/>
      <c r="AN1553"/>
      <c r="AO1553"/>
      <c r="AP1553"/>
      <c r="AQ1553"/>
      <c r="AR1553"/>
      <c r="AS1553"/>
      <c r="AT1553" s="12">
        <f>VLOOKUP($BR1553,Tables!$D$14:$I$27,2,FALSE)*W1553</f>
        <v>0</v>
      </c>
      <c r="AU1553" s="12">
        <f>VLOOKUP($BR1553,Tables!$D$14:$I$24,3,FALSE)</f>
        <v>0</v>
      </c>
      <c r="AV1553" s="12">
        <f>VLOOKUP($BR1553,Tables!$D$14:$I$24,4,FALSE)*W1553</f>
        <v>0</v>
      </c>
      <c r="AW1553" s="12">
        <f>VLOOKUP($BR1553,Tables!$D$14:$I$24,5,FALSE)*W1553</f>
        <v>0</v>
      </c>
      <c r="AX1553">
        <f>IF(ISERROR(VLOOKUP(V1553,Tables!$A$2:$B$27,2,FALSE))=TRUE,0,VLOOKUP(V1553,Tables!$A$2:$B$27,2,FALSE))*VLOOKUP(BR1553,Tables!$D$14:$J$24,7,FALSE)</f>
        <v>0</v>
      </c>
      <c r="AY1553">
        <f>IF(ISERROR(VLOOKUP(BS1553,Tables!$A$2:$B$31,2,FALSE))=TRUE,0,VLOOKUP(BS1553,Tables!$A$2:$B$31,2,FALSE))</f>
        <v>0</v>
      </c>
      <c r="AZ1553" s="12">
        <f>VLOOKUP($BR1553,Tables!$D$14:$K$24,8,FALSE)</f>
        <v>0</v>
      </c>
      <c r="BA1553" s="12">
        <f>IF(OR(BR1553="T150",BR1553="HYBT150"),W1553*Tables!$L$23,0)</f>
        <v>0</v>
      </c>
      <c r="BB1553" s="12">
        <f>IF(OR(BR1553="T200",BR1553="HYBT200"),W1553*Tables!$E$24,0)</f>
        <v>0</v>
      </c>
      <c r="BC1553" s="14">
        <f t="shared" si="327"/>
        <v>0</v>
      </c>
      <c r="BD1553" s="55" t="str">
        <f t="shared" si="337"/>
        <v/>
      </c>
      <c r="BE1553" s="55" t="str">
        <f t="shared" si="337"/>
        <v/>
      </c>
      <c r="BF1553" s="55" t="str">
        <f t="shared" si="337"/>
        <v/>
      </c>
      <c r="BG1553" s="55" t="str">
        <f t="shared" si="337"/>
        <v/>
      </c>
      <c r="BH1553" s="55" t="str">
        <f t="shared" si="337"/>
        <v/>
      </c>
      <c r="BI1553" s="55" t="str">
        <f t="shared" si="337"/>
        <v/>
      </c>
      <c r="BJ1553" s="55" t="str">
        <f t="shared" si="337"/>
        <v/>
      </c>
      <c r="BK1553" s="55" t="str">
        <f t="shared" si="337"/>
        <v/>
      </c>
      <c r="BL1553" s="55" t="str">
        <f t="shared" si="337"/>
        <v/>
      </c>
      <c r="BM1553" s="55" t="str">
        <f t="shared" si="337"/>
        <v/>
      </c>
      <c r="BN1553" s="55" t="str">
        <f t="shared" si="337"/>
        <v/>
      </c>
      <c r="BO1553" s="55" t="str">
        <f t="shared" si="337"/>
        <v/>
      </c>
      <c r="BP1553" s="55" t="str">
        <f t="shared" si="337"/>
        <v/>
      </c>
      <c r="BQ1553" s="55" t="str">
        <f t="shared" si="337"/>
        <v/>
      </c>
      <c r="BR1553" s="1" t="str">
        <f t="shared" si="328"/>
        <v>Base</v>
      </c>
      <c r="BS1553" s="1" t="str">
        <f t="shared" si="329"/>
        <v/>
      </c>
      <c r="BT1553" s="3">
        <f t="shared" si="330"/>
        <v>1</v>
      </c>
      <c r="BU1553" s="11">
        <f t="shared" si="331"/>
        <v>-0.94</v>
      </c>
      <c r="BV1553" s="11">
        <f t="shared" si="332"/>
        <v>-0.88</v>
      </c>
      <c r="BW1553" s="11">
        <f t="shared" si="333"/>
        <v>0</v>
      </c>
      <c r="BX1553" s="9">
        <f t="shared" si="334"/>
        <v>-0.94</v>
      </c>
      <c r="BY1553" s="9">
        <f t="shared" si="335"/>
        <v>-0.88</v>
      </c>
      <c r="BZ1553" s="9">
        <f t="shared" si="336"/>
        <v>2</v>
      </c>
    </row>
    <row r="1554" spans="1:78" ht="15.5" x14ac:dyDescent="0.35">
      <c r="A1554"/>
      <c r="B1554"/>
      <c r="C1554"/>
      <c r="D1554"/>
      <c r="E1554"/>
      <c r="F1554"/>
      <c r="G1554"/>
      <c r="H1554"/>
      <c r="I1554"/>
      <c r="J1554"/>
      <c r="K1554"/>
      <c r="L1554"/>
      <c r="M1554"/>
      <c r="N1554"/>
      <c r="O1554"/>
      <c r="P1554"/>
      <c r="Q1554"/>
      <c r="R1554"/>
      <c r="S1554"/>
      <c r="T1554"/>
      <c r="U1554"/>
      <c r="V1554"/>
      <c r="W1554"/>
      <c r="X1554"/>
      <c r="Y1554"/>
      <c r="Z1554"/>
      <c r="AA1554"/>
      <c r="AB1554"/>
      <c r="AC1554"/>
      <c r="AD1554"/>
      <c r="AE1554"/>
      <c r="AF1554"/>
      <c r="AG1554"/>
      <c r="AH1554"/>
      <c r="AI1554"/>
      <c r="AJ1554"/>
      <c r="AK1554"/>
      <c r="AL1554"/>
      <c r="AM1554"/>
      <c r="AN1554"/>
      <c r="AO1554"/>
      <c r="AP1554"/>
      <c r="AQ1554"/>
      <c r="AR1554"/>
      <c r="AS1554"/>
      <c r="AT1554" s="12">
        <f>VLOOKUP($BR1554,Tables!$D$14:$I$27,2,FALSE)*W1554</f>
        <v>0</v>
      </c>
      <c r="AU1554" s="12">
        <f>VLOOKUP($BR1554,Tables!$D$14:$I$24,3,FALSE)</f>
        <v>0</v>
      </c>
      <c r="AV1554" s="12">
        <f>VLOOKUP($BR1554,Tables!$D$14:$I$24,4,FALSE)*W1554</f>
        <v>0</v>
      </c>
      <c r="AW1554" s="12">
        <f>VLOOKUP($BR1554,Tables!$D$14:$I$24,5,FALSE)*W1554</f>
        <v>0</v>
      </c>
      <c r="AX1554">
        <f>IF(ISERROR(VLOOKUP(V1554,Tables!$A$2:$B$27,2,FALSE))=TRUE,0,VLOOKUP(V1554,Tables!$A$2:$B$27,2,FALSE))*VLOOKUP(BR1554,Tables!$D$14:$J$24,7,FALSE)</f>
        <v>0</v>
      </c>
      <c r="AY1554">
        <f>IF(ISERROR(VLOOKUP(BS1554,Tables!$A$2:$B$31,2,FALSE))=TRUE,0,VLOOKUP(BS1554,Tables!$A$2:$B$31,2,FALSE))</f>
        <v>0</v>
      </c>
      <c r="AZ1554" s="12">
        <f>VLOOKUP($BR1554,Tables!$D$14:$K$24,8,FALSE)</f>
        <v>0</v>
      </c>
      <c r="BA1554" s="12">
        <f>IF(OR(BR1554="T150",BR1554="HYBT150"),W1554*Tables!$L$23,0)</f>
        <v>0</v>
      </c>
      <c r="BB1554" s="12">
        <f>IF(OR(BR1554="T200",BR1554="HYBT200"),W1554*Tables!$E$24,0)</f>
        <v>0</v>
      </c>
      <c r="BC1554" s="14">
        <f t="shared" si="327"/>
        <v>0</v>
      </c>
      <c r="BD1554" s="55" t="str">
        <f t="shared" si="337"/>
        <v/>
      </c>
      <c r="BE1554" s="55" t="str">
        <f t="shared" si="337"/>
        <v/>
      </c>
      <c r="BF1554" s="55" t="str">
        <f t="shared" si="337"/>
        <v/>
      </c>
      <c r="BG1554" s="55" t="str">
        <f t="shared" si="337"/>
        <v/>
      </c>
      <c r="BH1554" s="55" t="str">
        <f t="shared" si="337"/>
        <v/>
      </c>
      <c r="BI1554" s="55" t="str">
        <f t="shared" si="337"/>
        <v/>
      </c>
      <c r="BJ1554" s="55" t="str">
        <f t="shared" si="337"/>
        <v/>
      </c>
      <c r="BK1554" s="55" t="str">
        <f t="shared" si="337"/>
        <v/>
      </c>
      <c r="BL1554" s="55" t="str">
        <f t="shared" si="337"/>
        <v/>
      </c>
      <c r="BM1554" s="55" t="str">
        <f t="shared" si="337"/>
        <v/>
      </c>
      <c r="BN1554" s="55" t="str">
        <f t="shared" si="337"/>
        <v/>
      </c>
      <c r="BO1554" s="55" t="str">
        <f t="shared" si="337"/>
        <v/>
      </c>
      <c r="BP1554" s="55" t="str">
        <f t="shared" si="337"/>
        <v/>
      </c>
      <c r="BQ1554" s="55" t="str">
        <f t="shared" si="337"/>
        <v/>
      </c>
      <c r="BR1554" s="1" t="str">
        <f t="shared" si="328"/>
        <v>Base</v>
      </c>
      <c r="BS1554" s="1" t="str">
        <f t="shared" si="329"/>
        <v/>
      </c>
      <c r="BT1554" s="3">
        <f t="shared" si="330"/>
        <v>1</v>
      </c>
      <c r="BU1554" s="11">
        <f t="shared" si="331"/>
        <v>-0.94</v>
      </c>
      <c r="BV1554" s="11">
        <f t="shared" si="332"/>
        <v>-0.88</v>
      </c>
      <c r="BW1554" s="11">
        <f t="shared" si="333"/>
        <v>0</v>
      </c>
      <c r="BX1554" s="9">
        <f t="shared" si="334"/>
        <v>-0.94</v>
      </c>
      <c r="BY1554" s="9">
        <f t="shared" si="335"/>
        <v>-0.88</v>
      </c>
      <c r="BZ1554" s="9">
        <f t="shared" si="336"/>
        <v>2</v>
      </c>
    </row>
    <row r="1555" spans="1:78" ht="15.5" x14ac:dyDescent="0.35">
      <c r="A1555"/>
      <c r="B1555"/>
      <c r="C1555"/>
      <c r="D1555"/>
      <c r="E1555"/>
      <c r="F1555"/>
      <c r="G1555"/>
      <c r="H1555"/>
      <c r="I1555"/>
      <c r="J1555"/>
      <c r="K1555"/>
      <c r="L1555"/>
      <c r="M1555"/>
      <c r="N1555"/>
      <c r="O1555"/>
      <c r="P1555"/>
      <c r="Q1555"/>
      <c r="R1555"/>
      <c r="S1555"/>
      <c r="T1555"/>
      <c r="U1555"/>
      <c r="V1555"/>
      <c r="W1555"/>
      <c r="X1555"/>
      <c r="Y1555"/>
      <c r="Z1555"/>
      <c r="AA1555"/>
      <c r="AB1555"/>
      <c r="AC1555"/>
      <c r="AD1555"/>
      <c r="AE1555"/>
      <c r="AF1555"/>
      <c r="AG1555"/>
      <c r="AH1555"/>
      <c r="AI1555"/>
      <c r="AJ1555"/>
      <c r="AK1555"/>
      <c r="AL1555"/>
      <c r="AM1555"/>
      <c r="AN1555"/>
      <c r="AO1555"/>
      <c r="AP1555"/>
      <c r="AQ1555"/>
      <c r="AR1555"/>
      <c r="AS1555"/>
      <c r="AT1555" s="12">
        <f>VLOOKUP($BR1555,Tables!$D$14:$I$27,2,FALSE)*W1555</f>
        <v>0</v>
      </c>
      <c r="AU1555" s="12">
        <f>VLOOKUP($BR1555,Tables!$D$14:$I$24,3,FALSE)</f>
        <v>0</v>
      </c>
      <c r="AV1555" s="12">
        <f>VLOOKUP($BR1555,Tables!$D$14:$I$24,4,FALSE)*W1555</f>
        <v>0</v>
      </c>
      <c r="AW1555" s="12">
        <f>VLOOKUP($BR1555,Tables!$D$14:$I$24,5,FALSE)*W1555</f>
        <v>0</v>
      </c>
      <c r="AX1555">
        <f>IF(ISERROR(VLOOKUP(V1555,Tables!$A$2:$B$27,2,FALSE))=TRUE,0,VLOOKUP(V1555,Tables!$A$2:$B$27,2,FALSE))*VLOOKUP(BR1555,Tables!$D$14:$J$24,7,FALSE)</f>
        <v>0</v>
      </c>
      <c r="AY1555">
        <f>IF(ISERROR(VLOOKUP(BS1555,Tables!$A$2:$B$31,2,FALSE))=TRUE,0,VLOOKUP(BS1555,Tables!$A$2:$B$31,2,FALSE))</f>
        <v>0</v>
      </c>
      <c r="AZ1555" s="12">
        <f>VLOOKUP($BR1555,Tables!$D$14:$K$24,8,FALSE)</f>
        <v>0</v>
      </c>
      <c r="BA1555" s="12">
        <f>IF(OR(BR1555="T150",BR1555="HYBT150"),W1555*Tables!$L$23,0)</f>
        <v>0</v>
      </c>
      <c r="BB1555" s="12">
        <f>IF(OR(BR1555="T200",BR1555="HYBT200"),W1555*Tables!$E$24,0)</f>
        <v>0</v>
      </c>
      <c r="BC1555" s="14">
        <f t="shared" si="327"/>
        <v>0</v>
      </c>
      <c r="BD1555" s="55" t="str">
        <f t="shared" si="337"/>
        <v/>
      </c>
      <c r="BE1555" s="55" t="str">
        <f t="shared" si="337"/>
        <v/>
      </c>
      <c r="BF1555" s="55" t="str">
        <f t="shared" si="337"/>
        <v/>
      </c>
      <c r="BG1555" s="55" t="str">
        <f t="shared" si="337"/>
        <v/>
      </c>
      <c r="BH1555" s="55" t="str">
        <f t="shared" si="337"/>
        <v/>
      </c>
      <c r="BI1555" s="55" t="str">
        <f t="shared" si="337"/>
        <v/>
      </c>
      <c r="BJ1555" s="55" t="str">
        <f t="shared" si="337"/>
        <v/>
      </c>
      <c r="BK1555" s="55" t="str">
        <f t="shared" si="337"/>
        <v/>
      </c>
      <c r="BL1555" s="55" t="str">
        <f t="shared" si="337"/>
        <v/>
      </c>
      <c r="BM1555" s="55" t="str">
        <f t="shared" si="337"/>
        <v/>
      </c>
      <c r="BN1555" s="55" t="str">
        <f t="shared" si="337"/>
        <v/>
      </c>
      <c r="BO1555" s="55" t="str">
        <f t="shared" si="337"/>
        <v/>
      </c>
      <c r="BP1555" s="55" t="str">
        <f t="shared" si="337"/>
        <v/>
      </c>
      <c r="BQ1555" s="55" t="str">
        <f t="shared" si="337"/>
        <v/>
      </c>
      <c r="BR1555" s="1" t="str">
        <f t="shared" si="328"/>
        <v>Base</v>
      </c>
      <c r="BS1555" s="1" t="str">
        <f t="shared" si="329"/>
        <v/>
      </c>
      <c r="BT1555" s="3">
        <f t="shared" si="330"/>
        <v>1</v>
      </c>
      <c r="BU1555" s="11">
        <f t="shared" si="331"/>
        <v>-0.94</v>
      </c>
      <c r="BV1555" s="11">
        <f t="shared" si="332"/>
        <v>-0.88</v>
      </c>
      <c r="BW1555" s="11">
        <f t="shared" si="333"/>
        <v>0</v>
      </c>
      <c r="BX1555" s="9">
        <f t="shared" si="334"/>
        <v>-0.94</v>
      </c>
      <c r="BY1555" s="9">
        <f t="shared" si="335"/>
        <v>-0.88</v>
      </c>
      <c r="BZ1555" s="9">
        <f t="shared" si="336"/>
        <v>2</v>
      </c>
    </row>
    <row r="1556" spans="1:78" ht="15.5" x14ac:dyDescent="0.35">
      <c r="A1556"/>
      <c r="B1556"/>
      <c r="C1556"/>
      <c r="D1556"/>
      <c r="E1556"/>
      <c r="F1556"/>
      <c r="G1556"/>
      <c r="H1556"/>
      <c r="I1556"/>
      <c r="J1556"/>
      <c r="K1556"/>
      <c r="L1556"/>
      <c r="M1556"/>
      <c r="N1556"/>
      <c r="O1556"/>
      <c r="P1556"/>
      <c r="Q1556"/>
      <c r="R1556"/>
      <c r="S1556"/>
      <c r="T1556"/>
      <c r="U1556"/>
      <c r="V1556"/>
      <c r="W1556"/>
      <c r="X1556"/>
      <c r="Y1556"/>
      <c r="Z1556"/>
      <c r="AA1556"/>
      <c r="AB1556"/>
      <c r="AC1556"/>
      <c r="AD1556"/>
      <c r="AE1556"/>
      <c r="AF1556"/>
      <c r="AG1556"/>
      <c r="AH1556"/>
      <c r="AI1556"/>
      <c r="AJ1556"/>
      <c r="AK1556"/>
      <c r="AL1556"/>
      <c r="AM1556"/>
      <c r="AN1556"/>
      <c r="AO1556"/>
      <c r="AP1556"/>
      <c r="AQ1556"/>
      <c r="AR1556"/>
      <c r="AS1556"/>
      <c r="AT1556" s="12">
        <f>VLOOKUP($BR1556,Tables!$D$14:$I$27,2,FALSE)*W1556</f>
        <v>0</v>
      </c>
      <c r="AU1556" s="12">
        <f>VLOOKUP($BR1556,Tables!$D$14:$I$24,3,FALSE)</f>
        <v>0</v>
      </c>
      <c r="AV1556" s="12">
        <f>VLOOKUP($BR1556,Tables!$D$14:$I$24,4,FALSE)*W1556</f>
        <v>0</v>
      </c>
      <c r="AW1556" s="12">
        <f>VLOOKUP($BR1556,Tables!$D$14:$I$24,5,FALSE)*W1556</f>
        <v>0</v>
      </c>
      <c r="AX1556">
        <f>IF(ISERROR(VLOOKUP(V1556,Tables!$A$2:$B$27,2,FALSE))=TRUE,0,VLOOKUP(V1556,Tables!$A$2:$B$27,2,FALSE))*VLOOKUP(BR1556,Tables!$D$14:$J$24,7,FALSE)</f>
        <v>0</v>
      </c>
      <c r="AY1556">
        <f>IF(ISERROR(VLOOKUP(BS1556,Tables!$A$2:$B$31,2,FALSE))=TRUE,0,VLOOKUP(BS1556,Tables!$A$2:$B$31,2,FALSE))</f>
        <v>0</v>
      </c>
      <c r="AZ1556" s="12">
        <f>VLOOKUP($BR1556,Tables!$D$14:$K$24,8,FALSE)</f>
        <v>0</v>
      </c>
      <c r="BA1556" s="12">
        <f>IF(OR(BR1556="T150",BR1556="HYBT150"),W1556*Tables!$L$23,0)</f>
        <v>0</v>
      </c>
      <c r="BB1556" s="12">
        <f>IF(OR(BR1556="T200",BR1556="HYBT200"),W1556*Tables!$E$24,0)</f>
        <v>0</v>
      </c>
      <c r="BC1556" s="14">
        <f t="shared" si="327"/>
        <v>0</v>
      </c>
      <c r="BD1556" s="55" t="str">
        <f t="shared" si="337"/>
        <v/>
      </c>
      <c r="BE1556" s="55" t="str">
        <f t="shared" si="337"/>
        <v/>
      </c>
      <c r="BF1556" s="55" t="str">
        <f t="shared" si="337"/>
        <v/>
      </c>
      <c r="BG1556" s="55" t="str">
        <f t="shared" si="337"/>
        <v/>
      </c>
      <c r="BH1556" s="55" t="str">
        <f t="shared" si="337"/>
        <v/>
      </c>
      <c r="BI1556" s="55" t="str">
        <f t="shared" si="337"/>
        <v/>
      </c>
      <c r="BJ1556" s="55" t="str">
        <f t="shared" si="337"/>
        <v/>
      </c>
      <c r="BK1556" s="55" t="str">
        <f t="shared" si="337"/>
        <v/>
      </c>
      <c r="BL1556" s="55" t="str">
        <f t="shared" si="337"/>
        <v/>
      </c>
      <c r="BM1556" s="55" t="str">
        <f t="shared" si="337"/>
        <v/>
      </c>
      <c r="BN1556" s="55" t="str">
        <f t="shared" si="337"/>
        <v/>
      </c>
      <c r="BO1556" s="55" t="str">
        <f t="shared" si="337"/>
        <v/>
      </c>
      <c r="BP1556" s="55" t="str">
        <f t="shared" si="337"/>
        <v/>
      </c>
      <c r="BQ1556" s="55" t="str">
        <f t="shared" si="337"/>
        <v/>
      </c>
      <c r="BR1556" s="1" t="str">
        <f t="shared" si="328"/>
        <v>Base</v>
      </c>
      <c r="BS1556" s="1" t="str">
        <f t="shared" si="329"/>
        <v/>
      </c>
      <c r="BT1556" s="3">
        <f t="shared" si="330"/>
        <v>1</v>
      </c>
      <c r="BU1556" s="11">
        <f t="shared" si="331"/>
        <v>-0.94</v>
      </c>
      <c r="BV1556" s="11">
        <f t="shared" si="332"/>
        <v>-0.88</v>
      </c>
      <c r="BW1556" s="11">
        <f t="shared" si="333"/>
        <v>0</v>
      </c>
      <c r="BX1556" s="9">
        <f t="shared" si="334"/>
        <v>-0.94</v>
      </c>
      <c r="BY1556" s="9">
        <f t="shared" si="335"/>
        <v>-0.88</v>
      </c>
      <c r="BZ1556" s="9">
        <f t="shared" si="336"/>
        <v>2</v>
      </c>
    </row>
    <row r="1557" spans="1:78" ht="15.5" x14ac:dyDescent="0.35">
      <c r="A1557"/>
      <c r="B1557"/>
      <c r="C1557"/>
      <c r="D1557"/>
      <c r="E1557"/>
      <c r="F1557"/>
      <c r="G1557"/>
      <c r="H1557"/>
      <c r="I1557"/>
      <c r="J1557"/>
      <c r="K1557"/>
      <c r="L1557"/>
      <c r="M1557"/>
      <c r="N1557"/>
      <c r="O1557"/>
      <c r="P1557"/>
      <c r="Q1557"/>
      <c r="R1557"/>
      <c r="S1557"/>
      <c r="T1557"/>
      <c r="U1557"/>
      <c r="V1557"/>
      <c r="W1557"/>
      <c r="X1557"/>
      <c r="Y1557"/>
      <c r="Z1557"/>
      <c r="AA1557"/>
      <c r="AB1557"/>
      <c r="AC1557"/>
      <c r="AD1557"/>
      <c r="AE1557"/>
      <c r="AF1557"/>
      <c r="AG1557"/>
      <c r="AH1557"/>
      <c r="AI1557"/>
      <c r="AJ1557"/>
      <c r="AK1557"/>
      <c r="AL1557"/>
      <c r="AM1557"/>
      <c r="AN1557"/>
      <c r="AO1557"/>
      <c r="AP1557"/>
      <c r="AQ1557"/>
      <c r="AR1557"/>
      <c r="AS1557"/>
      <c r="AT1557" s="12">
        <f>VLOOKUP($BR1557,Tables!$D$14:$I$27,2,FALSE)*W1557</f>
        <v>0</v>
      </c>
      <c r="AU1557" s="12">
        <f>VLOOKUP($BR1557,Tables!$D$14:$I$24,3,FALSE)</f>
        <v>0</v>
      </c>
      <c r="AV1557" s="12">
        <f>VLOOKUP($BR1557,Tables!$D$14:$I$24,4,FALSE)*W1557</f>
        <v>0</v>
      </c>
      <c r="AW1557" s="12">
        <f>VLOOKUP($BR1557,Tables!$D$14:$I$24,5,FALSE)*W1557</f>
        <v>0</v>
      </c>
      <c r="AX1557">
        <f>IF(ISERROR(VLOOKUP(V1557,Tables!$A$2:$B$27,2,FALSE))=TRUE,0,VLOOKUP(V1557,Tables!$A$2:$B$27,2,FALSE))*VLOOKUP(BR1557,Tables!$D$14:$J$24,7,FALSE)</f>
        <v>0</v>
      </c>
      <c r="AY1557">
        <f>IF(ISERROR(VLOOKUP(BS1557,Tables!$A$2:$B$31,2,FALSE))=TRUE,0,VLOOKUP(BS1557,Tables!$A$2:$B$31,2,FALSE))</f>
        <v>0</v>
      </c>
      <c r="AZ1557" s="12">
        <f>VLOOKUP($BR1557,Tables!$D$14:$K$24,8,FALSE)</f>
        <v>0</v>
      </c>
      <c r="BA1557" s="12">
        <f>IF(OR(BR1557="T150",BR1557="HYBT150"),W1557*Tables!$L$23,0)</f>
        <v>0</v>
      </c>
      <c r="BB1557" s="12">
        <f>IF(OR(BR1557="T200",BR1557="HYBT200"),W1557*Tables!$E$24,0)</f>
        <v>0</v>
      </c>
      <c r="BC1557" s="14">
        <f t="shared" si="327"/>
        <v>0</v>
      </c>
      <c r="BD1557" s="55" t="str">
        <f t="shared" si="337"/>
        <v/>
      </c>
      <c r="BE1557" s="55" t="str">
        <f t="shared" si="337"/>
        <v/>
      </c>
      <c r="BF1557" s="55" t="str">
        <f t="shared" si="337"/>
        <v/>
      </c>
      <c r="BG1557" s="55" t="str">
        <f t="shared" si="337"/>
        <v/>
      </c>
      <c r="BH1557" s="55" t="str">
        <f t="shared" si="337"/>
        <v/>
      </c>
      <c r="BI1557" s="55" t="str">
        <f t="shared" si="337"/>
        <v/>
      </c>
      <c r="BJ1557" s="55" t="str">
        <f t="shared" si="337"/>
        <v/>
      </c>
      <c r="BK1557" s="55" t="str">
        <f t="shared" si="337"/>
        <v/>
      </c>
      <c r="BL1557" s="55" t="str">
        <f t="shared" si="337"/>
        <v/>
      </c>
      <c r="BM1557" s="55" t="str">
        <f t="shared" si="337"/>
        <v/>
      </c>
      <c r="BN1557" s="55" t="str">
        <f t="shared" si="337"/>
        <v/>
      </c>
      <c r="BO1557" s="55" t="str">
        <f t="shared" si="337"/>
        <v/>
      </c>
      <c r="BP1557" s="55" t="str">
        <f t="shared" si="337"/>
        <v/>
      </c>
      <c r="BQ1557" s="55" t="str">
        <f t="shared" si="337"/>
        <v/>
      </c>
      <c r="BR1557" s="1" t="str">
        <f t="shared" si="328"/>
        <v>Base</v>
      </c>
      <c r="BS1557" s="1" t="str">
        <f t="shared" si="329"/>
        <v/>
      </c>
      <c r="BT1557" s="3">
        <f t="shared" si="330"/>
        <v>1</v>
      </c>
      <c r="BU1557" s="11">
        <f t="shared" si="331"/>
        <v>-0.94</v>
      </c>
      <c r="BV1557" s="11">
        <f t="shared" si="332"/>
        <v>-0.88</v>
      </c>
      <c r="BW1557" s="11">
        <f t="shared" si="333"/>
        <v>0</v>
      </c>
      <c r="BX1557" s="9">
        <f t="shared" si="334"/>
        <v>-0.94</v>
      </c>
      <c r="BY1557" s="9">
        <f t="shared" si="335"/>
        <v>-0.88</v>
      </c>
      <c r="BZ1557" s="9">
        <f t="shared" si="336"/>
        <v>2</v>
      </c>
    </row>
    <row r="1558" spans="1:78" ht="15.5" x14ac:dyDescent="0.35">
      <c r="A1558"/>
      <c r="B1558"/>
      <c r="C1558"/>
      <c r="D1558"/>
      <c r="E1558"/>
      <c r="F1558"/>
      <c r="G1558"/>
      <c r="H1558"/>
      <c r="I1558"/>
      <c r="J1558"/>
      <c r="K1558"/>
      <c r="L1558"/>
      <c r="M1558"/>
      <c r="N1558"/>
      <c r="O1558"/>
      <c r="P1558"/>
      <c r="Q1558"/>
      <c r="R1558"/>
      <c r="S1558"/>
      <c r="T1558"/>
      <c r="U1558"/>
      <c r="V1558"/>
      <c r="W1558"/>
      <c r="X1558"/>
      <c r="Y1558"/>
      <c r="Z1558"/>
      <c r="AA1558"/>
      <c r="AB1558"/>
      <c r="AC1558"/>
      <c r="AD1558"/>
      <c r="AE1558"/>
      <c r="AF1558"/>
      <c r="AG1558"/>
      <c r="AH1558"/>
      <c r="AI1558"/>
      <c r="AJ1558"/>
      <c r="AK1558"/>
      <c r="AL1558"/>
      <c r="AM1558"/>
      <c r="AN1558"/>
      <c r="AO1558"/>
      <c r="AP1558"/>
      <c r="AQ1558"/>
      <c r="AR1558"/>
      <c r="AS1558"/>
      <c r="AT1558" s="12">
        <f>VLOOKUP($BR1558,Tables!$D$14:$I$27,2,FALSE)*W1558</f>
        <v>0</v>
      </c>
      <c r="AU1558" s="12">
        <f>VLOOKUP($BR1558,Tables!$D$14:$I$24,3,FALSE)</f>
        <v>0</v>
      </c>
      <c r="AV1558" s="12">
        <f>VLOOKUP($BR1558,Tables!$D$14:$I$24,4,FALSE)*W1558</f>
        <v>0</v>
      </c>
      <c r="AW1558" s="12">
        <f>VLOOKUP($BR1558,Tables!$D$14:$I$24,5,FALSE)*W1558</f>
        <v>0</v>
      </c>
      <c r="AX1558">
        <f>IF(ISERROR(VLOOKUP(V1558,Tables!$A$2:$B$27,2,FALSE))=TRUE,0,VLOOKUP(V1558,Tables!$A$2:$B$27,2,FALSE))*VLOOKUP(BR1558,Tables!$D$14:$J$24,7,FALSE)</f>
        <v>0</v>
      </c>
      <c r="AY1558">
        <f>IF(ISERROR(VLOOKUP(BS1558,Tables!$A$2:$B$31,2,FALSE))=TRUE,0,VLOOKUP(BS1558,Tables!$A$2:$B$31,2,FALSE))</f>
        <v>0</v>
      </c>
      <c r="AZ1558" s="12">
        <f>VLOOKUP($BR1558,Tables!$D$14:$K$24,8,FALSE)</f>
        <v>0</v>
      </c>
      <c r="BA1558" s="12">
        <f>IF(OR(BR1558="T150",BR1558="HYBT150"),W1558*Tables!$L$23,0)</f>
        <v>0</v>
      </c>
      <c r="BB1558" s="12">
        <f>IF(OR(BR1558="T200",BR1558="HYBT200"),W1558*Tables!$E$24,0)</f>
        <v>0</v>
      </c>
      <c r="BC1558" s="14">
        <f t="shared" si="327"/>
        <v>0</v>
      </c>
      <c r="BD1558" s="55" t="str">
        <f t="shared" si="337"/>
        <v/>
      </c>
      <c r="BE1558" s="55" t="str">
        <f t="shared" si="337"/>
        <v/>
      </c>
      <c r="BF1558" s="55" t="str">
        <f t="shared" si="337"/>
        <v/>
      </c>
      <c r="BG1558" s="55" t="str">
        <f t="shared" si="337"/>
        <v/>
      </c>
      <c r="BH1558" s="55" t="str">
        <f t="shared" si="337"/>
        <v/>
      </c>
      <c r="BI1558" s="55" t="str">
        <f t="shared" si="337"/>
        <v/>
      </c>
      <c r="BJ1558" s="55" t="str">
        <f t="shared" si="337"/>
        <v/>
      </c>
      <c r="BK1558" s="55" t="str">
        <f t="shared" si="337"/>
        <v/>
      </c>
      <c r="BL1558" s="55" t="str">
        <f t="shared" si="337"/>
        <v/>
      </c>
      <c r="BM1558" s="55" t="str">
        <f t="shared" si="337"/>
        <v/>
      </c>
      <c r="BN1558" s="55" t="str">
        <f t="shared" si="337"/>
        <v/>
      </c>
      <c r="BO1558" s="55" t="str">
        <f t="shared" si="337"/>
        <v/>
      </c>
      <c r="BP1558" s="55" t="str">
        <f t="shared" si="337"/>
        <v/>
      </c>
      <c r="BQ1558" s="55" t="str">
        <f t="shared" si="337"/>
        <v/>
      </c>
      <c r="BR1558" s="1" t="str">
        <f t="shared" si="328"/>
        <v>Base</v>
      </c>
      <c r="BS1558" s="1" t="str">
        <f t="shared" si="329"/>
        <v/>
      </c>
      <c r="BT1558" s="3">
        <f t="shared" si="330"/>
        <v>1</v>
      </c>
      <c r="BU1558" s="11">
        <f t="shared" si="331"/>
        <v>-0.94</v>
      </c>
      <c r="BV1558" s="11">
        <f t="shared" si="332"/>
        <v>-0.88</v>
      </c>
      <c r="BW1558" s="11">
        <f t="shared" si="333"/>
        <v>0</v>
      </c>
      <c r="BX1558" s="9">
        <f t="shared" si="334"/>
        <v>-0.94</v>
      </c>
      <c r="BY1558" s="9">
        <f t="shared" si="335"/>
        <v>-0.88</v>
      </c>
      <c r="BZ1558" s="9">
        <f t="shared" si="336"/>
        <v>2</v>
      </c>
    </row>
    <row r="1559" spans="1:78" ht="15.5" x14ac:dyDescent="0.35">
      <c r="A1559"/>
      <c r="B1559"/>
      <c r="C1559"/>
      <c r="D1559"/>
      <c r="E1559"/>
      <c r="F1559"/>
      <c r="G1559"/>
      <c r="H1559"/>
      <c r="I1559"/>
      <c r="J1559"/>
      <c r="K1559"/>
      <c r="L1559"/>
      <c r="M1559"/>
      <c r="N1559"/>
      <c r="O1559"/>
      <c r="P1559"/>
      <c r="Q1559"/>
      <c r="R1559"/>
      <c r="S1559"/>
      <c r="T1559"/>
      <c r="U1559"/>
      <c r="V1559"/>
      <c r="W1559"/>
      <c r="X1559"/>
      <c r="Y1559"/>
      <c r="Z1559"/>
      <c r="AA1559"/>
      <c r="AB1559"/>
      <c r="AC1559"/>
      <c r="AD1559"/>
      <c r="AE1559"/>
      <c r="AF1559"/>
      <c r="AG1559"/>
      <c r="AH1559"/>
      <c r="AI1559"/>
      <c r="AJ1559"/>
      <c r="AK1559"/>
      <c r="AL1559"/>
      <c r="AM1559"/>
      <c r="AN1559"/>
      <c r="AO1559"/>
      <c r="AP1559"/>
      <c r="AQ1559"/>
      <c r="AR1559"/>
      <c r="AS1559"/>
      <c r="AT1559" s="12">
        <f>VLOOKUP($BR1559,Tables!$D$14:$I$27,2,FALSE)*W1559</f>
        <v>0</v>
      </c>
      <c r="AU1559" s="12">
        <f>VLOOKUP($BR1559,Tables!$D$14:$I$24,3,FALSE)</f>
        <v>0</v>
      </c>
      <c r="AV1559" s="12">
        <f>VLOOKUP($BR1559,Tables!$D$14:$I$24,4,FALSE)*W1559</f>
        <v>0</v>
      </c>
      <c r="AW1559" s="12">
        <f>VLOOKUP($BR1559,Tables!$D$14:$I$24,5,FALSE)*W1559</f>
        <v>0</v>
      </c>
      <c r="AX1559">
        <f>IF(ISERROR(VLOOKUP(V1559,Tables!$A$2:$B$27,2,FALSE))=TRUE,0,VLOOKUP(V1559,Tables!$A$2:$B$27,2,FALSE))*VLOOKUP(BR1559,Tables!$D$14:$J$24,7,FALSE)</f>
        <v>0</v>
      </c>
      <c r="AY1559">
        <f>IF(ISERROR(VLOOKUP(BS1559,Tables!$A$2:$B$31,2,FALSE))=TRUE,0,VLOOKUP(BS1559,Tables!$A$2:$B$31,2,FALSE))</f>
        <v>0</v>
      </c>
      <c r="AZ1559" s="12">
        <f>VLOOKUP($BR1559,Tables!$D$14:$K$24,8,FALSE)</f>
        <v>0</v>
      </c>
      <c r="BA1559" s="12">
        <f>IF(OR(BR1559="T150",BR1559="HYBT150"),W1559*Tables!$L$23,0)</f>
        <v>0</v>
      </c>
      <c r="BB1559" s="12">
        <f>IF(OR(BR1559="T200",BR1559="HYBT200"),W1559*Tables!$E$24,0)</f>
        <v>0</v>
      </c>
      <c r="BC1559" s="14">
        <f t="shared" si="327"/>
        <v>0</v>
      </c>
      <c r="BD1559" s="55" t="str">
        <f t="shared" si="337"/>
        <v/>
      </c>
      <c r="BE1559" s="55" t="str">
        <f t="shared" si="337"/>
        <v/>
      </c>
      <c r="BF1559" s="55" t="str">
        <f t="shared" si="337"/>
        <v/>
      </c>
      <c r="BG1559" s="55" t="str">
        <f t="shared" si="337"/>
        <v/>
      </c>
      <c r="BH1559" s="55" t="str">
        <f t="shared" si="337"/>
        <v/>
      </c>
      <c r="BI1559" s="55" t="str">
        <f t="shared" si="337"/>
        <v/>
      </c>
      <c r="BJ1559" s="55" t="str">
        <f t="shared" si="337"/>
        <v/>
      </c>
      <c r="BK1559" s="55" t="str">
        <f t="shared" si="337"/>
        <v/>
      </c>
      <c r="BL1559" s="55" t="str">
        <f t="shared" si="337"/>
        <v/>
      </c>
      <c r="BM1559" s="55" t="str">
        <f t="shared" si="337"/>
        <v/>
      </c>
      <c r="BN1559" s="55" t="str">
        <f t="shared" si="337"/>
        <v/>
      </c>
      <c r="BO1559" s="55" t="str">
        <f t="shared" si="337"/>
        <v/>
      </c>
      <c r="BP1559" s="55" t="str">
        <f t="shared" si="337"/>
        <v/>
      </c>
      <c r="BQ1559" s="55" t="str">
        <f t="shared" si="337"/>
        <v/>
      </c>
      <c r="BR1559" s="1" t="str">
        <f t="shared" si="328"/>
        <v>Base</v>
      </c>
      <c r="BS1559" s="1" t="str">
        <f t="shared" si="329"/>
        <v/>
      </c>
      <c r="BT1559" s="3">
        <f t="shared" si="330"/>
        <v>1</v>
      </c>
      <c r="BU1559" s="11">
        <f t="shared" si="331"/>
        <v>-0.94</v>
      </c>
      <c r="BV1559" s="11">
        <f t="shared" si="332"/>
        <v>-0.88</v>
      </c>
      <c r="BW1559" s="11">
        <f t="shared" si="333"/>
        <v>0</v>
      </c>
      <c r="BX1559" s="9">
        <f t="shared" si="334"/>
        <v>-0.94</v>
      </c>
      <c r="BY1559" s="9">
        <f t="shared" si="335"/>
        <v>-0.88</v>
      </c>
      <c r="BZ1559" s="9">
        <f t="shared" si="336"/>
        <v>2</v>
      </c>
    </row>
    <row r="1560" spans="1:78" ht="15.5" x14ac:dyDescent="0.35">
      <c r="A1560"/>
      <c r="B1560"/>
      <c r="C1560"/>
      <c r="D1560"/>
      <c r="E1560"/>
      <c r="F1560"/>
      <c r="G1560"/>
      <c r="H1560"/>
      <c r="I1560"/>
      <c r="J1560"/>
      <c r="K1560"/>
      <c r="L1560"/>
      <c r="M1560"/>
      <c r="N1560"/>
      <c r="O1560"/>
      <c r="P1560"/>
      <c r="Q1560"/>
      <c r="R1560"/>
      <c r="S1560"/>
      <c r="T1560"/>
      <c r="U1560"/>
      <c r="V1560"/>
      <c r="W1560"/>
      <c r="X1560"/>
      <c r="Y1560"/>
      <c r="Z1560"/>
      <c r="AA1560"/>
      <c r="AB1560"/>
      <c r="AC1560"/>
      <c r="AD1560"/>
      <c r="AE1560"/>
      <c r="AF1560"/>
      <c r="AG1560"/>
      <c r="AH1560"/>
      <c r="AI1560"/>
      <c r="AJ1560"/>
      <c r="AK1560"/>
      <c r="AL1560"/>
      <c r="AM1560"/>
      <c r="AN1560"/>
      <c r="AO1560"/>
      <c r="AP1560"/>
      <c r="AQ1560"/>
      <c r="AR1560"/>
      <c r="AS1560"/>
      <c r="AT1560" s="12">
        <f>VLOOKUP($BR1560,Tables!$D$14:$I$27,2,FALSE)*W1560</f>
        <v>0</v>
      </c>
      <c r="AU1560" s="12">
        <f>VLOOKUP($BR1560,Tables!$D$14:$I$24,3,FALSE)</f>
        <v>0</v>
      </c>
      <c r="AV1560" s="12">
        <f>VLOOKUP($BR1560,Tables!$D$14:$I$24,4,FALSE)*W1560</f>
        <v>0</v>
      </c>
      <c r="AW1560" s="12">
        <f>VLOOKUP($BR1560,Tables!$D$14:$I$24,5,FALSE)*W1560</f>
        <v>0</v>
      </c>
      <c r="AX1560">
        <f>IF(ISERROR(VLOOKUP(V1560,Tables!$A$2:$B$27,2,FALSE))=TRUE,0,VLOOKUP(V1560,Tables!$A$2:$B$27,2,FALSE))*VLOOKUP(BR1560,Tables!$D$14:$J$24,7,FALSE)</f>
        <v>0</v>
      </c>
      <c r="AY1560">
        <f>IF(ISERROR(VLOOKUP(BS1560,Tables!$A$2:$B$31,2,FALSE))=TRUE,0,VLOOKUP(BS1560,Tables!$A$2:$B$31,2,FALSE))</f>
        <v>0</v>
      </c>
      <c r="AZ1560" s="12">
        <f>VLOOKUP($BR1560,Tables!$D$14:$K$24,8,FALSE)</f>
        <v>0</v>
      </c>
      <c r="BA1560" s="12">
        <f>IF(OR(BR1560="T150",BR1560="HYBT150"),W1560*Tables!$L$23,0)</f>
        <v>0</v>
      </c>
      <c r="BB1560" s="12">
        <f>IF(OR(BR1560="T200",BR1560="HYBT200"),W1560*Tables!$E$24,0)</f>
        <v>0</v>
      </c>
      <c r="BC1560" s="14">
        <f t="shared" si="327"/>
        <v>0</v>
      </c>
      <c r="BD1560" s="55" t="str">
        <f t="shared" si="337"/>
        <v/>
      </c>
      <c r="BE1560" s="55" t="str">
        <f t="shared" si="337"/>
        <v/>
      </c>
      <c r="BF1560" s="55" t="str">
        <f t="shared" si="337"/>
        <v/>
      </c>
      <c r="BG1560" s="55" t="str">
        <f t="shared" si="337"/>
        <v/>
      </c>
      <c r="BH1560" s="55" t="str">
        <f t="shared" si="337"/>
        <v/>
      </c>
      <c r="BI1560" s="55" t="str">
        <f t="shared" si="337"/>
        <v/>
      </c>
      <c r="BJ1560" s="55" t="str">
        <f t="shared" si="337"/>
        <v/>
      </c>
      <c r="BK1560" s="55" t="str">
        <f t="shared" si="337"/>
        <v/>
      </c>
      <c r="BL1560" s="55" t="str">
        <f t="shared" si="337"/>
        <v/>
      </c>
      <c r="BM1560" s="55" t="str">
        <f t="shared" si="337"/>
        <v/>
      </c>
      <c r="BN1560" s="55" t="str">
        <f t="shared" si="337"/>
        <v/>
      </c>
      <c r="BO1560" s="55" t="str">
        <f t="shared" si="337"/>
        <v/>
      </c>
      <c r="BP1560" s="55" t="str">
        <f t="shared" si="337"/>
        <v/>
      </c>
      <c r="BQ1560" s="55" t="str">
        <f t="shared" si="337"/>
        <v/>
      </c>
      <c r="BR1560" s="1" t="str">
        <f t="shared" si="328"/>
        <v>Base</v>
      </c>
      <c r="BS1560" s="1" t="str">
        <f t="shared" si="329"/>
        <v/>
      </c>
      <c r="BT1560" s="3">
        <f t="shared" si="330"/>
        <v>1</v>
      </c>
      <c r="BU1560" s="11">
        <f t="shared" si="331"/>
        <v>-0.94</v>
      </c>
      <c r="BV1560" s="11">
        <f t="shared" si="332"/>
        <v>-0.88</v>
      </c>
      <c r="BW1560" s="11">
        <f t="shared" si="333"/>
        <v>0</v>
      </c>
      <c r="BX1560" s="9">
        <f t="shared" si="334"/>
        <v>-0.94</v>
      </c>
      <c r="BY1560" s="9">
        <f t="shared" si="335"/>
        <v>-0.88</v>
      </c>
      <c r="BZ1560" s="9">
        <f t="shared" si="336"/>
        <v>2</v>
      </c>
    </row>
    <row r="1561" spans="1:78" ht="15.5" x14ac:dyDescent="0.35">
      <c r="A1561"/>
      <c r="B1561"/>
      <c r="C1561"/>
      <c r="D1561"/>
      <c r="E1561"/>
      <c r="F1561"/>
      <c r="G1561"/>
      <c r="H1561"/>
      <c r="I1561"/>
      <c r="J1561"/>
      <c r="K1561"/>
      <c r="L1561"/>
      <c r="M1561"/>
      <c r="N1561"/>
      <c r="O1561"/>
      <c r="P1561"/>
      <c r="Q1561"/>
      <c r="R1561"/>
      <c r="S1561"/>
      <c r="T1561"/>
      <c r="U1561"/>
      <c r="V1561"/>
      <c r="W1561"/>
      <c r="X1561"/>
      <c r="Y1561"/>
      <c r="Z1561"/>
      <c r="AA1561"/>
      <c r="AB1561"/>
      <c r="AC1561"/>
      <c r="AD1561"/>
      <c r="AE1561"/>
      <c r="AF1561"/>
      <c r="AG1561"/>
      <c r="AH1561"/>
      <c r="AI1561"/>
      <c r="AJ1561"/>
      <c r="AK1561"/>
      <c r="AL1561"/>
      <c r="AM1561"/>
      <c r="AN1561"/>
      <c r="AO1561"/>
      <c r="AP1561"/>
      <c r="AQ1561"/>
      <c r="AR1561"/>
      <c r="AS1561"/>
      <c r="AT1561" s="12">
        <f>VLOOKUP($BR1561,Tables!$D$14:$I$27,2,FALSE)*W1561</f>
        <v>0</v>
      </c>
      <c r="AU1561" s="12">
        <f>VLOOKUP($BR1561,Tables!$D$14:$I$24,3,FALSE)</f>
        <v>0</v>
      </c>
      <c r="AV1561" s="12">
        <f>VLOOKUP($BR1561,Tables!$D$14:$I$24,4,FALSE)*W1561</f>
        <v>0</v>
      </c>
      <c r="AW1561" s="12">
        <f>VLOOKUP($BR1561,Tables!$D$14:$I$24,5,FALSE)*W1561</f>
        <v>0</v>
      </c>
      <c r="AX1561">
        <f>IF(ISERROR(VLOOKUP(V1561,Tables!$A$2:$B$27,2,FALSE))=TRUE,0,VLOOKUP(V1561,Tables!$A$2:$B$27,2,FALSE))*VLOOKUP(BR1561,Tables!$D$14:$J$24,7,FALSE)</f>
        <v>0</v>
      </c>
      <c r="AY1561">
        <f>IF(ISERROR(VLOOKUP(BS1561,Tables!$A$2:$B$31,2,FALSE))=TRUE,0,VLOOKUP(BS1561,Tables!$A$2:$B$31,2,FALSE))</f>
        <v>0</v>
      </c>
      <c r="AZ1561" s="12">
        <f>VLOOKUP($BR1561,Tables!$D$14:$K$24,8,FALSE)</f>
        <v>0</v>
      </c>
      <c r="BA1561" s="12">
        <f>IF(OR(BR1561="T150",BR1561="HYBT150"),W1561*Tables!$L$23,0)</f>
        <v>0</v>
      </c>
      <c r="BB1561" s="12">
        <f>IF(OR(BR1561="T200",BR1561="HYBT200"),W1561*Tables!$E$24,0)</f>
        <v>0</v>
      </c>
      <c r="BC1561" s="14">
        <f t="shared" si="327"/>
        <v>0</v>
      </c>
      <c r="BD1561" s="55" t="str">
        <f t="shared" si="337"/>
        <v/>
      </c>
      <c r="BE1561" s="55" t="str">
        <f t="shared" si="337"/>
        <v/>
      </c>
      <c r="BF1561" s="55" t="str">
        <f t="shared" si="337"/>
        <v/>
      </c>
      <c r="BG1561" s="55" t="str">
        <f t="shared" ref="BD1561:BQ1579" si="338">IF(ISERROR(SEARCHB(" "&amp;BG$1&amp;" "," "&amp;$L1561&amp;" "))=TRUE,"",BG$1)</f>
        <v/>
      </c>
      <c r="BH1561" s="55" t="str">
        <f t="shared" si="338"/>
        <v/>
      </c>
      <c r="BI1561" s="55" t="str">
        <f t="shared" si="338"/>
        <v/>
      </c>
      <c r="BJ1561" s="55" t="str">
        <f t="shared" si="338"/>
        <v/>
      </c>
      <c r="BK1561" s="55" t="str">
        <f t="shared" si="338"/>
        <v/>
      </c>
      <c r="BL1561" s="55" t="str">
        <f t="shared" si="338"/>
        <v/>
      </c>
      <c r="BM1561" s="55" t="str">
        <f t="shared" si="338"/>
        <v/>
      </c>
      <c r="BN1561" s="55" t="str">
        <f t="shared" si="338"/>
        <v/>
      </c>
      <c r="BO1561" s="55" t="str">
        <f t="shared" si="338"/>
        <v/>
      </c>
      <c r="BP1561" s="55" t="str">
        <f t="shared" si="338"/>
        <v/>
      </c>
      <c r="BQ1561" s="55" t="str">
        <f t="shared" si="338"/>
        <v/>
      </c>
      <c r="BR1561" s="1" t="str">
        <f t="shared" si="328"/>
        <v>Base</v>
      </c>
      <c r="BS1561" s="1" t="str">
        <f t="shared" si="329"/>
        <v/>
      </c>
      <c r="BT1561" s="3">
        <f t="shared" si="330"/>
        <v>1</v>
      </c>
      <c r="BU1561" s="11">
        <f t="shared" si="331"/>
        <v>-0.94</v>
      </c>
      <c r="BV1561" s="11">
        <f t="shared" si="332"/>
        <v>-0.88</v>
      </c>
      <c r="BW1561" s="11">
        <f t="shared" si="333"/>
        <v>0</v>
      </c>
      <c r="BX1561" s="9">
        <f t="shared" si="334"/>
        <v>-0.94</v>
      </c>
      <c r="BY1561" s="9">
        <f t="shared" si="335"/>
        <v>-0.88</v>
      </c>
      <c r="BZ1561" s="9">
        <f t="shared" si="336"/>
        <v>2</v>
      </c>
    </row>
    <row r="1562" spans="1:78" ht="15.5" x14ac:dyDescent="0.35">
      <c r="A1562"/>
      <c r="B1562"/>
      <c r="C1562"/>
      <c r="D1562"/>
      <c r="E1562"/>
      <c r="F1562"/>
      <c r="G1562"/>
      <c r="H1562"/>
      <c r="I1562"/>
      <c r="J1562"/>
      <c r="K1562"/>
      <c r="L1562"/>
      <c r="M1562"/>
      <c r="N1562"/>
      <c r="O1562"/>
      <c r="P1562"/>
      <c r="Q1562"/>
      <c r="R1562"/>
      <c r="S1562"/>
      <c r="T1562"/>
      <c r="U1562"/>
      <c r="V1562"/>
      <c r="W1562"/>
      <c r="X1562"/>
      <c r="Y1562"/>
      <c r="Z1562"/>
      <c r="AA1562"/>
      <c r="AB1562"/>
      <c r="AC1562"/>
      <c r="AD1562"/>
      <c r="AE1562"/>
      <c r="AF1562"/>
      <c r="AG1562"/>
      <c r="AH1562"/>
      <c r="AI1562"/>
      <c r="AJ1562"/>
      <c r="AK1562"/>
      <c r="AL1562"/>
      <c r="AM1562"/>
      <c r="AN1562"/>
      <c r="AO1562"/>
      <c r="AP1562"/>
      <c r="AQ1562"/>
      <c r="AR1562"/>
      <c r="AS1562"/>
      <c r="AT1562" s="12">
        <f>VLOOKUP($BR1562,Tables!$D$14:$I$27,2,FALSE)*W1562</f>
        <v>0</v>
      </c>
      <c r="AU1562" s="12">
        <f>VLOOKUP($BR1562,Tables!$D$14:$I$24,3,FALSE)</f>
        <v>0</v>
      </c>
      <c r="AV1562" s="12">
        <f>VLOOKUP($BR1562,Tables!$D$14:$I$24,4,FALSE)*W1562</f>
        <v>0</v>
      </c>
      <c r="AW1562" s="12">
        <f>VLOOKUP($BR1562,Tables!$D$14:$I$24,5,FALSE)*W1562</f>
        <v>0</v>
      </c>
      <c r="AX1562">
        <f>IF(ISERROR(VLOOKUP(V1562,Tables!$A$2:$B$27,2,FALSE))=TRUE,0,VLOOKUP(V1562,Tables!$A$2:$B$27,2,FALSE))*VLOOKUP(BR1562,Tables!$D$14:$J$24,7,FALSE)</f>
        <v>0</v>
      </c>
      <c r="AY1562">
        <f>IF(ISERROR(VLOOKUP(BS1562,Tables!$A$2:$B$31,2,FALSE))=TRUE,0,VLOOKUP(BS1562,Tables!$A$2:$B$31,2,FALSE))</f>
        <v>0</v>
      </c>
      <c r="AZ1562" s="12">
        <f>VLOOKUP($BR1562,Tables!$D$14:$K$24,8,FALSE)</f>
        <v>0</v>
      </c>
      <c r="BA1562" s="12">
        <f>IF(OR(BR1562="T150",BR1562="HYBT150"),W1562*Tables!$L$23,0)</f>
        <v>0</v>
      </c>
      <c r="BB1562" s="12">
        <f>IF(OR(BR1562="T200",BR1562="HYBT200"),W1562*Tables!$E$24,0)</f>
        <v>0</v>
      </c>
      <c r="BC1562" s="14">
        <f t="shared" si="327"/>
        <v>0</v>
      </c>
      <c r="BD1562" s="55" t="str">
        <f t="shared" si="338"/>
        <v/>
      </c>
      <c r="BE1562" s="55" t="str">
        <f t="shared" si="338"/>
        <v/>
      </c>
      <c r="BF1562" s="55" t="str">
        <f t="shared" si="338"/>
        <v/>
      </c>
      <c r="BG1562" s="55" t="str">
        <f t="shared" si="338"/>
        <v/>
      </c>
      <c r="BH1562" s="55" t="str">
        <f t="shared" si="338"/>
        <v/>
      </c>
      <c r="BI1562" s="55" t="str">
        <f t="shared" si="338"/>
        <v/>
      </c>
      <c r="BJ1562" s="55" t="str">
        <f t="shared" si="338"/>
        <v/>
      </c>
      <c r="BK1562" s="55" t="str">
        <f t="shared" si="338"/>
        <v/>
      </c>
      <c r="BL1562" s="55" t="str">
        <f t="shared" si="338"/>
        <v/>
      </c>
      <c r="BM1562" s="55" t="str">
        <f t="shared" si="338"/>
        <v/>
      </c>
      <c r="BN1562" s="55" t="str">
        <f t="shared" si="338"/>
        <v/>
      </c>
      <c r="BO1562" s="55" t="str">
        <f t="shared" si="338"/>
        <v/>
      </c>
      <c r="BP1562" s="55" t="str">
        <f t="shared" si="338"/>
        <v/>
      </c>
      <c r="BQ1562" s="55" t="str">
        <f t="shared" si="338"/>
        <v/>
      </c>
      <c r="BR1562" s="1" t="str">
        <f t="shared" si="328"/>
        <v>Base</v>
      </c>
      <c r="BS1562" s="1" t="str">
        <f t="shared" si="329"/>
        <v/>
      </c>
      <c r="BT1562" s="3">
        <f t="shared" si="330"/>
        <v>1</v>
      </c>
      <c r="BU1562" s="11">
        <f t="shared" si="331"/>
        <v>-0.94</v>
      </c>
      <c r="BV1562" s="11">
        <f t="shared" si="332"/>
        <v>-0.88</v>
      </c>
      <c r="BW1562" s="11">
        <f t="shared" si="333"/>
        <v>0</v>
      </c>
      <c r="BX1562" s="9">
        <f t="shared" si="334"/>
        <v>-0.94</v>
      </c>
      <c r="BY1562" s="9">
        <f t="shared" si="335"/>
        <v>-0.88</v>
      </c>
      <c r="BZ1562" s="9">
        <f t="shared" si="336"/>
        <v>2</v>
      </c>
    </row>
    <row r="1563" spans="1:78" ht="15.5" x14ac:dyDescent="0.35">
      <c r="A1563"/>
      <c r="B1563"/>
      <c r="C1563"/>
      <c r="D1563"/>
      <c r="E1563"/>
      <c r="F1563"/>
      <c r="G1563"/>
      <c r="H1563"/>
      <c r="I1563"/>
      <c r="J1563"/>
      <c r="K1563"/>
      <c r="L1563"/>
      <c r="M1563"/>
      <c r="N1563"/>
      <c r="O1563"/>
      <c r="P1563"/>
      <c r="Q1563"/>
      <c r="R1563"/>
      <c r="S1563"/>
      <c r="T1563"/>
      <c r="U1563"/>
      <c r="V1563"/>
      <c r="W1563"/>
      <c r="X1563"/>
      <c r="Y1563"/>
      <c r="Z1563"/>
      <c r="AA1563"/>
      <c r="AB1563"/>
      <c r="AC1563"/>
      <c r="AD1563"/>
      <c r="AE1563"/>
      <c r="AF1563"/>
      <c r="AG1563"/>
      <c r="AH1563"/>
      <c r="AI1563"/>
      <c r="AJ1563"/>
      <c r="AK1563"/>
      <c r="AL1563"/>
      <c r="AM1563"/>
      <c r="AN1563"/>
      <c r="AO1563"/>
      <c r="AP1563"/>
      <c r="AQ1563"/>
      <c r="AR1563"/>
      <c r="AS1563"/>
      <c r="AT1563" s="12">
        <f>VLOOKUP($BR1563,Tables!$D$14:$I$27,2,FALSE)*W1563</f>
        <v>0</v>
      </c>
      <c r="AU1563" s="12">
        <f>VLOOKUP($BR1563,Tables!$D$14:$I$24,3,FALSE)</f>
        <v>0</v>
      </c>
      <c r="AV1563" s="12">
        <f>VLOOKUP($BR1563,Tables!$D$14:$I$24,4,FALSE)*W1563</f>
        <v>0</v>
      </c>
      <c r="AW1563" s="12">
        <f>VLOOKUP($BR1563,Tables!$D$14:$I$24,5,FALSE)*W1563</f>
        <v>0</v>
      </c>
      <c r="AX1563">
        <f>IF(ISERROR(VLOOKUP(V1563,Tables!$A$2:$B$27,2,FALSE))=TRUE,0,VLOOKUP(V1563,Tables!$A$2:$B$27,2,FALSE))*VLOOKUP(BR1563,Tables!$D$14:$J$24,7,FALSE)</f>
        <v>0</v>
      </c>
      <c r="AY1563">
        <f>IF(ISERROR(VLOOKUP(BS1563,Tables!$A$2:$B$31,2,FALSE))=TRUE,0,VLOOKUP(BS1563,Tables!$A$2:$B$31,2,FALSE))</f>
        <v>0</v>
      </c>
      <c r="AZ1563" s="12">
        <f>VLOOKUP($BR1563,Tables!$D$14:$K$24,8,FALSE)</f>
        <v>0</v>
      </c>
      <c r="BA1563" s="12">
        <f>IF(OR(BR1563="T150",BR1563="HYBT150"),W1563*Tables!$L$23,0)</f>
        <v>0</v>
      </c>
      <c r="BB1563" s="12">
        <f>IF(OR(BR1563="T200",BR1563="HYBT200"),W1563*Tables!$E$24,0)</f>
        <v>0</v>
      </c>
      <c r="BC1563" s="14">
        <f t="shared" si="327"/>
        <v>0</v>
      </c>
      <c r="BD1563" s="55" t="str">
        <f t="shared" si="338"/>
        <v/>
      </c>
      <c r="BE1563" s="55" t="str">
        <f t="shared" si="338"/>
        <v/>
      </c>
      <c r="BF1563" s="55" t="str">
        <f t="shared" si="338"/>
        <v/>
      </c>
      <c r="BG1563" s="55" t="str">
        <f t="shared" si="338"/>
        <v/>
      </c>
      <c r="BH1563" s="55" t="str">
        <f t="shared" si="338"/>
        <v/>
      </c>
      <c r="BI1563" s="55" t="str">
        <f t="shared" si="338"/>
        <v/>
      </c>
      <c r="BJ1563" s="55" t="str">
        <f t="shared" si="338"/>
        <v/>
      </c>
      <c r="BK1563" s="55" t="str">
        <f t="shared" si="338"/>
        <v/>
      </c>
      <c r="BL1563" s="55" t="str">
        <f t="shared" si="338"/>
        <v/>
      </c>
      <c r="BM1563" s="55" t="str">
        <f t="shared" si="338"/>
        <v/>
      </c>
      <c r="BN1563" s="55" t="str">
        <f t="shared" si="338"/>
        <v/>
      </c>
      <c r="BO1563" s="55" t="str">
        <f t="shared" si="338"/>
        <v/>
      </c>
      <c r="BP1563" s="55" t="str">
        <f t="shared" si="338"/>
        <v/>
      </c>
      <c r="BQ1563" s="55" t="str">
        <f t="shared" si="338"/>
        <v/>
      </c>
      <c r="BR1563" s="1" t="str">
        <f t="shared" si="328"/>
        <v>Base</v>
      </c>
      <c r="BS1563" s="1" t="str">
        <f t="shared" si="329"/>
        <v/>
      </c>
      <c r="BT1563" s="3">
        <f t="shared" si="330"/>
        <v>1</v>
      </c>
      <c r="BU1563" s="11">
        <f t="shared" si="331"/>
        <v>-0.94</v>
      </c>
      <c r="BV1563" s="11">
        <f t="shared" si="332"/>
        <v>-0.88</v>
      </c>
      <c r="BW1563" s="11">
        <f t="shared" si="333"/>
        <v>0</v>
      </c>
      <c r="BX1563" s="9">
        <f t="shared" si="334"/>
        <v>-0.94</v>
      </c>
      <c r="BY1563" s="9">
        <f t="shared" si="335"/>
        <v>-0.88</v>
      </c>
      <c r="BZ1563" s="9">
        <f t="shared" si="336"/>
        <v>2</v>
      </c>
    </row>
    <row r="1564" spans="1:78" ht="15.5" x14ac:dyDescent="0.35">
      <c r="A1564"/>
      <c r="B1564"/>
      <c r="C1564"/>
      <c r="D1564"/>
      <c r="E1564"/>
      <c r="F1564"/>
      <c r="G1564"/>
      <c r="H1564"/>
      <c r="I1564"/>
      <c r="J1564"/>
      <c r="K1564"/>
      <c r="L1564"/>
      <c r="M1564"/>
      <c r="N1564"/>
      <c r="O1564"/>
      <c r="P1564"/>
      <c r="Q1564"/>
      <c r="R1564"/>
      <c r="S1564"/>
      <c r="T1564"/>
      <c r="U1564"/>
      <c r="V1564"/>
      <c r="W1564"/>
      <c r="X1564"/>
      <c r="Y1564"/>
      <c r="Z1564"/>
      <c r="AA1564"/>
      <c r="AB1564"/>
      <c r="AC1564"/>
      <c r="AD1564"/>
      <c r="AE1564"/>
      <c r="AF1564"/>
      <c r="AG1564"/>
      <c r="AH1564"/>
      <c r="AI1564"/>
      <c r="AJ1564"/>
      <c r="AK1564"/>
      <c r="AL1564"/>
      <c r="AM1564"/>
      <c r="AN1564"/>
      <c r="AO1564"/>
      <c r="AP1564"/>
      <c r="AQ1564"/>
      <c r="AR1564"/>
      <c r="AS1564"/>
      <c r="AT1564" s="12">
        <f>VLOOKUP($BR1564,Tables!$D$14:$I$27,2,FALSE)*W1564</f>
        <v>0</v>
      </c>
      <c r="AU1564" s="12">
        <f>VLOOKUP($BR1564,Tables!$D$14:$I$24,3,FALSE)</f>
        <v>0</v>
      </c>
      <c r="AV1564" s="12">
        <f>VLOOKUP($BR1564,Tables!$D$14:$I$24,4,FALSE)*W1564</f>
        <v>0</v>
      </c>
      <c r="AW1564" s="12">
        <f>VLOOKUP($BR1564,Tables!$D$14:$I$24,5,FALSE)*W1564</f>
        <v>0</v>
      </c>
      <c r="AX1564">
        <f>IF(ISERROR(VLOOKUP(V1564,Tables!$A$2:$B$27,2,FALSE))=TRUE,0,VLOOKUP(V1564,Tables!$A$2:$B$27,2,FALSE))*VLOOKUP(BR1564,Tables!$D$14:$J$24,7,FALSE)</f>
        <v>0</v>
      </c>
      <c r="AY1564">
        <f>IF(ISERROR(VLOOKUP(BS1564,Tables!$A$2:$B$31,2,FALSE))=TRUE,0,VLOOKUP(BS1564,Tables!$A$2:$B$31,2,FALSE))</f>
        <v>0</v>
      </c>
      <c r="AZ1564" s="12">
        <f>VLOOKUP($BR1564,Tables!$D$14:$K$24,8,FALSE)</f>
        <v>0</v>
      </c>
      <c r="BA1564" s="12">
        <f>IF(OR(BR1564="T150",BR1564="HYBT150"),W1564*Tables!$L$23,0)</f>
        <v>0</v>
      </c>
      <c r="BB1564" s="12">
        <f>IF(OR(BR1564="T200",BR1564="HYBT200"),W1564*Tables!$E$24,0)</f>
        <v>0</v>
      </c>
      <c r="BC1564" s="14">
        <f t="shared" si="327"/>
        <v>0</v>
      </c>
      <c r="BD1564" s="55" t="str">
        <f t="shared" si="338"/>
        <v/>
      </c>
      <c r="BE1564" s="55" t="str">
        <f t="shared" si="338"/>
        <v/>
      </c>
      <c r="BF1564" s="55" t="str">
        <f t="shared" si="338"/>
        <v/>
      </c>
      <c r="BG1564" s="55" t="str">
        <f t="shared" si="338"/>
        <v/>
      </c>
      <c r="BH1564" s="55" t="str">
        <f t="shared" si="338"/>
        <v/>
      </c>
      <c r="BI1564" s="55" t="str">
        <f t="shared" si="338"/>
        <v/>
      </c>
      <c r="BJ1564" s="55" t="str">
        <f t="shared" si="338"/>
        <v/>
      </c>
      <c r="BK1564" s="55" t="str">
        <f t="shared" si="338"/>
        <v/>
      </c>
      <c r="BL1564" s="55" t="str">
        <f t="shared" si="338"/>
        <v/>
      </c>
      <c r="BM1564" s="55" t="str">
        <f t="shared" si="338"/>
        <v/>
      </c>
      <c r="BN1564" s="55" t="str">
        <f t="shared" si="338"/>
        <v/>
      </c>
      <c r="BO1564" s="55" t="str">
        <f t="shared" si="338"/>
        <v/>
      </c>
      <c r="BP1564" s="55" t="str">
        <f t="shared" si="338"/>
        <v/>
      </c>
      <c r="BQ1564" s="55" t="str">
        <f t="shared" si="338"/>
        <v/>
      </c>
      <c r="BR1564" s="1" t="str">
        <f t="shared" si="328"/>
        <v>Base</v>
      </c>
      <c r="BS1564" s="1" t="str">
        <f t="shared" si="329"/>
        <v/>
      </c>
      <c r="BT1564" s="3">
        <f t="shared" si="330"/>
        <v>1</v>
      </c>
      <c r="BU1564" s="11">
        <f t="shared" si="331"/>
        <v>-0.94</v>
      </c>
      <c r="BV1564" s="11">
        <f t="shared" si="332"/>
        <v>-0.88</v>
      </c>
      <c r="BW1564" s="11">
        <f t="shared" si="333"/>
        <v>0</v>
      </c>
      <c r="BX1564" s="9">
        <f t="shared" si="334"/>
        <v>-0.94</v>
      </c>
      <c r="BY1564" s="9">
        <f t="shared" si="335"/>
        <v>-0.88</v>
      </c>
      <c r="BZ1564" s="9">
        <f t="shared" si="336"/>
        <v>2</v>
      </c>
    </row>
    <row r="1565" spans="1:78" ht="15.5" x14ac:dyDescent="0.35">
      <c r="A1565"/>
      <c r="B1565"/>
      <c r="C1565"/>
      <c r="D1565"/>
      <c r="E1565"/>
      <c r="F1565"/>
      <c r="G1565"/>
      <c r="H1565"/>
      <c r="I1565"/>
      <c r="J1565"/>
      <c r="K1565"/>
      <c r="L1565"/>
      <c r="M1565"/>
      <c r="N1565"/>
      <c r="O1565"/>
      <c r="P1565"/>
      <c r="Q1565"/>
      <c r="R1565"/>
      <c r="S1565"/>
      <c r="T1565"/>
      <c r="U1565"/>
      <c r="V1565"/>
      <c r="W1565"/>
      <c r="X1565"/>
      <c r="Y1565"/>
      <c r="Z1565"/>
      <c r="AA1565"/>
      <c r="AB1565"/>
      <c r="AC1565"/>
      <c r="AD1565"/>
      <c r="AE1565"/>
      <c r="AF1565"/>
      <c r="AG1565"/>
      <c r="AH1565"/>
      <c r="AI1565"/>
      <c r="AJ1565"/>
      <c r="AK1565"/>
      <c r="AL1565"/>
      <c r="AM1565"/>
      <c r="AN1565"/>
      <c r="AO1565"/>
      <c r="AP1565"/>
      <c r="AQ1565"/>
      <c r="AR1565"/>
      <c r="AS1565"/>
      <c r="AT1565" s="12">
        <f>VLOOKUP($BR1565,Tables!$D$14:$I$27,2,FALSE)*W1565</f>
        <v>0</v>
      </c>
      <c r="AU1565" s="12">
        <f>VLOOKUP($BR1565,Tables!$D$14:$I$24,3,FALSE)</f>
        <v>0</v>
      </c>
      <c r="AV1565" s="12">
        <f>VLOOKUP($BR1565,Tables!$D$14:$I$24,4,FALSE)*W1565</f>
        <v>0</v>
      </c>
      <c r="AW1565" s="12">
        <f>VLOOKUP($BR1565,Tables!$D$14:$I$24,5,FALSE)*W1565</f>
        <v>0</v>
      </c>
      <c r="AX1565">
        <f>IF(ISERROR(VLOOKUP(V1565,Tables!$A$2:$B$27,2,FALSE))=TRUE,0,VLOOKUP(V1565,Tables!$A$2:$B$27,2,FALSE))*VLOOKUP(BR1565,Tables!$D$14:$J$24,7,FALSE)</f>
        <v>0</v>
      </c>
      <c r="AY1565">
        <f>IF(ISERROR(VLOOKUP(BS1565,Tables!$A$2:$B$31,2,FALSE))=TRUE,0,VLOOKUP(BS1565,Tables!$A$2:$B$31,2,FALSE))</f>
        <v>0</v>
      </c>
      <c r="AZ1565" s="12">
        <f>VLOOKUP($BR1565,Tables!$D$14:$K$24,8,FALSE)</f>
        <v>0</v>
      </c>
      <c r="BA1565" s="12">
        <f>IF(OR(BR1565="T150",BR1565="HYBT150"),W1565*Tables!$L$23,0)</f>
        <v>0</v>
      </c>
      <c r="BB1565" s="12">
        <f>IF(OR(BR1565="T200",BR1565="HYBT200"),W1565*Tables!$E$24,0)</f>
        <v>0</v>
      </c>
      <c r="BC1565" s="14">
        <f t="shared" si="327"/>
        <v>0</v>
      </c>
      <c r="BD1565" s="55" t="str">
        <f t="shared" si="338"/>
        <v/>
      </c>
      <c r="BE1565" s="55" t="str">
        <f t="shared" si="338"/>
        <v/>
      </c>
      <c r="BF1565" s="55" t="str">
        <f t="shared" si="338"/>
        <v/>
      </c>
      <c r="BG1565" s="55" t="str">
        <f t="shared" si="338"/>
        <v/>
      </c>
      <c r="BH1565" s="55" t="str">
        <f t="shared" si="338"/>
        <v/>
      </c>
      <c r="BI1565" s="55" t="str">
        <f t="shared" si="338"/>
        <v/>
      </c>
      <c r="BJ1565" s="55" t="str">
        <f t="shared" si="338"/>
        <v/>
      </c>
      <c r="BK1565" s="55" t="str">
        <f t="shared" si="338"/>
        <v/>
      </c>
      <c r="BL1565" s="55" t="str">
        <f t="shared" si="338"/>
        <v/>
      </c>
      <c r="BM1565" s="55" t="str">
        <f t="shared" si="338"/>
        <v/>
      </c>
      <c r="BN1565" s="55" t="str">
        <f t="shared" si="338"/>
        <v/>
      </c>
      <c r="BO1565" s="55" t="str">
        <f t="shared" si="338"/>
        <v/>
      </c>
      <c r="BP1565" s="55" t="str">
        <f t="shared" si="338"/>
        <v/>
      </c>
      <c r="BQ1565" s="55" t="str">
        <f t="shared" si="338"/>
        <v/>
      </c>
      <c r="BR1565" s="1" t="str">
        <f t="shared" si="328"/>
        <v>Base</v>
      </c>
      <c r="BS1565" s="1" t="str">
        <f t="shared" si="329"/>
        <v/>
      </c>
      <c r="BT1565" s="3">
        <f t="shared" si="330"/>
        <v>1</v>
      </c>
      <c r="BU1565" s="11">
        <f t="shared" si="331"/>
        <v>-0.94</v>
      </c>
      <c r="BV1565" s="11">
        <f t="shared" si="332"/>
        <v>-0.88</v>
      </c>
      <c r="BW1565" s="11">
        <f t="shared" si="333"/>
        <v>0</v>
      </c>
      <c r="BX1565" s="9">
        <f t="shared" si="334"/>
        <v>-0.94</v>
      </c>
      <c r="BY1565" s="9">
        <f t="shared" si="335"/>
        <v>-0.88</v>
      </c>
      <c r="BZ1565" s="9">
        <f t="shared" si="336"/>
        <v>2</v>
      </c>
    </row>
    <row r="1566" spans="1:78" ht="15.5" x14ac:dyDescent="0.35">
      <c r="A1566"/>
      <c r="B1566"/>
      <c r="C1566"/>
      <c r="D1566"/>
      <c r="E1566"/>
      <c r="F1566"/>
      <c r="G1566"/>
      <c r="H1566"/>
      <c r="I1566"/>
      <c r="J1566"/>
      <c r="K1566"/>
      <c r="L1566"/>
      <c r="M1566"/>
      <c r="N1566"/>
      <c r="O1566"/>
      <c r="P1566"/>
      <c r="Q1566"/>
      <c r="R1566"/>
      <c r="S1566"/>
      <c r="T1566"/>
      <c r="U1566"/>
      <c r="V1566"/>
      <c r="W1566"/>
      <c r="X1566"/>
      <c r="Y1566"/>
      <c r="Z1566"/>
      <c r="AA1566"/>
      <c r="AB1566"/>
      <c r="AC1566"/>
      <c r="AD1566"/>
      <c r="AE1566"/>
      <c r="AF1566"/>
      <c r="AG1566"/>
      <c r="AH1566"/>
      <c r="AI1566"/>
      <c r="AJ1566"/>
      <c r="AK1566"/>
      <c r="AL1566"/>
      <c r="AM1566"/>
      <c r="AN1566"/>
      <c r="AO1566"/>
      <c r="AP1566"/>
      <c r="AQ1566"/>
      <c r="AR1566"/>
      <c r="AS1566"/>
      <c r="AT1566" s="12">
        <f>VLOOKUP($BR1566,Tables!$D$14:$I$27,2,FALSE)*W1566</f>
        <v>0</v>
      </c>
      <c r="AU1566" s="12">
        <f>VLOOKUP($BR1566,Tables!$D$14:$I$24,3,FALSE)</f>
        <v>0</v>
      </c>
      <c r="AV1566" s="12">
        <f>VLOOKUP($BR1566,Tables!$D$14:$I$24,4,FALSE)*W1566</f>
        <v>0</v>
      </c>
      <c r="AW1566" s="12">
        <f>VLOOKUP($BR1566,Tables!$D$14:$I$24,5,FALSE)*W1566</f>
        <v>0</v>
      </c>
      <c r="AX1566">
        <f>IF(ISERROR(VLOOKUP(V1566,Tables!$A$2:$B$27,2,FALSE))=TRUE,0,VLOOKUP(V1566,Tables!$A$2:$B$27,2,FALSE))*VLOOKUP(BR1566,Tables!$D$14:$J$24,7,FALSE)</f>
        <v>0</v>
      </c>
      <c r="AY1566">
        <f>IF(ISERROR(VLOOKUP(BS1566,Tables!$A$2:$B$31,2,FALSE))=TRUE,0,VLOOKUP(BS1566,Tables!$A$2:$B$31,2,FALSE))</f>
        <v>0</v>
      </c>
      <c r="AZ1566" s="12">
        <f>VLOOKUP($BR1566,Tables!$D$14:$K$24,8,FALSE)</f>
        <v>0</v>
      </c>
      <c r="BA1566" s="12">
        <f>IF(OR(BR1566="T150",BR1566="HYBT150"),W1566*Tables!$L$23,0)</f>
        <v>0</v>
      </c>
      <c r="BB1566" s="12">
        <f>IF(OR(BR1566="T200",BR1566="HYBT200"),W1566*Tables!$E$24,0)</f>
        <v>0</v>
      </c>
      <c r="BC1566" s="14">
        <f t="shared" si="327"/>
        <v>0</v>
      </c>
      <c r="BD1566" s="55" t="str">
        <f t="shared" si="338"/>
        <v/>
      </c>
      <c r="BE1566" s="55" t="str">
        <f t="shared" si="338"/>
        <v/>
      </c>
      <c r="BF1566" s="55" t="str">
        <f t="shared" si="338"/>
        <v/>
      </c>
      <c r="BG1566" s="55" t="str">
        <f t="shared" si="338"/>
        <v/>
      </c>
      <c r="BH1566" s="55" t="str">
        <f t="shared" si="338"/>
        <v/>
      </c>
      <c r="BI1566" s="55" t="str">
        <f t="shared" si="338"/>
        <v/>
      </c>
      <c r="BJ1566" s="55" t="str">
        <f t="shared" si="338"/>
        <v/>
      </c>
      <c r="BK1566" s="55" t="str">
        <f t="shared" si="338"/>
        <v/>
      </c>
      <c r="BL1566" s="55" t="str">
        <f t="shared" si="338"/>
        <v/>
      </c>
      <c r="BM1566" s="55" t="str">
        <f t="shared" si="338"/>
        <v/>
      </c>
      <c r="BN1566" s="55" t="str">
        <f t="shared" si="338"/>
        <v/>
      </c>
      <c r="BO1566" s="55" t="str">
        <f t="shared" si="338"/>
        <v/>
      </c>
      <c r="BP1566" s="55" t="str">
        <f t="shared" si="338"/>
        <v/>
      </c>
      <c r="BQ1566" s="55" t="str">
        <f t="shared" si="338"/>
        <v/>
      </c>
      <c r="BR1566" s="1" t="str">
        <f t="shared" si="328"/>
        <v>Base</v>
      </c>
      <c r="BS1566" s="1" t="str">
        <f t="shared" si="329"/>
        <v/>
      </c>
      <c r="BT1566" s="3">
        <f t="shared" si="330"/>
        <v>1</v>
      </c>
      <c r="BU1566" s="11">
        <f t="shared" si="331"/>
        <v>-0.94</v>
      </c>
      <c r="BV1566" s="11">
        <f t="shared" si="332"/>
        <v>-0.88</v>
      </c>
      <c r="BW1566" s="11">
        <f t="shared" si="333"/>
        <v>0</v>
      </c>
      <c r="BX1566" s="9">
        <f t="shared" si="334"/>
        <v>-0.94</v>
      </c>
      <c r="BY1566" s="9">
        <f t="shared" si="335"/>
        <v>-0.88</v>
      </c>
      <c r="BZ1566" s="9">
        <f t="shared" si="336"/>
        <v>2</v>
      </c>
    </row>
    <row r="1567" spans="1:78" ht="15.5" x14ac:dyDescent="0.35">
      <c r="A1567"/>
      <c r="B1567"/>
      <c r="C1567"/>
      <c r="D1567"/>
      <c r="E1567"/>
      <c r="F1567"/>
      <c r="G1567"/>
      <c r="H1567"/>
      <c r="I1567"/>
      <c r="J1567"/>
      <c r="K1567"/>
      <c r="L1567"/>
      <c r="M1567"/>
      <c r="N1567"/>
      <c r="O1567"/>
      <c r="P1567"/>
      <c r="Q1567"/>
      <c r="R1567"/>
      <c r="S1567"/>
      <c r="T1567"/>
      <c r="U1567"/>
      <c r="V1567"/>
      <c r="W1567"/>
      <c r="X1567"/>
      <c r="Y1567"/>
      <c r="Z1567"/>
      <c r="AA1567"/>
      <c r="AB1567"/>
      <c r="AC1567"/>
      <c r="AD1567"/>
      <c r="AE1567"/>
      <c r="AF1567"/>
      <c r="AG1567"/>
      <c r="AH1567"/>
      <c r="AI1567"/>
      <c r="AJ1567"/>
      <c r="AK1567"/>
      <c r="AL1567"/>
      <c r="AM1567"/>
      <c r="AN1567"/>
      <c r="AO1567"/>
      <c r="AP1567"/>
      <c r="AQ1567"/>
      <c r="AR1567"/>
      <c r="AS1567"/>
      <c r="AT1567" s="12">
        <f>VLOOKUP($BR1567,Tables!$D$14:$I$27,2,FALSE)*W1567</f>
        <v>0</v>
      </c>
      <c r="AU1567" s="12">
        <f>VLOOKUP($BR1567,Tables!$D$14:$I$24,3,FALSE)</f>
        <v>0</v>
      </c>
      <c r="AV1567" s="12">
        <f>VLOOKUP($BR1567,Tables!$D$14:$I$24,4,FALSE)*W1567</f>
        <v>0</v>
      </c>
      <c r="AW1567" s="12">
        <f>VLOOKUP($BR1567,Tables!$D$14:$I$24,5,FALSE)*W1567</f>
        <v>0</v>
      </c>
      <c r="AX1567">
        <f>IF(ISERROR(VLOOKUP(V1567,Tables!$A$2:$B$27,2,FALSE))=TRUE,0,VLOOKUP(V1567,Tables!$A$2:$B$27,2,FALSE))*VLOOKUP(BR1567,Tables!$D$14:$J$24,7,FALSE)</f>
        <v>0</v>
      </c>
      <c r="AY1567">
        <f>IF(ISERROR(VLOOKUP(BS1567,Tables!$A$2:$B$31,2,FALSE))=TRUE,0,VLOOKUP(BS1567,Tables!$A$2:$B$31,2,FALSE))</f>
        <v>0</v>
      </c>
      <c r="AZ1567" s="12">
        <f>VLOOKUP($BR1567,Tables!$D$14:$K$24,8,FALSE)</f>
        <v>0</v>
      </c>
      <c r="BA1567" s="12">
        <f>IF(OR(BR1567="T150",BR1567="HYBT150"),W1567*Tables!$L$23,0)</f>
        <v>0</v>
      </c>
      <c r="BB1567" s="12">
        <f>IF(OR(BR1567="T200",BR1567="HYBT200"),W1567*Tables!$E$24,0)</f>
        <v>0</v>
      </c>
      <c r="BC1567" s="14">
        <f t="shared" si="327"/>
        <v>0</v>
      </c>
      <c r="BD1567" s="55" t="str">
        <f t="shared" si="338"/>
        <v/>
      </c>
      <c r="BE1567" s="55" t="str">
        <f t="shared" si="338"/>
        <v/>
      </c>
      <c r="BF1567" s="55" t="str">
        <f t="shared" si="338"/>
        <v/>
      </c>
      <c r="BG1567" s="55" t="str">
        <f t="shared" si="338"/>
        <v/>
      </c>
      <c r="BH1567" s="55" t="str">
        <f t="shared" si="338"/>
        <v/>
      </c>
      <c r="BI1567" s="55" t="str">
        <f t="shared" si="338"/>
        <v/>
      </c>
      <c r="BJ1567" s="55" t="str">
        <f t="shared" si="338"/>
        <v/>
      </c>
      <c r="BK1567" s="55" t="str">
        <f t="shared" si="338"/>
        <v/>
      </c>
      <c r="BL1567" s="55" t="str">
        <f t="shared" si="338"/>
        <v/>
      </c>
      <c r="BM1567" s="55" t="str">
        <f t="shared" si="338"/>
        <v/>
      </c>
      <c r="BN1567" s="55" t="str">
        <f t="shared" si="338"/>
        <v/>
      </c>
      <c r="BO1567" s="55" t="str">
        <f t="shared" si="338"/>
        <v/>
      </c>
      <c r="BP1567" s="55" t="str">
        <f t="shared" si="338"/>
        <v/>
      </c>
      <c r="BQ1567" s="55" t="str">
        <f t="shared" si="338"/>
        <v/>
      </c>
      <c r="BR1567" s="1" t="str">
        <f t="shared" si="328"/>
        <v>Base</v>
      </c>
      <c r="BS1567" s="1" t="str">
        <f t="shared" si="329"/>
        <v/>
      </c>
      <c r="BT1567" s="3">
        <f t="shared" si="330"/>
        <v>1</v>
      </c>
      <c r="BU1567" s="11">
        <f t="shared" si="331"/>
        <v>-0.94</v>
      </c>
      <c r="BV1567" s="11">
        <f t="shared" si="332"/>
        <v>-0.88</v>
      </c>
      <c r="BW1567" s="11">
        <f t="shared" si="333"/>
        <v>0</v>
      </c>
      <c r="BX1567" s="9">
        <f t="shared" si="334"/>
        <v>-0.94</v>
      </c>
      <c r="BY1567" s="9">
        <f t="shared" si="335"/>
        <v>-0.88</v>
      </c>
      <c r="BZ1567" s="9">
        <f t="shared" si="336"/>
        <v>2</v>
      </c>
    </row>
    <row r="1568" spans="1:78" ht="15.5" x14ac:dyDescent="0.35">
      <c r="A1568"/>
      <c r="B1568"/>
      <c r="C1568"/>
      <c r="D1568"/>
      <c r="E1568"/>
      <c r="F1568"/>
      <c r="G1568"/>
      <c r="H1568"/>
      <c r="I1568"/>
      <c r="J1568"/>
      <c r="K1568"/>
      <c r="L1568"/>
      <c r="M1568"/>
      <c r="N1568"/>
      <c r="O1568"/>
      <c r="P1568"/>
      <c r="Q1568"/>
      <c r="R1568"/>
      <c r="S1568"/>
      <c r="T1568"/>
      <c r="U1568"/>
      <c r="V1568"/>
      <c r="W1568"/>
      <c r="X1568"/>
      <c r="Y1568"/>
      <c r="Z1568"/>
      <c r="AA1568"/>
      <c r="AB1568"/>
      <c r="AC1568"/>
      <c r="AD1568"/>
      <c r="AE1568"/>
      <c r="AF1568"/>
      <c r="AG1568"/>
      <c r="AH1568"/>
      <c r="AI1568"/>
      <c r="AJ1568"/>
      <c r="AK1568"/>
      <c r="AL1568"/>
      <c r="AM1568"/>
      <c r="AN1568"/>
      <c r="AO1568"/>
      <c r="AP1568"/>
      <c r="AQ1568"/>
      <c r="AR1568"/>
      <c r="AS1568"/>
      <c r="AT1568" s="12">
        <f>VLOOKUP($BR1568,Tables!$D$14:$I$27,2,FALSE)*W1568</f>
        <v>0</v>
      </c>
      <c r="AU1568" s="12">
        <f>VLOOKUP($BR1568,Tables!$D$14:$I$24,3,FALSE)</f>
        <v>0</v>
      </c>
      <c r="AV1568" s="12">
        <f>VLOOKUP($BR1568,Tables!$D$14:$I$24,4,FALSE)*W1568</f>
        <v>0</v>
      </c>
      <c r="AW1568" s="12">
        <f>VLOOKUP($BR1568,Tables!$D$14:$I$24,5,FALSE)*W1568</f>
        <v>0</v>
      </c>
      <c r="AX1568">
        <f>IF(ISERROR(VLOOKUP(V1568,Tables!$A$2:$B$27,2,FALSE))=TRUE,0,VLOOKUP(V1568,Tables!$A$2:$B$27,2,FALSE))*VLOOKUP(BR1568,Tables!$D$14:$J$24,7,FALSE)</f>
        <v>0</v>
      </c>
      <c r="AY1568">
        <f>IF(ISERROR(VLOOKUP(BS1568,Tables!$A$2:$B$31,2,FALSE))=TRUE,0,VLOOKUP(BS1568,Tables!$A$2:$B$31,2,FALSE))</f>
        <v>0</v>
      </c>
      <c r="AZ1568" s="12">
        <f>VLOOKUP($BR1568,Tables!$D$14:$K$24,8,FALSE)</f>
        <v>0</v>
      </c>
      <c r="BA1568" s="12">
        <f>IF(OR(BR1568="T150",BR1568="HYBT150"),W1568*Tables!$L$23,0)</f>
        <v>0</v>
      </c>
      <c r="BB1568" s="12">
        <f>IF(OR(BR1568="T200",BR1568="HYBT200"),W1568*Tables!$E$24,0)</f>
        <v>0</v>
      </c>
      <c r="BC1568" s="14">
        <f t="shared" si="327"/>
        <v>0</v>
      </c>
      <c r="BD1568" s="55" t="str">
        <f t="shared" si="338"/>
        <v/>
      </c>
      <c r="BE1568" s="55" t="str">
        <f t="shared" si="338"/>
        <v/>
      </c>
      <c r="BF1568" s="55" t="str">
        <f t="shared" si="338"/>
        <v/>
      </c>
      <c r="BG1568" s="55" t="str">
        <f t="shared" si="338"/>
        <v/>
      </c>
      <c r="BH1568" s="55" t="str">
        <f t="shared" si="338"/>
        <v/>
      </c>
      <c r="BI1568" s="55" t="str">
        <f t="shared" si="338"/>
        <v/>
      </c>
      <c r="BJ1568" s="55" t="str">
        <f t="shared" si="338"/>
        <v/>
      </c>
      <c r="BK1568" s="55" t="str">
        <f t="shared" si="338"/>
        <v/>
      </c>
      <c r="BL1568" s="55" t="str">
        <f t="shared" si="338"/>
        <v/>
      </c>
      <c r="BM1568" s="55" t="str">
        <f t="shared" si="338"/>
        <v/>
      </c>
      <c r="BN1568" s="55" t="str">
        <f t="shared" si="338"/>
        <v/>
      </c>
      <c r="BO1568" s="55" t="str">
        <f t="shared" si="338"/>
        <v/>
      </c>
      <c r="BP1568" s="55" t="str">
        <f t="shared" si="338"/>
        <v/>
      </c>
      <c r="BQ1568" s="55" t="str">
        <f t="shared" si="338"/>
        <v/>
      </c>
      <c r="BR1568" s="1" t="str">
        <f t="shared" si="328"/>
        <v>Base</v>
      </c>
      <c r="BS1568" s="1" t="str">
        <f t="shared" si="329"/>
        <v/>
      </c>
      <c r="BT1568" s="3">
        <f t="shared" si="330"/>
        <v>1</v>
      </c>
      <c r="BU1568" s="11">
        <f t="shared" si="331"/>
        <v>-0.94</v>
      </c>
      <c r="BV1568" s="11">
        <f t="shared" si="332"/>
        <v>-0.88</v>
      </c>
      <c r="BW1568" s="11">
        <f t="shared" si="333"/>
        <v>0</v>
      </c>
      <c r="BX1568" s="9">
        <f t="shared" si="334"/>
        <v>-0.94</v>
      </c>
      <c r="BY1568" s="9">
        <f t="shared" si="335"/>
        <v>-0.88</v>
      </c>
      <c r="BZ1568" s="9">
        <f t="shared" si="336"/>
        <v>2</v>
      </c>
    </row>
    <row r="1569" spans="1:78" ht="15.5" x14ac:dyDescent="0.35">
      <c r="A1569"/>
      <c r="B1569"/>
      <c r="C1569"/>
      <c r="D1569"/>
      <c r="E1569"/>
      <c r="F1569"/>
      <c r="G1569"/>
      <c r="H1569"/>
      <c r="I1569"/>
      <c r="J1569"/>
      <c r="K1569"/>
      <c r="L1569"/>
      <c r="M1569"/>
      <c r="N1569"/>
      <c r="O1569"/>
      <c r="P1569"/>
      <c r="Q1569"/>
      <c r="R1569"/>
      <c r="S1569"/>
      <c r="T1569"/>
      <c r="U1569"/>
      <c r="V1569"/>
      <c r="W1569"/>
      <c r="X1569"/>
      <c r="Y1569"/>
      <c r="Z1569"/>
      <c r="AA1569"/>
      <c r="AB1569"/>
      <c r="AC1569"/>
      <c r="AD1569"/>
      <c r="AE1569"/>
      <c r="AF1569"/>
      <c r="AG1569"/>
      <c r="AH1569"/>
      <c r="AI1569"/>
      <c r="AJ1569"/>
      <c r="AK1569"/>
      <c r="AL1569"/>
      <c r="AM1569"/>
      <c r="AN1569"/>
      <c r="AO1569"/>
      <c r="AP1569"/>
      <c r="AQ1569"/>
      <c r="AR1569"/>
      <c r="AS1569"/>
      <c r="AT1569" s="12">
        <f>VLOOKUP($BR1569,Tables!$D$14:$I$27,2,FALSE)*W1569</f>
        <v>0</v>
      </c>
      <c r="AU1569" s="12">
        <f>VLOOKUP($BR1569,Tables!$D$14:$I$24,3,FALSE)</f>
        <v>0</v>
      </c>
      <c r="AV1569" s="12">
        <f>VLOOKUP($BR1569,Tables!$D$14:$I$24,4,FALSE)*W1569</f>
        <v>0</v>
      </c>
      <c r="AW1569" s="12">
        <f>VLOOKUP($BR1569,Tables!$D$14:$I$24,5,FALSE)*W1569</f>
        <v>0</v>
      </c>
      <c r="AX1569">
        <f>IF(ISERROR(VLOOKUP(V1569,Tables!$A$2:$B$27,2,FALSE))=TRUE,0,VLOOKUP(V1569,Tables!$A$2:$B$27,2,FALSE))*VLOOKUP(BR1569,Tables!$D$14:$J$24,7,FALSE)</f>
        <v>0</v>
      </c>
      <c r="AY1569">
        <f>IF(ISERROR(VLOOKUP(BS1569,Tables!$A$2:$B$31,2,FALSE))=TRUE,0,VLOOKUP(BS1569,Tables!$A$2:$B$31,2,FALSE))</f>
        <v>0</v>
      </c>
      <c r="AZ1569" s="12">
        <f>VLOOKUP($BR1569,Tables!$D$14:$K$24,8,FALSE)</f>
        <v>0</v>
      </c>
      <c r="BA1569" s="12">
        <f>IF(OR(BR1569="T150",BR1569="HYBT150"),W1569*Tables!$L$23,0)</f>
        <v>0</v>
      </c>
      <c r="BB1569" s="12">
        <f>IF(OR(BR1569="T200",BR1569="HYBT200"),W1569*Tables!$E$24,0)</f>
        <v>0</v>
      </c>
      <c r="BC1569" s="14">
        <f t="shared" si="327"/>
        <v>0</v>
      </c>
      <c r="BD1569" s="55" t="str">
        <f t="shared" si="338"/>
        <v/>
      </c>
      <c r="BE1569" s="55" t="str">
        <f t="shared" si="338"/>
        <v/>
      </c>
      <c r="BF1569" s="55" t="str">
        <f t="shared" si="338"/>
        <v/>
      </c>
      <c r="BG1569" s="55" t="str">
        <f t="shared" si="338"/>
        <v/>
      </c>
      <c r="BH1569" s="55" t="str">
        <f t="shared" si="338"/>
        <v/>
      </c>
      <c r="BI1569" s="55" t="str">
        <f t="shared" si="338"/>
        <v/>
      </c>
      <c r="BJ1569" s="55" t="str">
        <f t="shared" si="338"/>
        <v/>
      </c>
      <c r="BK1569" s="55" t="str">
        <f t="shared" si="338"/>
        <v/>
      </c>
      <c r="BL1569" s="55" t="str">
        <f t="shared" si="338"/>
        <v/>
      </c>
      <c r="BM1569" s="55" t="str">
        <f t="shared" si="338"/>
        <v/>
      </c>
      <c r="BN1569" s="55" t="str">
        <f t="shared" si="338"/>
        <v/>
      </c>
      <c r="BO1569" s="55" t="str">
        <f t="shared" si="338"/>
        <v/>
      </c>
      <c r="BP1569" s="55" t="str">
        <f t="shared" si="338"/>
        <v/>
      </c>
      <c r="BQ1569" s="55" t="str">
        <f t="shared" si="338"/>
        <v/>
      </c>
      <c r="BR1569" s="1" t="str">
        <f t="shared" si="328"/>
        <v>Base</v>
      </c>
      <c r="BS1569" s="1" t="str">
        <f t="shared" si="329"/>
        <v/>
      </c>
      <c r="BT1569" s="3">
        <f t="shared" si="330"/>
        <v>1</v>
      </c>
      <c r="BU1569" s="11">
        <f t="shared" si="331"/>
        <v>-0.94</v>
      </c>
      <c r="BV1569" s="11">
        <f t="shared" si="332"/>
        <v>-0.88</v>
      </c>
      <c r="BW1569" s="11">
        <f t="shared" si="333"/>
        <v>0</v>
      </c>
      <c r="BX1569" s="9">
        <f t="shared" si="334"/>
        <v>-0.94</v>
      </c>
      <c r="BY1569" s="9">
        <f t="shared" si="335"/>
        <v>-0.88</v>
      </c>
      <c r="BZ1569" s="9">
        <f t="shared" si="336"/>
        <v>2</v>
      </c>
    </row>
    <row r="1570" spans="1:78" ht="15.5" x14ac:dyDescent="0.35">
      <c r="A1570"/>
      <c r="B1570"/>
      <c r="C1570"/>
      <c r="D1570"/>
      <c r="E1570"/>
      <c r="F1570"/>
      <c r="G1570"/>
      <c r="H1570"/>
      <c r="I1570"/>
      <c r="J1570"/>
      <c r="K1570"/>
      <c r="L1570"/>
      <c r="M1570"/>
      <c r="N1570"/>
      <c r="O1570"/>
      <c r="P1570"/>
      <c r="Q1570"/>
      <c r="R1570"/>
      <c r="S1570"/>
      <c r="T1570"/>
      <c r="U1570"/>
      <c r="V1570"/>
      <c r="W1570"/>
      <c r="X1570"/>
      <c r="Y1570"/>
      <c r="Z1570"/>
      <c r="AA1570"/>
      <c r="AB1570"/>
      <c r="AC1570"/>
      <c r="AD1570"/>
      <c r="AE1570"/>
      <c r="AF1570"/>
      <c r="AG1570"/>
      <c r="AH1570"/>
      <c r="AI1570"/>
      <c r="AJ1570"/>
      <c r="AK1570"/>
      <c r="AL1570"/>
      <c r="AM1570"/>
      <c r="AN1570"/>
      <c r="AO1570"/>
      <c r="AP1570"/>
      <c r="AQ1570"/>
      <c r="AR1570"/>
      <c r="AS1570"/>
      <c r="AT1570" s="12">
        <f>VLOOKUP($BR1570,Tables!$D$14:$I$27,2,FALSE)*W1570</f>
        <v>0</v>
      </c>
      <c r="AU1570" s="12">
        <f>VLOOKUP($BR1570,Tables!$D$14:$I$24,3,FALSE)</f>
        <v>0</v>
      </c>
      <c r="AV1570" s="12">
        <f>VLOOKUP($BR1570,Tables!$D$14:$I$24,4,FALSE)*W1570</f>
        <v>0</v>
      </c>
      <c r="AW1570" s="12">
        <f>VLOOKUP($BR1570,Tables!$D$14:$I$24,5,FALSE)*W1570</f>
        <v>0</v>
      </c>
      <c r="AX1570">
        <f>IF(ISERROR(VLOOKUP(V1570,Tables!$A$2:$B$27,2,FALSE))=TRUE,0,VLOOKUP(V1570,Tables!$A$2:$B$27,2,FALSE))*VLOOKUP(BR1570,Tables!$D$14:$J$24,7,FALSE)</f>
        <v>0</v>
      </c>
      <c r="AY1570">
        <f>IF(ISERROR(VLOOKUP(BS1570,Tables!$A$2:$B$31,2,FALSE))=TRUE,0,VLOOKUP(BS1570,Tables!$A$2:$B$31,2,FALSE))</f>
        <v>0</v>
      </c>
      <c r="AZ1570" s="12">
        <f>VLOOKUP($BR1570,Tables!$D$14:$K$24,8,FALSE)</f>
        <v>0</v>
      </c>
      <c r="BA1570" s="12">
        <f>IF(OR(BR1570="T150",BR1570="HYBT150"),W1570*Tables!$L$23,0)</f>
        <v>0</v>
      </c>
      <c r="BB1570" s="12">
        <f>IF(OR(BR1570="T200",BR1570="HYBT200"),W1570*Tables!$E$24,0)</f>
        <v>0</v>
      </c>
      <c r="BC1570" s="14">
        <f t="shared" si="327"/>
        <v>0</v>
      </c>
      <c r="BD1570" s="55" t="str">
        <f t="shared" si="338"/>
        <v/>
      </c>
      <c r="BE1570" s="55" t="str">
        <f t="shared" si="338"/>
        <v/>
      </c>
      <c r="BF1570" s="55" t="str">
        <f t="shared" si="338"/>
        <v/>
      </c>
      <c r="BG1570" s="55" t="str">
        <f t="shared" si="338"/>
        <v/>
      </c>
      <c r="BH1570" s="55" t="str">
        <f t="shared" si="338"/>
        <v/>
      </c>
      <c r="BI1570" s="55" t="str">
        <f t="shared" si="338"/>
        <v/>
      </c>
      <c r="BJ1570" s="55" t="str">
        <f t="shared" si="338"/>
        <v/>
      </c>
      <c r="BK1570" s="55" t="str">
        <f t="shared" si="338"/>
        <v/>
      </c>
      <c r="BL1570" s="55" t="str">
        <f t="shared" si="338"/>
        <v/>
      </c>
      <c r="BM1570" s="55" t="str">
        <f t="shared" si="338"/>
        <v/>
      </c>
      <c r="BN1570" s="55" t="str">
        <f t="shared" si="338"/>
        <v/>
      </c>
      <c r="BO1570" s="55" t="str">
        <f t="shared" si="338"/>
        <v/>
      </c>
      <c r="BP1570" s="55" t="str">
        <f t="shared" si="338"/>
        <v/>
      </c>
      <c r="BQ1570" s="55" t="str">
        <f t="shared" si="338"/>
        <v/>
      </c>
      <c r="BR1570" s="1" t="str">
        <f t="shared" si="328"/>
        <v>Base</v>
      </c>
      <c r="BS1570" s="1" t="str">
        <f t="shared" si="329"/>
        <v/>
      </c>
      <c r="BT1570" s="3">
        <f t="shared" si="330"/>
        <v>1</v>
      </c>
      <c r="BU1570" s="11">
        <f t="shared" si="331"/>
        <v>-0.94</v>
      </c>
      <c r="BV1570" s="11">
        <f t="shared" si="332"/>
        <v>-0.88</v>
      </c>
      <c r="BW1570" s="11">
        <f t="shared" si="333"/>
        <v>0</v>
      </c>
      <c r="BX1570" s="9">
        <f t="shared" si="334"/>
        <v>-0.94</v>
      </c>
      <c r="BY1570" s="9">
        <f t="shared" si="335"/>
        <v>-0.88</v>
      </c>
      <c r="BZ1570" s="9">
        <f t="shared" si="336"/>
        <v>2</v>
      </c>
    </row>
    <row r="1571" spans="1:78" ht="15.5" x14ac:dyDescent="0.35">
      <c r="A1571"/>
      <c r="B1571"/>
      <c r="C1571"/>
      <c r="D1571"/>
      <c r="E1571"/>
      <c r="F1571"/>
      <c r="G1571"/>
      <c r="H1571"/>
      <c r="I1571"/>
      <c r="J1571"/>
      <c r="K1571"/>
      <c r="L1571"/>
      <c r="M1571"/>
      <c r="N1571"/>
      <c r="O1571"/>
      <c r="P1571"/>
      <c r="Q1571"/>
      <c r="R1571"/>
      <c r="S1571"/>
      <c r="T1571"/>
      <c r="U1571"/>
      <c r="V1571"/>
      <c r="W1571"/>
      <c r="X1571"/>
      <c r="Y1571"/>
      <c r="Z1571"/>
      <c r="AA1571"/>
      <c r="AB1571"/>
      <c r="AC1571"/>
      <c r="AD1571"/>
      <c r="AE1571"/>
      <c r="AF1571"/>
      <c r="AG1571"/>
      <c r="AH1571"/>
      <c r="AI1571"/>
      <c r="AJ1571"/>
      <c r="AK1571"/>
      <c r="AL1571"/>
      <c r="AM1571"/>
      <c r="AN1571"/>
      <c r="AO1571"/>
      <c r="AP1571"/>
      <c r="AQ1571"/>
      <c r="AR1571"/>
      <c r="AS1571"/>
      <c r="AT1571" s="12">
        <f>VLOOKUP($BR1571,Tables!$D$14:$I$27,2,FALSE)*W1571</f>
        <v>0</v>
      </c>
      <c r="AU1571" s="12">
        <f>VLOOKUP($BR1571,Tables!$D$14:$I$24,3,FALSE)</f>
        <v>0</v>
      </c>
      <c r="AV1571" s="12">
        <f>VLOOKUP($BR1571,Tables!$D$14:$I$24,4,FALSE)*W1571</f>
        <v>0</v>
      </c>
      <c r="AW1571" s="12">
        <f>VLOOKUP($BR1571,Tables!$D$14:$I$24,5,FALSE)*W1571</f>
        <v>0</v>
      </c>
      <c r="AX1571">
        <f>IF(ISERROR(VLOOKUP(V1571,Tables!$A$2:$B$27,2,FALSE))=TRUE,0,VLOOKUP(V1571,Tables!$A$2:$B$27,2,FALSE))*VLOOKUP(BR1571,Tables!$D$14:$J$24,7,FALSE)</f>
        <v>0</v>
      </c>
      <c r="AY1571">
        <f>IF(ISERROR(VLOOKUP(BS1571,Tables!$A$2:$B$31,2,FALSE))=TRUE,0,VLOOKUP(BS1571,Tables!$A$2:$B$31,2,FALSE))</f>
        <v>0</v>
      </c>
      <c r="AZ1571" s="12">
        <f>VLOOKUP($BR1571,Tables!$D$14:$K$24,8,FALSE)</f>
        <v>0</v>
      </c>
      <c r="BA1571" s="12">
        <f>IF(OR(BR1571="T150",BR1571="HYBT150"),W1571*Tables!$L$23,0)</f>
        <v>0</v>
      </c>
      <c r="BB1571" s="12">
        <f>IF(OR(BR1571="T200",BR1571="HYBT200"),W1571*Tables!$E$24,0)</f>
        <v>0</v>
      </c>
      <c r="BC1571" s="14">
        <f t="shared" si="327"/>
        <v>0</v>
      </c>
      <c r="BD1571" s="55" t="str">
        <f t="shared" si="338"/>
        <v/>
      </c>
      <c r="BE1571" s="55" t="str">
        <f t="shared" si="338"/>
        <v/>
      </c>
      <c r="BF1571" s="55" t="str">
        <f t="shared" si="338"/>
        <v/>
      </c>
      <c r="BG1571" s="55" t="str">
        <f t="shared" si="338"/>
        <v/>
      </c>
      <c r="BH1571" s="55" t="str">
        <f t="shared" si="338"/>
        <v/>
      </c>
      <c r="BI1571" s="55" t="str">
        <f t="shared" si="338"/>
        <v/>
      </c>
      <c r="BJ1571" s="55" t="str">
        <f t="shared" si="338"/>
        <v/>
      </c>
      <c r="BK1571" s="55" t="str">
        <f t="shared" si="338"/>
        <v/>
      </c>
      <c r="BL1571" s="55" t="str">
        <f t="shared" si="338"/>
        <v/>
      </c>
      <c r="BM1571" s="55" t="str">
        <f t="shared" si="338"/>
        <v/>
      </c>
      <c r="BN1571" s="55" t="str">
        <f t="shared" si="338"/>
        <v/>
      </c>
      <c r="BO1571" s="55" t="str">
        <f t="shared" si="338"/>
        <v/>
      </c>
      <c r="BP1571" s="55" t="str">
        <f t="shared" si="338"/>
        <v/>
      </c>
      <c r="BQ1571" s="55" t="str">
        <f t="shared" si="338"/>
        <v/>
      </c>
      <c r="BR1571" s="1" t="str">
        <f t="shared" si="328"/>
        <v>Base</v>
      </c>
      <c r="BS1571" s="1" t="str">
        <f t="shared" si="329"/>
        <v/>
      </c>
      <c r="BT1571" s="3">
        <f t="shared" si="330"/>
        <v>1</v>
      </c>
      <c r="BU1571" s="11">
        <f t="shared" si="331"/>
        <v>-0.94</v>
      </c>
      <c r="BV1571" s="11">
        <f t="shared" si="332"/>
        <v>-0.88</v>
      </c>
      <c r="BW1571" s="11">
        <f t="shared" si="333"/>
        <v>0</v>
      </c>
      <c r="BX1571" s="9">
        <f t="shared" si="334"/>
        <v>-0.94</v>
      </c>
      <c r="BY1571" s="9">
        <f t="shared" si="335"/>
        <v>-0.88</v>
      </c>
      <c r="BZ1571" s="9">
        <f t="shared" si="336"/>
        <v>2</v>
      </c>
    </row>
    <row r="1572" spans="1:78" ht="15.5" x14ac:dyDescent="0.35">
      <c r="A1572"/>
      <c r="B1572"/>
      <c r="C1572"/>
      <c r="D1572"/>
      <c r="E1572"/>
      <c r="F1572"/>
      <c r="G1572"/>
      <c r="H1572"/>
      <c r="I1572"/>
      <c r="J1572"/>
      <c r="K1572"/>
      <c r="L1572"/>
      <c r="M1572"/>
      <c r="N1572"/>
      <c r="O1572"/>
      <c r="P1572"/>
      <c r="Q1572"/>
      <c r="R1572"/>
      <c r="S1572"/>
      <c r="T1572"/>
      <c r="U1572"/>
      <c r="V1572"/>
      <c r="W1572"/>
      <c r="X1572"/>
      <c r="Y1572"/>
      <c r="Z1572"/>
      <c r="AA1572"/>
      <c r="AB1572"/>
      <c r="AC1572"/>
      <c r="AD1572"/>
      <c r="AE1572"/>
      <c r="AF1572"/>
      <c r="AG1572"/>
      <c r="AH1572"/>
      <c r="AI1572"/>
      <c r="AJ1572"/>
      <c r="AK1572"/>
      <c r="AL1572"/>
      <c r="AM1572"/>
      <c r="AN1572"/>
      <c r="AO1572"/>
      <c r="AP1572"/>
      <c r="AQ1572"/>
      <c r="AR1572"/>
      <c r="AS1572"/>
      <c r="AT1572" s="12">
        <f>VLOOKUP($BR1572,Tables!$D$14:$I$27,2,FALSE)*W1572</f>
        <v>0</v>
      </c>
      <c r="AU1572" s="12">
        <f>VLOOKUP($BR1572,Tables!$D$14:$I$24,3,FALSE)</f>
        <v>0</v>
      </c>
      <c r="AV1572" s="12">
        <f>VLOOKUP($BR1572,Tables!$D$14:$I$24,4,FALSE)*W1572</f>
        <v>0</v>
      </c>
      <c r="AW1572" s="12">
        <f>VLOOKUP($BR1572,Tables!$D$14:$I$24,5,FALSE)*W1572</f>
        <v>0</v>
      </c>
      <c r="AX1572">
        <f>IF(ISERROR(VLOOKUP(V1572,Tables!$A$2:$B$27,2,FALSE))=TRUE,0,VLOOKUP(V1572,Tables!$A$2:$B$27,2,FALSE))*VLOOKUP(BR1572,Tables!$D$14:$J$24,7,FALSE)</f>
        <v>0</v>
      </c>
      <c r="AY1572">
        <f>IF(ISERROR(VLOOKUP(BS1572,Tables!$A$2:$B$31,2,FALSE))=TRUE,0,VLOOKUP(BS1572,Tables!$A$2:$B$31,2,FALSE))</f>
        <v>0</v>
      </c>
      <c r="AZ1572" s="12">
        <f>VLOOKUP($BR1572,Tables!$D$14:$K$24,8,FALSE)</f>
        <v>0</v>
      </c>
      <c r="BA1572" s="12">
        <f>IF(OR(BR1572="T150",BR1572="HYBT150"),W1572*Tables!$L$23,0)</f>
        <v>0</v>
      </c>
      <c r="BB1572" s="12">
        <f>IF(OR(BR1572="T200",BR1572="HYBT200"),W1572*Tables!$E$24,0)</f>
        <v>0</v>
      </c>
      <c r="BC1572" s="14">
        <f t="shared" si="327"/>
        <v>0</v>
      </c>
      <c r="BD1572" s="55" t="str">
        <f t="shared" si="338"/>
        <v/>
      </c>
      <c r="BE1572" s="55" t="str">
        <f t="shared" si="338"/>
        <v/>
      </c>
      <c r="BF1572" s="55" t="str">
        <f t="shared" si="338"/>
        <v/>
      </c>
      <c r="BG1572" s="55" t="str">
        <f t="shared" si="338"/>
        <v/>
      </c>
      <c r="BH1572" s="55" t="str">
        <f t="shared" si="338"/>
        <v/>
      </c>
      <c r="BI1572" s="55" t="str">
        <f t="shared" si="338"/>
        <v/>
      </c>
      <c r="BJ1572" s="55" t="str">
        <f t="shared" si="338"/>
        <v/>
      </c>
      <c r="BK1572" s="55" t="str">
        <f t="shared" si="338"/>
        <v/>
      </c>
      <c r="BL1572" s="55" t="str">
        <f t="shared" si="338"/>
        <v/>
      </c>
      <c r="BM1572" s="55" t="str">
        <f t="shared" si="338"/>
        <v/>
      </c>
      <c r="BN1572" s="55" t="str">
        <f t="shared" si="338"/>
        <v/>
      </c>
      <c r="BO1572" s="55" t="str">
        <f t="shared" si="338"/>
        <v/>
      </c>
      <c r="BP1572" s="55" t="str">
        <f t="shared" si="338"/>
        <v/>
      </c>
      <c r="BQ1572" s="55" t="str">
        <f t="shared" si="338"/>
        <v/>
      </c>
      <c r="BR1572" s="1" t="str">
        <f t="shared" si="328"/>
        <v>Base</v>
      </c>
      <c r="BS1572" s="1" t="str">
        <f t="shared" si="329"/>
        <v/>
      </c>
      <c r="BT1572" s="3">
        <f t="shared" si="330"/>
        <v>1</v>
      </c>
      <c r="BU1572" s="11">
        <f t="shared" si="331"/>
        <v>-0.94</v>
      </c>
      <c r="BV1572" s="11">
        <f t="shared" si="332"/>
        <v>-0.88</v>
      </c>
      <c r="BW1572" s="11">
        <f t="shared" si="333"/>
        <v>0</v>
      </c>
      <c r="BX1572" s="9">
        <f t="shared" si="334"/>
        <v>-0.94</v>
      </c>
      <c r="BY1572" s="9">
        <f t="shared" si="335"/>
        <v>-0.88</v>
      </c>
      <c r="BZ1572" s="9">
        <f t="shared" si="336"/>
        <v>2</v>
      </c>
    </row>
    <row r="1573" spans="1:78" ht="15.5" x14ac:dyDescent="0.35">
      <c r="A1573"/>
      <c r="B1573"/>
      <c r="C1573"/>
      <c r="D1573"/>
      <c r="E1573"/>
      <c r="F1573"/>
      <c r="G1573"/>
      <c r="H1573"/>
      <c r="I1573"/>
      <c r="J1573"/>
      <c r="K1573"/>
      <c r="L1573"/>
      <c r="M1573"/>
      <c r="N1573"/>
      <c r="O1573"/>
      <c r="P1573"/>
      <c r="Q1573"/>
      <c r="R1573"/>
      <c r="S1573"/>
      <c r="T1573"/>
      <c r="U1573"/>
      <c r="V1573"/>
      <c r="W1573"/>
      <c r="X1573"/>
      <c r="Y1573"/>
      <c r="Z1573"/>
      <c r="AA1573"/>
      <c r="AB1573"/>
      <c r="AC1573"/>
      <c r="AD1573"/>
      <c r="AE1573"/>
      <c r="AF1573"/>
      <c r="AG1573"/>
      <c r="AH1573"/>
      <c r="AI1573"/>
      <c r="AJ1573"/>
      <c r="AK1573"/>
      <c r="AL1573"/>
      <c r="AM1573"/>
      <c r="AN1573"/>
      <c r="AO1573"/>
      <c r="AP1573"/>
      <c r="AQ1573"/>
      <c r="AR1573"/>
      <c r="AS1573"/>
      <c r="AT1573" s="12">
        <f>VLOOKUP($BR1573,Tables!$D$14:$I$27,2,FALSE)*W1573</f>
        <v>0</v>
      </c>
      <c r="AU1573" s="12">
        <f>VLOOKUP($BR1573,Tables!$D$14:$I$24,3,FALSE)</f>
        <v>0</v>
      </c>
      <c r="AV1573" s="12">
        <f>VLOOKUP($BR1573,Tables!$D$14:$I$24,4,FALSE)*W1573</f>
        <v>0</v>
      </c>
      <c r="AW1573" s="12">
        <f>VLOOKUP($BR1573,Tables!$D$14:$I$24,5,FALSE)*W1573</f>
        <v>0</v>
      </c>
      <c r="AX1573">
        <f>IF(ISERROR(VLOOKUP(V1573,Tables!$A$2:$B$27,2,FALSE))=TRUE,0,VLOOKUP(V1573,Tables!$A$2:$B$27,2,FALSE))*VLOOKUP(BR1573,Tables!$D$14:$J$24,7,FALSE)</f>
        <v>0</v>
      </c>
      <c r="AY1573">
        <f>IF(ISERROR(VLOOKUP(BS1573,Tables!$A$2:$B$31,2,FALSE))=TRUE,0,VLOOKUP(BS1573,Tables!$A$2:$B$31,2,FALSE))</f>
        <v>0</v>
      </c>
      <c r="AZ1573" s="12">
        <f>VLOOKUP($BR1573,Tables!$D$14:$K$24,8,FALSE)</f>
        <v>0</v>
      </c>
      <c r="BA1573" s="12">
        <f>IF(OR(BR1573="T150",BR1573="HYBT150"),W1573*Tables!$L$23,0)</f>
        <v>0</v>
      </c>
      <c r="BB1573" s="12">
        <f>IF(OR(BR1573="T200",BR1573="HYBT200"),W1573*Tables!$E$24,0)</f>
        <v>0</v>
      </c>
      <c r="BC1573" s="14">
        <f t="shared" si="327"/>
        <v>0</v>
      </c>
      <c r="BD1573" s="55" t="str">
        <f t="shared" si="338"/>
        <v/>
      </c>
      <c r="BE1573" s="55" t="str">
        <f t="shared" si="338"/>
        <v/>
      </c>
      <c r="BF1573" s="55" t="str">
        <f t="shared" si="338"/>
        <v/>
      </c>
      <c r="BG1573" s="55" t="str">
        <f t="shared" si="338"/>
        <v/>
      </c>
      <c r="BH1573" s="55" t="str">
        <f t="shared" si="338"/>
        <v/>
      </c>
      <c r="BI1573" s="55" t="str">
        <f t="shared" si="338"/>
        <v/>
      </c>
      <c r="BJ1573" s="55" t="str">
        <f t="shared" si="338"/>
        <v/>
      </c>
      <c r="BK1573" s="55" t="str">
        <f t="shared" si="338"/>
        <v/>
      </c>
      <c r="BL1573" s="55" t="str">
        <f t="shared" si="338"/>
        <v/>
      </c>
      <c r="BM1573" s="55" t="str">
        <f t="shared" si="338"/>
        <v/>
      </c>
      <c r="BN1573" s="55" t="str">
        <f t="shared" si="338"/>
        <v/>
      </c>
      <c r="BO1573" s="55" t="str">
        <f t="shared" si="338"/>
        <v/>
      </c>
      <c r="BP1573" s="55" t="str">
        <f t="shared" si="338"/>
        <v/>
      </c>
      <c r="BQ1573" s="55" t="str">
        <f t="shared" si="338"/>
        <v/>
      </c>
      <c r="BR1573" s="1" t="str">
        <f t="shared" si="328"/>
        <v>Base</v>
      </c>
      <c r="BS1573" s="1" t="str">
        <f t="shared" si="329"/>
        <v/>
      </c>
      <c r="BT1573" s="3">
        <f t="shared" si="330"/>
        <v>1</v>
      </c>
      <c r="BU1573" s="11">
        <f t="shared" si="331"/>
        <v>-0.94</v>
      </c>
      <c r="BV1573" s="11">
        <f t="shared" si="332"/>
        <v>-0.88</v>
      </c>
      <c r="BW1573" s="11">
        <f t="shared" si="333"/>
        <v>0</v>
      </c>
      <c r="BX1573" s="9">
        <f t="shared" si="334"/>
        <v>-0.94</v>
      </c>
      <c r="BY1573" s="9">
        <f t="shared" si="335"/>
        <v>-0.88</v>
      </c>
      <c r="BZ1573" s="9">
        <f t="shared" si="336"/>
        <v>2</v>
      </c>
    </row>
    <row r="1574" spans="1:78" ht="15.5" x14ac:dyDescent="0.35">
      <c r="A1574"/>
      <c r="B1574"/>
      <c r="C1574"/>
      <c r="D1574"/>
      <c r="E1574"/>
      <c r="F1574"/>
      <c r="G1574"/>
      <c r="H1574"/>
      <c r="I1574"/>
      <c r="J1574"/>
      <c r="K1574"/>
      <c r="L1574"/>
      <c r="M1574"/>
      <c r="N1574"/>
      <c r="O1574"/>
      <c r="P1574"/>
      <c r="Q1574"/>
      <c r="R1574"/>
      <c r="S1574"/>
      <c r="T1574"/>
      <c r="U1574"/>
      <c r="V1574"/>
      <c r="W1574"/>
      <c r="X1574"/>
      <c r="Y1574"/>
      <c r="Z1574"/>
      <c r="AA1574"/>
      <c r="AB1574"/>
      <c r="AC1574"/>
      <c r="AD1574"/>
      <c r="AE1574"/>
      <c r="AF1574"/>
      <c r="AG1574"/>
      <c r="AH1574"/>
      <c r="AI1574"/>
      <c r="AJ1574"/>
      <c r="AK1574"/>
      <c r="AL1574"/>
      <c r="AM1574"/>
      <c r="AN1574"/>
      <c r="AO1574"/>
      <c r="AP1574"/>
      <c r="AQ1574"/>
      <c r="AR1574"/>
      <c r="AS1574"/>
      <c r="AT1574" s="12">
        <f>VLOOKUP($BR1574,Tables!$D$14:$I$27,2,FALSE)*W1574</f>
        <v>0</v>
      </c>
      <c r="AU1574" s="12">
        <f>VLOOKUP($BR1574,Tables!$D$14:$I$24,3,FALSE)</f>
        <v>0</v>
      </c>
      <c r="AV1574" s="12">
        <f>VLOOKUP($BR1574,Tables!$D$14:$I$24,4,FALSE)*W1574</f>
        <v>0</v>
      </c>
      <c r="AW1574" s="12">
        <f>VLOOKUP($BR1574,Tables!$D$14:$I$24,5,FALSE)*W1574</f>
        <v>0</v>
      </c>
      <c r="AX1574">
        <f>IF(ISERROR(VLOOKUP(V1574,Tables!$A$2:$B$27,2,FALSE))=TRUE,0,VLOOKUP(V1574,Tables!$A$2:$B$27,2,FALSE))*VLOOKUP(BR1574,Tables!$D$14:$J$24,7,FALSE)</f>
        <v>0</v>
      </c>
      <c r="AY1574">
        <f>IF(ISERROR(VLOOKUP(BS1574,Tables!$A$2:$B$31,2,FALSE))=TRUE,0,VLOOKUP(BS1574,Tables!$A$2:$B$31,2,FALSE))</f>
        <v>0</v>
      </c>
      <c r="AZ1574" s="12">
        <f>VLOOKUP($BR1574,Tables!$D$14:$K$24,8,FALSE)</f>
        <v>0</v>
      </c>
      <c r="BA1574" s="12">
        <f>IF(OR(BR1574="T150",BR1574="HYBT150"),W1574*Tables!$L$23,0)</f>
        <v>0</v>
      </c>
      <c r="BB1574" s="12">
        <f>IF(OR(BR1574="T200",BR1574="HYBT200"),W1574*Tables!$E$24,0)</f>
        <v>0</v>
      </c>
      <c r="BC1574" s="14">
        <f t="shared" si="327"/>
        <v>0</v>
      </c>
      <c r="BD1574" s="55" t="str">
        <f t="shared" si="338"/>
        <v/>
      </c>
      <c r="BE1574" s="55" t="str">
        <f t="shared" si="338"/>
        <v/>
      </c>
      <c r="BF1574" s="55" t="str">
        <f t="shared" si="338"/>
        <v/>
      </c>
      <c r="BG1574" s="55" t="str">
        <f t="shared" si="338"/>
        <v/>
      </c>
      <c r="BH1574" s="55" t="str">
        <f t="shared" si="338"/>
        <v/>
      </c>
      <c r="BI1574" s="55" t="str">
        <f t="shared" si="338"/>
        <v/>
      </c>
      <c r="BJ1574" s="55" t="str">
        <f t="shared" si="338"/>
        <v/>
      </c>
      <c r="BK1574" s="55" t="str">
        <f t="shared" si="338"/>
        <v/>
      </c>
      <c r="BL1574" s="55" t="str">
        <f t="shared" si="338"/>
        <v/>
      </c>
      <c r="BM1574" s="55" t="str">
        <f t="shared" si="338"/>
        <v/>
      </c>
      <c r="BN1574" s="55" t="str">
        <f t="shared" si="338"/>
        <v/>
      </c>
      <c r="BO1574" s="55" t="str">
        <f t="shared" si="338"/>
        <v/>
      </c>
      <c r="BP1574" s="55" t="str">
        <f t="shared" si="338"/>
        <v/>
      </c>
      <c r="BQ1574" s="55" t="str">
        <f t="shared" si="338"/>
        <v/>
      </c>
      <c r="BR1574" s="1" t="str">
        <f t="shared" si="328"/>
        <v>Base</v>
      </c>
      <c r="BS1574" s="1" t="str">
        <f t="shared" si="329"/>
        <v/>
      </c>
      <c r="BT1574" s="3">
        <f t="shared" si="330"/>
        <v>1</v>
      </c>
      <c r="BU1574" s="11">
        <f t="shared" si="331"/>
        <v>-0.94</v>
      </c>
      <c r="BV1574" s="11">
        <f t="shared" si="332"/>
        <v>-0.88</v>
      </c>
      <c r="BW1574" s="11">
        <f t="shared" si="333"/>
        <v>0</v>
      </c>
      <c r="BX1574" s="9">
        <f t="shared" si="334"/>
        <v>-0.94</v>
      </c>
      <c r="BY1574" s="9">
        <f t="shared" si="335"/>
        <v>-0.88</v>
      </c>
      <c r="BZ1574" s="9">
        <f t="shared" si="336"/>
        <v>2</v>
      </c>
    </row>
    <row r="1575" spans="1:78" ht="15.5" x14ac:dyDescent="0.35">
      <c r="A1575"/>
      <c r="B1575"/>
      <c r="C1575"/>
      <c r="D1575"/>
      <c r="E1575"/>
      <c r="F1575"/>
      <c r="G1575"/>
      <c r="H1575"/>
      <c r="I1575"/>
      <c r="J1575"/>
      <c r="K1575"/>
      <c r="L1575"/>
      <c r="M1575"/>
      <c r="N1575"/>
      <c r="O1575"/>
      <c r="P1575"/>
      <c r="Q1575"/>
      <c r="R1575"/>
      <c r="S1575"/>
      <c r="T1575"/>
      <c r="U1575"/>
      <c r="V1575"/>
      <c r="W1575"/>
      <c r="X1575"/>
      <c r="Y1575"/>
      <c r="Z1575"/>
      <c r="AA1575"/>
      <c r="AB1575"/>
      <c r="AC1575"/>
      <c r="AD1575"/>
      <c r="AE1575"/>
      <c r="AF1575"/>
      <c r="AG1575"/>
      <c r="AH1575"/>
      <c r="AI1575"/>
      <c r="AJ1575"/>
      <c r="AK1575"/>
      <c r="AL1575"/>
      <c r="AM1575"/>
      <c r="AN1575"/>
      <c r="AO1575"/>
      <c r="AP1575"/>
      <c r="AQ1575"/>
      <c r="AR1575"/>
      <c r="AS1575"/>
      <c r="AT1575" s="12">
        <f>VLOOKUP($BR1575,Tables!$D$14:$I$27,2,FALSE)*W1575</f>
        <v>0</v>
      </c>
      <c r="AU1575" s="12">
        <f>VLOOKUP($BR1575,Tables!$D$14:$I$24,3,FALSE)</f>
        <v>0</v>
      </c>
      <c r="AV1575" s="12">
        <f>VLOOKUP($BR1575,Tables!$D$14:$I$24,4,FALSE)*W1575</f>
        <v>0</v>
      </c>
      <c r="AW1575" s="12">
        <f>VLOOKUP($BR1575,Tables!$D$14:$I$24,5,FALSE)*W1575</f>
        <v>0</v>
      </c>
      <c r="AX1575">
        <f>IF(ISERROR(VLOOKUP(V1575,Tables!$A$2:$B$27,2,FALSE))=TRUE,0,VLOOKUP(V1575,Tables!$A$2:$B$27,2,FALSE))*VLOOKUP(BR1575,Tables!$D$14:$J$24,7,FALSE)</f>
        <v>0</v>
      </c>
      <c r="AY1575">
        <f>IF(ISERROR(VLOOKUP(BS1575,Tables!$A$2:$B$31,2,FALSE))=TRUE,0,VLOOKUP(BS1575,Tables!$A$2:$B$31,2,FALSE))</f>
        <v>0</v>
      </c>
      <c r="AZ1575" s="12">
        <f>VLOOKUP($BR1575,Tables!$D$14:$K$24,8,FALSE)</f>
        <v>0</v>
      </c>
      <c r="BA1575" s="12">
        <f>IF(OR(BR1575="T150",BR1575="HYBT150"),W1575*Tables!$L$23,0)</f>
        <v>0</v>
      </c>
      <c r="BB1575" s="12">
        <f>IF(OR(BR1575="T200",BR1575="HYBT200"),W1575*Tables!$E$24,0)</f>
        <v>0</v>
      </c>
      <c r="BC1575" s="14">
        <f t="shared" si="327"/>
        <v>0</v>
      </c>
      <c r="BD1575" s="55" t="str">
        <f t="shared" si="338"/>
        <v/>
      </c>
      <c r="BE1575" s="55" t="str">
        <f t="shared" si="338"/>
        <v/>
      </c>
      <c r="BF1575" s="55" t="str">
        <f t="shared" si="338"/>
        <v/>
      </c>
      <c r="BG1575" s="55" t="str">
        <f t="shared" si="338"/>
        <v/>
      </c>
      <c r="BH1575" s="55" t="str">
        <f t="shared" si="338"/>
        <v/>
      </c>
      <c r="BI1575" s="55" t="str">
        <f t="shared" si="338"/>
        <v/>
      </c>
      <c r="BJ1575" s="55" t="str">
        <f t="shared" si="338"/>
        <v/>
      </c>
      <c r="BK1575" s="55" t="str">
        <f t="shared" si="338"/>
        <v/>
      </c>
      <c r="BL1575" s="55" t="str">
        <f t="shared" si="338"/>
        <v/>
      </c>
      <c r="BM1575" s="55" t="str">
        <f t="shared" si="338"/>
        <v/>
      </c>
      <c r="BN1575" s="55" t="str">
        <f t="shared" si="338"/>
        <v/>
      </c>
      <c r="BO1575" s="55" t="str">
        <f t="shared" si="338"/>
        <v/>
      </c>
      <c r="BP1575" s="55" t="str">
        <f t="shared" si="338"/>
        <v/>
      </c>
      <c r="BQ1575" s="55" t="str">
        <f t="shared" si="338"/>
        <v/>
      </c>
      <c r="BR1575" s="1" t="str">
        <f t="shared" si="328"/>
        <v>Base</v>
      </c>
      <c r="BS1575" s="1" t="str">
        <f t="shared" si="329"/>
        <v/>
      </c>
      <c r="BT1575" s="3">
        <f t="shared" si="330"/>
        <v>1</v>
      </c>
      <c r="BU1575" s="11">
        <f t="shared" si="331"/>
        <v>-0.94</v>
      </c>
      <c r="BV1575" s="11">
        <f t="shared" si="332"/>
        <v>-0.88</v>
      </c>
      <c r="BW1575" s="11">
        <f t="shared" si="333"/>
        <v>0</v>
      </c>
      <c r="BX1575" s="9">
        <f t="shared" si="334"/>
        <v>-0.94</v>
      </c>
      <c r="BY1575" s="9">
        <f t="shared" si="335"/>
        <v>-0.88</v>
      </c>
      <c r="BZ1575" s="9">
        <f t="shared" si="336"/>
        <v>2</v>
      </c>
    </row>
    <row r="1576" spans="1:78" ht="15.5" x14ac:dyDescent="0.35">
      <c r="A1576"/>
      <c r="B1576"/>
      <c r="C1576"/>
      <c r="D1576"/>
      <c r="E1576"/>
      <c r="F1576"/>
      <c r="G1576"/>
      <c r="H1576"/>
      <c r="I1576"/>
      <c r="J1576"/>
      <c r="K1576"/>
      <c r="L1576"/>
      <c r="M1576"/>
      <c r="N1576"/>
      <c r="O1576"/>
      <c r="P1576"/>
      <c r="Q1576"/>
      <c r="R1576"/>
      <c r="S1576"/>
      <c r="T1576"/>
      <c r="U1576"/>
      <c r="V1576"/>
      <c r="W1576"/>
      <c r="X1576"/>
      <c r="Y1576"/>
      <c r="Z1576"/>
      <c r="AA1576"/>
      <c r="AB1576"/>
      <c r="AC1576"/>
      <c r="AD1576"/>
      <c r="AE1576"/>
      <c r="AF1576"/>
      <c r="AG1576"/>
      <c r="AH1576"/>
      <c r="AI1576"/>
      <c r="AJ1576"/>
      <c r="AK1576"/>
      <c r="AL1576"/>
      <c r="AM1576"/>
      <c r="AN1576"/>
      <c r="AO1576"/>
      <c r="AP1576"/>
      <c r="AQ1576"/>
      <c r="AR1576"/>
      <c r="AS1576"/>
      <c r="AT1576" s="12">
        <f>VLOOKUP($BR1576,Tables!$D$14:$I$27,2,FALSE)*W1576</f>
        <v>0</v>
      </c>
      <c r="AU1576" s="12">
        <f>VLOOKUP($BR1576,Tables!$D$14:$I$24,3,FALSE)</f>
        <v>0</v>
      </c>
      <c r="AV1576" s="12">
        <f>VLOOKUP($BR1576,Tables!$D$14:$I$24,4,FALSE)*W1576</f>
        <v>0</v>
      </c>
      <c r="AW1576" s="12">
        <f>VLOOKUP($BR1576,Tables!$D$14:$I$24,5,FALSE)*W1576</f>
        <v>0</v>
      </c>
      <c r="AX1576">
        <f>IF(ISERROR(VLOOKUP(V1576,Tables!$A$2:$B$27,2,FALSE))=TRUE,0,VLOOKUP(V1576,Tables!$A$2:$B$27,2,FALSE))*VLOOKUP(BR1576,Tables!$D$14:$J$24,7,FALSE)</f>
        <v>0</v>
      </c>
      <c r="AY1576">
        <f>IF(ISERROR(VLOOKUP(BS1576,Tables!$A$2:$B$31,2,FALSE))=TRUE,0,VLOOKUP(BS1576,Tables!$A$2:$B$31,2,FALSE))</f>
        <v>0</v>
      </c>
      <c r="AZ1576" s="12">
        <f>VLOOKUP($BR1576,Tables!$D$14:$K$24,8,FALSE)</f>
        <v>0</v>
      </c>
      <c r="BA1576" s="12">
        <f>IF(OR(BR1576="T150",BR1576="HYBT150"),W1576*Tables!$L$23,0)</f>
        <v>0</v>
      </c>
      <c r="BB1576" s="12">
        <f>IF(OR(BR1576="T200",BR1576="HYBT200"),W1576*Tables!$E$24,0)</f>
        <v>0</v>
      </c>
      <c r="BC1576" s="14">
        <f t="shared" si="327"/>
        <v>0</v>
      </c>
      <c r="BD1576" s="55" t="str">
        <f t="shared" si="338"/>
        <v/>
      </c>
      <c r="BE1576" s="55" t="str">
        <f t="shared" si="338"/>
        <v/>
      </c>
      <c r="BF1576" s="55" t="str">
        <f t="shared" si="338"/>
        <v/>
      </c>
      <c r="BG1576" s="55" t="str">
        <f t="shared" si="338"/>
        <v/>
      </c>
      <c r="BH1576" s="55" t="str">
        <f t="shared" si="338"/>
        <v/>
      </c>
      <c r="BI1576" s="55" t="str">
        <f t="shared" si="338"/>
        <v/>
      </c>
      <c r="BJ1576" s="55" t="str">
        <f t="shared" si="338"/>
        <v/>
      </c>
      <c r="BK1576" s="55" t="str">
        <f t="shared" si="338"/>
        <v/>
      </c>
      <c r="BL1576" s="55" t="str">
        <f t="shared" si="338"/>
        <v/>
      </c>
      <c r="BM1576" s="55" t="str">
        <f t="shared" si="338"/>
        <v/>
      </c>
      <c r="BN1576" s="55" t="str">
        <f t="shared" si="338"/>
        <v/>
      </c>
      <c r="BO1576" s="55" t="str">
        <f t="shared" si="338"/>
        <v/>
      </c>
      <c r="BP1576" s="55" t="str">
        <f t="shared" si="338"/>
        <v/>
      </c>
      <c r="BQ1576" s="55" t="str">
        <f t="shared" si="338"/>
        <v/>
      </c>
      <c r="BR1576" s="1" t="str">
        <f t="shared" si="328"/>
        <v>Base</v>
      </c>
      <c r="BS1576" s="1" t="str">
        <f t="shared" si="329"/>
        <v/>
      </c>
      <c r="BT1576" s="3">
        <f t="shared" si="330"/>
        <v>1</v>
      </c>
      <c r="BU1576" s="11">
        <f t="shared" si="331"/>
        <v>-0.94</v>
      </c>
      <c r="BV1576" s="11">
        <f t="shared" si="332"/>
        <v>-0.88</v>
      </c>
      <c r="BW1576" s="11">
        <f t="shared" si="333"/>
        <v>0</v>
      </c>
      <c r="BX1576" s="9">
        <f t="shared" si="334"/>
        <v>-0.94</v>
      </c>
      <c r="BY1576" s="9">
        <f t="shared" si="335"/>
        <v>-0.88</v>
      </c>
      <c r="BZ1576" s="9">
        <f t="shared" si="336"/>
        <v>2</v>
      </c>
    </row>
    <row r="1577" spans="1:78" ht="15.5" x14ac:dyDescent="0.35">
      <c r="A1577"/>
      <c r="B1577"/>
      <c r="C1577"/>
      <c r="D1577"/>
      <c r="E1577"/>
      <c r="F1577"/>
      <c r="G1577"/>
      <c r="H1577"/>
      <c r="I1577"/>
      <c r="J1577"/>
      <c r="K1577"/>
      <c r="L1577"/>
      <c r="M1577"/>
      <c r="N1577"/>
      <c r="O1577"/>
      <c r="P1577"/>
      <c r="Q1577"/>
      <c r="R1577"/>
      <c r="S1577"/>
      <c r="T1577"/>
      <c r="U1577"/>
      <c r="V1577"/>
      <c r="W1577"/>
      <c r="X1577"/>
      <c r="Y1577"/>
      <c r="Z1577"/>
      <c r="AA1577"/>
      <c r="AB1577"/>
      <c r="AC1577"/>
      <c r="AD1577"/>
      <c r="AE1577"/>
      <c r="AF1577"/>
      <c r="AG1577"/>
      <c r="AH1577"/>
      <c r="AI1577"/>
      <c r="AJ1577"/>
      <c r="AK1577"/>
      <c r="AL1577"/>
      <c r="AM1577"/>
      <c r="AN1577"/>
      <c r="AO1577"/>
      <c r="AP1577"/>
      <c r="AQ1577"/>
      <c r="AR1577"/>
      <c r="AS1577"/>
      <c r="AT1577" s="12">
        <f>VLOOKUP($BR1577,Tables!$D$14:$I$27,2,FALSE)*W1577</f>
        <v>0</v>
      </c>
      <c r="AU1577" s="12">
        <f>VLOOKUP($BR1577,Tables!$D$14:$I$24,3,FALSE)</f>
        <v>0</v>
      </c>
      <c r="AV1577" s="12">
        <f>VLOOKUP($BR1577,Tables!$D$14:$I$24,4,FALSE)*W1577</f>
        <v>0</v>
      </c>
      <c r="AW1577" s="12">
        <f>VLOOKUP($BR1577,Tables!$D$14:$I$24,5,FALSE)*W1577</f>
        <v>0</v>
      </c>
      <c r="AX1577">
        <f>IF(ISERROR(VLOOKUP(V1577,Tables!$A$2:$B$27,2,FALSE))=TRUE,0,VLOOKUP(V1577,Tables!$A$2:$B$27,2,FALSE))*VLOOKUP(BR1577,Tables!$D$14:$J$24,7,FALSE)</f>
        <v>0</v>
      </c>
      <c r="AY1577">
        <f>IF(ISERROR(VLOOKUP(BS1577,Tables!$A$2:$B$31,2,FALSE))=TRUE,0,VLOOKUP(BS1577,Tables!$A$2:$B$31,2,FALSE))</f>
        <v>0</v>
      </c>
      <c r="AZ1577" s="12">
        <f>VLOOKUP($BR1577,Tables!$D$14:$K$24,8,FALSE)</f>
        <v>0</v>
      </c>
      <c r="BA1577" s="12">
        <f>IF(OR(BR1577="T150",BR1577="HYBT150"),W1577*Tables!$L$23,0)</f>
        <v>0</v>
      </c>
      <c r="BB1577" s="12">
        <f>IF(OR(BR1577="T200",BR1577="HYBT200"),W1577*Tables!$E$24,0)</f>
        <v>0</v>
      </c>
      <c r="BC1577" s="14">
        <f t="shared" si="327"/>
        <v>0</v>
      </c>
      <c r="BD1577" s="55" t="str">
        <f t="shared" si="338"/>
        <v/>
      </c>
      <c r="BE1577" s="55" t="str">
        <f t="shared" si="338"/>
        <v/>
      </c>
      <c r="BF1577" s="55" t="str">
        <f t="shared" si="338"/>
        <v/>
      </c>
      <c r="BG1577" s="55" t="str">
        <f t="shared" si="338"/>
        <v/>
      </c>
      <c r="BH1577" s="55" t="str">
        <f t="shared" si="338"/>
        <v/>
      </c>
      <c r="BI1577" s="55" t="str">
        <f t="shared" si="338"/>
        <v/>
      </c>
      <c r="BJ1577" s="55" t="str">
        <f t="shared" si="338"/>
        <v/>
      </c>
      <c r="BK1577" s="55" t="str">
        <f t="shared" si="338"/>
        <v/>
      </c>
      <c r="BL1577" s="55" t="str">
        <f t="shared" si="338"/>
        <v/>
      </c>
      <c r="BM1577" s="55" t="str">
        <f t="shared" si="338"/>
        <v/>
      </c>
      <c r="BN1577" s="55" t="str">
        <f t="shared" si="338"/>
        <v/>
      </c>
      <c r="BO1577" s="55" t="str">
        <f t="shared" si="338"/>
        <v/>
      </c>
      <c r="BP1577" s="55" t="str">
        <f t="shared" si="338"/>
        <v/>
      </c>
      <c r="BQ1577" s="55" t="str">
        <f t="shared" si="338"/>
        <v/>
      </c>
      <c r="BR1577" s="1" t="str">
        <f t="shared" si="328"/>
        <v>Base</v>
      </c>
      <c r="BS1577" s="1" t="str">
        <f t="shared" si="329"/>
        <v/>
      </c>
      <c r="BT1577" s="3">
        <f t="shared" si="330"/>
        <v>1</v>
      </c>
      <c r="BU1577" s="11">
        <f t="shared" si="331"/>
        <v>-0.94</v>
      </c>
      <c r="BV1577" s="11">
        <f t="shared" si="332"/>
        <v>-0.88</v>
      </c>
      <c r="BW1577" s="11">
        <f t="shared" si="333"/>
        <v>0</v>
      </c>
      <c r="BX1577" s="9">
        <f t="shared" si="334"/>
        <v>-0.94</v>
      </c>
      <c r="BY1577" s="9">
        <f t="shared" si="335"/>
        <v>-0.88</v>
      </c>
      <c r="BZ1577" s="9">
        <f t="shared" si="336"/>
        <v>2</v>
      </c>
    </row>
    <row r="1578" spans="1:78" ht="15.5" x14ac:dyDescent="0.35">
      <c r="A1578"/>
      <c r="B1578"/>
      <c r="C1578"/>
      <c r="D1578"/>
      <c r="E1578"/>
      <c r="F1578"/>
      <c r="G1578"/>
      <c r="H1578"/>
      <c r="I1578"/>
      <c r="J1578"/>
      <c r="K1578"/>
      <c r="L1578"/>
      <c r="M1578"/>
      <c r="N1578"/>
      <c r="O1578"/>
      <c r="P1578"/>
      <c r="Q1578"/>
      <c r="R1578"/>
      <c r="S1578"/>
      <c r="T1578"/>
      <c r="U1578"/>
      <c r="V1578"/>
      <c r="W1578"/>
      <c r="X1578"/>
      <c r="Y1578"/>
      <c r="Z1578"/>
      <c r="AA1578"/>
      <c r="AB1578"/>
      <c r="AC1578"/>
      <c r="AD1578"/>
      <c r="AE1578"/>
      <c r="AF1578"/>
      <c r="AG1578"/>
      <c r="AH1578"/>
      <c r="AI1578"/>
      <c r="AJ1578"/>
      <c r="AK1578"/>
      <c r="AL1578"/>
      <c r="AM1578"/>
      <c r="AN1578"/>
      <c r="AO1578"/>
      <c r="AP1578"/>
      <c r="AQ1578"/>
      <c r="AR1578"/>
      <c r="AS1578"/>
      <c r="AT1578" s="12">
        <f>VLOOKUP($BR1578,Tables!$D$14:$I$27,2,FALSE)*W1578</f>
        <v>0</v>
      </c>
      <c r="AU1578" s="12">
        <f>VLOOKUP($BR1578,Tables!$D$14:$I$24,3,FALSE)</f>
        <v>0</v>
      </c>
      <c r="AV1578" s="12">
        <f>VLOOKUP($BR1578,Tables!$D$14:$I$24,4,FALSE)*W1578</f>
        <v>0</v>
      </c>
      <c r="AW1578" s="12">
        <f>VLOOKUP($BR1578,Tables!$D$14:$I$24,5,FALSE)*W1578</f>
        <v>0</v>
      </c>
      <c r="AX1578">
        <f>IF(ISERROR(VLOOKUP(V1578,Tables!$A$2:$B$27,2,FALSE))=TRUE,0,VLOOKUP(V1578,Tables!$A$2:$B$27,2,FALSE))*VLOOKUP(BR1578,Tables!$D$14:$J$24,7,FALSE)</f>
        <v>0</v>
      </c>
      <c r="AY1578">
        <f>IF(ISERROR(VLOOKUP(BS1578,Tables!$A$2:$B$31,2,FALSE))=TRUE,0,VLOOKUP(BS1578,Tables!$A$2:$B$31,2,FALSE))</f>
        <v>0</v>
      </c>
      <c r="AZ1578" s="12">
        <f>VLOOKUP($BR1578,Tables!$D$14:$K$24,8,FALSE)</f>
        <v>0</v>
      </c>
      <c r="BA1578" s="12">
        <f>IF(OR(BR1578="T150",BR1578="HYBT150"),W1578*Tables!$L$23,0)</f>
        <v>0</v>
      </c>
      <c r="BB1578" s="12">
        <f>IF(OR(BR1578="T200",BR1578="HYBT200"),W1578*Tables!$E$24,0)</f>
        <v>0</v>
      </c>
      <c r="BC1578" s="14">
        <f t="shared" si="327"/>
        <v>0</v>
      </c>
      <c r="BD1578" s="55" t="str">
        <f t="shared" si="338"/>
        <v/>
      </c>
      <c r="BE1578" s="55" t="str">
        <f t="shared" si="338"/>
        <v/>
      </c>
      <c r="BF1578" s="55" t="str">
        <f t="shared" si="338"/>
        <v/>
      </c>
      <c r="BG1578" s="55" t="str">
        <f t="shared" si="338"/>
        <v/>
      </c>
      <c r="BH1578" s="55" t="str">
        <f t="shared" si="338"/>
        <v/>
      </c>
      <c r="BI1578" s="55" t="str">
        <f t="shared" si="338"/>
        <v/>
      </c>
      <c r="BJ1578" s="55" t="str">
        <f t="shared" si="338"/>
        <v/>
      </c>
      <c r="BK1578" s="55" t="str">
        <f t="shared" si="338"/>
        <v/>
      </c>
      <c r="BL1578" s="55" t="str">
        <f t="shared" si="338"/>
        <v/>
      </c>
      <c r="BM1578" s="55" t="str">
        <f t="shared" si="338"/>
        <v/>
      </c>
      <c r="BN1578" s="55" t="str">
        <f t="shared" si="338"/>
        <v/>
      </c>
      <c r="BO1578" s="55" t="str">
        <f t="shared" si="338"/>
        <v/>
      </c>
      <c r="BP1578" s="55" t="str">
        <f t="shared" si="338"/>
        <v/>
      </c>
      <c r="BQ1578" s="55" t="str">
        <f t="shared" si="338"/>
        <v/>
      </c>
      <c r="BR1578" s="1" t="str">
        <f t="shared" si="328"/>
        <v>Base</v>
      </c>
      <c r="BS1578" s="1" t="str">
        <f t="shared" si="329"/>
        <v/>
      </c>
      <c r="BT1578" s="3">
        <f t="shared" si="330"/>
        <v>1</v>
      </c>
      <c r="BU1578" s="11">
        <f t="shared" si="331"/>
        <v>-0.94</v>
      </c>
      <c r="BV1578" s="11">
        <f t="shared" si="332"/>
        <v>-0.88</v>
      </c>
      <c r="BW1578" s="11">
        <f t="shared" si="333"/>
        <v>0</v>
      </c>
      <c r="BX1578" s="9">
        <f t="shared" si="334"/>
        <v>-0.94</v>
      </c>
      <c r="BY1578" s="9">
        <f t="shared" si="335"/>
        <v>-0.88</v>
      </c>
      <c r="BZ1578" s="9">
        <f t="shared" si="336"/>
        <v>2</v>
      </c>
    </row>
    <row r="1579" spans="1:78" ht="15.5" x14ac:dyDescent="0.35">
      <c r="A1579"/>
      <c r="B1579"/>
      <c r="C1579"/>
      <c r="D1579"/>
      <c r="E1579"/>
      <c r="F1579"/>
      <c r="G1579"/>
      <c r="H1579"/>
      <c r="I1579"/>
      <c r="J1579"/>
      <c r="K1579"/>
      <c r="L1579"/>
      <c r="M1579"/>
      <c r="N1579"/>
      <c r="O1579"/>
      <c r="P1579"/>
      <c r="Q1579"/>
      <c r="R1579"/>
      <c r="S1579"/>
      <c r="T1579"/>
      <c r="U1579"/>
      <c r="V1579"/>
      <c r="W1579"/>
      <c r="X1579"/>
      <c r="Y1579"/>
      <c r="Z1579"/>
      <c r="AA1579"/>
      <c r="AB1579"/>
      <c r="AC1579"/>
      <c r="AD1579"/>
      <c r="AE1579"/>
      <c r="AF1579"/>
      <c r="AG1579"/>
      <c r="AH1579"/>
      <c r="AI1579"/>
      <c r="AJ1579"/>
      <c r="AK1579"/>
      <c r="AL1579"/>
      <c r="AM1579"/>
      <c r="AN1579"/>
      <c r="AO1579"/>
      <c r="AP1579"/>
      <c r="AQ1579"/>
      <c r="AR1579"/>
      <c r="AS1579"/>
      <c r="AT1579" s="12">
        <f>VLOOKUP($BR1579,Tables!$D$14:$I$27,2,FALSE)*W1579</f>
        <v>0</v>
      </c>
      <c r="AU1579" s="12">
        <f>VLOOKUP($BR1579,Tables!$D$14:$I$24,3,FALSE)</f>
        <v>0</v>
      </c>
      <c r="AV1579" s="12">
        <f>VLOOKUP($BR1579,Tables!$D$14:$I$24,4,FALSE)*W1579</f>
        <v>0</v>
      </c>
      <c r="AW1579" s="12">
        <f>VLOOKUP($BR1579,Tables!$D$14:$I$24,5,FALSE)*W1579</f>
        <v>0</v>
      </c>
      <c r="AX1579">
        <f>IF(ISERROR(VLOOKUP(V1579,Tables!$A$2:$B$27,2,FALSE))=TRUE,0,VLOOKUP(V1579,Tables!$A$2:$B$27,2,FALSE))*VLOOKUP(BR1579,Tables!$D$14:$J$24,7,FALSE)</f>
        <v>0</v>
      </c>
      <c r="AY1579">
        <f>IF(ISERROR(VLOOKUP(BS1579,Tables!$A$2:$B$31,2,FALSE))=TRUE,0,VLOOKUP(BS1579,Tables!$A$2:$B$31,2,FALSE))</f>
        <v>0</v>
      </c>
      <c r="AZ1579" s="12">
        <f>VLOOKUP($BR1579,Tables!$D$14:$K$24,8,FALSE)</f>
        <v>0</v>
      </c>
      <c r="BA1579" s="12">
        <f>IF(OR(BR1579="T150",BR1579="HYBT150"),W1579*Tables!$L$23,0)</f>
        <v>0</v>
      </c>
      <c r="BB1579" s="12">
        <f>IF(OR(BR1579="T200",BR1579="HYBT200"),W1579*Tables!$E$24,0)</f>
        <v>0</v>
      </c>
      <c r="BC1579" s="14">
        <f t="shared" si="327"/>
        <v>0</v>
      </c>
      <c r="BD1579" s="55" t="str">
        <f t="shared" si="338"/>
        <v/>
      </c>
      <c r="BE1579" s="55" t="str">
        <f t="shared" si="338"/>
        <v/>
      </c>
      <c r="BF1579" s="55" t="str">
        <f t="shared" si="338"/>
        <v/>
      </c>
      <c r="BG1579" s="55" t="str">
        <f t="shared" si="338"/>
        <v/>
      </c>
      <c r="BH1579" s="55" t="str">
        <f t="shared" si="338"/>
        <v/>
      </c>
      <c r="BI1579" s="55" t="str">
        <f t="shared" si="338"/>
        <v/>
      </c>
      <c r="BJ1579" s="55" t="str">
        <f t="shared" ref="BD1579:BQ1597" si="339">IF(ISERROR(SEARCHB(" "&amp;BJ$1&amp;" "," "&amp;$L1579&amp;" "))=TRUE,"",BJ$1)</f>
        <v/>
      </c>
      <c r="BK1579" s="55" t="str">
        <f t="shared" si="339"/>
        <v/>
      </c>
      <c r="BL1579" s="55" t="str">
        <f t="shared" si="339"/>
        <v/>
      </c>
      <c r="BM1579" s="55" t="str">
        <f t="shared" si="339"/>
        <v/>
      </c>
      <c r="BN1579" s="55" t="str">
        <f t="shared" si="339"/>
        <v/>
      </c>
      <c r="BO1579" s="55" t="str">
        <f t="shared" si="339"/>
        <v/>
      </c>
      <c r="BP1579" s="55" t="str">
        <f t="shared" si="339"/>
        <v/>
      </c>
      <c r="BQ1579" s="55" t="str">
        <f t="shared" si="339"/>
        <v/>
      </c>
      <c r="BR1579" s="1" t="str">
        <f t="shared" si="328"/>
        <v>Base</v>
      </c>
      <c r="BS1579" s="1" t="str">
        <f t="shared" si="329"/>
        <v/>
      </c>
      <c r="BT1579" s="3">
        <f t="shared" si="330"/>
        <v>1</v>
      </c>
      <c r="BU1579" s="11">
        <f t="shared" si="331"/>
        <v>-0.94</v>
      </c>
      <c r="BV1579" s="11">
        <f t="shared" si="332"/>
        <v>-0.88</v>
      </c>
      <c r="BW1579" s="11">
        <f t="shared" si="333"/>
        <v>0</v>
      </c>
      <c r="BX1579" s="9">
        <f t="shared" si="334"/>
        <v>-0.94</v>
      </c>
      <c r="BY1579" s="9">
        <f t="shared" si="335"/>
        <v>-0.88</v>
      </c>
      <c r="BZ1579" s="9">
        <f t="shared" si="336"/>
        <v>2</v>
      </c>
    </row>
    <row r="1580" spans="1:78" ht="15.5" x14ac:dyDescent="0.35">
      <c r="A1580"/>
      <c r="B1580"/>
      <c r="C1580"/>
      <c r="D1580"/>
      <c r="E1580"/>
      <c r="F1580"/>
      <c r="G1580"/>
      <c r="H1580"/>
      <c r="I1580"/>
      <c r="J1580"/>
      <c r="K1580"/>
      <c r="L1580"/>
      <c r="M1580"/>
      <c r="N1580"/>
      <c r="O1580"/>
      <c r="P1580"/>
      <c r="Q1580"/>
      <c r="R1580"/>
      <c r="S1580"/>
      <c r="T1580"/>
      <c r="U1580"/>
      <c r="V1580"/>
      <c r="W1580"/>
      <c r="X1580"/>
      <c r="Y1580"/>
      <c r="Z1580"/>
      <c r="AA1580"/>
      <c r="AB1580"/>
      <c r="AC1580"/>
      <c r="AD1580"/>
      <c r="AE1580"/>
      <c r="AF1580"/>
      <c r="AG1580"/>
      <c r="AH1580"/>
      <c r="AI1580"/>
      <c r="AJ1580"/>
      <c r="AK1580"/>
      <c r="AL1580"/>
      <c r="AM1580"/>
      <c r="AN1580"/>
      <c r="AO1580"/>
      <c r="AP1580"/>
      <c r="AQ1580"/>
      <c r="AR1580"/>
      <c r="AS1580"/>
      <c r="AT1580" s="12">
        <f>VLOOKUP($BR1580,Tables!$D$14:$I$27,2,FALSE)*W1580</f>
        <v>0</v>
      </c>
      <c r="AU1580" s="12">
        <f>VLOOKUP($BR1580,Tables!$D$14:$I$24,3,FALSE)</f>
        <v>0</v>
      </c>
      <c r="AV1580" s="12">
        <f>VLOOKUP($BR1580,Tables!$D$14:$I$24,4,FALSE)*W1580</f>
        <v>0</v>
      </c>
      <c r="AW1580" s="12">
        <f>VLOOKUP($BR1580,Tables!$D$14:$I$24,5,FALSE)*W1580</f>
        <v>0</v>
      </c>
      <c r="AX1580">
        <f>IF(ISERROR(VLOOKUP(V1580,Tables!$A$2:$B$27,2,FALSE))=TRUE,0,VLOOKUP(V1580,Tables!$A$2:$B$27,2,FALSE))*VLOOKUP(BR1580,Tables!$D$14:$J$24,7,FALSE)</f>
        <v>0</v>
      </c>
      <c r="AY1580">
        <f>IF(ISERROR(VLOOKUP(BS1580,Tables!$A$2:$B$31,2,FALSE))=TRUE,0,VLOOKUP(BS1580,Tables!$A$2:$B$31,2,FALSE))</f>
        <v>0</v>
      </c>
      <c r="AZ1580" s="12">
        <f>VLOOKUP($BR1580,Tables!$D$14:$K$24,8,FALSE)</f>
        <v>0</v>
      </c>
      <c r="BA1580" s="12">
        <f>IF(OR(BR1580="T150",BR1580="HYBT150"),W1580*Tables!$L$23,0)</f>
        <v>0</v>
      </c>
      <c r="BB1580" s="12">
        <f>IF(OR(BR1580="T200",BR1580="HYBT200"),W1580*Tables!$E$24,0)</f>
        <v>0</v>
      </c>
      <c r="BC1580" s="14">
        <f t="shared" si="327"/>
        <v>0</v>
      </c>
      <c r="BD1580" s="55" t="str">
        <f t="shared" si="339"/>
        <v/>
      </c>
      <c r="BE1580" s="55" t="str">
        <f t="shared" si="339"/>
        <v/>
      </c>
      <c r="BF1580" s="55" t="str">
        <f t="shared" si="339"/>
        <v/>
      </c>
      <c r="BG1580" s="55" t="str">
        <f t="shared" si="339"/>
        <v/>
      </c>
      <c r="BH1580" s="55" t="str">
        <f t="shared" si="339"/>
        <v/>
      </c>
      <c r="BI1580" s="55" t="str">
        <f t="shared" si="339"/>
        <v/>
      </c>
      <c r="BJ1580" s="55" t="str">
        <f t="shared" si="339"/>
        <v/>
      </c>
      <c r="BK1580" s="55" t="str">
        <f t="shared" si="339"/>
        <v/>
      </c>
      <c r="BL1580" s="55" t="str">
        <f t="shared" si="339"/>
        <v/>
      </c>
      <c r="BM1580" s="55" t="str">
        <f t="shared" si="339"/>
        <v/>
      </c>
      <c r="BN1580" s="55" t="str">
        <f t="shared" si="339"/>
        <v/>
      </c>
      <c r="BO1580" s="55" t="str">
        <f t="shared" si="339"/>
        <v/>
      </c>
      <c r="BP1580" s="55" t="str">
        <f t="shared" si="339"/>
        <v/>
      </c>
      <c r="BQ1580" s="55" t="str">
        <f t="shared" si="339"/>
        <v/>
      </c>
      <c r="BR1580" s="1" t="str">
        <f t="shared" si="328"/>
        <v>Base</v>
      </c>
      <c r="BS1580" s="1" t="str">
        <f t="shared" si="329"/>
        <v/>
      </c>
      <c r="BT1580" s="3">
        <f t="shared" si="330"/>
        <v>1</v>
      </c>
      <c r="BU1580" s="11">
        <f t="shared" si="331"/>
        <v>-0.94</v>
      </c>
      <c r="BV1580" s="11">
        <f t="shared" si="332"/>
        <v>-0.88</v>
      </c>
      <c r="BW1580" s="11">
        <f t="shared" si="333"/>
        <v>0</v>
      </c>
      <c r="BX1580" s="9">
        <f t="shared" si="334"/>
        <v>-0.94</v>
      </c>
      <c r="BY1580" s="9">
        <f t="shared" si="335"/>
        <v>-0.88</v>
      </c>
      <c r="BZ1580" s="9">
        <f t="shared" si="336"/>
        <v>2</v>
      </c>
    </row>
    <row r="1581" spans="1:78" ht="15.5" x14ac:dyDescent="0.35">
      <c r="A1581"/>
      <c r="B1581"/>
      <c r="C1581"/>
      <c r="D1581"/>
      <c r="E1581"/>
      <c r="F1581"/>
      <c r="G1581"/>
      <c r="H1581"/>
      <c r="I1581"/>
      <c r="J1581"/>
      <c r="K1581"/>
      <c r="L1581"/>
      <c r="M1581"/>
      <c r="N1581"/>
      <c r="O1581"/>
      <c r="P1581"/>
      <c r="Q1581"/>
      <c r="R1581"/>
      <c r="S1581"/>
      <c r="T1581"/>
      <c r="U1581"/>
      <c r="V1581"/>
      <c r="W1581"/>
      <c r="X1581"/>
      <c r="Y1581"/>
      <c r="Z1581"/>
      <c r="AA1581"/>
      <c r="AB1581"/>
      <c r="AC1581"/>
      <c r="AD1581"/>
      <c r="AE1581"/>
      <c r="AF1581"/>
      <c r="AG1581"/>
      <c r="AH1581"/>
      <c r="AI1581"/>
      <c r="AJ1581"/>
      <c r="AK1581"/>
      <c r="AL1581"/>
      <c r="AM1581"/>
      <c r="AN1581"/>
      <c r="AO1581"/>
      <c r="AP1581"/>
      <c r="AQ1581"/>
      <c r="AR1581"/>
      <c r="AS1581"/>
      <c r="AT1581" s="12">
        <f>VLOOKUP($BR1581,Tables!$D$14:$I$27,2,FALSE)*W1581</f>
        <v>0</v>
      </c>
      <c r="AU1581" s="12">
        <f>VLOOKUP($BR1581,Tables!$D$14:$I$24,3,FALSE)</f>
        <v>0</v>
      </c>
      <c r="AV1581" s="12">
        <f>VLOOKUP($BR1581,Tables!$D$14:$I$24,4,FALSE)*W1581</f>
        <v>0</v>
      </c>
      <c r="AW1581" s="12">
        <f>VLOOKUP($BR1581,Tables!$D$14:$I$24,5,FALSE)*W1581</f>
        <v>0</v>
      </c>
      <c r="AX1581">
        <f>IF(ISERROR(VLOOKUP(V1581,Tables!$A$2:$B$27,2,FALSE))=TRUE,0,VLOOKUP(V1581,Tables!$A$2:$B$27,2,FALSE))*VLOOKUP(BR1581,Tables!$D$14:$J$24,7,FALSE)</f>
        <v>0</v>
      </c>
      <c r="AY1581">
        <f>IF(ISERROR(VLOOKUP(BS1581,Tables!$A$2:$B$31,2,FALSE))=TRUE,0,VLOOKUP(BS1581,Tables!$A$2:$B$31,2,FALSE))</f>
        <v>0</v>
      </c>
      <c r="AZ1581" s="12">
        <f>VLOOKUP($BR1581,Tables!$D$14:$K$24,8,FALSE)</f>
        <v>0</v>
      </c>
      <c r="BA1581" s="12">
        <f>IF(OR(BR1581="T150",BR1581="HYBT150"),W1581*Tables!$L$23,0)</f>
        <v>0</v>
      </c>
      <c r="BB1581" s="12">
        <f>IF(OR(BR1581="T200",BR1581="HYBT200"),W1581*Tables!$E$24,0)</f>
        <v>0</v>
      </c>
      <c r="BC1581" s="14">
        <f t="shared" si="327"/>
        <v>0</v>
      </c>
      <c r="BD1581" s="55" t="str">
        <f t="shared" si="339"/>
        <v/>
      </c>
      <c r="BE1581" s="55" t="str">
        <f t="shared" si="339"/>
        <v/>
      </c>
      <c r="BF1581" s="55" t="str">
        <f t="shared" si="339"/>
        <v/>
      </c>
      <c r="BG1581" s="55" t="str">
        <f t="shared" si="339"/>
        <v/>
      </c>
      <c r="BH1581" s="55" t="str">
        <f t="shared" si="339"/>
        <v/>
      </c>
      <c r="BI1581" s="55" t="str">
        <f t="shared" si="339"/>
        <v/>
      </c>
      <c r="BJ1581" s="55" t="str">
        <f t="shared" si="339"/>
        <v/>
      </c>
      <c r="BK1581" s="55" t="str">
        <f t="shared" si="339"/>
        <v/>
      </c>
      <c r="BL1581" s="55" t="str">
        <f t="shared" si="339"/>
        <v/>
      </c>
      <c r="BM1581" s="55" t="str">
        <f t="shared" si="339"/>
        <v/>
      </c>
      <c r="BN1581" s="55" t="str">
        <f t="shared" si="339"/>
        <v/>
      </c>
      <c r="BO1581" s="55" t="str">
        <f t="shared" si="339"/>
        <v/>
      </c>
      <c r="BP1581" s="55" t="str">
        <f t="shared" si="339"/>
        <v/>
      </c>
      <c r="BQ1581" s="55" t="str">
        <f t="shared" si="339"/>
        <v/>
      </c>
      <c r="BR1581" s="1" t="str">
        <f t="shared" si="328"/>
        <v>Base</v>
      </c>
      <c r="BS1581" s="1" t="str">
        <f t="shared" si="329"/>
        <v/>
      </c>
      <c r="BT1581" s="3">
        <f t="shared" si="330"/>
        <v>1</v>
      </c>
      <c r="BU1581" s="11">
        <f t="shared" si="331"/>
        <v>-0.94</v>
      </c>
      <c r="BV1581" s="11">
        <f t="shared" si="332"/>
        <v>-0.88</v>
      </c>
      <c r="BW1581" s="11">
        <f t="shared" si="333"/>
        <v>0</v>
      </c>
      <c r="BX1581" s="9">
        <f t="shared" si="334"/>
        <v>-0.94</v>
      </c>
      <c r="BY1581" s="9">
        <f t="shared" si="335"/>
        <v>-0.88</v>
      </c>
      <c r="BZ1581" s="9">
        <f t="shared" si="336"/>
        <v>2</v>
      </c>
    </row>
    <row r="1582" spans="1:78" ht="15.5" x14ac:dyDescent="0.35">
      <c r="A1582"/>
      <c r="B1582"/>
      <c r="C1582"/>
      <c r="D1582"/>
      <c r="E1582"/>
      <c r="F1582"/>
      <c r="G1582"/>
      <c r="H1582"/>
      <c r="I1582"/>
      <c r="J1582"/>
      <c r="K1582"/>
      <c r="L1582"/>
      <c r="M1582"/>
      <c r="N1582"/>
      <c r="O1582"/>
      <c r="P1582"/>
      <c r="Q1582"/>
      <c r="R1582"/>
      <c r="S1582"/>
      <c r="T1582"/>
      <c r="U1582"/>
      <c r="V1582"/>
      <c r="W1582"/>
      <c r="X1582"/>
      <c r="Y1582"/>
      <c r="Z1582"/>
      <c r="AA1582"/>
      <c r="AB1582"/>
      <c r="AC1582"/>
      <c r="AD1582"/>
      <c r="AE1582"/>
      <c r="AF1582"/>
      <c r="AG1582"/>
      <c r="AH1582"/>
      <c r="AI1582"/>
      <c r="AJ1582"/>
      <c r="AK1582"/>
      <c r="AL1582"/>
      <c r="AM1582"/>
      <c r="AN1582"/>
      <c r="AO1582"/>
      <c r="AP1582"/>
      <c r="AQ1582"/>
      <c r="AR1582"/>
      <c r="AS1582"/>
      <c r="AT1582" s="12">
        <f>VLOOKUP($BR1582,Tables!$D$14:$I$27,2,FALSE)*W1582</f>
        <v>0</v>
      </c>
      <c r="AU1582" s="12">
        <f>VLOOKUP($BR1582,Tables!$D$14:$I$24,3,FALSE)</f>
        <v>0</v>
      </c>
      <c r="AV1582" s="12">
        <f>VLOOKUP($BR1582,Tables!$D$14:$I$24,4,FALSE)*W1582</f>
        <v>0</v>
      </c>
      <c r="AW1582" s="12">
        <f>VLOOKUP($BR1582,Tables!$D$14:$I$24,5,FALSE)*W1582</f>
        <v>0</v>
      </c>
      <c r="AX1582">
        <f>IF(ISERROR(VLOOKUP(V1582,Tables!$A$2:$B$27,2,FALSE))=TRUE,0,VLOOKUP(V1582,Tables!$A$2:$B$27,2,FALSE))*VLOOKUP(BR1582,Tables!$D$14:$J$24,7,FALSE)</f>
        <v>0</v>
      </c>
      <c r="AY1582">
        <f>IF(ISERROR(VLOOKUP(BS1582,Tables!$A$2:$B$31,2,FALSE))=TRUE,0,VLOOKUP(BS1582,Tables!$A$2:$B$31,2,FALSE))</f>
        <v>0</v>
      </c>
      <c r="AZ1582" s="12">
        <f>VLOOKUP($BR1582,Tables!$D$14:$K$24,8,FALSE)</f>
        <v>0</v>
      </c>
      <c r="BA1582" s="12">
        <f>IF(OR(BR1582="T150",BR1582="HYBT150"),W1582*Tables!$L$23,0)</f>
        <v>0</v>
      </c>
      <c r="BB1582" s="12">
        <f>IF(OR(BR1582="T200",BR1582="HYBT200"),W1582*Tables!$E$24,0)</f>
        <v>0</v>
      </c>
      <c r="BC1582" s="14">
        <f t="shared" si="327"/>
        <v>0</v>
      </c>
      <c r="BD1582" s="55" t="str">
        <f t="shared" si="339"/>
        <v/>
      </c>
      <c r="BE1582" s="55" t="str">
        <f t="shared" si="339"/>
        <v/>
      </c>
      <c r="BF1582" s="55" t="str">
        <f t="shared" si="339"/>
        <v/>
      </c>
      <c r="BG1582" s="55" t="str">
        <f t="shared" si="339"/>
        <v/>
      </c>
      <c r="BH1582" s="55" t="str">
        <f t="shared" si="339"/>
        <v/>
      </c>
      <c r="BI1582" s="55" t="str">
        <f t="shared" si="339"/>
        <v/>
      </c>
      <c r="BJ1582" s="55" t="str">
        <f t="shared" si="339"/>
        <v/>
      </c>
      <c r="BK1582" s="55" t="str">
        <f t="shared" si="339"/>
        <v/>
      </c>
      <c r="BL1582" s="55" t="str">
        <f t="shared" si="339"/>
        <v/>
      </c>
      <c r="BM1582" s="55" t="str">
        <f t="shared" si="339"/>
        <v/>
      </c>
      <c r="BN1582" s="55" t="str">
        <f t="shared" si="339"/>
        <v/>
      </c>
      <c r="BO1582" s="55" t="str">
        <f t="shared" si="339"/>
        <v/>
      </c>
      <c r="BP1582" s="55" t="str">
        <f t="shared" si="339"/>
        <v/>
      </c>
      <c r="BQ1582" s="55" t="str">
        <f t="shared" si="339"/>
        <v/>
      </c>
      <c r="BR1582" s="1" t="str">
        <f t="shared" si="328"/>
        <v>Base</v>
      </c>
      <c r="BS1582" s="1" t="str">
        <f t="shared" si="329"/>
        <v/>
      </c>
      <c r="BT1582" s="3">
        <f t="shared" si="330"/>
        <v>1</v>
      </c>
      <c r="BU1582" s="11">
        <f t="shared" si="331"/>
        <v>-0.94</v>
      </c>
      <c r="BV1582" s="11">
        <f t="shared" si="332"/>
        <v>-0.88</v>
      </c>
      <c r="BW1582" s="11">
        <f t="shared" si="333"/>
        <v>0</v>
      </c>
      <c r="BX1582" s="9">
        <f t="shared" si="334"/>
        <v>-0.94</v>
      </c>
      <c r="BY1582" s="9">
        <f t="shared" si="335"/>
        <v>-0.88</v>
      </c>
      <c r="BZ1582" s="9">
        <f t="shared" si="336"/>
        <v>2</v>
      </c>
    </row>
    <row r="1583" spans="1:78" ht="15.5" x14ac:dyDescent="0.35">
      <c r="A1583"/>
      <c r="B1583"/>
      <c r="C1583"/>
      <c r="D1583"/>
      <c r="E1583"/>
      <c r="F1583"/>
      <c r="G1583"/>
      <c r="H1583"/>
      <c r="I1583"/>
      <c r="J1583"/>
      <c r="K1583"/>
      <c r="L1583"/>
      <c r="M1583"/>
      <c r="N1583"/>
      <c r="O1583"/>
      <c r="P1583"/>
      <c r="Q1583"/>
      <c r="R1583"/>
      <c r="S1583"/>
      <c r="T1583"/>
      <c r="U1583"/>
      <c r="V1583"/>
      <c r="W1583"/>
      <c r="X1583"/>
      <c r="Y1583"/>
      <c r="Z1583"/>
      <c r="AA1583"/>
      <c r="AB1583"/>
      <c r="AC1583"/>
      <c r="AD1583"/>
      <c r="AE1583"/>
      <c r="AF1583"/>
      <c r="AG1583"/>
      <c r="AH1583"/>
      <c r="AI1583"/>
      <c r="AJ1583"/>
      <c r="AK1583"/>
      <c r="AL1583"/>
      <c r="AM1583"/>
      <c r="AN1583"/>
      <c r="AO1583"/>
      <c r="AP1583"/>
      <c r="AQ1583"/>
      <c r="AR1583"/>
      <c r="AS1583"/>
      <c r="AT1583" s="12">
        <f>VLOOKUP($BR1583,Tables!$D$14:$I$27,2,FALSE)*W1583</f>
        <v>0</v>
      </c>
      <c r="AU1583" s="12">
        <f>VLOOKUP($BR1583,Tables!$D$14:$I$24,3,FALSE)</f>
        <v>0</v>
      </c>
      <c r="AV1583" s="12">
        <f>VLOOKUP($BR1583,Tables!$D$14:$I$24,4,FALSE)*W1583</f>
        <v>0</v>
      </c>
      <c r="AW1583" s="12">
        <f>VLOOKUP($BR1583,Tables!$D$14:$I$24,5,FALSE)*W1583</f>
        <v>0</v>
      </c>
      <c r="AX1583">
        <f>IF(ISERROR(VLOOKUP(V1583,Tables!$A$2:$B$27,2,FALSE))=TRUE,0,VLOOKUP(V1583,Tables!$A$2:$B$27,2,FALSE))*VLOOKUP(BR1583,Tables!$D$14:$J$24,7,FALSE)</f>
        <v>0</v>
      </c>
      <c r="AY1583">
        <f>IF(ISERROR(VLOOKUP(BS1583,Tables!$A$2:$B$31,2,FALSE))=TRUE,0,VLOOKUP(BS1583,Tables!$A$2:$B$31,2,FALSE))</f>
        <v>0</v>
      </c>
      <c r="AZ1583" s="12">
        <f>VLOOKUP($BR1583,Tables!$D$14:$K$24,8,FALSE)</f>
        <v>0</v>
      </c>
      <c r="BA1583" s="12">
        <f>IF(OR(BR1583="T150",BR1583="HYBT150"),W1583*Tables!$L$23,0)</f>
        <v>0</v>
      </c>
      <c r="BB1583" s="12">
        <f>IF(OR(BR1583="T200",BR1583="HYBT200"),W1583*Tables!$E$24,0)</f>
        <v>0</v>
      </c>
      <c r="BC1583" s="14">
        <f t="shared" si="327"/>
        <v>0</v>
      </c>
      <c r="BD1583" s="55" t="str">
        <f t="shared" si="339"/>
        <v/>
      </c>
      <c r="BE1583" s="55" t="str">
        <f t="shared" si="339"/>
        <v/>
      </c>
      <c r="BF1583" s="55" t="str">
        <f t="shared" si="339"/>
        <v/>
      </c>
      <c r="BG1583" s="55" t="str">
        <f t="shared" si="339"/>
        <v/>
      </c>
      <c r="BH1583" s="55" t="str">
        <f t="shared" si="339"/>
        <v/>
      </c>
      <c r="BI1583" s="55" t="str">
        <f t="shared" si="339"/>
        <v/>
      </c>
      <c r="BJ1583" s="55" t="str">
        <f t="shared" si="339"/>
        <v/>
      </c>
      <c r="BK1583" s="55" t="str">
        <f t="shared" si="339"/>
        <v/>
      </c>
      <c r="BL1583" s="55" t="str">
        <f t="shared" si="339"/>
        <v/>
      </c>
      <c r="BM1583" s="55" t="str">
        <f t="shared" si="339"/>
        <v/>
      </c>
      <c r="BN1583" s="55" t="str">
        <f t="shared" si="339"/>
        <v/>
      </c>
      <c r="BO1583" s="55" t="str">
        <f t="shared" si="339"/>
        <v/>
      </c>
      <c r="BP1583" s="55" t="str">
        <f t="shared" si="339"/>
        <v/>
      </c>
      <c r="BQ1583" s="55" t="str">
        <f t="shared" si="339"/>
        <v/>
      </c>
      <c r="BR1583" s="1" t="str">
        <f t="shared" si="328"/>
        <v>Base</v>
      </c>
      <c r="BS1583" s="1" t="str">
        <f t="shared" si="329"/>
        <v/>
      </c>
      <c r="BT1583" s="3">
        <f t="shared" si="330"/>
        <v>1</v>
      </c>
      <c r="BU1583" s="11">
        <f t="shared" si="331"/>
        <v>-0.94</v>
      </c>
      <c r="BV1583" s="11">
        <f t="shared" si="332"/>
        <v>-0.88</v>
      </c>
      <c r="BW1583" s="11">
        <f t="shared" si="333"/>
        <v>0</v>
      </c>
      <c r="BX1583" s="9">
        <f t="shared" si="334"/>
        <v>-0.94</v>
      </c>
      <c r="BY1583" s="9">
        <f t="shared" si="335"/>
        <v>-0.88</v>
      </c>
      <c r="BZ1583" s="9">
        <f t="shared" si="336"/>
        <v>2</v>
      </c>
    </row>
    <row r="1584" spans="1:78" ht="15.5" x14ac:dyDescent="0.35">
      <c r="A1584"/>
      <c r="B1584"/>
      <c r="C1584"/>
      <c r="D1584"/>
      <c r="E1584"/>
      <c r="F1584"/>
      <c r="G1584"/>
      <c r="H1584"/>
      <c r="I1584"/>
      <c r="J1584"/>
      <c r="K1584"/>
      <c r="L1584"/>
      <c r="M1584"/>
      <c r="N1584"/>
      <c r="O1584"/>
      <c r="P1584"/>
      <c r="Q1584"/>
      <c r="R1584"/>
      <c r="S1584"/>
      <c r="T1584"/>
      <c r="U1584"/>
      <c r="V1584"/>
      <c r="W1584"/>
      <c r="X1584"/>
      <c r="Y1584"/>
      <c r="Z1584"/>
      <c r="AA1584"/>
      <c r="AB1584"/>
      <c r="AC1584"/>
      <c r="AD1584"/>
      <c r="AE1584"/>
      <c r="AF1584"/>
      <c r="AG1584"/>
      <c r="AH1584"/>
      <c r="AI1584"/>
      <c r="AJ1584"/>
      <c r="AK1584"/>
      <c r="AL1584"/>
      <c r="AM1584"/>
      <c r="AN1584"/>
      <c r="AO1584"/>
      <c r="AP1584"/>
      <c r="AQ1584"/>
      <c r="AR1584"/>
      <c r="AS1584"/>
      <c r="AT1584" s="12">
        <f>VLOOKUP($BR1584,Tables!$D$14:$I$27,2,FALSE)*W1584</f>
        <v>0</v>
      </c>
      <c r="AU1584" s="12">
        <f>VLOOKUP($BR1584,Tables!$D$14:$I$24,3,FALSE)</f>
        <v>0</v>
      </c>
      <c r="AV1584" s="12">
        <f>VLOOKUP($BR1584,Tables!$D$14:$I$24,4,FALSE)*W1584</f>
        <v>0</v>
      </c>
      <c r="AW1584" s="12">
        <f>VLOOKUP($BR1584,Tables!$D$14:$I$24,5,FALSE)*W1584</f>
        <v>0</v>
      </c>
      <c r="AX1584">
        <f>IF(ISERROR(VLOOKUP(V1584,Tables!$A$2:$B$27,2,FALSE))=TRUE,0,VLOOKUP(V1584,Tables!$A$2:$B$27,2,FALSE))*VLOOKUP(BR1584,Tables!$D$14:$J$24,7,FALSE)</f>
        <v>0</v>
      </c>
      <c r="AY1584">
        <f>IF(ISERROR(VLOOKUP(BS1584,Tables!$A$2:$B$31,2,FALSE))=TRUE,0,VLOOKUP(BS1584,Tables!$A$2:$B$31,2,FALSE))</f>
        <v>0</v>
      </c>
      <c r="AZ1584" s="12">
        <f>VLOOKUP($BR1584,Tables!$D$14:$K$24,8,FALSE)</f>
        <v>0</v>
      </c>
      <c r="BA1584" s="12">
        <f>IF(OR(BR1584="T150",BR1584="HYBT150"),W1584*Tables!$L$23,0)</f>
        <v>0</v>
      </c>
      <c r="BB1584" s="12">
        <f>IF(OR(BR1584="T200",BR1584="HYBT200"),W1584*Tables!$E$24,0)</f>
        <v>0</v>
      </c>
      <c r="BC1584" s="14">
        <f t="shared" si="327"/>
        <v>0</v>
      </c>
      <c r="BD1584" s="55" t="str">
        <f t="shared" si="339"/>
        <v/>
      </c>
      <c r="BE1584" s="55" t="str">
        <f t="shared" si="339"/>
        <v/>
      </c>
      <c r="BF1584" s="55" t="str">
        <f t="shared" si="339"/>
        <v/>
      </c>
      <c r="BG1584" s="55" t="str">
        <f t="shared" si="339"/>
        <v/>
      </c>
      <c r="BH1584" s="55" t="str">
        <f t="shared" si="339"/>
        <v/>
      </c>
      <c r="BI1584" s="55" t="str">
        <f t="shared" si="339"/>
        <v/>
      </c>
      <c r="BJ1584" s="55" t="str">
        <f t="shared" si="339"/>
        <v/>
      </c>
      <c r="BK1584" s="55" t="str">
        <f t="shared" si="339"/>
        <v/>
      </c>
      <c r="BL1584" s="55" t="str">
        <f t="shared" si="339"/>
        <v/>
      </c>
      <c r="BM1584" s="55" t="str">
        <f t="shared" si="339"/>
        <v/>
      </c>
      <c r="BN1584" s="55" t="str">
        <f t="shared" si="339"/>
        <v/>
      </c>
      <c r="BO1584" s="55" t="str">
        <f t="shared" si="339"/>
        <v/>
      </c>
      <c r="BP1584" s="55" t="str">
        <f t="shared" si="339"/>
        <v/>
      </c>
      <c r="BQ1584" s="55" t="str">
        <f t="shared" si="339"/>
        <v/>
      </c>
      <c r="BR1584" s="1" t="str">
        <f t="shared" si="328"/>
        <v>Base</v>
      </c>
      <c r="BS1584" s="1" t="str">
        <f t="shared" si="329"/>
        <v/>
      </c>
      <c r="BT1584" s="3">
        <f t="shared" si="330"/>
        <v>1</v>
      </c>
      <c r="BU1584" s="11">
        <f t="shared" si="331"/>
        <v>-0.94</v>
      </c>
      <c r="BV1584" s="11">
        <f t="shared" si="332"/>
        <v>-0.88</v>
      </c>
      <c r="BW1584" s="11">
        <f t="shared" si="333"/>
        <v>0</v>
      </c>
      <c r="BX1584" s="9">
        <f t="shared" si="334"/>
        <v>-0.94</v>
      </c>
      <c r="BY1584" s="9">
        <f t="shared" si="335"/>
        <v>-0.88</v>
      </c>
      <c r="BZ1584" s="9">
        <f t="shared" si="336"/>
        <v>2</v>
      </c>
    </row>
    <row r="1585" spans="1:78" ht="15.5" x14ac:dyDescent="0.35">
      <c r="A1585"/>
      <c r="B1585"/>
      <c r="C1585"/>
      <c r="D1585"/>
      <c r="E1585"/>
      <c r="F1585"/>
      <c r="G1585"/>
      <c r="H1585"/>
      <c r="I1585"/>
      <c r="J1585"/>
      <c r="K1585"/>
      <c r="L1585"/>
      <c r="M1585"/>
      <c r="N1585"/>
      <c r="O1585"/>
      <c r="P1585"/>
      <c r="Q1585"/>
      <c r="R1585"/>
      <c r="S1585"/>
      <c r="T1585"/>
      <c r="U1585"/>
      <c r="V1585"/>
      <c r="W1585"/>
      <c r="X1585"/>
      <c r="Y1585"/>
      <c r="Z1585"/>
      <c r="AA1585"/>
      <c r="AB1585"/>
      <c r="AC1585"/>
      <c r="AD1585"/>
      <c r="AE1585"/>
      <c r="AF1585"/>
      <c r="AG1585"/>
      <c r="AH1585"/>
      <c r="AI1585"/>
      <c r="AJ1585"/>
      <c r="AK1585"/>
      <c r="AL1585"/>
      <c r="AM1585"/>
      <c r="AN1585"/>
      <c r="AO1585"/>
      <c r="AP1585"/>
      <c r="AQ1585"/>
      <c r="AR1585"/>
      <c r="AS1585"/>
      <c r="AT1585" s="12">
        <f>VLOOKUP($BR1585,Tables!$D$14:$I$27,2,FALSE)*W1585</f>
        <v>0</v>
      </c>
      <c r="AU1585" s="12">
        <f>VLOOKUP($BR1585,Tables!$D$14:$I$24,3,FALSE)</f>
        <v>0</v>
      </c>
      <c r="AV1585" s="12">
        <f>VLOOKUP($BR1585,Tables!$D$14:$I$24,4,FALSE)*W1585</f>
        <v>0</v>
      </c>
      <c r="AW1585" s="12">
        <f>VLOOKUP($BR1585,Tables!$D$14:$I$24,5,FALSE)*W1585</f>
        <v>0</v>
      </c>
      <c r="AX1585">
        <f>IF(ISERROR(VLOOKUP(V1585,Tables!$A$2:$B$27,2,FALSE))=TRUE,0,VLOOKUP(V1585,Tables!$A$2:$B$27,2,FALSE))*VLOOKUP(BR1585,Tables!$D$14:$J$24,7,FALSE)</f>
        <v>0</v>
      </c>
      <c r="AY1585">
        <f>IF(ISERROR(VLOOKUP(BS1585,Tables!$A$2:$B$31,2,FALSE))=TRUE,0,VLOOKUP(BS1585,Tables!$A$2:$B$31,2,FALSE))</f>
        <v>0</v>
      </c>
      <c r="AZ1585" s="12">
        <f>VLOOKUP($BR1585,Tables!$D$14:$K$24,8,FALSE)</f>
        <v>0</v>
      </c>
      <c r="BA1585" s="12">
        <f>IF(OR(BR1585="T150",BR1585="HYBT150"),W1585*Tables!$L$23,0)</f>
        <v>0</v>
      </c>
      <c r="BB1585" s="12">
        <f>IF(OR(BR1585="T200",BR1585="HYBT200"),W1585*Tables!$E$24,0)</f>
        <v>0</v>
      </c>
      <c r="BC1585" s="14">
        <f t="shared" si="327"/>
        <v>0</v>
      </c>
      <c r="BD1585" s="55" t="str">
        <f t="shared" si="339"/>
        <v/>
      </c>
      <c r="BE1585" s="55" t="str">
        <f t="shared" si="339"/>
        <v/>
      </c>
      <c r="BF1585" s="55" t="str">
        <f t="shared" si="339"/>
        <v/>
      </c>
      <c r="BG1585" s="55" t="str">
        <f t="shared" si="339"/>
        <v/>
      </c>
      <c r="BH1585" s="55" t="str">
        <f t="shared" si="339"/>
        <v/>
      </c>
      <c r="BI1585" s="55" t="str">
        <f t="shared" si="339"/>
        <v/>
      </c>
      <c r="BJ1585" s="55" t="str">
        <f t="shared" si="339"/>
        <v/>
      </c>
      <c r="BK1585" s="55" t="str">
        <f t="shared" si="339"/>
        <v/>
      </c>
      <c r="BL1585" s="55" t="str">
        <f t="shared" si="339"/>
        <v/>
      </c>
      <c r="BM1585" s="55" t="str">
        <f t="shared" si="339"/>
        <v/>
      </c>
      <c r="BN1585" s="55" t="str">
        <f t="shared" si="339"/>
        <v/>
      </c>
      <c r="BO1585" s="55" t="str">
        <f t="shared" si="339"/>
        <v/>
      </c>
      <c r="BP1585" s="55" t="str">
        <f t="shared" si="339"/>
        <v/>
      </c>
      <c r="BQ1585" s="55" t="str">
        <f t="shared" si="339"/>
        <v/>
      </c>
      <c r="BR1585" s="1" t="str">
        <f t="shared" si="328"/>
        <v>Base</v>
      </c>
      <c r="BS1585" s="1" t="str">
        <f t="shared" si="329"/>
        <v/>
      </c>
      <c r="BT1585" s="3">
        <f t="shared" si="330"/>
        <v>1</v>
      </c>
      <c r="BU1585" s="11">
        <f t="shared" si="331"/>
        <v>-0.94</v>
      </c>
      <c r="BV1585" s="11">
        <f t="shared" si="332"/>
        <v>-0.88</v>
      </c>
      <c r="BW1585" s="11">
        <f t="shared" si="333"/>
        <v>0</v>
      </c>
      <c r="BX1585" s="9">
        <f t="shared" si="334"/>
        <v>-0.94</v>
      </c>
      <c r="BY1585" s="9">
        <f t="shared" si="335"/>
        <v>-0.88</v>
      </c>
      <c r="BZ1585" s="9">
        <f t="shared" si="336"/>
        <v>2</v>
      </c>
    </row>
    <row r="1586" spans="1:78" ht="15.5" x14ac:dyDescent="0.35">
      <c r="A1586"/>
      <c r="B1586"/>
      <c r="C1586"/>
      <c r="D1586"/>
      <c r="E1586"/>
      <c r="F1586"/>
      <c r="G1586"/>
      <c r="H1586"/>
      <c r="I1586"/>
      <c r="J1586"/>
      <c r="K1586"/>
      <c r="L1586"/>
      <c r="M1586"/>
      <c r="N1586"/>
      <c r="O1586"/>
      <c r="P1586"/>
      <c r="Q1586"/>
      <c r="R1586"/>
      <c r="S1586"/>
      <c r="T1586"/>
      <c r="U1586"/>
      <c r="V1586"/>
      <c r="W1586"/>
      <c r="X1586"/>
      <c r="Y1586"/>
      <c r="Z1586"/>
      <c r="AA1586"/>
      <c r="AB1586"/>
      <c r="AC1586"/>
      <c r="AD1586"/>
      <c r="AE1586"/>
      <c r="AF1586"/>
      <c r="AG1586"/>
      <c r="AH1586"/>
      <c r="AI1586"/>
      <c r="AJ1586"/>
      <c r="AK1586"/>
      <c r="AL1586"/>
      <c r="AM1586"/>
      <c r="AN1586"/>
      <c r="AO1586"/>
      <c r="AP1586"/>
      <c r="AQ1586"/>
      <c r="AR1586"/>
      <c r="AS1586"/>
      <c r="AT1586" s="12">
        <f>VLOOKUP($BR1586,Tables!$D$14:$I$27,2,FALSE)*W1586</f>
        <v>0</v>
      </c>
      <c r="AU1586" s="12">
        <f>VLOOKUP($BR1586,Tables!$D$14:$I$24,3,FALSE)</f>
        <v>0</v>
      </c>
      <c r="AV1586" s="12">
        <f>VLOOKUP($BR1586,Tables!$D$14:$I$24,4,FALSE)*W1586</f>
        <v>0</v>
      </c>
      <c r="AW1586" s="12">
        <f>VLOOKUP($BR1586,Tables!$D$14:$I$24,5,FALSE)*W1586</f>
        <v>0</v>
      </c>
      <c r="AX1586">
        <f>IF(ISERROR(VLOOKUP(V1586,Tables!$A$2:$B$27,2,FALSE))=TRUE,0,VLOOKUP(V1586,Tables!$A$2:$B$27,2,FALSE))*VLOOKUP(BR1586,Tables!$D$14:$J$24,7,FALSE)</f>
        <v>0</v>
      </c>
      <c r="AY1586">
        <f>IF(ISERROR(VLOOKUP(BS1586,Tables!$A$2:$B$31,2,FALSE))=TRUE,0,VLOOKUP(BS1586,Tables!$A$2:$B$31,2,FALSE))</f>
        <v>0</v>
      </c>
      <c r="AZ1586" s="12">
        <f>VLOOKUP($BR1586,Tables!$D$14:$K$24,8,FALSE)</f>
        <v>0</v>
      </c>
      <c r="BA1586" s="12">
        <f>IF(OR(BR1586="T150",BR1586="HYBT150"),W1586*Tables!$L$23,0)</f>
        <v>0</v>
      </c>
      <c r="BB1586" s="12">
        <f>IF(OR(BR1586="T200",BR1586="HYBT200"),W1586*Tables!$E$24,0)</f>
        <v>0</v>
      </c>
      <c r="BC1586" s="14">
        <f t="shared" si="327"/>
        <v>0</v>
      </c>
      <c r="BD1586" s="55" t="str">
        <f t="shared" si="339"/>
        <v/>
      </c>
      <c r="BE1586" s="55" t="str">
        <f t="shared" si="339"/>
        <v/>
      </c>
      <c r="BF1586" s="55" t="str">
        <f t="shared" si="339"/>
        <v/>
      </c>
      <c r="BG1586" s="55" t="str">
        <f t="shared" si="339"/>
        <v/>
      </c>
      <c r="BH1586" s="55" t="str">
        <f t="shared" si="339"/>
        <v/>
      </c>
      <c r="BI1586" s="55" t="str">
        <f t="shared" si="339"/>
        <v/>
      </c>
      <c r="BJ1586" s="55" t="str">
        <f t="shared" si="339"/>
        <v/>
      </c>
      <c r="BK1586" s="55" t="str">
        <f t="shared" si="339"/>
        <v/>
      </c>
      <c r="BL1586" s="55" t="str">
        <f t="shared" si="339"/>
        <v/>
      </c>
      <c r="BM1586" s="55" t="str">
        <f t="shared" si="339"/>
        <v/>
      </c>
      <c r="BN1586" s="55" t="str">
        <f t="shared" si="339"/>
        <v/>
      </c>
      <c r="BO1586" s="55" t="str">
        <f t="shared" si="339"/>
        <v/>
      </c>
      <c r="BP1586" s="55" t="str">
        <f t="shared" si="339"/>
        <v/>
      </c>
      <c r="BQ1586" s="55" t="str">
        <f t="shared" si="339"/>
        <v/>
      </c>
      <c r="BR1586" s="1" t="str">
        <f t="shared" si="328"/>
        <v>Base</v>
      </c>
      <c r="BS1586" s="1" t="str">
        <f t="shared" si="329"/>
        <v/>
      </c>
      <c r="BT1586" s="3">
        <f t="shared" si="330"/>
        <v>1</v>
      </c>
      <c r="BU1586" s="11">
        <f t="shared" si="331"/>
        <v>-0.94</v>
      </c>
      <c r="BV1586" s="11">
        <f t="shared" si="332"/>
        <v>-0.88</v>
      </c>
      <c r="BW1586" s="11">
        <f t="shared" si="333"/>
        <v>0</v>
      </c>
      <c r="BX1586" s="9">
        <f t="shared" si="334"/>
        <v>-0.94</v>
      </c>
      <c r="BY1586" s="9">
        <f t="shared" si="335"/>
        <v>-0.88</v>
      </c>
      <c r="BZ1586" s="9">
        <f t="shared" si="336"/>
        <v>2</v>
      </c>
    </row>
    <row r="1587" spans="1:78" ht="15.5" x14ac:dyDescent="0.35">
      <c r="A1587"/>
      <c r="B1587"/>
      <c r="C1587"/>
      <c r="D1587"/>
      <c r="E1587"/>
      <c r="F1587"/>
      <c r="G1587"/>
      <c r="H1587"/>
      <c r="I1587"/>
      <c r="J1587"/>
      <c r="K1587"/>
      <c r="L1587"/>
      <c r="M1587"/>
      <c r="N1587"/>
      <c r="O1587"/>
      <c r="P1587"/>
      <c r="Q1587"/>
      <c r="R1587"/>
      <c r="S1587"/>
      <c r="T1587"/>
      <c r="U1587"/>
      <c r="V1587"/>
      <c r="W1587"/>
      <c r="X1587"/>
      <c r="Y1587"/>
      <c r="Z1587"/>
      <c r="AA1587"/>
      <c r="AB1587"/>
      <c r="AC1587"/>
      <c r="AD1587"/>
      <c r="AE1587"/>
      <c r="AF1587"/>
      <c r="AG1587"/>
      <c r="AH1587"/>
      <c r="AI1587"/>
      <c r="AJ1587"/>
      <c r="AK1587"/>
      <c r="AL1587"/>
      <c r="AM1587"/>
      <c r="AN1587"/>
      <c r="AO1587"/>
      <c r="AP1587"/>
      <c r="AQ1587"/>
      <c r="AR1587"/>
      <c r="AS1587"/>
      <c r="AT1587" s="12">
        <f>VLOOKUP($BR1587,Tables!$D$14:$I$27,2,FALSE)*W1587</f>
        <v>0</v>
      </c>
      <c r="AU1587" s="12">
        <f>VLOOKUP($BR1587,Tables!$D$14:$I$24,3,FALSE)</f>
        <v>0</v>
      </c>
      <c r="AV1587" s="12">
        <f>VLOOKUP($BR1587,Tables!$D$14:$I$24,4,FALSE)*W1587</f>
        <v>0</v>
      </c>
      <c r="AW1587" s="12">
        <f>VLOOKUP($BR1587,Tables!$D$14:$I$24,5,FALSE)*W1587</f>
        <v>0</v>
      </c>
      <c r="AX1587">
        <f>IF(ISERROR(VLOOKUP(V1587,Tables!$A$2:$B$27,2,FALSE))=TRUE,0,VLOOKUP(V1587,Tables!$A$2:$B$27,2,FALSE))*VLOOKUP(BR1587,Tables!$D$14:$J$24,7,FALSE)</f>
        <v>0</v>
      </c>
      <c r="AY1587">
        <f>IF(ISERROR(VLOOKUP(BS1587,Tables!$A$2:$B$31,2,FALSE))=TRUE,0,VLOOKUP(BS1587,Tables!$A$2:$B$31,2,FALSE))</f>
        <v>0</v>
      </c>
      <c r="AZ1587" s="12">
        <f>VLOOKUP($BR1587,Tables!$D$14:$K$24,8,FALSE)</f>
        <v>0</v>
      </c>
      <c r="BA1587" s="12">
        <f>IF(OR(BR1587="T150",BR1587="HYBT150"),W1587*Tables!$L$23,0)</f>
        <v>0</v>
      </c>
      <c r="BB1587" s="12">
        <f>IF(OR(BR1587="T200",BR1587="HYBT200"),W1587*Tables!$E$24,0)</f>
        <v>0</v>
      </c>
      <c r="BC1587" s="14">
        <f t="shared" si="327"/>
        <v>0</v>
      </c>
      <c r="BD1587" s="55" t="str">
        <f t="shared" si="339"/>
        <v/>
      </c>
      <c r="BE1587" s="55" t="str">
        <f t="shared" si="339"/>
        <v/>
      </c>
      <c r="BF1587" s="55" t="str">
        <f t="shared" si="339"/>
        <v/>
      </c>
      <c r="BG1587" s="55" t="str">
        <f t="shared" si="339"/>
        <v/>
      </c>
      <c r="BH1587" s="55" t="str">
        <f t="shared" si="339"/>
        <v/>
      </c>
      <c r="BI1587" s="55" t="str">
        <f t="shared" si="339"/>
        <v/>
      </c>
      <c r="BJ1587" s="55" t="str">
        <f t="shared" si="339"/>
        <v/>
      </c>
      <c r="BK1587" s="55" t="str">
        <f t="shared" si="339"/>
        <v/>
      </c>
      <c r="BL1587" s="55" t="str">
        <f t="shared" si="339"/>
        <v/>
      </c>
      <c r="BM1587" s="55" t="str">
        <f t="shared" si="339"/>
        <v/>
      </c>
      <c r="BN1587" s="55" t="str">
        <f t="shared" si="339"/>
        <v/>
      </c>
      <c r="BO1587" s="55" t="str">
        <f t="shared" si="339"/>
        <v/>
      </c>
      <c r="BP1587" s="55" t="str">
        <f t="shared" si="339"/>
        <v/>
      </c>
      <c r="BQ1587" s="55" t="str">
        <f t="shared" si="339"/>
        <v/>
      </c>
      <c r="BR1587" s="1" t="str">
        <f t="shared" si="328"/>
        <v>Base</v>
      </c>
      <c r="BS1587" s="1" t="str">
        <f t="shared" si="329"/>
        <v/>
      </c>
      <c r="BT1587" s="3">
        <f t="shared" si="330"/>
        <v>1</v>
      </c>
      <c r="BU1587" s="11">
        <f t="shared" si="331"/>
        <v>-0.94</v>
      </c>
      <c r="BV1587" s="11">
        <f t="shared" si="332"/>
        <v>-0.88</v>
      </c>
      <c r="BW1587" s="11">
        <f t="shared" si="333"/>
        <v>0</v>
      </c>
      <c r="BX1587" s="9">
        <f t="shared" si="334"/>
        <v>-0.94</v>
      </c>
      <c r="BY1587" s="9">
        <f t="shared" si="335"/>
        <v>-0.88</v>
      </c>
      <c r="BZ1587" s="9">
        <f t="shared" si="336"/>
        <v>2</v>
      </c>
    </row>
    <row r="1588" spans="1:78" ht="15.5" x14ac:dyDescent="0.35">
      <c r="A1588"/>
      <c r="B1588"/>
      <c r="C1588"/>
      <c r="D1588"/>
      <c r="E1588"/>
      <c r="F1588"/>
      <c r="G1588"/>
      <c r="H1588"/>
      <c r="I1588"/>
      <c r="J1588"/>
      <c r="K1588"/>
      <c r="L1588"/>
      <c r="M1588"/>
      <c r="N1588"/>
      <c r="O1588"/>
      <c r="P1588"/>
      <c r="Q1588"/>
      <c r="R1588"/>
      <c r="S1588"/>
      <c r="T1588"/>
      <c r="U1588"/>
      <c r="V1588"/>
      <c r="W1588"/>
      <c r="X1588"/>
      <c r="Y1588"/>
      <c r="Z1588"/>
      <c r="AA1588"/>
      <c r="AB1588"/>
      <c r="AC1588"/>
      <c r="AD1588"/>
      <c r="AE1588"/>
      <c r="AF1588"/>
      <c r="AG1588"/>
      <c r="AH1588"/>
      <c r="AI1588"/>
      <c r="AJ1588"/>
      <c r="AK1588"/>
      <c r="AL1588"/>
      <c r="AM1588"/>
      <c r="AN1588"/>
      <c r="AO1588"/>
      <c r="AP1588"/>
      <c r="AQ1588"/>
      <c r="AR1588"/>
      <c r="AS1588"/>
      <c r="AT1588" s="12">
        <f>VLOOKUP($BR1588,Tables!$D$14:$I$27,2,FALSE)*W1588</f>
        <v>0</v>
      </c>
      <c r="AU1588" s="12">
        <f>VLOOKUP($BR1588,Tables!$D$14:$I$24,3,FALSE)</f>
        <v>0</v>
      </c>
      <c r="AV1588" s="12">
        <f>VLOOKUP($BR1588,Tables!$D$14:$I$24,4,FALSE)*W1588</f>
        <v>0</v>
      </c>
      <c r="AW1588" s="12">
        <f>VLOOKUP($BR1588,Tables!$D$14:$I$24,5,FALSE)*W1588</f>
        <v>0</v>
      </c>
      <c r="AX1588">
        <f>IF(ISERROR(VLOOKUP(V1588,Tables!$A$2:$B$27,2,FALSE))=TRUE,0,VLOOKUP(V1588,Tables!$A$2:$B$27,2,FALSE))*VLOOKUP(BR1588,Tables!$D$14:$J$24,7,FALSE)</f>
        <v>0</v>
      </c>
      <c r="AY1588">
        <f>IF(ISERROR(VLOOKUP(BS1588,Tables!$A$2:$B$31,2,FALSE))=TRUE,0,VLOOKUP(BS1588,Tables!$A$2:$B$31,2,FALSE))</f>
        <v>0</v>
      </c>
      <c r="AZ1588" s="12">
        <f>VLOOKUP($BR1588,Tables!$D$14:$K$24,8,FALSE)</f>
        <v>0</v>
      </c>
      <c r="BA1588" s="12">
        <f>IF(OR(BR1588="T150",BR1588="HYBT150"),W1588*Tables!$L$23,0)</f>
        <v>0</v>
      </c>
      <c r="BB1588" s="12">
        <f>IF(OR(BR1588="T200",BR1588="HYBT200"),W1588*Tables!$E$24,0)</f>
        <v>0</v>
      </c>
      <c r="BC1588" s="14">
        <f t="shared" si="327"/>
        <v>0</v>
      </c>
      <c r="BD1588" s="55" t="str">
        <f t="shared" si="339"/>
        <v/>
      </c>
      <c r="BE1588" s="55" t="str">
        <f t="shared" si="339"/>
        <v/>
      </c>
      <c r="BF1588" s="55" t="str">
        <f t="shared" si="339"/>
        <v/>
      </c>
      <c r="BG1588" s="55" t="str">
        <f t="shared" si="339"/>
        <v/>
      </c>
      <c r="BH1588" s="55" t="str">
        <f t="shared" si="339"/>
        <v/>
      </c>
      <c r="BI1588" s="55" t="str">
        <f t="shared" si="339"/>
        <v/>
      </c>
      <c r="BJ1588" s="55" t="str">
        <f t="shared" si="339"/>
        <v/>
      </c>
      <c r="BK1588" s="55" t="str">
        <f t="shared" si="339"/>
        <v/>
      </c>
      <c r="BL1588" s="55" t="str">
        <f t="shared" si="339"/>
        <v/>
      </c>
      <c r="BM1588" s="55" t="str">
        <f t="shared" si="339"/>
        <v/>
      </c>
      <c r="BN1588" s="55" t="str">
        <f t="shared" si="339"/>
        <v/>
      </c>
      <c r="BO1588" s="55" t="str">
        <f t="shared" si="339"/>
        <v/>
      </c>
      <c r="BP1588" s="55" t="str">
        <f t="shared" si="339"/>
        <v/>
      </c>
      <c r="BQ1588" s="55" t="str">
        <f t="shared" si="339"/>
        <v/>
      </c>
      <c r="BR1588" s="1" t="str">
        <f t="shared" si="328"/>
        <v>Base</v>
      </c>
      <c r="BS1588" s="1" t="str">
        <f t="shared" si="329"/>
        <v/>
      </c>
      <c r="BT1588" s="3">
        <f t="shared" si="330"/>
        <v>1</v>
      </c>
      <c r="BU1588" s="11">
        <f t="shared" si="331"/>
        <v>-0.94</v>
      </c>
      <c r="BV1588" s="11">
        <f t="shared" si="332"/>
        <v>-0.88</v>
      </c>
      <c r="BW1588" s="11">
        <f t="shared" si="333"/>
        <v>0</v>
      </c>
      <c r="BX1588" s="9">
        <f t="shared" si="334"/>
        <v>-0.94</v>
      </c>
      <c r="BY1588" s="9">
        <f t="shared" si="335"/>
        <v>-0.88</v>
      </c>
      <c r="BZ1588" s="9">
        <f t="shared" si="336"/>
        <v>2</v>
      </c>
    </row>
    <row r="1589" spans="1:78" ht="15.5" x14ac:dyDescent="0.35">
      <c r="A1589"/>
      <c r="B1589"/>
      <c r="C1589"/>
      <c r="D1589"/>
      <c r="E1589"/>
      <c r="F1589"/>
      <c r="G1589"/>
      <c r="H1589"/>
      <c r="I1589"/>
      <c r="J1589"/>
      <c r="K1589"/>
      <c r="L1589"/>
      <c r="M1589"/>
      <c r="N1589"/>
      <c r="O1589"/>
      <c r="P1589"/>
      <c r="Q1589"/>
      <c r="R1589"/>
      <c r="S1589"/>
      <c r="T1589"/>
      <c r="U1589"/>
      <c r="V1589"/>
      <c r="W1589"/>
      <c r="X1589"/>
      <c r="Y1589"/>
      <c r="Z1589"/>
      <c r="AA1589"/>
      <c r="AB1589"/>
      <c r="AC1589"/>
      <c r="AD1589"/>
      <c r="AE1589"/>
      <c r="AF1589"/>
      <c r="AG1589"/>
      <c r="AH1589"/>
      <c r="AI1589"/>
      <c r="AJ1589"/>
      <c r="AK1589"/>
      <c r="AL1589"/>
      <c r="AM1589"/>
      <c r="AN1589"/>
      <c r="AO1589"/>
      <c r="AP1589"/>
      <c r="AQ1589"/>
      <c r="AR1589"/>
      <c r="AS1589"/>
      <c r="AT1589" s="12">
        <f>VLOOKUP($BR1589,Tables!$D$14:$I$27,2,FALSE)*W1589</f>
        <v>0</v>
      </c>
      <c r="AU1589" s="12">
        <f>VLOOKUP($BR1589,Tables!$D$14:$I$24,3,FALSE)</f>
        <v>0</v>
      </c>
      <c r="AV1589" s="12">
        <f>VLOOKUP($BR1589,Tables!$D$14:$I$24,4,FALSE)*W1589</f>
        <v>0</v>
      </c>
      <c r="AW1589" s="12">
        <f>VLOOKUP($BR1589,Tables!$D$14:$I$24,5,FALSE)*W1589</f>
        <v>0</v>
      </c>
      <c r="AX1589">
        <f>IF(ISERROR(VLOOKUP(V1589,Tables!$A$2:$B$27,2,FALSE))=TRUE,0,VLOOKUP(V1589,Tables!$A$2:$B$27,2,FALSE))*VLOOKUP(BR1589,Tables!$D$14:$J$24,7,FALSE)</f>
        <v>0</v>
      </c>
      <c r="AY1589">
        <f>IF(ISERROR(VLOOKUP(BS1589,Tables!$A$2:$B$31,2,FALSE))=TRUE,0,VLOOKUP(BS1589,Tables!$A$2:$B$31,2,FALSE))</f>
        <v>0</v>
      </c>
      <c r="AZ1589" s="12">
        <f>VLOOKUP($BR1589,Tables!$D$14:$K$24,8,FALSE)</f>
        <v>0</v>
      </c>
      <c r="BA1589" s="12">
        <f>IF(OR(BR1589="T150",BR1589="HYBT150"),W1589*Tables!$L$23,0)</f>
        <v>0</v>
      </c>
      <c r="BB1589" s="12">
        <f>IF(OR(BR1589="T200",BR1589="HYBT200"),W1589*Tables!$E$24,0)</f>
        <v>0</v>
      </c>
      <c r="BC1589" s="14">
        <f t="shared" si="327"/>
        <v>0</v>
      </c>
      <c r="BD1589" s="55" t="str">
        <f t="shared" si="339"/>
        <v/>
      </c>
      <c r="BE1589" s="55" t="str">
        <f t="shared" si="339"/>
        <v/>
      </c>
      <c r="BF1589" s="55" t="str">
        <f t="shared" si="339"/>
        <v/>
      </c>
      <c r="BG1589" s="55" t="str">
        <f t="shared" si="339"/>
        <v/>
      </c>
      <c r="BH1589" s="55" t="str">
        <f t="shared" si="339"/>
        <v/>
      </c>
      <c r="BI1589" s="55" t="str">
        <f t="shared" si="339"/>
        <v/>
      </c>
      <c r="BJ1589" s="55" t="str">
        <f t="shared" si="339"/>
        <v/>
      </c>
      <c r="BK1589" s="55" t="str">
        <f t="shared" si="339"/>
        <v/>
      </c>
      <c r="BL1589" s="55" t="str">
        <f t="shared" si="339"/>
        <v/>
      </c>
      <c r="BM1589" s="55" t="str">
        <f t="shared" si="339"/>
        <v/>
      </c>
      <c r="BN1589" s="55" t="str">
        <f t="shared" si="339"/>
        <v/>
      </c>
      <c r="BO1589" s="55" t="str">
        <f t="shared" si="339"/>
        <v/>
      </c>
      <c r="BP1589" s="55" t="str">
        <f t="shared" si="339"/>
        <v/>
      </c>
      <c r="BQ1589" s="55" t="str">
        <f t="shared" si="339"/>
        <v/>
      </c>
      <c r="BR1589" s="1" t="str">
        <f t="shared" si="328"/>
        <v>Base</v>
      </c>
      <c r="BS1589" s="1" t="str">
        <f t="shared" si="329"/>
        <v/>
      </c>
      <c r="BT1589" s="3">
        <f t="shared" si="330"/>
        <v>1</v>
      </c>
      <c r="BU1589" s="11">
        <f t="shared" si="331"/>
        <v>-0.94</v>
      </c>
      <c r="BV1589" s="11">
        <f t="shared" si="332"/>
        <v>-0.88</v>
      </c>
      <c r="BW1589" s="11">
        <f t="shared" si="333"/>
        <v>0</v>
      </c>
      <c r="BX1589" s="9">
        <f t="shared" si="334"/>
        <v>-0.94</v>
      </c>
      <c r="BY1589" s="9">
        <f t="shared" si="335"/>
        <v>-0.88</v>
      </c>
      <c r="BZ1589" s="9">
        <f t="shared" si="336"/>
        <v>2</v>
      </c>
    </row>
    <row r="1590" spans="1:78" ht="15.5" x14ac:dyDescent="0.35">
      <c r="A1590"/>
      <c r="B1590"/>
      <c r="C1590"/>
      <c r="D1590"/>
      <c r="E1590"/>
      <c r="F1590"/>
      <c r="G1590"/>
      <c r="H1590"/>
      <c r="I1590"/>
      <c r="J1590"/>
      <c r="K1590"/>
      <c r="L1590"/>
      <c r="M1590"/>
      <c r="N1590"/>
      <c r="O1590"/>
      <c r="P1590"/>
      <c r="Q1590"/>
      <c r="R1590"/>
      <c r="S1590"/>
      <c r="T1590"/>
      <c r="U1590"/>
      <c r="V1590"/>
      <c r="W1590"/>
      <c r="X1590"/>
      <c r="Y1590"/>
      <c r="Z1590"/>
      <c r="AA1590"/>
      <c r="AB1590"/>
      <c r="AC1590"/>
      <c r="AD1590"/>
      <c r="AE1590"/>
      <c r="AF1590"/>
      <c r="AG1590"/>
      <c r="AH1590"/>
      <c r="AI1590"/>
      <c r="AJ1590"/>
      <c r="AK1590"/>
      <c r="AL1590"/>
      <c r="AM1590"/>
      <c r="AN1590"/>
      <c r="AO1590"/>
      <c r="AP1590"/>
      <c r="AQ1590"/>
      <c r="AR1590"/>
      <c r="AS1590"/>
      <c r="AT1590" s="12">
        <f>VLOOKUP($BR1590,Tables!$D$14:$I$27,2,FALSE)*W1590</f>
        <v>0</v>
      </c>
      <c r="AU1590" s="12">
        <f>VLOOKUP($BR1590,Tables!$D$14:$I$24,3,FALSE)</f>
        <v>0</v>
      </c>
      <c r="AV1590" s="12">
        <f>VLOOKUP($BR1590,Tables!$D$14:$I$24,4,FALSE)*W1590</f>
        <v>0</v>
      </c>
      <c r="AW1590" s="12">
        <f>VLOOKUP($BR1590,Tables!$D$14:$I$24,5,FALSE)*W1590</f>
        <v>0</v>
      </c>
      <c r="AX1590">
        <f>IF(ISERROR(VLOOKUP(V1590,Tables!$A$2:$B$27,2,FALSE))=TRUE,0,VLOOKUP(V1590,Tables!$A$2:$B$27,2,FALSE))*VLOOKUP(BR1590,Tables!$D$14:$J$24,7,FALSE)</f>
        <v>0</v>
      </c>
      <c r="AY1590">
        <f>IF(ISERROR(VLOOKUP(BS1590,Tables!$A$2:$B$31,2,FALSE))=TRUE,0,VLOOKUP(BS1590,Tables!$A$2:$B$31,2,FALSE))</f>
        <v>0</v>
      </c>
      <c r="AZ1590" s="12">
        <f>VLOOKUP($BR1590,Tables!$D$14:$K$24,8,FALSE)</f>
        <v>0</v>
      </c>
      <c r="BA1590" s="12">
        <f>IF(OR(BR1590="T150",BR1590="HYBT150"),W1590*Tables!$L$23,0)</f>
        <v>0</v>
      </c>
      <c r="BB1590" s="12">
        <f>IF(OR(BR1590="T200",BR1590="HYBT200"),W1590*Tables!$E$24,0)</f>
        <v>0</v>
      </c>
      <c r="BC1590" s="14">
        <f t="shared" si="327"/>
        <v>0</v>
      </c>
      <c r="BD1590" s="55" t="str">
        <f t="shared" si="339"/>
        <v/>
      </c>
      <c r="BE1590" s="55" t="str">
        <f t="shared" si="339"/>
        <v/>
      </c>
      <c r="BF1590" s="55" t="str">
        <f t="shared" si="339"/>
        <v/>
      </c>
      <c r="BG1590" s="55" t="str">
        <f t="shared" si="339"/>
        <v/>
      </c>
      <c r="BH1590" s="55" t="str">
        <f t="shared" si="339"/>
        <v/>
      </c>
      <c r="BI1590" s="55" t="str">
        <f t="shared" si="339"/>
        <v/>
      </c>
      <c r="BJ1590" s="55" t="str">
        <f t="shared" si="339"/>
        <v/>
      </c>
      <c r="BK1590" s="55" t="str">
        <f t="shared" si="339"/>
        <v/>
      </c>
      <c r="BL1590" s="55" t="str">
        <f t="shared" si="339"/>
        <v/>
      </c>
      <c r="BM1590" s="55" t="str">
        <f t="shared" si="339"/>
        <v/>
      </c>
      <c r="BN1590" s="55" t="str">
        <f t="shared" si="339"/>
        <v/>
      </c>
      <c r="BO1590" s="55" t="str">
        <f t="shared" si="339"/>
        <v/>
      </c>
      <c r="BP1590" s="55" t="str">
        <f t="shared" si="339"/>
        <v/>
      </c>
      <c r="BQ1590" s="55" t="str">
        <f t="shared" si="339"/>
        <v/>
      </c>
      <c r="BR1590" s="1" t="str">
        <f t="shared" si="328"/>
        <v>Base</v>
      </c>
      <c r="BS1590" s="1" t="str">
        <f t="shared" si="329"/>
        <v/>
      </c>
      <c r="BT1590" s="3">
        <f t="shared" si="330"/>
        <v>1</v>
      </c>
      <c r="BU1590" s="11">
        <f t="shared" si="331"/>
        <v>-0.94</v>
      </c>
      <c r="BV1590" s="11">
        <f t="shared" si="332"/>
        <v>-0.88</v>
      </c>
      <c r="BW1590" s="11">
        <f t="shared" si="333"/>
        <v>0</v>
      </c>
      <c r="BX1590" s="9">
        <f t="shared" si="334"/>
        <v>-0.94</v>
      </c>
      <c r="BY1590" s="9">
        <f t="shared" si="335"/>
        <v>-0.88</v>
      </c>
      <c r="BZ1590" s="9">
        <f t="shared" si="336"/>
        <v>2</v>
      </c>
    </row>
    <row r="1591" spans="1:78" ht="15.5" x14ac:dyDescent="0.35">
      <c r="A1591"/>
      <c r="B1591"/>
      <c r="C1591"/>
      <c r="D1591"/>
      <c r="E1591"/>
      <c r="F1591"/>
      <c r="G1591"/>
      <c r="H1591"/>
      <c r="I1591"/>
      <c r="J1591"/>
      <c r="K1591"/>
      <c r="L1591"/>
      <c r="M1591"/>
      <c r="N1591"/>
      <c r="O1591"/>
      <c r="P1591"/>
      <c r="Q1591"/>
      <c r="R1591"/>
      <c r="S1591"/>
      <c r="T1591"/>
      <c r="U1591"/>
      <c r="V1591"/>
      <c r="W1591"/>
      <c r="X1591"/>
      <c r="Y1591"/>
      <c r="Z1591"/>
      <c r="AA1591"/>
      <c r="AB1591"/>
      <c r="AC1591"/>
      <c r="AD1591"/>
      <c r="AE1591"/>
      <c r="AF1591"/>
      <c r="AG1591"/>
      <c r="AH1591"/>
      <c r="AI1591"/>
      <c r="AJ1591"/>
      <c r="AK1591"/>
      <c r="AL1591"/>
      <c r="AM1591"/>
      <c r="AN1591"/>
      <c r="AO1591"/>
      <c r="AP1591"/>
      <c r="AQ1591"/>
      <c r="AR1591"/>
      <c r="AS1591"/>
      <c r="AT1591" s="12">
        <f>VLOOKUP($BR1591,Tables!$D$14:$I$27,2,FALSE)*W1591</f>
        <v>0</v>
      </c>
      <c r="AU1591" s="12">
        <f>VLOOKUP($BR1591,Tables!$D$14:$I$24,3,FALSE)</f>
        <v>0</v>
      </c>
      <c r="AV1591" s="12">
        <f>VLOOKUP($BR1591,Tables!$D$14:$I$24,4,FALSE)*W1591</f>
        <v>0</v>
      </c>
      <c r="AW1591" s="12">
        <f>VLOOKUP($BR1591,Tables!$D$14:$I$24,5,FALSE)*W1591</f>
        <v>0</v>
      </c>
      <c r="AX1591">
        <f>IF(ISERROR(VLOOKUP(V1591,Tables!$A$2:$B$27,2,FALSE))=TRUE,0,VLOOKUP(V1591,Tables!$A$2:$B$27,2,FALSE))*VLOOKUP(BR1591,Tables!$D$14:$J$24,7,FALSE)</f>
        <v>0</v>
      </c>
      <c r="AY1591">
        <f>IF(ISERROR(VLOOKUP(BS1591,Tables!$A$2:$B$31,2,FALSE))=TRUE,0,VLOOKUP(BS1591,Tables!$A$2:$B$31,2,FALSE))</f>
        <v>0</v>
      </c>
      <c r="AZ1591" s="12">
        <f>VLOOKUP($BR1591,Tables!$D$14:$K$24,8,FALSE)</f>
        <v>0</v>
      </c>
      <c r="BA1591" s="12">
        <f>IF(OR(BR1591="T150",BR1591="HYBT150"),W1591*Tables!$L$23,0)</f>
        <v>0</v>
      </c>
      <c r="BB1591" s="12">
        <f>IF(OR(BR1591="T200",BR1591="HYBT200"),W1591*Tables!$E$24,0)</f>
        <v>0</v>
      </c>
      <c r="BC1591" s="14">
        <f t="shared" si="327"/>
        <v>0</v>
      </c>
      <c r="BD1591" s="55" t="str">
        <f t="shared" si="339"/>
        <v/>
      </c>
      <c r="BE1591" s="55" t="str">
        <f t="shared" si="339"/>
        <v/>
      </c>
      <c r="BF1591" s="55" t="str">
        <f t="shared" si="339"/>
        <v/>
      </c>
      <c r="BG1591" s="55" t="str">
        <f t="shared" si="339"/>
        <v/>
      </c>
      <c r="BH1591" s="55" t="str">
        <f t="shared" si="339"/>
        <v/>
      </c>
      <c r="BI1591" s="55" t="str">
        <f t="shared" si="339"/>
        <v/>
      </c>
      <c r="BJ1591" s="55" t="str">
        <f t="shared" si="339"/>
        <v/>
      </c>
      <c r="BK1591" s="55" t="str">
        <f t="shared" si="339"/>
        <v/>
      </c>
      <c r="BL1591" s="55" t="str">
        <f t="shared" si="339"/>
        <v/>
      </c>
      <c r="BM1591" s="55" t="str">
        <f t="shared" si="339"/>
        <v/>
      </c>
      <c r="BN1591" s="55" t="str">
        <f t="shared" si="339"/>
        <v/>
      </c>
      <c r="BO1591" s="55" t="str">
        <f t="shared" si="339"/>
        <v/>
      </c>
      <c r="BP1591" s="55" t="str">
        <f t="shared" si="339"/>
        <v/>
      </c>
      <c r="BQ1591" s="55" t="str">
        <f t="shared" si="339"/>
        <v/>
      </c>
      <c r="BR1591" s="1" t="str">
        <f t="shared" si="328"/>
        <v>Base</v>
      </c>
      <c r="BS1591" s="1" t="str">
        <f t="shared" si="329"/>
        <v/>
      </c>
      <c r="BT1591" s="3">
        <f t="shared" si="330"/>
        <v>1</v>
      </c>
      <c r="BU1591" s="11">
        <f t="shared" si="331"/>
        <v>-0.94</v>
      </c>
      <c r="BV1591" s="11">
        <f t="shared" si="332"/>
        <v>-0.88</v>
      </c>
      <c r="BW1591" s="11">
        <f t="shared" si="333"/>
        <v>0</v>
      </c>
      <c r="BX1591" s="9">
        <f t="shared" si="334"/>
        <v>-0.94</v>
      </c>
      <c r="BY1591" s="9">
        <f t="shared" si="335"/>
        <v>-0.88</v>
      </c>
      <c r="BZ1591" s="9">
        <f t="shared" si="336"/>
        <v>2</v>
      </c>
    </row>
    <row r="1592" spans="1:78" ht="15.5" x14ac:dyDescent="0.35">
      <c r="A1592"/>
      <c r="B1592"/>
      <c r="C1592"/>
      <c r="D1592"/>
      <c r="E1592"/>
      <c r="F1592"/>
      <c r="G1592"/>
      <c r="H1592"/>
      <c r="I1592"/>
      <c r="J1592"/>
      <c r="K1592"/>
      <c r="L1592"/>
      <c r="M1592"/>
      <c r="N1592"/>
      <c r="O1592"/>
      <c r="P1592"/>
      <c r="Q1592"/>
      <c r="R1592"/>
      <c r="S1592"/>
      <c r="T1592"/>
      <c r="U1592"/>
      <c r="V1592"/>
      <c r="W1592"/>
      <c r="X1592"/>
      <c r="Y1592"/>
      <c r="Z1592"/>
      <c r="AA1592"/>
      <c r="AB1592"/>
      <c r="AC1592"/>
      <c r="AD1592"/>
      <c r="AE1592"/>
      <c r="AF1592"/>
      <c r="AG1592"/>
      <c r="AH1592"/>
      <c r="AI1592"/>
      <c r="AJ1592"/>
      <c r="AK1592"/>
      <c r="AL1592"/>
      <c r="AM1592"/>
      <c r="AN1592"/>
      <c r="AO1592"/>
      <c r="AP1592"/>
      <c r="AQ1592"/>
      <c r="AR1592"/>
      <c r="AS1592"/>
      <c r="AT1592" s="12">
        <f>VLOOKUP($BR1592,Tables!$D$14:$I$27,2,FALSE)*W1592</f>
        <v>0</v>
      </c>
      <c r="AU1592" s="12">
        <f>VLOOKUP($BR1592,Tables!$D$14:$I$24,3,FALSE)</f>
        <v>0</v>
      </c>
      <c r="AV1592" s="12">
        <f>VLOOKUP($BR1592,Tables!$D$14:$I$24,4,FALSE)*W1592</f>
        <v>0</v>
      </c>
      <c r="AW1592" s="12">
        <f>VLOOKUP($BR1592,Tables!$D$14:$I$24,5,FALSE)*W1592</f>
        <v>0</v>
      </c>
      <c r="AX1592">
        <f>IF(ISERROR(VLOOKUP(V1592,Tables!$A$2:$B$27,2,FALSE))=TRUE,0,VLOOKUP(V1592,Tables!$A$2:$B$27,2,FALSE))*VLOOKUP(BR1592,Tables!$D$14:$J$24,7,FALSE)</f>
        <v>0</v>
      </c>
      <c r="AY1592">
        <f>IF(ISERROR(VLOOKUP(BS1592,Tables!$A$2:$B$31,2,FALSE))=TRUE,0,VLOOKUP(BS1592,Tables!$A$2:$B$31,2,FALSE))</f>
        <v>0</v>
      </c>
      <c r="AZ1592" s="12">
        <f>VLOOKUP($BR1592,Tables!$D$14:$K$24,8,FALSE)</f>
        <v>0</v>
      </c>
      <c r="BA1592" s="12">
        <f>IF(OR(BR1592="T150",BR1592="HYBT150"),W1592*Tables!$L$23,0)</f>
        <v>0</v>
      </c>
      <c r="BB1592" s="12">
        <f>IF(OR(BR1592="T200",BR1592="HYBT200"),W1592*Tables!$E$24,0)</f>
        <v>0</v>
      </c>
      <c r="BC1592" s="14">
        <f t="shared" si="327"/>
        <v>0</v>
      </c>
      <c r="BD1592" s="55" t="str">
        <f t="shared" si="339"/>
        <v/>
      </c>
      <c r="BE1592" s="55" t="str">
        <f t="shared" si="339"/>
        <v/>
      </c>
      <c r="BF1592" s="55" t="str">
        <f t="shared" si="339"/>
        <v/>
      </c>
      <c r="BG1592" s="55" t="str">
        <f t="shared" si="339"/>
        <v/>
      </c>
      <c r="BH1592" s="55" t="str">
        <f t="shared" si="339"/>
        <v/>
      </c>
      <c r="BI1592" s="55" t="str">
        <f t="shared" si="339"/>
        <v/>
      </c>
      <c r="BJ1592" s="55" t="str">
        <f t="shared" si="339"/>
        <v/>
      </c>
      <c r="BK1592" s="55" t="str">
        <f t="shared" si="339"/>
        <v/>
      </c>
      <c r="BL1592" s="55" t="str">
        <f t="shared" si="339"/>
        <v/>
      </c>
      <c r="BM1592" s="55" t="str">
        <f t="shared" si="339"/>
        <v/>
      </c>
      <c r="BN1592" s="55" t="str">
        <f t="shared" si="339"/>
        <v/>
      </c>
      <c r="BO1592" s="55" t="str">
        <f t="shared" si="339"/>
        <v/>
      </c>
      <c r="BP1592" s="55" t="str">
        <f t="shared" si="339"/>
        <v/>
      </c>
      <c r="BQ1592" s="55" t="str">
        <f t="shared" si="339"/>
        <v/>
      </c>
      <c r="BR1592" s="1" t="str">
        <f t="shared" si="328"/>
        <v>Base</v>
      </c>
      <c r="BS1592" s="1" t="str">
        <f t="shared" si="329"/>
        <v/>
      </c>
      <c r="BT1592" s="3">
        <f t="shared" si="330"/>
        <v>1</v>
      </c>
      <c r="BU1592" s="11">
        <f t="shared" si="331"/>
        <v>-0.94</v>
      </c>
      <c r="BV1592" s="11">
        <f t="shared" si="332"/>
        <v>-0.88</v>
      </c>
      <c r="BW1592" s="11">
        <f t="shared" si="333"/>
        <v>0</v>
      </c>
      <c r="BX1592" s="9">
        <f t="shared" si="334"/>
        <v>-0.94</v>
      </c>
      <c r="BY1592" s="9">
        <f t="shared" si="335"/>
        <v>-0.88</v>
      </c>
      <c r="BZ1592" s="9">
        <f t="shared" si="336"/>
        <v>2</v>
      </c>
    </row>
    <row r="1593" spans="1:78" ht="15.5" x14ac:dyDescent="0.35">
      <c r="A1593"/>
      <c r="B1593"/>
      <c r="C1593"/>
      <c r="D1593"/>
      <c r="E1593"/>
      <c r="F1593"/>
      <c r="G1593"/>
      <c r="H1593"/>
      <c r="I1593"/>
      <c r="J1593"/>
      <c r="K1593"/>
      <c r="L1593"/>
      <c r="M1593"/>
      <c r="N1593"/>
      <c r="O1593"/>
      <c r="P1593"/>
      <c r="Q1593"/>
      <c r="R1593"/>
      <c r="S1593"/>
      <c r="T1593"/>
      <c r="U1593"/>
      <c r="V1593"/>
      <c r="W1593"/>
      <c r="X1593"/>
      <c r="Y1593"/>
      <c r="Z1593"/>
      <c r="AA1593"/>
      <c r="AB1593"/>
      <c r="AC1593"/>
      <c r="AD1593"/>
      <c r="AE1593"/>
      <c r="AF1593"/>
      <c r="AG1593"/>
      <c r="AH1593"/>
      <c r="AI1593"/>
      <c r="AJ1593"/>
      <c r="AK1593"/>
      <c r="AL1593"/>
      <c r="AM1593"/>
      <c r="AN1593"/>
      <c r="AO1593"/>
      <c r="AP1593"/>
      <c r="AQ1593"/>
      <c r="AR1593"/>
      <c r="AS1593"/>
      <c r="AT1593" s="12">
        <f>VLOOKUP($BR1593,Tables!$D$14:$I$27,2,FALSE)*W1593</f>
        <v>0</v>
      </c>
      <c r="AU1593" s="12">
        <f>VLOOKUP($BR1593,Tables!$D$14:$I$24,3,FALSE)</f>
        <v>0</v>
      </c>
      <c r="AV1593" s="12">
        <f>VLOOKUP($BR1593,Tables!$D$14:$I$24,4,FALSE)*W1593</f>
        <v>0</v>
      </c>
      <c r="AW1593" s="12">
        <f>VLOOKUP($BR1593,Tables!$D$14:$I$24,5,FALSE)*W1593</f>
        <v>0</v>
      </c>
      <c r="AX1593">
        <f>IF(ISERROR(VLOOKUP(V1593,Tables!$A$2:$B$27,2,FALSE))=TRUE,0,VLOOKUP(V1593,Tables!$A$2:$B$27,2,FALSE))*VLOOKUP(BR1593,Tables!$D$14:$J$24,7,FALSE)</f>
        <v>0</v>
      </c>
      <c r="AY1593">
        <f>IF(ISERROR(VLOOKUP(BS1593,Tables!$A$2:$B$31,2,FALSE))=TRUE,0,VLOOKUP(BS1593,Tables!$A$2:$B$31,2,FALSE))</f>
        <v>0</v>
      </c>
      <c r="AZ1593" s="12">
        <f>VLOOKUP($BR1593,Tables!$D$14:$K$24,8,FALSE)</f>
        <v>0</v>
      </c>
      <c r="BA1593" s="12">
        <f>IF(OR(BR1593="T150",BR1593="HYBT150"),W1593*Tables!$L$23,0)</f>
        <v>0</v>
      </c>
      <c r="BB1593" s="12">
        <f>IF(OR(BR1593="T200",BR1593="HYBT200"),W1593*Tables!$E$24,0)</f>
        <v>0</v>
      </c>
      <c r="BC1593" s="14">
        <f t="shared" ref="BC1593:BC1656" si="340">SUM(AT1593:BB1593)</f>
        <v>0</v>
      </c>
      <c r="BD1593" s="55" t="str">
        <f t="shared" si="339"/>
        <v/>
      </c>
      <c r="BE1593" s="55" t="str">
        <f t="shared" si="339"/>
        <v/>
      </c>
      <c r="BF1593" s="55" t="str">
        <f t="shared" si="339"/>
        <v/>
      </c>
      <c r="BG1593" s="55" t="str">
        <f t="shared" si="339"/>
        <v/>
      </c>
      <c r="BH1593" s="55" t="str">
        <f t="shared" si="339"/>
        <v/>
      </c>
      <c r="BI1593" s="55" t="str">
        <f t="shared" si="339"/>
        <v/>
      </c>
      <c r="BJ1593" s="55" t="str">
        <f t="shared" si="339"/>
        <v/>
      </c>
      <c r="BK1593" s="55" t="str">
        <f t="shared" si="339"/>
        <v/>
      </c>
      <c r="BL1593" s="55" t="str">
        <f t="shared" si="339"/>
        <v/>
      </c>
      <c r="BM1593" s="55" t="str">
        <f t="shared" si="339"/>
        <v/>
      </c>
      <c r="BN1593" s="55" t="str">
        <f t="shared" si="339"/>
        <v/>
      </c>
      <c r="BO1593" s="55" t="str">
        <f t="shared" si="339"/>
        <v/>
      </c>
      <c r="BP1593" s="55" t="str">
        <f t="shared" si="339"/>
        <v/>
      </c>
      <c r="BQ1593" s="55" t="str">
        <f t="shared" si="339"/>
        <v/>
      </c>
      <c r="BR1593" s="1" t="str">
        <f t="shared" ref="BR1593:BR1656" si="341">IF(BD1593&amp;BE1593&amp;BF1593&amp;BG1593&amp;BH1593&amp;BI1593&amp;BJ1593&amp;BK1593&amp;BP1593&amp;BQ1593="","Base",BD1593&amp;BE1593&amp;BF1593&amp;BG1593&amp;BH1593&amp;BI1593&amp;BJ1593&amp;BK1593&amp;BP1593&amp;BQ1593)</f>
        <v>Base</v>
      </c>
      <c r="BS1593" s="1" t="str">
        <f t="shared" ref="BS1593:BS1656" si="342">IF(BL1593&amp;BM1593&amp;BN1593&amp;BO1593="","",BL1593&amp;BM1593&amp;BN1593&amp;BO1593)</f>
        <v/>
      </c>
      <c r="BT1593" s="3">
        <f t="shared" ref="BT1593:BT1656" si="343">J1593-I1593+1</f>
        <v>1</v>
      </c>
      <c r="BU1593" s="11">
        <f t="shared" ref="BU1593:BU1656" si="344">BT1593*0.06-1</f>
        <v>-0.94</v>
      </c>
      <c r="BV1593" s="11">
        <f t="shared" ref="BV1593:BV1656" si="345">BT1593*0.12-1</f>
        <v>-0.88</v>
      </c>
      <c r="BW1593" s="11">
        <f t="shared" ref="BW1593:BW1656" si="346">(BT1593-1)*0.84</f>
        <v>0</v>
      </c>
      <c r="BX1593" s="9">
        <f t="shared" ref="BX1593:BX1656" si="347">BU1593+I1593</f>
        <v>-0.94</v>
      </c>
      <c r="BY1593" s="9">
        <f t="shared" ref="BY1593:BY1656" si="348">BV1593+I1593</f>
        <v>-0.88</v>
      </c>
      <c r="BZ1593" s="9">
        <f t="shared" ref="BZ1593:BZ1656" si="349">IF(WEEKDAY(BW1593+I1593)=1,BW1593+I1593+1,IF(WEEKDAY(BW1593+I1593)=7,BW1593+I1593+2,BW1593+I1593))</f>
        <v>2</v>
      </c>
    </row>
    <row r="1594" spans="1:78" ht="15.5" x14ac:dyDescent="0.35">
      <c r="A1594"/>
      <c r="B1594"/>
      <c r="C1594"/>
      <c r="D1594"/>
      <c r="E1594"/>
      <c r="F1594"/>
      <c r="G1594"/>
      <c r="H1594"/>
      <c r="I1594"/>
      <c r="J1594"/>
      <c r="K1594"/>
      <c r="L1594"/>
      <c r="M1594"/>
      <c r="N1594"/>
      <c r="O1594"/>
      <c r="P1594"/>
      <c r="Q1594"/>
      <c r="R1594"/>
      <c r="S1594"/>
      <c r="T1594"/>
      <c r="U1594"/>
      <c r="V1594"/>
      <c r="W1594"/>
      <c r="X1594"/>
      <c r="Y1594"/>
      <c r="Z1594"/>
      <c r="AA1594"/>
      <c r="AB1594"/>
      <c r="AC1594"/>
      <c r="AD1594"/>
      <c r="AE1594"/>
      <c r="AF1594"/>
      <c r="AG1594"/>
      <c r="AH1594"/>
      <c r="AI1594"/>
      <c r="AJ1594"/>
      <c r="AK1594"/>
      <c r="AL1594"/>
      <c r="AM1594"/>
      <c r="AN1594"/>
      <c r="AO1594"/>
      <c r="AP1594"/>
      <c r="AQ1594"/>
      <c r="AR1594"/>
      <c r="AS1594"/>
      <c r="AT1594" s="12">
        <f>VLOOKUP($BR1594,Tables!$D$14:$I$27,2,FALSE)*W1594</f>
        <v>0</v>
      </c>
      <c r="AU1594" s="12">
        <f>VLOOKUP($BR1594,Tables!$D$14:$I$24,3,FALSE)</f>
        <v>0</v>
      </c>
      <c r="AV1594" s="12">
        <f>VLOOKUP($BR1594,Tables!$D$14:$I$24,4,FALSE)*W1594</f>
        <v>0</v>
      </c>
      <c r="AW1594" s="12">
        <f>VLOOKUP($BR1594,Tables!$D$14:$I$24,5,FALSE)*W1594</f>
        <v>0</v>
      </c>
      <c r="AX1594">
        <f>IF(ISERROR(VLOOKUP(V1594,Tables!$A$2:$B$27,2,FALSE))=TRUE,0,VLOOKUP(V1594,Tables!$A$2:$B$27,2,FALSE))*VLOOKUP(BR1594,Tables!$D$14:$J$24,7,FALSE)</f>
        <v>0</v>
      </c>
      <c r="AY1594">
        <f>IF(ISERROR(VLOOKUP(BS1594,Tables!$A$2:$B$31,2,FALSE))=TRUE,0,VLOOKUP(BS1594,Tables!$A$2:$B$31,2,FALSE))</f>
        <v>0</v>
      </c>
      <c r="AZ1594" s="12">
        <f>VLOOKUP($BR1594,Tables!$D$14:$K$24,8,FALSE)</f>
        <v>0</v>
      </c>
      <c r="BA1594" s="12">
        <f>IF(OR(BR1594="T150",BR1594="HYBT150"),W1594*Tables!$L$23,0)</f>
        <v>0</v>
      </c>
      <c r="BB1594" s="12">
        <f>IF(OR(BR1594="T200",BR1594="HYBT200"),W1594*Tables!$E$24,0)</f>
        <v>0</v>
      </c>
      <c r="BC1594" s="14">
        <f t="shared" si="340"/>
        <v>0</v>
      </c>
      <c r="BD1594" s="55" t="str">
        <f t="shared" si="339"/>
        <v/>
      </c>
      <c r="BE1594" s="55" t="str">
        <f t="shared" si="339"/>
        <v/>
      </c>
      <c r="BF1594" s="55" t="str">
        <f t="shared" si="339"/>
        <v/>
      </c>
      <c r="BG1594" s="55" t="str">
        <f t="shared" si="339"/>
        <v/>
      </c>
      <c r="BH1594" s="55" t="str">
        <f t="shared" si="339"/>
        <v/>
      </c>
      <c r="BI1594" s="55" t="str">
        <f t="shared" si="339"/>
        <v/>
      </c>
      <c r="BJ1594" s="55" t="str">
        <f t="shared" si="339"/>
        <v/>
      </c>
      <c r="BK1594" s="55" t="str">
        <f t="shared" si="339"/>
        <v/>
      </c>
      <c r="BL1594" s="55" t="str">
        <f t="shared" si="339"/>
        <v/>
      </c>
      <c r="BM1594" s="55" t="str">
        <f t="shared" si="339"/>
        <v/>
      </c>
      <c r="BN1594" s="55" t="str">
        <f t="shared" si="339"/>
        <v/>
      </c>
      <c r="BO1594" s="55" t="str">
        <f t="shared" si="339"/>
        <v/>
      </c>
      <c r="BP1594" s="55" t="str">
        <f t="shared" si="339"/>
        <v/>
      </c>
      <c r="BQ1594" s="55" t="str">
        <f t="shared" si="339"/>
        <v/>
      </c>
      <c r="BR1594" s="1" t="str">
        <f t="shared" si="341"/>
        <v>Base</v>
      </c>
      <c r="BS1594" s="1" t="str">
        <f t="shared" si="342"/>
        <v/>
      </c>
      <c r="BT1594" s="3">
        <f t="shared" si="343"/>
        <v>1</v>
      </c>
      <c r="BU1594" s="11">
        <f t="shared" si="344"/>
        <v>-0.94</v>
      </c>
      <c r="BV1594" s="11">
        <f t="shared" si="345"/>
        <v>-0.88</v>
      </c>
      <c r="BW1594" s="11">
        <f t="shared" si="346"/>
        <v>0</v>
      </c>
      <c r="BX1594" s="9">
        <f t="shared" si="347"/>
        <v>-0.94</v>
      </c>
      <c r="BY1594" s="9">
        <f t="shared" si="348"/>
        <v>-0.88</v>
      </c>
      <c r="BZ1594" s="9">
        <f t="shared" si="349"/>
        <v>2</v>
      </c>
    </row>
    <row r="1595" spans="1:78" ht="15.5" x14ac:dyDescent="0.35">
      <c r="A1595"/>
      <c r="B1595"/>
      <c r="C1595"/>
      <c r="D1595"/>
      <c r="E1595"/>
      <c r="F1595"/>
      <c r="G1595"/>
      <c r="H1595"/>
      <c r="I1595"/>
      <c r="J1595"/>
      <c r="K1595"/>
      <c r="L1595"/>
      <c r="M1595"/>
      <c r="N1595"/>
      <c r="O1595"/>
      <c r="P1595"/>
      <c r="Q1595"/>
      <c r="R1595"/>
      <c r="S1595"/>
      <c r="T1595"/>
      <c r="U1595"/>
      <c r="V1595"/>
      <c r="W1595"/>
      <c r="X1595"/>
      <c r="Y1595"/>
      <c r="Z1595"/>
      <c r="AA1595"/>
      <c r="AB1595"/>
      <c r="AC1595"/>
      <c r="AD1595"/>
      <c r="AE1595"/>
      <c r="AF1595"/>
      <c r="AG1595"/>
      <c r="AH1595"/>
      <c r="AI1595"/>
      <c r="AJ1595"/>
      <c r="AK1595"/>
      <c r="AL1595"/>
      <c r="AM1595"/>
      <c r="AN1595"/>
      <c r="AO1595"/>
      <c r="AP1595"/>
      <c r="AQ1595"/>
      <c r="AR1595"/>
      <c r="AS1595"/>
      <c r="AT1595" s="12">
        <f>VLOOKUP($BR1595,Tables!$D$14:$I$27,2,FALSE)*W1595</f>
        <v>0</v>
      </c>
      <c r="AU1595" s="12">
        <f>VLOOKUP($BR1595,Tables!$D$14:$I$24,3,FALSE)</f>
        <v>0</v>
      </c>
      <c r="AV1595" s="12">
        <f>VLOOKUP($BR1595,Tables!$D$14:$I$24,4,FALSE)*W1595</f>
        <v>0</v>
      </c>
      <c r="AW1595" s="12">
        <f>VLOOKUP($BR1595,Tables!$D$14:$I$24,5,FALSE)*W1595</f>
        <v>0</v>
      </c>
      <c r="AX1595">
        <f>IF(ISERROR(VLOOKUP(V1595,Tables!$A$2:$B$27,2,FALSE))=TRUE,0,VLOOKUP(V1595,Tables!$A$2:$B$27,2,FALSE))*VLOOKUP(BR1595,Tables!$D$14:$J$24,7,FALSE)</f>
        <v>0</v>
      </c>
      <c r="AY1595">
        <f>IF(ISERROR(VLOOKUP(BS1595,Tables!$A$2:$B$31,2,FALSE))=TRUE,0,VLOOKUP(BS1595,Tables!$A$2:$B$31,2,FALSE))</f>
        <v>0</v>
      </c>
      <c r="AZ1595" s="12">
        <f>VLOOKUP($BR1595,Tables!$D$14:$K$24,8,FALSE)</f>
        <v>0</v>
      </c>
      <c r="BA1595" s="12">
        <f>IF(OR(BR1595="T150",BR1595="HYBT150"),W1595*Tables!$L$23,0)</f>
        <v>0</v>
      </c>
      <c r="BB1595" s="12">
        <f>IF(OR(BR1595="T200",BR1595="HYBT200"),W1595*Tables!$E$24,0)</f>
        <v>0</v>
      </c>
      <c r="BC1595" s="14">
        <f t="shared" si="340"/>
        <v>0</v>
      </c>
      <c r="BD1595" s="55" t="str">
        <f t="shared" si="339"/>
        <v/>
      </c>
      <c r="BE1595" s="55" t="str">
        <f t="shared" si="339"/>
        <v/>
      </c>
      <c r="BF1595" s="55" t="str">
        <f t="shared" si="339"/>
        <v/>
      </c>
      <c r="BG1595" s="55" t="str">
        <f t="shared" si="339"/>
        <v/>
      </c>
      <c r="BH1595" s="55" t="str">
        <f t="shared" si="339"/>
        <v/>
      </c>
      <c r="BI1595" s="55" t="str">
        <f t="shared" si="339"/>
        <v/>
      </c>
      <c r="BJ1595" s="55" t="str">
        <f t="shared" si="339"/>
        <v/>
      </c>
      <c r="BK1595" s="55" t="str">
        <f t="shared" si="339"/>
        <v/>
      </c>
      <c r="BL1595" s="55" t="str">
        <f t="shared" si="339"/>
        <v/>
      </c>
      <c r="BM1595" s="55" t="str">
        <f t="shared" si="339"/>
        <v/>
      </c>
      <c r="BN1595" s="55" t="str">
        <f t="shared" si="339"/>
        <v/>
      </c>
      <c r="BO1595" s="55" t="str">
        <f t="shared" si="339"/>
        <v/>
      </c>
      <c r="BP1595" s="55" t="str">
        <f t="shared" si="339"/>
        <v/>
      </c>
      <c r="BQ1595" s="55" t="str">
        <f t="shared" si="339"/>
        <v/>
      </c>
      <c r="BR1595" s="1" t="str">
        <f t="shared" si="341"/>
        <v>Base</v>
      </c>
      <c r="BS1595" s="1" t="str">
        <f t="shared" si="342"/>
        <v/>
      </c>
      <c r="BT1595" s="3">
        <f t="shared" si="343"/>
        <v>1</v>
      </c>
      <c r="BU1595" s="11">
        <f t="shared" si="344"/>
        <v>-0.94</v>
      </c>
      <c r="BV1595" s="11">
        <f t="shared" si="345"/>
        <v>-0.88</v>
      </c>
      <c r="BW1595" s="11">
        <f t="shared" si="346"/>
        <v>0</v>
      </c>
      <c r="BX1595" s="9">
        <f t="shared" si="347"/>
        <v>-0.94</v>
      </c>
      <c r="BY1595" s="9">
        <f t="shared" si="348"/>
        <v>-0.88</v>
      </c>
      <c r="BZ1595" s="9">
        <f t="shared" si="349"/>
        <v>2</v>
      </c>
    </row>
    <row r="1596" spans="1:78" ht="15.5" x14ac:dyDescent="0.35">
      <c r="A1596"/>
      <c r="B1596"/>
      <c r="C1596"/>
      <c r="D1596"/>
      <c r="E1596"/>
      <c r="F1596"/>
      <c r="G1596"/>
      <c r="H1596"/>
      <c r="I1596"/>
      <c r="J1596"/>
      <c r="K1596"/>
      <c r="L1596"/>
      <c r="M1596"/>
      <c r="N1596"/>
      <c r="O1596"/>
      <c r="P1596"/>
      <c r="Q1596"/>
      <c r="R1596"/>
      <c r="S1596"/>
      <c r="T1596"/>
      <c r="U1596"/>
      <c r="V1596"/>
      <c r="W1596"/>
      <c r="X1596"/>
      <c r="Y1596"/>
      <c r="Z1596"/>
      <c r="AA1596"/>
      <c r="AB1596"/>
      <c r="AC1596"/>
      <c r="AD1596"/>
      <c r="AE1596"/>
      <c r="AF1596"/>
      <c r="AG1596"/>
      <c r="AH1596"/>
      <c r="AI1596"/>
      <c r="AJ1596"/>
      <c r="AK1596"/>
      <c r="AL1596"/>
      <c r="AM1596"/>
      <c r="AN1596"/>
      <c r="AO1596"/>
      <c r="AP1596"/>
      <c r="AQ1596"/>
      <c r="AR1596"/>
      <c r="AS1596"/>
      <c r="AT1596" s="12">
        <f>VLOOKUP($BR1596,Tables!$D$14:$I$27,2,FALSE)*W1596</f>
        <v>0</v>
      </c>
      <c r="AU1596" s="12">
        <f>VLOOKUP($BR1596,Tables!$D$14:$I$24,3,FALSE)</f>
        <v>0</v>
      </c>
      <c r="AV1596" s="12">
        <f>VLOOKUP($BR1596,Tables!$D$14:$I$24,4,FALSE)*W1596</f>
        <v>0</v>
      </c>
      <c r="AW1596" s="12">
        <f>VLOOKUP($BR1596,Tables!$D$14:$I$24,5,FALSE)*W1596</f>
        <v>0</v>
      </c>
      <c r="AX1596">
        <f>IF(ISERROR(VLOOKUP(V1596,Tables!$A$2:$B$27,2,FALSE))=TRUE,0,VLOOKUP(V1596,Tables!$A$2:$B$27,2,FALSE))*VLOOKUP(BR1596,Tables!$D$14:$J$24,7,FALSE)</f>
        <v>0</v>
      </c>
      <c r="AY1596">
        <f>IF(ISERROR(VLOOKUP(BS1596,Tables!$A$2:$B$31,2,FALSE))=TRUE,0,VLOOKUP(BS1596,Tables!$A$2:$B$31,2,FALSE))</f>
        <v>0</v>
      </c>
      <c r="AZ1596" s="12">
        <f>VLOOKUP($BR1596,Tables!$D$14:$K$24,8,FALSE)</f>
        <v>0</v>
      </c>
      <c r="BA1596" s="12">
        <f>IF(OR(BR1596="T150",BR1596="HYBT150"),W1596*Tables!$L$23,0)</f>
        <v>0</v>
      </c>
      <c r="BB1596" s="12">
        <f>IF(OR(BR1596="T200",BR1596="HYBT200"),W1596*Tables!$E$24,0)</f>
        <v>0</v>
      </c>
      <c r="BC1596" s="14">
        <f t="shared" si="340"/>
        <v>0</v>
      </c>
      <c r="BD1596" s="55" t="str">
        <f t="shared" si="339"/>
        <v/>
      </c>
      <c r="BE1596" s="55" t="str">
        <f t="shared" si="339"/>
        <v/>
      </c>
      <c r="BF1596" s="55" t="str">
        <f t="shared" si="339"/>
        <v/>
      </c>
      <c r="BG1596" s="55" t="str">
        <f t="shared" si="339"/>
        <v/>
      </c>
      <c r="BH1596" s="55" t="str">
        <f t="shared" si="339"/>
        <v/>
      </c>
      <c r="BI1596" s="55" t="str">
        <f t="shared" si="339"/>
        <v/>
      </c>
      <c r="BJ1596" s="55" t="str">
        <f t="shared" si="339"/>
        <v/>
      </c>
      <c r="BK1596" s="55" t="str">
        <f t="shared" si="339"/>
        <v/>
      </c>
      <c r="BL1596" s="55" t="str">
        <f t="shared" si="339"/>
        <v/>
      </c>
      <c r="BM1596" s="55" t="str">
        <f t="shared" si="339"/>
        <v/>
      </c>
      <c r="BN1596" s="55" t="str">
        <f t="shared" si="339"/>
        <v/>
      </c>
      <c r="BO1596" s="55" t="str">
        <f t="shared" si="339"/>
        <v/>
      </c>
      <c r="BP1596" s="55" t="str">
        <f t="shared" si="339"/>
        <v/>
      </c>
      <c r="BQ1596" s="55" t="str">
        <f t="shared" si="339"/>
        <v/>
      </c>
      <c r="BR1596" s="1" t="str">
        <f t="shared" si="341"/>
        <v>Base</v>
      </c>
      <c r="BS1596" s="1" t="str">
        <f t="shared" si="342"/>
        <v/>
      </c>
      <c r="BT1596" s="3">
        <f t="shared" si="343"/>
        <v>1</v>
      </c>
      <c r="BU1596" s="11">
        <f t="shared" si="344"/>
        <v>-0.94</v>
      </c>
      <c r="BV1596" s="11">
        <f t="shared" si="345"/>
        <v>-0.88</v>
      </c>
      <c r="BW1596" s="11">
        <f t="shared" si="346"/>
        <v>0</v>
      </c>
      <c r="BX1596" s="9">
        <f t="shared" si="347"/>
        <v>-0.94</v>
      </c>
      <c r="BY1596" s="9">
        <f t="shared" si="348"/>
        <v>-0.88</v>
      </c>
      <c r="BZ1596" s="9">
        <f t="shared" si="349"/>
        <v>2</v>
      </c>
    </row>
    <row r="1597" spans="1:78" ht="15.5" x14ac:dyDescent="0.35">
      <c r="A1597"/>
      <c r="B1597"/>
      <c r="C1597"/>
      <c r="D1597"/>
      <c r="E1597"/>
      <c r="F1597"/>
      <c r="G1597"/>
      <c r="H1597"/>
      <c r="I1597"/>
      <c r="J1597"/>
      <c r="K1597"/>
      <c r="L1597"/>
      <c r="M1597"/>
      <c r="N1597"/>
      <c r="O1597"/>
      <c r="P1597"/>
      <c r="Q1597"/>
      <c r="R1597"/>
      <c r="S1597"/>
      <c r="T1597"/>
      <c r="U1597"/>
      <c r="V1597"/>
      <c r="W1597"/>
      <c r="X1597"/>
      <c r="Y1597"/>
      <c r="Z1597"/>
      <c r="AA1597"/>
      <c r="AB1597"/>
      <c r="AC1597"/>
      <c r="AD1597"/>
      <c r="AE1597"/>
      <c r="AF1597"/>
      <c r="AG1597"/>
      <c r="AH1597"/>
      <c r="AI1597"/>
      <c r="AJ1597"/>
      <c r="AK1597"/>
      <c r="AL1597"/>
      <c r="AM1597"/>
      <c r="AN1597"/>
      <c r="AO1597"/>
      <c r="AP1597"/>
      <c r="AQ1597"/>
      <c r="AR1597"/>
      <c r="AS1597"/>
      <c r="AT1597" s="12">
        <f>VLOOKUP($BR1597,Tables!$D$14:$I$27,2,FALSE)*W1597</f>
        <v>0</v>
      </c>
      <c r="AU1597" s="12">
        <f>VLOOKUP($BR1597,Tables!$D$14:$I$24,3,FALSE)</f>
        <v>0</v>
      </c>
      <c r="AV1597" s="12">
        <f>VLOOKUP($BR1597,Tables!$D$14:$I$24,4,FALSE)*W1597</f>
        <v>0</v>
      </c>
      <c r="AW1597" s="12">
        <f>VLOOKUP($BR1597,Tables!$D$14:$I$24,5,FALSE)*W1597</f>
        <v>0</v>
      </c>
      <c r="AX1597">
        <f>IF(ISERROR(VLOOKUP(V1597,Tables!$A$2:$B$27,2,FALSE))=TRUE,0,VLOOKUP(V1597,Tables!$A$2:$B$27,2,FALSE))*VLOOKUP(BR1597,Tables!$D$14:$J$24,7,FALSE)</f>
        <v>0</v>
      </c>
      <c r="AY1597">
        <f>IF(ISERROR(VLOOKUP(BS1597,Tables!$A$2:$B$31,2,FALSE))=TRUE,0,VLOOKUP(BS1597,Tables!$A$2:$B$31,2,FALSE))</f>
        <v>0</v>
      </c>
      <c r="AZ1597" s="12">
        <f>VLOOKUP($BR1597,Tables!$D$14:$K$24,8,FALSE)</f>
        <v>0</v>
      </c>
      <c r="BA1597" s="12">
        <f>IF(OR(BR1597="T150",BR1597="HYBT150"),W1597*Tables!$L$23,0)</f>
        <v>0</v>
      </c>
      <c r="BB1597" s="12">
        <f>IF(OR(BR1597="T200",BR1597="HYBT200"),W1597*Tables!$E$24,0)</f>
        <v>0</v>
      </c>
      <c r="BC1597" s="14">
        <f t="shared" si="340"/>
        <v>0</v>
      </c>
      <c r="BD1597" s="55" t="str">
        <f t="shared" si="339"/>
        <v/>
      </c>
      <c r="BE1597" s="55" t="str">
        <f t="shared" si="339"/>
        <v/>
      </c>
      <c r="BF1597" s="55" t="str">
        <f t="shared" si="339"/>
        <v/>
      </c>
      <c r="BG1597" s="55" t="str">
        <f t="shared" si="339"/>
        <v/>
      </c>
      <c r="BH1597" s="55" t="str">
        <f t="shared" si="339"/>
        <v/>
      </c>
      <c r="BI1597" s="55" t="str">
        <f t="shared" si="339"/>
        <v/>
      </c>
      <c r="BJ1597" s="55" t="str">
        <f t="shared" si="339"/>
        <v/>
      </c>
      <c r="BK1597" s="55" t="str">
        <f t="shared" si="339"/>
        <v/>
      </c>
      <c r="BL1597" s="55" t="str">
        <f t="shared" si="339"/>
        <v/>
      </c>
      <c r="BM1597" s="55" t="str">
        <f t="shared" ref="BD1597:BQ1615" si="350">IF(ISERROR(SEARCHB(" "&amp;BM$1&amp;" "," "&amp;$L1597&amp;" "))=TRUE,"",BM$1)</f>
        <v/>
      </c>
      <c r="BN1597" s="55" t="str">
        <f t="shared" si="350"/>
        <v/>
      </c>
      <c r="BO1597" s="55" t="str">
        <f t="shared" si="350"/>
        <v/>
      </c>
      <c r="BP1597" s="55" t="str">
        <f t="shared" si="350"/>
        <v/>
      </c>
      <c r="BQ1597" s="55" t="str">
        <f t="shared" si="350"/>
        <v/>
      </c>
      <c r="BR1597" s="1" t="str">
        <f t="shared" si="341"/>
        <v>Base</v>
      </c>
      <c r="BS1597" s="1" t="str">
        <f t="shared" si="342"/>
        <v/>
      </c>
      <c r="BT1597" s="3">
        <f t="shared" si="343"/>
        <v>1</v>
      </c>
      <c r="BU1597" s="11">
        <f t="shared" si="344"/>
        <v>-0.94</v>
      </c>
      <c r="BV1597" s="11">
        <f t="shared" si="345"/>
        <v>-0.88</v>
      </c>
      <c r="BW1597" s="11">
        <f t="shared" si="346"/>
        <v>0</v>
      </c>
      <c r="BX1597" s="9">
        <f t="shared" si="347"/>
        <v>-0.94</v>
      </c>
      <c r="BY1597" s="9">
        <f t="shared" si="348"/>
        <v>-0.88</v>
      </c>
      <c r="BZ1597" s="9">
        <f t="shared" si="349"/>
        <v>2</v>
      </c>
    </row>
    <row r="1598" spans="1:78" ht="15.5" x14ac:dyDescent="0.35">
      <c r="A1598"/>
      <c r="B1598"/>
      <c r="C1598"/>
      <c r="D1598"/>
      <c r="E1598"/>
      <c r="F1598"/>
      <c r="G1598"/>
      <c r="H1598"/>
      <c r="I1598"/>
      <c r="J1598"/>
      <c r="K1598"/>
      <c r="L1598"/>
      <c r="M1598"/>
      <c r="N1598"/>
      <c r="O1598"/>
      <c r="P1598"/>
      <c r="Q1598"/>
      <c r="R1598"/>
      <c r="S1598"/>
      <c r="T1598"/>
      <c r="U1598"/>
      <c r="V1598"/>
      <c r="W1598"/>
      <c r="X1598"/>
      <c r="Y1598"/>
      <c r="Z1598"/>
      <c r="AA1598"/>
      <c r="AB1598"/>
      <c r="AC1598"/>
      <c r="AD1598"/>
      <c r="AE1598"/>
      <c r="AF1598"/>
      <c r="AG1598"/>
      <c r="AH1598"/>
      <c r="AI1598"/>
      <c r="AJ1598"/>
      <c r="AK1598"/>
      <c r="AL1598"/>
      <c r="AM1598"/>
      <c r="AN1598"/>
      <c r="AO1598"/>
      <c r="AP1598"/>
      <c r="AQ1598"/>
      <c r="AR1598"/>
      <c r="AS1598"/>
      <c r="AT1598" s="12">
        <f>VLOOKUP($BR1598,Tables!$D$14:$I$27,2,FALSE)*W1598</f>
        <v>0</v>
      </c>
      <c r="AU1598" s="12">
        <f>VLOOKUP($BR1598,Tables!$D$14:$I$24,3,FALSE)</f>
        <v>0</v>
      </c>
      <c r="AV1598" s="12">
        <f>VLOOKUP($BR1598,Tables!$D$14:$I$24,4,FALSE)*W1598</f>
        <v>0</v>
      </c>
      <c r="AW1598" s="12">
        <f>VLOOKUP($BR1598,Tables!$D$14:$I$24,5,FALSE)*W1598</f>
        <v>0</v>
      </c>
      <c r="AX1598">
        <f>IF(ISERROR(VLOOKUP(V1598,Tables!$A$2:$B$27,2,FALSE))=TRUE,0,VLOOKUP(V1598,Tables!$A$2:$B$27,2,FALSE))*VLOOKUP(BR1598,Tables!$D$14:$J$24,7,FALSE)</f>
        <v>0</v>
      </c>
      <c r="AY1598">
        <f>IF(ISERROR(VLOOKUP(BS1598,Tables!$A$2:$B$31,2,FALSE))=TRUE,0,VLOOKUP(BS1598,Tables!$A$2:$B$31,2,FALSE))</f>
        <v>0</v>
      </c>
      <c r="AZ1598" s="12">
        <f>VLOOKUP($BR1598,Tables!$D$14:$K$24,8,FALSE)</f>
        <v>0</v>
      </c>
      <c r="BA1598" s="12">
        <f>IF(OR(BR1598="T150",BR1598="HYBT150"),W1598*Tables!$L$23,0)</f>
        <v>0</v>
      </c>
      <c r="BB1598" s="12">
        <f>IF(OR(BR1598="T200",BR1598="HYBT200"),W1598*Tables!$E$24,0)</f>
        <v>0</v>
      </c>
      <c r="BC1598" s="14">
        <f t="shared" si="340"/>
        <v>0</v>
      </c>
      <c r="BD1598" s="55" t="str">
        <f t="shared" si="350"/>
        <v/>
      </c>
      <c r="BE1598" s="55" t="str">
        <f t="shared" si="350"/>
        <v/>
      </c>
      <c r="BF1598" s="55" t="str">
        <f t="shared" si="350"/>
        <v/>
      </c>
      <c r="BG1598" s="55" t="str">
        <f t="shared" si="350"/>
        <v/>
      </c>
      <c r="BH1598" s="55" t="str">
        <f t="shared" si="350"/>
        <v/>
      </c>
      <c r="BI1598" s="55" t="str">
        <f t="shared" si="350"/>
        <v/>
      </c>
      <c r="BJ1598" s="55" t="str">
        <f t="shared" si="350"/>
        <v/>
      </c>
      <c r="BK1598" s="55" t="str">
        <f t="shared" si="350"/>
        <v/>
      </c>
      <c r="BL1598" s="55" t="str">
        <f t="shared" si="350"/>
        <v/>
      </c>
      <c r="BM1598" s="55" t="str">
        <f t="shared" si="350"/>
        <v/>
      </c>
      <c r="BN1598" s="55" t="str">
        <f t="shared" si="350"/>
        <v/>
      </c>
      <c r="BO1598" s="55" t="str">
        <f t="shared" si="350"/>
        <v/>
      </c>
      <c r="BP1598" s="55" t="str">
        <f t="shared" si="350"/>
        <v/>
      </c>
      <c r="BQ1598" s="55" t="str">
        <f t="shared" si="350"/>
        <v/>
      </c>
      <c r="BR1598" s="1" t="str">
        <f t="shared" si="341"/>
        <v>Base</v>
      </c>
      <c r="BS1598" s="1" t="str">
        <f t="shared" si="342"/>
        <v/>
      </c>
      <c r="BT1598" s="3">
        <f t="shared" si="343"/>
        <v>1</v>
      </c>
      <c r="BU1598" s="11">
        <f t="shared" si="344"/>
        <v>-0.94</v>
      </c>
      <c r="BV1598" s="11">
        <f t="shared" si="345"/>
        <v>-0.88</v>
      </c>
      <c r="BW1598" s="11">
        <f t="shared" si="346"/>
        <v>0</v>
      </c>
      <c r="BX1598" s="9">
        <f t="shared" si="347"/>
        <v>-0.94</v>
      </c>
      <c r="BY1598" s="9">
        <f t="shared" si="348"/>
        <v>-0.88</v>
      </c>
      <c r="BZ1598" s="9">
        <f t="shared" si="349"/>
        <v>2</v>
      </c>
    </row>
    <row r="1599" spans="1:78" ht="15.5" x14ac:dyDescent="0.35">
      <c r="A1599"/>
      <c r="B1599"/>
      <c r="C1599"/>
      <c r="D1599"/>
      <c r="E1599"/>
      <c r="F1599"/>
      <c r="G1599"/>
      <c r="H1599"/>
      <c r="I1599"/>
      <c r="J1599"/>
      <c r="K1599"/>
      <c r="L1599"/>
      <c r="M1599"/>
      <c r="N1599"/>
      <c r="O1599"/>
      <c r="P1599"/>
      <c r="Q1599"/>
      <c r="R1599"/>
      <c r="S1599"/>
      <c r="T1599"/>
      <c r="U1599"/>
      <c r="V1599"/>
      <c r="W1599"/>
      <c r="X1599"/>
      <c r="Y1599"/>
      <c r="Z1599"/>
      <c r="AA1599"/>
      <c r="AB1599"/>
      <c r="AC1599"/>
      <c r="AD1599"/>
      <c r="AE1599"/>
      <c r="AF1599"/>
      <c r="AG1599"/>
      <c r="AH1599"/>
      <c r="AI1599"/>
      <c r="AJ1599"/>
      <c r="AK1599"/>
      <c r="AL1599"/>
      <c r="AM1599"/>
      <c r="AN1599"/>
      <c r="AO1599"/>
      <c r="AP1599"/>
      <c r="AQ1599"/>
      <c r="AR1599"/>
      <c r="AS1599"/>
      <c r="AT1599" s="12">
        <f>VLOOKUP($BR1599,Tables!$D$14:$I$27,2,FALSE)*W1599</f>
        <v>0</v>
      </c>
      <c r="AU1599" s="12">
        <f>VLOOKUP($BR1599,Tables!$D$14:$I$24,3,FALSE)</f>
        <v>0</v>
      </c>
      <c r="AV1599" s="12">
        <f>VLOOKUP($BR1599,Tables!$D$14:$I$24,4,FALSE)*W1599</f>
        <v>0</v>
      </c>
      <c r="AW1599" s="12">
        <f>VLOOKUP($BR1599,Tables!$D$14:$I$24,5,FALSE)*W1599</f>
        <v>0</v>
      </c>
      <c r="AX1599">
        <f>IF(ISERROR(VLOOKUP(V1599,Tables!$A$2:$B$27,2,FALSE))=TRUE,0,VLOOKUP(V1599,Tables!$A$2:$B$27,2,FALSE))*VLOOKUP(BR1599,Tables!$D$14:$J$24,7,FALSE)</f>
        <v>0</v>
      </c>
      <c r="AY1599">
        <f>IF(ISERROR(VLOOKUP(BS1599,Tables!$A$2:$B$31,2,FALSE))=TRUE,0,VLOOKUP(BS1599,Tables!$A$2:$B$31,2,FALSE))</f>
        <v>0</v>
      </c>
      <c r="AZ1599" s="12">
        <f>VLOOKUP($BR1599,Tables!$D$14:$K$24,8,FALSE)</f>
        <v>0</v>
      </c>
      <c r="BA1599" s="12">
        <f>IF(OR(BR1599="T150",BR1599="HYBT150"),W1599*Tables!$L$23,0)</f>
        <v>0</v>
      </c>
      <c r="BB1599" s="12">
        <f>IF(OR(BR1599="T200",BR1599="HYBT200"),W1599*Tables!$E$24,0)</f>
        <v>0</v>
      </c>
      <c r="BC1599" s="14">
        <f t="shared" si="340"/>
        <v>0</v>
      </c>
      <c r="BD1599" s="55" t="str">
        <f t="shared" si="350"/>
        <v/>
      </c>
      <c r="BE1599" s="55" t="str">
        <f t="shared" si="350"/>
        <v/>
      </c>
      <c r="BF1599" s="55" t="str">
        <f t="shared" si="350"/>
        <v/>
      </c>
      <c r="BG1599" s="55" t="str">
        <f t="shared" si="350"/>
        <v/>
      </c>
      <c r="BH1599" s="55" t="str">
        <f t="shared" si="350"/>
        <v/>
      </c>
      <c r="BI1599" s="55" t="str">
        <f t="shared" si="350"/>
        <v/>
      </c>
      <c r="BJ1599" s="55" t="str">
        <f t="shared" si="350"/>
        <v/>
      </c>
      <c r="BK1599" s="55" t="str">
        <f t="shared" si="350"/>
        <v/>
      </c>
      <c r="BL1599" s="55" t="str">
        <f t="shared" si="350"/>
        <v/>
      </c>
      <c r="BM1599" s="55" t="str">
        <f t="shared" si="350"/>
        <v/>
      </c>
      <c r="BN1599" s="55" t="str">
        <f t="shared" si="350"/>
        <v/>
      </c>
      <c r="BO1599" s="55" t="str">
        <f t="shared" si="350"/>
        <v/>
      </c>
      <c r="BP1599" s="55" t="str">
        <f t="shared" si="350"/>
        <v/>
      </c>
      <c r="BQ1599" s="55" t="str">
        <f t="shared" si="350"/>
        <v/>
      </c>
      <c r="BR1599" s="1" t="str">
        <f t="shared" si="341"/>
        <v>Base</v>
      </c>
      <c r="BS1599" s="1" t="str">
        <f t="shared" si="342"/>
        <v/>
      </c>
      <c r="BT1599" s="3">
        <f t="shared" si="343"/>
        <v>1</v>
      </c>
      <c r="BU1599" s="11">
        <f t="shared" si="344"/>
        <v>-0.94</v>
      </c>
      <c r="BV1599" s="11">
        <f t="shared" si="345"/>
        <v>-0.88</v>
      </c>
      <c r="BW1599" s="11">
        <f t="shared" si="346"/>
        <v>0</v>
      </c>
      <c r="BX1599" s="9">
        <f t="shared" si="347"/>
        <v>-0.94</v>
      </c>
      <c r="BY1599" s="9">
        <f t="shared" si="348"/>
        <v>-0.88</v>
      </c>
      <c r="BZ1599" s="9">
        <f t="shared" si="349"/>
        <v>2</v>
      </c>
    </row>
    <row r="1600" spans="1:78" ht="15.5" x14ac:dyDescent="0.35">
      <c r="A1600"/>
      <c r="B1600"/>
      <c r="C1600"/>
      <c r="D1600"/>
      <c r="E1600"/>
      <c r="F1600"/>
      <c r="G1600"/>
      <c r="H1600"/>
      <c r="I1600"/>
      <c r="J1600"/>
      <c r="K1600"/>
      <c r="L1600"/>
      <c r="M1600"/>
      <c r="N1600"/>
      <c r="O1600"/>
      <c r="P1600"/>
      <c r="Q1600"/>
      <c r="R1600"/>
      <c r="S1600"/>
      <c r="T1600"/>
      <c r="U1600"/>
      <c r="V1600"/>
      <c r="W1600"/>
      <c r="X1600"/>
      <c r="Y1600"/>
      <c r="Z1600"/>
      <c r="AA1600"/>
      <c r="AB1600"/>
      <c r="AC1600"/>
      <c r="AD1600"/>
      <c r="AE1600"/>
      <c r="AF1600"/>
      <c r="AG1600"/>
      <c r="AH1600"/>
      <c r="AI1600"/>
      <c r="AJ1600"/>
      <c r="AK1600"/>
      <c r="AL1600"/>
      <c r="AM1600"/>
      <c r="AN1600"/>
      <c r="AO1600"/>
      <c r="AP1600"/>
      <c r="AQ1600"/>
      <c r="AR1600"/>
      <c r="AS1600"/>
      <c r="AT1600" s="12">
        <f>VLOOKUP($BR1600,Tables!$D$14:$I$27,2,FALSE)*W1600</f>
        <v>0</v>
      </c>
      <c r="AU1600" s="12">
        <f>VLOOKUP($BR1600,Tables!$D$14:$I$24,3,FALSE)</f>
        <v>0</v>
      </c>
      <c r="AV1600" s="12">
        <f>VLOOKUP($BR1600,Tables!$D$14:$I$24,4,FALSE)*W1600</f>
        <v>0</v>
      </c>
      <c r="AW1600" s="12">
        <f>VLOOKUP($BR1600,Tables!$D$14:$I$24,5,FALSE)*W1600</f>
        <v>0</v>
      </c>
      <c r="AX1600">
        <f>IF(ISERROR(VLOOKUP(V1600,Tables!$A$2:$B$27,2,FALSE))=TRUE,0,VLOOKUP(V1600,Tables!$A$2:$B$27,2,FALSE))*VLOOKUP(BR1600,Tables!$D$14:$J$24,7,FALSE)</f>
        <v>0</v>
      </c>
      <c r="AY1600">
        <f>IF(ISERROR(VLOOKUP(BS1600,Tables!$A$2:$B$31,2,FALSE))=TRUE,0,VLOOKUP(BS1600,Tables!$A$2:$B$31,2,FALSE))</f>
        <v>0</v>
      </c>
      <c r="AZ1600" s="12">
        <f>VLOOKUP($BR1600,Tables!$D$14:$K$24,8,FALSE)</f>
        <v>0</v>
      </c>
      <c r="BA1600" s="12">
        <f>IF(OR(BR1600="T150",BR1600="HYBT150"),W1600*Tables!$L$23,0)</f>
        <v>0</v>
      </c>
      <c r="BB1600" s="12">
        <f>IF(OR(BR1600="T200",BR1600="HYBT200"),W1600*Tables!$E$24,0)</f>
        <v>0</v>
      </c>
      <c r="BC1600" s="14">
        <f t="shared" si="340"/>
        <v>0</v>
      </c>
      <c r="BD1600" s="55" t="str">
        <f t="shared" si="350"/>
        <v/>
      </c>
      <c r="BE1600" s="55" t="str">
        <f t="shared" si="350"/>
        <v/>
      </c>
      <c r="BF1600" s="55" t="str">
        <f t="shared" si="350"/>
        <v/>
      </c>
      <c r="BG1600" s="55" t="str">
        <f t="shared" si="350"/>
        <v/>
      </c>
      <c r="BH1600" s="55" t="str">
        <f t="shared" si="350"/>
        <v/>
      </c>
      <c r="BI1600" s="55" t="str">
        <f t="shared" si="350"/>
        <v/>
      </c>
      <c r="BJ1600" s="55" t="str">
        <f t="shared" si="350"/>
        <v/>
      </c>
      <c r="BK1600" s="55" t="str">
        <f t="shared" si="350"/>
        <v/>
      </c>
      <c r="BL1600" s="55" t="str">
        <f t="shared" si="350"/>
        <v/>
      </c>
      <c r="BM1600" s="55" t="str">
        <f t="shared" si="350"/>
        <v/>
      </c>
      <c r="BN1600" s="55" t="str">
        <f t="shared" si="350"/>
        <v/>
      </c>
      <c r="BO1600" s="55" t="str">
        <f t="shared" si="350"/>
        <v/>
      </c>
      <c r="BP1600" s="55" t="str">
        <f t="shared" si="350"/>
        <v/>
      </c>
      <c r="BQ1600" s="55" t="str">
        <f t="shared" si="350"/>
        <v/>
      </c>
      <c r="BR1600" s="1" t="str">
        <f t="shared" si="341"/>
        <v>Base</v>
      </c>
      <c r="BS1600" s="1" t="str">
        <f t="shared" si="342"/>
        <v/>
      </c>
      <c r="BT1600" s="3">
        <f t="shared" si="343"/>
        <v>1</v>
      </c>
      <c r="BU1600" s="11">
        <f t="shared" si="344"/>
        <v>-0.94</v>
      </c>
      <c r="BV1600" s="11">
        <f t="shared" si="345"/>
        <v>-0.88</v>
      </c>
      <c r="BW1600" s="11">
        <f t="shared" si="346"/>
        <v>0</v>
      </c>
      <c r="BX1600" s="9">
        <f t="shared" si="347"/>
        <v>-0.94</v>
      </c>
      <c r="BY1600" s="9">
        <f t="shared" si="348"/>
        <v>-0.88</v>
      </c>
      <c r="BZ1600" s="9">
        <f t="shared" si="349"/>
        <v>2</v>
      </c>
    </row>
    <row r="1601" spans="1:78" ht="15.5" x14ac:dyDescent="0.35">
      <c r="A1601"/>
      <c r="B1601"/>
      <c r="C1601"/>
      <c r="D1601"/>
      <c r="E1601"/>
      <c r="F1601"/>
      <c r="G1601"/>
      <c r="H1601"/>
      <c r="I1601"/>
      <c r="J1601"/>
      <c r="K1601"/>
      <c r="L1601"/>
      <c r="M1601"/>
      <c r="N1601"/>
      <c r="O1601"/>
      <c r="P1601"/>
      <c r="Q1601"/>
      <c r="R1601"/>
      <c r="S1601"/>
      <c r="T1601"/>
      <c r="U1601"/>
      <c r="V1601"/>
      <c r="W1601"/>
      <c r="X1601"/>
      <c r="Y1601"/>
      <c r="Z1601"/>
      <c r="AA1601"/>
      <c r="AB1601"/>
      <c r="AC1601"/>
      <c r="AD1601"/>
      <c r="AE1601"/>
      <c r="AF1601"/>
      <c r="AG1601"/>
      <c r="AH1601"/>
      <c r="AI1601"/>
      <c r="AJ1601"/>
      <c r="AK1601"/>
      <c r="AL1601"/>
      <c r="AM1601"/>
      <c r="AN1601"/>
      <c r="AO1601"/>
      <c r="AP1601"/>
      <c r="AQ1601"/>
      <c r="AR1601"/>
      <c r="AS1601"/>
      <c r="AT1601" s="12">
        <f>VLOOKUP($BR1601,Tables!$D$14:$I$27,2,FALSE)*W1601</f>
        <v>0</v>
      </c>
      <c r="AU1601" s="12">
        <f>VLOOKUP($BR1601,Tables!$D$14:$I$24,3,FALSE)</f>
        <v>0</v>
      </c>
      <c r="AV1601" s="12">
        <f>VLOOKUP($BR1601,Tables!$D$14:$I$24,4,FALSE)*W1601</f>
        <v>0</v>
      </c>
      <c r="AW1601" s="12">
        <f>VLOOKUP($BR1601,Tables!$D$14:$I$24,5,FALSE)*W1601</f>
        <v>0</v>
      </c>
      <c r="AX1601">
        <f>IF(ISERROR(VLOOKUP(V1601,Tables!$A$2:$B$27,2,FALSE))=TRUE,0,VLOOKUP(V1601,Tables!$A$2:$B$27,2,FALSE))*VLOOKUP(BR1601,Tables!$D$14:$J$24,7,FALSE)</f>
        <v>0</v>
      </c>
      <c r="AY1601">
        <f>IF(ISERROR(VLOOKUP(BS1601,Tables!$A$2:$B$31,2,FALSE))=TRUE,0,VLOOKUP(BS1601,Tables!$A$2:$B$31,2,FALSE))</f>
        <v>0</v>
      </c>
      <c r="AZ1601" s="12">
        <f>VLOOKUP($BR1601,Tables!$D$14:$K$24,8,FALSE)</f>
        <v>0</v>
      </c>
      <c r="BA1601" s="12">
        <f>IF(OR(BR1601="T150",BR1601="HYBT150"),W1601*Tables!$L$23,0)</f>
        <v>0</v>
      </c>
      <c r="BB1601" s="12">
        <f>IF(OR(BR1601="T200",BR1601="HYBT200"),W1601*Tables!$E$24,0)</f>
        <v>0</v>
      </c>
      <c r="BC1601" s="14">
        <f t="shared" si="340"/>
        <v>0</v>
      </c>
      <c r="BD1601" s="55" t="str">
        <f t="shared" si="350"/>
        <v/>
      </c>
      <c r="BE1601" s="55" t="str">
        <f t="shared" si="350"/>
        <v/>
      </c>
      <c r="BF1601" s="55" t="str">
        <f t="shared" si="350"/>
        <v/>
      </c>
      <c r="BG1601" s="55" t="str">
        <f t="shared" si="350"/>
        <v/>
      </c>
      <c r="BH1601" s="55" t="str">
        <f t="shared" si="350"/>
        <v/>
      </c>
      <c r="BI1601" s="55" t="str">
        <f t="shared" si="350"/>
        <v/>
      </c>
      <c r="BJ1601" s="55" t="str">
        <f t="shared" si="350"/>
        <v/>
      </c>
      <c r="BK1601" s="55" t="str">
        <f t="shared" si="350"/>
        <v/>
      </c>
      <c r="BL1601" s="55" t="str">
        <f t="shared" si="350"/>
        <v/>
      </c>
      <c r="BM1601" s="55" t="str">
        <f t="shared" si="350"/>
        <v/>
      </c>
      <c r="BN1601" s="55" t="str">
        <f t="shared" si="350"/>
        <v/>
      </c>
      <c r="BO1601" s="55" t="str">
        <f t="shared" si="350"/>
        <v/>
      </c>
      <c r="BP1601" s="55" t="str">
        <f t="shared" si="350"/>
        <v/>
      </c>
      <c r="BQ1601" s="55" t="str">
        <f t="shared" si="350"/>
        <v/>
      </c>
      <c r="BR1601" s="1" t="str">
        <f t="shared" si="341"/>
        <v>Base</v>
      </c>
      <c r="BS1601" s="1" t="str">
        <f t="shared" si="342"/>
        <v/>
      </c>
      <c r="BT1601" s="3">
        <f t="shared" si="343"/>
        <v>1</v>
      </c>
      <c r="BU1601" s="11">
        <f t="shared" si="344"/>
        <v>-0.94</v>
      </c>
      <c r="BV1601" s="11">
        <f t="shared" si="345"/>
        <v>-0.88</v>
      </c>
      <c r="BW1601" s="11">
        <f t="shared" si="346"/>
        <v>0</v>
      </c>
      <c r="BX1601" s="9">
        <f t="shared" si="347"/>
        <v>-0.94</v>
      </c>
      <c r="BY1601" s="9">
        <f t="shared" si="348"/>
        <v>-0.88</v>
      </c>
      <c r="BZ1601" s="9">
        <f t="shared" si="349"/>
        <v>2</v>
      </c>
    </row>
    <row r="1602" spans="1:78" ht="15.5" x14ac:dyDescent="0.35">
      <c r="A1602"/>
      <c r="B1602"/>
      <c r="C1602"/>
      <c r="D1602"/>
      <c r="E1602"/>
      <c r="F1602"/>
      <c r="G1602"/>
      <c r="H1602"/>
      <c r="I1602"/>
      <c r="J1602"/>
      <c r="K1602"/>
      <c r="L1602"/>
      <c r="M1602"/>
      <c r="N1602"/>
      <c r="O1602"/>
      <c r="P1602"/>
      <c r="Q1602"/>
      <c r="R1602"/>
      <c r="S1602"/>
      <c r="T1602"/>
      <c r="U1602"/>
      <c r="V1602"/>
      <c r="W1602"/>
      <c r="X1602"/>
      <c r="Y1602"/>
      <c r="Z1602"/>
      <c r="AA1602"/>
      <c r="AB1602"/>
      <c r="AC1602"/>
      <c r="AD1602"/>
      <c r="AE1602"/>
      <c r="AF1602"/>
      <c r="AG1602"/>
      <c r="AH1602"/>
      <c r="AI1602"/>
      <c r="AJ1602"/>
      <c r="AK1602"/>
      <c r="AL1602"/>
      <c r="AM1602"/>
      <c r="AN1602"/>
      <c r="AO1602"/>
      <c r="AP1602"/>
      <c r="AQ1602"/>
      <c r="AR1602"/>
      <c r="AS1602"/>
      <c r="AT1602" s="12">
        <f>VLOOKUP($BR1602,Tables!$D$14:$I$27,2,FALSE)*W1602</f>
        <v>0</v>
      </c>
      <c r="AU1602" s="12">
        <f>VLOOKUP($BR1602,Tables!$D$14:$I$24,3,FALSE)</f>
        <v>0</v>
      </c>
      <c r="AV1602" s="12">
        <f>VLOOKUP($BR1602,Tables!$D$14:$I$24,4,FALSE)*W1602</f>
        <v>0</v>
      </c>
      <c r="AW1602" s="12">
        <f>VLOOKUP($BR1602,Tables!$D$14:$I$24,5,FALSE)*W1602</f>
        <v>0</v>
      </c>
      <c r="AX1602">
        <f>IF(ISERROR(VLOOKUP(V1602,Tables!$A$2:$B$27,2,FALSE))=TRUE,0,VLOOKUP(V1602,Tables!$A$2:$B$27,2,FALSE))*VLOOKUP(BR1602,Tables!$D$14:$J$24,7,FALSE)</f>
        <v>0</v>
      </c>
      <c r="AY1602">
        <f>IF(ISERROR(VLOOKUP(BS1602,Tables!$A$2:$B$31,2,FALSE))=TRUE,0,VLOOKUP(BS1602,Tables!$A$2:$B$31,2,FALSE))</f>
        <v>0</v>
      </c>
      <c r="AZ1602" s="12">
        <f>VLOOKUP($BR1602,Tables!$D$14:$K$24,8,FALSE)</f>
        <v>0</v>
      </c>
      <c r="BA1602" s="12">
        <f>IF(OR(BR1602="T150",BR1602="HYBT150"),W1602*Tables!$L$23,0)</f>
        <v>0</v>
      </c>
      <c r="BB1602" s="12">
        <f>IF(OR(BR1602="T200",BR1602="HYBT200"),W1602*Tables!$E$24,0)</f>
        <v>0</v>
      </c>
      <c r="BC1602" s="14">
        <f t="shared" si="340"/>
        <v>0</v>
      </c>
      <c r="BD1602" s="55" t="str">
        <f t="shared" si="350"/>
        <v/>
      </c>
      <c r="BE1602" s="55" t="str">
        <f t="shared" si="350"/>
        <v/>
      </c>
      <c r="BF1602" s="55" t="str">
        <f t="shared" si="350"/>
        <v/>
      </c>
      <c r="BG1602" s="55" t="str">
        <f t="shared" si="350"/>
        <v/>
      </c>
      <c r="BH1602" s="55" t="str">
        <f t="shared" si="350"/>
        <v/>
      </c>
      <c r="BI1602" s="55" t="str">
        <f t="shared" si="350"/>
        <v/>
      </c>
      <c r="BJ1602" s="55" t="str">
        <f t="shared" si="350"/>
        <v/>
      </c>
      <c r="BK1602" s="55" t="str">
        <f t="shared" si="350"/>
        <v/>
      </c>
      <c r="BL1602" s="55" t="str">
        <f t="shared" si="350"/>
        <v/>
      </c>
      <c r="BM1602" s="55" t="str">
        <f t="shared" si="350"/>
        <v/>
      </c>
      <c r="BN1602" s="55" t="str">
        <f t="shared" si="350"/>
        <v/>
      </c>
      <c r="BO1602" s="55" t="str">
        <f t="shared" si="350"/>
        <v/>
      </c>
      <c r="BP1602" s="55" t="str">
        <f t="shared" si="350"/>
        <v/>
      </c>
      <c r="BQ1602" s="55" t="str">
        <f t="shared" si="350"/>
        <v/>
      </c>
      <c r="BR1602" s="1" t="str">
        <f t="shared" si="341"/>
        <v>Base</v>
      </c>
      <c r="BS1602" s="1" t="str">
        <f t="shared" si="342"/>
        <v/>
      </c>
      <c r="BT1602" s="3">
        <f t="shared" si="343"/>
        <v>1</v>
      </c>
      <c r="BU1602" s="11">
        <f t="shared" si="344"/>
        <v>-0.94</v>
      </c>
      <c r="BV1602" s="11">
        <f t="shared" si="345"/>
        <v>-0.88</v>
      </c>
      <c r="BW1602" s="11">
        <f t="shared" si="346"/>
        <v>0</v>
      </c>
      <c r="BX1602" s="9">
        <f t="shared" si="347"/>
        <v>-0.94</v>
      </c>
      <c r="BY1602" s="9">
        <f t="shared" si="348"/>
        <v>-0.88</v>
      </c>
      <c r="BZ1602" s="9">
        <f t="shared" si="349"/>
        <v>2</v>
      </c>
    </row>
    <row r="1603" spans="1:78" ht="15.5" x14ac:dyDescent="0.35">
      <c r="A1603"/>
      <c r="B1603"/>
      <c r="C1603"/>
      <c r="D1603"/>
      <c r="E1603"/>
      <c r="F1603"/>
      <c r="G1603"/>
      <c r="H1603"/>
      <c r="I1603"/>
      <c r="J1603"/>
      <c r="K1603"/>
      <c r="L1603"/>
      <c r="M1603"/>
      <c r="N1603"/>
      <c r="O1603"/>
      <c r="P1603"/>
      <c r="Q1603"/>
      <c r="R1603"/>
      <c r="S1603"/>
      <c r="T1603"/>
      <c r="U1603"/>
      <c r="V1603"/>
      <c r="W1603"/>
      <c r="X1603"/>
      <c r="Y1603"/>
      <c r="Z1603"/>
      <c r="AA1603"/>
      <c r="AB1603"/>
      <c r="AC1603"/>
      <c r="AD1603"/>
      <c r="AE1603"/>
      <c r="AF1603"/>
      <c r="AG1603"/>
      <c r="AH1603"/>
      <c r="AI1603"/>
      <c r="AJ1603"/>
      <c r="AK1603"/>
      <c r="AL1603"/>
      <c r="AM1603"/>
      <c r="AN1603"/>
      <c r="AO1603"/>
      <c r="AP1603"/>
      <c r="AQ1603"/>
      <c r="AR1603"/>
      <c r="AS1603"/>
      <c r="AT1603" s="12">
        <f>VLOOKUP($BR1603,Tables!$D$14:$I$27,2,FALSE)*W1603</f>
        <v>0</v>
      </c>
      <c r="AU1603" s="12">
        <f>VLOOKUP($BR1603,Tables!$D$14:$I$24,3,FALSE)</f>
        <v>0</v>
      </c>
      <c r="AV1603" s="12">
        <f>VLOOKUP($BR1603,Tables!$D$14:$I$24,4,FALSE)*W1603</f>
        <v>0</v>
      </c>
      <c r="AW1603" s="12">
        <f>VLOOKUP($BR1603,Tables!$D$14:$I$24,5,FALSE)*W1603</f>
        <v>0</v>
      </c>
      <c r="AX1603">
        <f>IF(ISERROR(VLOOKUP(V1603,Tables!$A$2:$B$27,2,FALSE))=TRUE,0,VLOOKUP(V1603,Tables!$A$2:$B$27,2,FALSE))*VLOOKUP(BR1603,Tables!$D$14:$J$24,7,FALSE)</f>
        <v>0</v>
      </c>
      <c r="AY1603">
        <f>IF(ISERROR(VLOOKUP(BS1603,Tables!$A$2:$B$31,2,FALSE))=TRUE,0,VLOOKUP(BS1603,Tables!$A$2:$B$31,2,FALSE))</f>
        <v>0</v>
      </c>
      <c r="AZ1603" s="12">
        <f>VLOOKUP($BR1603,Tables!$D$14:$K$24,8,FALSE)</f>
        <v>0</v>
      </c>
      <c r="BA1603" s="12">
        <f>IF(OR(BR1603="T150",BR1603="HYBT150"),W1603*Tables!$L$23,0)</f>
        <v>0</v>
      </c>
      <c r="BB1603" s="12">
        <f>IF(OR(BR1603="T200",BR1603="HYBT200"),W1603*Tables!$E$24,0)</f>
        <v>0</v>
      </c>
      <c r="BC1603" s="14">
        <f t="shared" si="340"/>
        <v>0</v>
      </c>
      <c r="BD1603" s="55" t="str">
        <f t="shared" si="350"/>
        <v/>
      </c>
      <c r="BE1603" s="55" t="str">
        <f t="shared" si="350"/>
        <v/>
      </c>
      <c r="BF1603" s="55" t="str">
        <f t="shared" si="350"/>
        <v/>
      </c>
      <c r="BG1603" s="55" t="str">
        <f t="shared" si="350"/>
        <v/>
      </c>
      <c r="BH1603" s="55" t="str">
        <f t="shared" si="350"/>
        <v/>
      </c>
      <c r="BI1603" s="55" t="str">
        <f t="shared" si="350"/>
        <v/>
      </c>
      <c r="BJ1603" s="55" t="str">
        <f t="shared" si="350"/>
        <v/>
      </c>
      <c r="BK1603" s="55" t="str">
        <f t="shared" si="350"/>
        <v/>
      </c>
      <c r="BL1603" s="55" t="str">
        <f t="shared" si="350"/>
        <v/>
      </c>
      <c r="BM1603" s="55" t="str">
        <f t="shared" si="350"/>
        <v/>
      </c>
      <c r="BN1603" s="55" t="str">
        <f t="shared" si="350"/>
        <v/>
      </c>
      <c r="BO1603" s="55" t="str">
        <f t="shared" si="350"/>
        <v/>
      </c>
      <c r="BP1603" s="55" t="str">
        <f t="shared" si="350"/>
        <v/>
      </c>
      <c r="BQ1603" s="55" t="str">
        <f t="shared" si="350"/>
        <v/>
      </c>
      <c r="BR1603" s="1" t="str">
        <f t="shared" si="341"/>
        <v>Base</v>
      </c>
      <c r="BS1603" s="1" t="str">
        <f t="shared" si="342"/>
        <v/>
      </c>
      <c r="BT1603" s="3">
        <f t="shared" si="343"/>
        <v>1</v>
      </c>
      <c r="BU1603" s="11">
        <f t="shared" si="344"/>
        <v>-0.94</v>
      </c>
      <c r="BV1603" s="11">
        <f t="shared" si="345"/>
        <v>-0.88</v>
      </c>
      <c r="BW1603" s="11">
        <f t="shared" si="346"/>
        <v>0</v>
      </c>
      <c r="BX1603" s="9">
        <f t="shared" si="347"/>
        <v>-0.94</v>
      </c>
      <c r="BY1603" s="9">
        <f t="shared" si="348"/>
        <v>-0.88</v>
      </c>
      <c r="BZ1603" s="9">
        <f t="shared" si="349"/>
        <v>2</v>
      </c>
    </row>
    <row r="1604" spans="1:78" ht="15.5" x14ac:dyDescent="0.35">
      <c r="A1604"/>
      <c r="B1604"/>
      <c r="C1604"/>
      <c r="D1604"/>
      <c r="E1604"/>
      <c r="F1604"/>
      <c r="G1604"/>
      <c r="H1604"/>
      <c r="I1604"/>
      <c r="J1604"/>
      <c r="K1604"/>
      <c r="L1604"/>
      <c r="M1604"/>
      <c r="N1604"/>
      <c r="O1604"/>
      <c r="P1604"/>
      <c r="Q1604"/>
      <c r="R1604"/>
      <c r="S1604"/>
      <c r="T1604"/>
      <c r="U1604"/>
      <c r="V1604"/>
      <c r="W1604"/>
      <c r="X1604"/>
      <c r="Y1604"/>
      <c r="Z1604"/>
      <c r="AA1604"/>
      <c r="AB1604"/>
      <c r="AC1604"/>
      <c r="AD1604"/>
      <c r="AE1604"/>
      <c r="AF1604"/>
      <c r="AG1604"/>
      <c r="AH1604"/>
      <c r="AI1604"/>
      <c r="AJ1604"/>
      <c r="AK1604"/>
      <c r="AL1604"/>
      <c r="AM1604"/>
      <c r="AN1604"/>
      <c r="AO1604"/>
      <c r="AP1604"/>
      <c r="AQ1604"/>
      <c r="AR1604"/>
      <c r="AS1604"/>
      <c r="AT1604" s="12">
        <f>VLOOKUP($BR1604,Tables!$D$14:$I$27,2,FALSE)*W1604</f>
        <v>0</v>
      </c>
      <c r="AU1604" s="12">
        <f>VLOOKUP($BR1604,Tables!$D$14:$I$24,3,FALSE)</f>
        <v>0</v>
      </c>
      <c r="AV1604" s="12">
        <f>VLOOKUP($BR1604,Tables!$D$14:$I$24,4,FALSE)*W1604</f>
        <v>0</v>
      </c>
      <c r="AW1604" s="12">
        <f>VLOOKUP($BR1604,Tables!$D$14:$I$24,5,FALSE)*W1604</f>
        <v>0</v>
      </c>
      <c r="AX1604">
        <f>IF(ISERROR(VLOOKUP(V1604,Tables!$A$2:$B$27,2,FALSE))=TRUE,0,VLOOKUP(V1604,Tables!$A$2:$B$27,2,FALSE))*VLOOKUP(BR1604,Tables!$D$14:$J$24,7,FALSE)</f>
        <v>0</v>
      </c>
      <c r="AY1604">
        <f>IF(ISERROR(VLOOKUP(BS1604,Tables!$A$2:$B$31,2,FALSE))=TRUE,0,VLOOKUP(BS1604,Tables!$A$2:$B$31,2,FALSE))</f>
        <v>0</v>
      </c>
      <c r="AZ1604" s="12">
        <f>VLOOKUP($BR1604,Tables!$D$14:$K$24,8,FALSE)</f>
        <v>0</v>
      </c>
      <c r="BA1604" s="12">
        <f>IF(OR(BR1604="T150",BR1604="HYBT150"),W1604*Tables!$L$23,0)</f>
        <v>0</v>
      </c>
      <c r="BB1604" s="12">
        <f>IF(OR(BR1604="T200",BR1604="HYBT200"),W1604*Tables!$E$24,0)</f>
        <v>0</v>
      </c>
      <c r="BC1604" s="14">
        <f t="shared" si="340"/>
        <v>0</v>
      </c>
      <c r="BD1604" s="55" t="str">
        <f t="shared" si="350"/>
        <v/>
      </c>
      <c r="BE1604" s="55" t="str">
        <f t="shared" si="350"/>
        <v/>
      </c>
      <c r="BF1604" s="55" t="str">
        <f t="shared" si="350"/>
        <v/>
      </c>
      <c r="BG1604" s="55" t="str">
        <f t="shared" si="350"/>
        <v/>
      </c>
      <c r="BH1604" s="55" t="str">
        <f t="shared" si="350"/>
        <v/>
      </c>
      <c r="BI1604" s="55" t="str">
        <f t="shared" si="350"/>
        <v/>
      </c>
      <c r="BJ1604" s="55" t="str">
        <f t="shared" si="350"/>
        <v/>
      </c>
      <c r="BK1604" s="55" t="str">
        <f t="shared" si="350"/>
        <v/>
      </c>
      <c r="BL1604" s="55" t="str">
        <f t="shared" si="350"/>
        <v/>
      </c>
      <c r="BM1604" s="55" t="str">
        <f t="shared" si="350"/>
        <v/>
      </c>
      <c r="BN1604" s="55" t="str">
        <f t="shared" si="350"/>
        <v/>
      </c>
      <c r="BO1604" s="55" t="str">
        <f t="shared" si="350"/>
        <v/>
      </c>
      <c r="BP1604" s="55" t="str">
        <f t="shared" si="350"/>
        <v/>
      </c>
      <c r="BQ1604" s="55" t="str">
        <f t="shared" si="350"/>
        <v/>
      </c>
      <c r="BR1604" s="1" t="str">
        <f t="shared" si="341"/>
        <v>Base</v>
      </c>
      <c r="BS1604" s="1" t="str">
        <f t="shared" si="342"/>
        <v/>
      </c>
      <c r="BT1604" s="3">
        <f t="shared" si="343"/>
        <v>1</v>
      </c>
      <c r="BU1604" s="11">
        <f t="shared" si="344"/>
        <v>-0.94</v>
      </c>
      <c r="BV1604" s="11">
        <f t="shared" si="345"/>
        <v>-0.88</v>
      </c>
      <c r="BW1604" s="11">
        <f t="shared" si="346"/>
        <v>0</v>
      </c>
      <c r="BX1604" s="9">
        <f t="shared" si="347"/>
        <v>-0.94</v>
      </c>
      <c r="BY1604" s="9">
        <f t="shared" si="348"/>
        <v>-0.88</v>
      </c>
      <c r="BZ1604" s="9">
        <f t="shared" si="349"/>
        <v>2</v>
      </c>
    </row>
    <row r="1605" spans="1:78" ht="15.5" x14ac:dyDescent="0.35">
      <c r="A1605"/>
      <c r="B1605"/>
      <c r="C1605"/>
      <c r="D1605"/>
      <c r="E1605"/>
      <c r="F1605"/>
      <c r="G1605"/>
      <c r="H1605"/>
      <c r="I1605"/>
      <c r="J1605"/>
      <c r="K1605"/>
      <c r="L1605"/>
      <c r="M1605"/>
      <c r="N1605"/>
      <c r="O1605"/>
      <c r="P1605"/>
      <c r="Q1605"/>
      <c r="R1605"/>
      <c r="S1605"/>
      <c r="T1605"/>
      <c r="U1605"/>
      <c r="V1605"/>
      <c r="W1605"/>
      <c r="X1605"/>
      <c r="Y1605"/>
      <c r="Z1605"/>
      <c r="AA1605"/>
      <c r="AB1605"/>
      <c r="AC1605"/>
      <c r="AD1605"/>
      <c r="AE1605"/>
      <c r="AF1605"/>
      <c r="AG1605"/>
      <c r="AH1605"/>
      <c r="AI1605"/>
      <c r="AJ1605"/>
      <c r="AK1605"/>
      <c r="AL1605"/>
      <c r="AM1605"/>
      <c r="AN1605"/>
      <c r="AO1605"/>
      <c r="AP1605"/>
      <c r="AQ1605"/>
      <c r="AR1605"/>
      <c r="AS1605"/>
      <c r="AT1605" s="12">
        <f>VLOOKUP($BR1605,Tables!$D$14:$I$27,2,FALSE)*W1605</f>
        <v>0</v>
      </c>
      <c r="AU1605" s="12">
        <f>VLOOKUP($BR1605,Tables!$D$14:$I$24,3,FALSE)</f>
        <v>0</v>
      </c>
      <c r="AV1605" s="12">
        <f>VLOOKUP($BR1605,Tables!$D$14:$I$24,4,FALSE)*W1605</f>
        <v>0</v>
      </c>
      <c r="AW1605" s="12">
        <f>VLOOKUP($BR1605,Tables!$D$14:$I$24,5,FALSE)*W1605</f>
        <v>0</v>
      </c>
      <c r="AX1605">
        <f>IF(ISERROR(VLOOKUP(V1605,Tables!$A$2:$B$27,2,FALSE))=TRUE,0,VLOOKUP(V1605,Tables!$A$2:$B$27,2,FALSE))*VLOOKUP(BR1605,Tables!$D$14:$J$24,7,FALSE)</f>
        <v>0</v>
      </c>
      <c r="AY1605">
        <f>IF(ISERROR(VLOOKUP(BS1605,Tables!$A$2:$B$31,2,FALSE))=TRUE,0,VLOOKUP(BS1605,Tables!$A$2:$B$31,2,FALSE))</f>
        <v>0</v>
      </c>
      <c r="AZ1605" s="12">
        <f>VLOOKUP($BR1605,Tables!$D$14:$K$24,8,FALSE)</f>
        <v>0</v>
      </c>
      <c r="BA1605" s="12">
        <f>IF(OR(BR1605="T150",BR1605="HYBT150"),W1605*Tables!$L$23,0)</f>
        <v>0</v>
      </c>
      <c r="BB1605" s="12">
        <f>IF(OR(BR1605="T200",BR1605="HYBT200"),W1605*Tables!$E$24,0)</f>
        <v>0</v>
      </c>
      <c r="BC1605" s="14">
        <f t="shared" si="340"/>
        <v>0</v>
      </c>
      <c r="BD1605" s="55" t="str">
        <f t="shared" si="350"/>
        <v/>
      </c>
      <c r="BE1605" s="55" t="str">
        <f t="shared" si="350"/>
        <v/>
      </c>
      <c r="BF1605" s="55" t="str">
        <f t="shared" si="350"/>
        <v/>
      </c>
      <c r="BG1605" s="55" t="str">
        <f t="shared" si="350"/>
        <v/>
      </c>
      <c r="BH1605" s="55" t="str">
        <f t="shared" si="350"/>
        <v/>
      </c>
      <c r="BI1605" s="55" t="str">
        <f t="shared" si="350"/>
        <v/>
      </c>
      <c r="BJ1605" s="55" t="str">
        <f t="shared" si="350"/>
        <v/>
      </c>
      <c r="BK1605" s="55" t="str">
        <f t="shared" si="350"/>
        <v/>
      </c>
      <c r="BL1605" s="55" t="str">
        <f t="shared" si="350"/>
        <v/>
      </c>
      <c r="BM1605" s="55" t="str">
        <f t="shared" si="350"/>
        <v/>
      </c>
      <c r="BN1605" s="55" t="str">
        <f t="shared" si="350"/>
        <v/>
      </c>
      <c r="BO1605" s="55" t="str">
        <f t="shared" si="350"/>
        <v/>
      </c>
      <c r="BP1605" s="55" t="str">
        <f t="shared" si="350"/>
        <v/>
      </c>
      <c r="BQ1605" s="55" t="str">
        <f t="shared" si="350"/>
        <v/>
      </c>
      <c r="BR1605" s="1" t="str">
        <f t="shared" si="341"/>
        <v>Base</v>
      </c>
      <c r="BS1605" s="1" t="str">
        <f t="shared" si="342"/>
        <v/>
      </c>
      <c r="BT1605" s="3">
        <f t="shared" si="343"/>
        <v>1</v>
      </c>
      <c r="BU1605" s="11">
        <f t="shared" si="344"/>
        <v>-0.94</v>
      </c>
      <c r="BV1605" s="11">
        <f t="shared" si="345"/>
        <v>-0.88</v>
      </c>
      <c r="BW1605" s="11">
        <f t="shared" si="346"/>
        <v>0</v>
      </c>
      <c r="BX1605" s="9">
        <f t="shared" si="347"/>
        <v>-0.94</v>
      </c>
      <c r="BY1605" s="9">
        <f t="shared" si="348"/>
        <v>-0.88</v>
      </c>
      <c r="BZ1605" s="9">
        <f t="shared" si="349"/>
        <v>2</v>
      </c>
    </row>
    <row r="1606" spans="1:78" ht="15.5" x14ac:dyDescent="0.35">
      <c r="A1606"/>
      <c r="B1606"/>
      <c r="C1606"/>
      <c r="D1606"/>
      <c r="E1606"/>
      <c r="F1606"/>
      <c r="G1606"/>
      <c r="H1606"/>
      <c r="I1606"/>
      <c r="J1606"/>
      <c r="K1606"/>
      <c r="L1606"/>
      <c r="M1606"/>
      <c r="N1606"/>
      <c r="O1606"/>
      <c r="P1606"/>
      <c r="Q1606"/>
      <c r="R1606"/>
      <c r="S1606"/>
      <c r="T1606"/>
      <c r="U1606"/>
      <c r="V1606"/>
      <c r="W1606"/>
      <c r="X1606"/>
      <c r="Y1606"/>
      <c r="Z1606"/>
      <c r="AA1606"/>
      <c r="AB1606"/>
      <c r="AC1606"/>
      <c r="AD1606"/>
      <c r="AE1606"/>
      <c r="AF1606"/>
      <c r="AG1606"/>
      <c r="AH1606"/>
      <c r="AI1606"/>
      <c r="AJ1606"/>
      <c r="AK1606"/>
      <c r="AL1606"/>
      <c r="AM1606"/>
      <c r="AN1606"/>
      <c r="AO1606"/>
      <c r="AP1606"/>
      <c r="AQ1606"/>
      <c r="AR1606"/>
      <c r="AS1606"/>
      <c r="AT1606" s="12">
        <f>VLOOKUP($BR1606,Tables!$D$14:$I$27,2,FALSE)*W1606</f>
        <v>0</v>
      </c>
      <c r="AU1606" s="12">
        <f>VLOOKUP($BR1606,Tables!$D$14:$I$24,3,FALSE)</f>
        <v>0</v>
      </c>
      <c r="AV1606" s="12">
        <f>VLOOKUP($BR1606,Tables!$D$14:$I$24,4,FALSE)*W1606</f>
        <v>0</v>
      </c>
      <c r="AW1606" s="12">
        <f>VLOOKUP($BR1606,Tables!$D$14:$I$24,5,FALSE)*W1606</f>
        <v>0</v>
      </c>
      <c r="AX1606">
        <f>IF(ISERROR(VLOOKUP(V1606,Tables!$A$2:$B$27,2,FALSE))=TRUE,0,VLOOKUP(V1606,Tables!$A$2:$B$27,2,FALSE))*VLOOKUP(BR1606,Tables!$D$14:$J$24,7,FALSE)</f>
        <v>0</v>
      </c>
      <c r="AY1606">
        <f>IF(ISERROR(VLOOKUP(BS1606,Tables!$A$2:$B$31,2,FALSE))=TRUE,0,VLOOKUP(BS1606,Tables!$A$2:$B$31,2,FALSE))</f>
        <v>0</v>
      </c>
      <c r="AZ1606" s="12">
        <f>VLOOKUP($BR1606,Tables!$D$14:$K$24,8,FALSE)</f>
        <v>0</v>
      </c>
      <c r="BA1606" s="12">
        <f>IF(OR(BR1606="T150",BR1606="HYBT150"),W1606*Tables!$L$23,0)</f>
        <v>0</v>
      </c>
      <c r="BB1606" s="12">
        <f>IF(OR(BR1606="T200",BR1606="HYBT200"),W1606*Tables!$E$24,0)</f>
        <v>0</v>
      </c>
      <c r="BC1606" s="14">
        <f t="shared" si="340"/>
        <v>0</v>
      </c>
      <c r="BD1606" s="55" t="str">
        <f t="shared" si="350"/>
        <v/>
      </c>
      <c r="BE1606" s="55" t="str">
        <f t="shared" si="350"/>
        <v/>
      </c>
      <c r="BF1606" s="55" t="str">
        <f t="shared" si="350"/>
        <v/>
      </c>
      <c r="BG1606" s="55" t="str">
        <f t="shared" si="350"/>
        <v/>
      </c>
      <c r="BH1606" s="55" t="str">
        <f t="shared" si="350"/>
        <v/>
      </c>
      <c r="BI1606" s="55" t="str">
        <f t="shared" si="350"/>
        <v/>
      </c>
      <c r="BJ1606" s="55" t="str">
        <f t="shared" si="350"/>
        <v/>
      </c>
      <c r="BK1606" s="55" t="str">
        <f t="shared" si="350"/>
        <v/>
      </c>
      <c r="BL1606" s="55" t="str">
        <f t="shared" si="350"/>
        <v/>
      </c>
      <c r="BM1606" s="55" t="str">
        <f t="shared" si="350"/>
        <v/>
      </c>
      <c r="BN1606" s="55" t="str">
        <f t="shared" si="350"/>
        <v/>
      </c>
      <c r="BO1606" s="55" t="str">
        <f t="shared" si="350"/>
        <v/>
      </c>
      <c r="BP1606" s="55" t="str">
        <f t="shared" si="350"/>
        <v/>
      </c>
      <c r="BQ1606" s="55" t="str">
        <f t="shared" si="350"/>
        <v/>
      </c>
      <c r="BR1606" s="1" t="str">
        <f t="shared" si="341"/>
        <v>Base</v>
      </c>
      <c r="BS1606" s="1" t="str">
        <f t="shared" si="342"/>
        <v/>
      </c>
      <c r="BT1606" s="3">
        <f t="shared" si="343"/>
        <v>1</v>
      </c>
      <c r="BU1606" s="11">
        <f t="shared" si="344"/>
        <v>-0.94</v>
      </c>
      <c r="BV1606" s="11">
        <f t="shared" si="345"/>
        <v>-0.88</v>
      </c>
      <c r="BW1606" s="11">
        <f t="shared" si="346"/>
        <v>0</v>
      </c>
      <c r="BX1606" s="9">
        <f t="shared" si="347"/>
        <v>-0.94</v>
      </c>
      <c r="BY1606" s="9">
        <f t="shared" si="348"/>
        <v>-0.88</v>
      </c>
      <c r="BZ1606" s="9">
        <f t="shared" si="349"/>
        <v>2</v>
      </c>
    </row>
    <row r="1607" spans="1:78" ht="15.5" x14ac:dyDescent="0.35">
      <c r="A1607"/>
      <c r="B1607"/>
      <c r="C1607"/>
      <c r="D1607"/>
      <c r="E1607"/>
      <c r="F1607"/>
      <c r="G1607"/>
      <c r="H1607"/>
      <c r="I1607"/>
      <c r="J1607"/>
      <c r="K1607"/>
      <c r="L1607"/>
      <c r="M1607"/>
      <c r="N1607"/>
      <c r="O1607"/>
      <c r="P1607"/>
      <c r="Q1607"/>
      <c r="R1607"/>
      <c r="S1607"/>
      <c r="T1607"/>
      <c r="U1607"/>
      <c r="V1607"/>
      <c r="W1607"/>
      <c r="X1607"/>
      <c r="Y1607"/>
      <c r="Z1607"/>
      <c r="AA1607"/>
      <c r="AB1607"/>
      <c r="AC1607"/>
      <c r="AD1607"/>
      <c r="AE1607"/>
      <c r="AF1607"/>
      <c r="AG1607"/>
      <c r="AH1607"/>
      <c r="AI1607"/>
      <c r="AJ1607"/>
      <c r="AK1607"/>
      <c r="AL1607"/>
      <c r="AM1607"/>
      <c r="AN1607"/>
      <c r="AO1607"/>
      <c r="AP1607"/>
      <c r="AQ1607"/>
      <c r="AR1607"/>
      <c r="AS1607"/>
      <c r="AT1607" s="12">
        <f>VLOOKUP($BR1607,Tables!$D$14:$I$27,2,FALSE)*W1607</f>
        <v>0</v>
      </c>
      <c r="AU1607" s="12">
        <f>VLOOKUP($BR1607,Tables!$D$14:$I$24,3,FALSE)</f>
        <v>0</v>
      </c>
      <c r="AV1607" s="12">
        <f>VLOOKUP($BR1607,Tables!$D$14:$I$24,4,FALSE)*W1607</f>
        <v>0</v>
      </c>
      <c r="AW1607" s="12">
        <f>VLOOKUP($BR1607,Tables!$D$14:$I$24,5,FALSE)*W1607</f>
        <v>0</v>
      </c>
      <c r="AX1607">
        <f>IF(ISERROR(VLOOKUP(V1607,Tables!$A$2:$B$27,2,FALSE))=TRUE,0,VLOOKUP(V1607,Tables!$A$2:$B$27,2,FALSE))*VLOOKUP(BR1607,Tables!$D$14:$J$24,7,FALSE)</f>
        <v>0</v>
      </c>
      <c r="AY1607">
        <f>IF(ISERROR(VLOOKUP(BS1607,Tables!$A$2:$B$31,2,FALSE))=TRUE,0,VLOOKUP(BS1607,Tables!$A$2:$B$31,2,FALSE))</f>
        <v>0</v>
      </c>
      <c r="AZ1607" s="12">
        <f>VLOOKUP($BR1607,Tables!$D$14:$K$24,8,FALSE)</f>
        <v>0</v>
      </c>
      <c r="BA1607" s="12">
        <f>IF(OR(BR1607="T150",BR1607="HYBT150"),W1607*Tables!$L$23,0)</f>
        <v>0</v>
      </c>
      <c r="BB1607" s="12">
        <f>IF(OR(BR1607="T200",BR1607="HYBT200"),W1607*Tables!$E$24,0)</f>
        <v>0</v>
      </c>
      <c r="BC1607" s="14">
        <f t="shared" si="340"/>
        <v>0</v>
      </c>
      <c r="BD1607" s="55" t="str">
        <f t="shared" si="350"/>
        <v/>
      </c>
      <c r="BE1607" s="55" t="str">
        <f t="shared" si="350"/>
        <v/>
      </c>
      <c r="BF1607" s="55" t="str">
        <f t="shared" si="350"/>
        <v/>
      </c>
      <c r="BG1607" s="55" t="str">
        <f t="shared" si="350"/>
        <v/>
      </c>
      <c r="BH1607" s="55" t="str">
        <f t="shared" si="350"/>
        <v/>
      </c>
      <c r="BI1607" s="55" t="str">
        <f t="shared" si="350"/>
        <v/>
      </c>
      <c r="BJ1607" s="55" t="str">
        <f t="shared" si="350"/>
        <v/>
      </c>
      <c r="BK1607" s="55" t="str">
        <f t="shared" si="350"/>
        <v/>
      </c>
      <c r="BL1607" s="55" t="str">
        <f t="shared" si="350"/>
        <v/>
      </c>
      <c r="BM1607" s="55" t="str">
        <f t="shared" si="350"/>
        <v/>
      </c>
      <c r="BN1607" s="55" t="str">
        <f t="shared" si="350"/>
        <v/>
      </c>
      <c r="BO1607" s="55" t="str">
        <f t="shared" si="350"/>
        <v/>
      </c>
      <c r="BP1607" s="55" t="str">
        <f t="shared" si="350"/>
        <v/>
      </c>
      <c r="BQ1607" s="55" t="str">
        <f t="shared" si="350"/>
        <v/>
      </c>
      <c r="BR1607" s="1" t="str">
        <f t="shared" si="341"/>
        <v>Base</v>
      </c>
      <c r="BS1607" s="1" t="str">
        <f t="shared" si="342"/>
        <v/>
      </c>
      <c r="BT1607" s="3">
        <f t="shared" si="343"/>
        <v>1</v>
      </c>
      <c r="BU1607" s="11">
        <f t="shared" si="344"/>
        <v>-0.94</v>
      </c>
      <c r="BV1607" s="11">
        <f t="shared" si="345"/>
        <v>-0.88</v>
      </c>
      <c r="BW1607" s="11">
        <f t="shared" si="346"/>
        <v>0</v>
      </c>
      <c r="BX1607" s="9">
        <f t="shared" si="347"/>
        <v>-0.94</v>
      </c>
      <c r="BY1607" s="9">
        <f t="shared" si="348"/>
        <v>-0.88</v>
      </c>
      <c r="BZ1607" s="9">
        <f t="shared" si="349"/>
        <v>2</v>
      </c>
    </row>
    <row r="1608" spans="1:78" ht="15.5" x14ac:dyDescent="0.35">
      <c r="A1608"/>
      <c r="B1608"/>
      <c r="C1608"/>
      <c r="D1608"/>
      <c r="E1608"/>
      <c r="F1608"/>
      <c r="G1608"/>
      <c r="H1608"/>
      <c r="I1608"/>
      <c r="J1608"/>
      <c r="K1608"/>
      <c r="L1608"/>
      <c r="M1608"/>
      <c r="N1608"/>
      <c r="O1608"/>
      <c r="P1608"/>
      <c r="Q1608"/>
      <c r="R1608"/>
      <c r="S1608"/>
      <c r="T1608"/>
      <c r="U1608"/>
      <c r="V1608"/>
      <c r="W1608"/>
      <c r="X1608"/>
      <c r="Y1608"/>
      <c r="Z1608"/>
      <c r="AA1608"/>
      <c r="AB1608"/>
      <c r="AC1608"/>
      <c r="AD1608"/>
      <c r="AE1608"/>
      <c r="AF1608"/>
      <c r="AG1608"/>
      <c r="AH1608"/>
      <c r="AI1608"/>
      <c r="AJ1608"/>
      <c r="AK1608"/>
      <c r="AL1608"/>
      <c r="AM1608"/>
      <c r="AN1608"/>
      <c r="AO1608"/>
      <c r="AP1608"/>
      <c r="AQ1608"/>
      <c r="AR1608"/>
      <c r="AS1608"/>
      <c r="AT1608" s="12">
        <f>VLOOKUP($BR1608,Tables!$D$14:$I$27,2,FALSE)*W1608</f>
        <v>0</v>
      </c>
      <c r="AU1608" s="12">
        <f>VLOOKUP($BR1608,Tables!$D$14:$I$24,3,FALSE)</f>
        <v>0</v>
      </c>
      <c r="AV1608" s="12">
        <f>VLOOKUP($BR1608,Tables!$D$14:$I$24,4,FALSE)*W1608</f>
        <v>0</v>
      </c>
      <c r="AW1608" s="12">
        <f>VLOOKUP($BR1608,Tables!$D$14:$I$24,5,FALSE)*W1608</f>
        <v>0</v>
      </c>
      <c r="AX1608">
        <f>IF(ISERROR(VLOOKUP(V1608,Tables!$A$2:$B$27,2,FALSE))=TRUE,0,VLOOKUP(V1608,Tables!$A$2:$B$27,2,FALSE))*VLOOKUP(BR1608,Tables!$D$14:$J$24,7,FALSE)</f>
        <v>0</v>
      </c>
      <c r="AY1608">
        <f>IF(ISERROR(VLOOKUP(BS1608,Tables!$A$2:$B$31,2,FALSE))=TRUE,0,VLOOKUP(BS1608,Tables!$A$2:$B$31,2,FALSE))</f>
        <v>0</v>
      </c>
      <c r="AZ1608" s="12">
        <f>VLOOKUP($BR1608,Tables!$D$14:$K$24,8,FALSE)</f>
        <v>0</v>
      </c>
      <c r="BA1608" s="12">
        <f>IF(OR(BR1608="T150",BR1608="HYBT150"),W1608*Tables!$L$23,0)</f>
        <v>0</v>
      </c>
      <c r="BB1608" s="12">
        <f>IF(OR(BR1608="T200",BR1608="HYBT200"),W1608*Tables!$E$24,0)</f>
        <v>0</v>
      </c>
      <c r="BC1608" s="14">
        <f t="shared" si="340"/>
        <v>0</v>
      </c>
      <c r="BD1608" s="55" t="str">
        <f t="shared" si="350"/>
        <v/>
      </c>
      <c r="BE1608" s="55" t="str">
        <f t="shared" si="350"/>
        <v/>
      </c>
      <c r="BF1608" s="55" t="str">
        <f t="shared" si="350"/>
        <v/>
      </c>
      <c r="BG1608" s="55" t="str">
        <f t="shared" si="350"/>
        <v/>
      </c>
      <c r="BH1608" s="55" t="str">
        <f t="shared" si="350"/>
        <v/>
      </c>
      <c r="BI1608" s="55" t="str">
        <f t="shared" si="350"/>
        <v/>
      </c>
      <c r="BJ1608" s="55" t="str">
        <f t="shared" si="350"/>
        <v/>
      </c>
      <c r="BK1608" s="55" t="str">
        <f t="shared" si="350"/>
        <v/>
      </c>
      <c r="BL1608" s="55" t="str">
        <f t="shared" si="350"/>
        <v/>
      </c>
      <c r="BM1608" s="55" t="str">
        <f t="shared" si="350"/>
        <v/>
      </c>
      <c r="BN1608" s="55" t="str">
        <f t="shared" si="350"/>
        <v/>
      </c>
      <c r="BO1608" s="55" t="str">
        <f t="shared" si="350"/>
        <v/>
      </c>
      <c r="BP1608" s="55" t="str">
        <f t="shared" si="350"/>
        <v/>
      </c>
      <c r="BQ1608" s="55" t="str">
        <f t="shared" si="350"/>
        <v/>
      </c>
      <c r="BR1608" s="1" t="str">
        <f t="shared" si="341"/>
        <v>Base</v>
      </c>
      <c r="BS1608" s="1" t="str">
        <f t="shared" si="342"/>
        <v/>
      </c>
      <c r="BT1608" s="3">
        <f t="shared" si="343"/>
        <v>1</v>
      </c>
      <c r="BU1608" s="11">
        <f t="shared" si="344"/>
        <v>-0.94</v>
      </c>
      <c r="BV1608" s="11">
        <f t="shared" si="345"/>
        <v>-0.88</v>
      </c>
      <c r="BW1608" s="11">
        <f t="shared" si="346"/>
        <v>0</v>
      </c>
      <c r="BX1608" s="9">
        <f t="shared" si="347"/>
        <v>-0.94</v>
      </c>
      <c r="BY1608" s="9">
        <f t="shared" si="348"/>
        <v>-0.88</v>
      </c>
      <c r="BZ1608" s="9">
        <f t="shared" si="349"/>
        <v>2</v>
      </c>
    </row>
    <row r="1609" spans="1:78" ht="15.5" x14ac:dyDescent="0.35">
      <c r="A1609"/>
      <c r="B1609"/>
      <c r="C1609"/>
      <c r="D1609"/>
      <c r="E1609"/>
      <c r="F1609"/>
      <c r="G1609"/>
      <c r="H1609"/>
      <c r="I1609"/>
      <c r="J1609"/>
      <c r="K1609"/>
      <c r="L1609"/>
      <c r="M1609"/>
      <c r="N1609"/>
      <c r="O1609"/>
      <c r="P1609"/>
      <c r="Q1609"/>
      <c r="R1609"/>
      <c r="S1609"/>
      <c r="T1609"/>
      <c r="U1609"/>
      <c r="V1609"/>
      <c r="W1609"/>
      <c r="X1609"/>
      <c r="Y1609"/>
      <c r="Z1609"/>
      <c r="AA1609"/>
      <c r="AB1609"/>
      <c r="AC1609"/>
      <c r="AD1609"/>
      <c r="AE1609"/>
      <c r="AF1609"/>
      <c r="AG1609"/>
      <c r="AH1609"/>
      <c r="AI1609"/>
      <c r="AJ1609"/>
      <c r="AK1609"/>
      <c r="AL1609"/>
      <c r="AM1609"/>
      <c r="AN1609"/>
      <c r="AO1609"/>
      <c r="AP1609"/>
      <c r="AQ1609"/>
      <c r="AR1609"/>
      <c r="AS1609"/>
      <c r="AT1609" s="12">
        <f>VLOOKUP($BR1609,Tables!$D$14:$I$27,2,FALSE)*W1609</f>
        <v>0</v>
      </c>
      <c r="AU1609" s="12">
        <f>VLOOKUP($BR1609,Tables!$D$14:$I$24,3,FALSE)</f>
        <v>0</v>
      </c>
      <c r="AV1609" s="12">
        <f>VLOOKUP($BR1609,Tables!$D$14:$I$24,4,FALSE)*W1609</f>
        <v>0</v>
      </c>
      <c r="AW1609" s="12">
        <f>VLOOKUP($BR1609,Tables!$D$14:$I$24,5,FALSE)*W1609</f>
        <v>0</v>
      </c>
      <c r="AX1609">
        <f>IF(ISERROR(VLOOKUP(V1609,Tables!$A$2:$B$27,2,FALSE))=TRUE,0,VLOOKUP(V1609,Tables!$A$2:$B$27,2,FALSE))*VLOOKUP(BR1609,Tables!$D$14:$J$24,7,FALSE)</f>
        <v>0</v>
      </c>
      <c r="AY1609">
        <f>IF(ISERROR(VLOOKUP(BS1609,Tables!$A$2:$B$31,2,FALSE))=TRUE,0,VLOOKUP(BS1609,Tables!$A$2:$B$31,2,FALSE))</f>
        <v>0</v>
      </c>
      <c r="AZ1609" s="12">
        <f>VLOOKUP($BR1609,Tables!$D$14:$K$24,8,FALSE)</f>
        <v>0</v>
      </c>
      <c r="BA1609" s="12">
        <f>IF(OR(BR1609="T150",BR1609="HYBT150"),W1609*Tables!$L$23,0)</f>
        <v>0</v>
      </c>
      <c r="BB1609" s="12">
        <f>IF(OR(BR1609="T200",BR1609="HYBT200"),W1609*Tables!$E$24,0)</f>
        <v>0</v>
      </c>
      <c r="BC1609" s="14">
        <f t="shared" si="340"/>
        <v>0</v>
      </c>
      <c r="BD1609" s="55" t="str">
        <f t="shared" si="350"/>
        <v/>
      </c>
      <c r="BE1609" s="55" t="str">
        <f t="shared" si="350"/>
        <v/>
      </c>
      <c r="BF1609" s="55" t="str">
        <f t="shared" si="350"/>
        <v/>
      </c>
      <c r="BG1609" s="55" t="str">
        <f t="shared" si="350"/>
        <v/>
      </c>
      <c r="BH1609" s="55" t="str">
        <f t="shared" si="350"/>
        <v/>
      </c>
      <c r="BI1609" s="55" t="str">
        <f t="shared" si="350"/>
        <v/>
      </c>
      <c r="BJ1609" s="55" t="str">
        <f t="shared" si="350"/>
        <v/>
      </c>
      <c r="BK1609" s="55" t="str">
        <f t="shared" si="350"/>
        <v/>
      </c>
      <c r="BL1609" s="55" t="str">
        <f t="shared" si="350"/>
        <v/>
      </c>
      <c r="BM1609" s="55" t="str">
        <f t="shared" si="350"/>
        <v/>
      </c>
      <c r="BN1609" s="55" t="str">
        <f t="shared" si="350"/>
        <v/>
      </c>
      <c r="BO1609" s="55" t="str">
        <f t="shared" si="350"/>
        <v/>
      </c>
      <c r="BP1609" s="55" t="str">
        <f t="shared" si="350"/>
        <v/>
      </c>
      <c r="BQ1609" s="55" t="str">
        <f t="shared" si="350"/>
        <v/>
      </c>
      <c r="BR1609" s="1" t="str">
        <f t="shared" si="341"/>
        <v>Base</v>
      </c>
      <c r="BS1609" s="1" t="str">
        <f t="shared" si="342"/>
        <v/>
      </c>
      <c r="BT1609" s="3">
        <f t="shared" si="343"/>
        <v>1</v>
      </c>
      <c r="BU1609" s="11">
        <f t="shared" si="344"/>
        <v>-0.94</v>
      </c>
      <c r="BV1609" s="11">
        <f t="shared" si="345"/>
        <v>-0.88</v>
      </c>
      <c r="BW1609" s="11">
        <f t="shared" si="346"/>
        <v>0</v>
      </c>
      <c r="BX1609" s="9">
        <f t="shared" si="347"/>
        <v>-0.94</v>
      </c>
      <c r="BY1609" s="9">
        <f t="shared" si="348"/>
        <v>-0.88</v>
      </c>
      <c r="BZ1609" s="9">
        <f t="shared" si="349"/>
        <v>2</v>
      </c>
    </row>
    <row r="1610" spans="1:78" ht="15.5" x14ac:dyDescent="0.35">
      <c r="A1610"/>
      <c r="B1610"/>
      <c r="C1610"/>
      <c r="D1610"/>
      <c r="E1610"/>
      <c r="F1610"/>
      <c r="G1610"/>
      <c r="H1610"/>
      <c r="I1610"/>
      <c r="J1610"/>
      <c r="K1610"/>
      <c r="L1610"/>
      <c r="M1610"/>
      <c r="N1610"/>
      <c r="O1610"/>
      <c r="P1610"/>
      <c r="Q1610"/>
      <c r="R1610"/>
      <c r="S1610"/>
      <c r="T1610"/>
      <c r="U1610"/>
      <c r="V1610"/>
      <c r="W1610"/>
      <c r="X1610"/>
      <c r="Y1610"/>
      <c r="Z1610"/>
      <c r="AA1610"/>
      <c r="AB1610"/>
      <c r="AC1610"/>
      <c r="AD1610"/>
      <c r="AE1610"/>
      <c r="AF1610"/>
      <c r="AG1610"/>
      <c r="AH1610"/>
      <c r="AI1610"/>
      <c r="AJ1610"/>
      <c r="AK1610"/>
      <c r="AL1610"/>
      <c r="AM1610"/>
      <c r="AN1610"/>
      <c r="AO1610"/>
      <c r="AP1610"/>
      <c r="AQ1610"/>
      <c r="AR1610"/>
      <c r="AS1610"/>
      <c r="AT1610" s="12">
        <f>VLOOKUP($BR1610,Tables!$D$14:$I$27,2,FALSE)*W1610</f>
        <v>0</v>
      </c>
      <c r="AU1610" s="12">
        <f>VLOOKUP($BR1610,Tables!$D$14:$I$24,3,FALSE)</f>
        <v>0</v>
      </c>
      <c r="AV1610" s="12">
        <f>VLOOKUP($BR1610,Tables!$D$14:$I$24,4,FALSE)*W1610</f>
        <v>0</v>
      </c>
      <c r="AW1610" s="12">
        <f>VLOOKUP($BR1610,Tables!$D$14:$I$24,5,FALSE)*W1610</f>
        <v>0</v>
      </c>
      <c r="AX1610">
        <f>IF(ISERROR(VLOOKUP(V1610,Tables!$A$2:$B$27,2,FALSE))=TRUE,0,VLOOKUP(V1610,Tables!$A$2:$B$27,2,FALSE))*VLOOKUP(BR1610,Tables!$D$14:$J$24,7,FALSE)</f>
        <v>0</v>
      </c>
      <c r="AY1610">
        <f>IF(ISERROR(VLOOKUP(BS1610,Tables!$A$2:$B$31,2,FALSE))=TRUE,0,VLOOKUP(BS1610,Tables!$A$2:$B$31,2,FALSE))</f>
        <v>0</v>
      </c>
      <c r="AZ1610" s="12">
        <f>VLOOKUP($BR1610,Tables!$D$14:$K$24,8,FALSE)</f>
        <v>0</v>
      </c>
      <c r="BA1610" s="12">
        <f>IF(OR(BR1610="T150",BR1610="HYBT150"),W1610*Tables!$L$23,0)</f>
        <v>0</v>
      </c>
      <c r="BB1610" s="12">
        <f>IF(OR(BR1610="T200",BR1610="HYBT200"),W1610*Tables!$E$24,0)</f>
        <v>0</v>
      </c>
      <c r="BC1610" s="14">
        <f t="shared" si="340"/>
        <v>0</v>
      </c>
      <c r="BD1610" s="55" t="str">
        <f t="shared" si="350"/>
        <v/>
      </c>
      <c r="BE1610" s="55" t="str">
        <f t="shared" si="350"/>
        <v/>
      </c>
      <c r="BF1610" s="55" t="str">
        <f t="shared" si="350"/>
        <v/>
      </c>
      <c r="BG1610" s="55" t="str">
        <f t="shared" si="350"/>
        <v/>
      </c>
      <c r="BH1610" s="55" t="str">
        <f t="shared" si="350"/>
        <v/>
      </c>
      <c r="BI1610" s="55" t="str">
        <f t="shared" si="350"/>
        <v/>
      </c>
      <c r="BJ1610" s="55" t="str">
        <f t="shared" si="350"/>
        <v/>
      </c>
      <c r="BK1610" s="55" t="str">
        <f t="shared" si="350"/>
        <v/>
      </c>
      <c r="BL1610" s="55" t="str">
        <f t="shared" si="350"/>
        <v/>
      </c>
      <c r="BM1610" s="55" t="str">
        <f t="shared" si="350"/>
        <v/>
      </c>
      <c r="BN1610" s="55" t="str">
        <f t="shared" si="350"/>
        <v/>
      </c>
      <c r="BO1610" s="55" t="str">
        <f t="shared" si="350"/>
        <v/>
      </c>
      <c r="BP1610" s="55" t="str">
        <f t="shared" si="350"/>
        <v/>
      </c>
      <c r="BQ1610" s="55" t="str">
        <f t="shared" si="350"/>
        <v/>
      </c>
      <c r="BR1610" s="1" t="str">
        <f t="shared" si="341"/>
        <v>Base</v>
      </c>
      <c r="BS1610" s="1" t="str">
        <f t="shared" si="342"/>
        <v/>
      </c>
      <c r="BT1610" s="3">
        <f t="shared" si="343"/>
        <v>1</v>
      </c>
      <c r="BU1610" s="11">
        <f t="shared" si="344"/>
        <v>-0.94</v>
      </c>
      <c r="BV1610" s="11">
        <f t="shared" si="345"/>
        <v>-0.88</v>
      </c>
      <c r="BW1610" s="11">
        <f t="shared" si="346"/>
        <v>0</v>
      </c>
      <c r="BX1610" s="9">
        <f t="shared" si="347"/>
        <v>-0.94</v>
      </c>
      <c r="BY1610" s="9">
        <f t="shared" si="348"/>
        <v>-0.88</v>
      </c>
      <c r="BZ1610" s="9">
        <f t="shared" si="349"/>
        <v>2</v>
      </c>
    </row>
    <row r="1611" spans="1:78" ht="15.5" x14ac:dyDescent="0.35">
      <c r="A1611"/>
      <c r="B1611"/>
      <c r="C1611"/>
      <c r="D1611"/>
      <c r="E1611"/>
      <c r="F1611"/>
      <c r="G1611"/>
      <c r="H1611"/>
      <c r="I1611"/>
      <c r="J1611"/>
      <c r="K1611"/>
      <c r="L1611"/>
      <c r="M1611"/>
      <c r="N1611"/>
      <c r="O1611"/>
      <c r="P1611"/>
      <c r="Q1611"/>
      <c r="R1611"/>
      <c r="S1611"/>
      <c r="T1611"/>
      <c r="U1611"/>
      <c r="V1611"/>
      <c r="W1611"/>
      <c r="X1611"/>
      <c r="Y1611"/>
      <c r="Z1611"/>
      <c r="AA1611"/>
      <c r="AB1611"/>
      <c r="AC1611"/>
      <c r="AD1611"/>
      <c r="AE1611"/>
      <c r="AF1611"/>
      <c r="AG1611"/>
      <c r="AH1611"/>
      <c r="AI1611"/>
      <c r="AJ1611"/>
      <c r="AK1611"/>
      <c r="AL1611"/>
      <c r="AM1611"/>
      <c r="AN1611"/>
      <c r="AO1611"/>
      <c r="AP1611"/>
      <c r="AQ1611"/>
      <c r="AR1611"/>
      <c r="AS1611"/>
      <c r="AT1611" s="12">
        <f>VLOOKUP($BR1611,Tables!$D$14:$I$27,2,FALSE)*W1611</f>
        <v>0</v>
      </c>
      <c r="AU1611" s="12">
        <f>VLOOKUP($BR1611,Tables!$D$14:$I$24,3,FALSE)</f>
        <v>0</v>
      </c>
      <c r="AV1611" s="12">
        <f>VLOOKUP($BR1611,Tables!$D$14:$I$24,4,FALSE)*W1611</f>
        <v>0</v>
      </c>
      <c r="AW1611" s="12">
        <f>VLOOKUP($BR1611,Tables!$D$14:$I$24,5,FALSE)*W1611</f>
        <v>0</v>
      </c>
      <c r="AX1611">
        <f>IF(ISERROR(VLOOKUP(V1611,Tables!$A$2:$B$27,2,FALSE))=TRUE,0,VLOOKUP(V1611,Tables!$A$2:$B$27,2,FALSE))*VLOOKUP(BR1611,Tables!$D$14:$J$24,7,FALSE)</f>
        <v>0</v>
      </c>
      <c r="AY1611">
        <f>IF(ISERROR(VLOOKUP(BS1611,Tables!$A$2:$B$31,2,FALSE))=TRUE,0,VLOOKUP(BS1611,Tables!$A$2:$B$31,2,FALSE))</f>
        <v>0</v>
      </c>
      <c r="AZ1611" s="12">
        <f>VLOOKUP($BR1611,Tables!$D$14:$K$24,8,FALSE)</f>
        <v>0</v>
      </c>
      <c r="BA1611" s="12">
        <f>IF(OR(BR1611="T150",BR1611="HYBT150"),W1611*Tables!$L$23,0)</f>
        <v>0</v>
      </c>
      <c r="BB1611" s="12">
        <f>IF(OR(BR1611="T200",BR1611="HYBT200"),W1611*Tables!$E$24,0)</f>
        <v>0</v>
      </c>
      <c r="BC1611" s="14">
        <f t="shared" si="340"/>
        <v>0</v>
      </c>
      <c r="BD1611" s="55" t="str">
        <f t="shared" si="350"/>
        <v/>
      </c>
      <c r="BE1611" s="55" t="str">
        <f t="shared" si="350"/>
        <v/>
      </c>
      <c r="BF1611" s="55" t="str">
        <f t="shared" si="350"/>
        <v/>
      </c>
      <c r="BG1611" s="55" t="str">
        <f t="shared" si="350"/>
        <v/>
      </c>
      <c r="BH1611" s="55" t="str">
        <f t="shared" si="350"/>
        <v/>
      </c>
      <c r="BI1611" s="55" t="str">
        <f t="shared" si="350"/>
        <v/>
      </c>
      <c r="BJ1611" s="55" t="str">
        <f t="shared" si="350"/>
        <v/>
      </c>
      <c r="BK1611" s="55" t="str">
        <f t="shared" si="350"/>
        <v/>
      </c>
      <c r="BL1611" s="55" t="str">
        <f t="shared" si="350"/>
        <v/>
      </c>
      <c r="BM1611" s="55" t="str">
        <f t="shared" si="350"/>
        <v/>
      </c>
      <c r="BN1611" s="55" t="str">
        <f t="shared" si="350"/>
        <v/>
      </c>
      <c r="BO1611" s="55" t="str">
        <f t="shared" si="350"/>
        <v/>
      </c>
      <c r="BP1611" s="55" t="str">
        <f t="shared" si="350"/>
        <v/>
      </c>
      <c r="BQ1611" s="55" t="str">
        <f t="shared" si="350"/>
        <v/>
      </c>
      <c r="BR1611" s="1" t="str">
        <f t="shared" si="341"/>
        <v>Base</v>
      </c>
      <c r="BS1611" s="1" t="str">
        <f t="shared" si="342"/>
        <v/>
      </c>
      <c r="BT1611" s="3">
        <f t="shared" si="343"/>
        <v>1</v>
      </c>
      <c r="BU1611" s="11">
        <f t="shared" si="344"/>
        <v>-0.94</v>
      </c>
      <c r="BV1611" s="11">
        <f t="shared" si="345"/>
        <v>-0.88</v>
      </c>
      <c r="BW1611" s="11">
        <f t="shared" si="346"/>
        <v>0</v>
      </c>
      <c r="BX1611" s="9">
        <f t="shared" si="347"/>
        <v>-0.94</v>
      </c>
      <c r="BY1611" s="9">
        <f t="shared" si="348"/>
        <v>-0.88</v>
      </c>
      <c r="BZ1611" s="9">
        <f t="shared" si="349"/>
        <v>2</v>
      </c>
    </row>
    <row r="1612" spans="1:78" ht="15.5" x14ac:dyDescent="0.35">
      <c r="A1612"/>
      <c r="B1612"/>
      <c r="C1612"/>
      <c r="D1612"/>
      <c r="E1612"/>
      <c r="F1612"/>
      <c r="G1612"/>
      <c r="H1612"/>
      <c r="I1612"/>
      <c r="J1612"/>
      <c r="K1612"/>
      <c r="L1612"/>
      <c r="M1612"/>
      <c r="N1612"/>
      <c r="O1612"/>
      <c r="P1612"/>
      <c r="Q1612"/>
      <c r="R1612"/>
      <c r="S1612"/>
      <c r="T1612"/>
      <c r="U1612"/>
      <c r="V1612"/>
      <c r="W1612"/>
      <c r="X1612"/>
      <c r="Y1612"/>
      <c r="Z1612"/>
      <c r="AA1612"/>
      <c r="AB1612"/>
      <c r="AC1612"/>
      <c r="AD1612"/>
      <c r="AE1612"/>
      <c r="AF1612"/>
      <c r="AG1612"/>
      <c r="AH1612"/>
      <c r="AI1612"/>
      <c r="AJ1612"/>
      <c r="AK1612"/>
      <c r="AL1612"/>
      <c r="AM1612"/>
      <c r="AN1612"/>
      <c r="AO1612"/>
      <c r="AP1612"/>
      <c r="AQ1612"/>
      <c r="AR1612"/>
      <c r="AS1612"/>
      <c r="AT1612" s="12">
        <f>VLOOKUP($BR1612,Tables!$D$14:$I$27,2,FALSE)*W1612</f>
        <v>0</v>
      </c>
      <c r="AU1612" s="12">
        <f>VLOOKUP($BR1612,Tables!$D$14:$I$24,3,FALSE)</f>
        <v>0</v>
      </c>
      <c r="AV1612" s="12">
        <f>VLOOKUP($BR1612,Tables!$D$14:$I$24,4,FALSE)*W1612</f>
        <v>0</v>
      </c>
      <c r="AW1612" s="12">
        <f>VLOOKUP($BR1612,Tables!$D$14:$I$24,5,FALSE)*W1612</f>
        <v>0</v>
      </c>
      <c r="AX1612">
        <f>IF(ISERROR(VLOOKUP(V1612,Tables!$A$2:$B$27,2,FALSE))=TRUE,0,VLOOKUP(V1612,Tables!$A$2:$B$27,2,FALSE))*VLOOKUP(BR1612,Tables!$D$14:$J$24,7,FALSE)</f>
        <v>0</v>
      </c>
      <c r="AY1612">
        <f>IF(ISERROR(VLOOKUP(BS1612,Tables!$A$2:$B$31,2,FALSE))=TRUE,0,VLOOKUP(BS1612,Tables!$A$2:$B$31,2,FALSE))</f>
        <v>0</v>
      </c>
      <c r="AZ1612" s="12">
        <f>VLOOKUP($BR1612,Tables!$D$14:$K$24,8,FALSE)</f>
        <v>0</v>
      </c>
      <c r="BA1612" s="12">
        <f>IF(OR(BR1612="T150",BR1612="HYBT150"),W1612*Tables!$L$23,0)</f>
        <v>0</v>
      </c>
      <c r="BB1612" s="12">
        <f>IF(OR(BR1612="T200",BR1612="HYBT200"),W1612*Tables!$E$24,0)</f>
        <v>0</v>
      </c>
      <c r="BC1612" s="14">
        <f t="shared" si="340"/>
        <v>0</v>
      </c>
      <c r="BD1612" s="55" t="str">
        <f t="shared" si="350"/>
        <v/>
      </c>
      <c r="BE1612" s="55" t="str">
        <f t="shared" si="350"/>
        <v/>
      </c>
      <c r="BF1612" s="55" t="str">
        <f t="shared" si="350"/>
        <v/>
      </c>
      <c r="BG1612" s="55" t="str">
        <f t="shared" si="350"/>
        <v/>
      </c>
      <c r="BH1612" s="55" t="str">
        <f t="shared" si="350"/>
        <v/>
      </c>
      <c r="BI1612" s="55" t="str">
        <f t="shared" si="350"/>
        <v/>
      </c>
      <c r="BJ1612" s="55" t="str">
        <f t="shared" si="350"/>
        <v/>
      </c>
      <c r="BK1612" s="55" t="str">
        <f t="shared" si="350"/>
        <v/>
      </c>
      <c r="BL1612" s="55" t="str">
        <f t="shared" si="350"/>
        <v/>
      </c>
      <c r="BM1612" s="55" t="str">
        <f t="shared" si="350"/>
        <v/>
      </c>
      <c r="BN1612" s="55" t="str">
        <f t="shared" si="350"/>
        <v/>
      </c>
      <c r="BO1612" s="55" t="str">
        <f t="shared" si="350"/>
        <v/>
      </c>
      <c r="BP1612" s="55" t="str">
        <f t="shared" si="350"/>
        <v/>
      </c>
      <c r="BQ1612" s="55" t="str">
        <f t="shared" si="350"/>
        <v/>
      </c>
      <c r="BR1612" s="1" t="str">
        <f t="shared" si="341"/>
        <v>Base</v>
      </c>
      <c r="BS1612" s="1" t="str">
        <f t="shared" si="342"/>
        <v/>
      </c>
      <c r="BT1612" s="3">
        <f t="shared" si="343"/>
        <v>1</v>
      </c>
      <c r="BU1612" s="11">
        <f t="shared" si="344"/>
        <v>-0.94</v>
      </c>
      <c r="BV1612" s="11">
        <f t="shared" si="345"/>
        <v>-0.88</v>
      </c>
      <c r="BW1612" s="11">
        <f t="shared" si="346"/>
        <v>0</v>
      </c>
      <c r="BX1612" s="9">
        <f t="shared" si="347"/>
        <v>-0.94</v>
      </c>
      <c r="BY1612" s="9">
        <f t="shared" si="348"/>
        <v>-0.88</v>
      </c>
      <c r="BZ1612" s="9">
        <f t="shared" si="349"/>
        <v>2</v>
      </c>
    </row>
    <row r="1613" spans="1:78" ht="15.5" x14ac:dyDescent="0.35">
      <c r="A1613"/>
      <c r="B1613"/>
      <c r="C1613"/>
      <c r="D1613"/>
      <c r="E1613"/>
      <c r="F1613"/>
      <c r="G1613"/>
      <c r="H1613"/>
      <c r="I1613"/>
      <c r="J1613"/>
      <c r="K1613"/>
      <c r="L1613"/>
      <c r="M1613"/>
      <c r="N1613"/>
      <c r="O1613"/>
      <c r="P1613"/>
      <c r="Q1613"/>
      <c r="R1613"/>
      <c r="S1613"/>
      <c r="T1613"/>
      <c r="U1613"/>
      <c r="V1613"/>
      <c r="W1613"/>
      <c r="X1613"/>
      <c r="Y1613"/>
      <c r="Z1613"/>
      <c r="AA1613"/>
      <c r="AB1613"/>
      <c r="AC1613"/>
      <c r="AD1613"/>
      <c r="AE1613"/>
      <c r="AF1613"/>
      <c r="AG1613"/>
      <c r="AH1613"/>
      <c r="AI1613"/>
      <c r="AJ1613"/>
      <c r="AK1613"/>
      <c r="AL1613"/>
      <c r="AM1613"/>
      <c r="AN1613"/>
      <c r="AO1613"/>
      <c r="AP1613"/>
      <c r="AQ1613"/>
      <c r="AR1613"/>
      <c r="AS1613"/>
      <c r="AT1613" s="12">
        <f>VLOOKUP($BR1613,Tables!$D$14:$I$27,2,FALSE)*W1613</f>
        <v>0</v>
      </c>
      <c r="AU1613" s="12">
        <f>VLOOKUP($BR1613,Tables!$D$14:$I$24,3,FALSE)</f>
        <v>0</v>
      </c>
      <c r="AV1613" s="12">
        <f>VLOOKUP($BR1613,Tables!$D$14:$I$24,4,FALSE)*W1613</f>
        <v>0</v>
      </c>
      <c r="AW1613" s="12">
        <f>VLOOKUP($BR1613,Tables!$D$14:$I$24,5,FALSE)*W1613</f>
        <v>0</v>
      </c>
      <c r="AX1613">
        <f>IF(ISERROR(VLOOKUP(V1613,Tables!$A$2:$B$27,2,FALSE))=TRUE,0,VLOOKUP(V1613,Tables!$A$2:$B$27,2,FALSE))*VLOOKUP(BR1613,Tables!$D$14:$J$24,7,FALSE)</f>
        <v>0</v>
      </c>
      <c r="AY1613">
        <f>IF(ISERROR(VLOOKUP(BS1613,Tables!$A$2:$B$31,2,FALSE))=TRUE,0,VLOOKUP(BS1613,Tables!$A$2:$B$31,2,FALSE))</f>
        <v>0</v>
      </c>
      <c r="AZ1613" s="12">
        <f>VLOOKUP($BR1613,Tables!$D$14:$K$24,8,FALSE)</f>
        <v>0</v>
      </c>
      <c r="BA1613" s="12">
        <f>IF(OR(BR1613="T150",BR1613="HYBT150"),W1613*Tables!$L$23,0)</f>
        <v>0</v>
      </c>
      <c r="BB1613" s="12">
        <f>IF(OR(BR1613="T200",BR1613="HYBT200"),W1613*Tables!$E$24,0)</f>
        <v>0</v>
      </c>
      <c r="BC1613" s="14">
        <f t="shared" si="340"/>
        <v>0</v>
      </c>
      <c r="BD1613" s="55" t="str">
        <f t="shared" si="350"/>
        <v/>
      </c>
      <c r="BE1613" s="55" t="str">
        <f t="shared" si="350"/>
        <v/>
      </c>
      <c r="BF1613" s="55" t="str">
        <f t="shared" si="350"/>
        <v/>
      </c>
      <c r="BG1613" s="55" t="str">
        <f t="shared" si="350"/>
        <v/>
      </c>
      <c r="BH1613" s="55" t="str">
        <f t="shared" si="350"/>
        <v/>
      </c>
      <c r="BI1613" s="55" t="str">
        <f t="shared" si="350"/>
        <v/>
      </c>
      <c r="BJ1613" s="55" t="str">
        <f t="shared" si="350"/>
        <v/>
      </c>
      <c r="BK1613" s="55" t="str">
        <f t="shared" si="350"/>
        <v/>
      </c>
      <c r="BL1613" s="55" t="str">
        <f t="shared" si="350"/>
        <v/>
      </c>
      <c r="BM1613" s="55" t="str">
        <f t="shared" si="350"/>
        <v/>
      </c>
      <c r="BN1613" s="55" t="str">
        <f t="shared" si="350"/>
        <v/>
      </c>
      <c r="BO1613" s="55" t="str">
        <f t="shared" si="350"/>
        <v/>
      </c>
      <c r="BP1613" s="55" t="str">
        <f t="shared" si="350"/>
        <v/>
      </c>
      <c r="BQ1613" s="55" t="str">
        <f t="shared" si="350"/>
        <v/>
      </c>
      <c r="BR1613" s="1" t="str">
        <f t="shared" si="341"/>
        <v>Base</v>
      </c>
      <c r="BS1613" s="1" t="str">
        <f t="shared" si="342"/>
        <v/>
      </c>
      <c r="BT1613" s="3">
        <f t="shared" si="343"/>
        <v>1</v>
      </c>
      <c r="BU1613" s="11">
        <f t="shared" si="344"/>
        <v>-0.94</v>
      </c>
      <c r="BV1613" s="11">
        <f t="shared" si="345"/>
        <v>-0.88</v>
      </c>
      <c r="BW1613" s="11">
        <f t="shared" si="346"/>
        <v>0</v>
      </c>
      <c r="BX1613" s="9">
        <f t="shared" si="347"/>
        <v>-0.94</v>
      </c>
      <c r="BY1613" s="9">
        <f t="shared" si="348"/>
        <v>-0.88</v>
      </c>
      <c r="BZ1613" s="9">
        <f t="shared" si="349"/>
        <v>2</v>
      </c>
    </row>
    <row r="1614" spans="1:78" ht="15.5" x14ac:dyDescent="0.35">
      <c r="A1614"/>
      <c r="B1614"/>
      <c r="C1614"/>
      <c r="D1614"/>
      <c r="E1614"/>
      <c r="F1614"/>
      <c r="G1614"/>
      <c r="H1614"/>
      <c r="I1614"/>
      <c r="J1614"/>
      <c r="K1614"/>
      <c r="L1614"/>
      <c r="M1614"/>
      <c r="N1614"/>
      <c r="O1614"/>
      <c r="P1614"/>
      <c r="Q1614"/>
      <c r="R1614"/>
      <c r="S1614"/>
      <c r="T1614"/>
      <c r="U1614"/>
      <c r="V1614"/>
      <c r="W1614"/>
      <c r="X1614"/>
      <c r="Y1614"/>
      <c r="Z1614"/>
      <c r="AA1614"/>
      <c r="AB1614"/>
      <c r="AC1614"/>
      <c r="AD1614"/>
      <c r="AE1614"/>
      <c r="AF1614"/>
      <c r="AG1614"/>
      <c r="AH1614"/>
      <c r="AI1614"/>
      <c r="AJ1614"/>
      <c r="AK1614"/>
      <c r="AL1614"/>
      <c r="AM1614"/>
      <c r="AN1614"/>
      <c r="AO1614"/>
      <c r="AP1614"/>
      <c r="AQ1614"/>
      <c r="AR1614"/>
      <c r="AS1614"/>
      <c r="AT1614" s="12">
        <f>VLOOKUP($BR1614,Tables!$D$14:$I$27,2,FALSE)*W1614</f>
        <v>0</v>
      </c>
      <c r="AU1614" s="12">
        <f>VLOOKUP($BR1614,Tables!$D$14:$I$24,3,FALSE)</f>
        <v>0</v>
      </c>
      <c r="AV1614" s="12">
        <f>VLOOKUP($BR1614,Tables!$D$14:$I$24,4,FALSE)*W1614</f>
        <v>0</v>
      </c>
      <c r="AW1614" s="12">
        <f>VLOOKUP($BR1614,Tables!$D$14:$I$24,5,FALSE)*W1614</f>
        <v>0</v>
      </c>
      <c r="AX1614">
        <f>IF(ISERROR(VLOOKUP(V1614,Tables!$A$2:$B$27,2,FALSE))=TRUE,0,VLOOKUP(V1614,Tables!$A$2:$B$27,2,FALSE))*VLOOKUP(BR1614,Tables!$D$14:$J$24,7,FALSE)</f>
        <v>0</v>
      </c>
      <c r="AY1614">
        <f>IF(ISERROR(VLOOKUP(BS1614,Tables!$A$2:$B$31,2,FALSE))=TRUE,0,VLOOKUP(BS1614,Tables!$A$2:$B$31,2,FALSE))</f>
        <v>0</v>
      </c>
      <c r="AZ1614" s="12">
        <f>VLOOKUP($BR1614,Tables!$D$14:$K$24,8,FALSE)</f>
        <v>0</v>
      </c>
      <c r="BA1614" s="12">
        <f>IF(OR(BR1614="T150",BR1614="HYBT150"),W1614*Tables!$L$23,0)</f>
        <v>0</v>
      </c>
      <c r="BB1614" s="12">
        <f>IF(OR(BR1614="T200",BR1614="HYBT200"),W1614*Tables!$E$24,0)</f>
        <v>0</v>
      </c>
      <c r="BC1614" s="14">
        <f t="shared" si="340"/>
        <v>0</v>
      </c>
      <c r="BD1614" s="55" t="str">
        <f t="shared" si="350"/>
        <v/>
      </c>
      <c r="BE1614" s="55" t="str">
        <f t="shared" si="350"/>
        <v/>
      </c>
      <c r="BF1614" s="55" t="str">
        <f t="shared" si="350"/>
        <v/>
      </c>
      <c r="BG1614" s="55" t="str">
        <f t="shared" si="350"/>
        <v/>
      </c>
      <c r="BH1614" s="55" t="str">
        <f t="shared" si="350"/>
        <v/>
      </c>
      <c r="BI1614" s="55" t="str">
        <f t="shared" si="350"/>
        <v/>
      </c>
      <c r="BJ1614" s="55" t="str">
        <f t="shared" si="350"/>
        <v/>
      </c>
      <c r="BK1614" s="55" t="str">
        <f t="shared" si="350"/>
        <v/>
      </c>
      <c r="BL1614" s="55" t="str">
        <f t="shared" si="350"/>
        <v/>
      </c>
      <c r="BM1614" s="55" t="str">
        <f t="shared" si="350"/>
        <v/>
      </c>
      <c r="BN1614" s="55" t="str">
        <f t="shared" si="350"/>
        <v/>
      </c>
      <c r="BO1614" s="55" t="str">
        <f t="shared" si="350"/>
        <v/>
      </c>
      <c r="BP1614" s="55" t="str">
        <f t="shared" si="350"/>
        <v/>
      </c>
      <c r="BQ1614" s="55" t="str">
        <f t="shared" si="350"/>
        <v/>
      </c>
      <c r="BR1614" s="1" t="str">
        <f t="shared" si="341"/>
        <v>Base</v>
      </c>
      <c r="BS1614" s="1" t="str">
        <f t="shared" si="342"/>
        <v/>
      </c>
      <c r="BT1614" s="3">
        <f t="shared" si="343"/>
        <v>1</v>
      </c>
      <c r="BU1614" s="11">
        <f t="shared" si="344"/>
        <v>-0.94</v>
      </c>
      <c r="BV1614" s="11">
        <f t="shared" si="345"/>
        <v>-0.88</v>
      </c>
      <c r="BW1614" s="11">
        <f t="shared" si="346"/>
        <v>0</v>
      </c>
      <c r="BX1614" s="9">
        <f t="shared" si="347"/>
        <v>-0.94</v>
      </c>
      <c r="BY1614" s="9">
        <f t="shared" si="348"/>
        <v>-0.88</v>
      </c>
      <c r="BZ1614" s="9">
        <f t="shared" si="349"/>
        <v>2</v>
      </c>
    </row>
    <row r="1615" spans="1:78" ht="15.5" x14ac:dyDescent="0.35">
      <c r="A1615"/>
      <c r="B1615"/>
      <c r="C1615"/>
      <c r="D1615"/>
      <c r="E1615"/>
      <c r="F1615"/>
      <c r="G1615"/>
      <c r="H1615"/>
      <c r="I1615"/>
      <c r="J1615"/>
      <c r="K1615"/>
      <c r="L1615"/>
      <c r="M1615"/>
      <c r="N1615"/>
      <c r="O1615"/>
      <c r="P1615"/>
      <c r="Q1615"/>
      <c r="R1615"/>
      <c r="S1615"/>
      <c r="T1615"/>
      <c r="U1615"/>
      <c r="V1615"/>
      <c r="W1615"/>
      <c r="X1615"/>
      <c r="Y1615"/>
      <c r="Z1615"/>
      <c r="AA1615"/>
      <c r="AB1615"/>
      <c r="AC1615"/>
      <c r="AD1615"/>
      <c r="AE1615"/>
      <c r="AF1615"/>
      <c r="AG1615"/>
      <c r="AH1615"/>
      <c r="AI1615"/>
      <c r="AJ1615"/>
      <c r="AK1615"/>
      <c r="AL1615"/>
      <c r="AM1615"/>
      <c r="AN1615"/>
      <c r="AO1615"/>
      <c r="AP1615"/>
      <c r="AQ1615"/>
      <c r="AR1615"/>
      <c r="AS1615"/>
      <c r="AT1615" s="12">
        <f>VLOOKUP($BR1615,Tables!$D$14:$I$27,2,FALSE)*W1615</f>
        <v>0</v>
      </c>
      <c r="AU1615" s="12">
        <f>VLOOKUP($BR1615,Tables!$D$14:$I$24,3,FALSE)</f>
        <v>0</v>
      </c>
      <c r="AV1615" s="12">
        <f>VLOOKUP($BR1615,Tables!$D$14:$I$24,4,FALSE)*W1615</f>
        <v>0</v>
      </c>
      <c r="AW1615" s="12">
        <f>VLOOKUP($BR1615,Tables!$D$14:$I$24,5,FALSE)*W1615</f>
        <v>0</v>
      </c>
      <c r="AX1615">
        <f>IF(ISERROR(VLOOKUP(V1615,Tables!$A$2:$B$27,2,FALSE))=TRUE,0,VLOOKUP(V1615,Tables!$A$2:$B$27,2,FALSE))*VLOOKUP(BR1615,Tables!$D$14:$J$24,7,FALSE)</f>
        <v>0</v>
      </c>
      <c r="AY1615">
        <f>IF(ISERROR(VLOOKUP(BS1615,Tables!$A$2:$B$31,2,FALSE))=TRUE,0,VLOOKUP(BS1615,Tables!$A$2:$B$31,2,FALSE))</f>
        <v>0</v>
      </c>
      <c r="AZ1615" s="12">
        <f>VLOOKUP($BR1615,Tables!$D$14:$K$24,8,FALSE)</f>
        <v>0</v>
      </c>
      <c r="BA1615" s="12">
        <f>IF(OR(BR1615="T150",BR1615="HYBT150"),W1615*Tables!$L$23,0)</f>
        <v>0</v>
      </c>
      <c r="BB1615" s="12">
        <f>IF(OR(BR1615="T200",BR1615="HYBT200"),W1615*Tables!$E$24,0)</f>
        <v>0</v>
      </c>
      <c r="BC1615" s="14">
        <f t="shared" si="340"/>
        <v>0</v>
      </c>
      <c r="BD1615" s="55" t="str">
        <f t="shared" si="350"/>
        <v/>
      </c>
      <c r="BE1615" s="55" t="str">
        <f t="shared" si="350"/>
        <v/>
      </c>
      <c r="BF1615" s="55" t="str">
        <f t="shared" si="350"/>
        <v/>
      </c>
      <c r="BG1615" s="55" t="str">
        <f t="shared" si="350"/>
        <v/>
      </c>
      <c r="BH1615" s="55" t="str">
        <f t="shared" si="350"/>
        <v/>
      </c>
      <c r="BI1615" s="55" t="str">
        <f t="shared" si="350"/>
        <v/>
      </c>
      <c r="BJ1615" s="55" t="str">
        <f t="shared" si="350"/>
        <v/>
      </c>
      <c r="BK1615" s="55" t="str">
        <f t="shared" si="350"/>
        <v/>
      </c>
      <c r="BL1615" s="55" t="str">
        <f t="shared" si="350"/>
        <v/>
      </c>
      <c r="BM1615" s="55" t="str">
        <f t="shared" si="350"/>
        <v/>
      </c>
      <c r="BN1615" s="55" t="str">
        <f t="shared" si="350"/>
        <v/>
      </c>
      <c r="BO1615" s="55" t="str">
        <f t="shared" si="350"/>
        <v/>
      </c>
      <c r="BP1615" s="55" t="str">
        <f t="shared" ref="BD1615:BQ1634" si="351">IF(ISERROR(SEARCHB(" "&amp;BP$1&amp;" "," "&amp;$L1615&amp;" "))=TRUE,"",BP$1)</f>
        <v/>
      </c>
      <c r="BQ1615" s="55" t="str">
        <f t="shared" si="351"/>
        <v/>
      </c>
      <c r="BR1615" s="1" t="str">
        <f t="shared" si="341"/>
        <v>Base</v>
      </c>
      <c r="BS1615" s="1" t="str">
        <f t="shared" si="342"/>
        <v/>
      </c>
      <c r="BT1615" s="3">
        <f t="shared" si="343"/>
        <v>1</v>
      </c>
      <c r="BU1615" s="11">
        <f t="shared" si="344"/>
        <v>-0.94</v>
      </c>
      <c r="BV1615" s="11">
        <f t="shared" si="345"/>
        <v>-0.88</v>
      </c>
      <c r="BW1615" s="11">
        <f t="shared" si="346"/>
        <v>0</v>
      </c>
      <c r="BX1615" s="9">
        <f t="shared" si="347"/>
        <v>-0.94</v>
      </c>
      <c r="BY1615" s="9">
        <f t="shared" si="348"/>
        <v>-0.88</v>
      </c>
      <c r="BZ1615" s="9">
        <f t="shared" si="349"/>
        <v>2</v>
      </c>
    </row>
    <row r="1616" spans="1:78" ht="15.5" x14ac:dyDescent="0.35">
      <c r="A1616"/>
      <c r="B1616"/>
      <c r="C1616"/>
      <c r="D1616"/>
      <c r="E1616"/>
      <c r="F1616"/>
      <c r="G1616"/>
      <c r="H1616"/>
      <c r="I1616"/>
      <c r="J1616"/>
      <c r="K1616"/>
      <c r="L1616"/>
      <c r="M1616"/>
      <c r="N1616"/>
      <c r="O1616"/>
      <c r="P1616"/>
      <c r="Q1616"/>
      <c r="R1616"/>
      <c r="S1616"/>
      <c r="T1616"/>
      <c r="U1616"/>
      <c r="V1616"/>
      <c r="W1616"/>
      <c r="X1616"/>
      <c r="Y1616"/>
      <c r="Z1616"/>
      <c r="AA1616"/>
      <c r="AB1616"/>
      <c r="AC1616"/>
      <c r="AD1616"/>
      <c r="AE1616"/>
      <c r="AF1616"/>
      <c r="AG1616"/>
      <c r="AH1616"/>
      <c r="AI1616"/>
      <c r="AJ1616"/>
      <c r="AK1616"/>
      <c r="AL1616"/>
      <c r="AM1616"/>
      <c r="AN1616"/>
      <c r="AO1616"/>
      <c r="AP1616"/>
      <c r="AQ1616"/>
      <c r="AR1616"/>
      <c r="AS1616"/>
      <c r="AT1616" s="12">
        <f>VLOOKUP($BR1616,Tables!$D$14:$I$27,2,FALSE)*W1616</f>
        <v>0</v>
      </c>
      <c r="AU1616" s="12">
        <f>VLOOKUP($BR1616,Tables!$D$14:$I$24,3,FALSE)</f>
        <v>0</v>
      </c>
      <c r="AV1616" s="12">
        <f>VLOOKUP($BR1616,Tables!$D$14:$I$24,4,FALSE)*W1616</f>
        <v>0</v>
      </c>
      <c r="AW1616" s="12">
        <f>VLOOKUP($BR1616,Tables!$D$14:$I$24,5,FALSE)*W1616</f>
        <v>0</v>
      </c>
      <c r="AX1616">
        <f>IF(ISERROR(VLOOKUP(V1616,Tables!$A$2:$B$27,2,FALSE))=TRUE,0,VLOOKUP(V1616,Tables!$A$2:$B$27,2,FALSE))*VLOOKUP(BR1616,Tables!$D$14:$J$24,7,FALSE)</f>
        <v>0</v>
      </c>
      <c r="AY1616">
        <f>IF(ISERROR(VLOOKUP(BS1616,Tables!$A$2:$B$31,2,FALSE))=TRUE,0,VLOOKUP(BS1616,Tables!$A$2:$B$31,2,FALSE))</f>
        <v>0</v>
      </c>
      <c r="AZ1616" s="12">
        <f>VLOOKUP($BR1616,Tables!$D$14:$K$24,8,FALSE)</f>
        <v>0</v>
      </c>
      <c r="BA1616" s="12">
        <f>IF(OR(BR1616="T150",BR1616="HYBT150"),W1616*Tables!$L$23,0)</f>
        <v>0</v>
      </c>
      <c r="BB1616" s="12">
        <f>IF(OR(BR1616="T200",BR1616="HYBT200"),W1616*Tables!$E$24,0)</f>
        <v>0</v>
      </c>
      <c r="BC1616" s="14">
        <f t="shared" si="340"/>
        <v>0</v>
      </c>
      <c r="BD1616" s="55" t="str">
        <f t="shared" si="351"/>
        <v/>
      </c>
      <c r="BE1616" s="55" t="str">
        <f t="shared" si="351"/>
        <v/>
      </c>
      <c r="BF1616" s="55" t="str">
        <f t="shared" si="351"/>
        <v/>
      </c>
      <c r="BG1616" s="55" t="str">
        <f t="shared" si="351"/>
        <v/>
      </c>
      <c r="BH1616" s="55" t="str">
        <f t="shared" si="351"/>
        <v/>
      </c>
      <c r="BI1616" s="55" t="str">
        <f t="shared" si="351"/>
        <v/>
      </c>
      <c r="BJ1616" s="55" t="str">
        <f t="shared" si="351"/>
        <v/>
      </c>
      <c r="BK1616" s="55" t="str">
        <f t="shared" si="351"/>
        <v/>
      </c>
      <c r="BL1616" s="55" t="str">
        <f t="shared" si="351"/>
        <v/>
      </c>
      <c r="BM1616" s="55" t="str">
        <f t="shared" si="351"/>
        <v/>
      </c>
      <c r="BN1616" s="55" t="str">
        <f t="shared" si="351"/>
        <v/>
      </c>
      <c r="BO1616" s="55" t="str">
        <f t="shared" si="351"/>
        <v/>
      </c>
      <c r="BP1616" s="55" t="str">
        <f t="shared" si="351"/>
        <v/>
      </c>
      <c r="BQ1616" s="55" t="str">
        <f t="shared" si="351"/>
        <v/>
      </c>
      <c r="BR1616" s="1" t="str">
        <f t="shared" si="341"/>
        <v>Base</v>
      </c>
      <c r="BS1616" s="1" t="str">
        <f t="shared" si="342"/>
        <v/>
      </c>
      <c r="BT1616" s="3">
        <f t="shared" si="343"/>
        <v>1</v>
      </c>
      <c r="BU1616" s="11">
        <f t="shared" si="344"/>
        <v>-0.94</v>
      </c>
      <c r="BV1616" s="11">
        <f t="shared" si="345"/>
        <v>-0.88</v>
      </c>
      <c r="BW1616" s="11">
        <f t="shared" si="346"/>
        <v>0</v>
      </c>
      <c r="BX1616" s="9">
        <f t="shared" si="347"/>
        <v>-0.94</v>
      </c>
      <c r="BY1616" s="9">
        <f t="shared" si="348"/>
        <v>-0.88</v>
      </c>
      <c r="BZ1616" s="9">
        <f t="shared" si="349"/>
        <v>2</v>
      </c>
    </row>
    <row r="1617" spans="1:78" ht="15.5" x14ac:dyDescent="0.35">
      <c r="A1617"/>
      <c r="B1617"/>
      <c r="C1617"/>
      <c r="D1617"/>
      <c r="E1617"/>
      <c r="F1617"/>
      <c r="G1617"/>
      <c r="H1617"/>
      <c r="I1617"/>
      <c r="J1617"/>
      <c r="K1617"/>
      <c r="L1617"/>
      <c r="M1617"/>
      <c r="N1617"/>
      <c r="O1617"/>
      <c r="P1617"/>
      <c r="Q1617"/>
      <c r="R1617"/>
      <c r="S1617"/>
      <c r="T1617"/>
      <c r="U1617"/>
      <c r="V1617"/>
      <c r="W1617"/>
      <c r="X1617"/>
      <c r="Y1617"/>
      <c r="Z1617"/>
      <c r="AA1617"/>
      <c r="AB1617"/>
      <c r="AC1617"/>
      <c r="AD1617"/>
      <c r="AE1617"/>
      <c r="AF1617"/>
      <c r="AG1617"/>
      <c r="AH1617"/>
      <c r="AI1617"/>
      <c r="AJ1617"/>
      <c r="AK1617"/>
      <c r="AL1617"/>
      <c r="AM1617"/>
      <c r="AN1617"/>
      <c r="AO1617"/>
      <c r="AP1617"/>
      <c r="AQ1617"/>
      <c r="AR1617"/>
      <c r="AS1617"/>
      <c r="AT1617" s="12">
        <f>VLOOKUP($BR1617,Tables!$D$14:$I$27,2,FALSE)*W1617</f>
        <v>0</v>
      </c>
      <c r="AU1617" s="12">
        <f>VLOOKUP($BR1617,Tables!$D$14:$I$24,3,FALSE)</f>
        <v>0</v>
      </c>
      <c r="AV1617" s="12">
        <f>VLOOKUP($BR1617,Tables!$D$14:$I$24,4,FALSE)*W1617</f>
        <v>0</v>
      </c>
      <c r="AW1617" s="12">
        <f>VLOOKUP($BR1617,Tables!$D$14:$I$24,5,FALSE)*W1617</f>
        <v>0</v>
      </c>
      <c r="AX1617">
        <f>IF(ISERROR(VLOOKUP(V1617,Tables!$A$2:$B$27,2,FALSE))=TRUE,0,VLOOKUP(V1617,Tables!$A$2:$B$27,2,FALSE))*VLOOKUP(BR1617,Tables!$D$14:$J$24,7,FALSE)</f>
        <v>0</v>
      </c>
      <c r="AY1617">
        <f>IF(ISERROR(VLOOKUP(BS1617,Tables!$A$2:$B$31,2,FALSE))=TRUE,0,VLOOKUP(BS1617,Tables!$A$2:$B$31,2,FALSE))</f>
        <v>0</v>
      </c>
      <c r="AZ1617" s="12">
        <f>VLOOKUP($BR1617,Tables!$D$14:$K$24,8,FALSE)</f>
        <v>0</v>
      </c>
      <c r="BA1617" s="12">
        <f>IF(OR(BR1617="T150",BR1617="HYBT150"),W1617*Tables!$L$23,0)</f>
        <v>0</v>
      </c>
      <c r="BB1617" s="12">
        <f>IF(OR(BR1617="T200",BR1617="HYBT200"),W1617*Tables!$E$24,0)</f>
        <v>0</v>
      </c>
      <c r="BC1617" s="14">
        <f t="shared" si="340"/>
        <v>0</v>
      </c>
      <c r="BD1617" s="55" t="str">
        <f t="shared" si="351"/>
        <v/>
      </c>
      <c r="BE1617" s="55" t="str">
        <f t="shared" si="351"/>
        <v/>
      </c>
      <c r="BF1617" s="55" t="str">
        <f t="shared" si="351"/>
        <v/>
      </c>
      <c r="BG1617" s="55" t="str">
        <f t="shared" si="351"/>
        <v/>
      </c>
      <c r="BH1617" s="55" t="str">
        <f t="shared" si="351"/>
        <v/>
      </c>
      <c r="BI1617" s="55" t="str">
        <f t="shared" si="351"/>
        <v/>
      </c>
      <c r="BJ1617" s="55" t="str">
        <f t="shared" si="351"/>
        <v/>
      </c>
      <c r="BK1617" s="55" t="str">
        <f t="shared" si="351"/>
        <v/>
      </c>
      <c r="BL1617" s="55" t="str">
        <f t="shared" si="351"/>
        <v/>
      </c>
      <c r="BM1617" s="55" t="str">
        <f t="shared" si="351"/>
        <v/>
      </c>
      <c r="BN1617" s="55" t="str">
        <f t="shared" si="351"/>
        <v/>
      </c>
      <c r="BO1617" s="55" t="str">
        <f t="shared" si="351"/>
        <v/>
      </c>
      <c r="BP1617" s="55" t="str">
        <f t="shared" si="351"/>
        <v/>
      </c>
      <c r="BQ1617" s="55" t="str">
        <f t="shared" si="351"/>
        <v/>
      </c>
      <c r="BR1617" s="1" t="str">
        <f t="shared" si="341"/>
        <v>Base</v>
      </c>
      <c r="BS1617" s="1" t="str">
        <f t="shared" si="342"/>
        <v/>
      </c>
      <c r="BT1617" s="3">
        <f t="shared" si="343"/>
        <v>1</v>
      </c>
      <c r="BU1617" s="11">
        <f t="shared" si="344"/>
        <v>-0.94</v>
      </c>
      <c r="BV1617" s="11">
        <f t="shared" si="345"/>
        <v>-0.88</v>
      </c>
      <c r="BW1617" s="11">
        <f t="shared" si="346"/>
        <v>0</v>
      </c>
      <c r="BX1617" s="9">
        <f t="shared" si="347"/>
        <v>-0.94</v>
      </c>
      <c r="BY1617" s="9">
        <f t="shared" si="348"/>
        <v>-0.88</v>
      </c>
      <c r="BZ1617" s="9">
        <f t="shared" si="349"/>
        <v>2</v>
      </c>
    </row>
    <row r="1618" spans="1:78" ht="15.5" x14ac:dyDescent="0.35">
      <c r="A1618"/>
      <c r="B1618"/>
      <c r="C1618"/>
      <c r="D1618"/>
      <c r="E1618"/>
      <c r="F1618"/>
      <c r="G1618"/>
      <c r="H1618"/>
      <c r="I1618"/>
      <c r="J1618"/>
      <c r="K1618"/>
      <c r="L1618"/>
      <c r="M1618"/>
      <c r="N1618"/>
      <c r="O1618"/>
      <c r="P1618"/>
      <c r="Q1618"/>
      <c r="R1618"/>
      <c r="S1618"/>
      <c r="T1618"/>
      <c r="U1618"/>
      <c r="V1618"/>
      <c r="W1618"/>
      <c r="X1618"/>
      <c r="Y1618"/>
      <c r="Z1618"/>
      <c r="AA1618"/>
      <c r="AB1618"/>
      <c r="AC1618"/>
      <c r="AD1618"/>
      <c r="AE1618"/>
      <c r="AF1618"/>
      <c r="AG1618"/>
      <c r="AH1618"/>
      <c r="AI1618"/>
      <c r="AJ1618"/>
      <c r="AK1618"/>
      <c r="AL1618"/>
      <c r="AM1618"/>
      <c r="AN1618"/>
      <c r="AO1618"/>
      <c r="AP1618"/>
      <c r="AQ1618"/>
      <c r="AR1618"/>
      <c r="AS1618"/>
      <c r="AT1618" s="12">
        <f>VLOOKUP($BR1618,Tables!$D$14:$I$27,2,FALSE)*W1618</f>
        <v>0</v>
      </c>
      <c r="AU1618" s="12">
        <f>VLOOKUP($BR1618,Tables!$D$14:$I$24,3,FALSE)</f>
        <v>0</v>
      </c>
      <c r="AV1618" s="12">
        <f>VLOOKUP($BR1618,Tables!$D$14:$I$24,4,FALSE)*W1618</f>
        <v>0</v>
      </c>
      <c r="AW1618" s="12">
        <f>VLOOKUP($BR1618,Tables!$D$14:$I$24,5,FALSE)*W1618</f>
        <v>0</v>
      </c>
      <c r="AX1618">
        <f>IF(ISERROR(VLOOKUP(V1618,Tables!$A$2:$B$27,2,FALSE))=TRUE,0,VLOOKUP(V1618,Tables!$A$2:$B$27,2,FALSE))*VLOOKUP(BR1618,Tables!$D$14:$J$24,7,FALSE)</f>
        <v>0</v>
      </c>
      <c r="AY1618">
        <f>IF(ISERROR(VLOOKUP(BS1618,Tables!$A$2:$B$31,2,FALSE))=TRUE,0,VLOOKUP(BS1618,Tables!$A$2:$B$31,2,FALSE))</f>
        <v>0</v>
      </c>
      <c r="AZ1618" s="12">
        <f>VLOOKUP($BR1618,Tables!$D$14:$K$24,8,FALSE)</f>
        <v>0</v>
      </c>
      <c r="BA1618" s="12">
        <f>IF(OR(BR1618="T150",BR1618="HYBT150"),W1618*Tables!$L$23,0)</f>
        <v>0</v>
      </c>
      <c r="BB1618" s="12">
        <f>IF(OR(BR1618="T200",BR1618="HYBT200"),W1618*Tables!$E$24,0)</f>
        <v>0</v>
      </c>
      <c r="BC1618" s="14">
        <f t="shared" si="340"/>
        <v>0</v>
      </c>
      <c r="BD1618" s="55" t="str">
        <f t="shared" si="351"/>
        <v/>
      </c>
      <c r="BE1618" s="55" t="str">
        <f t="shared" si="351"/>
        <v/>
      </c>
      <c r="BF1618" s="55" t="str">
        <f t="shared" si="351"/>
        <v/>
      </c>
      <c r="BG1618" s="55" t="str">
        <f t="shared" si="351"/>
        <v/>
      </c>
      <c r="BH1618" s="55" t="str">
        <f t="shared" si="351"/>
        <v/>
      </c>
      <c r="BI1618" s="55" t="str">
        <f t="shared" si="351"/>
        <v/>
      </c>
      <c r="BJ1618" s="55" t="str">
        <f t="shared" si="351"/>
        <v/>
      </c>
      <c r="BK1618" s="55" t="str">
        <f t="shared" si="351"/>
        <v/>
      </c>
      <c r="BL1618" s="55" t="str">
        <f t="shared" si="351"/>
        <v/>
      </c>
      <c r="BM1618" s="55" t="str">
        <f t="shared" si="351"/>
        <v/>
      </c>
      <c r="BN1618" s="55" t="str">
        <f t="shared" si="351"/>
        <v/>
      </c>
      <c r="BO1618" s="55" t="str">
        <f t="shared" si="351"/>
        <v/>
      </c>
      <c r="BP1618" s="55" t="str">
        <f t="shared" si="351"/>
        <v/>
      </c>
      <c r="BQ1618" s="55" t="str">
        <f t="shared" si="351"/>
        <v/>
      </c>
      <c r="BR1618" s="1" t="str">
        <f t="shared" si="341"/>
        <v>Base</v>
      </c>
      <c r="BS1618" s="1" t="str">
        <f t="shared" si="342"/>
        <v/>
      </c>
      <c r="BT1618" s="3">
        <f t="shared" si="343"/>
        <v>1</v>
      </c>
      <c r="BU1618" s="11">
        <f t="shared" si="344"/>
        <v>-0.94</v>
      </c>
      <c r="BV1618" s="11">
        <f t="shared" si="345"/>
        <v>-0.88</v>
      </c>
      <c r="BW1618" s="11">
        <f t="shared" si="346"/>
        <v>0</v>
      </c>
      <c r="BX1618" s="9">
        <f t="shared" si="347"/>
        <v>-0.94</v>
      </c>
      <c r="BY1618" s="9">
        <f t="shared" si="348"/>
        <v>-0.88</v>
      </c>
      <c r="BZ1618" s="9">
        <f t="shared" si="349"/>
        <v>2</v>
      </c>
    </row>
    <row r="1619" spans="1:78" ht="15.5" x14ac:dyDescent="0.35">
      <c r="A1619"/>
      <c r="B1619"/>
      <c r="C1619"/>
      <c r="D1619"/>
      <c r="E1619"/>
      <c r="F1619"/>
      <c r="G1619"/>
      <c r="H1619"/>
      <c r="I1619"/>
      <c r="J1619"/>
      <c r="K1619"/>
      <c r="L1619"/>
      <c r="M1619"/>
      <c r="N1619"/>
      <c r="O1619"/>
      <c r="P1619"/>
      <c r="Q1619"/>
      <c r="R1619"/>
      <c r="S1619"/>
      <c r="T1619"/>
      <c r="U1619"/>
      <c r="V1619"/>
      <c r="W1619"/>
      <c r="X1619"/>
      <c r="Y1619"/>
      <c r="Z1619"/>
      <c r="AA1619"/>
      <c r="AB1619"/>
      <c r="AC1619"/>
      <c r="AD1619"/>
      <c r="AE1619"/>
      <c r="AF1619"/>
      <c r="AG1619"/>
      <c r="AH1619"/>
      <c r="AI1619"/>
      <c r="AJ1619"/>
      <c r="AK1619"/>
      <c r="AL1619"/>
      <c r="AM1619"/>
      <c r="AN1619"/>
      <c r="AO1619"/>
      <c r="AP1619"/>
      <c r="AQ1619"/>
      <c r="AR1619"/>
      <c r="AS1619"/>
      <c r="AT1619" s="12">
        <f>VLOOKUP($BR1619,Tables!$D$14:$I$27,2,FALSE)*W1619</f>
        <v>0</v>
      </c>
      <c r="AU1619" s="12">
        <f>VLOOKUP($BR1619,Tables!$D$14:$I$24,3,FALSE)</f>
        <v>0</v>
      </c>
      <c r="AV1619" s="12">
        <f>VLOOKUP($BR1619,Tables!$D$14:$I$24,4,FALSE)*W1619</f>
        <v>0</v>
      </c>
      <c r="AW1619" s="12">
        <f>VLOOKUP($BR1619,Tables!$D$14:$I$24,5,FALSE)*W1619</f>
        <v>0</v>
      </c>
      <c r="AX1619">
        <f>IF(ISERROR(VLOOKUP(V1619,Tables!$A$2:$B$27,2,FALSE))=TRUE,0,VLOOKUP(V1619,Tables!$A$2:$B$27,2,FALSE))*VLOOKUP(BR1619,Tables!$D$14:$J$24,7,FALSE)</f>
        <v>0</v>
      </c>
      <c r="AY1619">
        <f>IF(ISERROR(VLOOKUP(BS1619,Tables!$A$2:$B$31,2,FALSE))=TRUE,0,VLOOKUP(BS1619,Tables!$A$2:$B$31,2,FALSE))</f>
        <v>0</v>
      </c>
      <c r="AZ1619" s="12">
        <f>VLOOKUP($BR1619,Tables!$D$14:$K$24,8,FALSE)</f>
        <v>0</v>
      </c>
      <c r="BA1619" s="12">
        <f>IF(OR(BR1619="T150",BR1619="HYBT150"),W1619*Tables!$L$23,0)</f>
        <v>0</v>
      </c>
      <c r="BB1619" s="12">
        <f>IF(OR(BR1619="T200",BR1619="HYBT200"),W1619*Tables!$E$24,0)</f>
        <v>0</v>
      </c>
      <c r="BC1619" s="14">
        <f t="shared" si="340"/>
        <v>0</v>
      </c>
      <c r="BD1619" s="55" t="str">
        <f t="shared" si="351"/>
        <v/>
      </c>
      <c r="BE1619" s="55" t="str">
        <f t="shared" si="351"/>
        <v/>
      </c>
      <c r="BF1619" s="55" t="str">
        <f t="shared" si="351"/>
        <v/>
      </c>
      <c r="BG1619" s="55" t="str">
        <f t="shared" si="351"/>
        <v/>
      </c>
      <c r="BH1619" s="55" t="str">
        <f t="shared" si="351"/>
        <v/>
      </c>
      <c r="BI1619" s="55" t="str">
        <f t="shared" si="351"/>
        <v/>
      </c>
      <c r="BJ1619" s="55" t="str">
        <f t="shared" si="351"/>
        <v/>
      </c>
      <c r="BK1619" s="55" t="str">
        <f t="shared" si="351"/>
        <v/>
      </c>
      <c r="BL1619" s="55" t="str">
        <f t="shared" si="351"/>
        <v/>
      </c>
      <c r="BM1619" s="55" t="str">
        <f t="shared" si="351"/>
        <v/>
      </c>
      <c r="BN1619" s="55" t="str">
        <f t="shared" si="351"/>
        <v/>
      </c>
      <c r="BO1619" s="55" t="str">
        <f t="shared" si="351"/>
        <v/>
      </c>
      <c r="BP1619" s="55" t="str">
        <f t="shared" si="351"/>
        <v/>
      </c>
      <c r="BQ1619" s="55" t="str">
        <f t="shared" si="351"/>
        <v/>
      </c>
      <c r="BR1619" s="1" t="str">
        <f t="shared" si="341"/>
        <v>Base</v>
      </c>
      <c r="BS1619" s="1" t="str">
        <f t="shared" si="342"/>
        <v/>
      </c>
      <c r="BT1619" s="3">
        <f t="shared" si="343"/>
        <v>1</v>
      </c>
      <c r="BU1619" s="11">
        <f t="shared" si="344"/>
        <v>-0.94</v>
      </c>
      <c r="BV1619" s="11">
        <f t="shared" si="345"/>
        <v>-0.88</v>
      </c>
      <c r="BW1619" s="11">
        <f t="shared" si="346"/>
        <v>0</v>
      </c>
      <c r="BX1619" s="9">
        <f t="shared" si="347"/>
        <v>-0.94</v>
      </c>
      <c r="BY1619" s="9">
        <f t="shared" si="348"/>
        <v>-0.88</v>
      </c>
      <c r="BZ1619" s="9">
        <f t="shared" si="349"/>
        <v>2</v>
      </c>
    </row>
    <row r="1620" spans="1:78" ht="15.5" x14ac:dyDescent="0.35">
      <c r="A1620"/>
      <c r="B1620"/>
      <c r="C1620"/>
      <c r="D1620"/>
      <c r="E1620"/>
      <c r="F1620"/>
      <c r="G1620"/>
      <c r="H1620"/>
      <c r="I1620"/>
      <c r="J1620"/>
      <c r="K1620"/>
      <c r="L1620"/>
      <c r="M1620"/>
      <c r="N1620"/>
      <c r="O1620"/>
      <c r="P1620"/>
      <c r="Q1620"/>
      <c r="R1620"/>
      <c r="S1620"/>
      <c r="T1620"/>
      <c r="U1620"/>
      <c r="V1620"/>
      <c r="W1620"/>
      <c r="X1620"/>
      <c r="Y1620"/>
      <c r="Z1620"/>
      <c r="AA1620"/>
      <c r="AB1620"/>
      <c r="AC1620"/>
      <c r="AD1620"/>
      <c r="AE1620"/>
      <c r="AF1620"/>
      <c r="AG1620"/>
      <c r="AH1620"/>
      <c r="AI1620"/>
      <c r="AJ1620"/>
      <c r="AK1620"/>
      <c r="AL1620"/>
      <c r="AM1620"/>
      <c r="AN1620"/>
      <c r="AO1620"/>
      <c r="AP1620"/>
      <c r="AQ1620"/>
      <c r="AR1620"/>
      <c r="AS1620"/>
      <c r="AT1620" s="12">
        <f>VLOOKUP($BR1620,Tables!$D$14:$I$27,2,FALSE)*W1620</f>
        <v>0</v>
      </c>
      <c r="AU1620" s="12">
        <f>VLOOKUP($BR1620,Tables!$D$14:$I$24,3,FALSE)</f>
        <v>0</v>
      </c>
      <c r="AV1620" s="12">
        <f>VLOOKUP($BR1620,Tables!$D$14:$I$24,4,FALSE)*W1620</f>
        <v>0</v>
      </c>
      <c r="AW1620" s="12">
        <f>VLOOKUP($BR1620,Tables!$D$14:$I$24,5,FALSE)*W1620</f>
        <v>0</v>
      </c>
      <c r="AX1620">
        <f>IF(ISERROR(VLOOKUP(V1620,Tables!$A$2:$B$27,2,FALSE))=TRUE,0,VLOOKUP(V1620,Tables!$A$2:$B$27,2,FALSE))*VLOOKUP(BR1620,Tables!$D$14:$J$24,7,FALSE)</f>
        <v>0</v>
      </c>
      <c r="AY1620">
        <f>IF(ISERROR(VLOOKUP(BS1620,Tables!$A$2:$B$31,2,FALSE))=TRUE,0,VLOOKUP(BS1620,Tables!$A$2:$B$31,2,FALSE))</f>
        <v>0</v>
      </c>
      <c r="AZ1620" s="12">
        <f>VLOOKUP($BR1620,Tables!$D$14:$K$24,8,FALSE)</f>
        <v>0</v>
      </c>
      <c r="BA1620" s="12">
        <f>IF(OR(BR1620="T150",BR1620="HYBT150"),W1620*Tables!$L$23,0)</f>
        <v>0</v>
      </c>
      <c r="BB1620" s="12">
        <f>IF(OR(BR1620="T200",BR1620="HYBT200"),W1620*Tables!$E$24,0)</f>
        <v>0</v>
      </c>
      <c r="BC1620" s="14">
        <f t="shared" si="340"/>
        <v>0</v>
      </c>
      <c r="BD1620" s="55" t="str">
        <f t="shared" si="351"/>
        <v/>
      </c>
      <c r="BE1620" s="55" t="str">
        <f t="shared" si="351"/>
        <v/>
      </c>
      <c r="BF1620" s="55" t="str">
        <f t="shared" si="351"/>
        <v/>
      </c>
      <c r="BG1620" s="55" t="str">
        <f t="shared" si="351"/>
        <v/>
      </c>
      <c r="BH1620" s="55" t="str">
        <f t="shared" si="351"/>
        <v/>
      </c>
      <c r="BI1620" s="55" t="str">
        <f t="shared" si="351"/>
        <v/>
      </c>
      <c r="BJ1620" s="55" t="str">
        <f t="shared" si="351"/>
        <v/>
      </c>
      <c r="BK1620" s="55" t="str">
        <f t="shared" si="351"/>
        <v/>
      </c>
      <c r="BL1620" s="55" t="str">
        <f t="shared" si="351"/>
        <v/>
      </c>
      <c r="BM1620" s="55" t="str">
        <f t="shared" si="351"/>
        <v/>
      </c>
      <c r="BN1620" s="55" t="str">
        <f t="shared" si="351"/>
        <v/>
      </c>
      <c r="BO1620" s="55" t="str">
        <f t="shared" si="351"/>
        <v/>
      </c>
      <c r="BP1620" s="55" t="str">
        <f t="shared" si="351"/>
        <v/>
      </c>
      <c r="BQ1620" s="55" t="str">
        <f t="shared" si="351"/>
        <v/>
      </c>
      <c r="BR1620" s="1" t="str">
        <f t="shared" si="341"/>
        <v>Base</v>
      </c>
      <c r="BS1620" s="1" t="str">
        <f t="shared" si="342"/>
        <v/>
      </c>
      <c r="BT1620" s="3">
        <f t="shared" si="343"/>
        <v>1</v>
      </c>
      <c r="BU1620" s="11">
        <f t="shared" si="344"/>
        <v>-0.94</v>
      </c>
      <c r="BV1620" s="11">
        <f t="shared" si="345"/>
        <v>-0.88</v>
      </c>
      <c r="BW1620" s="11">
        <f t="shared" si="346"/>
        <v>0</v>
      </c>
      <c r="BX1620" s="9">
        <f t="shared" si="347"/>
        <v>-0.94</v>
      </c>
      <c r="BY1620" s="9">
        <f t="shared" si="348"/>
        <v>-0.88</v>
      </c>
      <c r="BZ1620" s="9">
        <f t="shared" si="349"/>
        <v>2</v>
      </c>
    </row>
    <row r="1621" spans="1:78" ht="15.5" x14ac:dyDescent="0.35">
      <c r="A1621"/>
      <c r="B1621"/>
      <c r="C1621"/>
      <c r="D1621"/>
      <c r="E1621"/>
      <c r="F1621"/>
      <c r="G1621"/>
      <c r="H1621"/>
      <c r="I1621"/>
      <c r="J1621"/>
      <c r="K1621"/>
      <c r="L1621"/>
      <c r="M1621"/>
      <c r="N1621"/>
      <c r="O1621"/>
      <c r="P1621"/>
      <c r="Q1621"/>
      <c r="R1621"/>
      <c r="S1621"/>
      <c r="T1621"/>
      <c r="U1621"/>
      <c r="V1621"/>
      <c r="W1621"/>
      <c r="X1621"/>
      <c r="Y1621"/>
      <c r="Z1621"/>
      <c r="AA1621"/>
      <c r="AB1621"/>
      <c r="AC1621"/>
      <c r="AD1621"/>
      <c r="AE1621"/>
      <c r="AF1621"/>
      <c r="AG1621"/>
      <c r="AH1621"/>
      <c r="AI1621"/>
      <c r="AJ1621"/>
      <c r="AK1621"/>
      <c r="AL1621"/>
      <c r="AM1621"/>
      <c r="AN1621"/>
      <c r="AO1621"/>
      <c r="AP1621"/>
      <c r="AQ1621"/>
      <c r="AR1621"/>
      <c r="AS1621"/>
      <c r="AT1621" s="12">
        <f>VLOOKUP($BR1621,Tables!$D$14:$I$27,2,FALSE)*W1621</f>
        <v>0</v>
      </c>
      <c r="AU1621" s="12">
        <f>VLOOKUP($BR1621,Tables!$D$14:$I$24,3,FALSE)</f>
        <v>0</v>
      </c>
      <c r="AV1621" s="12">
        <f>VLOOKUP($BR1621,Tables!$D$14:$I$24,4,FALSE)*W1621</f>
        <v>0</v>
      </c>
      <c r="AW1621" s="12">
        <f>VLOOKUP($BR1621,Tables!$D$14:$I$24,5,FALSE)*W1621</f>
        <v>0</v>
      </c>
      <c r="AX1621">
        <f>IF(ISERROR(VLOOKUP(V1621,Tables!$A$2:$B$27,2,FALSE))=TRUE,0,VLOOKUP(V1621,Tables!$A$2:$B$27,2,FALSE))*VLOOKUP(BR1621,Tables!$D$14:$J$24,7,FALSE)</f>
        <v>0</v>
      </c>
      <c r="AY1621">
        <f>IF(ISERROR(VLOOKUP(BS1621,Tables!$A$2:$B$31,2,FALSE))=TRUE,0,VLOOKUP(BS1621,Tables!$A$2:$B$31,2,FALSE))</f>
        <v>0</v>
      </c>
      <c r="AZ1621" s="12">
        <f>VLOOKUP($BR1621,Tables!$D$14:$K$24,8,FALSE)</f>
        <v>0</v>
      </c>
      <c r="BA1621" s="12">
        <f>IF(OR(BR1621="T150",BR1621="HYBT150"),W1621*Tables!$L$23,0)</f>
        <v>0</v>
      </c>
      <c r="BB1621" s="12">
        <f>IF(OR(BR1621="T200",BR1621="HYBT200"),W1621*Tables!$E$24,0)</f>
        <v>0</v>
      </c>
      <c r="BC1621" s="14">
        <f t="shared" si="340"/>
        <v>0</v>
      </c>
      <c r="BD1621" s="55" t="str">
        <f t="shared" si="351"/>
        <v/>
      </c>
      <c r="BE1621" s="55" t="str">
        <f t="shared" si="351"/>
        <v/>
      </c>
      <c r="BF1621" s="55" t="str">
        <f t="shared" si="351"/>
        <v/>
      </c>
      <c r="BG1621" s="55" t="str">
        <f t="shared" si="351"/>
        <v/>
      </c>
      <c r="BH1621" s="55" t="str">
        <f t="shared" si="351"/>
        <v/>
      </c>
      <c r="BI1621" s="55" t="str">
        <f t="shared" si="351"/>
        <v/>
      </c>
      <c r="BJ1621" s="55" t="str">
        <f t="shared" si="351"/>
        <v/>
      </c>
      <c r="BK1621" s="55" t="str">
        <f t="shared" si="351"/>
        <v/>
      </c>
      <c r="BL1621" s="55" t="str">
        <f t="shared" si="351"/>
        <v/>
      </c>
      <c r="BM1621" s="55" t="str">
        <f t="shared" si="351"/>
        <v/>
      </c>
      <c r="BN1621" s="55" t="str">
        <f t="shared" si="351"/>
        <v/>
      </c>
      <c r="BO1621" s="55" t="str">
        <f t="shared" si="351"/>
        <v/>
      </c>
      <c r="BP1621" s="55" t="str">
        <f t="shared" si="351"/>
        <v/>
      </c>
      <c r="BQ1621" s="55" t="str">
        <f t="shared" si="351"/>
        <v/>
      </c>
      <c r="BR1621" s="1" t="str">
        <f t="shared" si="341"/>
        <v>Base</v>
      </c>
      <c r="BS1621" s="1" t="str">
        <f t="shared" si="342"/>
        <v/>
      </c>
      <c r="BT1621" s="3">
        <f t="shared" si="343"/>
        <v>1</v>
      </c>
      <c r="BU1621" s="11">
        <f t="shared" si="344"/>
        <v>-0.94</v>
      </c>
      <c r="BV1621" s="11">
        <f t="shared" si="345"/>
        <v>-0.88</v>
      </c>
      <c r="BW1621" s="11">
        <f t="shared" si="346"/>
        <v>0</v>
      </c>
      <c r="BX1621" s="9">
        <f t="shared" si="347"/>
        <v>-0.94</v>
      </c>
      <c r="BY1621" s="9">
        <f t="shared" si="348"/>
        <v>-0.88</v>
      </c>
      <c r="BZ1621" s="9">
        <f t="shared" si="349"/>
        <v>2</v>
      </c>
    </row>
    <row r="1622" spans="1:78" ht="15.5" x14ac:dyDescent="0.35">
      <c r="A1622"/>
      <c r="B1622"/>
      <c r="C1622"/>
      <c r="D1622"/>
      <c r="E1622"/>
      <c r="F1622"/>
      <c r="G1622"/>
      <c r="H1622"/>
      <c r="I1622"/>
      <c r="J1622"/>
      <c r="K1622"/>
      <c r="L1622"/>
      <c r="M1622"/>
      <c r="N1622"/>
      <c r="O1622"/>
      <c r="P1622"/>
      <c r="Q1622"/>
      <c r="R1622"/>
      <c r="S1622"/>
      <c r="T1622"/>
      <c r="U1622"/>
      <c r="V1622"/>
      <c r="W1622"/>
      <c r="X1622"/>
      <c r="Y1622"/>
      <c r="Z1622"/>
      <c r="AA1622"/>
      <c r="AB1622"/>
      <c r="AC1622"/>
      <c r="AD1622"/>
      <c r="AE1622"/>
      <c r="AF1622"/>
      <c r="AG1622"/>
      <c r="AH1622"/>
      <c r="AI1622"/>
      <c r="AJ1622"/>
      <c r="AK1622"/>
      <c r="AL1622"/>
      <c r="AM1622"/>
      <c r="AN1622"/>
      <c r="AO1622"/>
      <c r="AP1622"/>
      <c r="AQ1622"/>
      <c r="AR1622"/>
      <c r="AS1622"/>
      <c r="AT1622" s="12">
        <f>VLOOKUP($BR1622,Tables!$D$14:$I$27,2,FALSE)*W1622</f>
        <v>0</v>
      </c>
      <c r="AU1622" s="12">
        <f>VLOOKUP($BR1622,Tables!$D$14:$I$24,3,FALSE)</f>
        <v>0</v>
      </c>
      <c r="AV1622" s="12">
        <f>VLOOKUP($BR1622,Tables!$D$14:$I$24,4,FALSE)*W1622</f>
        <v>0</v>
      </c>
      <c r="AW1622" s="12">
        <f>VLOOKUP($BR1622,Tables!$D$14:$I$24,5,FALSE)*W1622</f>
        <v>0</v>
      </c>
      <c r="AX1622">
        <f>IF(ISERROR(VLOOKUP(V1622,Tables!$A$2:$B$27,2,FALSE))=TRUE,0,VLOOKUP(V1622,Tables!$A$2:$B$27,2,FALSE))*VLOOKUP(BR1622,Tables!$D$14:$J$24,7,FALSE)</f>
        <v>0</v>
      </c>
      <c r="AY1622">
        <f>IF(ISERROR(VLOOKUP(BS1622,Tables!$A$2:$B$31,2,FALSE))=TRUE,0,VLOOKUP(BS1622,Tables!$A$2:$B$31,2,FALSE))</f>
        <v>0</v>
      </c>
      <c r="AZ1622" s="12">
        <f>VLOOKUP($BR1622,Tables!$D$14:$K$24,8,FALSE)</f>
        <v>0</v>
      </c>
      <c r="BA1622" s="12">
        <f>IF(OR(BR1622="T150",BR1622="HYBT150"),W1622*Tables!$L$23,0)</f>
        <v>0</v>
      </c>
      <c r="BB1622" s="12">
        <f>IF(OR(BR1622="T200",BR1622="HYBT200"),W1622*Tables!$E$24,0)</f>
        <v>0</v>
      </c>
      <c r="BC1622" s="14">
        <f t="shared" si="340"/>
        <v>0</v>
      </c>
      <c r="BD1622" s="55" t="str">
        <f t="shared" si="351"/>
        <v/>
      </c>
      <c r="BE1622" s="55" t="str">
        <f t="shared" si="351"/>
        <v/>
      </c>
      <c r="BF1622" s="55" t="str">
        <f t="shared" si="351"/>
        <v/>
      </c>
      <c r="BG1622" s="55" t="str">
        <f t="shared" si="351"/>
        <v/>
      </c>
      <c r="BH1622" s="55" t="str">
        <f t="shared" si="351"/>
        <v/>
      </c>
      <c r="BI1622" s="55" t="str">
        <f t="shared" si="351"/>
        <v/>
      </c>
      <c r="BJ1622" s="55" t="str">
        <f t="shared" si="351"/>
        <v/>
      </c>
      <c r="BK1622" s="55" t="str">
        <f t="shared" si="351"/>
        <v/>
      </c>
      <c r="BL1622" s="55" t="str">
        <f t="shared" si="351"/>
        <v/>
      </c>
      <c r="BM1622" s="55" t="str">
        <f t="shared" si="351"/>
        <v/>
      </c>
      <c r="BN1622" s="55" t="str">
        <f t="shared" si="351"/>
        <v/>
      </c>
      <c r="BO1622" s="55" t="str">
        <f t="shared" si="351"/>
        <v/>
      </c>
      <c r="BP1622" s="55" t="str">
        <f t="shared" si="351"/>
        <v/>
      </c>
      <c r="BQ1622" s="55" t="str">
        <f t="shared" si="351"/>
        <v/>
      </c>
      <c r="BR1622" s="1" t="str">
        <f t="shared" si="341"/>
        <v>Base</v>
      </c>
      <c r="BS1622" s="1" t="str">
        <f t="shared" si="342"/>
        <v/>
      </c>
      <c r="BT1622" s="3">
        <f t="shared" si="343"/>
        <v>1</v>
      </c>
      <c r="BU1622" s="11">
        <f t="shared" si="344"/>
        <v>-0.94</v>
      </c>
      <c r="BV1622" s="11">
        <f t="shared" si="345"/>
        <v>-0.88</v>
      </c>
      <c r="BW1622" s="11">
        <f t="shared" si="346"/>
        <v>0</v>
      </c>
      <c r="BX1622" s="9">
        <f t="shared" si="347"/>
        <v>-0.94</v>
      </c>
      <c r="BY1622" s="9">
        <f t="shared" si="348"/>
        <v>-0.88</v>
      </c>
      <c r="BZ1622" s="9">
        <f t="shared" si="349"/>
        <v>2</v>
      </c>
    </row>
    <row r="1623" spans="1:78" ht="15.5" x14ac:dyDescent="0.35">
      <c r="A1623"/>
      <c r="B1623"/>
      <c r="C1623"/>
      <c r="D1623"/>
      <c r="E1623"/>
      <c r="F1623"/>
      <c r="G1623"/>
      <c r="H1623"/>
      <c r="I1623"/>
      <c r="J1623"/>
      <c r="K1623"/>
      <c r="L1623"/>
      <c r="M1623"/>
      <c r="N1623"/>
      <c r="O1623"/>
      <c r="P1623"/>
      <c r="Q1623"/>
      <c r="R1623"/>
      <c r="S1623"/>
      <c r="T1623"/>
      <c r="U1623"/>
      <c r="V1623"/>
      <c r="W1623"/>
      <c r="X1623"/>
      <c r="Y1623"/>
      <c r="Z1623"/>
      <c r="AA1623"/>
      <c r="AB1623"/>
      <c r="AC1623"/>
      <c r="AD1623"/>
      <c r="AE1623"/>
      <c r="AF1623"/>
      <c r="AG1623"/>
      <c r="AH1623"/>
      <c r="AI1623"/>
      <c r="AJ1623"/>
      <c r="AK1623"/>
      <c r="AL1623"/>
      <c r="AM1623"/>
      <c r="AN1623"/>
      <c r="AO1623"/>
      <c r="AP1623"/>
      <c r="AQ1623"/>
      <c r="AR1623"/>
      <c r="AS1623"/>
      <c r="AT1623" s="12">
        <f>VLOOKUP($BR1623,Tables!$D$14:$I$27,2,FALSE)*W1623</f>
        <v>0</v>
      </c>
      <c r="AU1623" s="12">
        <f>VLOOKUP($BR1623,Tables!$D$14:$I$24,3,FALSE)</f>
        <v>0</v>
      </c>
      <c r="AV1623" s="12">
        <f>VLOOKUP($BR1623,Tables!$D$14:$I$24,4,FALSE)*W1623</f>
        <v>0</v>
      </c>
      <c r="AW1623" s="12">
        <f>VLOOKUP($BR1623,Tables!$D$14:$I$24,5,FALSE)*W1623</f>
        <v>0</v>
      </c>
      <c r="AX1623">
        <f>IF(ISERROR(VLOOKUP(V1623,Tables!$A$2:$B$27,2,FALSE))=TRUE,0,VLOOKUP(V1623,Tables!$A$2:$B$27,2,FALSE))*VLOOKUP(BR1623,Tables!$D$14:$J$24,7,FALSE)</f>
        <v>0</v>
      </c>
      <c r="AY1623">
        <f>IF(ISERROR(VLOOKUP(BS1623,Tables!$A$2:$B$31,2,FALSE))=TRUE,0,VLOOKUP(BS1623,Tables!$A$2:$B$31,2,FALSE))</f>
        <v>0</v>
      </c>
      <c r="AZ1623" s="12">
        <f>VLOOKUP($BR1623,Tables!$D$14:$K$24,8,FALSE)</f>
        <v>0</v>
      </c>
      <c r="BA1623" s="12">
        <f>IF(OR(BR1623="T150",BR1623="HYBT150"),W1623*Tables!$L$23,0)</f>
        <v>0</v>
      </c>
      <c r="BB1623" s="12">
        <f>IF(OR(BR1623="T200",BR1623="HYBT200"),W1623*Tables!$E$24,0)</f>
        <v>0</v>
      </c>
      <c r="BC1623" s="14">
        <f t="shared" si="340"/>
        <v>0</v>
      </c>
      <c r="BD1623" s="55" t="str">
        <f t="shared" si="351"/>
        <v/>
      </c>
      <c r="BE1623" s="55" t="str">
        <f t="shared" si="351"/>
        <v/>
      </c>
      <c r="BF1623" s="55" t="str">
        <f t="shared" si="351"/>
        <v/>
      </c>
      <c r="BG1623" s="55" t="str">
        <f t="shared" si="351"/>
        <v/>
      </c>
      <c r="BH1623" s="55" t="str">
        <f t="shared" si="351"/>
        <v/>
      </c>
      <c r="BI1623" s="55" t="str">
        <f t="shared" si="351"/>
        <v/>
      </c>
      <c r="BJ1623" s="55" t="str">
        <f t="shared" si="351"/>
        <v/>
      </c>
      <c r="BK1623" s="55" t="str">
        <f t="shared" si="351"/>
        <v/>
      </c>
      <c r="BL1623" s="55" t="str">
        <f t="shared" si="351"/>
        <v/>
      </c>
      <c r="BM1623" s="55" t="str">
        <f t="shared" si="351"/>
        <v/>
      </c>
      <c r="BN1623" s="55" t="str">
        <f t="shared" si="351"/>
        <v/>
      </c>
      <c r="BO1623" s="55" t="str">
        <f t="shared" si="351"/>
        <v/>
      </c>
      <c r="BP1623" s="55" t="str">
        <f t="shared" si="351"/>
        <v/>
      </c>
      <c r="BQ1623" s="55" t="str">
        <f t="shared" si="351"/>
        <v/>
      </c>
      <c r="BR1623" s="1" t="str">
        <f t="shared" si="341"/>
        <v>Base</v>
      </c>
      <c r="BS1623" s="1" t="str">
        <f t="shared" si="342"/>
        <v/>
      </c>
      <c r="BT1623" s="3">
        <f t="shared" si="343"/>
        <v>1</v>
      </c>
      <c r="BU1623" s="11">
        <f t="shared" si="344"/>
        <v>-0.94</v>
      </c>
      <c r="BV1623" s="11">
        <f t="shared" si="345"/>
        <v>-0.88</v>
      </c>
      <c r="BW1623" s="11">
        <f t="shared" si="346"/>
        <v>0</v>
      </c>
      <c r="BX1623" s="9">
        <f t="shared" si="347"/>
        <v>-0.94</v>
      </c>
      <c r="BY1623" s="9">
        <f t="shared" si="348"/>
        <v>-0.88</v>
      </c>
      <c r="BZ1623" s="9">
        <f t="shared" si="349"/>
        <v>2</v>
      </c>
    </row>
    <row r="1624" spans="1:78" ht="15.5" x14ac:dyDescent="0.35">
      <c r="A1624"/>
      <c r="B1624"/>
      <c r="C1624"/>
      <c r="D1624"/>
      <c r="E1624"/>
      <c r="F1624"/>
      <c r="G1624"/>
      <c r="H1624"/>
      <c r="I1624"/>
      <c r="J1624"/>
      <c r="K1624"/>
      <c r="L1624"/>
      <c r="M1624"/>
      <c r="N1624"/>
      <c r="O1624"/>
      <c r="P1624"/>
      <c r="Q1624"/>
      <c r="R1624"/>
      <c r="S1624"/>
      <c r="T1624"/>
      <c r="U1624"/>
      <c r="V1624"/>
      <c r="W1624"/>
      <c r="X1624"/>
      <c r="Y1624"/>
      <c r="Z1624"/>
      <c r="AA1624"/>
      <c r="AB1624"/>
      <c r="AC1624"/>
      <c r="AD1624"/>
      <c r="AE1624"/>
      <c r="AF1624"/>
      <c r="AG1624"/>
      <c r="AH1624"/>
      <c r="AI1624"/>
      <c r="AJ1624"/>
      <c r="AK1624"/>
      <c r="AL1624"/>
      <c r="AM1624"/>
      <c r="AN1624"/>
      <c r="AO1624"/>
      <c r="AP1624"/>
      <c r="AQ1624"/>
      <c r="AR1624"/>
      <c r="AS1624"/>
      <c r="AT1624" s="12">
        <f>VLOOKUP($BR1624,Tables!$D$14:$I$27,2,FALSE)*W1624</f>
        <v>0</v>
      </c>
      <c r="AU1624" s="12">
        <f>VLOOKUP($BR1624,Tables!$D$14:$I$24,3,FALSE)</f>
        <v>0</v>
      </c>
      <c r="AV1624" s="12">
        <f>VLOOKUP($BR1624,Tables!$D$14:$I$24,4,FALSE)*W1624</f>
        <v>0</v>
      </c>
      <c r="AW1624" s="12">
        <f>VLOOKUP($BR1624,Tables!$D$14:$I$24,5,FALSE)*W1624</f>
        <v>0</v>
      </c>
      <c r="AX1624">
        <f>IF(ISERROR(VLOOKUP(V1624,Tables!$A$2:$B$27,2,FALSE))=TRUE,0,VLOOKUP(V1624,Tables!$A$2:$B$27,2,FALSE))*VLOOKUP(BR1624,Tables!$D$14:$J$24,7,FALSE)</f>
        <v>0</v>
      </c>
      <c r="AY1624">
        <f>IF(ISERROR(VLOOKUP(BS1624,Tables!$A$2:$B$31,2,FALSE))=TRUE,0,VLOOKUP(BS1624,Tables!$A$2:$B$31,2,FALSE))</f>
        <v>0</v>
      </c>
      <c r="AZ1624" s="12">
        <f>VLOOKUP($BR1624,Tables!$D$14:$K$24,8,FALSE)</f>
        <v>0</v>
      </c>
      <c r="BA1624" s="12">
        <f>IF(OR(BR1624="T150",BR1624="HYBT150"),W1624*Tables!$L$23,0)</f>
        <v>0</v>
      </c>
      <c r="BB1624" s="12">
        <f>IF(OR(BR1624="T200",BR1624="HYBT200"),W1624*Tables!$E$24,0)</f>
        <v>0</v>
      </c>
      <c r="BC1624" s="14">
        <f t="shared" si="340"/>
        <v>0</v>
      </c>
      <c r="BD1624" s="55" t="str">
        <f t="shared" si="351"/>
        <v/>
      </c>
      <c r="BE1624" s="55" t="str">
        <f t="shared" si="351"/>
        <v/>
      </c>
      <c r="BF1624" s="55" t="str">
        <f t="shared" si="351"/>
        <v/>
      </c>
      <c r="BG1624" s="55" t="str">
        <f t="shared" si="351"/>
        <v/>
      </c>
      <c r="BH1624" s="55" t="str">
        <f t="shared" si="351"/>
        <v/>
      </c>
      <c r="BI1624" s="55" t="str">
        <f t="shared" si="351"/>
        <v/>
      </c>
      <c r="BJ1624" s="55" t="str">
        <f t="shared" si="351"/>
        <v/>
      </c>
      <c r="BK1624" s="55" t="str">
        <f t="shared" si="351"/>
        <v/>
      </c>
      <c r="BL1624" s="55" t="str">
        <f t="shared" si="351"/>
        <v/>
      </c>
      <c r="BM1624" s="55" t="str">
        <f t="shared" si="351"/>
        <v/>
      </c>
      <c r="BN1624" s="55" t="str">
        <f t="shared" si="351"/>
        <v/>
      </c>
      <c r="BO1624" s="55" t="str">
        <f t="shared" si="351"/>
        <v/>
      </c>
      <c r="BP1624" s="55" t="str">
        <f t="shared" si="351"/>
        <v/>
      </c>
      <c r="BQ1624" s="55" t="str">
        <f t="shared" si="351"/>
        <v/>
      </c>
      <c r="BR1624" s="1" t="str">
        <f t="shared" si="341"/>
        <v>Base</v>
      </c>
      <c r="BS1624" s="1" t="str">
        <f t="shared" si="342"/>
        <v/>
      </c>
      <c r="BT1624" s="3">
        <f t="shared" si="343"/>
        <v>1</v>
      </c>
      <c r="BU1624" s="11">
        <f t="shared" si="344"/>
        <v>-0.94</v>
      </c>
      <c r="BV1624" s="11">
        <f t="shared" si="345"/>
        <v>-0.88</v>
      </c>
      <c r="BW1624" s="11">
        <f t="shared" si="346"/>
        <v>0</v>
      </c>
      <c r="BX1624" s="9">
        <f t="shared" si="347"/>
        <v>-0.94</v>
      </c>
      <c r="BY1624" s="9">
        <f t="shared" si="348"/>
        <v>-0.88</v>
      </c>
      <c r="BZ1624" s="9">
        <f t="shared" si="349"/>
        <v>2</v>
      </c>
    </row>
    <row r="1625" spans="1:78" ht="15.5" x14ac:dyDescent="0.35">
      <c r="A1625"/>
      <c r="B1625"/>
      <c r="C1625"/>
      <c r="D1625"/>
      <c r="E1625"/>
      <c r="F1625"/>
      <c r="G1625"/>
      <c r="H1625"/>
      <c r="I1625"/>
      <c r="J1625"/>
      <c r="K1625"/>
      <c r="L1625"/>
      <c r="M1625"/>
      <c r="N1625"/>
      <c r="O1625"/>
      <c r="P1625"/>
      <c r="Q1625"/>
      <c r="R1625"/>
      <c r="S1625"/>
      <c r="T1625"/>
      <c r="U1625"/>
      <c r="V1625"/>
      <c r="W1625"/>
      <c r="X1625"/>
      <c r="Y1625"/>
      <c r="Z1625"/>
      <c r="AA1625"/>
      <c r="AB1625"/>
      <c r="AC1625"/>
      <c r="AD1625"/>
      <c r="AE1625"/>
      <c r="AF1625"/>
      <c r="AG1625"/>
      <c r="AH1625"/>
      <c r="AI1625"/>
      <c r="AJ1625"/>
      <c r="AK1625"/>
      <c r="AL1625"/>
      <c r="AM1625"/>
      <c r="AN1625"/>
      <c r="AO1625"/>
      <c r="AP1625"/>
      <c r="AQ1625"/>
      <c r="AR1625"/>
      <c r="AS1625"/>
      <c r="AT1625" s="12">
        <f>VLOOKUP($BR1625,Tables!$D$14:$I$27,2,FALSE)*W1625</f>
        <v>0</v>
      </c>
      <c r="AU1625" s="12">
        <f>VLOOKUP($BR1625,Tables!$D$14:$I$24,3,FALSE)</f>
        <v>0</v>
      </c>
      <c r="AV1625" s="12">
        <f>VLOOKUP($BR1625,Tables!$D$14:$I$24,4,FALSE)*W1625</f>
        <v>0</v>
      </c>
      <c r="AW1625" s="12">
        <f>VLOOKUP($BR1625,Tables!$D$14:$I$24,5,FALSE)*W1625</f>
        <v>0</v>
      </c>
      <c r="AX1625">
        <f>IF(ISERROR(VLOOKUP(V1625,Tables!$A$2:$B$27,2,FALSE))=TRUE,0,VLOOKUP(V1625,Tables!$A$2:$B$27,2,FALSE))*VLOOKUP(BR1625,Tables!$D$14:$J$24,7,FALSE)</f>
        <v>0</v>
      </c>
      <c r="AY1625">
        <f>IF(ISERROR(VLOOKUP(BS1625,Tables!$A$2:$B$31,2,FALSE))=TRUE,0,VLOOKUP(BS1625,Tables!$A$2:$B$31,2,FALSE))</f>
        <v>0</v>
      </c>
      <c r="AZ1625" s="12">
        <f>VLOOKUP($BR1625,Tables!$D$14:$K$24,8,FALSE)</f>
        <v>0</v>
      </c>
      <c r="BA1625" s="12">
        <f>IF(OR(BR1625="T150",BR1625="HYBT150"),W1625*Tables!$L$23,0)</f>
        <v>0</v>
      </c>
      <c r="BB1625" s="12">
        <f>IF(OR(BR1625="T200",BR1625="HYBT200"),W1625*Tables!$E$24,0)</f>
        <v>0</v>
      </c>
      <c r="BC1625" s="14">
        <f t="shared" si="340"/>
        <v>0</v>
      </c>
      <c r="BD1625" s="55" t="str">
        <f t="shared" si="351"/>
        <v/>
      </c>
      <c r="BE1625" s="55" t="str">
        <f t="shared" si="351"/>
        <v/>
      </c>
      <c r="BF1625" s="55" t="str">
        <f t="shared" si="351"/>
        <v/>
      </c>
      <c r="BG1625" s="55" t="str">
        <f t="shared" si="351"/>
        <v/>
      </c>
      <c r="BH1625" s="55" t="str">
        <f t="shared" si="351"/>
        <v/>
      </c>
      <c r="BI1625" s="55" t="str">
        <f t="shared" si="351"/>
        <v/>
      </c>
      <c r="BJ1625" s="55" t="str">
        <f t="shared" si="351"/>
        <v/>
      </c>
      <c r="BK1625" s="55" t="str">
        <f t="shared" si="351"/>
        <v/>
      </c>
      <c r="BL1625" s="55" t="str">
        <f t="shared" si="351"/>
        <v/>
      </c>
      <c r="BM1625" s="55" t="str">
        <f t="shared" si="351"/>
        <v/>
      </c>
      <c r="BN1625" s="55" t="str">
        <f t="shared" si="351"/>
        <v/>
      </c>
      <c r="BO1625" s="55" t="str">
        <f t="shared" si="351"/>
        <v/>
      </c>
      <c r="BP1625" s="55" t="str">
        <f t="shared" si="351"/>
        <v/>
      </c>
      <c r="BQ1625" s="55" t="str">
        <f t="shared" si="351"/>
        <v/>
      </c>
      <c r="BR1625" s="1" t="str">
        <f t="shared" si="341"/>
        <v>Base</v>
      </c>
      <c r="BS1625" s="1" t="str">
        <f t="shared" si="342"/>
        <v/>
      </c>
      <c r="BT1625" s="3">
        <f t="shared" si="343"/>
        <v>1</v>
      </c>
      <c r="BU1625" s="11">
        <f t="shared" si="344"/>
        <v>-0.94</v>
      </c>
      <c r="BV1625" s="11">
        <f t="shared" si="345"/>
        <v>-0.88</v>
      </c>
      <c r="BW1625" s="11">
        <f t="shared" si="346"/>
        <v>0</v>
      </c>
      <c r="BX1625" s="9">
        <f t="shared" si="347"/>
        <v>-0.94</v>
      </c>
      <c r="BY1625" s="9">
        <f t="shared" si="348"/>
        <v>-0.88</v>
      </c>
      <c r="BZ1625" s="9">
        <f t="shared" si="349"/>
        <v>2</v>
      </c>
    </row>
    <row r="1626" spans="1:78" ht="15.5" x14ac:dyDescent="0.35">
      <c r="A1626"/>
      <c r="B1626"/>
      <c r="C1626"/>
      <c r="D1626"/>
      <c r="E1626"/>
      <c r="F1626"/>
      <c r="G1626"/>
      <c r="H1626"/>
      <c r="I1626"/>
      <c r="J1626"/>
      <c r="K1626"/>
      <c r="L1626"/>
      <c r="M1626"/>
      <c r="N1626"/>
      <c r="O1626"/>
      <c r="P1626"/>
      <c r="Q1626"/>
      <c r="R1626"/>
      <c r="S1626"/>
      <c r="T1626"/>
      <c r="U1626"/>
      <c r="V1626"/>
      <c r="W1626"/>
      <c r="X1626"/>
      <c r="Y1626"/>
      <c r="Z1626"/>
      <c r="AA1626"/>
      <c r="AB1626"/>
      <c r="AC1626"/>
      <c r="AD1626"/>
      <c r="AE1626"/>
      <c r="AF1626"/>
      <c r="AG1626"/>
      <c r="AH1626"/>
      <c r="AI1626"/>
      <c r="AJ1626"/>
      <c r="AK1626"/>
      <c r="AL1626"/>
      <c r="AM1626"/>
      <c r="AN1626"/>
      <c r="AO1626"/>
      <c r="AP1626"/>
      <c r="AQ1626"/>
      <c r="AR1626"/>
      <c r="AS1626"/>
      <c r="AT1626" s="12">
        <f>VLOOKUP($BR1626,Tables!$D$14:$I$27,2,FALSE)*W1626</f>
        <v>0</v>
      </c>
      <c r="AU1626" s="12">
        <f>VLOOKUP($BR1626,Tables!$D$14:$I$24,3,FALSE)</f>
        <v>0</v>
      </c>
      <c r="AV1626" s="12">
        <f>VLOOKUP($BR1626,Tables!$D$14:$I$24,4,FALSE)*W1626</f>
        <v>0</v>
      </c>
      <c r="AW1626" s="12">
        <f>VLOOKUP($BR1626,Tables!$D$14:$I$24,5,FALSE)*W1626</f>
        <v>0</v>
      </c>
      <c r="AX1626">
        <f>IF(ISERROR(VLOOKUP(V1626,Tables!$A$2:$B$27,2,FALSE))=TRUE,0,VLOOKUP(V1626,Tables!$A$2:$B$27,2,FALSE))*VLOOKUP(BR1626,Tables!$D$14:$J$24,7,FALSE)</f>
        <v>0</v>
      </c>
      <c r="AY1626">
        <f>IF(ISERROR(VLOOKUP(BS1626,Tables!$A$2:$B$31,2,FALSE))=TRUE,0,VLOOKUP(BS1626,Tables!$A$2:$B$31,2,FALSE))</f>
        <v>0</v>
      </c>
      <c r="AZ1626" s="12">
        <f>VLOOKUP($BR1626,Tables!$D$14:$K$24,8,FALSE)</f>
        <v>0</v>
      </c>
      <c r="BA1626" s="12">
        <f>IF(OR(BR1626="T150",BR1626="HYBT150"),W1626*Tables!$L$23,0)</f>
        <v>0</v>
      </c>
      <c r="BB1626" s="12">
        <f>IF(OR(BR1626="T200",BR1626="HYBT200"),W1626*Tables!$E$24,0)</f>
        <v>0</v>
      </c>
      <c r="BC1626" s="14">
        <f t="shared" si="340"/>
        <v>0</v>
      </c>
      <c r="BD1626" s="55" t="str">
        <f t="shared" si="351"/>
        <v/>
      </c>
      <c r="BE1626" s="55" t="str">
        <f t="shared" si="351"/>
        <v/>
      </c>
      <c r="BF1626" s="55" t="str">
        <f t="shared" si="351"/>
        <v/>
      </c>
      <c r="BG1626" s="55" t="str">
        <f t="shared" si="351"/>
        <v/>
      </c>
      <c r="BH1626" s="55" t="str">
        <f t="shared" si="351"/>
        <v/>
      </c>
      <c r="BI1626" s="55" t="str">
        <f t="shared" si="351"/>
        <v/>
      </c>
      <c r="BJ1626" s="55" t="str">
        <f t="shared" si="351"/>
        <v/>
      </c>
      <c r="BK1626" s="55" t="str">
        <f t="shared" si="351"/>
        <v/>
      </c>
      <c r="BL1626" s="55" t="str">
        <f t="shared" si="351"/>
        <v/>
      </c>
      <c r="BM1626" s="55" t="str">
        <f t="shared" si="351"/>
        <v/>
      </c>
      <c r="BN1626" s="55" t="str">
        <f t="shared" si="351"/>
        <v/>
      </c>
      <c r="BO1626" s="55" t="str">
        <f t="shared" si="351"/>
        <v/>
      </c>
      <c r="BP1626" s="55" t="str">
        <f t="shared" si="351"/>
        <v/>
      </c>
      <c r="BQ1626" s="55" t="str">
        <f t="shared" si="351"/>
        <v/>
      </c>
      <c r="BR1626" s="1" t="str">
        <f t="shared" si="341"/>
        <v>Base</v>
      </c>
      <c r="BS1626" s="1" t="str">
        <f t="shared" si="342"/>
        <v/>
      </c>
      <c r="BT1626" s="3">
        <f t="shared" si="343"/>
        <v>1</v>
      </c>
      <c r="BU1626" s="11">
        <f t="shared" si="344"/>
        <v>-0.94</v>
      </c>
      <c r="BV1626" s="11">
        <f t="shared" si="345"/>
        <v>-0.88</v>
      </c>
      <c r="BW1626" s="11">
        <f t="shared" si="346"/>
        <v>0</v>
      </c>
      <c r="BX1626" s="9">
        <f t="shared" si="347"/>
        <v>-0.94</v>
      </c>
      <c r="BY1626" s="9">
        <f t="shared" si="348"/>
        <v>-0.88</v>
      </c>
      <c r="BZ1626" s="9">
        <f t="shared" si="349"/>
        <v>2</v>
      </c>
    </row>
    <row r="1627" spans="1:78" ht="15.5" x14ac:dyDescent="0.35">
      <c r="A1627"/>
      <c r="B1627"/>
      <c r="C1627"/>
      <c r="D1627"/>
      <c r="E1627"/>
      <c r="F1627"/>
      <c r="G1627"/>
      <c r="H1627"/>
      <c r="I1627"/>
      <c r="J1627"/>
      <c r="K1627"/>
      <c r="L1627"/>
      <c r="M1627"/>
      <c r="N1627"/>
      <c r="O1627"/>
      <c r="P1627"/>
      <c r="Q1627"/>
      <c r="R1627"/>
      <c r="S1627"/>
      <c r="T1627"/>
      <c r="U1627"/>
      <c r="V1627"/>
      <c r="W1627"/>
      <c r="X1627"/>
      <c r="Y1627"/>
      <c r="Z1627"/>
      <c r="AA1627"/>
      <c r="AB1627"/>
      <c r="AC1627"/>
      <c r="AD1627"/>
      <c r="AE1627"/>
      <c r="AF1627"/>
      <c r="AG1627"/>
      <c r="AH1627"/>
      <c r="AI1627"/>
      <c r="AJ1627"/>
      <c r="AK1627"/>
      <c r="AL1627"/>
      <c r="AM1627"/>
      <c r="AN1627"/>
      <c r="AO1627"/>
      <c r="AP1627"/>
      <c r="AQ1627"/>
      <c r="AR1627"/>
      <c r="AS1627"/>
      <c r="AT1627" s="12">
        <f>VLOOKUP($BR1627,Tables!$D$14:$I$27,2,FALSE)*W1627</f>
        <v>0</v>
      </c>
      <c r="AU1627" s="12">
        <f>VLOOKUP($BR1627,Tables!$D$14:$I$24,3,FALSE)</f>
        <v>0</v>
      </c>
      <c r="AV1627" s="12">
        <f>VLOOKUP($BR1627,Tables!$D$14:$I$24,4,FALSE)*W1627</f>
        <v>0</v>
      </c>
      <c r="AW1627" s="12">
        <f>VLOOKUP($BR1627,Tables!$D$14:$I$24,5,FALSE)*W1627</f>
        <v>0</v>
      </c>
      <c r="AX1627">
        <f>IF(ISERROR(VLOOKUP(V1627,Tables!$A$2:$B$27,2,FALSE))=TRUE,0,VLOOKUP(V1627,Tables!$A$2:$B$27,2,FALSE))*VLOOKUP(BR1627,Tables!$D$14:$J$24,7,FALSE)</f>
        <v>0</v>
      </c>
      <c r="AY1627">
        <f>IF(ISERROR(VLOOKUP(BS1627,Tables!$A$2:$B$31,2,FALSE))=TRUE,0,VLOOKUP(BS1627,Tables!$A$2:$B$31,2,FALSE))</f>
        <v>0</v>
      </c>
      <c r="AZ1627" s="12">
        <f>VLOOKUP($BR1627,Tables!$D$14:$K$24,8,FALSE)</f>
        <v>0</v>
      </c>
      <c r="BA1627" s="12">
        <f>IF(OR(BR1627="T150",BR1627="HYBT150"),W1627*Tables!$L$23,0)</f>
        <v>0</v>
      </c>
      <c r="BB1627" s="12">
        <f>IF(OR(BR1627="T200",BR1627="HYBT200"),W1627*Tables!$E$24,0)</f>
        <v>0</v>
      </c>
      <c r="BC1627" s="14">
        <f t="shared" si="340"/>
        <v>0</v>
      </c>
      <c r="BD1627" s="55" t="str">
        <f t="shared" si="351"/>
        <v/>
      </c>
      <c r="BE1627" s="55" t="str">
        <f t="shared" si="351"/>
        <v/>
      </c>
      <c r="BF1627" s="55" t="str">
        <f t="shared" si="351"/>
        <v/>
      </c>
      <c r="BG1627" s="55" t="str">
        <f t="shared" si="351"/>
        <v/>
      </c>
      <c r="BH1627" s="55" t="str">
        <f t="shared" si="351"/>
        <v/>
      </c>
      <c r="BI1627" s="55" t="str">
        <f t="shared" si="351"/>
        <v/>
      </c>
      <c r="BJ1627" s="55" t="str">
        <f t="shared" si="351"/>
        <v/>
      </c>
      <c r="BK1627" s="55" t="str">
        <f t="shared" si="351"/>
        <v/>
      </c>
      <c r="BL1627" s="55" t="str">
        <f t="shared" si="351"/>
        <v/>
      </c>
      <c r="BM1627" s="55" t="str">
        <f t="shared" si="351"/>
        <v/>
      </c>
      <c r="BN1627" s="55" t="str">
        <f t="shared" si="351"/>
        <v/>
      </c>
      <c r="BO1627" s="55" t="str">
        <f t="shared" si="351"/>
        <v/>
      </c>
      <c r="BP1627" s="55" t="str">
        <f t="shared" si="351"/>
        <v/>
      </c>
      <c r="BQ1627" s="55" t="str">
        <f t="shared" si="351"/>
        <v/>
      </c>
      <c r="BR1627" s="1" t="str">
        <f t="shared" si="341"/>
        <v>Base</v>
      </c>
      <c r="BS1627" s="1" t="str">
        <f t="shared" si="342"/>
        <v/>
      </c>
      <c r="BT1627" s="3">
        <f t="shared" si="343"/>
        <v>1</v>
      </c>
      <c r="BU1627" s="11">
        <f t="shared" si="344"/>
        <v>-0.94</v>
      </c>
      <c r="BV1627" s="11">
        <f t="shared" si="345"/>
        <v>-0.88</v>
      </c>
      <c r="BW1627" s="11">
        <f t="shared" si="346"/>
        <v>0</v>
      </c>
      <c r="BX1627" s="9">
        <f t="shared" si="347"/>
        <v>-0.94</v>
      </c>
      <c r="BY1627" s="9">
        <f t="shared" si="348"/>
        <v>-0.88</v>
      </c>
      <c r="BZ1627" s="9">
        <f t="shared" si="349"/>
        <v>2</v>
      </c>
    </row>
    <row r="1628" spans="1:78" ht="15.5" x14ac:dyDescent="0.35">
      <c r="A1628"/>
      <c r="B1628"/>
      <c r="C1628"/>
      <c r="D1628"/>
      <c r="E1628"/>
      <c r="F1628"/>
      <c r="G1628"/>
      <c r="H1628"/>
      <c r="I1628"/>
      <c r="J1628"/>
      <c r="K1628"/>
      <c r="L1628"/>
      <c r="M1628"/>
      <c r="N1628"/>
      <c r="O1628"/>
      <c r="P1628"/>
      <c r="Q1628"/>
      <c r="R1628"/>
      <c r="S1628"/>
      <c r="T1628"/>
      <c r="U1628"/>
      <c r="V1628"/>
      <c r="W1628"/>
      <c r="X1628"/>
      <c r="Y1628"/>
      <c r="Z1628"/>
      <c r="AA1628"/>
      <c r="AB1628"/>
      <c r="AC1628"/>
      <c r="AD1628"/>
      <c r="AE1628"/>
      <c r="AF1628"/>
      <c r="AG1628"/>
      <c r="AH1628"/>
      <c r="AI1628"/>
      <c r="AJ1628"/>
      <c r="AK1628"/>
      <c r="AL1628"/>
      <c r="AM1628"/>
      <c r="AN1628"/>
      <c r="AO1628"/>
      <c r="AP1628"/>
      <c r="AQ1628"/>
      <c r="AR1628"/>
      <c r="AS1628"/>
      <c r="AT1628" s="12">
        <f>VLOOKUP($BR1628,Tables!$D$14:$I$27,2,FALSE)*W1628</f>
        <v>0</v>
      </c>
      <c r="AU1628" s="12">
        <f>VLOOKUP($BR1628,Tables!$D$14:$I$24,3,FALSE)</f>
        <v>0</v>
      </c>
      <c r="AV1628" s="12">
        <f>VLOOKUP($BR1628,Tables!$D$14:$I$24,4,FALSE)*W1628</f>
        <v>0</v>
      </c>
      <c r="AW1628" s="12">
        <f>VLOOKUP($BR1628,Tables!$D$14:$I$24,5,FALSE)*W1628</f>
        <v>0</v>
      </c>
      <c r="AX1628">
        <f>IF(ISERROR(VLOOKUP(V1628,Tables!$A$2:$B$27,2,FALSE))=TRUE,0,VLOOKUP(V1628,Tables!$A$2:$B$27,2,FALSE))*VLOOKUP(BR1628,Tables!$D$14:$J$24,7,FALSE)</f>
        <v>0</v>
      </c>
      <c r="AY1628">
        <f>IF(ISERROR(VLOOKUP(BS1628,Tables!$A$2:$B$31,2,FALSE))=TRUE,0,VLOOKUP(BS1628,Tables!$A$2:$B$31,2,FALSE))</f>
        <v>0</v>
      </c>
      <c r="AZ1628" s="12">
        <f>VLOOKUP($BR1628,Tables!$D$14:$K$24,8,FALSE)</f>
        <v>0</v>
      </c>
      <c r="BA1628" s="12">
        <f>IF(OR(BR1628="T150",BR1628="HYBT150"),W1628*Tables!$L$23,0)</f>
        <v>0</v>
      </c>
      <c r="BB1628" s="12">
        <f>IF(OR(BR1628="T200",BR1628="HYBT200"),W1628*Tables!$E$24,0)</f>
        <v>0</v>
      </c>
      <c r="BC1628" s="14">
        <f t="shared" si="340"/>
        <v>0</v>
      </c>
      <c r="BD1628" s="55" t="str">
        <f t="shared" si="351"/>
        <v/>
      </c>
      <c r="BE1628" s="55" t="str">
        <f t="shared" si="351"/>
        <v/>
      </c>
      <c r="BF1628" s="55" t="str">
        <f t="shared" si="351"/>
        <v/>
      </c>
      <c r="BG1628" s="55" t="str">
        <f t="shared" si="351"/>
        <v/>
      </c>
      <c r="BH1628" s="55" t="str">
        <f t="shared" si="351"/>
        <v/>
      </c>
      <c r="BI1628" s="55" t="str">
        <f t="shared" si="351"/>
        <v/>
      </c>
      <c r="BJ1628" s="55" t="str">
        <f t="shared" si="351"/>
        <v/>
      </c>
      <c r="BK1628" s="55" t="str">
        <f t="shared" si="351"/>
        <v/>
      </c>
      <c r="BL1628" s="55" t="str">
        <f t="shared" si="351"/>
        <v/>
      </c>
      <c r="BM1628" s="55" t="str">
        <f t="shared" si="351"/>
        <v/>
      </c>
      <c r="BN1628" s="55" t="str">
        <f t="shared" si="351"/>
        <v/>
      </c>
      <c r="BO1628" s="55" t="str">
        <f t="shared" si="351"/>
        <v/>
      </c>
      <c r="BP1628" s="55" t="str">
        <f t="shared" si="351"/>
        <v/>
      </c>
      <c r="BQ1628" s="55" t="str">
        <f t="shared" si="351"/>
        <v/>
      </c>
      <c r="BR1628" s="1" t="str">
        <f t="shared" si="341"/>
        <v>Base</v>
      </c>
      <c r="BS1628" s="1" t="str">
        <f t="shared" si="342"/>
        <v/>
      </c>
      <c r="BT1628" s="3">
        <f t="shared" si="343"/>
        <v>1</v>
      </c>
      <c r="BU1628" s="11">
        <f t="shared" si="344"/>
        <v>-0.94</v>
      </c>
      <c r="BV1628" s="11">
        <f t="shared" si="345"/>
        <v>-0.88</v>
      </c>
      <c r="BW1628" s="11">
        <f t="shared" si="346"/>
        <v>0</v>
      </c>
      <c r="BX1628" s="9">
        <f t="shared" si="347"/>
        <v>-0.94</v>
      </c>
      <c r="BY1628" s="9">
        <f t="shared" si="348"/>
        <v>-0.88</v>
      </c>
      <c r="BZ1628" s="9">
        <f t="shared" si="349"/>
        <v>2</v>
      </c>
    </row>
    <row r="1629" spans="1:78" ht="15.5" x14ac:dyDescent="0.35">
      <c r="A1629"/>
      <c r="B1629"/>
      <c r="C1629"/>
      <c r="D1629"/>
      <c r="E1629"/>
      <c r="F1629"/>
      <c r="G1629"/>
      <c r="H1629"/>
      <c r="I1629"/>
      <c r="J1629"/>
      <c r="K1629"/>
      <c r="L1629"/>
      <c r="M1629"/>
      <c r="N1629"/>
      <c r="O1629"/>
      <c r="P1629"/>
      <c r="Q1629"/>
      <c r="R1629"/>
      <c r="S1629"/>
      <c r="T1629"/>
      <c r="U1629"/>
      <c r="V1629"/>
      <c r="W1629"/>
      <c r="X1629"/>
      <c r="Y1629"/>
      <c r="Z1629"/>
      <c r="AA1629"/>
      <c r="AB1629"/>
      <c r="AC1629"/>
      <c r="AD1629"/>
      <c r="AE1629"/>
      <c r="AF1629"/>
      <c r="AG1629"/>
      <c r="AH1629"/>
      <c r="AI1629"/>
      <c r="AJ1629"/>
      <c r="AK1629"/>
      <c r="AL1629"/>
      <c r="AM1629"/>
      <c r="AN1629"/>
      <c r="AO1629"/>
      <c r="AP1629"/>
      <c r="AQ1629"/>
      <c r="AR1629"/>
      <c r="AS1629"/>
      <c r="AT1629" s="12">
        <f>VLOOKUP($BR1629,Tables!$D$14:$I$27,2,FALSE)*W1629</f>
        <v>0</v>
      </c>
      <c r="AU1629" s="12">
        <f>VLOOKUP($BR1629,Tables!$D$14:$I$24,3,FALSE)</f>
        <v>0</v>
      </c>
      <c r="AV1629" s="12">
        <f>VLOOKUP($BR1629,Tables!$D$14:$I$24,4,FALSE)*W1629</f>
        <v>0</v>
      </c>
      <c r="AW1629" s="12">
        <f>VLOOKUP($BR1629,Tables!$D$14:$I$24,5,FALSE)*W1629</f>
        <v>0</v>
      </c>
      <c r="AX1629">
        <f>IF(ISERROR(VLOOKUP(V1629,Tables!$A$2:$B$27,2,FALSE))=TRUE,0,VLOOKUP(V1629,Tables!$A$2:$B$27,2,FALSE))*VLOOKUP(BR1629,Tables!$D$14:$J$24,7,FALSE)</f>
        <v>0</v>
      </c>
      <c r="AY1629">
        <f>IF(ISERROR(VLOOKUP(BS1629,Tables!$A$2:$B$31,2,FALSE))=TRUE,0,VLOOKUP(BS1629,Tables!$A$2:$B$31,2,FALSE))</f>
        <v>0</v>
      </c>
      <c r="AZ1629" s="12">
        <f>VLOOKUP($BR1629,Tables!$D$14:$K$24,8,FALSE)</f>
        <v>0</v>
      </c>
      <c r="BA1629" s="12">
        <f>IF(OR(BR1629="T150",BR1629="HYBT150"),W1629*Tables!$L$23,0)</f>
        <v>0</v>
      </c>
      <c r="BB1629" s="12">
        <f>IF(OR(BR1629="T200",BR1629="HYBT200"),W1629*Tables!$E$24,0)</f>
        <v>0</v>
      </c>
      <c r="BC1629" s="14">
        <f t="shared" si="340"/>
        <v>0</v>
      </c>
      <c r="BD1629" s="55" t="str">
        <f t="shared" si="351"/>
        <v/>
      </c>
      <c r="BE1629" s="55" t="str">
        <f t="shared" si="351"/>
        <v/>
      </c>
      <c r="BF1629" s="55" t="str">
        <f t="shared" si="351"/>
        <v/>
      </c>
      <c r="BG1629" s="55" t="str">
        <f t="shared" si="351"/>
        <v/>
      </c>
      <c r="BH1629" s="55" t="str">
        <f t="shared" si="351"/>
        <v/>
      </c>
      <c r="BI1629" s="55" t="str">
        <f t="shared" si="351"/>
        <v/>
      </c>
      <c r="BJ1629" s="55" t="str">
        <f t="shared" si="351"/>
        <v/>
      </c>
      <c r="BK1629" s="55" t="str">
        <f t="shared" si="351"/>
        <v/>
      </c>
      <c r="BL1629" s="55" t="str">
        <f t="shared" si="351"/>
        <v/>
      </c>
      <c r="BM1629" s="55" t="str">
        <f t="shared" si="351"/>
        <v/>
      </c>
      <c r="BN1629" s="55" t="str">
        <f t="shared" si="351"/>
        <v/>
      </c>
      <c r="BO1629" s="55" t="str">
        <f t="shared" si="351"/>
        <v/>
      </c>
      <c r="BP1629" s="55" t="str">
        <f t="shared" si="351"/>
        <v/>
      </c>
      <c r="BQ1629" s="55" t="str">
        <f t="shared" si="351"/>
        <v/>
      </c>
      <c r="BR1629" s="1" t="str">
        <f t="shared" si="341"/>
        <v>Base</v>
      </c>
      <c r="BS1629" s="1" t="str">
        <f t="shared" si="342"/>
        <v/>
      </c>
      <c r="BT1629" s="3">
        <f t="shared" si="343"/>
        <v>1</v>
      </c>
      <c r="BU1629" s="11">
        <f t="shared" si="344"/>
        <v>-0.94</v>
      </c>
      <c r="BV1629" s="11">
        <f t="shared" si="345"/>
        <v>-0.88</v>
      </c>
      <c r="BW1629" s="11">
        <f t="shared" si="346"/>
        <v>0</v>
      </c>
      <c r="BX1629" s="9">
        <f t="shared" si="347"/>
        <v>-0.94</v>
      </c>
      <c r="BY1629" s="9">
        <f t="shared" si="348"/>
        <v>-0.88</v>
      </c>
      <c r="BZ1629" s="9">
        <f t="shared" si="349"/>
        <v>2</v>
      </c>
    </row>
    <row r="1630" spans="1:78" ht="15.5" x14ac:dyDescent="0.35">
      <c r="A1630"/>
      <c r="B1630"/>
      <c r="C1630"/>
      <c r="D1630"/>
      <c r="E1630"/>
      <c r="F1630"/>
      <c r="G1630"/>
      <c r="H1630"/>
      <c r="I1630"/>
      <c r="J1630"/>
      <c r="K1630"/>
      <c r="L1630"/>
      <c r="M1630"/>
      <c r="N1630"/>
      <c r="O1630"/>
      <c r="P1630"/>
      <c r="Q1630"/>
      <c r="R1630"/>
      <c r="S1630"/>
      <c r="T1630"/>
      <c r="U1630"/>
      <c r="V1630"/>
      <c r="W1630"/>
      <c r="X1630"/>
      <c r="Y1630"/>
      <c r="Z1630"/>
      <c r="AA1630"/>
      <c r="AB1630"/>
      <c r="AC1630"/>
      <c r="AD1630"/>
      <c r="AE1630"/>
      <c r="AF1630"/>
      <c r="AG1630"/>
      <c r="AH1630"/>
      <c r="AI1630"/>
      <c r="AJ1630"/>
      <c r="AK1630"/>
      <c r="AL1630"/>
      <c r="AM1630"/>
      <c r="AN1630"/>
      <c r="AO1630"/>
      <c r="AP1630"/>
      <c r="AQ1630"/>
      <c r="AR1630"/>
      <c r="AS1630"/>
      <c r="AT1630" s="12">
        <f>VLOOKUP($BR1630,Tables!$D$14:$I$27,2,FALSE)*W1630</f>
        <v>0</v>
      </c>
      <c r="AU1630" s="12">
        <f>VLOOKUP($BR1630,Tables!$D$14:$I$24,3,FALSE)</f>
        <v>0</v>
      </c>
      <c r="AV1630" s="12">
        <f>VLOOKUP($BR1630,Tables!$D$14:$I$24,4,FALSE)*W1630</f>
        <v>0</v>
      </c>
      <c r="AW1630" s="12">
        <f>VLOOKUP($BR1630,Tables!$D$14:$I$24,5,FALSE)*W1630</f>
        <v>0</v>
      </c>
      <c r="AX1630">
        <f>IF(ISERROR(VLOOKUP(V1630,Tables!$A$2:$B$27,2,FALSE))=TRUE,0,VLOOKUP(V1630,Tables!$A$2:$B$27,2,FALSE))*VLOOKUP(BR1630,Tables!$D$14:$J$24,7,FALSE)</f>
        <v>0</v>
      </c>
      <c r="AY1630">
        <f>IF(ISERROR(VLOOKUP(BS1630,Tables!$A$2:$B$31,2,FALSE))=TRUE,0,VLOOKUP(BS1630,Tables!$A$2:$B$31,2,FALSE))</f>
        <v>0</v>
      </c>
      <c r="AZ1630" s="12">
        <f>VLOOKUP($BR1630,Tables!$D$14:$K$24,8,FALSE)</f>
        <v>0</v>
      </c>
      <c r="BA1630" s="12">
        <f>IF(OR(BR1630="T150",BR1630="HYBT150"),W1630*Tables!$L$23,0)</f>
        <v>0</v>
      </c>
      <c r="BB1630" s="12">
        <f>IF(OR(BR1630="T200",BR1630="HYBT200"),W1630*Tables!$E$24,0)</f>
        <v>0</v>
      </c>
      <c r="BC1630" s="14">
        <f t="shared" si="340"/>
        <v>0</v>
      </c>
      <c r="BD1630" s="55" t="str">
        <f t="shared" si="351"/>
        <v/>
      </c>
      <c r="BE1630" s="55" t="str">
        <f t="shared" si="351"/>
        <v/>
      </c>
      <c r="BF1630" s="55" t="str">
        <f t="shared" si="351"/>
        <v/>
      </c>
      <c r="BG1630" s="55" t="str">
        <f t="shared" si="351"/>
        <v/>
      </c>
      <c r="BH1630" s="55" t="str">
        <f t="shared" si="351"/>
        <v/>
      </c>
      <c r="BI1630" s="55" t="str">
        <f t="shared" si="351"/>
        <v/>
      </c>
      <c r="BJ1630" s="55" t="str">
        <f t="shared" si="351"/>
        <v/>
      </c>
      <c r="BK1630" s="55" t="str">
        <f t="shared" si="351"/>
        <v/>
      </c>
      <c r="BL1630" s="55" t="str">
        <f t="shared" si="351"/>
        <v/>
      </c>
      <c r="BM1630" s="55" t="str">
        <f t="shared" si="351"/>
        <v/>
      </c>
      <c r="BN1630" s="55" t="str">
        <f t="shared" si="351"/>
        <v/>
      </c>
      <c r="BO1630" s="55" t="str">
        <f t="shared" si="351"/>
        <v/>
      </c>
      <c r="BP1630" s="55" t="str">
        <f t="shared" si="351"/>
        <v/>
      </c>
      <c r="BQ1630" s="55" t="str">
        <f t="shared" si="351"/>
        <v/>
      </c>
      <c r="BR1630" s="1" t="str">
        <f t="shared" si="341"/>
        <v>Base</v>
      </c>
      <c r="BS1630" s="1" t="str">
        <f t="shared" si="342"/>
        <v/>
      </c>
      <c r="BT1630" s="3">
        <f t="shared" si="343"/>
        <v>1</v>
      </c>
      <c r="BU1630" s="11">
        <f t="shared" si="344"/>
        <v>-0.94</v>
      </c>
      <c r="BV1630" s="11">
        <f t="shared" si="345"/>
        <v>-0.88</v>
      </c>
      <c r="BW1630" s="11">
        <f t="shared" si="346"/>
        <v>0</v>
      </c>
      <c r="BX1630" s="9">
        <f t="shared" si="347"/>
        <v>-0.94</v>
      </c>
      <c r="BY1630" s="9">
        <f t="shared" si="348"/>
        <v>-0.88</v>
      </c>
      <c r="BZ1630" s="9">
        <f t="shared" si="349"/>
        <v>2</v>
      </c>
    </row>
    <row r="1631" spans="1:78" ht="15.5" x14ac:dyDescent="0.35">
      <c r="A1631"/>
      <c r="B1631"/>
      <c r="C1631"/>
      <c r="D1631"/>
      <c r="E1631"/>
      <c r="F1631"/>
      <c r="G1631"/>
      <c r="H1631"/>
      <c r="I1631"/>
      <c r="J1631"/>
      <c r="K1631"/>
      <c r="L1631"/>
      <c r="M1631"/>
      <c r="N1631"/>
      <c r="O1631"/>
      <c r="P1631"/>
      <c r="Q1631"/>
      <c r="R1631"/>
      <c r="S1631"/>
      <c r="T1631"/>
      <c r="U1631"/>
      <c r="V1631"/>
      <c r="W1631"/>
      <c r="X1631"/>
      <c r="Y1631"/>
      <c r="Z1631"/>
      <c r="AA1631"/>
      <c r="AB1631"/>
      <c r="AC1631"/>
      <c r="AD1631"/>
      <c r="AE1631"/>
      <c r="AF1631"/>
      <c r="AG1631"/>
      <c r="AH1631"/>
      <c r="AI1631"/>
      <c r="AJ1631"/>
      <c r="AK1631"/>
      <c r="AL1631"/>
      <c r="AM1631"/>
      <c r="AN1631"/>
      <c r="AO1631"/>
      <c r="AP1631"/>
      <c r="AQ1631"/>
      <c r="AR1631"/>
      <c r="AS1631"/>
      <c r="AT1631" s="12">
        <f>VLOOKUP($BR1631,Tables!$D$14:$I$27,2,FALSE)*W1631</f>
        <v>0</v>
      </c>
      <c r="AU1631" s="12">
        <f>VLOOKUP($BR1631,Tables!$D$14:$I$24,3,FALSE)</f>
        <v>0</v>
      </c>
      <c r="AV1631" s="12">
        <f>VLOOKUP($BR1631,Tables!$D$14:$I$24,4,FALSE)*W1631</f>
        <v>0</v>
      </c>
      <c r="AW1631" s="12">
        <f>VLOOKUP($BR1631,Tables!$D$14:$I$24,5,FALSE)*W1631</f>
        <v>0</v>
      </c>
      <c r="AX1631">
        <f>IF(ISERROR(VLOOKUP(V1631,Tables!$A$2:$B$27,2,FALSE))=TRUE,0,VLOOKUP(V1631,Tables!$A$2:$B$27,2,FALSE))*VLOOKUP(BR1631,Tables!$D$14:$J$24,7,FALSE)</f>
        <v>0</v>
      </c>
      <c r="AY1631">
        <f>IF(ISERROR(VLOOKUP(BS1631,Tables!$A$2:$B$31,2,FALSE))=TRUE,0,VLOOKUP(BS1631,Tables!$A$2:$B$31,2,FALSE))</f>
        <v>0</v>
      </c>
      <c r="AZ1631" s="12">
        <f>VLOOKUP($BR1631,Tables!$D$14:$K$24,8,FALSE)</f>
        <v>0</v>
      </c>
      <c r="BA1631" s="12">
        <f>IF(OR(BR1631="T150",BR1631="HYBT150"),W1631*Tables!$L$23,0)</f>
        <v>0</v>
      </c>
      <c r="BB1631" s="12">
        <f>IF(OR(BR1631="T200",BR1631="HYBT200"),W1631*Tables!$E$24,0)</f>
        <v>0</v>
      </c>
      <c r="BC1631" s="14">
        <f t="shared" si="340"/>
        <v>0</v>
      </c>
      <c r="BD1631" s="55" t="str">
        <f t="shared" si="351"/>
        <v/>
      </c>
      <c r="BE1631" s="55" t="str">
        <f t="shared" si="351"/>
        <v/>
      </c>
      <c r="BF1631" s="55" t="str">
        <f t="shared" si="351"/>
        <v/>
      </c>
      <c r="BG1631" s="55" t="str">
        <f t="shared" si="351"/>
        <v/>
      </c>
      <c r="BH1631" s="55" t="str">
        <f t="shared" si="351"/>
        <v/>
      </c>
      <c r="BI1631" s="55" t="str">
        <f t="shared" si="351"/>
        <v/>
      </c>
      <c r="BJ1631" s="55" t="str">
        <f t="shared" si="351"/>
        <v/>
      </c>
      <c r="BK1631" s="55" t="str">
        <f t="shared" si="351"/>
        <v/>
      </c>
      <c r="BL1631" s="55" t="str">
        <f t="shared" si="351"/>
        <v/>
      </c>
      <c r="BM1631" s="55" t="str">
        <f t="shared" si="351"/>
        <v/>
      </c>
      <c r="BN1631" s="55" t="str">
        <f t="shared" si="351"/>
        <v/>
      </c>
      <c r="BO1631" s="55" t="str">
        <f t="shared" si="351"/>
        <v/>
      </c>
      <c r="BP1631" s="55" t="str">
        <f t="shared" si="351"/>
        <v/>
      </c>
      <c r="BQ1631" s="55" t="str">
        <f t="shared" si="351"/>
        <v/>
      </c>
      <c r="BR1631" s="1" t="str">
        <f t="shared" si="341"/>
        <v>Base</v>
      </c>
      <c r="BS1631" s="1" t="str">
        <f t="shared" si="342"/>
        <v/>
      </c>
      <c r="BT1631" s="3">
        <f t="shared" si="343"/>
        <v>1</v>
      </c>
      <c r="BU1631" s="11">
        <f t="shared" si="344"/>
        <v>-0.94</v>
      </c>
      <c r="BV1631" s="11">
        <f t="shared" si="345"/>
        <v>-0.88</v>
      </c>
      <c r="BW1631" s="11">
        <f t="shared" si="346"/>
        <v>0</v>
      </c>
      <c r="BX1631" s="9">
        <f t="shared" si="347"/>
        <v>-0.94</v>
      </c>
      <c r="BY1631" s="9">
        <f t="shared" si="348"/>
        <v>-0.88</v>
      </c>
      <c r="BZ1631" s="9">
        <f t="shared" si="349"/>
        <v>2</v>
      </c>
    </row>
    <row r="1632" spans="1:78" ht="15.5" x14ac:dyDescent="0.35">
      <c r="A1632"/>
      <c r="B1632"/>
      <c r="C1632"/>
      <c r="D1632"/>
      <c r="E1632"/>
      <c r="F1632"/>
      <c r="G1632"/>
      <c r="H1632"/>
      <c r="I1632"/>
      <c r="J1632"/>
      <c r="K1632"/>
      <c r="L1632"/>
      <c r="M1632"/>
      <c r="N1632"/>
      <c r="O1632"/>
      <c r="P1632"/>
      <c r="Q1632"/>
      <c r="R1632"/>
      <c r="S1632"/>
      <c r="T1632"/>
      <c r="U1632"/>
      <c r="V1632"/>
      <c r="W1632"/>
      <c r="X1632"/>
      <c r="Y1632"/>
      <c r="Z1632"/>
      <c r="AA1632"/>
      <c r="AB1632"/>
      <c r="AC1632"/>
      <c r="AD1632"/>
      <c r="AE1632"/>
      <c r="AF1632"/>
      <c r="AG1632"/>
      <c r="AH1632"/>
      <c r="AI1632"/>
      <c r="AJ1632"/>
      <c r="AK1632"/>
      <c r="AL1632"/>
      <c r="AM1632"/>
      <c r="AN1632"/>
      <c r="AO1632"/>
      <c r="AP1632"/>
      <c r="AQ1632"/>
      <c r="AR1632"/>
      <c r="AS1632"/>
      <c r="AT1632" s="12">
        <f>VLOOKUP($BR1632,Tables!$D$14:$I$27,2,FALSE)*W1632</f>
        <v>0</v>
      </c>
      <c r="AU1632" s="12">
        <f>VLOOKUP($BR1632,Tables!$D$14:$I$24,3,FALSE)</f>
        <v>0</v>
      </c>
      <c r="AV1632" s="12">
        <f>VLOOKUP($BR1632,Tables!$D$14:$I$24,4,FALSE)*W1632</f>
        <v>0</v>
      </c>
      <c r="AW1632" s="12">
        <f>VLOOKUP($BR1632,Tables!$D$14:$I$24,5,FALSE)*W1632</f>
        <v>0</v>
      </c>
      <c r="AX1632">
        <f>IF(ISERROR(VLOOKUP(V1632,Tables!$A$2:$B$27,2,FALSE))=TRUE,0,VLOOKUP(V1632,Tables!$A$2:$B$27,2,FALSE))*VLOOKUP(BR1632,Tables!$D$14:$J$24,7,FALSE)</f>
        <v>0</v>
      </c>
      <c r="AY1632">
        <f>IF(ISERROR(VLOOKUP(BS1632,Tables!$A$2:$B$31,2,FALSE))=TRUE,0,VLOOKUP(BS1632,Tables!$A$2:$B$31,2,FALSE))</f>
        <v>0</v>
      </c>
      <c r="AZ1632" s="12">
        <f>VLOOKUP($BR1632,Tables!$D$14:$K$24,8,FALSE)</f>
        <v>0</v>
      </c>
      <c r="BA1632" s="12">
        <f>IF(OR(BR1632="T150",BR1632="HYBT150"),W1632*Tables!$L$23,0)</f>
        <v>0</v>
      </c>
      <c r="BB1632" s="12">
        <f>IF(OR(BR1632="T200",BR1632="HYBT200"),W1632*Tables!$E$24,0)</f>
        <v>0</v>
      </c>
      <c r="BC1632" s="14">
        <f t="shared" si="340"/>
        <v>0</v>
      </c>
      <c r="BD1632" s="55" t="str">
        <f t="shared" si="351"/>
        <v/>
      </c>
      <c r="BE1632" s="55" t="str">
        <f t="shared" si="351"/>
        <v/>
      </c>
      <c r="BF1632" s="55" t="str">
        <f t="shared" si="351"/>
        <v/>
      </c>
      <c r="BG1632" s="55" t="str">
        <f t="shared" si="351"/>
        <v/>
      </c>
      <c r="BH1632" s="55" t="str">
        <f t="shared" si="351"/>
        <v/>
      </c>
      <c r="BI1632" s="55" t="str">
        <f t="shared" si="351"/>
        <v/>
      </c>
      <c r="BJ1632" s="55" t="str">
        <f t="shared" si="351"/>
        <v/>
      </c>
      <c r="BK1632" s="55" t="str">
        <f t="shared" si="351"/>
        <v/>
      </c>
      <c r="BL1632" s="55" t="str">
        <f t="shared" si="351"/>
        <v/>
      </c>
      <c r="BM1632" s="55" t="str">
        <f t="shared" si="351"/>
        <v/>
      </c>
      <c r="BN1632" s="55" t="str">
        <f t="shared" si="351"/>
        <v/>
      </c>
      <c r="BO1632" s="55" t="str">
        <f t="shared" si="351"/>
        <v/>
      </c>
      <c r="BP1632" s="55" t="str">
        <f t="shared" si="351"/>
        <v/>
      </c>
      <c r="BQ1632" s="55" t="str">
        <f t="shared" si="351"/>
        <v/>
      </c>
      <c r="BR1632" s="1" t="str">
        <f t="shared" si="341"/>
        <v>Base</v>
      </c>
      <c r="BS1632" s="1" t="str">
        <f t="shared" si="342"/>
        <v/>
      </c>
      <c r="BT1632" s="3">
        <f t="shared" si="343"/>
        <v>1</v>
      </c>
      <c r="BU1632" s="11">
        <f t="shared" si="344"/>
        <v>-0.94</v>
      </c>
      <c r="BV1632" s="11">
        <f t="shared" si="345"/>
        <v>-0.88</v>
      </c>
      <c r="BW1632" s="11">
        <f t="shared" si="346"/>
        <v>0</v>
      </c>
      <c r="BX1632" s="9">
        <f t="shared" si="347"/>
        <v>-0.94</v>
      </c>
      <c r="BY1632" s="9">
        <f t="shared" si="348"/>
        <v>-0.88</v>
      </c>
      <c r="BZ1632" s="9">
        <f t="shared" si="349"/>
        <v>2</v>
      </c>
    </row>
    <row r="1633" spans="1:78" ht="15.5" x14ac:dyDescent="0.35">
      <c r="A1633"/>
      <c r="B1633"/>
      <c r="C1633"/>
      <c r="D1633"/>
      <c r="E1633"/>
      <c r="F1633"/>
      <c r="G1633"/>
      <c r="H1633"/>
      <c r="I1633"/>
      <c r="J1633"/>
      <c r="K1633"/>
      <c r="L1633"/>
      <c r="M1633"/>
      <c r="N1633"/>
      <c r="O1633"/>
      <c r="P1633"/>
      <c r="Q1633"/>
      <c r="R1633"/>
      <c r="S1633"/>
      <c r="T1633"/>
      <c r="U1633"/>
      <c r="V1633"/>
      <c r="W1633"/>
      <c r="X1633"/>
      <c r="Y1633"/>
      <c r="Z1633"/>
      <c r="AA1633"/>
      <c r="AB1633"/>
      <c r="AC1633"/>
      <c r="AD1633"/>
      <c r="AE1633"/>
      <c r="AF1633"/>
      <c r="AG1633"/>
      <c r="AH1633"/>
      <c r="AI1633"/>
      <c r="AJ1633"/>
      <c r="AK1633"/>
      <c r="AL1633"/>
      <c r="AM1633"/>
      <c r="AN1633"/>
      <c r="AO1633"/>
      <c r="AP1633"/>
      <c r="AQ1633"/>
      <c r="AR1633"/>
      <c r="AS1633"/>
      <c r="AT1633" s="12">
        <f>VLOOKUP($BR1633,Tables!$D$14:$I$27,2,FALSE)*W1633</f>
        <v>0</v>
      </c>
      <c r="AU1633" s="12">
        <f>VLOOKUP($BR1633,Tables!$D$14:$I$24,3,FALSE)</f>
        <v>0</v>
      </c>
      <c r="AV1633" s="12">
        <f>VLOOKUP($BR1633,Tables!$D$14:$I$24,4,FALSE)*W1633</f>
        <v>0</v>
      </c>
      <c r="AW1633" s="12">
        <f>VLOOKUP($BR1633,Tables!$D$14:$I$24,5,FALSE)*W1633</f>
        <v>0</v>
      </c>
      <c r="AX1633">
        <f>IF(ISERROR(VLOOKUP(V1633,Tables!$A$2:$B$27,2,FALSE))=TRUE,0,VLOOKUP(V1633,Tables!$A$2:$B$27,2,FALSE))*VLOOKUP(BR1633,Tables!$D$14:$J$24,7,FALSE)</f>
        <v>0</v>
      </c>
      <c r="AY1633">
        <f>IF(ISERROR(VLOOKUP(BS1633,Tables!$A$2:$B$31,2,FALSE))=TRUE,0,VLOOKUP(BS1633,Tables!$A$2:$B$31,2,FALSE))</f>
        <v>0</v>
      </c>
      <c r="AZ1633" s="12">
        <f>VLOOKUP($BR1633,Tables!$D$14:$K$24,8,FALSE)</f>
        <v>0</v>
      </c>
      <c r="BA1633" s="12">
        <f>IF(OR(BR1633="T150",BR1633="HYBT150"),W1633*Tables!$L$23,0)</f>
        <v>0</v>
      </c>
      <c r="BB1633" s="12">
        <f>IF(OR(BR1633="T200",BR1633="HYBT200"),W1633*Tables!$E$24,0)</f>
        <v>0</v>
      </c>
      <c r="BC1633" s="14">
        <f t="shared" si="340"/>
        <v>0</v>
      </c>
      <c r="BD1633" s="55" t="str">
        <f t="shared" si="351"/>
        <v/>
      </c>
      <c r="BE1633" s="55" t="str">
        <f t="shared" si="351"/>
        <v/>
      </c>
      <c r="BF1633" s="55" t="str">
        <f t="shared" si="351"/>
        <v/>
      </c>
      <c r="BG1633" s="55" t="str">
        <f t="shared" si="351"/>
        <v/>
      </c>
      <c r="BH1633" s="55" t="str">
        <f t="shared" si="351"/>
        <v/>
      </c>
      <c r="BI1633" s="55" t="str">
        <f t="shared" si="351"/>
        <v/>
      </c>
      <c r="BJ1633" s="55" t="str">
        <f t="shared" si="351"/>
        <v/>
      </c>
      <c r="BK1633" s="55" t="str">
        <f t="shared" si="351"/>
        <v/>
      </c>
      <c r="BL1633" s="55" t="str">
        <f t="shared" si="351"/>
        <v/>
      </c>
      <c r="BM1633" s="55" t="str">
        <f t="shared" si="351"/>
        <v/>
      </c>
      <c r="BN1633" s="55" t="str">
        <f t="shared" si="351"/>
        <v/>
      </c>
      <c r="BO1633" s="55" t="str">
        <f t="shared" si="351"/>
        <v/>
      </c>
      <c r="BP1633" s="55" t="str">
        <f t="shared" si="351"/>
        <v/>
      </c>
      <c r="BQ1633" s="55" t="str">
        <f t="shared" si="351"/>
        <v/>
      </c>
      <c r="BR1633" s="1" t="str">
        <f t="shared" si="341"/>
        <v>Base</v>
      </c>
      <c r="BS1633" s="1" t="str">
        <f t="shared" si="342"/>
        <v/>
      </c>
      <c r="BT1633" s="3">
        <f t="shared" si="343"/>
        <v>1</v>
      </c>
      <c r="BU1633" s="11">
        <f t="shared" si="344"/>
        <v>-0.94</v>
      </c>
      <c r="BV1633" s="11">
        <f t="shared" si="345"/>
        <v>-0.88</v>
      </c>
      <c r="BW1633" s="11">
        <f t="shared" si="346"/>
        <v>0</v>
      </c>
      <c r="BX1633" s="9">
        <f t="shared" si="347"/>
        <v>-0.94</v>
      </c>
      <c r="BY1633" s="9">
        <f t="shared" si="348"/>
        <v>-0.88</v>
      </c>
      <c r="BZ1633" s="9">
        <f t="shared" si="349"/>
        <v>2</v>
      </c>
    </row>
    <row r="1634" spans="1:78" ht="15.5" x14ac:dyDescent="0.35">
      <c r="A1634"/>
      <c r="B1634"/>
      <c r="C1634"/>
      <c r="D1634"/>
      <c r="E1634"/>
      <c r="F1634"/>
      <c r="G1634"/>
      <c r="H1634"/>
      <c r="I1634"/>
      <c r="J1634"/>
      <c r="K1634"/>
      <c r="L1634"/>
      <c r="M1634"/>
      <c r="N1634"/>
      <c r="O1634"/>
      <c r="P1634"/>
      <c r="Q1634"/>
      <c r="R1634"/>
      <c r="S1634"/>
      <c r="T1634"/>
      <c r="U1634"/>
      <c r="V1634"/>
      <c r="W1634"/>
      <c r="X1634"/>
      <c r="Y1634"/>
      <c r="Z1634"/>
      <c r="AA1634"/>
      <c r="AB1634"/>
      <c r="AC1634"/>
      <c r="AD1634"/>
      <c r="AE1634"/>
      <c r="AF1634"/>
      <c r="AG1634"/>
      <c r="AH1634"/>
      <c r="AI1634"/>
      <c r="AJ1634"/>
      <c r="AK1634"/>
      <c r="AL1634"/>
      <c r="AM1634"/>
      <c r="AN1634"/>
      <c r="AO1634"/>
      <c r="AP1634"/>
      <c r="AQ1634"/>
      <c r="AR1634"/>
      <c r="AS1634"/>
      <c r="AT1634" s="12">
        <f>VLOOKUP($BR1634,Tables!$D$14:$I$27,2,FALSE)*W1634</f>
        <v>0</v>
      </c>
      <c r="AU1634" s="12">
        <f>VLOOKUP($BR1634,Tables!$D$14:$I$24,3,FALSE)</f>
        <v>0</v>
      </c>
      <c r="AV1634" s="12">
        <f>VLOOKUP($BR1634,Tables!$D$14:$I$24,4,FALSE)*W1634</f>
        <v>0</v>
      </c>
      <c r="AW1634" s="12">
        <f>VLOOKUP($BR1634,Tables!$D$14:$I$24,5,FALSE)*W1634</f>
        <v>0</v>
      </c>
      <c r="AX1634">
        <f>IF(ISERROR(VLOOKUP(V1634,Tables!$A$2:$B$27,2,FALSE))=TRUE,0,VLOOKUP(V1634,Tables!$A$2:$B$27,2,FALSE))*VLOOKUP(BR1634,Tables!$D$14:$J$24,7,FALSE)</f>
        <v>0</v>
      </c>
      <c r="AY1634">
        <f>IF(ISERROR(VLOOKUP(BS1634,Tables!$A$2:$B$31,2,FALSE))=TRUE,0,VLOOKUP(BS1634,Tables!$A$2:$B$31,2,FALSE))</f>
        <v>0</v>
      </c>
      <c r="AZ1634" s="12">
        <f>VLOOKUP($BR1634,Tables!$D$14:$K$24,8,FALSE)</f>
        <v>0</v>
      </c>
      <c r="BA1634" s="12">
        <f>IF(OR(BR1634="T150",BR1634="HYBT150"),W1634*Tables!$L$23,0)</f>
        <v>0</v>
      </c>
      <c r="BB1634" s="12">
        <f>IF(OR(BR1634="T200",BR1634="HYBT200"),W1634*Tables!$E$24,0)</f>
        <v>0</v>
      </c>
      <c r="BC1634" s="14">
        <f t="shared" si="340"/>
        <v>0</v>
      </c>
      <c r="BD1634" s="55" t="str">
        <f t="shared" si="351"/>
        <v/>
      </c>
      <c r="BE1634" s="55" t="str">
        <f t="shared" ref="BD1634:BQ1652" si="352">IF(ISERROR(SEARCHB(" "&amp;BE$1&amp;" "," "&amp;$L1634&amp;" "))=TRUE,"",BE$1)</f>
        <v/>
      </c>
      <c r="BF1634" s="55" t="str">
        <f t="shared" si="352"/>
        <v/>
      </c>
      <c r="BG1634" s="55" t="str">
        <f t="shared" si="352"/>
        <v/>
      </c>
      <c r="BH1634" s="55" t="str">
        <f t="shared" si="352"/>
        <v/>
      </c>
      <c r="BI1634" s="55" t="str">
        <f t="shared" si="352"/>
        <v/>
      </c>
      <c r="BJ1634" s="55" t="str">
        <f t="shared" si="352"/>
        <v/>
      </c>
      <c r="BK1634" s="55" t="str">
        <f t="shared" si="352"/>
        <v/>
      </c>
      <c r="BL1634" s="55" t="str">
        <f t="shared" si="352"/>
        <v/>
      </c>
      <c r="BM1634" s="55" t="str">
        <f t="shared" si="352"/>
        <v/>
      </c>
      <c r="BN1634" s="55" t="str">
        <f t="shared" si="352"/>
        <v/>
      </c>
      <c r="BO1634" s="55" t="str">
        <f t="shared" si="352"/>
        <v/>
      </c>
      <c r="BP1634" s="55" t="str">
        <f t="shared" si="352"/>
        <v/>
      </c>
      <c r="BQ1634" s="55" t="str">
        <f t="shared" si="352"/>
        <v/>
      </c>
      <c r="BR1634" s="1" t="str">
        <f t="shared" si="341"/>
        <v>Base</v>
      </c>
      <c r="BS1634" s="1" t="str">
        <f t="shared" si="342"/>
        <v/>
      </c>
      <c r="BT1634" s="3">
        <f t="shared" si="343"/>
        <v>1</v>
      </c>
      <c r="BU1634" s="11">
        <f t="shared" si="344"/>
        <v>-0.94</v>
      </c>
      <c r="BV1634" s="11">
        <f t="shared" si="345"/>
        <v>-0.88</v>
      </c>
      <c r="BW1634" s="11">
        <f t="shared" si="346"/>
        <v>0</v>
      </c>
      <c r="BX1634" s="9">
        <f t="shared" si="347"/>
        <v>-0.94</v>
      </c>
      <c r="BY1634" s="9">
        <f t="shared" si="348"/>
        <v>-0.88</v>
      </c>
      <c r="BZ1634" s="9">
        <f t="shared" si="349"/>
        <v>2</v>
      </c>
    </row>
    <row r="1635" spans="1:78" ht="15.5" x14ac:dyDescent="0.35">
      <c r="A1635"/>
      <c r="B1635"/>
      <c r="C1635"/>
      <c r="D1635"/>
      <c r="E1635"/>
      <c r="F1635"/>
      <c r="G1635"/>
      <c r="H1635"/>
      <c r="I1635"/>
      <c r="J1635"/>
      <c r="K1635"/>
      <c r="L1635"/>
      <c r="M1635"/>
      <c r="N1635"/>
      <c r="O1635"/>
      <c r="P1635"/>
      <c r="Q1635"/>
      <c r="R1635"/>
      <c r="S1635"/>
      <c r="T1635"/>
      <c r="U1635"/>
      <c r="V1635"/>
      <c r="W1635"/>
      <c r="X1635"/>
      <c r="Y1635"/>
      <c r="Z1635"/>
      <c r="AA1635"/>
      <c r="AB1635"/>
      <c r="AC1635"/>
      <c r="AD1635"/>
      <c r="AE1635"/>
      <c r="AF1635"/>
      <c r="AG1635"/>
      <c r="AH1635"/>
      <c r="AI1635"/>
      <c r="AJ1635"/>
      <c r="AK1635"/>
      <c r="AL1635"/>
      <c r="AM1635"/>
      <c r="AN1635"/>
      <c r="AO1635"/>
      <c r="AP1635"/>
      <c r="AQ1635"/>
      <c r="AR1635"/>
      <c r="AS1635"/>
      <c r="AT1635" s="12">
        <f>VLOOKUP($BR1635,Tables!$D$14:$I$27,2,FALSE)*W1635</f>
        <v>0</v>
      </c>
      <c r="AU1635" s="12">
        <f>VLOOKUP($BR1635,Tables!$D$14:$I$24,3,FALSE)</f>
        <v>0</v>
      </c>
      <c r="AV1635" s="12">
        <f>VLOOKUP($BR1635,Tables!$D$14:$I$24,4,FALSE)*W1635</f>
        <v>0</v>
      </c>
      <c r="AW1635" s="12">
        <f>VLOOKUP($BR1635,Tables!$D$14:$I$24,5,FALSE)*W1635</f>
        <v>0</v>
      </c>
      <c r="AX1635">
        <f>IF(ISERROR(VLOOKUP(V1635,Tables!$A$2:$B$27,2,FALSE))=TRUE,0,VLOOKUP(V1635,Tables!$A$2:$B$27,2,FALSE))*VLOOKUP(BR1635,Tables!$D$14:$J$24,7,FALSE)</f>
        <v>0</v>
      </c>
      <c r="AY1635">
        <f>IF(ISERROR(VLOOKUP(BS1635,Tables!$A$2:$B$31,2,FALSE))=TRUE,0,VLOOKUP(BS1635,Tables!$A$2:$B$31,2,FALSE))</f>
        <v>0</v>
      </c>
      <c r="AZ1635" s="12">
        <f>VLOOKUP($BR1635,Tables!$D$14:$K$24,8,FALSE)</f>
        <v>0</v>
      </c>
      <c r="BA1635" s="12">
        <f>IF(OR(BR1635="T150",BR1635="HYBT150"),W1635*Tables!$L$23,0)</f>
        <v>0</v>
      </c>
      <c r="BB1635" s="12">
        <f>IF(OR(BR1635="T200",BR1635="HYBT200"),W1635*Tables!$E$24,0)</f>
        <v>0</v>
      </c>
      <c r="BC1635" s="14">
        <f t="shared" si="340"/>
        <v>0</v>
      </c>
      <c r="BD1635" s="55" t="str">
        <f t="shared" si="352"/>
        <v/>
      </c>
      <c r="BE1635" s="55" t="str">
        <f t="shared" si="352"/>
        <v/>
      </c>
      <c r="BF1635" s="55" t="str">
        <f t="shared" si="352"/>
        <v/>
      </c>
      <c r="BG1635" s="55" t="str">
        <f t="shared" si="352"/>
        <v/>
      </c>
      <c r="BH1635" s="55" t="str">
        <f t="shared" si="352"/>
        <v/>
      </c>
      <c r="BI1635" s="55" t="str">
        <f t="shared" si="352"/>
        <v/>
      </c>
      <c r="BJ1635" s="55" t="str">
        <f t="shared" si="352"/>
        <v/>
      </c>
      <c r="BK1635" s="55" t="str">
        <f t="shared" si="352"/>
        <v/>
      </c>
      <c r="BL1635" s="55" t="str">
        <f t="shared" si="352"/>
        <v/>
      </c>
      <c r="BM1635" s="55" t="str">
        <f t="shared" si="352"/>
        <v/>
      </c>
      <c r="BN1635" s="55" t="str">
        <f t="shared" si="352"/>
        <v/>
      </c>
      <c r="BO1635" s="55" t="str">
        <f t="shared" si="352"/>
        <v/>
      </c>
      <c r="BP1635" s="55" t="str">
        <f t="shared" si="352"/>
        <v/>
      </c>
      <c r="BQ1635" s="55" t="str">
        <f t="shared" si="352"/>
        <v/>
      </c>
      <c r="BR1635" s="1" t="str">
        <f t="shared" si="341"/>
        <v>Base</v>
      </c>
      <c r="BS1635" s="1" t="str">
        <f t="shared" si="342"/>
        <v/>
      </c>
      <c r="BT1635" s="3">
        <f t="shared" si="343"/>
        <v>1</v>
      </c>
      <c r="BU1635" s="11">
        <f t="shared" si="344"/>
        <v>-0.94</v>
      </c>
      <c r="BV1635" s="11">
        <f t="shared" si="345"/>
        <v>-0.88</v>
      </c>
      <c r="BW1635" s="11">
        <f t="shared" si="346"/>
        <v>0</v>
      </c>
      <c r="BX1635" s="9">
        <f t="shared" si="347"/>
        <v>-0.94</v>
      </c>
      <c r="BY1635" s="9">
        <f t="shared" si="348"/>
        <v>-0.88</v>
      </c>
      <c r="BZ1635" s="9">
        <f t="shared" si="349"/>
        <v>2</v>
      </c>
    </row>
    <row r="1636" spans="1:78" ht="15.5" x14ac:dyDescent="0.35">
      <c r="A1636"/>
      <c r="B1636"/>
      <c r="C1636"/>
      <c r="D1636"/>
      <c r="E1636"/>
      <c r="F1636"/>
      <c r="G1636"/>
      <c r="H1636"/>
      <c r="I1636"/>
      <c r="J1636"/>
      <c r="K1636"/>
      <c r="L1636"/>
      <c r="M1636"/>
      <c r="N1636"/>
      <c r="O1636"/>
      <c r="P1636"/>
      <c r="Q1636"/>
      <c r="R1636"/>
      <c r="S1636"/>
      <c r="T1636"/>
      <c r="U1636"/>
      <c r="V1636"/>
      <c r="W1636"/>
      <c r="X1636"/>
      <c r="Y1636"/>
      <c r="Z1636"/>
      <c r="AA1636"/>
      <c r="AB1636"/>
      <c r="AC1636"/>
      <c r="AD1636"/>
      <c r="AE1636"/>
      <c r="AF1636"/>
      <c r="AG1636"/>
      <c r="AH1636"/>
      <c r="AI1636"/>
      <c r="AJ1636"/>
      <c r="AK1636"/>
      <c r="AL1636"/>
      <c r="AM1636"/>
      <c r="AN1636"/>
      <c r="AO1636"/>
      <c r="AP1636"/>
      <c r="AQ1636"/>
      <c r="AR1636"/>
      <c r="AS1636"/>
      <c r="AT1636" s="12">
        <f>VLOOKUP($BR1636,Tables!$D$14:$I$27,2,FALSE)*W1636</f>
        <v>0</v>
      </c>
      <c r="AU1636" s="12">
        <f>VLOOKUP($BR1636,Tables!$D$14:$I$24,3,FALSE)</f>
        <v>0</v>
      </c>
      <c r="AV1636" s="12">
        <f>VLOOKUP($BR1636,Tables!$D$14:$I$24,4,FALSE)*W1636</f>
        <v>0</v>
      </c>
      <c r="AW1636" s="12">
        <f>VLOOKUP($BR1636,Tables!$D$14:$I$24,5,FALSE)*W1636</f>
        <v>0</v>
      </c>
      <c r="AX1636">
        <f>IF(ISERROR(VLOOKUP(V1636,Tables!$A$2:$B$27,2,FALSE))=TRUE,0,VLOOKUP(V1636,Tables!$A$2:$B$27,2,FALSE))*VLOOKUP(BR1636,Tables!$D$14:$J$24,7,FALSE)</f>
        <v>0</v>
      </c>
      <c r="AY1636">
        <f>IF(ISERROR(VLOOKUP(BS1636,Tables!$A$2:$B$31,2,FALSE))=TRUE,0,VLOOKUP(BS1636,Tables!$A$2:$B$31,2,FALSE))</f>
        <v>0</v>
      </c>
      <c r="AZ1636" s="12">
        <f>VLOOKUP($BR1636,Tables!$D$14:$K$24,8,FALSE)</f>
        <v>0</v>
      </c>
      <c r="BA1636" s="12">
        <f>IF(OR(BR1636="T150",BR1636="HYBT150"),W1636*Tables!$L$23,0)</f>
        <v>0</v>
      </c>
      <c r="BB1636" s="12">
        <f>IF(OR(BR1636="T200",BR1636="HYBT200"),W1636*Tables!$E$24,0)</f>
        <v>0</v>
      </c>
      <c r="BC1636" s="14">
        <f t="shared" si="340"/>
        <v>0</v>
      </c>
      <c r="BD1636" s="55" t="str">
        <f t="shared" si="352"/>
        <v/>
      </c>
      <c r="BE1636" s="55" t="str">
        <f t="shared" si="352"/>
        <v/>
      </c>
      <c r="BF1636" s="55" t="str">
        <f t="shared" si="352"/>
        <v/>
      </c>
      <c r="BG1636" s="55" t="str">
        <f t="shared" si="352"/>
        <v/>
      </c>
      <c r="BH1636" s="55" t="str">
        <f t="shared" si="352"/>
        <v/>
      </c>
      <c r="BI1636" s="55" t="str">
        <f t="shared" si="352"/>
        <v/>
      </c>
      <c r="BJ1636" s="55" t="str">
        <f t="shared" si="352"/>
        <v/>
      </c>
      <c r="BK1636" s="55" t="str">
        <f t="shared" si="352"/>
        <v/>
      </c>
      <c r="BL1636" s="55" t="str">
        <f t="shared" si="352"/>
        <v/>
      </c>
      <c r="BM1636" s="55" t="str">
        <f t="shared" si="352"/>
        <v/>
      </c>
      <c r="BN1636" s="55" t="str">
        <f t="shared" si="352"/>
        <v/>
      </c>
      <c r="BO1636" s="55" t="str">
        <f t="shared" si="352"/>
        <v/>
      </c>
      <c r="BP1636" s="55" t="str">
        <f t="shared" si="352"/>
        <v/>
      </c>
      <c r="BQ1636" s="55" t="str">
        <f t="shared" si="352"/>
        <v/>
      </c>
      <c r="BR1636" s="1" t="str">
        <f t="shared" si="341"/>
        <v>Base</v>
      </c>
      <c r="BS1636" s="1" t="str">
        <f t="shared" si="342"/>
        <v/>
      </c>
      <c r="BT1636" s="3">
        <f t="shared" si="343"/>
        <v>1</v>
      </c>
      <c r="BU1636" s="11">
        <f t="shared" si="344"/>
        <v>-0.94</v>
      </c>
      <c r="BV1636" s="11">
        <f t="shared" si="345"/>
        <v>-0.88</v>
      </c>
      <c r="BW1636" s="11">
        <f t="shared" si="346"/>
        <v>0</v>
      </c>
      <c r="BX1636" s="9">
        <f t="shared" si="347"/>
        <v>-0.94</v>
      </c>
      <c r="BY1636" s="9">
        <f t="shared" si="348"/>
        <v>-0.88</v>
      </c>
      <c r="BZ1636" s="9">
        <f t="shared" si="349"/>
        <v>2</v>
      </c>
    </row>
    <row r="1637" spans="1:78" ht="15.5" x14ac:dyDescent="0.35">
      <c r="A1637"/>
      <c r="B1637"/>
      <c r="C1637"/>
      <c r="D1637"/>
      <c r="E1637"/>
      <c r="F1637"/>
      <c r="G1637"/>
      <c r="H1637"/>
      <c r="I1637"/>
      <c r="J1637"/>
      <c r="K1637"/>
      <c r="L1637"/>
      <c r="M1637"/>
      <c r="N1637"/>
      <c r="O1637"/>
      <c r="P1637"/>
      <c r="Q1637"/>
      <c r="R1637"/>
      <c r="S1637"/>
      <c r="T1637"/>
      <c r="U1637"/>
      <c r="V1637"/>
      <c r="W1637"/>
      <c r="X1637"/>
      <c r="Y1637"/>
      <c r="Z1637"/>
      <c r="AA1637"/>
      <c r="AB1637"/>
      <c r="AC1637"/>
      <c r="AD1637"/>
      <c r="AE1637"/>
      <c r="AF1637"/>
      <c r="AG1637"/>
      <c r="AH1637"/>
      <c r="AI1637"/>
      <c r="AJ1637"/>
      <c r="AK1637"/>
      <c r="AL1637"/>
      <c r="AM1637"/>
      <c r="AN1637"/>
      <c r="AO1637"/>
      <c r="AP1637"/>
      <c r="AQ1637"/>
      <c r="AR1637"/>
      <c r="AS1637"/>
      <c r="AT1637" s="12">
        <f>VLOOKUP($BR1637,Tables!$D$14:$I$27,2,FALSE)*W1637</f>
        <v>0</v>
      </c>
      <c r="AU1637" s="12">
        <f>VLOOKUP($BR1637,Tables!$D$14:$I$24,3,FALSE)</f>
        <v>0</v>
      </c>
      <c r="AV1637" s="12">
        <f>VLOOKUP($BR1637,Tables!$D$14:$I$24,4,FALSE)*W1637</f>
        <v>0</v>
      </c>
      <c r="AW1637" s="12">
        <f>VLOOKUP($BR1637,Tables!$D$14:$I$24,5,FALSE)*W1637</f>
        <v>0</v>
      </c>
      <c r="AX1637">
        <f>IF(ISERROR(VLOOKUP(V1637,Tables!$A$2:$B$27,2,FALSE))=TRUE,0,VLOOKUP(V1637,Tables!$A$2:$B$27,2,FALSE))*VLOOKUP(BR1637,Tables!$D$14:$J$24,7,FALSE)</f>
        <v>0</v>
      </c>
      <c r="AY1637">
        <f>IF(ISERROR(VLOOKUP(BS1637,Tables!$A$2:$B$31,2,FALSE))=TRUE,0,VLOOKUP(BS1637,Tables!$A$2:$B$31,2,FALSE))</f>
        <v>0</v>
      </c>
      <c r="AZ1637" s="12">
        <f>VLOOKUP($BR1637,Tables!$D$14:$K$24,8,FALSE)</f>
        <v>0</v>
      </c>
      <c r="BA1637" s="12">
        <f>IF(OR(BR1637="T150",BR1637="HYBT150"),W1637*Tables!$L$23,0)</f>
        <v>0</v>
      </c>
      <c r="BB1637" s="12">
        <f>IF(OR(BR1637="T200",BR1637="HYBT200"),W1637*Tables!$E$24,0)</f>
        <v>0</v>
      </c>
      <c r="BC1637" s="14">
        <f t="shared" si="340"/>
        <v>0</v>
      </c>
      <c r="BD1637" s="55" t="str">
        <f t="shared" si="352"/>
        <v/>
      </c>
      <c r="BE1637" s="55" t="str">
        <f t="shared" si="352"/>
        <v/>
      </c>
      <c r="BF1637" s="55" t="str">
        <f t="shared" si="352"/>
        <v/>
      </c>
      <c r="BG1637" s="55" t="str">
        <f t="shared" si="352"/>
        <v/>
      </c>
      <c r="BH1637" s="55" t="str">
        <f t="shared" si="352"/>
        <v/>
      </c>
      <c r="BI1637" s="55" t="str">
        <f t="shared" si="352"/>
        <v/>
      </c>
      <c r="BJ1637" s="55" t="str">
        <f t="shared" si="352"/>
        <v/>
      </c>
      <c r="BK1637" s="55" t="str">
        <f t="shared" si="352"/>
        <v/>
      </c>
      <c r="BL1637" s="55" t="str">
        <f t="shared" si="352"/>
        <v/>
      </c>
      <c r="BM1637" s="55" t="str">
        <f t="shared" si="352"/>
        <v/>
      </c>
      <c r="BN1637" s="55" t="str">
        <f t="shared" si="352"/>
        <v/>
      </c>
      <c r="BO1637" s="55" t="str">
        <f t="shared" si="352"/>
        <v/>
      </c>
      <c r="BP1637" s="55" t="str">
        <f t="shared" si="352"/>
        <v/>
      </c>
      <c r="BQ1637" s="55" t="str">
        <f t="shared" si="352"/>
        <v/>
      </c>
      <c r="BR1637" s="1" t="str">
        <f t="shared" si="341"/>
        <v>Base</v>
      </c>
      <c r="BS1637" s="1" t="str">
        <f t="shared" si="342"/>
        <v/>
      </c>
      <c r="BT1637" s="3">
        <f t="shared" si="343"/>
        <v>1</v>
      </c>
      <c r="BU1637" s="11">
        <f t="shared" si="344"/>
        <v>-0.94</v>
      </c>
      <c r="BV1637" s="11">
        <f t="shared" si="345"/>
        <v>-0.88</v>
      </c>
      <c r="BW1637" s="11">
        <f t="shared" si="346"/>
        <v>0</v>
      </c>
      <c r="BX1637" s="9">
        <f t="shared" si="347"/>
        <v>-0.94</v>
      </c>
      <c r="BY1637" s="9">
        <f t="shared" si="348"/>
        <v>-0.88</v>
      </c>
      <c r="BZ1637" s="9">
        <f t="shared" si="349"/>
        <v>2</v>
      </c>
    </row>
    <row r="1638" spans="1:78" ht="15.5" x14ac:dyDescent="0.35">
      <c r="A1638"/>
      <c r="B1638"/>
      <c r="C1638"/>
      <c r="D1638"/>
      <c r="E1638"/>
      <c r="F1638"/>
      <c r="G1638"/>
      <c r="H1638"/>
      <c r="I1638"/>
      <c r="J1638"/>
      <c r="K1638"/>
      <c r="L1638"/>
      <c r="M1638"/>
      <c r="N1638"/>
      <c r="O1638"/>
      <c r="P1638"/>
      <c r="Q1638"/>
      <c r="R1638"/>
      <c r="S1638"/>
      <c r="T1638"/>
      <c r="U1638"/>
      <c r="V1638"/>
      <c r="W1638"/>
      <c r="X1638"/>
      <c r="Y1638"/>
      <c r="Z1638"/>
      <c r="AA1638"/>
      <c r="AB1638"/>
      <c r="AC1638"/>
      <c r="AD1638"/>
      <c r="AE1638"/>
      <c r="AF1638"/>
      <c r="AG1638"/>
      <c r="AH1638"/>
      <c r="AI1638"/>
      <c r="AJ1638"/>
      <c r="AK1638"/>
      <c r="AL1638"/>
      <c r="AM1638"/>
      <c r="AN1638"/>
      <c r="AO1638"/>
      <c r="AP1638"/>
      <c r="AQ1638"/>
      <c r="AR1638"/>
      <c r="AS1638"/>
      <c r="AT1638" s="12">
        <f>VLOOKUP($BR1638,Tables!$D$14:$I$27,2,FALSE)*W1638</f>
        <v>0</v>
      </c>
      <c r="AU1638" s="12">
        <f>VLOOKUP($BR1638,Tables!$D$14:$I$24,3,FALSE)</f>
        <v>0</v>
      </c>
      <c r="AV1638" s="12">
        <f>VLOOKUP($BR1638,Tables!$D$14:$I$24,4,FALSE)*W1638</f>
        <v>0</v>
      </c>
      <c r="AW1638" s="12">
        <f>VLOOKUP($BR1638,Tables!$D$14:$I$24,5,FALSE)*W1638</f>
        <v>0</v>
      </c>
      <c r="AX1638">
        <f>IF(ISERROR(VLOOKUP(V1638,Tables!$A$2:$B$27,2,FALSE))=TRUE,0,VLOOKUP(V1638,Tables!$A$2:$B$27,2,FALSE))*VLOOKUP(BR1638,Tables!$D$14:$J$24,7,FALSE)</f>
        <v>0</v>
      </c>
      <c r="AY1638">
        <f>IF(ISERROR(VLOOKUP(BS1638,Tables!$A$2:$B$31,2,FALSE))=TRUE,0,VLOOKUP(BS1638,Tables!$A$2:$B$31,2,FALSE))</f>
        <v>0</v>
      </c>
      <c r="AZ1638" s="12">
        <f>VLOOKUP($BR1638,Tables!$D$14:$K$24,8,FALSE)</f>
        <v>0</v>
      </c>
      <c r="BA1638" s="12">
        <f>IF(OR(BR1638="T150",BR1638="HYBT150"),W1638*Tables!$L$23,0)</f>
        <v>0</v>
      </c>
      <c r="BB1638" s="12">
        <f>IF(OR(BR1638="T200",BR1638="HYBT200"),W1638*Tables!$E$24,0)</f>
        <v>0</v>
      </c>
      <c r="BC1638" s="14">
        <f t="shared" si="340"/>
        <v>0</v>
      </c>
      <c r="BD1638" s="55" t="str">
        <f t="shared" si="352"/>
        <v/>
      </c>
      <c r="BE1638" s="55" t="str">
        <f t="shared" si="352"/>
        <v/>
      </c>
      <c r="BF1638" s="55" t="str">
        <f t="shared" si="352"/>
        <v/>
      </c>
      <c r="BG1638" s="55" t="str">
        <f t="shared" si="352"/>
        <v/>
      </c>
      <c r="BH1638" s="55" t="str">
        <f t="shared" si="352"/>
        <v/>
      </c>
      <c r="BI1638" s="55" t="str">
        <f t="shared" si="352"/>
        <v/>
      </c>
      <c r="BJ1638" s="55" t="str">
        <f t="shared" si="352"/>
        <v/>
      </c>
      <c r="BK1638" s="55" t="str">
        <f t="shared" si="352"/>
        <v/>
      </c>
      <c r="BL1638" s="55" t="str">
        <f t="shared" si="352"/>
        <v/>
      </c>
      <c r="BM1638" s="55" t="str">
        <f t="shared" si="352"/>
        <v/>
      </c>
      <c r="BN1638" s="55" t="str">
        <f t="shared" si="352"/>
        <v/>
      </c>
      <c r="BO1638" s="55" t="str">
        <f t="shared" si="352"/>
        <v/>
      </c>
      <c r="BP1638" s="55" t="str">
        <f t="shared" si="352"/>
        <v/>
      </c>
      <c r="BQ1638" s="55" t="str">
        <f t="shared" si="352"/>
        <v/>
      </c>
      <c r="BR1638" s="1" t="str">
        <f t="shared" si="341"/>
        <v>Base</v>
      </c>
      <c r="BS1638" s="1" t="str">
        <f t="shared" si="342"/>
        <v/>
      </c>
      <c r="BT1638" s="3">
        <f t="shared" si="343"/>
        <v>1</v>
      </c>
      <c r="BU1638" s="11">
        <f t="shared" si="344"/>
        <v>-0.94</v>
      </c>
      <c r="BV1638" s="11">
        <f t="shared" si="345"/>
        <v>-0.88</v>
      </c>
      <c r="BW1638" s="11">
        <f t="shared" si="346"/>
        <v>0</v>
      </c>
      <c r="BX1638" s="9">
        <f t="shared" si="347"/>
        <v>-0.94</v>
      </c>
      <c r="BY1638" s="9">
        <f t="shared" si="348"/>
        <v>-0.88</v>
      </c>
      <c r="BZ1638" s="9">
        <f t="shared" si="349"/>
        <v>2</v>
      </c>
    </row>
    <row r="1639" spans="1:78" ht="15.5" x14ac:dyDescent="0.35">
      <c r="A1639"/>
      <c r="B1639"/>
      <c r="C1639"/>
      <c r="D1639"/>
      <c r="E1639"/>
      <c r="F1639"/>
      <c r="G1639"/>
      <c r="H1639"/>
      <c r="I1639"/>
      <c r="J1639"/>
      <c r="K1639"/>
      <c r="L1639"/>
      <c r="M1639"/>
      <c r="N1639"/>
      <c r="O1639"/>
      <c r="P1639"/>
      <c r="Q1639"/>
      <c r="R1639"/>
      <c r="S1639"/>
      <c r="T1639"/>
      <c r="U1639"/>
      <c r="V1639"/>
      <c r="W1639"/>
      <c r="X1639"/>
      <c r="Y1639"/>
      <c r="Z1639"/>
      <c r="AA1639"/>
      <c r="AB1639"/>
      <c r="AC1639"/>
      <c r="AD1639"/>
      <c r="AE1639"/>
      <c r="AF1639"/>
      <c r="AG1639"/>
      <c r="AH1639"/>
      <c r="AI1639"/>
      <c r="AJ1639"/>
      <c r="AK1639"/>
      <c r="AL1639"/>
      <c r="AM1639"/>
      <c r="AN1639"/>
      <c r="AO1639"/>
      <c r="AP1639"/>
      <c r="AQ1639"/>
      <c r="AR1639"/>
      <c r="AS1639"/>
      <c r="AT1639" s="12">
        <f>VLOOKUP($BR1639,Tables!$D$14:$I$27,2,FALSE)*W1639</f>
        <v>0</v>
      </c>
      <c r="AU1639" s="12">
        <f>VLOOKUP($BR1639,Tables!$D$14:$I$24,3,FALSE)</f>
        <v>0</v>
      </c>
      <c r="AV1639" s="12">
        <f>VLOOKUP($BR1639,Tables!$D$14:$I$24,4,FALSE)*W1639</f>
        <v>0</v>
      </c>
      <c r="AW1639" s="12">
        <f>VLOOKUP($BR1639,Tables!$D$14:$I$24,5,FALSE)*W1639</f>
        <v>0</v>
      </c>
      <c r="AX1639">
        <f>IF(ISERROR(VLOOKUP(V1639,Tables!$A$2:$B$27,2,FALSE))=TRUE,0,VLOOKUP(V1639,Tables!$A$2:$B$27,2,FALSE))*VLOOKUP(BR1639,Tables!$D$14:$J$24,7,FALSE)</f>
        <v>0</v>
      </c>
      <c r="AY1639">
        <f>IF(ISERROR(VLOOKUP(BS1639,Tables!$A$2:$B$31,2,FALSE))=TRUE,0,VLOOKUP(BS1639,Tables!$A$2:$B$31,2,FALSE))</f>
        <v>0</v>
      </c>
      <c r="AZ1639" s="12">
        <f>VLOOKUP($BR1639,Tables!$D$14:$K$24,8,FALSE)</f>
        <v>0</v>
      </c>
      <c r="BA1639" s="12">
        <f>IF(OR(BR1639="T150",BR1639="HYBT150"),W1639*Tables!$L$23,0)</f>
        <v>0</v>
      </c>
      <c r="BB1639" s="12">
        <f>IF(OR(BR1639="T200",BR1639="HYBT200"),W1639*Tables!$E$24,0)</f>
        <v>0</v>
      </c>
      <c r="BC1639" s="14">
        <f t="shared" si="340"/>
        <v>0</v>
      </c>
      <c r="BD1639" s="55" t="str">
        <f t="shared" si="352"/>
        <v/>
      </c>
      <c r="BE1639" s="55" t="str">
        <f t="shared" si="352"/>
        <v/>
      </c>
      <c r="BF1639" s="55" t="str">
        <f t="shared" si="352"/>
        <v/>
      </c>
      <c r="BG1639" s="55" t="str">
        <f t="shared" si="352"/>
        <v/>
      </c>
      <c r="BH1639" s="55" t="str">
        <f t="shared" si="352"/>
        <v/>
      </c>
      <c r="BI1639" s="55" t="str">
        <f t="shared" si="352"/>
        <v/>
      </c>
      <c r="BJ1639" s="55" t="str">
        <f t="shared" si="352"/>
        <v/>
      </c>
      <c r="BK1639" s="55" t="str">
        <f t="shared" si="352"/>
        <v/>
      </c>
      <c r="BL1639" s="55" t="str">
        <f t="shared" si="352"/>
        <v/>
      </c>
      <c r="BM1639" s="55" t="str">
        <f t="shared" si="352"/>
        <v/>
      </c>
      <c r="BN1639" s="55" t="str">
        <f t="shared" si="352"/>
        <v/>
      </c>
      <c r="BO1639" s="55" t="str">
        <f t="shared" si="352"/>
        <v/>
      </c>
      <c r="BP1639" s="55" t="str">
        <f t="shared" si="352"/>
        <v/>
      </c>
      <c r="BQ1639" s="55" t="str">
        <f t="shared" si="352"/>
        <v/>
      </c>
      <c r="BR1639" s="1" t="str">
        <f t="shared" si="341"/>
        <v>Base</v>
      </c>
      <c r="BS1639" s="1" t="str">
        <f t="shared" si="342"/>
        <v/>
      </c>
      <c r="BT1639" s="3">
        <f t="shared" si="343"/>
        <v>1</v>
      </c>
      <c r="BU1639" s="11">
        <f t="shared" si="344"/>
        <v>-0.94</v>
      </c>
      <c r="BV1639" s="11">
        <f t="shared" si="345"/>
        <v>-0.88</v>
      </c>
      <c r="BW1639" s="11">
        <f t="shared" si="346"/>
        <v>0</v>
      </c>
      <c r="BX1639" s="9">
        <f t="shared" si="347"/>
        <v>-0.94</v>
      </c>
      <c r="BY1639" s="9">
        <f t="shared" si="348"/>
        <v>-0.88</v>
      </c>
      <c r="BZ1639" s="9">
        <f t="shared" si="349"/>
        <v>2</v>
      </c>
    </row>
    <row r="1640" spans="1:78" ht="15.5" x14ac:dyDescent="0.35">
      <c r="A1640"/>
      <c r="B1640"/>
      <c r="C1640"/>
      <c r="D1640"/>
      <c r="E1640"/>
      <c r="F1640"/>
      <c r="G1640"/>
      <c r="H1640"/>
      <c r="I1640"/>
      <c r="J1640"/>
      <c r="K1640"/>
      <c r="L1640"/>
      <c r="M1640"/>
      <c r="N1640"/>
      <c r="O1640"/>
      <c r="P1640"/>
      <c r="Q1640"/>
      <c r="R1640"/>
      <c r="S1640"/>
      <c r="T1640"/>
      <c r="U1640"/>
      <c r="V1640"/>
      <c r="W1640"/>
      <c r="X1640"/>
      <c r="Y1640"/>
      <c r="Z1640"/>
      <c r="AA1640"/>
      <c r="AB1640"/>
      <c r="AC1640"/>
      <c r="AD1640"/>
      <c r="AE1640"/>
      <c r="AF1640"/>
      <c r="AG1640"/>
      <c r="AH1640"/>
      <c r="AI1640"/>
      <c r="AJ1640"/>
      <c r="AK1640"/>
      <c r="AL1640"/>
      <c r="AM1640"/>
      <c r="AN1640"/>
      <c r="AO1640"/>
      <c r="AP1640"/>
      <c r="AQ1640"/>
      <c r="AR1640"/>
      <c r="AS1640"/>
      <c r="AT1640" s="12">
        <f>VLOOKUP($BR1640,Tables!$D$14:$I$27,2,FALSE)*W1640</f>
        <v>0</v>
      </c>
      <c r="AU1640" s="12">
        <f>VLOOKUP($BR1640,Tables!$D$14:$I$24,3,FALSE)</f>
        <v>0</v>
      </c>
      <c r="AV1640" s="12">
        <f>VLOOKUP($BR1640,Tables!$D$14:$I$24,4,FALSE)*W1640</f>
        <v>0</v>
      </c>
      <c r="AW1640" s="12">
        <f>VLOOKUP($BR1640,Tables!$D$14:$I$24,5,FALSE)*W1640</f>
        <v>0</v>
      </c>
      <c r="AX1640">
        <f>IF(ISERROR(VLOOKUP(V1640,Tables!$A$2:$B$27,2,FALSE))=TRUE,0,VLOOKUP(V1640,Tables!$A$2:$B$27,2,FALSE))*VLOOKUP(BR1640,Tables!$D$14:$J$24,7,FALSE)</f>
        <v>0</v>
      </c>
      <c r="AY1640">
        <f>IF(ISERROR(VLOOKUP(BS1640,Tables!$A$2:$B$31,2,FALSE))=TRUE,0,VLOOKUP(BS1640,Tables!$A$2:$B$31,2,FALSE))</f>
        <v>0</v>
      </c>
      <c r="AZ1640" s="12">
        <f>VLOOKUP($BR1640,Tables!$D$14:$K$24,8,FALSE)</f>
        <v>0</v>
      </c>
      <c r="BA1640" s="12">
        <f>IF(OR(BR1640="T150",BR1640="HYBT150"),W1640*Tables!$L$23,0)</f>
        <v>0</v>
      </c>
      <c r="BB1640" s="12">
        <f>IF(OR(BR1640="T200",BR1640="HYBT200"),W1640*Tables!$E$24,0)</f>
        <v>0</v>
      </c>
      <c r="BC1640" s="14">
        <f t="shared" si="340"/>
        <v>0</v>
      </c>
      <c r="BD1640" s="55" t="str">
        <f t="shared" si="352"/>
        <v/>
      </c>
      <c r="BE1640" s="55" t="str">
        <f t="shared" si="352"/>
        <v/>
      </c>
      <c r="BF1640" s="55" t="str">
        <f t="shared" si="352"/>
        <v/>
      </c>
      <c r="BG1640" s="55" t="str">
        <f t="shared" si="352"/>
        <v/>
      </c>
      <c r="BH1640" s="55" t="str">
        <f t="shared" si="352"/>
        <v/>
      </c>
      <c r="BI1640" s="55" t="str">
        <f t="shared" si="352"/>
        <v/>
      </c>
      <c r="BJ1640" s="55" t="str">
        <f t="shared" si="352"/>
        <v/>
      </c>
      <c r="BK1640" s="55" t="str">
        <f t="shared" si="352"/>
        <v/>
      </c>
      <c r="BL1640" s="55" t="str">
        <f t="shared" si="352"/>
        <v/>
      </c>
      <c r="BM1640" s="55" t="str">
        <f t="shared" si="352"/>
        <v/>
      </c>
      <c r="BN1640" s="55" t="str">
        <f t="shared" si="352"/>
        <v/>
      </c>
      <c r="BO1640" s="55" t="str">
        <f t="shared" si="352"/>
        <v/>
      </c>
      <c r="BP1640" s="55" t="str">
        <f t="shared" si="352"/>
        <v/>
      </c>
      <c r="BQ1640" s="55" t="str">
        <f t="shared" si="352"/>
        <v/>
      </c>
      <c r="BR1640" s="1" t="str">
        <f t="shared" si="341"/>
        <v>Base</v>
      </c>
      <c r="BS1640" s="1" t="str">
        <f t="shared" si="342"/>
        <v/>
      </c>
      <c r="BT1640" s="3">
        <f t="shared" si="343"/>
        <v>1</v>
      </c>
      <c r="BU1640" s="11">
        <f t="shared" si="344"/>
        <v>-0.94</v>
      </c>
      <c r="BV1640" s="11">
        <f t="shared" si="345"/>
        <v>-0.88</v>
      </c>
      <c r="BW1640" s="11">
        <f t="shared" si="346"/>
        <v>0</v>
      </c>
      <c r="BX1640" s="9">
        <f t="shared" si="347"/>
        <v>-0.94</v>
      </c>
      <c r="BY1640" s="9">
        <f t="shared" si="348"/>
        <v>-0.88</v>
      </c>
      <c r="BZ1640" s="9">
        <f t="shared" si="349"/>
        <v>2</v>
      </c>
    </row>
    <row r="1641" spans="1:78" ht="15.5" x14ac:dyDescent="0.35">
      <c r="A1641"/>
      <c r="B1641"/>
      <c r="C1641"/>
      <c r="D1641"/>
      <c r="E1641"/>
      <c r="F1641"/>
      <c r="G1641"/>
      <c r="H1641"/>
      <c r="I1641"/>
      <c r="J1641"/>
      <c r="K1641"/>
      <c r="L1641"/>
      <c r="M1641"/>
      <c r="N1641"/>
      <c r="O1641"/>
      <c r="P1641"/>
      <c r="Q1641"/>
      <c r="R1641"/>
      <c r="S1641"/>
      <c r="T1641"/>
      <c r="U1641"/>
      <c r="V1641"/>
      <c r="W1641"/>
      <c r="X1641"/>
      <c r="Y1641"/>
      <c r="Z1641"/>
      <c r="AA1641"/>
      <c r="AB1641"/>
      <c r="AC1641"/>
      <c r="AD1641"/>
      <c r="AE1641"/>
      <c r="AF1641"/>
      <c r="AG1641"/>
      <c r="AH1641"/>
      <c r="AI1641"/>
      <c r="AJ1641"/>
      <c r="AK1641"/>
      <c r="AL1641"/>
      <c r="AM1641"/>
      <c r="AN1641"/>
      <c r="AO1641"/>
      <c r="AP1641"/>
      <c r="AQ1641"/>
      <c r="AR1641"/>
      <c r="AS1641"/>
      <c r="AT1641" s="12">
        <f>VLOOKUP($BR1641,Tables!$D$14:$I$27,2,FALSE)*W1641</f>
        <v>0</v>
      </c>
      <c r="AU1641" s="12">
        <f>VLOOKUP($BR1641,Tables!$D$14:$I$24,3,FALSE)</f>
        <v>0</v>
      </c>
      <c r="AV1641" s="12">
        <f>VLOOKUP($BR1641,Tables!$D$14:$I$24,4,FALSE)*W1641</f>
        <v>0</v>
      </c>
      <c r="AW1641" s="12">
        <f>VLOOKUP($BR1641,Tables!$D$14:$I$24,5,FALSE)*W1641</f>
        <v>0</v>
      </c>
      <c r="AX1641">
        <f>IF(ISERROR(VLOOKUP(V1641,Tables!$A$2:$B$27,2,FALSE))=TRUE,0,VLOOKUP(V1641,Tables!$A$2:$B$27,2,FALSE))*VLOOKUP(BR1641,Tables!$D$14:$J$24,7,FALSE)</f>
        <v>0</v>
      </c>
      <c r="AY1641">
        <f>IF(ISERROR(VLOOKUP(BS1641,Tables!$A$2:$B$31,2,FALSE))=TRUE,0,VLOOKUP(BS1641,Tables!$A$2:$B$31,2,FALSE))</f>
        <v>0</v>
      </c>
      <c r="AZ1641" s="12">
        <f>VLOOKUP($BR1641,Tables!$D$14:$K$24,8,FALSE)</f>
        <v>0</v>
      </c>
      <c r="BA1641" s="12">
        <f>IF(OR(BR1641="T150",BR1641="HYBT150"),W1641*Tables!$L$23,0)</f>
        <v>0</v>
      </c>
      <c r="BB1641" s="12">
        <f>IF(OR(BR1641="T200",BR1641="HYBT200"),W1641*Tables!$E$24,0)</f>
        <v>0</v>
      </c>
      <c r="BC1641" s="14">
        <f t="shared" si="340"/>
        <v>0</v>
      </c>
      <c r="BD1641" s="55" t="str">
        <f t="shared" si="352"/>
        <v/>
      </c>
      <c r="BE1641" s="55" t="str">
        <f t="shared" si="352"/>
        <v/>
      </c>
      <c r="BF1641" s="55" t="str">
        <f t="shared" si="352"/>
        <v/>
      </c>
      <c r="BG1641" s="55" t="str">
        <f t="shared" si="352"/>
        <v/>
      </c>
      <c r="BH1641" s="55" t="str">
        <f t="shared" si="352"/>
        <v/>
      </c>
      <c r="BI1641" s="55" t="str">
        <f t="shared" si="352"/>
        <v/>
      </c>
      <c r="BJ1641" s="55" t="str">
        <f t="shared" si="352"/>
        <v/>
      </c>
      <c r="BK1641" s="55" t="str">
        <f t="shared" si="352"/>
        <v/>
      </c>
      <c r="BL1641" s="55" t="str">
        <f t="shared" si="352"/>
        <v/>
      </c>
      <c r="BM1641" s="55" t="str">
        <f t="shared" si="352"/>
        <v/>
      </c>
      <c r="BN1641" s="55" t="str">
        <f t="shared" si="352"/>
        <v/>
      </c>
      <c r="BO1641" s="55" t="str">
        <f t="shared" si="352"/>
        <v/>
      </c>
      <c r="BP1641" s="55" t="str">
        <f t="shared" si="352"/>
        <v/>
      </c>
      <c r="BQ1641" s="55" t="str">
        <f t="shared" si="352"/>
        <v/>
      </c>
      <c r="BR1641" s="1" t="str">
        <f t="shared" si="341"/>
        <v>Base</v>
      </c>
      <c r="BS1641" s="1" t="str">
        <f t="shared" si="342"/>
        <v/>
      </c>
      <c r="BT1641" s="3">
        <f t="shared" si="343"/>
        <v>1</v>
      </c>
      <c r="BU1641" s="11">
        <f t="shared" si="344"/>
        <v>-0.94</v>
      </c>
      <c r="BV1641" s="11">
        <f t="shared" si="345"/>
        <v>-0.88</v>
      </c>
      <c r="BW1641" s="11">
        <f t="shared" si="346"/>
        <v>0</v>
      </c>
      <c r="BX1641" s="9">
        <f t="shared" si="347"/>
        <v>-0.94</v>
      </c>
      <c r="BY1641" s="9">
        <f t="shared" si="348"/>
        <v>-0.88</v>
      </c>
      <c r="BZ1641" s="9">
        <f t="shared" si="349"/>
        <v>2</v>
      </c>
    </row>
    <row r="1642" spans="1:78" ht="15.5" x14ac:dyDescent="0.35">
      <c r="A1642"/>
      <c r="B1642"/>
      <c r="C1642"/>
      <c r="D1642"/>
      <c r="E1642"/>
      <c r="F1642"/>
      <c r="G1642"/>
      <c r="H1642"/>
      <c r="I1642"/>
      <c r="J1642"/>
      <c r="K1642"/>
      <c r="L1642"/>
      <c r="M1642"/>
      <c r="N1642"/>
      <c r="O1642"/>
      <c r="P1642"/>
      <c r="Q1642"/>
      <c r="R1642"/>
      <c r="S1642"/>
      <c r="T1642"/>
      <c r="U1642"/>
      <c r="V1642"/>
      <c r="W1642"/>
      <c r="X1642"/>
      <c r="Y1642"/>
      <c r="Z1642"/>
      <c r="AA1642"/>
      <c r="AB1642"/>
      <c r="AC1642"/>
      <c r="AD1642"/>
      <c r="AE1642"/>
      <c r="AF1642"/>
      <c r="AG1642"/>
      <c r="AH1642"/>
      <c r="AI1642"/>
      <c r="AJ1642"/>
      <c r="AK1642"/>
      <c r="AL1642"/>
      <c r="AM1642"/>
      <c r="AN1642"/>
      <c r="AO1642"/>
      <c r="AP1642"/>
      <c r="AQ1642"/>
      <c r="AR1642"/>
      <c r="AS1642"/>
      <c r="AT1642" s="12">
        <f>VLOOKUP($BR1642,Tables!$D$14:$I$27,2,FALSE)*W1642</f>
        <v>0</v>
      </c>
      <c r="AU1642" s="12">
        <f>VLOOKUP($BR1642,Tables!$D$14:$I$24,3,FALSE)</f>
        <v>0</v>
      </c>
      <c r="AV1642" s="12">
        <f>VLOOKUP($BR1642,Tables!$D$14:$I$24,4,FALSE)*W1642</f>
        <v>0</v>
      </c>
      <c r="AW1642" s="12">
        <f>VLOOKUP($BR1642,Tables!$D$14:$I$24,5,FALSE)*W1642</f>
        <v>0</v>
      </c>
      <c r="AX1642">
        <f>IF(ISERROR(VLOOKUP(V1642,Tables!$A$2:$B$27,2,FALSE))=TRUE,0,VLOOKUP(V1642,Tables!$A$2:$B$27,2,FALSE))*VLOOKUP(BR1642,Tables!$D$14:$J$24,7,FALSE)</f>
        <v>0</v>
      </c>
      <c r="AY1642">
        <f>IF(ISERROR(VLOOKUP(BS1642,Tables!$A$2:$B$31,2,FALSE))=TRUE,0,VLOOKUP(BS1642,Tables!$A$2:$B$31,2,FALSE))</f>
        <v>0</v>
      </c>
      <c r="AZ1642" s="12">
        <f>VLOOKUP($BR1642,Tables!$D$14:$K$24,8,FALSE)</f>
        <v>0</v>
      </c>
      <c r="BA1642" s="12">
        <f>IF(OR(BR1642="T150",BR1642="HYBT150"),W1642*Tables!$L$23,0)</f>
        <v>0</v>
      </c>
      <c r="BB1642" s="12">
        <f>IF(OR(BR1642="T200",BR1642="HYBT200"),W1642*Tables!$E$24,0)</f>
        <v>0</v>
      </c>
      <c r="BC1642" s="14">
        <f t="shared" si="340"/>
        <v>0</v>
      </c>
      <c r="BD1642" s="55" t="str">
        <f t="shared" si="352"/>
        <v/>
      </c>
      <c r="BE1642" s="55" t="str">
        <f t="shared" si="352"/>
        <v/>
      </c>
      <c r="BF1642" s="55" t="str">
        <f t="shared" si="352"/>
        <v/>
      </c>
      <c r="BG1642" s="55" t="str">
        <f t="shared" si="352"/>
        <v/>
      </c>
      <c r="BH1642" s="55" t="str">
        <f t="shared" si="352"/>
        <v/>
      </c>
      <c r="BI1642" s="55" t="str">
        <f t="shared" si="352"/>
        <v/>
      </c>
      <c r="BJ1642" s="55" t="str">
        <f t="shared" si="352"/>
        <v/>
      </c>
      <c r="BK1642" s="55" t="str">
        <f t="shared" si="352"/>
        <v/>
      </c>
      <c r="BL1642" s="55" t="str">
        <f t="shared" si="352"/>
        <v/>
      </c>
      <c r="BM1642" s="55" t="str">
        <f t="shared" si="352"/>
        <v/>
      </c>
      <c r="BN1642" s="55" t="str">
        <f t="shared" si="352"/>
        <v/>
      </c>
      <c r="BO1642" s="55" t="str">
        <f t="shared" si="352"/>
        <v/>
      </c>
      <c r="BP1642" s="55" t="str">
        <f t="shared" si="352"/>
        <v/>
      </c>
      <c r="BQ1642" s="55" t="str">
        <f t="shared" si="352"/>
        <v/>
      </c>
      <c r="BR1642" s="1" t="str">
        <f t="shared" si="341"/>
        <v>Base</v>
      </c>
      <c r="BS1642" s="1" t="str">
        <f t="shared" si="342"/>
        <v/>
      </c>
      <c r="BT1642" s="3">
        <f t="shared" si="343"/>
        <v>1</v>
      </c>
      <c r="BU1642" s="11">
        <f t="shared" si="344"/>
        <v>-0.94</v>
      </c>
      <c r="BV1642" s="11">
        <f t="shared" si="345"/>
        <v>-0.88</v>
      </c>
      <c r="BW1642" s="11">
        <f t="shared" si="346"/>
        <v>0</v>
      </c>
      <c r="BX1642" s="9">
        <f t="shared" si="347"/>
        <v>-0.94</v>
      </c>
      <c r="BY1642" s="9">
        <f t="shared" si="348"/>
        <v>-0.88</v>
      </c>
      <c r="BZ1642" s="9">
        <f t="shared" si="349"/>
        <v>2</v>
      </c>
    </row>
    <row r="1643" spans="1:78" ht="15.5" x14ac:dyDescent="0.35">
      <c r="A1643"/>
      <c r="B1643"/>
      <c r="C1643"/>
      <c r="D1643"/>
      <c r="E1643"/>
      <c r="F1643"/>
      <c r="G1643"/>
      <c r="H1643"/>
      <c r="I1643"/>
      <c r="J1643"/>
      <c r="K1643"/>
      <c r="L1643"/>
      <c r="M1643"/>
      <c r="N1643"/>
      <c r="O1643"/>
      <c r="P1643"/>
      <c r="Q1643"/>
      <c r="R1643"/>
      <c r="S1643"/>
      <c r="T1643"/>
      <c r="U1643"/>
      <c r="V1643"/>
      <c r="W1643"/>
      <c r="X1643"/>
      <c r="Y1643"/>
      <c r="Z1643"/>
      <c r="AA1643"/>
      <c r="AB1643"/>
      <c r="AC1643"/>
      <c r="AD1643"/>
      <c r="AE1643"/>
      <c r="AF1643"/>
      <c r="AG1643"/>
      <c r="AH1643"/>
      <c r="AI1643"/>
      <c r="AJ1643"/>
      <c r="AK1643"/>
      <c r="AL1643"/>
      <c r="AM1643"/>
      <c r="AN1643"/>
      <c r="AO1643"/>
      <c r="AP1643"/>
      <c r="AQ1643"/>
      <c r="AR1643"/>
      <c r="AS1643"/>
      <c r="AT1643" s="12">
        <f>VLOOKUP($BR1643,Tables!$D$14:$I$27,2,FALSE)*W1643</f>
        <v>0</v>
      </c>
      <c r="AU1643" s="12">
        <f>VLOOKUP($BR1643,Tables!$D$14:$I$24,3,FALSE)</f>
        <v>0</v>
      </c>
      <c r="AV1643" s="12">
        <f>VLOOKUP($BR1643,Tables!$D$14:$I$24,4,FALSE)*W1643</f>
        <v>0</v>
      </c>
      <c r="AW1643" s="12">
        <f>VLOOKUP($BR1643,Tables!$D$14:$I$24,5,FALSE)*W1643</f>
        <v>0</v>
      </c>
      <c r="AX1643">
        <f>IF(ISERROR(VLOOKUP(V1643,Tables!$A$2:$B$27,2,FALSE))=TRUE,0,VLOOKUP(V1643,Tables!$A$2:$B$27,2,FALSE))*VLOOKUP(BR1643,Tables!$D$14:$J$24,7,FALSE)</f>
        <v>0</v>
      </c>
      <c r="AY1643">
        <f>IF(ISERROR(VLOOKUP(BS1643,Tables!$A$2:$B$31,2,FALSE))=TRUE,0,VLOOKUP(BS1643,Tables!$A$2:$B$31,2,FALSE))</f>
        <v>0</v>
      </c>
      <c r="AZ1643" s="12">
        <f>VLOOKUP($BR1643,Tables!$D$14:$K$24,8,FALSE)</f>
        <v>0</v>
      </c>
      <c r="BA1643" s="12">
        <f>IF(OR(BR1643="T150",BR1643="HYBT150"),W1643*Tables!$L$23,0)</f>
        <v>0</v>
      </c>
      <c r="BB1643" s="12">
        <f>IF(OR(BR1643="T200",BR1643="HYBT200"),W1643*Tables!$E$24,0)</f>
        <v>0</v>
      </c>
      <c r="BC1643" s="14">
        <f t="shared" si="340"/>
        <v>0</v>
      </c>
      <c r="BD1643" s="55" t="str">
        <f t="shared" si="352"/>
        <v/>
      </c>
      <c r="BE1643" s="55" t="str">
        <f t="shared" si="352"/>
        <v/>
      </c>
      <c r="BF1643" s="55" t="str">
        <f t="shared" si="352"/>
        <v/>
      </c>
      <c r="BG1643" s="55" t="str">
        <f t="shared" si="352"/>
        <v/>
      </c>
      <c r="BH1643" s="55" t="str">
        <f t="shared" si="352"/>
        <v/>
      </c>
      <c r="BI1643" s="55" t="str">
        <f t="shared" si="352"/>
        <v/>
      </c>
      <c r="BJ1643" s="55" t="str">
        <f t="shared" si="352"/>
        <v/>
      </c>
      <c r="BK1643" s="55" t="str">
        <f t="shared" si="352"/>
        <v/>
      </c>
      <c r="BL1643" s="55" t="str">
        <f t="shared" si="352"/>
        <v/>
      </c>
      <c r="BM1643" s="55" t="str">
        <f t="shared" si="352"/>
        <v/>
      </c>
      <c r="BN1643" s="55" t="str">
        <f t="shared" si="352"/>
        <v/>
      </c>
      <c r="BO1643" s="55" t="str">
        <f t="shared" si="352"/>
        <v/>
      </c>
      <c r="BP1643" s="55" t="str">
        <f t="shared" si="352"/>
        <v/>
      </c>
      <c r="BQ1643" s="55" t="str">
        <f t="shared" si="352"/>
        <v/>
      </c>
      <c r="BR1643" s="1" t="str">
        <f t="shared" si="341"/>
        <v>Base</v>
      </c>
      <c r="BS1643" s="1" t="str">
        <f t="shared" si="342"/>
        <v/>
      </c>
      <c r="BT1643" s="3">
        <f t="shared" si="343"/>
        <v>1</v>
      </c>
      <c r="BU1643" s="11">
        <f t="shared" si="344"/>
        <v>-0.94</v>
      </c>
      <c r="BV1643" s="11">
        <f t="shared" si="345"/>
        <v>-0.88</v>
      </c>
      <c r="BW1643" s="11">
        <f t="shared" si="346"/>
        <v>0</v>
      </c>
      <c r="BX1643" s="9">
        <f t="shared" si="347"/>
        <v>-0.94</v>
      </c>
      <c r="BY1643" s="9">
        <f t="shared" si="348"/>
        <v>-0.88</v>
      </c>
      <c r="BZ1643" s="9">
        <f t="shared" si="349"/>
        <v>2</v>
      </c>
    </row>
    <row r="1644" spans="1:78" ht="15.5" x14ac:dyDescent="0.35">
      <c r="A1644"/>
      <c r="B1644"/>
      <c r="C1644"/>
      <c r="D1644"/>
      <c r="E1644"/>
      <c r="F1644"/>
      <c r="G1644"/>
      <c r="H1644"/>
      <c r="I1644"/>
      <c r="J1644"/>
      <c r="K1644"/>
      <c r="L1644"/>
      <c r="M1644"/>
      <c r="N1644"/>
      <c r="O1644"/>
      <c r="P1644"/>
      <c r="Q1644"/>
      <c r="R1644"/>
      <c r="S1644"/>
      <c r="T1644"/>
      <c r="U1644"/>
      <c r="V1644"/>
      <c r="W1644"/>
      <c r="X1644"/>
      <c r="Y1644"/>
      <c r="Z1644"/>
      <c r="AA1644"/>
      <c r="AB1644"/>
      <c r="AC1644"/>
      <c r="AD1644"/>
      <c r="AE1644"/>
      <c r="AF1644"/>
      <c r="AG1644"/>
      <c r="AH1644"/>
      <c r="AI1644"/>
      <c r="AJ1644"/>
      <c r="AK1644"/>
      <c r="AL1644"/>
      <c r="AM1644"/>
      <c r="AN1644"/>
      <c r="AO1644"/>
      <c r="AP1644"/>
      <c r="AQ1644"/>
      <c r="AR1644"/>
      <c r="AS1644"/>
      <c r="AT1644" s="12">
        <f>VLOOKUP($BR1644,Tables!$D$14:$I$27,2,FALSE)*W1644</f>
        <v>0</v>
      </c>
      <c r="AU1644" s="12">
        <f>VLOOKUP($BR1644,Tables!$D$14:$I$24,3,FALSE)</f>
        <v>0</v>
      </c>
      <c r="AV1644" s="12">
        <f>VLOOKUP($BR1644,Tables!$D$14:$I$24,4,FALSE)*W1644</f>
        <v>0</v>
      </c>
      <c r="AW1644" s="12">
        <f>VLOOKUP($BR1644,Tables!$D$14:$I$24,5,FALSE)*W1644</f>
        <v>0</v>
      </c>
      <c r="AX1644">
        <f>IF(ISERROR(VLOOKUP(V1644,Tables!$A$2:$B$27,2,FALSE))=TRUE,0,VLOOKUP(V1644,Tables!$A$2:$B$27,2,FALSE))*VLOOKUP(BR1644,Tables!$D$14:$J$24,7,FALSE)</f>
        <v>0</v>
      </c>
      <c r="AY1644">
        <f>IF(ISERROR(VLOOKUP(BS1644,Tables!$A$2:$B$31,2,FALSE))=TRUE,0,VLOOKUP(BS1644,Tables!$A$2:$B$31,2,FALSE))</f>
        <v>0</v>
      </c>
      <c r="AZ1644" s="12">
        <f>VLOOKUP($BR1644,Tables!$D$14:$K$24,8,FALSE)</f>
        <v>0</v>
      </c>
      <c r="BA1644" s="12">
        <f>IF(OR(BR1644="T150",BR1644="HYBT150"),W1644*Tables!$L$23,0)</f>
        <v>0</v>
      </c>
      <c r="BB1644" s="12">
        <f>IF(OR(BR1644="T200",BR1644="HYBT200"),W1644*Tables!$E$24,0)</f>
        <v>0</v>
      </c>
      <c r="BC1644" s="14">
        <f t="shared" si="340"/>
        <v>0</v>
      </c>
      <c r="BD1644" s="55" t="str">
        <f t="shared" si="352"/>
        <v/>
      </c>
      <c r="BE1644" s="55" t="str">
        <f t="shared" si="352"/>
        <v/>
      </c>
      <c r="BF1644" s="55" t="str">
        <f t="shared" si="352"/>
        <v/>
      </c>
      <c r="BG1644" s="55" t="str">
        <f t="shared" si="352"/>
        <v/>
      </c>
      <c r="BH1644" s="55" t="str">
        <f t="shared" si="352"/>
        <v/>
      </c>
      <c r="BI1644" s="55" t="str">
        <f t="shared" si="352"/>
        <v/>
      </c>
      <c r="BJ1644" s="55" t="str">
        <f t="shared" si="352"/>
        <v/>
      </c>
      <c r="BK1644" s="55" t="str">
        <f t="shared" si="352"/>
        <v/>
      </c>
      <c r="BL1644" s="55" t="str">
        <f t="shared" si="352"/>
        <v/>
      </c>
      <c r="BM1644" s="55" t="str">
        <f t="shared" si="352"/>
        <v/>
      </c>
      <c r="BN1644" s="55" t="str">
        <f t="shared" si="352"/>
        <v/>
      </c>
      <c r="BO1644" s="55" t="str">
        <f t="shared" si="352"/>
        <v/>
      </c>
      <c r="BP1644" s="55" t="str">
        <f t="shared" si="352"/>
        <v/>
      </c>
      <c r="BQ1644" s="55" t="str">
        <f t="shared" si="352"/>
        <v/>
      </c>
      <c r="BR1644" s="1" t="str">
        <f t="shared" si="341"/>
        <v>Base</v>
      </c>
      <c r="BS1644" s="1" t="str">
        <f t="shared" si="342"/>
        <v/>
      </c>
      <c r="BT1644" s="3">
        <f t="shared" si="343"/>
        <v>1</v>
      </c>
      <c r="BU1644" s="11">
        <f t="shared" si="344"/>
        <v>-0.94</v>
      </c>
      <c r="BV1644" s="11">
        <f t="shared" si="345"/>
        <v>-0.88</v>
      </c>
      <c r="BW1644" s="11">
        <f t="shared" si="346"/>
        <v>0</v>
      </c>
      <c r="BX1644" s="9">
        <f t="shared" si="347"/>
        <v>-0.94</v>
      </c>
      <c r="BY1644" s="9">
        <f t="shared" si="348"/>
        <v>-0.88</v>
      </c>
      <c r="BZ1644" s="9">
        <f t="shared" si="349"/>
        <v>2</v>
      </c>
    </row>
    <row r="1645" spans="1:78" ht="15.5" x14ac:dyDescent="0.35">
      <c r="A1645"/>
      <c r="B1645"/>
      <c r="C1645"/>
      <c r="D1645"/>
      <c r="E1645"/>
      <c r="F1645"/>
      <c r="G1645"/>
      <c r="H1645"/>
      <c r="I1645"/>
      <c r="J1645"/>
      <c r="K1645"/>
      <c r="L1645"/>
      <c r="M1645"/>
      <c r="N1645"/>
      <c r="O1645"/>
      <c r="P1645"/>
      <c r="Q1645"/>
      <c r="R1645"/>
      <c r="S1645"/>
      <c r="T1645"/>
      <c r="U1645"/>
      <c r="V1645"/>
      <c r="W1645"/>
      <c r="X1645"/>
      <c r="Y1645"/>
      <c r="Z1645"/>
      <c r="AA1645"/>
      <c r="AB1645"/>
      <c r="AC1645"/>
      <c r="AD1645"/>
      <c r="AE1645"/>
      <c r="AF1645"/>
      <c r="AG1645"/>
      <c r="AH1645"/>
      <c r="AI1645"/>
      <c r="AJ1645"/>
      <c r="AK1645"/>
      <c r="AL1645"/>
      <c r="AM1645"/>
      <c r="AN1645"/>
      <c r="AO1645"/>
      <c r="AP1645"/>
      <c r="AQ1645"/>
      <c r="AR1645"/>
      <c r="AS1645"/>
      <c r="AT1645" s="12">
        <f>VLOOKUP($BR1645,Tables!$D$14:$I$27,2,FALSE)*W1645</f>
        <v>0</v>
      </c>
      <c r="AU1645" s="12">
        <f>VLOOKUP($BR1645,Tables!$D$14:$I$24,3,FALSE)</f>
        <v>0</v>
      </c>
      <c r="AV1645" s="12">
        <f>VLOOKUP($BR1645,Tables!$D$14:$I$24,4,FALSE)*W1645</f>
        <v>0</v>
      </c>
      <c r="AW1645" s="12">
        <f>VLOOKUP($BR1645,Tables!$D$14:$I$24,5,FALSE)*W1645</f>
        <v>0</v>
      </c>
      <c r="AX1645">
        <f>IF(ISERROR(VLOOKUP(V1645,Tables!$A$2:$B$27,2,FALSE))=TRUE,0,VLOOKUP(V1645,Tables!$A$2:$B$27,2,FALSE))*VLOOKUP(BR1645,Tables!$D$14:$J$24,7,FALSE)</f>
        <v>0</v>
      </c>
      <c r="AY1645">
        <f>IF(ISERROR(VLOOKUP(BS1645,Tables!$A$2:$B$31,2,FALSE))=TRUE,0,VLOOKUP(BS1645,Tables!$A$2:$B$31,2,FALSE))</f>
        <v>0</v>
      </c>
      <c r="AZ1645" s="12">
        <f>VLOOKUP($BR1645,Tables!$D$14:$K$24,8,FALSE)</f>
        <v>0</v>
      </c>
      <c r="BA1645" s="12">
        <f>IF(OR(BR1645="T150",BR1645="HYBT150"),W1645*Tables!$L$23,0)</f>
        <v>0</v>
      </c>
      <c r="BB1645" s="12">
        <f>IF(OR(BR1645="T200",BR1645="HYBT200"),W1645*Tables!$E$24,0)</f>
        <v>0</v>
      </c>
      <c r="BC1645" s="14">
        <f t="shared" si="340"/>
        <v>0</v>
      </c>
      <c r="BD1645" s="55" t="str">
        <f t="shared" si="352"/>
        <v/>
      </c>
      <c r="BE1645" s="55" t="str">
        <f t="shared" si="352"/>
        <v/>
      </c>
      <c r="BF1645" s="55" t="str">
        <f t="shared" si="352"/>
        <v/>
      </c>
      <c r="BG1645" s="55" t="str">
        <f t="shared" si="352"/>
        <v/>
      </c>
      <c r="BH1645" s="55" t="str">
        <f t="shared" si="352"/>
        <v/>
      </c>
      <c r="BI1645" s="55" t="str">
        <f t="shared" si="352"/>
        <v/>
      </c>
      <c r="BJ1645" s="55" t="str">
        <f t="shared" si="352"/>
        <v/>
      </c>
      <c r="BK1645" s="55" t="str">
        <f t="shared" si="352"/>
        <v/>
      </c>
      <c r="BL1645" s="55" t="str">
        <f t="shared" si="352"/>
        <v/>
      </c>
      <c r="BM1645" s="55" t="str">
        <f t="shared" si="352"/>
        <v/>
      </c>
      <c r="BN1645" s="55" t="str">
        <f t="shared" si="352"/>
        <v/>
      </c>
      <c r="BO1645" s="55" t="str">
        <f t="shared" si="352"/>
        <v/>
      </c>
      <c r="BP1645" s="55" t="str">
        <f t="shared" si="352"/>
        <v/>
      </c>
      <c r="BQ1645" s="55" t="str">
        <f t="shared" si="352"/>
        <v/>
      </c>
      <c r="BR1645" s="1" t="str">
        <f t="shared" si="341"/>
        <v>Base</v>
      </c>
      <c r="BS1645" s="1" t="str">
        <f t="shared" si="342"/>
        <v/>
      </c>
      <c r="BT1645" s="3">
        <f t="shared" si="343"/>
        <v>1</v>
      </c>
      <c r="BU1645" s="11">
        <f t="shared" si="344"/>
        <v>-0.94</v>
      </c>
      <c r="BV1645" s="11">
        <f t="shared" si="345"/>
        <v>-0.88</v>
      </c>
      <c r="BW1645" s="11">
        <f t="shared" si="346"/>
        <v>0</v>
      </c>
      <c r="BX1645" s="9">
        <f t="shared" si="347"/>
        <v>-0.94</v>
      </c>
      <c r="BY1645" s="9">
        <f t="shared" si="348"/>
        <v>-0.88</v>
      </c>
      <c r="BZ1645" s="9">
        <f t="shared" si="349"/>
        <v>2</v>
      </c>
    </row>
    <row r="1646" spans="1:78" ht="15.5" x14ac:dyDescent="0.35">
      <c r="A1646"/>
      <c r="B1646"/>
      <c r="C1646"/>
      <c r="D1646"/>
      <c r="E1646"/>
      <c r="F1646"/>
      <c r="G1646"/>
      <c r="H1646"/>
      <c r="I1646"/>
      <c r="J1646"/>
      <c r="K1646"/>
      <c r="L1646"/>
      <c r="M1646"/>
      <c r="N1646"/>
      <c r="O1646"/>
      <c r="P1646"/>
      <c r="Q1646"/>
      <c r="R1646"/>
      <c r="S1646"/>
      <c r="T1646"/>
      <c r="U1646"/>
      <c r="V1646"/>
      <c r="W1646"/>
      <c r="X1646"/>
      <c r="Y1646"/>
      <c r="Z1646"/>
      <c r="AA1646"/>
      <c r="AB1646"/>
      <c r="AC1646"/>
      <c r="AD1646"/>
      <c r="AE1646"/>
      <c r="AF1646"/>
      <c r="AG1646"/>
      <c r="AH1646"/>
      <c r="AI1646"/>
      <c r="AJ1646"/>
      <c r="AK1646"/>
      <c r="AL1646"/>
      <c r="AM1646"/>
      <c r="AN1646"/>
      <c r="AO1646"/>
      <c r="AP1646"/>
      <c r="AQ1646"/>
      <c r="AR1646"/>
      <c r="AS1646"/>
      <c r="AT1646" s="12">
        <f>VLOOKUP($BR1646,Tables!$D$14:$I$27,2,FALSE)*W1646</f>
        <v>0</v>
      </c>
      <c r="AU1646" s="12">
        <f>VLOOKUP($BR1646,Tables!$D$14:$I$24,3,FALSE)</f>
        <v>0</v>
      </c>
      <c r="AV1646" s="12">
        <f>VLOOKUP($BR1646,Tables!$D$14:$I$24,4,FALSE)*W1646</f>
        <v>0</v>
      </c>
      <c r="AW1646" s="12">
        <f>VLOOKUP($BR1646,Tables!$D$14:$I$24,5,FALSE)*W1646</f>
        <v>0</v>
      </c>
      <c r="AX1646">
        <f>IF(ISERROR(VLOOKUP(V1646,Tables!$A$2:$B$27,2,FALSE))=TRUE,0,VLOOKUP(V1646,Tables!$A$2:$B$27,2,FALSE))*VLOOKUP(BR1646,Tables!$D$14:$J$24,7,FALSE)</f>
        <v>0</v>
      </c>
      <c r="AY1646">
        <f>IF(ISERROR(VLOOKUP(BS1646,Tables!$A$2:$B$31,2,FALSE))=TRUE,0,VLOOKUP(BS1646,Tables!$A$2:$B$31,2,FALSE))</f>
        <v>0</v>
      </c>
      <c r="AZ1646" s="12">
        <f>VLOOKUP($BR1646,Tables!$D$14:$K$24,8,FALSE)</f>
        <v>0</v>
      </c>
      <c r="BA1646" s="12">
        <f>IF(OR(BR1646="T150",BR1646="HYBT150"),W1646*Tables!$L$23,0)</f>
        <v>0</v>
      </c>
      <c r="BB1646" s="12">
        <f>IF(OR(BR1646="T200",BR1646="HYBT200"),W1646*Tables!$E$24,0)</f>
        <v>0</v>
      </c>
      <c r="BC1646" s="14">
        <f t="shared" si="340"/>
        <v>0</v>
      </c>
      <c r="BD1646" s="55" t="str">
        <f t="shared" si="352"/>
        <v/>
      </c>
      <c r="BE1646" s="55" t="str">
        <f t="shared" si="352"/>
        <v/>
      </c>
      <c r="BF1646" s="55" t="str">
        <f t="shared" si="352"/>
        <v/>
      </c>
      <c r="BG1646" s="55" t="str">
        <f t="shared" si="352"/>
        <v/>
      </c>
      <c r="BH1646" s="55" t="str">
        <f t="shared" si="352"/>
        <v/>
      </c>
      <c r="BI1646" s="55" t="str">
        <f t="shared" si="352"/>
        <v/>
      </c>
      <c r="BJ1646" s="55" t="str">
        <f t="shared" si="352"/>
        <v/>
      </c>
      <c r="BK1646" s="55" t="str">
        <f t="shared" si="352"/>
        <v/>
      </c>
      <c r="BL1646" s="55" t="str">
        <f t="shared" si="352"/>
        <v/>
      </c>
      <c r="BM1646" s="55" t="str">
        <f t="shared" si="352"/>
        <v/>
      </c>
      <c r="BN1646" s="55" t="str">
        <f t="shared" si="352"/>
        <v/>
      </c>
      <c r="BO1646" s="55" t="str">
        <f t="shared" si="352"/>
        <v/>
      </c>
      <c r="BP1646" s="55" t="str">
        <f t="shared" si="352"/>
        <v/>
      </c>
      <c r="BQ1646" s="55" t="str">
        <f t="shared" si="352"/>
        <v/>
      </c>
      <c r="BR1646" s="1" t="str">
        <f t="shared" si="341"/>
        <v>Base</v>
      </c>
      <c r="BS1646" s="1" t="str">
        <f t="shared" si="342"/>
        <v/>
      </c>
      <c r="BT1646" s="3">
        <f t="shared" si="343"/>
        <v>1</v>
      </c>
      <c r="BU1646" s="11">
        <f t="shared" si="344"/>
        <v>-0.94</v>
      </c>
      <c r="BV1646" s="11">
        <f t="shared" si="345"/>
        <v>-0.88</v>
      </c>
      <c r="BW1646" s="11">
        <f t="shared" si="346"/>
        <v>0</v>
      </c>
      <c r="BX1646" s="9">
        <f t="shared" si="347"/>
        <v>-0.94</v>
      </c>
      <c r="BY1646" s="9">
        <f t="shared" si="348"/>
        <v>-0.88</v>
      </c>
      <c r="BZ1646" s="9">
        <f t="shared" si="349"/>
        <v>2</v>
      </c>
    </row>
    <row r="1647" spans="1:78" ht="15.5" x14ac:dyDescent="0.35">
      <c r="A1647"/>
      <c r="B1647"/>
      <c r="C1647"/>
      <c r="D1647"/>
      <c r="E1647"/>
      <c r="F1647"/>
      <c r="G1647"/>
      <c r="H1647"/>
      <c r="I1647"/>
      <c r="J1647"/>
      <c r="K1647"/>
      <c r="L1647"/>
      <c r="M1647"/>
      <c r="N1647"/>
      <c r="O1647"/>
      <c r="P1647"/>
      <c r="Q1647"/>
      <c r="R1647"/>
      <c r="S1647"/>
      <c r="T1647"/>
      <c r="U1647"/>
      <c r="V1647"/>
      <c r="W1647"/>
      <c r="X1647"/>
      <c r="Y1647"/>
      <c r="Z1647"/>
      <c r="AA1647"/>
      <c r="AB1647"/>
      <c r="AC1647"/>
      <c r="AD1647"/>
      <c r="AE1647"/>
      <c r="AF1647"/>
      <c r="AG1647"/>
      <c r="AH1647"/>
      <c r="AI1647"/>
      <c r="AJ1647"/>
      <c r="AK1647"/>
      <c r="AL1647"/>
      <c r="AM1647"/>
      <c r="AN1647"/>
      <c r="AO1647"/>
      <c r="AP1647"/>
      <c r="AQ1647"/>
      <c r="AR1647"/>
      <c r="AS1647"/>
      <c r="AT1647" s="12">
        <f>VLOOKUP($BR1647,Tables!$D$14:$I$27,2,FALSE)*W1647</f>
        <v>0</v>
      </c>
      <c r="AU1647" s="12">
        <f>VLOOKUP($BR1647,Tables!$D$14:$I$24,3,FALSE)</f>
        <v>0</v>
      </c>
      <c r="AV1647" s="12">
        <f>VLOOKUP($BR1647,Tables!$D$14:$I$24,4,FALSE)*W1647</f>
        <v>0</v>
      </c>
      <c r="AW1647" s="12">
        <f>VLOOKUP($BR1647,Tables!$D$14:$I$24,5,FALSE)*W1647</f>
        <v>0</v>
      </c>
      <c r="AX1647">
        <f>IF(ISERROR(VLOOKUP(V1647,Tables!$A$2:$B$27,2,FALSE))=TRUE,0,VLOOKUP(V1647,Tables!$A$2:$B$27,2,FALSE))*VLOOKUP(BR1647,Tables!$D$14:$J$24,7,FALSE)</f>
        <v>0</v>
      </c>
      <c r="AY1647">
        <f>IF(ISERROR(VLOOKUP(BS1647,Tables!$A$2:$B$31,2,FALSE))=TRUE,0,VLOOKUP(BS1647,Tables!$A$2:$B$31,2,FALSE))</f>
        <v>0</v>
      </c>
      <c r="AZ1647" s="12">
        <f>VLOOKUP($BR1647,Tables!$D$14:$K$24,8,FALSE)</f>
        <v>0</v>
      </c>
      <c r="BA1647" s="12">
        <f>IF(OR(BR1647="T150",BR1647="HYBT150"),W1647*Tables!$L$23,0)</f>
        <v>0</v>
      </c>
      <c r="BB1647" s="12">
        <f>IF(OR(BR1647="T200",BR1647="HYBT200"),W1647*Tables!$E$24,0)</f>
        <v>0</v>
      </c>
      <c r="BC1647" s="14">
        <f t="shared" si="340"/>
        <v>0</v>
      </c>
      <c r="BD1647" s="55" t="str">
        <f t="shared" si="352"/>
        <v/>
      </c>
      <c r="BE1647" s="55" t="str">
        <f t="shared" si="352"/>
        <v/>
      </c>
      <c r="BF1647" s="55" t="str">
        <f t="shared" si="352"/>
        <v/>
      </c>
      <c r="BG1647" s="55" t="str">
        <f t="shared" si="352"/>
        <v/>
      </c>
      <c r="BH1647" s="55" t="str">
        <f t="shared" si="352"/>
        <v/>
      </c>
      <c r="BI1647" s="55" t="str">
        <f t="shared" si="352"/>
        <v/>
      </c>
      <c r="BJ1647" s="55" t="str">
        <f t="shared" si="352"/>
        <v/>
      </c>
      <c r="BK1647" s="55" t="str">
        <f t="shared" si="352"/>
        <v/>
      </c>
      <c r="BL1647" s="55" t="str">
        <f t="shared" si="352"/>
        <v/>
      </c>
      <c r="BM1647" s="55" t="str">
        <f t="shared" si="352"/>
        <v/>
      </c>
      <c r="BN1647" s="55" t="str">
        <f t="shared" si="352"/>
        <v/>
      </c>
      <c r="BO1647" s="55" t="str">
        <f t="shared" si="352"/>
        <v/>
      </c>
      <c r="BP1647" s="55" t="str">
        <f t="shared" si="352"/>
        <v/>
      </c>
      <c r="BQ1647" s="55" t="str">
        <f t="shared" si="352"/>
        <v/>
      </c>
      <c r="BR1647" s="1" t="str">
        <f t="shared" si="341"/>
        <v>Base</v>
      </c>
      <c r="BS1647" s="1" t="str">
        <f t="shared" si="342"/>
        <v/>
      </c>
      <c r="BT1647" s="3">
        <f t="shared" si="343"/>
        <v>1</v>
      </c>
      <c r="BU1647" s="11">
        <f t="shared" si="344"/>
        <v>-0.94</v>
      </c>
      <c r="BV1647" s="11">
        <f t="shared" si="345"/>
        <v>-0.88</v>
      </c>
      <c r="BW1647" s="11">
        <f t="shared" si="346"/>
        <v>0</v>
      </c>
      <c r="BX1647" s="9">
        <f t="shared" si="347"/>
        <v>-0.94</v>
      </c>
      <c r="BY1647" s="9">
        <f t="shared" si="348"/>
        <v>-0.88</v>
      </c>
      <c r="BZ1647" s="9">
        <f t="shared" si="349"/>
        <v>2</v>
      </c>
    </row>
    <row r="1648" spans="1:78" ht="15.5" x14ac:dyDescent="0.35">
      <c r="A1648"/>
      <c r="B1648"/>
      <c r="C1648"/>
      <c r="D1648"/>
      <c r="E1648"/>
      <c r="F1648"/>
      <c r="G1648"/>
      <c r="H1648"/>
      <c r="I1648"/>
      <c r="J1648"/>
      <c r="K1648"/>
      <c r="L1648"/>
      <c r="M1648"/>
      <c r="N1648"/>
      <c r="O1648"/>
      <c r="P1648"/>
      <c r="Q1648"/>
      <c r="R1648"/>
      <c r="S1648"/>
      <c r="T1648"/>
      <c r="U1648"/>
      <c r="V1648"/>
      <c r="W1648"/>
      <c r="X1648"/>
      <c r="Y1648"/>
      <c r="Z1648"/>
      <c r="AA1648"/>
      <c r="AB1648"/>
      <c r="AC1648"/>
      <c r="AD1648"/>
      <c r="AE1648"/>
      <c r="AF1648"/>
      <c r="AG1648"/>
      <c r="AH1648"/>
      <c r="AI1648"/>
      <c r="AJ1648"/>
      <c r="AK1648"/>
      <c r="AL1648"/>
      <c r="AM1648"/>
      <c r="AN1648"/>
      <c r="AO1648"/>
      <c r="AP1648"/>
      <c r="AQ1648"/>
      <c r="AR1648"/>
      <c r="AS1648"/>
      <c r="AT1648" s="12">
        <f>VLOOKUP($BR1648,Tables!$D$14:$I$27,2,FALSE)*W1648</f>
        <v>0</v>
      </c>
      <c r="AU1648" s="12">
        <f>VLOOKUP($BR1648,Tables!$D$14:$I$24,3,FALSE)</f>
        <v>0</v>
      </c>
      <c r="AV1648" s="12">
        <f>VLOOKUP($BR1648,Tables!$D$14:$I$24,4,FALSE)*W1648</f>
        <v>0</v>
      </c>
      <c r="AW1648" s="12">
        <f>VLOOKUP($BR1648,Tables!$D$14:$I$24,5,FALSE)*W1648</f>
        <v>0</v>
      </c>
      <c r="AX1648">
        <f>IF(ISERROR(VLOOKUP(V1648,Tables!$A$2:$B$27,2,FALSE))=TRUE,0,VLOOKUP(V1648,Tables!$A$2:$B$27,2,FALSE))*VLOOKUP(BR1648,Tables!$D$14:$J$24,7,FALSE)</f>
        <v>0</v>
      </c>
      <c r="AY1648">
        <f>IF(ISERROR(VLOOKUP(BS1648,Tables!$A$2:$B$31,2,FALSE))=TRUE,0,VLOOKUP(BS1648,Tables!$A$2:$B$31,2,FALSE))</f>
        <v>0</v>
      </c>
      <c r="AZ1648" s="12">
        <f>VLOOKUP($BR1648,Tables!$D$14:$K$24,8,FALSE)</f>
        <v>0</v>
      </c>
      <c r="BA1648" s="12">
        <f>IF(OR(BR1648="T150",BR1648="HYBT150"),W1648*Tables!$L$23,0)</f>
        <v>0</v>
      </c>
      <c r="BB1648" s="12">
        <f>IF(OR(BR1648="T200",BR1648="HYBT200"),W1648*Tables!$E$24,0)</f>
        <v>0</v>
      </c>
      <c r="BC1648" s="14">
        <f t="shared" si="340"/>
        <v>0</v>
      </c>
      <c r="BD1648" s="55" t="str">
        <f t="shared" si="352"/>
        <v/>
      </c>
      <c r="BE1648" s="55" t="str">
        <f t="shared" si="352"/>
        <v/>
      </c>
      <c r="BF1648" s="55" t="str">
        <f t="shared" si="352"/>
        <v/>
      </c>
      <c r="BG1648" s="55" t="str">
        <f t="shared" si="352"/>
        <v/>
      </c>
      <c r="BH1648" s="55" t="str">
        <f t="shared" si="352"/>
        <v/>
      </c>
      <c r="BI1648" s="55" t="str">
        <f t="shared" si="352"/>
        <v/>
      </c>
      <c r="BJ1648" s="55" t="str">
        <f t="shared" si="352"/>
        <v/>
      </c>
      <c r="BK1648" s="55" t="str">
        <f t="shared" si="352"/>
        <v/>
      </c>
      <c r="BL1648" s="55" t="str">
        <f t="shared" si="352"/>
        <v/>
      </c>
      <c r="BM1648" s="55" t="str">
        <f t="shared" si="352"/>
        <v/>
      </c>
      <c r="BN1648" s="55" t="str">
        <f t="shared" si="352"/>
        <v/>
      </c>
      <c r="BO1648" s="55" t="str">
        <f t="shared" si="352"/>
        <v/>
      </c>
      <c r="BP1648" s="55" t="str">
        <f t="shared" si="352"/>
        <v/>
      </c>
      <c r="BQ1648" s="55" t="str">
        <f t="shared" si="352"/>
        <v/>
      </c>
      <c r="BR1648" s="1" t="str">
        <f t="shared" si="341"/>
        <v>Base</v>
      </c>
      <c r="BS1648" s="1" t="str">
        <f t="shared" si="342"/>
        <v/>
      </c>
      <c r="BT1648" s="3">
        <f t="shared" si="343"/>
        <v>1</v>
      </c>
      <c r="BU1648" s="11">
        <f t="shared" si="344"/>
        <v>-0.94</v>
      </c>
      <c r="BV1648" s="11">
        <f t="shared" si="345"/>
        <v>-0.88</v>
      </c>
      <c r="BW1648" s="11">
        <f t="shared" si="346"/>
        <v>0</v>
      </c>
      <c r="BX1648" s="9">
        <f t="shared" si="347"/>
        <v>-0.94</v>
      </c>
      <c r="BY1648" s="9">
        <f t="shared" si="348"/>
        <v>-0.88</v>
      </c>
      <c r="BZ1648" s="9">
        <f t="shared" si="349"/>
        <v>2</v>
      </c>
    </row>
    <row r="1649" spans="1:78" ht="15.5" x14ac:dyDescent="0.35">
      <c r="A1649"/>
      <c r="B1649"/>
      <c r="C1649"/>
      <c r="D1649"/>
      <c r="E1649"/>
      <c r="F1649"/>
      <c r="G1649"/>
      <c r="H1649"/>
      <c r="I1649"/>
      <c r="J1649"/>
      <c r="K1649"/>
      <c r="L1649"/>
      <c r="M1649"/>
      <c r="N1649"/>
      <c r="O1649"/>
      <c r="P1649"/>
      <c r="Q1649"/>
      <c r="R1649"/>
      <c r="S1649"/>
      <c r="T1649"/>
      <c r="U1649"/>
      <c r="V1649"/>
      <c r="W1649"/>
      <c r="X1649"/>
      <c r="Y1649"/>
      <c r="Z1649"/>
      <c r="AA1649"/>
      <c r="AB1649"/>
      <c r="AC1649"/>
      <c r="AD1649"/>
      <c r="AE1649"/>
      <c r="AF1649"/>
      <c r="AG1649"/>
      <c r="AH1649"/>
      <c r="AI1649"/>
      <c r="AJ1649"/>
      <c r="AK1649"/>
      <c r="AL1649"/>
      <c r="AM1649"/>
      <c r="AN1649"/>
      <c r="AO1649"/>
      <c r="AP1649"/>
      <c r="AQ1649"/>
      <c r="AR1649"/>
      <c r="AS1649"/>
      <c r="AT1649" s="12">
        <f>VLOOKUP($BR1649,Tables!$D$14:$I$27,2,FALSE)*W1649</f>
        <v>0</v>
      </c>
      <c r="AU1649" s="12">
        <f>VLOOKUP($BR1649,Tables!$D$14:$I$24,3,FALSE)</f>
        <v>0</v>
      </c>
      <c r="AV1649" s="12">
        <f>VLOOKUP($BR1649,Tables!$D$14:$I$24,4,FALSE)*W1649</f>
        <v>0</v>
      </c>
      <c r="AW1649" s="12">
        <f>VLOOKUP($BR1649,Tables!$D$14:$I$24,5,FALSE)*W1649</f>
        <v>0</v>
      </c>
      <c r="AX1649">
        <f>IF(ISERROR(VLOOKUP(V1649,Tables!$A$2:$B$27,2,FALSE))=TRUE,0,VLOOKUP(V1649,Tables!$A$2:$B$27,2,FALSE))*VLOOKUP(BR1649,Tables!$D$14:$J$24,7,FALSE)</f>
        <v>0</v>
      </c>
      <c r="AY1649">
        <f>IF(ISERROR(VLOOKUP(BS1649,Tables!$A$2:$B$31,2,FALSE))=TRUE,0,VLOOKUP(BS1649,Tables!$A$2:$B$31,2,FALSE))</f>
        <v>0</v>
      </c>
      <c r="AZ1649" s="12">
        <f>VLOOKUP($BR1649,Tables!$D$14:$K$24,8,FALSE)</f>
        <v>0</v>
      </c>
      <c r="BA1649" s="12">
        <f>IF(OR(BR1649="T150",BR1649="HYBT150"),W1649*Tables!$L$23,0)</f>
        <v>0</v>
      </c>
      <c r="BB1649" s="12">
        <f>IF(OR(BR1649="T200",BR1649="HYBT200"),W1649*Tables!$E$24,0)</f>
        <v>0</v>
      </c>
      <c r="BC1649" s="14">
        <f t="shared" si="340"/>
        <v>0</v>
      </c>
      <c r="BD1649" s="55" t="str">
        <f t="shared" si="352"/>
        <v/>
      </c>
      <c r="BE1649" s="55" t="str">
        <f t="shared" si="352"/>
        <v/>
      </c>
      <c r="BF1649" s="55" t="str">
        <f t="shared" si="352"/>
        <v/>
      </c>
      <c r="BG1649" s="55" t="str">
        <f t="shared" si="352"/>
        <v/>
      </c>
      <c r="BH1649" s="55" t="str">
        <f t="shared" si="352"/>
        <v/>
      </c>
      <c r="BI1649" s="55" t="str">
        <f t="shared" si="352"/>
        <v/>
      </c>
      <c r="BJ1649" s="55" t="str">
        <f t="shared" si="352"/>
        <v/>
      </c>
      <c r="BK1649" s="55" t="str">
        <f t="shared" si="352"/>
        <v/>
      </c>
      <c r="BL1649" s="55" t="str">
        <f t="shared" si="352"/>
        <v/>
      </c>
      <c r="BM1649" s="55" t="str">
        <f t="shared" si="352"/>
        <v/>
      </c>
      <c r="BN1649" s="55" t="str">
        <f t="shared" si="352"/>
        <v/>
      </c>
      <c r="BO1649" s="55" t="str">
        <f t="shared" si="352"/>
        <v/>
      </c>
      <c r="BP1649" s="55" t="str">
        <f t="shared" si="352"/>
        <v/>
      </c>
      <c r="BQ1649" s="55" t="str">
        <f t="shared" si="352"/>
        <v/>
      </c>
      <c r="BR1649" s="1" t="str">
        <f t="shared" si="341"/>
        <v>Base</v>
      </c>
      <c r="BS1649" s="1" t="str">
        <f t="shared" si="342"/>
        <v/>
      </c>
      <c r="BT1649" s="3">
        <f t="shared" si="343"/>
        <v>1</v>
      </c>
      <c r="BU1649" s="11">
        <f t="shared" si="344"/>
        <v>-0.94</v>
      </c>
      <c r="BV1649" s="11">
        <f t="shared" si="345"/>
        <v>-0.88</v>
      </c>
      <c r="BW1649" s="11">
        <f t="shared" si="346"/>
        <v>0</v>
      </c>
      <c r="BX1649" s="9">
        <f t="shared" si="347"/>
        <v>-0.94</v>
      </c>
      <c r="BY1649" s="9">
        <f t="shared" si="348"/>
        <v>-0.88</v>
      </c>
      <c r="BZ1649" s="9">
        <f t="shared" si="349"/>
        <v>2</v>
      </c>
    </row>
    <row r="1650" spans="1:78" ht="15.5" x14ac:dyDescent="0.35">
      <c r="A1650"/>
      <c r="B1650"/>
      <c r="C1650"/>
      <c r="D1650"/>
      <c r="E1650"/>
      <c r="F1650"/>
      <c r="G1650"/>
      <c r="H1650"/>
      <c r="I1650"/>
      <c r="J1650"/>
      <c r="K1650"/>
      <c r="L1650"/>
      <c r="M1650"/>
      <c r="N1650"/>
      <c r="O1650"/>
      <c r="P1650"/>
      <c r="Q1650"/>
      <c r="R1650"/>
      <c r="S1650"/>
      <c r="T1650"/>
      <c r="U1650"/>
      <c r="V1650"/>
      <c r="W1650"/>
      <c r="X1650"/>
      <c r="Y1650"/>
      <c r="Z1650"/>
      <c r="AA1650"/>
      <c r="AB1650"/>
      <c r="AC1650"/>
      <c r="AD1650"/>
      <c r="AE1650"/>
      <c r="AF1650"/>
      <c r="AG1650"/>
      <c r="AH1650"/>
      <c r="AI1650"/>
      <c r="AJ1650"/>
      <c r="AK1650"/>
      <c r="AL1650"/>
      <c r="AM1650"/>
      <c r="AN1650"/>
      <c r="AO1650"/>
      <c r="AP1650"/>
      <c r="AQ1650"/>
      <c r="AR1650"/>
      <c r="AS1650"/>
      <c r="AT1650" s="12">
        <f>VLOOKUP($BR1650,Tables!$D$14:$I$27,2,FALSE)*W1650</f>
        <v>0</v>
      </c>
      <c r="AU1650" s="12">
        <f>VLOOKUP($BR1650,Tables!$D$14:$I$24,3,FALSE)</f>
        <v>0</v>
      </c>
      <c r="AV1650" s="12">
        <f>VLOOKUP($BR1650,Tables!$D$14:$I$24,4,FALSE)*W1650</f>
        <v>0</v>
      </c>
      <c r="AW1650" s="12">
        <f>VLOOKUP($BR1650,Tables!$D$14:$I$24,5,FALSE)*W1650</f>
        <v>0</v>
      </c>
      <c r="AX1650">
        <f>IF(ISERROR(VLOOKUP(V1650,Tables!$A$2:$B$27,2,FALSE))=TRUE,0,VLOOKUP(V1650,Tables!$A$2:$B$27,2,FALSE))*VLOOKUP(BR1650,Tables!$D$14:$J$24,7,FALSE)</f>
        <v>0</v>
      </c>
      <c r="AY1650">
        <f>IF(ISERROR(VLOOKUP(BS1650,Tables!$A$2:$B$31,2,FALSE))=TRUE,0,VLOOKUP(BS1650,Tables!$A$2:$B$31,2,FALSE))</f>
        <v>0</v>
      </c>
      <c r="AZ1650" s="12">
        <f>VLOOKUP($BR1650,Tables!$D$14:$K$24,8,FALSE)</f>
        <v>0</v>
      </c>
      <c r="BA1650" s="12">
        <f>IF(OR(BR1650="T150",BR1650="HYBT150"),W1650*Tables!$L$23,0)</f>
        <v>0</v>
      </c>
      <c r="BB1650" s="12">
        <f>IF(OR(BR1650="T200",BR1650="HYBT200"),W1650*Tables!$E$24,0)</f>
        <v>0</v>
      </c>
      <c r="BC1650" s="14">
        <f t="shared" si="340"/>
        <v>0</v>
      </c>
      <c r="BD1650" s="55" t="str">
        <f t="shared" si="352"/>
        <v/>
      </c>
      <c r="BE1650" s="55" t="str">
        <f t="shared" si="352"/>
        <v/>
      </c>
      <c r="BF1650" s="55" t="str">
        <f t="shared" si="352"/>
        <v/>
      </c>
      <c r="BG1650" s="55" t="str">
        <f t="shared" si="352"/>
        <v/>
      </c>
      <c r="BH1650" s="55" t="str">
        <f t="shared" si="352"/>
        <v/>
      </c>
      <c r="BI1650" s="55" t="str">
        <f t="shared" si="352"/>
        <v/>
      </c>
      <c r="BJ1650" s="55" t="str">
        <f t="shared" si="352"/>
        <v/>
      </c>
      <c r="BK1650" s="55" t="str">
        <f t="shared" si="352"/>
        <v/>
      </c>
      <c r="BL1650" s="55" t="str">
        <f t="shared" si="352"/>
        <v/>
      </c>
      <c r="BM1650" s="55" t="str">
        <f t="shared" si="352"/>
        <v/>
      </c>
      <c r="BN1650" s="55" t="str">
        <f t="shared" si="352"/>
        <v/>
      </c>
      <c r="BO1650" s="55" t="str">
        <f t="shared" si="352"/>
        <v/>
      </c>
      <c r="BP1650" s="55" t="str">
        <f t="shared" si="352"/>
        <v/>
      </c>
      <c r="BQ1650" s="55" t="str">
        <f t="shared" si="352"/>
        <v/>
      </c>
      <c r="BR1650" s="1" t="str">
        <f t="shared" si="341"/>
        <v>Base</v>
      </c>
      <c r="BS1650" s="1" t="str">
        <f t="shared" si="342"/>
        <v/>
      </c>
      <c r="BT1650" s="3">
        <f t="shared" si="343"/>
        <v>1</v>
      </c>
      <c r="BU1650" s="11">
        <f t="shared" si="344"/>
        <v>-0.94</v>
      </c>
      <c r="BV1650" s="11">
        <f t="shared" si="345"/>
        <v>-0.88</v>
      </c>
      <c r="BW1650" s="11">
        <f t="shared" si="346"/>
        <v>0</v>
      </c>
      <c r="BX1650" s="9">
        <f t="shared" si="347"/>
        <v>-0.94</v>
      </c>
      <c r="BY1650" s="9">
        <f t="shared" si="348"/>
        <v>-0.88</v>
      </c>
      <c r="BZ1650" s="9">
        <f t="shared" si="349"/>
        <v>2</v>
      </c>
    </row>
    <row r="1651" spans="1:78" ht="15.5" x14ac:dyDescent="0.35">
      <c r="A1651"/>
      <c r="B1651"/>
      <c r="C1651"/>
      <c r="D1651"/>
      <c r="E1651"/>
      <c r="F1651"/>
      <c r="G1651"/>
      <c r="H1651"/>
      <c r="I1651"/>
      <c r="J1651"/>
      <c r="K1651"/>
      <c r="L1651"/>
      <c r="M1651"/>
      <c r="N1651"/>
      <c r="O1651"/>
      <c r="P1651"/>
      <c r="Q1651"/>
      <c r="R1651"/>
      <c r="S1651"/>
      <c r="T1651"/>
      <c r="U1651"/>
      <c r="V1651"/>
      <c r="W1651"/>
      <c r="X1651"/>
      <c r="Y1651"/>
      <c r="Z1651"/>
      <c r="AA1651"/>
      <c r="AB1651"/>
      <c r="AC1651"/>
      <c r="AD1651"/>
      <c r="AE1651"/>
      <c r="AF1651"/>
      <c r="AG1651"/>
      <c r="AH1651"/>
      <c r="AI1651"/>
      <c r="AJ1651"/>
      <c r="AK1651"/>
      <c r="AL1651"/>
      <c r="AM1651"/>
      <c r="AN1651"/>
      <c r="AO1651"/>
      <c r="AP1651"/>
      <c r="AQ1651"/>
      <c r="AR1651"/>
      <c r="AS1651"/>
      <c r="AT1651" s="12">
        <f>VLOOKUP($BR1651,Tables!$D$14:$I$27,2,FALSE)*W1651</f>
        <v>0</v>
      </c>
      <c r="AU1651" s="12">
        <f>VLOOKUP($BR1651,Tables!$D$14:$I$24,3,FALSE)</f>
        <v>0</v>
      </c>
      <c r="AV1651" s="12">
        <f>VLOOKUP($BR1651,Tables!$D$14:$I$24,4,FALSE)*W1651</f>
        <v>0</v>
      </c>
      <c r="AW1651" s="12">
        <f>VLOOKUP($BR1651,Tables!$D$14:$I$24,5,FALSE)*W1651</f>
        <v>0</v>
      </c>
      <c r="AX1651">
        <f>IF(ISERROR(VLOOKUP(V1651,Tables!$A$2:$B$27,2,FALSE))=TRUE,0,VLOOKUP(V1651,Tables!$A$2:$B$27,2,FALSE))*VLOOKUP(BR1651,Tables!$D$14:$J$24,7,FALSE)</f>
        <v>0</v>
      </c>
      <c r="AY1651">
        <f>IF(ISERROR(VLOOKUP(BS1651,Tables!$A$2:$B$31,2,FALSE))=TRUE,0,VLOOKUP(BS1651,Tables!$A$2:$B$31,2,FALSE))</f>
        <v>0</v>
      </c>
      <c r="AZ1651" s="12">
        <f>VLOOKUP($BR1651,Tables!$D$14:$K$24,8,FALSE)</f>
        <v>0</v>
      </c>
      <c r="BA1651" s="12">
        <f>IF(OR(BR1651="T150",BR1651="HYBT150"),W1651*Tables!$L$23,0)</f>
        <v>0</v>
      </c>
      <c r="BB1651" s="12">
        <f>IF(OR(BR1651="T200",BR1651="HYBT200"),W1651*Tables!$E$24,0)</f>
        <v>0</v>
      </c>
      <c r="BC1651" s="14">
        <f t="shared" si="340"/>
        <v>0</v>
      </c>
      <c r="BD1651" s="55" t="str">
        <f t="shared" si="352"/>
        <v/>
      </c>
      <c r="BE1651" s="55" t="str">
        <f t="shared" si="352"/>
        <v/>
      </c>
      <c r="BF1651" s="55" t="str">
        <f t="shared" si="352"/>
        <v/>
      </c>
      <c r="BG1651" s="55" t="str">
        <f t="shared" si="352"/>
        <v/>
      </c>
      <c r="BH1651" s="55" t="str">
        <f t="shared" si="352"/>
        <v/>
      </c>
      <c r="BI1651" s="55" t="str">
        <f t="shared" si="352"/>
        <v/>
      </c>
      <c r="BJ1651" s="55" t="str">
        <f t="shared" si="352"/>
        <v/>
      </c>
      <c r="BK1651" s="55" t="str">
        <f t="shared" si="352"/>
        <v/>
      </c>
      <c r="BL1651" s="55" t="str">
        <f t="shared" si="352"/>
        <v/>
      </c>
      <c r="BM1651" s="55" t="str">
        <f t="shared" si="352"/>
        <v/>
      </c>
      <c r="BN1651" s="55" t="str">
        <f t="shared" si="352"/>
        <v/>
      </c>
      <c r="BO1651" s="55" t="str">
        <f t="shared" si="352"/>
        <v/>
      </c>
      <c r="BP1651" s="55" t="str">
        <f t="shared" si="352"/>
        <v/>
      </c>
      <c r="BQ1651" s="55" t="str">
        <f t="shared" si="352"/>
        <v/>
      </c>
      <c r="BR1651" s="1" t="str">
        <f t="shared" si="341"/>
        <v>Base</v>
      </c>
      <c r="BS1651" s="1" t="str">
        <f t="shared" si="342"/>
        <v/>
      </c>
      <c r="BT1651" s="3">
        <f t="shared" si="343"/>
        <v>1</v>
      </c>
      <c r="BU1651" s="11">
        <f t="shared" si="344"/>
        <v>-0.94</v>
      </c>
      <c r="BV1651" s="11">
        <f t="shared" si="345"/>
        <v>-0.88</v>
      </c>
      <c r="BW1651" s="11">
        <f t="shared" si="346"/>
        <v>0</v>
      </c>
      <c r="BX1651" s="9">
        <f t="shared" si="347"/>
        <v>-0.94</v>
      </c>
      <c r="BY1651" s="9">
        <f t="shared" si="348"/>
        <v>-0.88</v>
      </c>
      <c r="BZ1651" s="9">
        <f t="shared" si="349"/>
        <v>2</v>
      </c>
    </row>
    <row r="1652" spans="1:78" ht="15.5" x14ac:dyDescent="0.35">
      <c r="A1652"/>
      <c r="B1652"/>
      <c r="C1652"/>
      <c r="D1652"/>
      <c r="E1652"/>
      <c r="F1652"/>
      <c r="G1652"/>
      <c r="H1652"/>
      <c r="I1652"/>
      <c r="J1652"/>
      <c r="K1652"/>
      <c r="L1652"/>
      <c r="M1652"/>
      <c r="N1652"/>
      <c r="O1652"/>
      <c r="P1652"/>
      <c r="Q1652"/>
      <c r="R1652"/>
      <c r="S1652"/>
      <c r="T1652"/>
      <c r="U1652"/>
      <c r="V1652"/>
      <c r="W1652"/>
      <c r="X1652"/>
      <c r="Y1652"/>
      <c r="Z1652"/>
      <c r="AA1652"/>
      <c r="AB1652"/>
      <c r="AC1652"/>
      <c r="AD1652"/>
      <c r="AE1652"/>
      <c r="AF1652"/>
      <c r="AG1652"/>
      <c r="AH1652"/>
      <c r="AI1652"/>
      <c r="AJ1652"/>
      <c r="AK1652"/>
      <c r="AL1652"/>
      <c r="AM1652"/>
      <c r="AN1652"/>
      <c r="AO1652"/>
      <c r="AP1652"/>
      <c r="AQ1652"/>
      <c r="AR1652"/>
      <c r="AS1652"/>
      <c r="AT1652" s="12">
        <f>VLOOKUP($BR1652,Tables!$D$14:$I$27,2,FALSE)*W1652</f>
        <v>0</v>
      </c>
      <c r="AU1652" s="12">
        <f>VLOOKUP($BR1652,Tables!$D$14:$I$24,3,FALSE)</f>
        <v>0</v>
      </c>
      <c r="AV1652" s="12">
        <f>VLOOKUP($BR1652,Tables!$D$14:$I$24,4,FALSE)*W1652</f>
        <v>0</v>
      </c>
      <c r="AW1652" s="12">
        <f>VLOOKUP($BR1652,Tables!$D$14:$I$24,5,FALSE)*W1652</f>
        <v>0</v>
      </c>
      <c r="AX1652">
        <f>IF(ISERROR(VLOOKUP(V1652,Tables!$A$2:$B$27,2,FALSE))=TRUE,0,VLOOKUP(V1652,Tables!$A$2:$B$27,2,FALSE))*VLOOKUP(BR1652,Tables!$D$14:$J$24,7,FALSE)</f>
        <v>0</v>
      </c>
      <c r="AY1652">
        <f>IF(ISERROR(VLOOKUP(BS1652,Tables!$A$2:$B$31,2,FALSE))=TRUE,0,VLOOKUP(BS1652,Tables!$A$2:$B$31,2,FALSE))</f>
        <v>0</v>
      </c>
      <c r="AZ1652" s="12">
        <f>VLOOKUP($BR1652,Tables!$D$14:$K$24,8,FALSE)</f>
        <v>0</v>
      </c>
      <c r="BA1652" s="12">
        <f>IF(OR(BR1652="T150",BR1652="HYBT150"),W1652*Tables!$L$23,0)</f>
        <v>0</v>
      </c>
      <c r="BB1652" s="12">
        <f>IF(OR(BR1652="T200",BR1652="HYBT200"),W1652*Tables!$E$24,0)</f>
        <v>0</v>
      </c>
      <c r="BC1652" s="14">
        <f t="shared" si="340"/>
        <v>0</v>
      </c>
      <c r="BD1652" s="55" t="str">
        <f t="shared" si="352"/>
        <v/>
      </c>
      <c r="BE1652" s="55" t="str">
        <f t="shared" si="352"/>
        <v/>
      </c>
      <c r="BF1652" s="55" t="str">
        <f t="shared" si="352"/>
        <v/>
      </c>
      <c r="BG1652" s="55" t="str">
        <f t="shared" si="352"/>
        <v/>
      </c>
      <c r="BH1652" s="55" t="str">
        <f t="shared" ref="BD1652:BQ1670" si="353">IF(ISERROR(SEARCHB(" "&amp;BH$1&amp;" "," "&amp;$L1652&amp;" "))=TRUE,"",BH$1)</f>
        <v/>
      </c>
      <c r="BI1652" s="55" t="str">
        <f t="shared" si="353"/>
        <v/>
      </c>
      <c r="BJ1652" s="55" t="str">
        <f t="shared" si="353"/>
        <v/>
      </c>
      <c r="BK1652" s="55" t="str">
        <f t="shared" si="353"/>
        <v/>
      </c>
      <c r="BL1652" s="55" t="str">
        <f t="shared" si="353"/>
        <v/>
      </c>
      <c r="BM1652" s="55" t="str">
        <f t="shared" si="353"/>
        <v/>
      </c>
      <c r="BN1652" s="55" t="str">
        <f t="shared" si="353"/>
        <v/>
      </c>
      <c r="BO1652" s="55" t="str">
        <f t="shared" si="353"/>
        <v/>
      </c>
      <c r="BP1652" s="55" t="str">
        <f t="shared" si="353"/>
        <v/>
      </c>
      <c r="BQ1652" s="55" t="str">
        <f t="shared" si="353"/>
        <v/>
      </c>
      <c r="BR1652" s="1" t="str">
        <f t="shared" si="341"/>
        <v>Base</v>
      </c>
      <c r="BS1652" s="1" t="str">
        <f t="shared" si="342"/>
        <v/>
      </c>
      <c r="BT1652" s="3">
        <f t="shared" si="343"/>
        <v>1</v>
      </c>
      <c r="BU1652" s="11">
        <f t="shared" si="344"/>
        <v>-0.94</v>
      </c>
      <c r="BV1652" s="11">
        <f t="shared" si="345"/>
        <v>-0.88</v>
      </c>
      <c r="BW1652" s="11">
        <f t="shared" si="346"/>
        <v>0</v>
      </c>
      <c r="BX1652" s="9">
        <f t="shared" si="347"/>
        <v>-0.94</v>
      </c>
      <c r="BY1652" s="9">
        <f t="shared" si="348"/>
        <v>-0.88</v>
      </c>
      <c r="BZ1652" s="9">
        <f t="shared" si="349"/>
        <v>2</v>
      </c>
    </row>
    <row r="1653" spans="1:78" ht="15.5" x14ac:dyDescent="0.35">
      <c r="A1653"/>
      <c r="B1653"/>
      <c r="C1653"/>
      <c r="D1653"/>
      <c r="E1653"/>
      <c r="F1653"/>
      <c r="G1653"/>
      <c r="H1653"/>
      <c r="I1653"/>
      <c r="J1653"/>
      <c r="K1653"/>
      <c r="L1653"/>
      <c r="M1653"/>
      <c r="N1653"/>
      <c r="O1653"/>
      <c r="P1653"/>
      <c r="Q1653"/>
      <c r="R1653"/>
      <c r="S1653"/>
      <c r="T1653"/>
      <c r="U1653"/>
      <c r="V1653"/>
      <c r="W1653"/>
      <c r="X1653"/>
      <c r="Y1653"/>
      <c r="Z1653"/>
      <c r="AA1653"/>
      <c r="AB1653"/>
      <c r="AC1653"/>
      <c r="AD1653"/>
      <c r="AE1653"/>
      <c r="AF1653"/>
      <c r="AG1653"/>
      <c r="AH1653"/>
      <c r="AI1653"/>
      <c r="AJ1653"/>
      <c r="AK1653"/>
      <c r="AL1653"/>
      <c r="AM1653"/>
      <c r="AN1653"/>
      <c r="AO1653"/>
      <c r="AP1653"/>
      <c r="AQ1653"/>
      <c r="AR1653"/>
      <c r="AS1653"/>
      <c r="AT1653" s="12">
        <f>VLOOKUP($BR1653,Tables!$D$14:$I$27,2,FALSE)*W1653</f>
        <v>0</v>
      </c>
      <c r="AU1653" s="12">
        <f>VLOOKUP($BR1653,Tables!$D$14:$I$24,3,FALSE)</f>
        <v>0</v>
      </c>
      <c r="AV1653" s="12">
        <f>VLOOKUP($BR1653,Tables!$D$14:$I$24,4,FALSE)*W1653</f>
        <v>0</v>
      </c>
      <c r="AW1653" s="12">
        <f>VLOOKUP($BR1653,Tables!$D$14:$I$24,5,FALSE)*W1653</f>
        <v>0</v>
      </c>
      <c r="AX1653">
        <f>IF(ISERROR(VLOOKUP(V1653,Tables!$A$2:$B$27,2,FALSE))=TRUE,0,VLOOKUP(V1653,Tables!$A$2:$B$27,2,FALSE))*VLOOKUP(BR1653,Tables!$D$14:$J$24,7,FALSE)</f>
        <v>0</v>
      </c>
      <c r="AY1653">
        <f>IF(ISERROR(VLOOKUP(BS1653,Tables!$A$2:$B$31,2,FALSE))=TRUE,0,VLOOKUP(BS1653,Tables!$A$2:$B$31,2,FALSE))</f>
        <v>0</v>
      </c>
      <c r="AZ1653" s="12">
        <f>VLOOKUP($BR1653,Tables!$D$14:$K$24,8,FALSE)</f>
        <v>0</v>
      </c>
      <c r="BA1653" s="12">
        <f>IF(OR(BR1653="T150",BR1653="HYBT150"),W1653*Tables!$L$23,0)</f>
        <v>0</v>
      </c>
      <c r="BB1653" s="12">
        <f>IF(OR(BR1653="T200",BR1653="HYBT200"),W1653*Tables!$E$24,0)</f>
        <v>0</v>
      </c>
      <c r="BC1653" s="14">
        <f t="shared" si="340"/>
        <v>0</v>
      </c>
      <c r="BD1653" s="55" t="str">
        <f t="shared" si="353"/>
        <v/>
      </c>
      <c r="BE1653" s="55" t="str">
        <f t="shared" si="353"/>
        <v/>
      </c>
      <c r="BF1653" s="55" t="str">
        <f t="shared" si="353"/>
        <v/>
      </c>
      <c r="BG1653" s="55" t="str">
        <f t="shared" si="353"/>
        <v/>
      </c>
      <c r="BH1653" s="55" t="str">
        <f t="shared" si="353"/>
        <v/>
      </c>
      <c r="BI1653" s="55" t="str">
        <f t="shared" si="353"/>
        <v/>
      </c>
      <c r="BJ1653" s="55" t="str">
        <f t="shared" si="353"/>
        <v/>
      </c>
      <c r="BK1653" s="55" t="str">
        <f t="shared" si="353"/>
        <v/>
      </c>
      <c r="BL1653" s="55" t="str">
        <f t="shared" si="353"/>
        <v/>
      </c>
      <c r="BM1653" s="55" t="str">
        <f t="shared" si="353"/>
        <v/>
      </c>
      <c r="BN1653" s="55" t="str">
        <f t="shared" si="353"/>
        <v/>
      </c>
      <c r="BO1653" s="55" t="str">
        <f t="shared" si="353"/>
        <v/>
      </c>
      <c r="BP1653" s="55" t="str">
        <f t="shared" si="353"/>
        <v/>
      </c>
      <c r="BQ1653" s="55" t="str">
        <f t="shared" si="353"/>
        <v/>
      </c>
      <c r="BR1653" s="1" t="str">
        <f t="shared" si="341"/>
        <v>Base</v>
      </c>
      <c r="BS1653" s="1" t="str">
        <f t="shared" si="342"/>
        <v/>
      </c>
      <c r="BT1653" s="3">
        <f t="shared" si="343"/>
        <v>1</v>
      </c>
      <c r="BU1653" s="11">
        <f t="shared" si="344"/>
        <v>-0.94</v>
      </c>
      <c r="BV1653" s="11">
        <f t="shared" si="345"/>
        <v>-0.88</v>
      </c>
      <c r="BW1653" s="11">
        <f t="shared" si="346"/>
        <v>0</v>
      </c>
      <c r="BX1653" s="9">
        <f t="shared" si="347"/>
        <v>-0.94</v>
      </c>
      <c r="BY1653" s="9">
        <f t="shared" si="348"/>
        <v>-0.88</v>
      </c>
      <c r="BZ1653" s="9">
        <f t="shared" si="349"/>
        <v>2</v>
      </c>
    </row>
    <row r="1654" spans="1:78" ht="15.5" x14ac:dyDescent="0.35">
      <c r="A1654"/>
      <c r="B1654"/>
      <c r="C1654"/>
      <c r="D1654"/>
      <c r="E1654"/>
      <c r="F1654"/>
      <c r="G1654"/>
      <c r="H1654"/>
      <c r="I1654"/>
      <c r="J1654"/>
      <c r="K1654"/>
      <c r="L1654"/>
      <c r="M1654"/>
      <c r="N1654"/>
      <c r="O1654"/>
      <c r="P1654"/>
      <c r="Q1654"/>
      <c r="R1654"/>
      <c r="S1654"/>
      <c r="T1654"/>
      <c r="U1654"/>
      <c r="V1654"/>
      <c r="W1654"/>
      <c r="X1654"/>
      <c r="Y1654"/>
      <c r="Z1654"/>
      <c r="AA1654"/>
      <c r="AB1654"/>
      <c r="AC1654"/>
      <c r="AD1654"/>
      <c r="AE1654"/>
      <c r="AF1654"/>
      <c r="AG1654"/>
      <c r="AH1654"/>
      <c r="AI1654"/>
      <c r="AJ1654"/>
      <c r="AK1654"/>
      <c r="AL1654"/>
      <c r="AM1654"/>
      <c r="AN1654"/>
      <c r="AO1654"/>
      <c r="AP1654"/>
      <c r="AQ1654"/>
      <c r="AR1654"/>
      <c r="AS1654"/>
      <c r="AT1654" s="12">
        <f>VLOOKUP($BR1654,Tables!$D$14:$I$27,2,FALSE)*W1654</f>
        <v>0</v>
      </c>
      <c r="AU1654" s="12">
        <f>VLOOKUP($BR1654,Tables!$D$14:$I$24,3,FALSE)</f>
        <v>0</v>
      </c>
      <c r="AV1654" s="12">
        <f>VLOOKUP($BR1654,Tables!$D$14:$I$24,4,FALSE)*W1654</f>
        <v>0</v>
      </c>
      <c r="AW1654" s="12">
        <f>VLOOKUP($BR1654,Tables!$D$14:$I$24,5,FALSE)*W1654</f>
        <v>0</v>
      </c>
      <c r="AX1654">
        <f>IF(ISERROR(VLOOKUP(V1654,Tables!$A$2:$B$27,2,FALSE))=TRUE,0,VLOOKUP(V1654,Tables!$A$2:$B$27,2,FALSE))*VLOOKUP(BR1654,Tables!$D$14:$J$24,7,FALSE)</f>
        <v>0</v>
      </c>
      <c r="AY1654">
        <f>IF(ISERROR(VLOOKUP(BS1654,Tables!$A$2:$B$31,2,FALSE))=TRUE,0,VLOOKUP(BS1654,Tables!$A$2:$B$31,2,FALSE))</f>
        <v>0</v>
      </c>
      <c r="AZ1654" s="12">
        <f>VLOOKUP($BR1654,Tables!$D$14:$K$24,8,FALSE)</f>
        <v>0</v>
      </c>
      <c r="BA1654" s="12">
        <f>IF(OR(BR1654="T150",BR1654="HYBT150"),W1654*Tables!$L$23,0)</f>
        <v>0</v>
      </c>
      <c r="BB1654" s="12">
        <f>IF(OR(BR1654="T200",BR1654="HYBT200"),W1654*Tables!$E$24,0)</f>
        <v>0</v>
      </c>
      <c r="BC1654" s="14">
        <f t="shared" si="340"/>
        <v>0</v>
      </c>
      <c r="BD1654" s="55" t="str">
        <f t="shared" si="353"/>
        <v/>
      </c>
      <c r="BE1654" s="55" t="str">
        <f t="shared" si="353"/>
        <v/>
      </c>
      <c r="BF1654" s="55" t="str">
        <f t="shared" si="353"/>
        <v/>
      </c>
      <c r="BG1654" s="55" t="str">
        <f t="shared" si="353"/>
        <v/>
      </c>
      <c r="BH1654" s="55" t="str">
        <f t="shared" si="353"/>
        <v/>
      </c>
      <c r="BI1654" s="55" t="str">
        <f t="shared" si="353"/>
        <v/>
      </c>
      <c r="BJ1654" s="55" t="str">
        <f t="shared" si="353"/>
        <v/>
      </c>
      <c r="BK1654" s="55" t="str">
        <f t="shared" si="353"/>
        <v/>
      </c>
      <c r="BL1654" s="55" t="str">
        <f t="shared" si="353"/>
        <v/>
      </c>
      <c r="BM1654" s="55" t="str">
        <f t="shared" si="353"/>
        <v/>
      </c>
      <c r="BN1654" s="55" t="str">
        <f t="shared" si="353"/>
        <v/>
      </c>
      <c r="BO1654" s="55" t="str">
        <f t="shared" si="353"/>
        <v/>
      </c>
      <c r="BP1654" s="55" t="str">
        <f t="shared" si="353"/>
        <v/>
      </c>
      <c r="BQ1654" s="55" t="str">
        <f t="shared" si="353"/>
        <v/>
      </c>
      <c r="BR1654" s="1" t="str">
        <f t="shared" si="341"/>
        <v>Base</v>
      </c>
      <c r="BS1654" s="1" t="str">
        <f t="shared" si="342"/>
        <v/>
      </c>
      <c r="BT1654" s="3">
        <f t="shared" si="343"/>
        <v>1</v>
      </c>
      <c r="BU1654" s="11">
        <f t="shared" si="344"/>
        <v>-0.94</v>
      </c>
      <c r="BV1654" s="11">
        <f t="shared" si="345"/>
        <v>-0.88</v>
      </c>
      <c r="BW1654" s="11">
        <f t="shared" si="346"/>
        <v>0</v>
      </c>
      <c r="BX1654" s="9">
        <f t="shared" si="347"/>
        <v>-0.94</v>
      </c>
      <c r="BY1654" s="9">
        <f t="shared" si="348"/>
        <v>-0.88</v>
      </c>
      <c r="BZ1654" s="9">
        <f t="shared" si="349"/>
        <v>2</v>
      </c>
    </row>
    <row r="1655" spans="1:78" ht="15.5" x14ac:dyDescent="0.35">
      <c r="A1655"/>
      <c r="B1655"/>
      <c r="C1655"/>
      <c r="D1655"/>
      <c r="E1655"/>
      <c r="F1655"/>
      <c r="G1655"/>
      <c r="H1655"/>
      <c r="I1655"/>
      <c r="J1655"/>
      <c r="K1655"/>
      <c r="L1655"/>
      <c r="M1655"/>
      <c r="N1655"/>
      <c r="O1655"/>
      <c r="P1655"/>
      <c r="Q1655"/>
      <c r="R1655"/>
      <c r="S1655"/>
      <c r="T1655"/>
      <c r="U1655"/>
      <c r="V1655"/>
      <c r="W1655"/>
      <c r="X1655"/>
      <c r="Y1655"/>
      <c r="Z1655"/>
      <c r="AA1655"/>
      <c r="AB1655"/>
      <c r="AC1655"/>
      <c r="AD1655"/>
      <c r="AE1655"/>
      <c r="AF1655"/>
      <c r="AG1655"/>
      <c r="AH1655"/>
      <c r="AI1655"/>
      <c r="AJ1655"/>
      <c r="AK1655"/>
      <c r="AL1655"/>
      <c r="AM1655"/>
      <c r="AN1655"/>
      <c r="AO1655"/>
      <c r="AP1655"/>
      <c r="AQ1655"/>
      <c r="AR1655"/>
      <c r="AS1655"/>
      <c r="AT1655" s="12">
        <f>VLOOKUP($BR1655,Tables!$D$14:$I$27,2,FALSE)*W1655</f>
        <v>0</v>
      </c>
      <c r="AU1655" s="12">
        <f>VLOOKUP($BR1655,Tables!$D$14:$I$24,3,FALSE)</f>
        <v>0</v>
      </c>
      <c r="AV1655" s="12">
        <f>VLOOKUP($BR1655,Tables!$D$14:$I$24,4,FALSE)*W1655</f>
        <v>0</v>
      </c>
      <c r="AW1655" s="12">
        <f>VLOOKUP($BR1655,Tables!$D$14:$I$24,5,FALSE)*W1655</f>
        <v>0</v>
      </c>
      <c r="AX1655">
        <f>IF(ISERROR(VLOOKUP(V1655,Tables!$A$2:$B$27,2,FALSE))=TRUE,0,VLOOKUP(V1655,Tables!$A$2:$B$27,2,FALSE))*VLOOKUP(BR1655,Tables!$D$14:$J$24,7,FALSE)</f>
        <v>0</v>
      </c>
      <c r="AY1655">
        <f>IF(ISERROR(VLOOKUP(BS1655,Tables!$A$2:$B$31,2,FALSE))=TRUE,0,VLOOKUP(BS1655,Tables!$A$2:$B$31,2,FALSE))</f>
        <v>0</v>
      </c>
      <c r="AZ1655" s="12">
        <f>VLOOKUP($BR1655,Tables!$D$14:$K$24,8,FALSE)</f>
        <v>0</v>
      </c>
      <c r="BA1655" s="12">
        <f>IF(OR(BR1655="T150",BR1655="HYBT150"),W1655*Tables!$L$23,0)</f>
        <v>0</v>
      </c>
      <c r="BB1655" s="12">
        <f>IF(OR(BR1655="T200",BR1655="HYBT200"),W1655*Tables!$E$24,0)</f>
        <v>0</v>
      </c>
      <c r="BC1655" s="14">
        <f t="shared" si="340"/>
        <v>0</v>
      </c>
      <c r="BD1655" s="55" t="str">
        <f t="shared" si="353"/>
        <v/>
      </c>
      <c r="BE1655" s="55" t="str">
        <f t="shared" si="353"/>
        <v/>
      </c>
      <c r="BF1655" s="55" t="str">
        <f t="shared" si="353"/>
        <v/>
      </c>
      <c r="BG1655" s="55" t="str">
        <f t="shared" si="353"/>
        <v/>
      </c>
      <c r="BH1655" s="55" t="str">
        <f t="shared" si="353"/>
        <v/>
      </c>
      <c r="BI1655" s="55" t="str">
        <f t="shared" si="353"/>
        <v/>
      </c>
      <c r="BJ1655" s="55" t="str">
        <f t="shared" si="353"/>
        <v/>
      </c>
      <c r="BK1655" s="55" t="str">
        <f t="shared" si="353"/>
        <v/>
      </c>
      <c r="BL1655" s="55" t="str">
        <f t="shared" si="353"/>
        <v/>
      </c>
      <c r="BM1655" s="55" t="str">
        <f t="shared" si="353"/>
        <v/>
      </c>
      <c r="BN1655" s="55" t="str">
        <f t="shared" si="353"/>
        <v/>
      </c>
      <c r="BO1655" s="55" t="str">
        <f t="shared" si="353"/>
        <v/>
      </c>
      <c r="BP1655" s="55" t="str">
        <f t="shared" si="353"/>
        <v/>
      </c>
      <c r="BQ1655" s="55" t="str">
        <f t="shared" si="353"/>
        <v/>
      </c>
      <c r="BR1655" s="1" t="str">
        <f t="shared" si="341"/>
        <v>Base</v>
      </c>
      <c r="BS1655" s="1" t="str">
        <f t="shared" si="342"/>
        <v/>
      </c>
      <c r="BT1655" s="3">
        <f t="shared" si="343"/>
        <v>1</v>
      </c>
      <c r="BU1655" s="11">
        <f t="shared" si="344"/>
        <v>-0.94</v>
      </c>
      <c r="BV1655" s="11">
        <f t="shared" si="345"/>
        <v>-0.88</v>
      </c>
      <c r="BW1655" s="11">
        <f t="shared" si="346"/>
        <v>0</v>
      </c>
      <c r="BX1655" s="9">
        <f t="shared" si="347"/>
        <v>-0.94</v>
      </c>
      <c r="BY1655" s="9">
        <f t="shared" si="348"/>
        <v>-0.88</v>
      </c>
      <c r="BZ1655" s="9">
        <f t="shared" si="349"/>
        <v>2</v>
      </c>
    </row>
    <row r="1656" spans="1:78" ht="15.5" x14ac:dyDescent="0.35">
      <c r="A1656"/>
      <c r="B1656"/>
      <c r="C1656"/>
      <c r="D1656"/>
      <c r="E1656"/>
      <c r="F1656"/>
      <c r="G1656"/>
      <c r="H1656"/>
      <c r="I1656"/>
      <c r="J1656"/>
      <c r="K1656"/>
      <c r="L1656"/>
      <c r="M1656"/>
      <c r="N1656"/>
      <c r="O1656"/>
      <c r="P1656"/>
      <c r="Q1656"/>
      <c r="R1656"/>
      <c r="S1656"/>
      <c r="T1656"/>
      <c r="U1656"/>
      <c r="V1656"/>
      <c r="W1656"/>
      <c r="X1656"/>
      <c r="Y1656"/>
      <c r="Z1656"/>
      <c r="AA1656"/>
      <c r="AB1656"/>
      <c r="AC1656"/>
      <c r="AD1656"/>
      <c r="AE1656"/>
      <c r="AF1656"/>
      <c r="AG1656"/>
      <c r="AH1656"/>
      <c r="AI1656"/>
      <c r="AJ1656"/>
      <c r="AK1656"/>
      <c r="AL1656"/>
      <c r="AM1656"/>
      <c r="AN1656"/>
      <c r="AO1656"/>
      <c r="AP1656"/>
      <c r="AQ1656"/>
      <c r="AR1656"/>
      <c r="AS1656"/>
      <c r="AT1656" s="12">
        <f>VLOOKUP($BR1656,Tables!$D$14:$I$27,2,FALSE)*W1656</f>
        <v>0</v>
      </c>
      <c r="AU1656" s="12">
        <f>VLOOKUP($BR1656,Tables!$D$14:$I$24,3,FALSE)</f>
        <v>0</v>
      </c>
      <c r="AV1656" s="12">
        <f>VLOOKUP($BR1656,Tables!$D$14:$I$24,4,FALSE)*W1656</f>
        <v>0</v>
      </c>
      <c r="AW1656" s="12">
        <f>VLOOKUP($BR1656,Tables!$D$14:$I$24,5,FALSE)*W1656</f>
        <v>0</v>
      </c>
      <c r="AX1656">
        <f>IF(ISERROR(VLOOKUP(V1656,Tables!$A$2:$B$27,2,FALSE))=TRUE,0,VLOOKUP(V1656,Tables!$A$2:$B$27,2,FALSE))*VLOOKUP(BR1656,Tables!$D$14:$J$24,7,FALSE)</f>
        <v>0</v>
      </c>
      <c r="AY1656">
        <f>IF(ISERROR(VLOOKUP(BS1656,Tables!$A$2:$B$31,2,FALSE))=TRUE,0,VLOOKUP(BS1656,Tables!$A$2:$B$31,2,FALSE))</f>
        <v>0</v>
      </c>
      <c r="AZ1656" s="12">
        <f>VLOOKUP($BR1656,Tables!$D$14:$K$24,8,FALSE)</f>
        <v>0</v>
      </c>
      <c r="BA1656" s="12">
        <f>IF(OR(BR1656="T150",BR1656="HYBT150"),W1656*Tables!$L$23,0)</f>
        <v>0</v>
      </c>
      <c r="BB1656" s="12">
        <f>IF(OR(BR1656="T200",BR1656="HYBT200"),W1656*Tables!$E$24,0)</f>
        <v>0</v>
      </c>
      <c r="BC1656" s="14">
        <f t="shared" si="340"/>
        <v>0</v>
      </c>
      <c r="BD1656" s="55" t="str">
        <f t="shared" si="353"/>
        <v/>
      </c>
      <c r="BE1656" s="55" t="str">
        <f t="shared" si="353"/>
        <v/>
      </c>
      <c r="BF1656" s="55" t="str">
        <f t="shared" si="353"/>
        <v/>
      </c>
      <c r="BG1656" s="55" t="str">
        <f t="shared" si="353"/>
        <v/>
      </c>
      <c r="BH1656" s="55" t="str">
        <f t="shared" si="353"/>
        <v/>
      </c>
      <c r="BI1656" s="55" t="str">
        <f t="shared" si="353"/>
        <v/>
      </c>
      <c r="BJ1656" s="55" t="str">
        <f t="shared" si="353"/>
        <v/>
      </c>
      <c r="BK1656" s="55" t="str">
        <f t="shared" si="353"/>
        <v/>
      </c>
      <c r="BL1656" s="55" t="str">
        <f t="shared" si="353"/>
        <v/>
      </c>
      <c r="BM1656" s="55" t="str">
        <f t="shared" si="353"/>
        <v/>
      </c>
      <c r="BN1656" s="55" t="str">
        <f t="shared" si="353"/>
        <v/>
      </c>
      <c r="BO1656" s="55" t="str">
        <f t="shared" si="353"/>
        <v/>
      </c>
      <c r="BP1656" s="55" t="str">
        <f t="shared" si="353"/>
        <v/>
      </c>
      <c r="BQ1656" s="55" t="str">
        <f t="shared" si="353"/>
        <v/>
      </c>
      <c r="BR1656" s="1" t="str">
        <f t="shared" si="341"/>
        <v>Base</v>
      </c>
      <c r="BS1656" s="1" t="str">
        <f t="shared" si="342"/>
        <v/>
      </c>
      <c r="BT1656" s="3">
        <f t="shared" si="343"/>
        <v>1</v>
      </c>
      <c r="BU1656" s="11">
        <f t="shared" si="344"/>
        <v>-0.94</v>
      </c>
      <c r="BV1656" s="11">
        <f t="shared" si="345"/>
        <v>-0.88</v>
      </c>
      <c r="BW1656" s="11">
        <f t="shared" si="346"/>
        <v>0</v>
      </c>
      <c r="BX1656" s="9">
        <f t="shared" si="347"/>
        <v>-0.94</v>
      </c>
      <c r="BY1656" s="9">
        <f t="shared" si="348"/>
        <v>-0.88</v>
      </c>
      <c r="BZ1656" s="9">
        <f t="shared" si="349"/>
        <v>2</v>
      </c>
    </row>
    <row r="1657" spans="1:78" ht="15.5" x14ac:dyDescent="0.35">
      <c r="A1657"/>
      <c r="B1657"/>
      <c r="C1657"/>
      <c r="D1657"/>
      <c r="E1657"/>
      <c r="F1657"/>
      <c r="G1657"/>
      <c r="H1657"/>
      <c r="I1657"/>
      <c r="J1657"/>
      <c r="K1657"/>
      <c r="L1657"/>
      <c r="M1657"/>
      <c r="N1657"/>
      <c r="O1657"/>
      <c r="P1657"/>
      <c r="Q1657"/>
      <c r="R1657"/>
      <c r="S1657"/>
      <c r="T1657"/>
      <c r="U1657"/>
      <c r="V1657"/>
      <c r="W1657"/>
      <c r="X1657"/>
      <c r="Y1657"/>
      <c r="Z1657"/>
      <c r="AA1657"/>
      <c r="AB1657"/>
      <c r="AC1657"/>
      <c r="AD1657"/>
      <c r="AE1657"/>
      <c r="AF1657"/>
      <c r="AG1657"/>
      <c r="AH1657"/>
      <c r="AI1657"/>
      <c r="AJ1657"/>
      <c r="AK1657"/>
      <c r="AL1657"/>
      <c r="AM1657"/>
      <c r="AN1657"/>
      <c r="AO1657"/>
      <c r="AP1657"/>
      <c r="AQ1657"/>
      <c r="AR1657"/>
      <c r="AS1657"/>
      <c r="AT1657" s="12">
        <f>VLOOKUP($BR1657,Tables!$D$14:$I$27,2,FALSE)*W1657</f>
        <v>0</v>
      </c>
      <c r="AU1657" s="12">
        <f>VLOOKUP($BR1657,Tables!$D$14:$I$24,3,FALSE)</f>
        <v>0</v>
      </c>
      <c r="AV1657" s="12">
        <f>VLOOKUP($BR1657,Tables!$D$14:$I$24,4,FALSE)*W1657</f>
        <v>0</v>
      </c>
      <c r="AW1657" s="12">
        <f>VLOOKUP($BR1657,Tables!$D$14:$I$24,5,FALSE)*W1657</f>
        <v>0</v>
      </c>
      <c r="AX1657">
        <f>IF(ISERROR(VLOOKUP(V1657,Tables!$A$2:$B$27,2,FALSE))=TRUE,0,VLOOKUP(V1657,Tables!$A$2:$B$27,2,FALSE))*VLOOKUP(BR1657,Tables!$D$14:$J$24,7,FALSE)</f>
        <v>0</v>
      </c>
      <c r="AY1657">
        <f>IF(ISERROR(VLOOKUP(BS1657,Tables!$A$2:$B$31,2,FALSE))=TRUE,0,VLOOKUP(BS1657,Tables!$A$2:$B$31,2,FALSE))</f>
        <v>0</v>
      </c>
      <c r="AZ1657" s="12">
        <f>VLOOKUP($BR1657,Tables!$D$14:$K$24,8,FALSE)</f>
        <v>0</v>
      </c>
      <c r="BA1657" s="12">
        <f>IF(OR(BR1657="T150",BR1657="HYBT150"),W1657*Tables!$L$23,0)</f>
        <v>0</v>
      </c>
      <c r="BB1657" s="12">
        <f>IF(OR(BR1657="T200",BR1657="HYBT200"),W1657*Tables!$E$24,0)</f>
        <v>0</v>
      </c>
      <c r="BC1657" s="14">
        <f t="shared" ref="BC1657:BC1720" si="354">SUM(AT1657:BB1657)</f>
        <v>0</v>
      </c>
      <c r="BD1657" s="55" t="str">
        <f t="shared" si="353"/>
        <v/>
      </c>
      <c r="BE1657" s="55" t="str">
        <f t="shared" si="353"/>
        <v/>
      </c>
      <c r="BF1657" s="55" t="str">
        <f t="shared" si="353"/>
        <v/>
      </c>
      <c r="BG1657" s="55" t="str">
        <f t="shared" si="353"/>
        <v/>
      </c>
      <c r="BH1657" s="55" t="str">
        <f t="shared" si="353"/>
        <v/>
      </c>
      <c r="BI1657" s="55" t="str">
        <f t="shared" si="353"/>
        <v/>
      </c>
      <c r="BJ1657" s="55" t="str">
        <f t="shared" si="353"/>
        <v/>
      </c>
      <c r="BK1657" s="55" t="str">
        <f t="shared" si="353"/>
        <v/>
      </c>
      <c r="BL1657" s="55" t="str">
        <f t="shared" si="353"/>
        <v/>
      </c>
      <c r="BM1657" s="55" t="str">
        <f t="shared" si="353"/>
        <v/>
      </c>
      <c r="BN1657" s="55" t="str">
        <f t="shared" si="353"/>
        <v/>
      </c>
      <c r="BO1657" s="55" t="str">
        <f t="shared" si="353"/>
        <v/>
      </c>
      <c r="BP1657" s="55" t="str">
        <f t="shared" si="353"/>
        <v/>
      </c>
      <c r="BQ1657" s="55" t="str">
        <f t="shared" si="353"/>
        <v/>
      </c>
      <c r="BR1657" s="1" t="str">
        <f t="shared" ref="BR1657:BR1720" si="355">IF(BD1657&amp;BE1657&amp;BF1657&amp;BG1657&amp;BH1657&amp;BI1657&amp;BJ1657&amp;BK1657&amp;BP1657&amp;BQ1657="","Base",BD1657&amp;BE1657&amp;BF1657&amp;BG1657&amp;BH1657&amp;BI1657&amp;BJ1657&amp;BK1657&amp;BP1657&amp;BQ1657)</f>
        <v>Base</v>
      </c>
      <c r="BS1657" s="1" t="str">
        <f t="shared" ref="BS1657:BS1720" si="356">IF(BL1657&amp;BM1657&amp;BN1657&amp;BO1657="","",BL1657&amp;BM1657&amp;BN1657&amp;BO1657)</f>
        <v/>
      </c>
      <c r="BT1657" s="3">
        <f t="shared" ref="BT1657:BT1720" si="357">J1657-I1657+1</f>
        <v>1</v>
      </c>
      <c r="BU1657" s="11">
        <f t="shared" ref="BU1657:BU1720" si="358">BT1657*0.06-1</f>
        <v>-0.94</v>
      </c>
      <c r="BV1657" s="11">
        <f t="shared" ref="BV1657:BV1720" si="359">BT1657*0.12-1</f>
        <v>-0.88</v>
      </c>
      <c r="BW1657" s="11">
        <f t="shared" ref="BW1657:BW1720" si="360">(BT1657-1)*0.84</f>
        <v>0</v>
      </c>
      <c r="BX1657" s="9">
        <f t="shared" ref="BX1657:BX1720" si="361">BU1657+I1657</f>
        <v>-0.94</v>
      </c>
      <c r="BY1657" s="9">
        <f t="shared" ref="BY1657:BY1720" si="362">BV1657+I1657</f>
        <v>-0.88</v>
      </c>
      <c r="BZ1657" s="9">
        <f t="shared" ref="BZ1657:BZ1720" si="363">IF(WEEKDAY(BW1657+I1657)=1,BW1657+I1657+1,IF(WEEKDAY(BW1657+I1657)=7,BW1657+I1657+2,BW1657+I1657))</f>
        <v>2</v>
      </c>
    </row>
    <row r="1658" spans="1:78" ht="15.5" x14ac:dyDescent="0.35">
      <c r="A1658"/>
      <c r="B1658"/>
      <c r="C1658"/>
      <c r="D1658"/>
      <c r="E1658"/>
      <c r="F1658"/>
      <c r="G1658"/>
      <c r="H1658"/>
      <c r="I1658"/>
      <c r="J1658"/>
      <c r="K1658"/>
      <c r="L1658"/>
      <c r="M1658"/>
      <c r="N1658"/>
      <c r="O1658"/>
      <c r="P1658"/>
      <c r="Q1658"/>
      <c r="R1658"/>
      <c r="S1658"/>
      <c r="T1658"/>
      <c r="U1658"/>
      <c r="V1658"/>
      <c r="W1658"/>
      <c r="X1658"/>
      <c r="Y1658"/>
      <c r="Z1658"/>
      <c r="AA1658"/>
      <c r="AB1658"/>
      <c r="AC1658"/>
      <c r="AD1658"/>
      <c r="AE1658"/>
      <c r="AF1658"/>
      <c r="AG1658"/>
      <c r="AH1658"/>
      <c r="AI1658"/>
      <c r="AJ1658"/>
      <c r="AK1658"/>
      <c r="AL1658"/>
      <c r="AM1658"/>
      <c r="AN1658"/>
      <c r="AO1658"/>
      <c r="AP1658"/>
      <c r="AQ1658"/>
      <c r="AR1658"/>
      <c r="AS1658"/>
      <c r="AT1658" s="12">
        <f>VLOOKUP($BR1658,Tables!$D$14:$I$27,2,FALSE)*W1658</f>
        <v>0</v>
      </c>
      <c r="AU1658" s="12">
        <f>VLOOKUP($BR1658,Tables!$D$14:$I$24,3,FALSE)</f>
        <v>0</v>
      </c>
      <c r="AV1658" s="12">
        <f>VLOOKUP($BR1658,Tables!$D$14:$I$24,4,FALSE)*W1658</f>
        <v>0</v>
      </c>
      <c r="AW1658" s="12">
        <f>VLOOKUP($BR1658,Tables!$D$14:$I$24,5,FALSE)*W1658</f>
        <v>0</v>
      </c>
      <c r="AX1658">
        <f>IF(ISERROR(VLOOKUP(V1658,Tables!$A$2:$B$27,2,FALSE))=TRUE,0,VLOOKUP(V1658,Tables!$A$2:$B$27,2,FALSE))*VLOOKUP(BR1658,Tables!$D$14:$J$24,7,FALSE)</f>
        <v>0</v>
      </c>
      <c r="AY1658">
        <f>IF(ISERROR(VLOOKUP(BS1658,Tables!$A$2:$B$31,2,FALSE))=TRUE,0,VLOOKUP(BS1658,Tables!$A$2:$B$31,2,FALSE))</f>
        <v>0</v>
      </c>
      <c r="AZ1658" s="12">
        <f>VLOOKUP($BR1658,Tables!$D$14:$K$24,8,FALSE)</f>
        <v>0</v>
      </c>
      <c r="BA1658" s="12">
        <f>IF(OR(BR1658="T150",BR1658="HYBT150"),W1658*Tables!$L$23,0)</f>
        <v>0</v>
      </c>
      <c r="BB1658" s="12">
        <f>IF(OR(BR1658="T200",BR1658="HYBT200"),W1658*Tables!$E$24,0)</f>
        <v>0</v>
      </c>
      <c r="BC1658" s="14">
        <f t="shared" si="354"/>
        <v>0</v>
      </c>
      <c r="BD1658" s="55" t="str">
        <f t="shared" si="353"/>
        <v/>
      </c>
      <c r="BE1658" s="55" t="str">
        <f t="shared" si="353"/>
        <v/>
      </c>
      <c r="BF1658" s="55" t="str">
        <f t="shared" si="353"/>
        <v/>
      </c>
      <c r="BG1658" s="55" t="str">
        <f t="shared" si="353"/>
        <v/>
      </c>
      <c r="BH1658" s="55" t="str">
        <f t="shared" si="353"/>
        <v/>
      </c>
      <c r="BI1658" s="55" t="str">
        <f t="shared" si="353"/>
        <v/>
      </c>
      <c r="BJ1658" s="55" t="str">
        <f t="shared" si="353"/>
        <v/>
      </c>
      <c r="BK1658" s="55" t="str">
        <f t="shared" si="353"/>
        <v/>
      </c>
      <c r="BL1658" s="55" t="str">
        <f t="shared" si="353"/>
        <v/>
      </c>
      <c r="BM1658" s="55" t="str">
        <f t="shared" si="353"/>
        <v/>
      </c>
      <c r="BN1658" s="55" t="str">
        <f t="shared" si="353"/>
        <v/>
      </c>
      <c r="BO1658" s="55" t="str">
        <f t="shared" si="353"/>
        <v/>
      </c>
      <c r="BP1658" s="55" t="str">
        <f t="shared" si="353"/>
        <v/>
      </c>
      <c r="BQ1658" s="55" t="str">
        <f t="shared" si="353"/>
        <v/>
      </c>
      <c r="BR1658" s="1" t="str">
        <f t="shared" si="355"/>
        <v>Base</v>
      </c>
      <c r="BS1658" s="1" t="str">
        <f t="shared" si="356"/>
        <v/>
      </c>
      <c r="BT1658" s="3">
        <f t="shared" si="357"/>
        <v>1</v>
      </c>
      <c r="BU1658" s="11">
        <f t="shared" si="358"/>
        <v>-0.94</v>
      </c>
      <c r="BV1658" s="11">
        <f t="shared" si="359"/>
        <v>-0.88</v>
      </c>
      <c r="BW1658" s="11">
        <f t="shared" si="360"/>
        <v>0</v>
      </c>
      <c r="BX1658" s="9">
        <f t="shared" si="361"/>
        <v>-0.94</v>
      </c>
      <c r="BY1658" s="9">
        <f t="shared" si="362"/>
        <v>-0.88</v>
      </c>
      <c r="BZ1658" s="9">
        <f t="shared" si="363"/>
        <v>2</v>
      </c>
    </row>
    <row r="1659" spans="1:78" ht="15.5" x14ac:dyDescent="0.35">
      <c r="A1659"/>
      <c r="B1659"/>
      <c r="C1659"/>
      <c r="D1659"/>
      <c r="E1659"/>
      <c r="F1659"/>
      <c r="G1659"/>
      <c r="H1659"/>
      <c r="I1659"/>
      <c r="J1659"/>
      <c r="K1659"/>
      <c r="L1659"/>
      <c r="M1659"/>
      <c r="N1659"/>
      <c r="O1659"/>
      <c r="P1659"/>
      <c r="Q1659"/>
      <c r="R1659"/>
      <c r="S1659"/>
      <c r="T1659"/>
      <c r="U1659"/>
      <c r="V1659"/>
      <c r="W1659"/>
      <c r="X1659"/>
      <c r="Y1659"/>
      <c r="Z1659"/>
      <c r="AA1659"/>
      <c r="AB1659"/>
      <c r="AC1659"/>
      <c r="AD1659"/>
      <c r="AE1659"/>
      <c r="AF1659"/>
      <c r="AG1659"/>
      <c r="AH1659"/>
      <c r="AI1659"/>
      <c r="AJ1659"/>
      <c r="AK1659"/>
      <c r="AL1659"/>
      <c r="AM1659"/>
      <c r="AN1659"/>
      <c r="AO1659"/>
      <c r="AP1659"/>
      <c r="AQ1659"/>
      <c r="AR1659"/>
      <c r="AS1659"/>
      <c r="AT1659" s="12">
        <f>VLOOKUP($BR1659,Tables!$D$14:$I$27,2,FALSE)*W1659</f>
        <v>0</v>
      </c>
      <c r="AU1659" s="12">
        <f>VLOOKUP($BR1659,Tables!$D$14:$I$24,3,FALSE)</f>
        <v>0</v>
      </c>
      <c r="AV1659" s="12">
        <f>VLOOKUP($BR1659,Tables!$D$14:$I$24,4,FALSE)*W1659</f>
        <v>0</v>
      </c>
      <c r="AW1659" s="12">
        <f>VLOOKUP($BR1659,Tables!$D$14:$I$24,5,FALSE)*W1659</f>
        <v>0</v>
      </c>
      <c r="AX1659">
        <f>IF(ISERROR(VLOOKUP(V1659,Tables!$A$2:$B$27,2,FALSE))=TRUE,0,VLOOKUP(V1659,Tables!$A$2:$B$27,2,FALSE))*VLOOKUP(BR1659,Tables!$D$14:$J$24,7,FALSE)</f>
        <v>0</v>
      </c>
      <c r="AY1659">
        <f>IF(ISERROR(VLOOKUP(BS1659,Tables!$A$2:$B$31,2,FALSE))=TRUE,0,VLOOKUP(BS1659,Tables!$A$2:$B$31,2,FALSE))</f>
        <v>0</v>
      </c>
      <c r="AZ1659" s="12">
        <f>VLOOKUP($BR1659,Tables!$D$14:$K$24,8,FALSE)</f>
        <v>0</v>
      </c>
      <c r="BA1659" s="12">
        <f>IF(OR(BR1659="T150",BR1659="HYBT150"),W1659*Tables!$L$23,0)</f>
        <v>0</v>
      </c>
      <c r="BB1659" s="12">
        <f>IF(OR(BR1659="T200",BR1659="HYBT200"),W1659*Tables!$E$24,0)</f>
        <v>0</v>
      </c>
      <c r="BC1659" s="14">
        <f t="shared" si="354"/>
        <v>0</v>
      </c>
      <c r="BD1659" s="55" t="str">
        <f t="shared" si="353"/>
        <v/>
      </c>
      <c r="BE1659" s="55" t="str">
        <f t="shared" si="353"/>
        <v/>
      </c>
      <c r="BF1659" s="55" t="str">
        <f t="shared" si="353"/>
        <v/>
      </c>
      <c r="BG1659" s="55" t="str">
        <f t="shared" si="353"/>
        <v/>
      </c>
      <c r="BH1659" s="55" t="str">
        <f t="shared" si="353"/>
        <v/>
      </c>
      <c r="BI1659" s="55" t="str">
        <f t="shared" si="353"/>
        <v/>
      </c>
      <c r="BJ1659" s="55" t="str">
        <f t="shared" si="353"/>
        <v/>
      </c>
      <c r="BK1659" s="55" t="str">
        <f t="shared" si="353"/>
        <v/>
      </c>
      <c r="BL1659" s="55" t="str">
        <f t="shared" si="353"/>
        <v/>
      </c>
      <c r="BM1659" s="55" t="str">
        <f t="shared" si="353"/>
        <v/>
      </c>
      <c r="BN1659" s="55" t="str">
        <f t="shared" si="353"/>
        <v/>
      </c>
      <c r="BO1659" s="55" t="str">
        <f t="shared" si="353"/>
        <v/>
      </c>
      <c r="BP1659" s="55" t="str">
        <f t="shared" si="353"/>
        <v/>
      </c>
      <c r="BQ1659" s="55" t="str">
        <f t="shared" si="353"/>
        <v/>
      </c>
      <c r="BR1659" s="1" t="str">
        <f t="shared" si="355"/>
        <v>Base</v>
      </c>
      <c r="BS1659" s="1" t="str">
        <f t="shared" si="356"/>
        <v/>
      </c>
      <c r="BT1659" s="3">
        <f t="shared" si="357"/>
        <v>1</v>
      </c>
      <c r="BU1659" s="11">
        <f t="shared" si="358"/>
        <v>-0.94</v>
      </c>
      <c r="BV1659" s="11">
        <f t="shared" si="359"/>
        <v>-0.88</v>
      </c>
      <c r="BW1659" s="11">
        <f t="shared" si="360"/>
        <v>0</v>
      </c>
      <c r="BX1659" s="9">
        <f t="shared" si="361"/>
        <v>-0.94</v>
      </c>
      <c r="BY1659" s="9">
        <f t="shared" si="362"/>
        <v>-0.88</v>
      </c>
      <c r="BZ1659" s="9">
        <f t="shared" si="363"/>
        <v>2</v>
      </c>
    </row>
    <row r="1660" spans="1:78" ht="15.5" x14ac:dyDescent="0.35">
      <c r="A1660"/>
      <c r="B1660"/>
      <c r="C1660"/>
      <c r="D1660"/>
      <c r="E1660"/>
      <c r="F1660"/>
      <c r="G1660"/>
      <c r="H1660"/>
      <c r="I1660"/>
      <c r="J1660"/>
      <c r="K1660"/>
      <c r="L1660"/>
      <c r="M1660"/>
      <c r="N1660"/>
      <c r="O1660"/>
      <c r="P1660"/>
      <c r="Q1660"/>
      <c r="R1660"/>
      <c r="S1660"/>
      <c r="T1660"/>
      <c r="U1660"/>
      <c r="V1660"/>
      <c r="W1660"/>
      <c r="X1660"/>
      <c r="Y1660"/>
      <c r="Z1660"/>
      <c r="AA1660"/>
      <c r="AB1660"/>
      <c r="AC1660"/>
      <c r="AD1660"/>
      <c r="AE1660"/>
      <c r="AF1660"/>
      <c r="AG1660"/>
      <c r="AH1660"/>
      <c r="AI1660"/>
      <c r="AJ1660"/>
      <c r="AK1660"/>
      <c r="AL1660"/>
      <c r="AM1660"/>
      <c r="AN1660"/>
      <c r="AO1660"/>
      <c r="AP1660"/>
      <c r="AQ1660"/>
      <c r="AR1660"/>
      <c r="AS1660"/>
      <c r="AT1660" s="12">
        <f>VLOOKUP($BR1660,Tables!$D$14:$I$27,2,FALSE)*W1660</f>
        <v>0</v>
      </c>
      <c r="AU1660" s="12">
        <f>VLOOKUP($BR1660,Tables!$D$14:$I$24,3,FALSE)</f>
        <v>0</v>
      </c>
      <c r="AV1660" s="12">
        <f>VLOOKUP($BR1660,Tables!$D$14:$I$24,4,FALSE)*W1660</f>
        <v>0</v>
      </c>
      <c r="AW1660" s="12">
        <f>VLOOKUP($BR1660,Tables!$D$14:$I$24,5,FALSE)*W1660</f>
        <v>0</v>
      </c>
      <c r="AX1660">
        <f>IF(ISERROR(VLOOKUP(V1660,Tables!$A$2:$B$27,2,FALSE))=TRUE,0,VLOOKUP(V1660,Tables!$A$2:$B$27,2,FALSE))*VLOOKUP(BR1660,Tables!$D$14:$J$24,7,FALSE)</f>
        <v>0</v>
      </c>
      <c r="AY1660">
        <f>IF(ISERROR(VLOOKUP(BS1660,Tables!$A$2:$B$31,2,FALSE))=TRUE,0,VLOOKUP(BS1660,Tables!$A$2:$B$31,2,FALSE))</f>
        <v>0</v>
      </c>
      <c r="AZ1660" s="12">
        <f>VLOOKUP($BR1660,Tables!$D$14:$K$24,8,FALSE)</f>
        <v>0</v>
      </c>
      <c r="BA1660" s="12">
        <f>IF(OR(BR1660="T150",BR1660="HYBT150"),W1660*Tables!$L$23,0)</f>
        <v>0</v>
      </c>
      <c r="BB1660" s="12">
        <f>IF(OR(BR1660="T200",BR1660="HYBT200"),W1660*Tables!$E$24,0)</f>
        <v>0</v>
      </c>
      <c r="BC1660" s="14">
        <f t="shared" si="354"/>
        <v>0</v>
      </c>
      <c r="BD1660" s="55" t="str">
        <f t="shared" si="353"/>
        <v/>
      </c>
      <c r="BE1660" s="55" t="str">
        <f t="shared" si="353"/>
        <v/>
      </c>
      <c r="BF1660" s="55" t="str">
        <f t="shared" si="353"/>
        <v/>
      </c>
      <c r="BG1660" s="55" t="str">
        <f t="shared" si="353"/>
        <v/>
      </c>
      <c r="BH1660" s="55" t="str">
        <f t="shared" si="353"/>
        <v/>
      </c>
      <c r="BI1660" s="55" t="str">
        <f t="shared" si="353"/>
        <v/>
      </c>
      <c r="BJ1660" s="55" t="str">
        <f t="shared" si="353"/>
        <v/>
      </c>
      <c r="BK1660" s="55" t="str">
        <f t="shared" si="353"/>
        <v/>
      </c>
      <c r="BL1660" s="55" t="str">
        <f t="shared" si="353"/>
        <v/>
      </c>
      <c r="BM1660" s="55" t="str">
        <f t="shared" si="353"/>
        <v/>
      </c>
      <c r="BN1660" s="55" t="str">
        <f t="shared" si="353"/>
        <v/>
      </c>
      <c r="BO1660" s="55" t="str">
        <f t="shared" si="353"/>
        <v/>
      </c>
      <c r="BP1660" s="55" t="str">
        <f t="shared" si="353"/>
        <v/>
      </c>
      <c r="BQ1660" s="55" t="str">
        <f t="shared" si="353"/>
        <v/>
      </c>
      <c r="BR1660" s="1" t="str">
        <f t="shared" si="355"/>
        <v>Base</v>
      </c>
      <c r="BS1660" s="1" t="str">
        <f t="shared" si="356"/>
        <v/>
      </c>
      <c r="BT1660" s="3">
        <f t="shared" si="357"/>
        <v>1</v>
      </c>
      <c r="BU1660" s="11">
        <f t="shared" si="358"/>
        <v>-0.94</v>
      </c>
      <c r="BV1660" s="11">
        <f t="shared" si="359"/>
        <v>-0.88</v>
      </c>
      <c r="BW1660" s="11">
        <f t="shared" si="360"/>
        <v>0</v>
      </c>
      <c r="BX1660" s="9">
        <f t="shared" si="361"/>
        <v>-0.94</v>
      </c>
      <c r="BY1660" s="9">
        <f t="shared" si="362"/>
        <v>-0.88</v>
      </c>
      <c r="BZ1660" s="9">
        <f t="shared" si="363"/>
        <v>2</v>
      </c>
    </row>
    <row r="1661" spans="1:78" ht="15.5" x14ac:dyDescent="0.35">
      <c r="A1661"/>
      <c r="B1661"/>
      <c r="C1661"/>
      <c r="D1661"/>
      <c r="E1661"/>
      <c r="F1661"/>
      <c r="G1661"/>
      <c r="H1661"/>
      <c r="I1661"/>
      <c r="J1661"/>
      <c r="K1661"/>
      <c r="L1661"/>
      <c r="M1661"/>
      <c r="N1661"/>
      <c r="O1661"/>
      <c r="P1661"/>
      <c r="Q1661"/>
      <c r="R1661"/>
      <c r="S1661"/>
      <c r="T1661"/>
      <c r="U1661"/>
      <c r="V1661"/>
      <c r="W1661"/>
      <c r="X1661"/>
      <c r="Y1661"/>
      <c r="Z1661"/>
      <c r="AA1661"/>
      <c r="AB1661"/>
      <c r="AC1661"/>
      <c r="AD1661"/>
      <c r="AE1661"/>
      <c r="AF1661"/>
      <c r="AG1661"/>
      <c r="AH1661"/>
      <c r="AI1661"/>
      <c r="AJ1661"/>
      <c r="AK1661"/>
      <c r="AL1661"/>
      <c r="AM1661"/>
      <c r="AN1661"/>
      <c r="AO1661"/>
      <c r="AP1661"/>
      <c r="AQ1661"/>
      <c r="AR1661"/>
      <c r="AS1661"/>
      <c r="AT1661" s="12">
        <f>VLOOKUP($BR1661,Tables!$D$14:$I$27,2,FALSE)*W1661</f>
        <v>0</v>
      </c>
      <c r="AU1661" s="12">
        <f>VLOOKUP($BR1661,Tables!$D$14:$I$24,3,FALSE)</f>
        <v>0</v>
      </c>
      <c r="AV1661" s="12">
        <f>VLOOKUP($BR1661,Tables!$D$14:$I$24,4,FALSE)*W1661</f>
        <v>0</v>
      </c>
      <c r="AW1661" s="12">
        <f>VLOOKUP($BR1661,Tables!$D$14:$I$24,5,FALSE)*W1661</f>
        <v>0</v>
      </c>
      <c r="AX1661">
        <f>IF(ISERROR(VLOOKUP(V1661,Tables!$A$2:$B$27,2,FALSE))=TRUE,0,VLOOKUP(V1661,Tables!$A$2:$B$27,2,FALSE))*VLOOKUP(BR1661,Tables!$D$14:$J$24,7,FALSE)</f>
        <v>0</v>
      </c>
      <c r="AY1661">
        <f>IF(ISERROR(VLOOKUP(BS1661,Tables!$A$2:$B$31,2,FALSE))=TRUE,0,VLOOKUP(BS1661,Tables!$A$2:$B$31,2,FALSE))</f>
        <v>0</v>
      </c>
      <c r="AZ1661" s="12">
        <f>VLOOKUP($BR1661,Tables!$D$14:$K$24,8,FALSE)</f>
        <v>0</v>
      </c>
      <c r="BA1661" s="12">
        <f>IF(OR(BR1661="T150",BR1661="HYBT150"),W1661*Tables!$L$23,0)</f>
        <v>0</v>
      </c>
      <c r="BB1661" s="12">
        <f>IF(OR(BR1661="T200",BR1661="HYBT200"),W1661*Tables!$E$24,0)</f>
        <v>0</v>
      </c>
      <c r="BC1661" s="14">
        <f t="shared" si="354"/>
        <v>0</v>
      </c>
      <c r="BD1661" s="55" t="str">
        <f t="shared" si="353"/>
        <v/>
      </c>
      <c r="BE1661" s="55" t="str">
        <f t="shared" si="353"/>
        <v/>
      </c>
      <c r="BF1661" s="55" t="str">
        <f t="shared" si="353"/>
        <v/>
      </c>
      <c r="BG1661" s="55" t="str">
        <f t="shared" si="353"/>
        <v/>
      </c>
      <c r="BH1661" s="55" t="str">
        <f t="shared" si="353"/>
        <v/>
      </c>
      <c r="BI1661" s="55" t="str">
        <f t="shared" si="353"/>
        <v/>
      </c>
      <c r="BJ1661" s="55" t="str">
        <f t="shared" si="353"/>
        <v/>
      </c>
      <c r="BK1661" s="55" t="str">
        <f t="shared" si="353"/>
        <v/>
      </c>
      <c r="BL1661" s="55" t="str">
        <f t="shared" si="353"/>
        <v/>
      </c>
      <c r="BM1661" s="55" t="str">
        <f t="shared" si="353"/>
        <v/>
      </c>
      <c r="BN1661" s="55" t="str">
        <f t="shared" si="353"/>
        <v/>
      </c>
      <c r="BO1661" s="55" t="str">
        <f t="shared" si="353"/>
        <v/>
      </c>
      <c r="BP1661" s="55" t="str">
        <f t="shared" si="353"/>
        <v/>
      </c>
      <c r="BQ1661" s="55" t="str">
        <f t="shared" si="353"/>
        <v/>
      </c>
      <c r="BR1661" s="1" t="str">
        <f t="shared" si="355"/>
        <v>Base</v>
      </c>
      <c r="BS1661" s="1" t="str">
        <f t="shared" si="356"/>
        <v/>
      </c>
      <c r="BT1661" s="3">
        <f t="shared" si="357"/>
        <v>1</v>
      </c>
      <c r="BU1661" s="11">
        <f t="shared" si="358"/>
        <v>-0.94</v>
      </c>
      <c r="BV1661" s="11">
        <f t="shared" si="359"/>
        <v>-0.88</v>
      </c>
      <c r="BW1661" s="11">
        <f t="shared" si="360"/>
        <v>0</v>
      </c>
      <c r="BX1661" s="9">
        <f t="shared" si="361"/>
        <v>-0.94</v>
      </c>
      <c r="BY1661" s="9">
        <f t="shared" si="362"/>
        <v>-0.88</v>
      </c>
      <c r="BZ1661" s="9">
        <f t="shared" si="363"/>
        <v>2</v>
      </c>
    </row>
    <row r="1662" spans="1:78" ht="15.5" x14ac:dyDescent="0.35">
      <c r="A1662"/>
      <c r="B1662"/>
      <c r="C1662"/>
      <c r="D1662"/>
      <c r="E1662"/>
      <c r="F1662"/>
      <c r="G1662"/>
      <c r="H1662"/>
      <c r="I1662"/>
      <c r="J1662"/>
      <c r="K1662"/>
      <c r="L1662"/>
      <c r="M1662"/>
      <c r="N1662"/>
      <c r="O1662"/>
      <c r="P1662"/>
      <c r="Q1662"/>
      <c r="R1662"/>
      <c r="S1662"/>
      <c r="T1662"/>
      <c r="U1662"/>
      <c r="V1662"/>
      <c r="W1662"/>
      <c r="X1662"/>
      <c r="Y1662"/>
      <c r="Z1662"/>
      <c r="AA1662"/>
      <c r="AB1662"/>
      <c r="AC1662"/>
      <c r="AD1662"/>
      <c r="AE1662"/>
      <c r="AF1662"/>
      <c r="AG1662"/>
      <c r="AH1662"/>
      <c r="AI1662"/>
      <c r="AJ1662"/>
      <c r="AK1662"/>
      <c r="AL1662"/>
      <c r="AM1662"/>
      <c r="AN1662"/>
      <c r="AO1662"/>
      <c r="AP1662"/>
      <c r="AQ1662"/>
      <c r="AR1662"/>
      <c r="AS1662"/>
      <c r="AT1662" s="12">
        <f>VLOOKUP($BR1662,Tables!$D$14:$I$27,2,FALSE)*W1662</f>
        <v>0</v>
      </c>
      <c r="AU1662" s="12">
        <f>VLOOKUP($BR1662,Tables!$D$14:$I$24,3,FALSE)</f>
        <v>0</v>
      </c>
      <c r="AV1662" s="12">
        <f>VLOOKUP($BR1662,Tables!$D$14:$I$24,4,FALSE)*W1662</f>
        <v>0</v>
      </c>
      <c r="AW1662" s="12">
        <f>VLOOKUP($BR1662,Tables!$D$14:$I$24,5,FALSE)*W1662</f>
        <v>0</v>
      </c>
      <c r="AX1662">
        <f>IF(ISERROR(VLOOKUP(V1662,Tables!$A$2:$B$27,2,FALSE))=TRUE,0,VLOOKUP(V1662,Tables!$A$2:$B$27,2,FALSE))*VLOOKUP(BR1662,Tables!$D$14:$J$24,7,FALSE)</f>
        <v>0</v>
      </c>
      <c r="AY1662">
        <f>IF(ISERROR(VLOOKUP(BS1662,Tables!$A$2:$B$31,2,FALSE))=TRUE,0,VLOOKUP(BS1662,Tables!$A$2:$B$31,2,FALSE))</f>
        <v>0</v>
      </c>
      <c r="AZ1662" s="12">
        <f>VLOOKUP($BR1662,Tables!$D$14:$K$24,8,FALSE)</f>
        <v>0</v>
      </c>
      <c r="BA1662" s="12">
        <f>IF(OR(BR1662="T150",BR1662="HYBT150"),W1662*Tables!$L$23,0)</f>
        <v>0</v>
      </c>
      <c r="BB1662" s="12">
        <f>IF(OR(BR1662="T200",BR1662="HYBT200"),W1662*Tables!$E$24,0)</f>
        <v>0</v>
      </c>
      <c r="BC1662" s="14">
        <f t="shared" si="354"/>
        <v>0</v>
      </c>
      <c r="BD1662" s="55" t="str">
        <f t="shared" si="353"/>
        <v/>
      </c>
      <c r="BE1662" s="55" t="str">
        <f t="shared" si="353"/>
        <v/>
      </c>
      <c r="BF1662" s="55" t="str">
        <f t="shared" si="353"/>
        <v/>
      </c>
      <c r="BG1662" s="55" t="str">
        <f t="shared" si="353"/>
        <v/>
      </c>
      <c r="BH1662" s="55" t="str">
        <f t="shared" si="353"/>
        <v/>
      </c>
      <c r="BI1662" s="55" t="str">
        <f t="shared" si="353"/>
        <v/>
      </c>
      <c r="BJ1662" s="55" t="str">
        <f t="shared" si="353"/>
        <v/>
      </c>
      <c r="BK1662" s="55" t="str">
        <f t="shared" si="353"/>
        <v/>
      </c>
      <c r="BL1662" s="55" t="str">
        <f t="shared" si="353"/>
        <v/>
      </c>
      <c r="BM1662" s="55" t="str">
        <f t="shared" si="353"/>
        <v/>
      </c>
      <c r="BN1662" s="55" t="str">
        <f t="shared" si="353"/>
        <v/>
      </c>
      <c r="BO1662" s="55" t="str">
        <f t="shared" si="353"/>
        <v/>
      </c>
      <c r="BP1662" s="55" t="str">
        <f t="shared" si="353"/>
        <v/>
      </c>
      <c r="BQ1662" s="55" t="str">
        <f t="shared" si="353"/>
        <v/>
      </c>
      <c r="BR1662" s="1" t="str">
        <f t="shared" si="355"/>
        <v>Base</v>
      </c>
      <c r="BS1662" s="1" t="str">
        <f t="shared" si="356"/>
        <v/>
      </c>
      <c r="BT1662" s="3">
        <f t="shared" si="357"/>
        <v>1</v>
      </c>
      <c r="BU1662" s="11">
        <f t="shared" si="358"/>
        <v>-0.94</v>
      </c>
      <c r="BV1662" s="11">
        <f t="shared" si="359"/>
        <v>-0.88</v>
      </c>
      <c r="BW1662" s="11">
        <f t="shared" si="360"/>
        <v>0</v>
      </c>
      <c r="BX1662" s="9">
        <f t="shared" si="361"/>
        <v>-0.94</v>
      </c>
      <c r="BY1662" s="9">
        <f t="shared" si="362"/>
        <v>-0.88</v>
      </c>
      <c r="BZ1662" s="9">
        <f t="shared" si="363"/>
        <v>2</v>
      </c>
    </row>
    <row r="1663" spans="1:78" ht="15.5" x14ac:dyDescent="0.35">
      <c r="A1663"/>
      <c r="B1663"/>
      <c r="C1663"/>
      <c r="D1663"/>
      <c r="E1663"/>
      <c r="F1663"/>
      <c r="G1663"/>
      <c r="H1663"/>
      <c r="I1663"/>
      <c r="J1663"/>
      <c r="K1663"/>
      <c r="L1663"/>
      <c r="M1663"/>
      <c r="N1663"/>
      <c r="O1663"/>
      <c r="P1663"/>
      <c r="Q1663"/>
      <c r="R1663"/>
      <c r="S1663"/>
      <c r="T1663"/>
      <c r="U1663"/>
      <c r="V1663"/>
      <c r="W1663"/>
      <c r="X1663"/>
      <c r="Y1663"/>
      <c r="Z1663"/>
      <c r="AA1663"/>
      <c r="AB1663"/>
      <c r="AC1663"/>
      <c r="AD1663"/>
      <c r="AE1663"/>
      <c r="AF1663"/>
      <c r="AG1663"/>
      <c r="AH1663"/>
      <c r="AI1663"/>
      <c r="AJ1663"/>
      <c r="AK1663"/>
      <c r="AL1663"/>
      <c r="AM1663"/>
      <c r="AN1663"/>
      <c r="AO1663"/>
      <c r="AP1663"/>
      <c r="AQ1663"/>
      <c r="AR1663"/>
      <c r="AS1663"/>
      <c r="AT1663" s="12">
        <f>VLOOKUP($BR1663,Tables!$D$14:$I$27,2,FALSE)*W1663</f>
        <v>0</v>
      </c>
      <c r="AU1663" s="12">
        <f>VLOOKUP($BR1663,Tables!$D$14:$I$24,3,FALSE)</f>
        <v>0</v>
      </c>
      <c r="AV1663" s="12">
        <f>VLOOKUP($BR1663,Tables!$D$14:$I$24,4,FALSE)*W1663</f>
        <v>0</v>
      </c>
      <c r="AW1663" s="12">
        <f>VLOOKUP($BR1663,Tables!$D$14:$I$24,5,FALSE)*W1663</f>
        <v>0</v>
      </c>
      <c r="AX1663">
        <f>IF(ISERROR(VLOOKUP(V1663,Tables!$A$2:$B$27,2,FALSE))=TRUE,0,VLOOKUP(V1663,Tables!$A$2:$B$27,2,FALSE))*VLOOKUP(BR1663,Tables!$D$14:$J$24,7,FALSE)</f>
        <v>0</v>
      </c>
      <c r="AY1663">
        <f>IF(ISERROR(VLOOKUP(BS1663,Tables!$A$2:$B$31,2,FALSE))=TRUE,0,VLOOKUP(BS1663,Tables!$A$2:$B$31,2,FALSE))</f>
        <v>0</v>
      </c>
      <c r="AZ1663" s="12">
        <f>VLOOKUP($BR1663,Tables!$D$14:$K$24,8,FALSE)</f>
        <v>0</v>
      </c>
      <c r="BA1663" s="12">
        <f>IF(OR(BR1663="T150",BR1663="HYBT150"),W1663*Tables!$L$23,0)</f>
        <v>0</v>
      </c>
      <c r="BB1663" s="12">
        <f>IF(OR(BR1663="T200",BR1663="HYBT200"),W1663*Tables!$E$24,0)</f>
        <v>0</v>
      </c>
      <c r="BC1663" s="14">
        <f t="shared" si="354"/>
        <v>0</v>
      </c>
      <c r="BD1663" s="55" t="str">
        <f t="shared" si="353"/>
        <v/>
      </c>
      <c r="BE1663" s="55" t="str">
        <f t="shared" si="353"/>
        <v/>
      </c>
      <c r="BF1663" s="55" t="str">
        <f t="shared" si="353"/>
        <v/>
      </c>
      <c r="BG1663" s="55" t="str">
        <f t="shared" si="353"/>
        <v/>
      </c>
      <c r="BH1663" s="55" t="str">
        <f t="shared" si="353"/>
        <v/>
      </c>
      <c r="BI1663" s="55" t="str">
        <f t="shared" si="353"/>
        <v/>
      </c>
      <c r="BJ1663" s="55" t="str">
        <f t="shared" si="353"/>
        <v/>
      </c>
      <c r="BK1663" s="55" t="str">
        <f t="shared" si="353"/>
        <v/>
      </c>
      <c r="BL1663" s="55" t="str">
        <f t="shared" si="353"/>
        <v/>
      </c>
      <c r="BM1663" s="55" t="str">
        <f t="shared" si="353"/>
        <v/>
      </c>
      <c r="BN1663" s="55" t="str">
        <f t="shared" si="353"/>
        <v/>
      </c>
      <c r="BO1663" s="55" t="str">
        <f t="shared" si="353"/>
        <v/>
      </c>
      <c r="BP1663" s="55" t="str">
        <f t="shared" si="353"/>
        <v/>
      </c>
      <c r="BQ1663" s="55" t="str">
        <f t="shared" si="353"/>
        <v/>
      </c>
      <c r="BR1663" s="1" t="str">
        <f t="shared" si="355"/>
        <v>Base</v>
      </c>
      <c r="BS1663" s="1" t="str">
        <f t="shared" si="356"/>
        <v/>
      </c>
      <c r="BT1663" s="3">
        <f t="shared" si="357"/>
        <v>1</v>
      </c>
      <c r="BU1663" s="11">
        <f t="shared" si="358"/>
        <v>-0.94</v>
      </c>
      <c r="BV1663" s="11">
        <f t="shared" si="359"/>
        <v>-0.88</v>
      </c>
      <c r="BW1663" s="11">
        <f t="shared" si="360"/>
        <v>0</v>
      </c>
      <c r="BX1663" s="9">
        <f t="shared" si="361"/>
        <v>-0.94</v>
      </c>
      <c r="BY1663" s="9">
        <f t="shared" si="362"/>
        <v>-0.88</v>
      </c>
      <c r="BZ1663" s="9">
        <f t="shared" si="363"/>
        <v>2</v>
      </c>
    </row>
    <row r="1664" spans="1:78" ht="15.5" x14ac:dyDescent="0.35">
      <c r="A1664"/>
      <c r="B1664"/>
      <c r="C1664"/>
      <c r="D1664"/>
      <c r="E1664"/>
      <c r="F1664"/>
      <c r="G1664"/>
      <c r="H1664"/>
      <c r="I1664"/>
      <c r="J1664"/>
      <c r="K1664"/>
      <c r="L1664"/>
      <c r="M1664"/>
      <c r="N1664"/>
      <c r="O1664"/>
      <c r="P1664"/>
      <c r="Q1664"/>
      <c r="R1664"/>
      <c r="S1664"/>
      <c r="T1664"/>
      <c r="U1664"/>
      <c r="V1664"/>
      <c r="W1664"/>
      <c r="X1664"/>
      <c r="Y1664"/>
      <c r="Z1664"/>
      <c r="AA1664"/>
      <c r="AB1664"/>
      <c r="AC1664"/>
      <c r="AD1664"/>
      <c r="AE1664"/>
      <c r="AF1664"/>
      <c r="AG1664"/>
      <c r="AH1664"/>
      <c r="AI1664"/>
      <c r="AJ1664"/>
      <c r="AK1664"/>
      <c r="AL1664"/>
      <c r="AM1664"/>
      <c r="AN1664"/>
      <c r="AO1664"/>
      <c r="AP1664"/>
      <c r="AQ1664"/>
      <c r="AR1664"/>
      <c r="AS1664"/>
      <c r="AT1664" s="12">
        <f>VLOOKUP($BR1664,Tables!$D$14:$I$27,2,FALSE)*W1664</f>
        <v>0</v>
      </c>
      <c r="AU1664" s="12">
        <f>VLOOKUP($BR1664,Tables!$D$14:$I$24,3,FALSE)</f>
        <v>0</v>
      </c>
      <c r="AV1664" s="12">
        <f>VLOOKUP($BR1664,Tables!$D$14:$I$24,4,FALSE)*W1664</f>
        <v>0</v>
      </c>
      <c r="AW1664" s="12">
        <f>VLOOKUP($BR1664,Tables!$D$14:$I$24,5,FALSE)*W1664</f>
        <v>0</v>
      </c>
      <c r="AX1664">
        <f>IF(ISERROR(VLOOKUP(V1664,Tables!$A$2:$B$27,2,FALSE))=TRUE,0,VLOOKUP(V1664,Tables!$A$2:$B$27,2,FALSE))*VLOOKUP(BR1664,Tables!$D$14:$J$24,7,FALSE)</f>
        <v>0</v>
      </c>
      <c r="AY1664">
        <f>IF(ISERROR(VLOOKUP(BS1664,Tables!$A$2:$B$31,2,FALSE))=TRUE,0,VLOOKUP(BS1664,Tables!$A$2:$B$31,2,FALSE))</f>
        <v>0</v>
      </c>
      <c r="AZ1664" s="12">
        <f>VLOOKUP($BR1664,Tables!$D$14:$K$24,8,FALSE)</f>
        <v>0</v>
      </c>
      <c r="BA1664" s="12">
        <f>IF(OR(BR1664="T150",BR1664="HYBT150"),W1664*Tables!$L$23,0)</f>
        <v>0</v>
      </c>
      <c r="BB1664" s="12">
        <f>IF(OR(BR1664="T200",BR1664="HYBT200"),W1664*Tables!$E$24,0)</f>
        <v>0</v>
      </c>
      <c r="BC1664" s="14">
        <f t="shared" si="354"/>
        <v>0</v>
      </c>
      <c r="BD1664" s="55" t="str">
        <f t="shared" si="353"/>
        <v/>
      </c>
      <c r="BE1664" s="55" t="str">
        <f t="shared" si="353"/>
        <v/>
      </c>
      <c r="BF1664" s="55" t="str">
        <f t="shared" si="353"/>
        <v/>
      </c>
      <c r="BG1664" s="55" t="str">
        <f t="shared" si="353"/>
        <v/>
      </c>
      <c r="BH1664" s="55" t="str">
        <f t="shared" si="353"/>
        <v/>
      </c>
      <c r="BI1664" s="55" t="str">
        <f t="shared" si="353"/>
        <v/>
      </c>
      <c r="BJ1664" s="55" t="str">
        <f t="shared" si="353"/>
        <v/>
      </c>
      <c r="BK1664" s="55" t="str">
        <f t="shared" si="353"/>
        <v/>
      </c>
      <c r="BL1664" s="55" t="str">
        <f t="shared" si="353"/>
        <v/>
      </c>
      <c r="BM1664" s="55" t="str">
        <f t="shared" si="353"/>
        <v/>
      </c>
      <c r="BN1664" s="55" t="str">
        <f t="shared" si="353"/>
        <v/>
      </c>
      <c r="BO1664" s="55" t="str">
        <f t="shared" si="353"/>
        <v/>
      </c>
      <c r="BP1664" s="55" t="str">
        <f t="shared" si="353"/>
        <v/>
      </c>
      <c r="BQ1664" s="55" t="str">
        <f t="shared" si="353"/>
        <v/>
      </c>
      <c r="BR1664" s="1" t="str">
        <f t="shared" si="355"/>
        <v>Base</v>
      </c>
      <c r="BS1664" s="1" t="str">
        <f t="shared" si="356"/>
        <v/>
      </c>
      <c r="BT1664" s="3">
        <f t="shared" si="357"/>
        <v>1</v>
      </c>
      <c r="BU1664" s="11">
        <f t="shared" si="358"/>
        <v>-0.94</v>
      </c>
      <c r="BV1664" s="11">
        <f t="shared" si="359"/>
        <v>-0.88</v>
      </c>
      <c r="BW1664" s="11">
        <f t="shared" si="360"/>
        <v>0</v>
      </c>
      <c r="BX1664" s="9">
        <f t="shared" si="361"/>
        <v>-0.94</v>
      </c>
      <c r="BY1664" s="9">
        <f t="shared" si="362"/>
        <v>-0.88</v>
      </c>
      <c r="BZ1664" s="9">
        <f t="shared" si="363"/>
        <v>2</v>
      </c>
    </row>
    <row r="1665" spans="1:78" ht="15.5" x14ac:dyDescent="0.35">
      <c r="A1665"/>
      <c r="B1665"/>
      <c r="C1665"/>
      <c r="D1665"/>
      <c r="E1665"/>
      <c r="F1665"/>
      <c r="G1665"/>
      <c r="H1665"/>
      <c r="I1665"/>
      <c r="J1665"/>
      <c r="K1665"/>
      <c r="L1665"/>
      <c r="M1665"/>
      <c r="N1665"/>
      <c r="O1665"/>
      <c r="P1665"/>
      <c r="Q1665"/>
      <c r="R1665"/>
      <c r="S1665"/>
      <c r="T1665"/>
      <c r="U1665"/>
      <c r="V1665"/>
      <c r="W1665"/>
      <c r="X1665"/>
      <c r="Y1665"/>
      <c r="Z1665"/>
      <c r="AA1665"/>
      <c r="AB1665"/>
      <c r="AC1665"/>
      <c r="AD1665"/>
      <c r="AE1665"/>
      <c r="AF1665"/>
      <c r="AG1665"/>
      <c r="AH1665"/>
      <c r="AI1665"/>
      <c r="AJ1665"/>
      <c r="AK1665"/>
      <c r="AL1665"/>
      <c r="AM1665"/>
      <c r="AN1665"/>
      <c r="AO1665"/>
      <c r="AP1665"/>
      <c r="AQ1665"/>
      <c r="AR1665"/>
      <c r="AS1665"/>
      <c r="AT1665" s="12">
        <f>VLOOKUP($BR1665,Tables!$D$14:$I$27,2,FALSE)*W1665</f>
        <v>0</v>
      </c>
      <c r="AU1665" s="12">
        <f>VLOOKUP($BR1665,Tables!$D$14:$I$24,3,FALSE)</f>
        <v>0</v>
      </c>
      <c r="AV1665" s="12">
        <f>VLOOKUP($BR1665,Tables!$D$14:$I$24,4,FALSE)*W1665</f>
        <v>0</v>
      </c>
      <c r="AW1665" s="12">
        <f>VLOOKUP($BR1665,Tables!$D$14:$I$24,5,FALSE)*W1665</f>
        <v>0</v>
      </c>
      <c r="AX1665">
        <f>IF(ISERROR(VLOOKUP(V1665,Tables!$A$2:$B$27,2,FALSE))=TRUE,0,VLOOKUP(V1665,Tables!$A$2:$B$27,2,FALSE))*VLOOKUP(BR1665,Tables!$D$14:$J$24,7,FALSE)</f>
        <v>0</v>
      </c>
      <c r="AY1665">
        <f>IF(ISERROR(VLOOKUP(BS1665,Tables!$A$2:$B$31,2,FALSE))=TRUE,0,VLOOKUP(BS1665,Tables!$A$2:$B$31,2,FALSE))</f>
        <v>0</v>
      </c>
      <c r="AZ1665" s="12">
        <f>VLOOKUP($BR1665,Tables!$D$14:$K$24,8,FALSE)</f>
        <v>0</v>
      </c>
      <c r="BA1665" s="12">
        <f>IF(OR(BR1665="T150",BR1665="HYBT150"),W1665*Tables!$L$23,0)</f>
        <v>0</v>
      </c>
      <c r="BB1665" s="12">
        <f>IF(OR(BR1665="T200",BR1665="HYBT200"),W1665*Tables!$E$24,0)</f>
        <v>0</v>
      </c>
      <c r="BC1665" s="14">
        <f t="shared" si="354"/>
        <v>0</v>
      </c>
      <c r="BD1665" s="55" t="str">
        <f t="shared" si="353"/>
        <v/>
      </c>
      <c r="BE1665" s="55" t="str">
        <f t="shared" si="353"/>
        <v/>
      </c>
      <c r="BF1665" s="55" t="str">
        <f t="shared" si="353"/>
        <v/>
      </c>
      <c r="BG1665" s="55" t="str">
        <f t="shared" si="353"/>
        <v/>
      </c>
      <c r="BH1665" s="55" t="str">
        <f t="shared" si="353"/>
        <v/>
      </c>
      <c r="BI1665" s="55" t="str">
        <f t="shared" si="353"/>
        <v/>
      </c>
      <c r="BJ1665" s="55" t="str">
        <f t="shared" si="353"/>
        <v/>
      </c>
      <c r="BK1665" s="55" t="str">
        <f t="shared" si="353"/>
        <v/>
      </c>
      <c r="BL1665" s="55" t="str">
        <f t="shared" si="353"/>
        <v/>
      </c>
      <c r="BM1665" s="55" t="str">
        <f t="shared" si="353"/>
        <v/>
      </c>
      <c r="BN1665" s="55" t="str">
        <f t="shared" si="353"/>
        <v/>
      </c>
      <c r="BO1665" s="55" t="str">
        <f t="shared" si="353"/>
        <v/>
      </c>
      <c r="BP1665" s="55" t="str">
        <f t="shared" si="353"/>
        <v/>
      </c>
      <c r="BQ1665" s="55" t="str">
        <f t="shared" si="353"/>
        <v/>
      </c>
      <c r="BR1665" s="1" t="str">
        <f t="shared" si="355"/>
        <v>Base</v>
      </c>
      <c r="BS1665" s="1" t="str">
        <f t="shared" si="356"/>
        <v/>
      </c>
      <c r="BT1665" s="3">
        <f t="shared" si="357"/>
        <v>1</v>
      </c>
      <c r="BU1665" s="11">
        <f t="shared" si="358"/>
        <v>-0.94</v>
      </c>
      <c r="BV1665" s="11">
        <f t="shared" si="359"/>
        <v>-0.88</v>
      </c>
      <c r="BW1665" s="11">
        <f t="shared" si="360"/>
        <v>0</v>
      </c>
      <c r="BX1665" s="9">
        <f t="shared" si="361"/>
        <v>-0.94</v>
      </c>
      <c r="BY1665" s="9">
        <f t="shared" si="362"/>
        <v>-0.88</v>
      </c>
      <c r="BZ1665" s="9">
        <f t="shared" si="363"/>
        <v>2</v>
      </c>
    </row>
    <row r="1666" spans="1:78" ht="15.5" x14ac:dyDescent="0.35">
      <c r="A1666"/>
      <c r="B1666"/>
      <c r="C1666"/>
      <c r="D1666"/>
      <c r="E1666"/>
      <c r="F1666"/>
      <c r="G1666"/>
      <c r="H1666"/>
      <c r="I1666"/>
      <c r="J1666"/>
      <c r="K1666"/>
      <c r="L1666"/>
      <c r="M1666"/>
      <c r="N1666"/>
      <c r="O1666"/>
      <c r="P1666"/>
      <c r="Q1666"/>
      <c r="R1666"/>
      <c r="S1666"/>
      <c r="T1666"/>
      <c r="U1666"/>
      <c r="V1666"/>
      <c r="W1666"/>
      <c r="X1666"/>
      <c r="Y1666"/>
      <c r="Z1666"/>
      <c r="AA1666"/>
      <c r="AB1666"/>
      <c r="AC1666"/>
      <c r="AD1666"/>
      <c r="AE1666"/>
      <c r="AF1666"/>
      <c r="AG1666"/>
      <c r="AH1666"/>
      <c r="AI1666"/>
      <c r="AJ1666"/>
      <c r="AK1666"/>
      <c r="AL1666"/>
      <c r="AM1666"/>
      <c r="AN1666"/>
      <c r="AO1666"/>
      <c r="AP1666"/>
      <c r="AQ1666"/>
      <c r="AR1666"/>
      <c r="AS1666"/>
      <c r="AT1666" s="12">
        <f>VLOOKUP($BR1666,Tables!$D$14:$I$27,2,FALSE)*W1666</f>
        <v>0</v>
      </c>
      <c r="AU1666" s="12">
        <f>VLOOKUP($BR1666,Tables!$D$14:$I$24,3,FALSE)</f>
        <v>0</v>
      </c>
      <c r="AV1666" s="12">
        <f>VLOOKUP($BR1666,Tables!$D$14:$I$24,4,FALSE)*W1666</f>
        <v>0</v>
      </c>
      <c r="AW1666" s="12">
        <f>VLOOKUP($BR1666,Tables!$D$14:$I$24,5,FALSE)*W1666</f>
        <v>0</v>
      </c>
      <c r="AX1666">
        <f>IF(ISERROR(VLOOKUP(V1666,Tables!$A$2:$B$27,2,FALSE))=TRUE,0,VLOOKUP(V1666,Tables!$A$2:$B$27,2,FALSE))*VLOOKUP(BR1666,Tables!$D$14:$J$24,7,FALSE)</f>
        <v>0</v>
      </c>
      <c r="AY1666">
        <f>IF(ISERROR(VLOOKUP(BS1666,Tables!$A$2:$B$31,2,FALSE))=TRUE,0,VLOOKUP(BS1666,Tables!$A$2:$B$31,2,FALSE))</f>
        <v>0</v>
      </c>
      <c r="AZ1666" s="12">
        <f>VLOOKUP($BR1666,Tables!$D$14:$K$24,8,FALSE)</f>
        <v>0</v>
      </c>
      <c r="BA1666" s="12">
        <f>IF(OR(BR1666="T150",BR1666="HYBT150"),W1666*Tables!$L$23,0)</f>
        <v>0</v>
      </c>
      <c r="BB1666" s="12">
        <f>IF(OR(BR1666="T200",BR1666="HYBT200"),W1666*Tables!$E$24,0)</f>
        <v>0</v>
      </c>
      <c r="BC1666" s="14">
        <f t="shared" si="354"/>
        <v>0</v>
      </c>
      <c r="BD1666" s="55" t="str">
        <f t="shared" si="353"/>
        <v/>
      </c>
      <c r="BE1666" s="55" t="str">
        <f t="shared" si="353"/>
        <v/>
      </c>
      <c r="BF1666" s="55" t="str">
        <f t="shared" si="353"/>
        <v/>
      </c>
      <c r="BG1666" s="55" t="str">
        <f t="shared" si="353"/>
        <v/>
      </c>
      <c r="BH1666" s="55" t="str">
        <f t="shared" si="353"/>
        <v/>
      </c>
      <c r="BI1666" s="55" t="str">
        <f t="shared" si="353"/>
        <v/>
      </c>
      <c r="BJ1666" s="55" t="str">
        <f t="shared" si="353"/>
        <v/>
      </c>
      <c r="BK1666" s="55" t="str">
        <f t="shared" si="353"/>
        <v/>
      </c>
      <c r="BL1666" s="55" t="str">
        <f t="shared" si="353"/>
        <v/>
      </c>
      <c r="BM1666" s="55" t="str">
        <f t="shared" si="353"/>
        <v/>
      </c>
      <c r="BN1666" s="55" t="str">
        <f t="shared" si="353"/>
        <v/>
      </c>
      <c r="BO1666" s="55" t="str">
        <f t="shared" si="353"/>
        <v/>
      </c>
      <c r="BP1666" s="55" t="str">
        <f t="shared" si="353"/>
        <v/>
      </c>
      <c r="BQ1666" s="55" t="str">
        <f t="shared" si="353"/>
        <v/>
      </c>
      <c r="BR1666" s="1" t="str">
        <f t="shared" si="355"/>
        <v>Base</v>
      </c>
      <c r="BS1666" s="1" t="str">
        <f t="shared" si="356"/>
        <v/>
      </c>
      <c r="BT1666" s="3">
        <f t="shared" si="357"/>
        <v>1</v>
      </c>
      <c r="BU1666" s="11">
        <f t="shared" si="358"/>
        <v>-0.94</v>
      </c>
      <c r="BV1666" s="11">
        <f t="shared" si="359"/>
        <v>-0.88</v>
      </c>
      <c r="BW1666" s="11">
        <f t="shared" si="360"/>
        <v>0</v>
      </c>
      <c r="BX1666" s="9">
        <f t="shared" si="361"/>
        <v>-0.94</v>
      </c>
      <c r="BY1666" s="9">
        <f t="shared" si="362"/>
        <v>-0.88</v>
      </c>
      <c r="BZ1666" s="9">
        <f t="shared" si="363"/>
        <v>2</v>
      </c>
    </row>
    <row r="1667" spans="1:78" ht="15.5" x14ac:dyDescent="0.35">
      <c r="A1667"/>
      <c r="B1667"/>
      <c r="C1667"/>
      <c r="D1667"/>
      <c r="E1667"/>
      <c r="F1667"/>
      <c r="G1667"/>
      <c r="H1667"/>
      <c r="I1667"/>
      <c r="J1667"/>
      <c r="K1667"/>
      <c r="L1667"/>
      <c r="M1667"/>
      <c r="N1667"/>
      <c r="O1667"/>
      <c r="P1667"/>
      <c r="Q1667"/>
      <c r="R1667"/>
      <c r="S1667"/>
      <c r="T1667"/>
      <c r="U1667"/>
      <c r="V1667"/>
      <c r="W1667"/>
      <c r="X1667"/>
      <c r="Y1667"/>
      <c r="Z1667"/>
      <c r="AA1667"/>
      <c r="AB1667"/>
      <c r="AC1667"/>
      <c r="AD1667"/>
      <c r="AE1667"/>
      <c r="AF1667"/>
      <c r="AG1667"/>
      <c r="AH1667"/>
      <c r="AI1667"/>
      <c r="AJ1667"/>
      <c r="AK1667"/>
      <c r="AL1667"/>
      <c r="AM1667"/>
      <c r="AN1667"/>
      <c r="AO1667"/>
      <c r="AP1667"/>
      <c r="AQ1667"/>
      <c r="AR1667"/>
      <c r="AS1667"/>
      <c r="AT1667" s="12">
        <f>VLOOKUP($BR1667,Tables!$D$14:$I$27,2,FALSE)*W1667</f>
        <v>0</v>
      </c>
      <c r="AU1667" s="12">
        <f>VLOOKUP($BR1667,Tables!$D$14:$I$24,3,FALSE)</f>
        <v>0</v>
      </c>
      <c r="AV1667" s="12">
        <f>VLOOKUP($BR1667,Tables!$D$14:$I$24,4,FALSE)*W1667</f>
        <v>0</v>
      </c>
      <c r="AW1667" s="12">
        <f>VLOOKUP($BR1667,Tables!$D$14:$I$24,5,FALSE)*W1667</f>
        <v>0</v>
      </c>
      <c r="AX1667">
        <f>IF(ISERROR(VLOOKUP(V1667,Tables!$A$2:$B$27,2,FALSE))=TRUE,0,VLOOKUP(V1667,Tables!$A$2:$B$27,2,FALSE))*VLOOKUP(BR1667,Tables!$D$14:$J$24,7,FALSE)</f>
        <v>0</v>
      </c>
      <c r="AY1667">
        <f>IF(ISERROR(VLOOKUP(BS1667,Tables!$A$2:$B$31,2,FALSE))=TRUE,0,VLOOKUP(BS1667,Tables!$A$2:$B$31,2,FALSE))</f>
        <v>0</v>
      </c>
      <c r="AZ1667" s="12">
        <f>VLOOKUP($BR1667,Tables!$D$14:$K$24,8,FALSE)</f>
        <v>0</v>
      </c>
      <c r="BA1667" s="12">
        <f>IF(OR(BR1667="T150",BR1667="HYBT150"),W1667*Tables!$L$23,0)</f>
        <v>0</v>
      </c>
      <c r="BB1667" s="12">
        <f>IF(OR(BR1667="T200",BR1667="HYBT200"),W1667*Tables!$E$24,0)</f>
        <v>0</v>
      </c>
      <c r="BC1667" s="14">
        <f t="shared" si="354"/>
        <v>0</v>
      </c>
      <c r="BD1667" s="55" t="str">
        <f t="shared" si="353"/>
        <v/>
      </c>
      <c r="BE1667" s="55" t="str">
        <f t="shared" si="353"/>
        <v/>
      </c>
      <c r="BF1667" s="55" t="str">
        <f t="shared" si="353"/>
        <v/>
      </c>
      <c r="BG1667" s="55" t="str">
        <f t="shared" si="353"/>
        <v/>
      </c>
      <c r="BH1667" s="55" t="str">
        <f t="shared" si="353"/>
        <v/>
      </c>
      <c r="BI1667" s="55" t="str">
        <f t="shared" si="353"/>
        <v/>
      </c>
      <c r="BJ1667" s="55" t="str">
        <f t="shared" si="353"/>
        <v/>
      </c>
      <c r="BK1667" s="55" t="str">
        <f t="shared" si="353"/>
        <v/>
      </c>
      <c r="BL1667" s="55" t="str">
        <f t="shared" si="353"/>
        <v/>
      </c>
      <c r="BM1667" s="55" t="str">
        <f t="shared" si="353"/>
        <v/>
      </c>
      <c r="BN1667" s="55" t="str">
        <f t="shared" si="353"/>
        <v/>
      </c>
      <c r="BO1667" s="55" t="str">
        <f t="shared" si="353"/>
        <v/>
      </c>
      <c r="BP1667" s="55" t="str">
        <f t="shared" si="353"/>
        <v/>
      </c>
      <c r="BQ1667" s="55" t="str">
        <f t="shared" si="353"/>
        <v/>
      </c>
      <c r="BR1667" s="1" t="str">
        <f t="shared" si="355"/>
        <v>Base</v>
      </c>
      <c r="BS1667" s="1" t="str">
        <f t="shared" si="356"/>
        <v/>
      </c>
      <c r="BT1667" s="3">
        <f t="shared" si="357"/>
        <v>1</v>
      </c>
      <c r="BU1667" s="11">
        <f t="shared" si="358"/>
        <v>-0.94</v>
      </c>
      <c r="BV1667" s="11">
        <f t="shared" si="359"/>
        <v>-0.88</v>
      </c>
      <c r="BW1667" s="11">
        <f t="shared" si="360"/>
        <v>0</v>
      </c>
      <c r="BX1667" s="9">
        <f t="shared" si="361"/>
        <v>-0.94</v>
      </c>
      <c r="BY1667" s="9">
        <f t="shared" si="362"/>
        <v>-0.88</v>
      </c>
      <c r="BZ1667" s="9">
        <f t="shared" si="363"/>
        <v>2</v>
      </c>
    </row>
    <row r="1668" spans="1:78" ht="15.5" x14ac:dyDescent="0.35">
      <c r="A1668"/>
      <c r="B1668"/>
      <c r="C1668"/>
      <c r="D1668"/>
      <c r="E1668"/>
      <c r="F1668"/>
      <c r="G1668"/>
      <c r="H1668"/>
      <c r="I1668"/>
      <c r="J1668"/>
      <c r="K1668"/>
      <c r="L1668"/>
      <c r="M1668"/>
      <c r="N1668"/>
      <c r="O1668"/>
      <c r="P1668"/>
      <c r="Q1668"/>
      <c r="R1668"/>
      <c r="S1668"/>
      <c r="T1668"/>
      <c r="U1668"/>
      <c r="V1668"/>
      <c r="W1668"/>
      <c r="X1668"/>
      <c r="Y1668"/>
      <c r="Z1668"/>
      <c r="AA1668"/>
      <c r="AB1668"/>
      <c r="AC1668"/>
      <c r="AD1668"/>
      <c r="AE1668"/>
      <c r="AF1668"/>
      <c r="AG1668"/>
      <c r="AH1668"/>
      <c r="AI1668"/>
      <c r="AJ1668"/>
      <c r="AK1668"/>
      <c r="AL1668"/>
      <c r="AM1668"/>
      <c r="AN1668"/>
      <c r="AO1668"/>
      <c r="AP1668"/>
      <c r="AQ1668"/>
      <c r="AR1668"/>
      <c r="AS1668"/>
      <c r="AT1668" s="12">
        <f>VLOOKUP($BR1668,Tables!$D$14:$I$27,2,FALSE)*W1668</f>
        <v>0</v>
      </c>
      <c r="AU1668" s="12">
        <f>VLOOKUP($BR1668,Tables!$D$14:$I$24,3,FALSE)</f>
        <v>0</v>
      </c>
      <c r="AV1668" s="12">
        <f>VLOOKUP($BR1668,Tables!$D$14:$I$24,4,FALSE)*W1668</f>
        <v>0</v>
      </c>
      <c r="AW1668" s="12">
        <f>VLOOKUP($BR1668,Tables!$D$14:$I$24,5,FALSE)*W1668</f>
        <v>0</v>
      </c>
      <c r="AX1668">
        <f>IF(ISERROR(VLOOKUP(V1668,Tables!$A$2:$B$27,2,FALSE))=TRUE,0,VLOOKUP(V1668,Tables!$A$2:$B$27,2,FALSE))*VLOOKUP(BR1668,Tables!$D$14:$J$24,7,FALSE)</f>
        <v>0</v>
      </c>
      <c r="AY1668">
        <f>IF(ISERROR(VLOOKUP(BS1668,Tables!$A$2:$B$31,2,FALSE))=TRUE,0,VLOOKUP(BS1668,Tables!$A$2:$B$31,2,FALSE))</f>
        <v>0</v>
      </c>
      <c r="AZ1668" s="12">
        <f>VLOOKUP($BR1668,Tables!$D$14:$K$24,8,FALSE)</f>
        <v>0</v>
      </c>
      <c r="BA1668" s="12">
        <f>IF(OR(BR1668="T150",BR1668="HYBT150"),W1668*Tables!$L$23,0)</f>
        <v>0</v>
      </c>
      <c r="BB1668" s="12">
        <f>IF(OR(BR1668="T200",BR1668="HYBT200"),W1668*Tables!$E$24,0)</f>
        <v>0</v>
      </c>
      <c r="BC1668" s="14">
        <f t="shared" si="354"/>
        <v>0</v>
      </c>
      <c r="BD1668" s="55" t="str">
        <f t="shared" si="353"/>
        <v/>
      </c>
      <c r="BE1668" s="55" t="str">
        <f t="shared" si="353"/>
        <v/>
      </c>
      <c r="BF1668" s="55" t="str">
        <f t="shared" si="353"/>
        <v/>
      </c>
      <c r="BG1668" s="55" t="str">
        <f t="shared" si="353"/>
        <v/>
      </c>
      <c r="BH1668" s="55" t="str">
        <f t="shared" si="353"/>
        <v/>
      </c>
      <c r="BI1668" s="55" t="str">
        <f t="shared" si="353"/>
        <v/>
      </c>
      <c r="BJ1668" s="55" t="str">
        <f t="shared" si="353"/>
        <v/>
      </c>
      <c r="BK1668" s="55" t="str">
        <f t="shared" si="353"/>
        <v/>
      </c>
      <c r="BL1668" s="55" t="str">
        <f t="shared" si="353"/>
        <v/>
      </c>
      <c r="BM1668" s="55" t="str">
        <f t="shared" si="353"/>
        <v/>
      </c>
      <c r="BN1668" s="55" t="str">
        <f t="shared" si="353"/>
        <v/>
      </c>
      <c r="BO1668" s="55" t="str">
        <f t="shared" si="353"/>
        <v/>
      </c>
      <c r="BP1668" s="55" t="str">
        <f t="shared" si="353"/>
        <v/>
      </c>
      <c r="BQ1668" s="55" t="str">
        <f t="shared" si="353"/>
        <v/>
      </c>
      <c r="BR1668" s="1" t="str">
        <f t="shared" si="355"/>
        <v>Base</v>
      </c>
      <c r="BS1668" s="1" t="str">
        <f t="shared" si="356"/>
        <v/>
      </c>
      <c r="BT1668" s="3">
        <f t="shared" si="357"/>
        <v>1</v>
      </c>
      <c r="BU1668" s="11">
        <f t="shared" si="358"/>
        <v>-0.94</v>
      </c>
      <c r="BV1668" s="11">
        <f t="shared" si="359"/>
        <v>-0.88</v>
      </c>
      <c r="BW1668" s="11">
        <f t="shared" si="360"/>
        <v>0</v>
      </c>
      <c r="BX1668" s="9">
        <f t="shared" si="361"/>
        <v>-0.94</v>
      </c>
      <c r="BY1668" s="9">
        <f t="shared" si="362"/>
        <v>-0.88</v>
      </c>
      <c r="BZ1668" s="9">
        <f t="shared" si="363"/>
        <v>2</v>
      </c>
    </row>
    <row r="1669" spans="1:78" ht="15.5" x14ac:dyDescent="0.35">
      <c r="A1669"/>
      <c r="B1669"/>
      <c r="C1669"/>
      <c r="D1669"/>
      <c r="E1669"/>
      <c r="F1669"/>
      <c r="G1669"/>
      <c r="H1669"/>
      <c r="I1669"/>
      <c r="J1669"/>
      <c r="K1669"/>
      <c r="L1669"/>
      <c r="M1669"/>
      <c r="N1669"/>
      <c r="O1669"/>
      <c r="P1669"/>
      <c r="Q1669"/>
      <c r="R1669"/>
      <c r="S1669"/>
      <c r="T1669"/>
      <c r="U1669"/>
      <c r="V1669"/>
      <c r="W1669"/>
      <c r="X1669"/>
      <c r="Y1669"/>
      <c r="Z1669"/>
      <c r="AA1669"/>
      <c r="AB1669"/>
      <c r="AC1669"/>
      <c r="AD1669"/>
      <c r="AE1669"/>
      <c r="AF1669"/>
      <c r="AG1669"/>
      <c r="AH1669"/>
      <c r="AI1669"/>
      <c r="AJ1669"/>
      <c r="AK1669"/>
      <c r="AL1669"/>
      <c r="AM1669"/>
      <c r="AN1669"/>
      <c r="AO1669"/>
      <c r="AP1669"/>
      <c r="AQ1669"/>
      <c r="AR1669"/>
      <c r="AS1669"/>
      <c r="AT1669" s="12">
        <f>VLOOKUP($BR1669,Tables!$D$14:$I$27,2,FALSE)*W1669</f>
        <v>0</v>
      </c>
      <c r="AU1669" s="12">
        <f>VLOOKUP($BR1669,Tables!$D$14:$I$24,3,FALSE)</f>
        <v>0</v>
      </c>
      <c r="AV1669" s="12">
        <f>VLOOKUP($BR1669,Tables!$D$14:$I$24,4,FALSE)*W1669</f>
        <v>0</v>
      </c>
      <c r="AW1669" s="12">
        <f>VLOOKUP($BR1669,Tables!$D$14:$I$24,5,FALSE)*W1669</f>
        <v>0</v>
      </c>
      <c r="AX1669">
        <f>IF(ISERROR(VLOOKUP(V1669,Tables!$A$2:$B$27,2,FALSE))=TRUE,0,VLOOKUP(V1669,Tables!$A$2:$B$27,2,FALSE))*VLOOKUP(BR1669,Tables!$D$14:$J$24,7,FALSE)</f>
        <v>0</v>
      </c>
      <c r="AY1669">
        <f>IF(ISERROR(VLOOKUP(BS1669,Tables!$A$2:$B$31,2,FALSE))=TRUE,0,VLOOKUP(BS1669,Tables!$A$2:$B$31,2,FALSE))</f>
        <v>0</v>
      </c>
      <c r="AZ1669" s="12">
        <f>VLOOKUP($BR1669,Tables!$D$14:$K$24,8,FALSE)</f>
        <v>0</v>
      </c>
      <c r="BA1669" s="12">
        <f>IF(OR(BR1669="T150",BR1669="HYBT150"),W1669*Tables!$L$23,0)</f>
        <v>0</v>
      </c>
      <c r="BB1669" s="12">
        <f>IF(OR(BR1669="T200",BR1669="HYBT200"),W1669*Tables!$E$24,0)</f>
        <v>0</v>
      </c>
      <c r="BC1669" s="14">
        <f t="shared" si="354"/>
        <v>0</v>
      </c>
      <c r="BD1669" s="55" t="str">
        <f t="shared" si="353"/>
        <v/>
      </c>
      <c r="BE1669" s="55" t="str">
        <f t="shared" si="353"/>
        <v/>
      </c>
      <c r="BF1669" s="55" t="str">
        <f t="shared" si="353"/>
        <v/>
      </c>
      <c r="BG1669" s="55" t="str">
        <f t="shared" si="353"/>
        <v/>
      </c>
      <c r="BH1669" s="55" t="str">
        <f t="shared" si="353"/>
        <v/>
      </c>
      <c r="BI1669" s="55" t="str">
        <f t="shared" si="353"/>
        <v/>
      </c>
      <c r="BJ1669" s="55" t="str">
        <f t="shared" si="353"/>
        <v/>
      </c>
      <c r="BK1669" s="55" t="str">
        <f t="shared" si="353"/>
        <v/>
      </c>
      <c r="BL1669" s="55" t="str">
        <f t="shared" si="353"/>
        <v/>
      </c>
      <c r="BM1669" s="55" t="str">
        <f t="shared" si="353"/>
        <v/>
      </c>
      <c r="BN1669" s="55" t="str">
        <f t="shared" si="353"/>
        <v/>
      </c>
      <c r="BO1669" s="55" t="str">
        <f t="shared" si="353"/>
        <v/>
      </c>
      <c r="BP1669" s="55" t="str">
        <f t="shared" si="353"/>
        <v/>
      </c>
      <c r="BQ1669" s="55" t="str">
        <f t="shared" si="353"/>
        <v/>
      </c>
      <c r="BR1669" s="1" t="str">
        <f t="shared" si="355"/>
        <v>Base</v>
      </c>
      <c r="BS1669" s="1" t="str">
        <f t="shared" si="356"/>
        <v/>
      </c>
      <c r="BT1669" s="3">
        <f t="shared" si="357"/>
        <v>1</v>
      </c>
      <c r="BU1669" s="11">
        <f t="shared" si="358"/>
        <v>-0.94</v>
      </c>
      <c r="BV1669" s="11">
        <f t="shared" si="359"/>
        <v>-0.88</v>
      </c>
      <c r="BW1669" s="11">
        <f t="shared" si="360"/>
        <v>0</v>
      </c>
      <c r="BX1669" s="9">
        <f t="shared" si="361"/>
        <v>-0.94</v>
      </c>
      <c r="BY1669" s="9">
        <f t="shared" si="362"/>
        <v>-0.88</v>
      </c>
      <c r="BZ1669" s="9">
        <f t="shared" si="363"/>
        <v>2</v>
      </c>
    </row>
    <row r="1670" spans="1:78" ht="15.5" x14ac:dyDescent="0.35">
      <c r="A1670"/>
      <c r="B1670"/>
      <c r="C1670"/>
      <c r="D1670"/>
      <c r="E1670"/>
      <c r="F1670"/>
      <c r="G1670"/>
      <c r="H1670"/>
      <c r="I1670"/>
      <c r="J1670"/>
      <c r="K1670"/>
      <c r="L1670"/>
      <c r="M1670"/>
      <c r="N1670"/>
      <c r="O1670"/>
      <c r="P1670"/>
      <c r="Q1670"/>
      <c r="R1670"/>
      <c r="S1670"/>
      <c r="T1670"/>
      <c r="U1670"/>
      <c r="V1670"/>
      <c r="W1670"/>
      <c r="X1670"/>
      <c r="Y1670"/>
      <c r="Z1670"/>
      <c r="AA1670"/>
      <c r="AB1670"/>
      <c r="AC1670"/>
      <c r="AD1670"/>
      <c r="AE1670"/>
      <c r="AF1670"/>
      <c r="AG1670"/>
      <c r="AH1670"/>
      <c r="AI1670"/>
      <c r="AJ1670"/>
      <c r="AK1670"/>
      <c r="AL1670"/>
      <c r="AM1670"/>
      <c r="AN1670"/>
      <c r="AO1670"/>
      <c r="AP1670"/>
      <c r="AQ1670"/>
      <c r="AR1670"/>
      <c r="AS1670"/>
      <c r="AT1670" s="12">
        <f>VLOOKUP($BR1670,Tables!$D$14:$I$27,2,FALSE)*W1670</f>
        <v>0</v>
      </c>
      <c r="AU1670" s="12">
        <f>VLOOKUP($BR1670,Tables!$D$14:$I$24,3,FALSE)</f>
        <v>0</v>
      </c>
      <c r="AV1670" s="12">
        <f>VLOOKUP($BR1670,Tables!$D$14:$I$24,4,FALSE)*W1670</f>
        <v>0</v>
      </c>
      <c r="AW1670" s="12">
        <f>VLOOKUP($BR1670,Tables!$D$14:$I$24,5,FALSE)*W1670</f>
        <v>0</v>
      </c>
      <c r="AX1670">
        <f>IF(ISERROR(VLOOKUP(V1670,Tables!$A$2:$B$27,2,FALSE))=TRUE,0,VLOOKUP(V1670,Tables!$A$2:$B$27,2,FALSE))*VLOOKUP(BR1670,Tables!$D$14:$J$24,7,FALSE)</f>
        <v>0</v>
      </c>
      <c r="AY1670">
        <f>IF(ISERROR(VLOOKUP(BS1670,Tables!$A$2:$B$31,2,FALSE))=TRUE,0,VLOOKUP(BS1670,Tables!$A$2:$B$31,2,FALSE))</f>
        <v>0</v>
      </c>
      <c r="AZ1670" s="12">
        <f>VLOOKUP($BR1670,Tables!$D$14:$K$24,8,FALSE)</f>
        <v>0</v>
      </c>
      <c r="BA1670" s="12">
        <f>IF(OR(BR1670="T150",BR1670="HYBT150"),W1670*Tables!$L$23,0)</f>
        <v>0</v>
      </c>
      <c r="BB1670" s="12">
        <f>IF(OR(BR1670="T200",BR1670="HYBT200"),W1670*Tables!$E$24,0)</f>
        <v>0</v>
      </c>
      <c r="BC1670" s="14">
        <f t="shared" si="354"/>
        <v>0</v>
      </c>
      <c r="BD1670" s="55" t="str">
        <f t="shared" si="353"/>
        <v/>
      </c>
      <c r="BE1670" s="55" t="str">
        <f t="shared" si="353"/>
        <v/>
      </c>
      <c r="BF1670" s="55" t="str">
        <f t="shared" si="353"/>
        <v/>
      </c>
      <c r="BG1670" s="55" t="str">
        <f t="shared" si="353"/>
        <v/>
      </c>
      <c r="BH1670" s="55" t="str">
        <f t="shared" si="353"/>
        <v/>
      </c>
      <c r="BI1670" s="55" t="str">
        <f t="shared" si="353"/>
        <v/>
      </c>
      <c r="BJ1670" s="55" t="str">
        <f t="shared" si="353"/>
        <v/>
      </c>
      <c r="BK1670" s="55" t="str">
        <f t="shared" ref="BD1670:BQ1688" si="364">IF(ISERROR(SEARCHB(" "&amp;BK$1&amp;" "," "&amp;$L1670&amp;" "))=TRUE,"",BK$1)</f>
        <v/>
      </c>
      <c r="BL1670" s="55" t="str">
        <f t="shared" si="364"/>
        <v/>
      </c>
      <c r="BM1670" s="55" t="str">
        <f t="shared" si="364"/>
        <v/>
      </c>
      <c r="BN1670" s="55" t="str">
        <f t="shared" si="364"/>
        <v/>
      </c>
      <c r="BO1670" s="55" t="str">
        <f t="shared" si="364"/>
        <v/>
      </c>
      <c r="BP1670" s="55" t="str">
        <f t="shared" si="364"/>
        <v/>
      </c>
      <c r="BQ1670" s="55" t="str">
        <f t="shared" si="364"/>
        <v/>
      </c>
      <c r="BR1670" s="1" t="str">
        <f t="shared" si="355"/>
        <v>Base</v>
      </c>
      <c r="BS1670" s="1" t="str">
        <f t="shared" si="356"/>
        <v/>
      </c>
      <c r="BT1670" s="3">
        <f t="shared" si="357"/>
        <v>1</v>
      </c>
      <c r="BU1670" s="11">
        <f t="shared" si="358"/>
        <v>-0.94</v>
      </c>
      <c r="BV1670" s="11">
        <f t="shared" si="359"/>
        <v>-0.88</v>
      </c>
      <c r="BW1670" s="11">
        <f t="shared" si="360"/>
        <v>0</v>
      </c>
      <c r="BX1670" s="9">
        <f t="shared" si="361"/>
        <v>-0.94</v>
      </c>
      <c r="BY1670" s="9">
        <f t="shared" si="362"/>
        <v>-0.88</v>
      </c>
      <c r="BZ1670" s="9">
        <f t="shared" si="363"/>
        <v>2</v>
      </c>
    </row>
    <row r="1671" spans="1:78" ht="15.5" x14ac:dyDescent="0.35">
      <c r="A1671"/>
      <c r="B1671"/>
      <c r="C1671"/>
      <c r="D1671"/>
      <c r="E1671"/>
      <c r="F1671"/>
      <c r="G1671"/>
      <c r="H1671"/>
      <c r="I1671"/>
      <c r="J1671"/>
      <c r="K1671"/>
      <c r="L1671"/>
      <c r="M1671"/>
      <c r="N1671"/>
      <c r="O1671"/>
      <c r="P1671"/>
      <c r="Q1671"/>
      <c r="R1671"/>
      <c r="S1671"/>
      <c r="T1671"/>
      <c r="U1671"/>
      <c r="V1671"/>
      <c r="W1671"/>
      <c r="X1671"/>
      <c r="Y1671"/>
      <c r="Z1671"/>
      <c r="AA1671"/>
      <c r="AB1671"/>
      <c r="AC1671"/>
      <c r="AD1671"/>
      <c r="AE1671"/>
      <c r="AF1671"/>
      <c r="AG1671"/>
      <c r="AH1671"/>
      <c r="AI1671"/>
      <c r="AJ1671"/>
      <c r="AK1671"/>
      <c r="AL1671"/>
      <c r="AM1671"/>
      <c r="AN1671"/>
      <c r="AO1671"/>
      <c r="AP1671"/>
      <c r="AQ1671"/>
      <c r="AR1671"/>
      <c r="AS1671"/>
      <c r="AT1671" s="12">
        <f>VLOOKUP($BR1671,Tables!$D$14:$I$27,2,FALSE)*W1671</f>
        <v>0</v>
      </c>
      <c r="AU1671" s="12">
        <f>VLOOKUP($BR1671,Tables!$D$14:$I$24,3,FALSE)</f>
        <v>0</v>
      </c>
      <c r="AV1671" s="12">
        <f>VLOOKUP($BR1671,Tables!$D$14:$I$24,4,FALSE)*W1671</f>
        <v>0</v>
      </c>
      <c r="AW1671" s="12">
        <f>VLOOKUP($BR1671,Tables!$D$14:$I$24,5,FALSE)*W1671</f>
        <v>0</v>
      </c>
      <c r="AX1671">
        <f>IF(ISERROR(VLOOKUP(V1671,Tables!$A$2:$B$27,2,FALSE))=TRUE,0,VLOOKUP(V1671,Tables!$A$2:$B$27,2,FALSE))*VLOOKUP(BR1671,Tables!$D$14:$J$24,7,FALSE)</f>
        <v>0</v>
      </c>
      <c r="AY1671">
        <f>IF(ISERROR(VLOOKUP(BS1671,Tables!$A$2:$B$31,2,FALSE))=TRUE,0,VLOOKUP(BS1671,Tables!$A$2:$B$31,2,FALSE))</f>
        <v>0</v>
      </c>
      <c r="AZ1671" s="12">
        <f>VLOOKUP($BR1671,Tables!$D$14:$K$24,8,FALSE)</f>
        <v>0</v>
      </c>
      <c r="BA1671" s="12">
        <f>IF(OR(BR1671="T150",BR1671="HYBT150"),W1671*Tables!$L$23,0)</f>
        <v>0</v>
      </c>
      <c r="BB1671" s="12">
        <f>IF(OR(BR1671="T200",BR1671="HYBT200"),W1671*Tables!$E$24,0)</f>
        <v>0</v>
      </c>
      <c r="BC1671" s="14">
        <f t="shared" si="354"/>
        <v>0</v>
      </c>
      <c r="BD1671" s="55" t="str">
        <f t="shared" si="364"/>
        <v/>
      </c>
      <c r="BE1671" s="55" t="str">
        <f t="shared" si="364"/>
        <v/>
      </c>
      <c r="BF1671" s="55" t="str">
        <f t="shared" si="364"/>
        <v/>
      </c>
      <c r="BG1671" s="55" t="str">
        <f t="shared" si="364"/>
        <v/>
      </c>
      <c r="BH1671" s="55" t="str">
        <f t="shared" si="364"/>
        <v/>
      </c>
      <c r="BI1671" s="55" t="str">
        <f t="shared" si="364"/>
        <v/>
      </c>
      <c r="BJ1671" s="55" t="str">
        <f t="shared" si="364"/>
        <v/>
      </c>
      <c r="BK1671" s="55" t="str">
        <f t="shared" si="364"/>
        <v/>
      </c>
      <c r="BL1671" s="55" t="str">
        <f t="shared" si="364"/>
        <v/>
      </c>
      <c r="BM1671" s="55" t="str">
        <f t="shared" si="364"/>
        <v/>
      </c>
      <c r="BN1671" s="55" t="str">
        <f t="shared" si="364"/>
        <v/>
      </c>
      <c r="BO1671" s="55" t="str">
        <f t="shared" si="364"/>
        <v/>
      </c>
      <c r="BP1671" s="55" t="str">
        <f t="shared" si="364"/>
        <v/>
      </c>
      <c r="BQ1671" s="55" t="str">
        <f t="shared" si="364"/>
        <v/>
      </c>
      <c r="BR1671" s="1" t="str">
        <f t="shared" si="355"/>
        <v>Base</v>
      </c>
      <c r="BS1671" s="1" t="str">
        <f t="shared" si="356"/>
        <v/>
      </c>
      <c r="BT1671" s="3">
        <f t="shared" si="357"/>
        <v>1</v>
      </c>
      <c r="BU1671" s="11">
        <f t="shared" si="358"/>
        <v>-0.94</v>
      </c>
      <c r="BV1671" s="11">
        <f t="shared" si="359"/>
        <v>-0.88</v>
      </c>
      <c r="BW1671" s="11">
        <f t="shared" si="360"/>
        <v>0</v>
      </c>
      <c r="BX1671" s="9">
        <f t="shared" si="361"/>
        <v>-0.94</v>
      </c>
      <c r="BY1671" s="9">
        <f t="shared" si="362"/>
        <v>-0.88</v>
      </c>
      <c r="BZ1671" s="9">
        <f t="shared" si="363"/>
        <v>2</v>
      </c>
    </row>
    <row r="1672" spans="1:78" ht="15.5" x14ac:dyDescent="0.35">
      <c r="A1672"/>
      <c r="B1672"/>
      <c r="C1672"/>
      <c r="D1672"/>
      <c r="E1672"/>
      <c r="F1672"/>
      <c r="G1672"/>
      <c r="H1672"/>
      <c r="I1672"/>
      <c r="J1672"/>
      <c r="K1672"/>
      <c r="L1672"/>
      <c r="M1672"/>
      <c r="N1672"/>
      <c r="O1672"/>
      <c r="P1672"/>
      <c r="Q1672"/>
      <c r="R1672"/>
      <c r="S1672"/>
      <c r="T1672"/>
      <c r="U1672"/>
      <c r="V1672"/>
      <c r="W1672"/>
      <c r="X1672"/>
      <c r="Y1672"/>
      <c r="Z1672"/>
      <c r="AA1672"/>
      <c r="AB1672"/>
      <c r="AC1672"/>
      <c r="AD1672"/>
      <c r="AE1672"/>
      <c r="AF1672"/>
      <c r="AG1672"/>
      <c r="AH1672"/>
      <c r="AI1672"/>
      <c r="AJ1672"/>
      <c r="AK1672"/>
      <c r="AL1672"/>
      <c r="AM1672"/>
      <c r="AN1672"/>
      <c r="AO1672"/>
      <c r="AP1672"/>
      <c r="AQ1672"/>
      <c r="AR1672"/>
      <c r="AS1672"/>
      <c r="AT1672" s="12">
        <f>VLOOKUP($BR1672,Tables!$D$14:$I$27,2,FALSE)*W1672</f>
        <v>0</v>
      </c>
      <c r="AU1672" s="12">
        <f>VLOOKUP($BR1672,Tables!$D$14:$I$24,3,FALSE)</f>
        <v>0</v>
      </c>
      <c r="AV1672" s="12">
        <f>VLOOKUP($BR1672,Tables!$D$14:$I$24,4,FALSE)*W1672</f>
        <v>0</v>
      </c>
      <c r="AW1672" s="12">
        <f>VLOOKUP($BR1672,Tables!$D$14:$I$24,5,FALSE)*W1672</f>
        <v>0</v>
      </c>
      <c r="AX1672">
        <f>IF(ISERROR(VLOOKUP(V1672,Tables!$A$2:$B$27,2,FALSE))=TRUE,0,VLOOKUP(V1672,Tables!$A$2:$B$27,2,FALSE))*VLOOKUP(BR1672,Tables!$D$14:$J$24,7,FALSE)</f>
        <v>0</v>
      </c>
      <c r="AY1672">
        <f>IF(ISERROR(VLOOKUP(BS1672,Tables!$A$2:$B$31,2,FALSE))=TRUE,0,VLOOKUP(BS1672,Tables!$A$2:$B$31,2,FALSE))</f>
        <v>0</v>
      </c>
      <c r="AZ1672" s="12">
        <f>VLOOKUP($BR1672,Tables!$D$14:$K$24,8,FALSE)</f>
        <v>0</v>
      </c>
      <c r="BA1672" s="12">
        <f>IF(OR(BR1672="T150",BR1672="HYBT150"),W1672*Tables!$L$23,0)</f>
        <v>0</v>
      </c>
      <c r="BB1672" s="12">
        <f>IF(OR(BR1672="T200",BR1672="HYBT200"),W1672*Tables!$E$24,0)</f>
        <v>0</v>
      </c>
      <c r="BC1672" s="14">
        <f t="shared" si="354"/>
        <v>0</v>
      </c>
      <c r="BD1672" s="55" t="str">
        <f t="shared" si="364"/>
        <v/>
      </c>
      <c r="BE1672" s="55" t="str">
        <f t="shared" si="364"/>
        <v/>
      </c>
      <c r="BF1672" s="55" t="str">
        <f t="shared" si="364"/>
        <v/>
      </c>
      <c r="BG1672" s="55" t="str">
        <f t="shared" si="364"/>
        <v/>
      </c>
      <c r="BH1672" s="55" t="str">
        <f t="shared" si="364"/>
        <v/>
      </c>
      <c r="BI1672" s="55" t="str">
        <f t="shared" si="364"/>
        <v/>
      </c>
      <c r="BJ1672" s="55" t="str">
        <f t="shared" si="364"/>
        <v/>
      </c>
      <c r="BK1672" s="55" t="str">
        <f t="shared" si="364"/>
        <v/>
      </c>
      <c r="BL1672" s="55" t="str">
        <f t="shared" si="364"/>
        <v/>
      </c>
      <c r="BM1672" s="55" t="str">
        <f t="shared" si="364"/>
        <v/>
      </c>
      <c r="BN1672" s="55" t="str">
        <f t="shared" si="364"/>
        <v/>
      </c>
      <c r="BO1672" s="55" t="str">
        <f t="shared" si="364"/>
        <v/>
      </c>
      <c r="BP1672" s="55" t="str">
        <f t="shared" si="364"/>
        <v/>
      </c>
      <c r="BQ1672" s="55" t="str">
        <f t="shared" si="364"/>
        <v/>
      </c>
      <c r="BR1672" s="1" t="str">
        <f t="shared" si="355"/>
        <v>Base</v>
      </c>
      <c r="BS1672" s="1" t="str">
        <f t="shared" si="356"/>
        <v/>
      </c>
      <c r="BT1672" s="3">
        <f t="shared" si="357"/>
        <v>1</v>
      </c>
      <c r="BU1672" s="11">
        <f t="shared" si="358"/>
        <v>-0.94</v>
      </c>
      <c r="BV1672" s="11">
        <f t="shared" si="359"/>
        <v>-0.88</v>
      </c>
      <c r="BW1672" s="11">
        <f t="shared" si="360"/>
        <v>0</v>
      </c>
      <c r="BX1672" s="9">
        <f t="shared" si="361"/>
        <v>-0.94</v>
      </c>
      <c r="BY1672" s="9">
        <f t="shared" si="362"/>
        <v>-0.88</v>
      </c>
      <c r="BZ1672" s="9">
        <f t="shared" si="363"/>
        <v>2</v>
      </c>
    </row>
    <row r="1673" spans="1:78" ht="15.5" x14ac:dyDescent="0.35">
      <c r="A1673"/>
      <c r="B1673"/>
      <c r="C1673"/>
      <c r="D1673"/>
      <c r="E1673"/>
      <c r="F1673"/>
      <c r="G1673"/>
      <c r="H1673"/>
      <c r="I1673"/>
      <c r="J1673"/>
      <c r="K1673"/>
      <c r="L1673"/>
      <c r="M1673"/>
      <c r="N1673"/>
      <c r="O1673"/>
      <c r="P1673"/>
      <c r="Q1673"/>
      <c r="R1673"/>
      <c r="S1673"/>
      <c r="T1673"/>
      <c r="U1673"/>
      <c r="V1673"/>
      <c r="W1673"/>
      <c r="X1673"/>
      <c r="Y1673"/>
      <c r="Z1673"/>
      <c r="AA1673"/>
      <c r="AB1673"/>
      <c r="AC1673"/>
      <c r="AD1673"/>
      <c r="AE1673"/>
      <c r="AF1673"/>
      <c r="AG1673"/>
      <c r="AH1673"/>
      <c r="AI1673"/>
      <c r="AJ1673"/>
      <c r="AK1673"/>
      <c r="AL1673"/>
      <c r="AM1673"/>
      <c r="AN1673"/>
      <c r="AO1673"/>
      <c r="AP1673"/>
      <c r="AQ1673"/>
      <c r="AR1673"/>
      <c r="AS1673"/>
      <c r="AT1673" s="12">
        <f>VLOOKUP($BR1673,Tables!$D$14:$I$27,2,FALSE)*W1673</f>
        <v>0</v>
      </c>
      <c r="AU1673" s="12">
        <f>VLOOKUP($BR1673,Tables!$D$14:$I$24,3,FALSE)</f>
        <v>0</v>
      </c>
      <c r="AV1673" s="12">
        <f>VLOOKUP($BR1673,Tables!$D$14:$I$24,4,FALSE)*W1673</f>
        <v>0</v>
      </c>
      <c r="AW1673" s="12">
        <f>VLOOKUP($BR1673,Tables!$D$14:$I$24,5,FALSE)*W1673</f>
        <v>0</v>
      </c>
      <c r="AX1673">
        <f>IF(ISERROR(VLOOKUP(V1673,Tables!$A$2:$B$27,2,FALSE))=TRUE,0,VLOOKUP(V1673,Tables!$A$2:$B$27,2,FALSE))*VLOOKUP(BR1673,Tables!$D$14:$J$24,7,FALSE)</f>
        <v>0</v>
      </c>
      <c r="AY1673">
        <f>IF(ISERROR(VLOOKUP(BS1673,Tables!$A$2:$B$31,2,FALSE))=TRUE,0,VLOOKUP(BS1673,Tables!$A$2:$B$31,2,FALSE))</f>
        <v>0</v>
      </c>
      <c r="AZ1673" s="12">
        <f>VLOOKUP($BR1673,Tables!$D$14:$K$24,8,FALSE)</f>
        <v>0</v>
      </c>
      <c r="BA1673" s="12">
        <f>IF(OR(BR1673="T150",BR1673="HYBT150"),W1673*Tables!$L$23,0)</f>
        <v>0</v>
      </c>
      <c r="BB1673" s="12">
        <f>IF(OR(BR1673="T200",BR1673="HYBT200"),W1673*Tables!$E$24,0)</f>
        <v>0</v>
      </c>
      <c r="BC1673" s="14">
        <f t="shared" si="354"/>
        <v>0</v>
      </c>
      <c r="BD1673" s="55" t="str">
        <f t="shared" si="364"/>
        <v/>
      </c>
      <c r="BE1673" s="55" t="str">
        <f t="shared" si="364"/>
        <v/>
      </c>
      <c r="BF1673" s="55" t="str">
        <f t="shared" si="364"/>
        <v/>
      </c>
      <c r="BG1673" s="55" t="str">
        <f t="shared" si="364"/>
        <v/>
      </c>
      <c r="BH1673" s="55" t="str">
        <f t="shared" si="364"/>
        <v/>
      </c>
      <c r="BI1673" s="55" t="str">
        <f t="shared" si="364"/>
        <v/>
      </c>
      <c r="BJ1673" s="55" t="str">
        <f t="shared" si="364"/>
        <v/>
      </c>
      <c r="BK1673" s="55" t="str">
        <f t="shared" si="364"/>
        <v/>
      </c>
      <c r="BL1673" s="55" t="str">
        <f t="shared" si="364"/>
        <v/>
      </c>
      <c r="BM1673" s="55" t="str">
        <f t="shared" si="364"/>
        <v/>
      </c>
      <c r="BN1673" s="55" t="str">
        <f t="shared" si="364"/>
        <v/>
      </c>
      <c r="BO1673" s="55" t="str">
        <f t="shared" si="364"/>
        <v/>
      </c>
      <c r="BP1673" s="55" t="str">
        <f t="shared" si="364"/>
        <v/>
      </c>
      <c r="BQ1673" s="55" t="str">
        <f t="shared" si="364"/>
        <v/>
      </c>
      <c r="BR1673" s="1" t="str">
        <f t="shared" si="355"/>
        <v>Base</v>
      </c>
      <c r="BS1673" s="1" t="str">
        <f t="shared" si="356"/>
        <v/>
      </c>
      <c r="BT1673" s="3">
        <f t="shared" si="357"/>
        <v>1</v>
      </c>
      <c r="BU1673" s="11">
        <f t="shared" si="358"/>
        <v>-0.94</v>
      </c>
      <c r="BV1673" s="11">
        <f t="shared" si="359"/>
        <v>-0.88</v>
      </c>
      <c r="BW1673" s="11">
        <f t="shared" si="360"/>
        <v>0</v>
      </c>
      <c r="BX1673" s="9">
        <f t="shared" si="361"/>
        <v>-0.94</v>
      </c>
      <c r="BY1673" s="9">
        <f t="shared" si="362"/>
        <v>-0.88</v>
      </c>
      <c r="BZ1673" s="9">
        <f t="shared" si="363"/>
        <v>2</v>
      </c>
    </row>
    <row r="1674" spans="1:78" ht="15.5" x14ac:dyDescent="0.35">
      <c r="A1674"/>
      <c r="B1674"/>
      <c r="C1674"/>
      <c r="D1674"/>
      <c r="E1674"/>
      <c r="F1674"/>
      <c r="G1674"/>
      <c r="H1674"/>
      <c r="I1674"/>
      <c r="J1674"/>
      <c r="K1674"/>
      <c r="L1674"/>
      <c r="M1674"/>
      <c r="N1674"/>
      <c r="O1674"/>
      <c r="P1674"/>
      <c r="Q1674"/>
      <c r="R1674"/>
      <c r="S1674"/>
      <c r="T1674"/>
      <c r="U1674"/>
      <c r="V1674"/>
      <c r="W1674"/>
      <c r="X1674"/>
      <c r="Y1674"/>
      <c r="Z1674"/>
      <c r="AA1674"/>
      <c r="AB1674"/>
      <c r="AC1674"/>
      <c r="AD1674"/>
      <c r="AE1674"/>
      <c r="AF1674"/>
      <c r="AG1674"/>
      <c r="AH1674"/>
      <c r="AI1674"/>
      <c r="AJ1674"/>
      <c r="AK1674"/>
      <c r="AL1674"/>
      <c r="AM1674"/>
      <c r="AN1674"/>
      <c r="AO1674"/>
      <c r="AP1674"/>
      <c r="AQ1674"/>
      <c r="AR1674"/>
      <c r="AS1674"/>
      <c r="AT1674" s="12">
        <f>VLOOKUP($BR1674,Tables!$D$14:$I$27,2,FALSE)*W1674</f>
        <v>0</v>
      </c>
      <c r="AU1674" s="12">
        <f>VLOOKUP($BR1674,Tables!$D$14:$I$24,3,FALSE)</f>
        <v>0</v>
      </c>
      <c r="AV1674" s="12">
        <f>VLOOKUP($BR1674,Tables!$D$14:$I$24,4,FALSE)*W1674</f>
        <v>0</v>
      </c>
      <c r="AW1674" s="12">
        <f>VLOOKUP($BR1674,Tables!$D$14:$I$24,5,FALSE)*W1674</f>
        <v>0</v>
      </c>
      <c r="AX1674">
        <f>IF(ISERROR(VLOOKUP(V1674,Tables!$A$2:$B$27,2,FALSE))=TRUE,0,VLOOKUP(V1674,Tables!$A$2:$B$27,2,FALSE))*VLOOKUP(BR1674,Tables!$D$14:$J$24,7,FALSE)</f>
        <v>0</v>
      </c>
      <c r="AY1674">
        <f>IF(ISERROR(VLOOKUP(BS1674,Tables!$A$2:$B$31,2,FALSE))=TRUE,0,VLOOKUP(BS1674,Tables!$A$2:$B$31,2,FALSE))</f>
        <v>0</v>
      </c>
      <c r="AZ1674" s="12">
        <f>VLOOKUP($BR1674,Tables!$D$14:$K$24,8,FALSE)</f>
        <v>0</v>
      </c>
      <c r="BA1674" s="12">
        <f>IF(OR(BR1674="T150",BR1674="HYBT150"),W1674*Tables!$L$23,0)</f>
        <v>0</v>
      </c>
      <c r="BB1674" s="12">
        <f>IF(OR(BR1674="T200",BR1674="HYBT200"),W1674*Tables!$E$24,0)</f>
        <v>0</v>
      </c>
      <c r="BC1674" s="14">
        <f t="shared" si="354"/>
        <v>0</v>
      </c>
      <c r="BD1674" s="55" t="str">
        <f t="shared" si="364"/>
        <v/>
      </c>
      <c r="BE1674" s="55" t="str">
        <f t="shared" si="364"/>
        <v/>
      </c>
      <c r="BF1674" s="55" t="str">
        <f t="shared" si="364"/>
        <v/>
      </c>
      <c r="BG1674" s="55" t="str">
        <f t="shared" si="364"/>
        <v/>
      </c>
      <c r="BH1674" s="55" t="str">
        <f t="shared" si="364"/>
        <v/>
      </c>
      <c r="BI1674" s="55" t="str">
        <f t="shared" si="364"/>
        <v/>
      </c>
      <c r="BJ1674" s="55" t="str">
        <f t="shared" si="364"/>
        <v/>
      </c>
      <c r="BK1674" s="55" t="str">
        <f t="shared" si="364"/>
        <v/>
      </c>
      <c r="BL1674" s="55" t="str">
        <f t="shared" si="364"/>
        <v/>
      </c>
      <c r="BM1674" s="55" t="str">
        <f t="shared" si="364"/>
        <v/>
      </c>
      <c r="BN1674" s="55" t="str">
        <f t="shared" si="364"/>
        <v/>
      </c>
      <c r="BO1674" s="55" t="str">
        <f t="shared" si="364"/>
        <v/>
      </c>
      <c r="BP1674" s="55" t="str">
        <f t="shared" si="364"/>
        <v/>
      </c>
      <c r="BQ1674" s="55" t="str">
        <f t="shared" si="364"/>
        <v/>
      </c>
      <c r="BR1674" s="1" t="str">
        <f t="shared" si="355"/>
        <v>Base</v>
      </c>
      <c r="BS1674" s="1" t="str">
        <f t="shared" si="356"/>
        <v/>
      </c>
      <c r="BT1674" s="3">
        <f t="shared" si="357"/>
        <v>1</v>
      </c>
      <c r="BU1674" s="11">
        <f t="shared" si="358"/>
        <v>-0.94</v>
      </c>
      <c r="BV1674" s="11">
        <f t="shared" si="359"/>
        <v>-0.88</v>
      </c>
      <c r="BW1674" s="11">
        <f t="shared" si="360"/>
        <v>0</v>
      </c>
      <c r="BX1674" s="9">
        <f t="shared" si="361"/>
        <v>-0.94</v>
      </c>
      <c r="BY1674" s="9">
        <f t="shared" si="362"/>
        <v>-0.88</v>
      </c>
      <c r="BZ1674" s="9">
        <f t="shared" si="363"/>
        <v>2</v>
      </c>
    </row>
    <row r="1675" spans="1:78" ht="15.5" x14ac:dyDescent="0.35">
      <c r="A1675"/>
      <c r="B1675"/>
      <c r="C1675"/>
      <c r="D1675"/>
      <c r="E1675"/>
      <c r="F1675"/>
      <c r="G1675"/>
      <c r="H1675"/>
      <c r="I1675"/>
      <c r="J1675"/>
      <c r="K1675"/>
      <c r="L1675"/>
      <c r="M1675"/>
      <c r="N1675"/>
      <c r="O1675"/>
      <c r="P1675"/>
      <c r="Q1675"/>
      <c r="R1675"/>
      <c r="S1675"/>
      <c r="T1675"/>
      <c r="U1675"/>
      <c r="V1675"/>
      <c r="W1675"/>
      <c r="X1675"/>
      <c r="Y1675"/>
      <c r="Z1675"/>
      <c r="AA1675"/>
      <c r="AB1675"/>
      <c r="AC1675"/>
      <c r="AD1675"/>
      <c r="AE1675"/>
      <c r="AF1675"/>
      <c r="AG1675"/>
      <c r="AH1675"/>
      <c r="AI1675"/>
      <c r="AJ1675"/>
      <c r="AK1675"/>
      <c r="AL1675"/>
      <c r="AM1675"/>
      <c r="AN1675"/>
      <c r="AO1675"/>
      <c r="AP1675"/>
      <c r="AQ1675"/>
      <c r="AR1675"/>
      <c r="AS1675"/>
      <c r="AT1675" s="12">
        <f>VLOOKUP($BR1675,Tables!$D$14:$I$27,2,FALSE)*W1675</f>
        <v>0</v>
      </c>
      <c r="AU1675" s="12">
        <f>VLOOKUP($BR1675,Tables!$D$14:$I$24,3,FALSE)</f>
        <v>0</v>
      </c>
      <c r="AV1675" s="12">
        <f>VLOOKUP($BR1675,Tables!$D$14:$I$24,4,FALSE)*W1675</f>
        <v>0</v>
      </c>
      <c r="AW1675" s="12">
        <f>VLOOKUP($BR1675,Tables!$D$14:$I$24,5,FALSE)*W1675</f>
        <v>0</v>
      </c>
      <c r="AX1675">
        <f>IF(ISERROR(VLOOKUP(V1675,Tables!$A$2:$B$27,2,FALSE))=TRUE,0,VLOOKUP(V1675,Tables!$A$2:$B$27,2,FALSE))*VLOOKUP(BR1675,Tables!$D$14:$J$24,7,FALSE)</f>
        <v>0</v>
      </c>
      <c r="AY1675">
        <f>IF(ISERROR(VLOOKUP(BS1675,Tables!$A$2:$B$31,2,FALSE))=TRUE,0,VLOOKUP(BS1675,Tables!$A$2:$B$31,2,FALSE))</f>
        <v>0</v>
      </c>
      <c r="AZ1675" s="12">
        <f>VLOOKUP($BR1675,Tables!$D$14:$K$24,8,FALSE)</f>
        <v>0</v>
      </c>
      <c r="BA1675" s="12">
        <f>IF(OR(BR1675="T150",BR1675="HYBT150"),W1675*Tables!$L$23,0)</f>
        <v>0</v>
      </c>
      <c r="BB1675" s="12">
        <f>IF(OR(BR1675="T200",BR1675="HYBT200"),W1675*Tables!$E$24,0)</f>
        <v>0</v>
      </c>
      <c r="BC1675" s="14">
        <f t="shared" si="354"/>
        <v>0</v>
      </c>
      <c r="BD1675" s="55" t="str">
        <f t="shared" si="364"/>
        <v/>
      </c>
      <c r="BE1675" s="55" t="str">
        <f t="shared" si="364"/>
        <v/>
      </c>
      <c r="BF1675" s="55" t="str">
        <f t="shared" si="364"/>
        <v/>
      </c>
      <c r="BG1675" s="55" t="str">
        <f t="shared" si="364"/>
        <v/>
      </c>
      <c r="BH1675" s="55" t="str">
        <f t="shared" si="364"/>
        <v/>
      </c>
      <c r="BI1675" s="55" t="str">
        <f t="shared" si="364"/>
        <v/>
      </c>
      <c r="BJ1675" s="55" t="str">
        <f t="shared" si="364"/>
        <v/>
      </c>
      <c r="BK1675" s="55" t="str">
        <f t="shared" si="364"/>
        <v/>
      </c>
      <c r="BL1675" s="55" t="str">
        <f t="shared" si="364"/>
        <v/>
      </c>
      <c r="BM1675" s="55" t="str">
        <f t="shared" si="364"/>
        <v/>
      </c>
      <c r="BN1675" s="55" t="str">
        <f t="shared" si="364"/>
        <v/>
      </c>
      <c r="BO1675" s="55" t="str">
        <f t="shared" si="364"/>
        <v/>
      </c>
      <c r="BP1675" s="55" t="str">
        <f t="shared" si="364"/>
        <v/>
      </c>
      <c r="BQ1675" s="55" t="str">
        <f t="shared" si="364"/>
        <v/>
      </c>
      <c r="BR1675" s="1" t="str">
        <f t="shared" si="355"/>
        <v>Base</v>
      </c>
      <c r="BS1675" s="1" t="str">
        <f t="shared" si="356"/>
        <v/>
      </c>
      <c r="BT1675" s="3">
        <f t="shared" si="357"/>
        <v>1</v>
      </c>
      <c r="BU1675" s="11">
        <f t="shared" si="358"/>
        <v>-0.94</v>
      </c>
      <c r="BV1675" s="11">
        <f t="shared" si="359"/>
        <v>-0.88</v>
      </c>
      <c r="BW1675" s="11">
        <f t="shared" si="360"/>
        <v>0</v>
      </c>
      <c r="BX1675" s="9">
        <f t="shared" si="361"/>
        <v>-0.94</v>
      </c>
      <c r="BY1675" s="9">
        <f t="shared" si="362"/>
        <v>-0.88</v>
      </c>
      <c r="BZ1675" s="9">
        <f t="shared" si="363"/>
        <v>2</v>
      </c>
    </row>
    <row r="1676" spans="1:78" ht="15.5" x14ac:dyDescent="0.35">
      <c r="A1676"/>
      <c r="B1676"/>
      <c r="C1676"/>
      <c r="D1676"/>
      <c r="E1676"/>
      <c r="F1676"/>
      <c r="G1676"/>
      <c r="H1676"/>
      <c r="I1676"/>
      <c r="J1676"/>
      <c r="K1676"/>
      <c r="L1676"/>
      <c r="M1676"/>
      <c r="N1676"/>
      <c r="O1676"/>
      <c r="P1676"/>
      <c r="Q1676"/>
      <c r="R1676"/>
      <c r="S1676"/>
      <c r="T1676"/>
      <c r="U1676"/>
      <c r="V1676"/>
      <c r="W1676"/>
      <c r="X1676"/>
      <c r="Y1676"/>
      <c r="Z1676"/>
      <c r="AA1676"/>
      <c r="AB1676"/>
      <c r="AC1676"/>
      <c r="AD1676"/>
      <c r="AE1676"/>
      <c r="AF1676"/>
      <c r="AG1676"/>
      <c r="AH1676"/>
      <c r="AI1676"/>
      <c r="AJ1676"/>
      <c r="AK1676"/>
      <c r="AL1676"/>
      <c r="AM1676"/>
      <c r="AN1676"/>
      <c r="AO1676"/>
      <c r="AP1676"/>
      <c r="AQ1676"/>
      <c r="AR1676"/>
      <c r="AS1676"/>
      <c r="AT1676" s="12">
        <f>VLOOKUP($BR1676,Tables!$D$14:$I$27,2,FALSE)*W1676</f>
        <v>0</v>
      </c>
      <c r="AU1676" s="12">
        <f>VLOOKUP($BR1676,Tables!$D$14:$I$24,3,FALSE)</f>
        <v>0</v>
      </c>
      <c r="AV1676" s="12">
        <f>VLOOKUP($BR1676,Tables!$D$14:$I$24,4,FALSE)*W1676</f>
        <v>0</v>
      </c>
      <c r="AW1676" s="12">
        <f>VLOOKUP($BR1676,Tables!$D$14:$I$24,5,FALSE)*W1676</f>
        <v>0</v>
      </c>
      <c r="AX1676">
        <f>IF(ISERROR(VLOOKUP(V1676,Tables!$A$2:$B$27,2,FALSE))=TRUE,0,VLOOKUP(V1676,Tables!$A$2:$B$27,2,FALSE))*VLOOKUP(BR1676,Tables!$D$14:$J$24,7,FALSE)</f>
        <v>0</v>
      </c>
      <c r="AY1676">
        <f>IF(ISERROR(VLOOKUP(BS1676,Tables!$A$2:$B$31,2,FALSE))=TRUE,0,VLOOKUP(BS1676,Tables!$A$2:$B$31,2,FALSE))</f>
        <v>0</v>
      </c>
      <c r="AZ1676" s="12">
        <f>VLOOKUP($BR1676,Tables!$D$14:$K$24,8,FALSE)</f>
        <v>0</v>
      </c>
      <c r="BA1676" s="12">
        <f>IF(OR(BR1676="T150",BR1676="HYBT150"),W1676*Tables!$L$23,0)</f>
        <v>0</v>
      </c>
      <c r="BB1676" s="12">
        <f>IF(OR(BR1676="T200",BR1676="HYBT200"),W1676*Tables!$E$24,0)</f>
        <v>0</v>
      </c>
      <c r="BC1676" s="14">
        <f t="shared" si="354"/>
        <v>0</v>
      </c>
      <c r="BD1676" s="55" t="str">
        <f t="shared" si="364"/>
        <v/>
      </c>
      <c r="BE1676" s="55" t="str">
        <f t="shared" si="364"/>
        <v/>
      </c>
      <c r="BF1676" s="55" t="str">
        <f t="shared" si="364"/>
        <v/>
      </c>
      <c r="BG1676" s="55" t="str">
        <f t="shared" si="364"/>
        <v/>
      </c>
      <c r="BH1676" s="55" t="str">
        <f t="shared" si="364"/>
        <v/>
      </c>
      <c r="BI1676" s="55" t="str">
        <f t="shared" si="364"/>
        <v/>
      </c>
      <c r="BJ1676" s="55" t="str">
        <f t="shared" si="364"/>
        <v/>
      </c>
      <c r="BK1676" s="55" t="str">
        <f t="shared" si="364"/>
        <v/>
      </c>
      <c r="BL1676" s="55" t="str">
        <f t="shared" si="364"/>
        <v/>
      </c>
      <c r="BM1676" s="55" t="str">
        <f t="shared" si="364"/>
        <v/>
      </c>
      <c r="BN1676" s="55" t="str">
        <f t="shared" si="364"/>
        <v/>
      </c>
      <c r="BO1676" s="55" t="str">
        <f t="shared" si="364"/>
        <v/>
      </c>
      <c r="BP1676" s="55" t="str">
        <f t="shared" si="364"/>
        <v/>
      </c>
      <c r="BQ1676" s="55" t="str">
        <f t="shared" si="364"/>
        <v/>
      </c>
      <c r="BR1676" s="1" t="str">
        <f t="shared" si="355"/>
        <v>Base</v>
      </c>
      <c r="BS1676" s="1" t="str">
        <f t="shared" si="356"/>
        <v/>
      </c>
      <c r="BT1676" s="3">
        <f t="shared" si="357"/>
        <v>1</v>
      </c>
      <c r="BU1676" s="11">
        <f t="shared" si="358"/>
        <v>-0.94</v>
      </c>
      <c r="BV1676" s="11">
        <f t="shared" si="359"/>
        <v>-0.88</v>
      </c>
      <c r="BW1676" s="11">
        <f t="shared" si="360"/>
        <v>0</v>
      </c>
      <c r="BX1676" s="9">
        <f t="shared" si="361"/>
        <v>-0.94</v>
      </c>
      <c r="BY1676" s="9">
        <f t="shared" si="362"/>
        <v>-0.88</v>
      </c>
      <c r="BZ1676" s="9">
        <f t="shared" si="363"/>
        <v>2</v>
      </c>
    </row>
    <row r="1677" spans="1:78" ht="15.5" x14ac:dyDescent="0.35">
      <c r="A1677"/>
      <c r="B1677"/>
      <c r="C1677"/>
      <c r="D1677"/>
      <c r="E1677"/>
      <c r="F1677"/>
      <c r="G1677"/>
      <c r="H1677"/>
      <c r="I1677"/>
      <c r="J1677"/>
      <c r="K1677"/>
      <c r="L1677"/>
      <c r="M1677"/>
      <c r="N1677"/>
      <c r="O1677"/>
      <c r="P1677"/>
      <c r="Q1677"/>
      <c r="R1677"/>
      <c r="S1677"/>
      <c r="T1677"/>
      <c r="U1677"/>
      <c r="V1677"/>
      <c r="W1677"/>
      <c r="X1677"/>
      <c r="Y1677"/>
      <c r="Z1677"/>
      <c r="AA1677"/>
      <c r="AB1677"/>
      <c r="AC1677"/>
      <c r="AD1677"/>
      <c r="AE1677"/>
      <c r="AF1677"/>
      <c r="AG1677"/>
      <c r="AH1677"/>
      <c r="AI1677"/>
      <c r="AJ1677"/>
      <c r="AK1677"/>
      <c r="AL1677"/>
      <c r="AM1677"/>
      <c r="AN1677"/>
      <c r="AO1677"/>
      <c r="AP1677"/>
      <c r="AQ1677"/>
      <c r="AR1677"/>
      <c r="AS1677"/>
      <c r="AT1677" s="12">
        <f>VLOOKUP($BR1677,Tables!$D$14:$I$27,2,FALSE)*W1677</f>
        <v>0</v>
      </c>
      <c r="AU1677" s="12">
        <f>VLOOKUP($BR1677,Tables!$D$14:$I$24,3,FALSE)</f>
        <v>0</v>
      </c>
      <c r="AV1677" s="12">
        <f>VLOOKUP($BR1677,Tables!$D$14:$I$24,4,FALSE)*W1677</f>
        <v>0</v>
      </c>
      <c r="AW1677" s="12">
        <f>VLOOKUP($BR1677,Tables!$D$14:$I$24,5,FALSE)*W1677</f>
        <v>0</v>
      </c>
      <c r="AX1677">
        <f>IF(ISERROR(VLOOKUP(V1677,Tables!$A$2:$B$27,2,FALSE))=TRUE,0,VLOOKUP(V1677,Tables!$A$2:$B$27,2,FALSE))*VLOOKUP(BR1677,Tables!$D$14:$J$24,7,FALSE)</f>
        <v>0</v>
      </c>
      <c r="AY1677">
        <f>IF(ISERROR(VLOOKUP(BS1677,Tables!$A$2:$B$31,2,FALSE))=TRUE,0,VLOOKUP(BS1677,Tables!$A$2:$B$31,2,FALSE))</f>
        <v>0</v>
      </c>
      <c r="AZ1677" s="12">
        <f>VLOOKUP($BR1677,Tables!$D$14:$K$24,8,FALSE)</f>
        <v>0</v>
      </c>
      <c r="BA1677" s="12">
        <f>IF(OR(BR1677="T150",BR1677="HYBT150"),W1677*Tables!$L$23,0)</f>
        <v>0</v>
      </c>
      <c r="BB1677" s="12">
        <f>IF(OR(BR1677="T200",BR1677="HYBT200"),W1677*Tables!$E$24,0)</f>
        <v>0</v>
      </c>
      <c r="BC1677" s="14">
        <f t="shared" si="354"/>
        <v>0</v>
      </c>
      <c r="BD1677" s="55" t="str">
        <f t="shared" si="364"/>
        <v/>
      </c>
      <c r="BE1677" s="55" t="str">
        <f t="shared" si="364"/>
        <v/>
      </c>
      <c r="BF1677" s="55" t="str">
        <f t="shared" si="364"/>
        <v/>
      </c>
      <c r="BG1677" s="55" t="str">
        <f t="shared" si="364"/>
        <v/>
      </c>
      <c r="BH1677" s="55" t="str">
        <f t="shared" si="364"/>
        <v/>
      </c>
      <c r="BI1677" s="55" t="str">
        <f t="shared" si="364"/>
        <v/>
      </c>
      <c r="BJ1677" s="55" t="str">
        <f t="shared" si="364"/>
        <v/>
      </c>
      <c r="BK1677" s="55" t="str">
        <f t="shared" si="364"/>
        <v/>
      </c>
      <c r="BL1677" s="55" t="str">
        <f t="shared" si="364"/>
        <v/>
      </c>
      <c r="BM1677" s="55" t="str">
        <f t="shared" si="364"/>
        <v/>
      </c>
      <c r="BN1677" s="55" t="str">
        <f t="shared" si="364"/>
        <v/>
      </c>
      <c r="BO1677" s="55" t="str">
        <f t="shared" si="364"/>
        <v/>
      </c>
      <c r="BP1677" s="55" t="str">
        <f t="shared" si="364"/>
        <v/>
      </c>
      <c r="BQ1677" s="55" t="str">
        <f t="shared" si="364"/>
        <v/>
      </c>
      <c r="BR1677" s="1" t="str">
        <f t="shared" si="355"/>
        <v>Base</v>
      </c>
      <c r="BS1677" s="1" t="str">
        <f t="shared" si="356"/>
        <v/>
      </c>
      <c r="BT1677" s="3">
        <f t="shared" si="357"/>
        <v>1</v>
      </c>
      <c r="BU1677" s="11">
        <f t="shared" si="358"/>
        <v>-0.94</v>
      </c>
      <c r="BV1677" s="11">
        <f t="shared" si="359"/>
        <v>-0.88</v>
      </c>
      <c r="BW1677" s="11">
        <f t="shared" si="360"/>
        <v>0</v>
      </c>
      <c r="BX1677" s="9">
        <f t="shared" si="361"/>
        <v>-0.94</v>
      </c>
      <c r="BY1677" s="9">
        <f t="shared" si="362"/>
        <v>-0.88</v>
      </c>
      <c r="BZ1677" s="9">
        <f t="shared" si="363"/>
        <v>2</v>
      </c>
    </row>
    <row r="1678" spans="1:78" ht="15.5" x14ac:dyDescent="0.35">
      <c r="A1678"/>
      <c r="B1678"/>
      <c r="C1678"/>
      <c r="D1678"/>
      <c r="E1678"/>
      <c r="F1678"/>
      <c r="G1678"/>
      <c r="H1678"/>
      <c r="I1678"/>
      <c r="J1678"/>
      <c r="K1678"/>
      <c r="L1678"/>
      <c r="M1678"/>
      <c r="N1678"/>
      <c r="O1678"/>
      <c r="P1678"/>
      <c r="Q1678"/>
      <c r="R1678"/>
      <c r="S1678"/>
      <c r="T1678"/>
      <c r="U1678"/>
      <c r="V1678"/>
      <c r="W1678"/>
      <c r="X1678"/>
      <c r="Y1678"/>
      <c r="Z1678"/>
      <c r="AA1678"/>
      <c r="AB1678"/>
      <c r="AC1678"/>
      <c r="AD1678"/>
      <c r="AE1678"/>
      <c r="AF1678"/>
      <c r="AG1678"/>
      <c r="AH1678"/>
      <c r="AI1678"/>
      <c r="AJ1678"/>
      <c r="AK1678"/>
      <c r="AL1678"/>
      <c r="AM1678"/>
      <c r="AN1678"/>
      <c r="AO1678"/>
      <c r="AP1678"/>
      <c r="AQ1678"/>
      <c r="AR1678"/>
      <c r="AS1678"/>
      <c r="AT1678" s="12">
        <f>VLOOKUP($BR1678,Tables!$D$14:$I$27,2,FALSE)*W1678</f>
        <v>0</v>
      </c>
      <c r="AU1678" s="12">
        <f>VLOOKUP($BR1678,Tables!$D$14:$I$24,3,FALSE)</f>
        <v>0</v>
      </c>
      <c r="AV1678" s="12">
        <f>VLOOKUP($BR1678,Tables!$D$14:$I$24,4,FALSE)*W1678</f>
        <v>0</v>
      </c>
      <c r="AW1678" s="12">
        <f>VLOOKUP($BR1678,Tables!$D$14:$I$24,5,FALSE)*W1678</f>
        <v>0</v>
      </c>
      <c r="AX1678">
        <f>IF(ISERROR(VLOOKUP(V1678,Tables!$A$2:$B$27,2,FALSE))=TRUE,0,VLOOKUP(V1678,Tables!$A$2:$B$27,2,FALSE))*VLOOKUP(BR1678,Tables!$D$14:$J$24,7,FALSE)</f>
        <v>0</v>
      </c>
      <c r="AY1678">
        <f>IF(ISERROR(VLOOKUP(BS1678,Tables!$A$2:$B$31,2,FALSE))=TRUE,0,VLOOKUP(BS1678,Tables!$A$2:$B$31,2,FALSE))</f>
        <v>0</v>
      </c>
      <c r="AZ1678" s="12">
        <f>VLOOKUP($BR1678,Tables!$D$14:$K$24,8,FALSE)</f>
        <v>0</v>
      </c>
      <c r="BA1678" s="12">
        <f>IF(OR(BR1678="T150",BR1678="HYBT150"),W1678*Tables!$L$23,0)</f>
        <v>0</v>
      </c>
      <c r="BB1678" s="12">
        <f>IF(OR(BR1678="T200",BR1678="HYBT200"),W1678*Tables!$E$24,0)</f>
        <v>0</v>
      </c>
      <c r="BC1678" s="14">
        <f t="shared" si="354"/>
        <v>0</v>
      </c>
      <c r="BD1678" s="55" t="str">
        <f t="shared" si="364"/>
        <v/>
      </c>
      <c r="BE1678" s="55" t="str">
        <f t="shared" si="364"/>
        <v/>
      </c>
      <c r="BF1678" s="55" t="str">
        <f t="shared" si="364"/>
        <v/>
      </c>
      <c r="BG1678" s="55" t="str">
        <f t="shared" si="364"/>
        <v/>
      </c>
      <c r="BH1678" s="55" t="str">
        <f t="shared" si="364"/>
        <v/>
      </c>
      <c r="BI1678" s="55" t="str">
        <f t="shared" si="364"/>
        <v/>
      </c>
      <c r="BJ1678" s="55" t="str">
        <f t="shared" si="364"/>
        <v/>
      </c>
      <c r="BK1678" s="55" t="str">
        <f t="shared" si="364"/>
        <v/>
      </c>
      <c r="BL1678" s="55" t="str">
        <f t="shared" si="364"/>
        <v/>
      </c>
      <c r="BM1678" s="55" t="str">
        <f t="shared" si="364"/>
        <v/>
      </c>
      <c r="BN1678" s="55" t="str">
        <f t="shared" si="364"/>
        <v/>
      </c>
      <c r="BO1678" s="55" t="str">
        <f t="shared" si="364"/>
        <v/>
      </c>
      <c r="BP1678" s="55" t="str">
        <f t="shared" si="364"/>
        <v/>
      </c>
      <c r="BQ1678" s="55" t="str">
        <f t="shared" si="364"/>
        <v/>
      </c>
      <c r="BR1678" s="1" t="str">
        <f t="shared" si="355"/>
        <v>Base</v>
      </c>
      <c r="BS1678" s="1" t="str">
        <f t="shared" si="356"/>
        <v/>
      </c>
      <c r="BT1678" s="3">
        <f t="shared" si="357"/>
        <v>1</v>
      </c>
      <c r="BU1678" s="11">
        <f t="shared" si="358"/>
        <v>-0.94</v>
      </c>
      <c r="BV1678" s="11">
        <f t="shared" si="359"/>
        <v>-0.88</v>
      </c>
      <c r="BW1678" s="11">
        <f t="shared" si="360"/>
        <v>0</v>
      </c>
      <c r="BX1678" s="9">
        <f t="shared" si="361"/>
        <v>-0.94</v>
      </c>
      <c r="BY1678" s="9">
        <f t="shared" si="362"/>
        <v>-0.88</v>
      </c>
      <c r="BZ1678" s="9">
        <f t="shared" si="363"/>
        <v>2</v>
      </c>
    </row>
    <row r="1679" spans="1:78" ht="15.5" x14ac:dyDescent="0.35">
      <c r="A1679"/>
      <c r="B1679"/>
      <c r="C1679"/>
      <c r="D1679"/>
      <c r="E1679"/>
      <c r="F1679"/>
      <c r="G1679"/>
      <c r="H1679"/>
      <c r="I1679"/>
      <c r="J1679"/>
      <c r="K1679"/>
      <c r="L1679"/>
      <c r="M1679"/>
      <c r="N1679"/>
      <c r="O1679"/>
      <c r="P1679"/>
      <c r="Q1679"/>
      <c r="R1679"/>
      <c r="S1679"/>
      <c r="T1679"/>
      <c r="U1679"/>
      <c r="V1679"/>
      <c r="W1679"/>
      <c r="X1679"/>
      <c r="Y1679"/>
      <c r="Z1679"/>
      <c r="AA1679"/>
      <c r="AB1679"/>
      <c r="AC1679"/>
      <c r="AD1679"/>
      <c r="AE1679"/>
      <c r="AF1679"/>
      <c r="AG1679"/>
      <c r="AH1679"/>
      <c r="AI1679"/>
      <c r="AJ1679"/>
      <c r="AK1679"/>
      <c r="AL1679"/>
      <c r="AM1679"/>
      <c r="AN1679"/>
      <c r="AO1679"/>
      <c r="AP1679"/>
      <c r="AQ1679"/>
      <c r="AR1679"/>
      <c r="AS1679"/>
      <c r="AT1679" s="12">
        <f>VLOOKUP($BR1679,Tables!$D$14:$I$27,2,FALSE)*W1679</f>
        <v>0</v>
      </c>
      <c r="AU1679" s="12">
        <f>VLOOKUP($BR1679,Tables!$D$14:$I$24,3,FALSE)</f>
        <v>0</v>
      </c>
      <c r="AV1679" s="12">
        <f>VLOOKUP($BR1679,Tables!$D$14:$I$24,4,FALSE)*W1679</f>
        <v>0</v>
      </c>
      <c r="AW1679" s="12">
        <f>VLOOKUP($BR1679,Tables!$D$14:$I$24,5,FALSE)*W1679</f>
        <v>0</v>
      </c>
      <c r="AX1679">
        <f>IF(ISERROR(VLOOKUP(V1679,Tables!$A$2:$B$27,2,FALSE))=TRUE,0,VLOOKUP(V1679,Tables!$A$2:$B$27,2,FALSE))*VLOOKUP(BR1679,Tables!$D$14:$J$24,7,FALSE)</f>
        <v>0</v>
      </c>
      <c r="AY1679">
        <f>IF(ISERROR(VLOOKUP(BS1679,Tables!$A$2:$B$31,2,FALSE))=TRUE,0,VLOOKUP(BS1679,Tables!$A$2:$B$31,2,FALSE))</f>
        <v>0</v>
      </c>
      <c r="AZ1679" s="12">
        <f>VLOOKUP($BR1679,Tables!$D$14:$K$24,8,FALSE)</f>
        <v>0</v>
      </c>
      <c r="BA1679" s="12">
        <f>IF(OR(BR1679="T150",BR1679="HYBT150"),W1679*Tables!$L$23,0)</f>
        <v>0</v>
      </c>
      <c r="BB1679" s="12">
        <f>IF(OR(BR1679="T200",BR1679="HYBT200"),W1679*Tables!$E$24,0)</f>
        <v>0</v>
      </c>
      <c r="BC1679" s="14">
        <f t="shared" si="354"/>
        <v>0</v>
      </c>
      <c r="BD1679" s="55" t="str">
        <f t="shared" si="364"/>
        <v/>
      </c>
      <c r="BE1679" s="55" t="str">
        <f t="shared" si="364"/>
        <v/>
      </c>
      <c r="BF1679" s="55" t="str">
        <f t="shared" si="364"/>
        <v/>
      </c>
      <c r="BG1679" s="55" t="str">
        <f t="shared" si="364"/>
        <v/>
      </c>
      <c r="BH1679" s="55" t="str">
        <f t="shared" si="364"/>
        <v/>
      </c>
      <c r="BI1679" s="55" t="str">
        <f t="shared" si="364"/>
        <v/>
      </c>
      <c r="BJ1679" s="55" t="str">
        <f t="shared" si="364"/>
        <v/>
      </c>
      <c r="BK1679" s="55" t="str">
        <f t="shared" si="364"/>
        <v/>
      </c>
      <c r="BL1679" s="55" t="str">
        <f t="shared" si="364"/>
        <v/>
      </c>
      <c r="BM1679" s="55" t="str">
        <f t="shared" si="364"/>
        <v/>
      </c>
      <c r="BN1679" s="55" t="str">
        <f t="shared" si="364"/>
        <v/>
      </c>
      <c r="BO1679" s="55" t="str">
        <f t="shared" si="364"/>
        <v/>
      </c>
      <c r="BP1679" s="55" t="str">
        <f t="shared" si="364"/>
        <v/>
      </c>
      <c r="BQ1679" s="55" t="str">
        <f t="shared" si="364"/>
        <v/>
      </c>
      <c r="BR1679" s="1" t="str">
        <f t="shared" si="355"/>
        <v>Base</v>
      </c>
      <c r="BS1679" s="1" t="str">
        <f t="shared" si="356"/>
        <v/>
      </c>
      <c r="BT1679" s="3">
        <f t="shared" si="357"/>
        <v>1</v>
      </c>
      <c r="BU1679" s="11">
        <f t="shared" si="358"/>
        <v>-0.94</v>
      </c>
      <c r="BV1679" s="11">
        <f t="shared" si="359"/>
        <v>-0.88</v>
      </c>
      <c r="BW1679" s="11">
        <f t="shared" si="360"/>
        <v>0</v>
      </c>
      <c r="BX1679" s="9">
        <f t="shared" si="361"/>
        <v>-0.94</v>
      </c>
      <c r="BY1679" s="9">
        <f t="shared" si="362"/>
        <v>-0.88</v>
      </c>
      <c r="BZ1679" s="9">
        <f t="shared" si="363"/>
        <v>2</v>
      </c>
    </row>
    <row r="1680" spans="1:78" ht="15.5" x14ac:dyDescent="0.35">
      <c r="A1680"/>
      <c r="B1680"/>
      <c r="C1680"/>
      <c r="D1680"/>
      <c r="E1680"/>
      <c r="F1680"/>
      <c r="G1680"/>
      <c r="H1680"/>
      <c r="I1680"/>
      <c r="J1680"/>
      <c r="K1680"/>
      <c r="L1680"/>
      <c r="M1680"/>
      <c r="N1680"/>
      <c r="O1680"/>
      <c r="P1680"/>
      <c r="Q1680"/>
      <c r="R1680"/>
      <c r="S1680"/>
      <c r="T1680"/>
      <c r="U1680"/>
      <c r="V1680"/>
      <c r="W1680"/>
      <c r="X1680"/>
      <c r="Y1680"/>
      <c r="Z1680"/>
      <c r="AA1680"/>
      <c r="AB1680"/>
      <c r="AC1680"/>
      <c r="AD1680"/>
      <c r="AE1680"/>
      <c r="AF1680"/>
      <c r="AG1680"/>
      <c r="AH1680"/>
      <c r="AI1680"/>
      <c r="AJ1680"/>
      <c r="AK1680"/>
      <c r="AL1680"/>
      <c r="AM1680"/>
      <c r="AN1680"/>
      <c r="AO1680"/>
      <c r="AP1680"/>
      <c r="AQ1680"/>
      <c r="AR1680"/>
      <c r="AS1680"/>
      <c r="AT1680" s="12">
        <f>VLOOKUP($BR1680,Tables!$D$14:$I$27,2,FALSE)*W1680</f>
        <v>0</v>
      </c>
      <c r="AU1680" s="12">
        <f>VLOOKUP($BR1680,Tables!$D$14:$I$24,3,FALSE)</f>
        <v>0</v>
      </c>
      <c r="AV1680" s="12">
        <f>VLOOKUP($BR1680,Tables!$D$14:$I$24,4,FALSE)*W1680</f>
        <v>0</v>
      </c>
      <c r="AW1680" s="12">
        <f>VLOOKUP($BR1680,Tables!$D$14:$I$24,5,FALSE)*W1680</f>
        <v>0</v>
      </c>
      <c r="AX1680">
        <f>IF(ISERROR(VLOOKUP(V1680,Tables!$A$2:$B$27,2,FALSE))=TRUE,0,VLOOKUP(V1680,Tables!$A$2:$B$27,2,FALSE))*VLOOKUP(BR1680,Tables!$D$14:$J$24,7,FALSE)</f>
        <v>0</v>
      </c>
      <c r="AY1680">
        <f>IF(ISERROR(VLOOKUP(BS1680,Tables!$A$2:$B$31,2,FALSE))=TRUE,0,VLOOKUP(BS1680,Tables!$A$2:$B$31,2,FALSE))</f>
        <v>0</v>
      </c>
      <c r="AZ1680" s="12">
        <f>VLOOKUP($BR1680,Tables!$D$14:$K$24,8,FALSE)</f>
        <v>0</v>
      </c>
      <c r="BA1680" s="12">
        <f>IF(OR(BR1680="T150",BR1680="HYBT150"),W1680*Tables!$L$23,0)</f>
        <v>0</v>
      </c>
      <c r="BB1680" s="12">
        <f>IF(OR(BR1680="T200",BR1680="HYBT200"),W1680*Tables!$E$24,0)</f>
        <v>0</v>
      </c>
      <c r="BC1680" s="14">
        <f t="shared" si="354"/>
        <v>0</v>
      </c>
      <c r="BD1680" s="55" t="str">
        <f t="shared" si="364"/>
        <v/>
      </c>
      <c r="BE1680" s="55" t="str">
        <f t="shared" si="364"/>
        <v/>
      </c>
      <c r="BF1680" s="55" t="str">
        <f t="shared" si="364"/>
        <v/>
      </c>
      <c r="BG1680" s="55" t="str">
        <f t="shared" si="364"/>
        <v/>
      </c>
      <c r="BH1680" s="55" t="str">
        <f t="shared" si="364"/>
        <v/>
      </c>
      <c r="BI1680" s="55" t="str">
        <f t="shared" si="364"/>
        <v/>
      </c>
      <c r="BJ1680" s="55" t="str">
        <f t="shared" si="364"/>
        <v/>
      </c>
      <c r="BK1680" s="55" t="str">
        <f t="shared" si="364"/>
        <v/>
      </c>
      <c r="BL1680" s="55" t="str">
        <f t="shared" si="364"/>
        <v/>
      </c>
      <c r="BM1680" s="55" t="str">
        <f t="shared" si="364"/>
        <v/>
      </c>
      <c r="BN1680" s="55" t="str">
        <f t="shared" si="364"/>
        <v/>
      </c>
      <c r="BO1680" s="55" t="str">
        <f t="shared" si="364"/>
        <v/>
      </c>
      <c r="BP1680" s="55" t="str">
        <f t="shared" si="364"/>
        <v/>
      </c>
      <c r="BQ1680" s="55" t="str">
        <f t="shared" si="364"/>
        <v/>
      </c>
      <c r="BR1680" s="1" t="str">
        <f t="shared" si="355"/>
        <v>Base</v>
      </c>
      <c r="BS1680" s="1" t="str">
        <f t="shared" si="356"/>
        <v/>
      </c>
      <c r="BT1680" s="3">
        <f t="shared" si="357"/>
        <v>1</v>
      </c>
      <c r="BU1680" s="11">
        <f t="shared" si="358"/>
        <v>-0.94</v>
      </c>
      <c r="BV1680" s="11">
        <f t="shared" si="359"/>
        <v>-0.88</v>
      </c>
      <c r="BW1680" s="11">
        <f t="shared" si="360"/>
        <v>0</v>
      </c>
      <c r="BX1680" s="9">
        <f t="shared" si="361"/>
        <v>-0.94</v>
      </c>
      <c r="BY1680" s="9">
        <f t="shared" si="362"/>
        <v>-0.88</v>
      </c>
      <c r="BZ1680" s="9">
        <f t="shared" si="363"/>
        <v>2</v>
      </c>
    </row>
    <row r="1681" spans="1:78" ht="15.5" x14ac:dyDescent="0.35">
      <c r="A1681"/>
      <c r="B1681"/>
      <c r="C1681"/>
      <c r="D1681"/>
      <c r="E1681"/>
      <c r="F1681"/>
      <c r="G1681"/>
      <c r="H1681"/>
      <c r="I1681"/>
      <c r="J1681"/>
      <c r="K1681"/>
      <c r="L1681"/>
      <c r="M1681"/>
      <c r="N1681"/>
      <c r="O1681"/>
      <c r="P1681"/>
      <c r="Q1681"/>
      <c r="R1681"/>
      <c r="S1681"/>
      <c r="T1681"/>
      <c r="U1681"/>
      <c r="V1681"/>
      <c r="W1681"/>
      <c r="X1681"/>
      <c r="Y1681"/>
      <c r="Z1681"/>
      <c r="AA1681"/>
      <c r="AB1681"/>
      <c r="AC1681"/>
      <c r="AD1681"/>
      <c r="AE1681"/>
      <c r="AF1681"/>
      <c r="AG1681"/>
      <c r="AH1681"/>
      <c r="AI1681"/>
      <c r="AJ1681"/>
      <c r="AK1681"/>
      <c r="AL1681"/>
      <c r="AM1681"/>
      <c r="AN1681"/>
      <c r="AO1681"/>
      <c r="AP1681"/>
      <c r="AQ1681"/>
      <c r="AR1681"/>
      <c r="AS1681"/>
      <c r="AT1681" s="12">
        <f>VLOOKUP($BR1681,Tables!$D$14:$I$27,2,FALSE)*W1681</f>
        <v>0</v>
      </c>
      <c r="AU1681" s="12">
        <f>VLOOKUP($BR1681,Tables!$D$14:$I$24,3,FALSE)</f>
        <v>0</v>
      </c>
      <c r="AV1681" s="12">
        <f>VLOOKUP($BR1681,Tables!$D$14:$I$24,4,FALSE)*W1681</f>
        <v>0</v>
      </c>
      <c r="AW1681" s="12">
        <f>VLOOKUP($BR1681,Tables!$D$14:$I$24,5,FALSE)*W1681</f>
        <v>0</v>
      </c>
      <c r="AX1681">
        <f>IF(ISERROR(VLOOKUP(V1681,Tables!$A$2:$B$27,2,FALSE))=TRUE,0,VLOOKUP(V1681,Tables!$A$2:$B$27,2,FALSE))*VLOOKUP(BR1681,Tables!$D$14:$J$24,7,FALSE)</f>
        <v>0</v>
      </c>
      <c r="AY1681">
        <f>IF(ISERROR(VLOOKUP(BS1681,Tables!$A$2:$B$31,2,FALSE))=TRUE,0,VLOOKUP(BS1681,Tables!$A$2:$B$31,2,FALSE))</f>
        <v>0</v>
      </c>
      <c r="AZ1681" s="12">
        <f>VLOOKUP($BR1681,Tables!$D$14:$K$24,8,FALSE)</f>
        <v>0</v>
      </c>
      <c r="BA1681" s="12">
        <f>IF(OR(BR1681="T150",BR1681="HYBT150"),W1681*Tables!$L$23,0)</f>
        <v>0</v>
      </c>
      <c r="BB1681" s="12">
        <f>IF(OR(BR1681="T200",BR1681="HYBT200"),W1681*Tables!$E$24,0)</f>
        <v>0</v>
      </c>
      <c r="BC1681" s="14">
        <f t="shared" si="354"/>
        <v>0</v>
      </c>
      <c r="BD1681" s="55" t="str">
        <f t="shared" si="364"/>
        <v/>
      </c>
      <c r="BE1681" s="55" t="str">
        <f t="shared" si="364"/>
        <v/>
      </c>
      <c r="BF1681" s="55" t="str">
        <f t="shared" si="364"/>
        <v/>
      </c>
      <c r="BG1681" s="55" t="str">
        <f t="shared" si="364"/>
        <v/>
      </c>
      <c r="BH1681" s="55" t="str">
        <f t="shared" si="364"/>
        <v/>
      </c>
      <c r="BI1681" s="55" t="str">
        <f t="shared" si="364"/>
        <v/>
      </c>
      <c r="BJ1681" s="55" t="str">
        <f t="shared" si="364"/>
        <v/>
      </c>
      <c r="BK1681" s="55" t="str">
        <f t="shared" si="364"/>
        <v/>
      </c>
      <c r="BL1681" s="55" t="str">
        <f t="shared" si="364"/>
        <v/>
      </c>
      <c r="BM1681" s="55" t="str">
        <f t="shared" si="364"/>
        <v/>
      </c>
      <c r="BN1681" s="55" t="str">
        <f t="shared" si="364"/>
        <v/>
      </c>
      <c r="BO1681" s="55" t="str">
        <f t="shared" si="364"/>
        <v/>
      </c>
      <c r="BP1681" s="55" t="str">
        <f t="shared" si="364"/>
        <v/>
      </c>
      <c r="BQ1681" s="55" t="str">
        <f t="shared" si="364"/>
        <v/>
      </c>
      <c r="BR1681" s="1" t="str">
        <f t="shared" si="355"/>
        <v>Base</v>
      </c>
      <c r="BS1681" s="1" t="str">
        <f t="shared" si="356"/>
        <v/>
      </c>
      <c r="BT1681" s="3">
        <f t="shared" si="357"/>
        <v>1</v>
      </c>
      <c r="BU1681" s="11">
        <f t="shared" si="358"/>
        <v>-0.94</v>
      </c>
      <c r="BV1681" s="11">
        <f t="shared" si="359"/>
        <v>-0.88</v>
      </c>
      <c r="BW1681" s="11">
        <f t="shared" si="360"/>
        <v>0</v>
      </c>
      <c r="BX1681" s="9">
        <f t="shared" si="361"/>
        <v>-0.94</v>
      </c>
      <c r="BY1681" s="9">
        <f t="shared" si="362"/>
        <v>-0.88</v>
      </c>
      <c r="BZ1681" s="9">
        <f t="shared" si="363"/>
        <v>2</v>
      </c>
    </row>
    <row r="1682" spans="1:78" ht="15.5" x14ac:dyDescent="0.35">
      <c r="A1682"/>
      <c r="B1682"/>
      <c r="C1682"/>
      <c r="D1682"/>
      <c r="E1682"/>
      <c r="F1682"/>
      <c r="G1682"/>
      <c r="H1682"/>
      <c r="I1682"/>
      <c r="J1682"/>
      <c r="K1682"/>
      <c r="L1682"/>
      <c r="M1682"/>
      <c r="N1682"/>
      <c r="O1682"/>
      <c r="P1682"/>
      <c r="Q1682"/>
      <c r="R1682"/>
      <c r="S1682"/>
      <c r="T1682"/>
      <c r="U1682"/>
      <c r="V1682"/>
      <c r="W1682"/>
      <c r="X1682"/>
      <c r="Y1682"/>
      <c r="Z1682"/>
      <c r="AA1682"/>
      <c r="AB1682"/>
      <c r="AC1682"/>
      <c r="AD1682"/>
      <c r="AE1682"/>
      <c r="AF1682"/>
      <c r="AG1682"/>
      <c r="AH1682"/>
      <c r="AI1682"/>
      <c r="AJ1682"/>
      <c r="AK1682"/>
      <c r="AL1682"/>
      <c r="AM1682"/>
      <c r="AN1682"/>
      <c r="AO1682"/>
      <c r="AP1682"/>
      <c r="AQ1682"/>
      <c r="AR1682"/>
      <c r="AS1682"/>
      <c r="AT1682" s="12">
        <f>VLOOKUP($BR1682,Tables!$D$14:$I$27,2,FALSE)*W1682</f>
        <v>0</v>
      </c>
      <c r="AU1682" s="12">
        <f>VLOOKUP($BR1682,Tables!$D$14:$I$24,3,FALSE)</f>
        <v>0</v>
      </c>
      <c r="AV1682" s="12">
        <f>VLOOKUP($BR1682,Tables!$D$14:$I$24,4,FALSE)*W1682</f>
        <v>0</v>
      </c>
      <c r="AW1682" s="12">
        <f>VLOOKUP($BR1682,Tables!$D$14:$I$24,5,FALSE)*W1682</f>
        <v>0</v>
      </c>
      <c r="AX1682">
        <f>IF(ISERROR(VLOOKUP(V1682,Tables!$A$2:$B$27,2,FALSE))=TRUE,0,VLOOKUP(V1682,Tables!$A$2:$B$27,2,FALSE))*VLOOKUP(BR1682,Tables!$D$14:$J$24,7,FALSE)</f>
        <v>0</v>
      </c>
      <c r="AY1682">
        <f>IF(ISERROR(VLOOKUP(BS1682,Tables!$A$2:$B$31,2,FALSE))=TRUE,0,VLOOKUP(BS1682,Tables!$A$2:$B$31,2,FALSE))</f>
        <v>0</v>
      </c>
      <c r="AZ1682" s="12">
        <f>VLOOKUP($BR1682,Tables!$D$14:$K$24,8,FALSE)</f>
        <v>0</v>
      </c>
      <c r="BA1682" s="12">
        <f>IF(OR(BR1682="T150",BR1682="HYBT150"),W1682*Tables!$L$23,0)</f>
        <v>0</v>
      </c>
      <c r="BB1682" s="12">
        <f>IF(OR(BR1682="T200",BR1682="HYBT200"),W1682*Tables!$E$24,0)</f>
        <v>0</v>
      </c>
      <c r="BC1682" s="14">
        <f t="shared" si="354"/>
        <v>0</v>
      </c>
      <c r="BD1682" s="55" t="str">
        <f t="shared" si="364"/>
        <v/>
      </c>
      <c r="BE1682" s="55" t="str">
        <f t="shared" si="364"/>
        <v/>
      </c>
      <c r="BF1682" s="55" t="str">
        <f t="shared" si="364"/>
        <v/>
      </c>
      <c r="BG1682" s="55" t="str">
        <f t="shared" si="364"/>
        <v/>
      </c>
      <c r="BH1682" s="55" t="str">
        <f t="shared" si="364"/>
        <v/>
      </c>
      <c r="BI1682" s="55" t="str">
        <f t="shared" si="364"/>
        <v/>
      </c>
      <c r="BJ1682" s="55" t="str">
        <f t="shared" si="364"/>
        <v/>
      </c>
      <c r="BK1682" s="55" t="str">
        <f t="shared" si="364"/>
        <v/>
      </c>
      <c r="BL1682" s="55" t="str">
        <f t="shared" si="364"/>
        <v/>
      </c>
      <c r="BM1682" s="55" t="str">
        <f t="shared" si="364"/>
        <v/>
      </c>
      <c r="BN1682" s="55" t="str">
        <f t="shared" si="364"/>
        <v/>
      </c>
      <c r="BO1682" s="55" t="str">
        <f t="shared" si="364"/>
        <v/>
      </c>
      <c r="BP1682" s="55" t="str">
        <f t="shared" si="364"/>
        <v/>
      </c>
      <c r="BQ1682" s="55" t="str">
        <f t="shared" si="364"/>
        <v/>
      </c>
      <c r="BR1682" s="1" t="str">
        <f t="shared" si="355"/>
        <v>Base</v>
      </c>
      <c r="BS1682" s="1" t="str">
        <f t="shared" si="356"/>
        <v/>
      </c>
      <c r="BT1682" s="3">
        <f t="shared" si="357"/>
        <v>1</v>
      </c>
      <c r="BU1682" s="11">
        <f t="shared" si="358"/>
        <v>-0.94</v>
      </c>
      <c r="BV1682" s="11">
        <f t="shared" si="359"/>
        <v>-0.88</v>
      </c>
      <c r="BW1682" s="11">
        <f t="shared" si="360"/>
        <v>0</v>
      </c>
      <c r="BX1682" s="9">
        <f t="shared" si="361"/>
        <v>-0.94</v>
      </c>
      <c r="BY1682" s="9">
        <f t="shared" si="362"/>
        <v>-0.88</v>
      </c>
      <c r="BZ1682" s="9">
        <f t="shared" si="363"/>
        <v>2</v>
      </c>
    </row>
    <row r="1683" spans="1:78" ht="15.5" x14ac:dyDescent="0.35">
      <c r="A1683"/>
      <c r="B1683"/>
      <c r="C1683"/>
      <c r="D1683"/>
      <c r="E1683"/>
      <c r="F1683"/>
      <c r="G1683"/>
      <c r="H1683"/>
      <c r="I1683"/>
      <c r="J1683"/>
      <c r="K1683"/>
      <c r="L1683"/>
      <c r="M1683"/>
      <c r="N1683"/>
      <c r="O1683"/>
      <c r="P1683"/>
      <c r="Q1683"/>
      <c r="R1683"/>
      <c r="S1683"/>
      <c r="T1683"/>
      <c r="U1683"/>
      <c r="V1683"/>
      <c r="W1683"/>
      <c r="X1683"/>
      <c r="Y1683"/>
      <c r="Z1683"/>
      <c r="AA1683"/>
      <c r="AB1683"/>
      <c r="AC1683"/>
      <c r="AD1683"/>
      <c r="AE1683"/>
      <c r="AF1683"/>
      <c r="AG1683"/>
      <c r="AH1683"/>
      <c r="AI1683"/>
      <c r="AJ1683"/>
      <c r="AK1683"/>
      <c r="AL1683"/>
      <c r="AM1683"/>
      <c r="AN1683"/>
      <c r="AO1683"/>
      <c r="AP1683"/>
      <c r="AQ1683"/>
      <c r="AR1683"/>
      <c r="AS1683"/>
      <c r="AT1683" s="12">
        <f>VLOOKUP($BR1683,Tables!$D$14:$I$27,2,FALSE)*W1683</f>
        <v>0</v>
      </c>
      <c r="AU1683" s="12">
        <f>VLOOKUP($BR1683,Tables!$D$14:$I$24,3,FALSE)</f>
        <v>0</v>
      </c>
      <c r="AV1683" s="12">
        <f>VLOOKUP($BR1683,Tables!$D$14:$I$24,4,FALSE)*W1683</f>
        <v>0</v>
      </c>
      <c r="AW1683" s="12">
        <f>VLOOKUP($BR1683,Tables!$D$14:$I$24,5,FALSE)*W1683</f>
        <v>0</v>
      </c>
      <c r="AX1683">
        <f>IF(ISERROR(VLOOKUP(V1683,Tables!$A$2:$B$27,2,FALSE))=TRUE,0,VLOOKUP(V1683,Tables!$A$2:$B$27,2,FALSE))*VLOOKUP(BR1683,Tables!$D$14:$J$24,7,FALSE)</f>
        <v>0</v>
      </c>
      <c r="AY1683">
        <f>IF(ISERROR(VLOOKUP(BS1683,Tables!$A$2:$B$31,2,FALSE))=TRUE,0,VLOOKUP(BS1683,Tables!$A$2:$B$31,2,FALSE))</f>
        <v>0</v>
      </c>
      <c r="AZ1683" s="12">
        <f>VLOOKUP($BR1683,Tables!$D$14:$K$24,8,FALSE)</f>
        <v>0</v>
      </c>
      <c r="BA1683" s="12">
        <f>IF(OR(BR1683="T150",BR1683="HYBT150"),W1683*Tables!$L$23,0)</f>
        <v>0</v>
      </c>
      <c r="BB1683" s="12">
        <f>IF(OR(BR1683="T200",BR1683="HYBT200"),W1683*Tables!$E$24,0)</f>
        <v>0</v>
      </c>
      <c r="BC1683" s="14">
        <f t="shared" si="354"/>
        <v>0</v>
      </c>
      <c r="BD1683" s="55" t="str">
        <f t="shared" si="364"/>
        <v/>
      </c>
      <c r="BE1683" s="55" t="str">
        <f t="shared" si="364"/>
        <v/>
      </c>
      <c r="BF1683" s="55" t="str">
        <f t="shared" si="364"/>
        <v/>
      </c>
      <c r="BG1683" s="55" t="str">
        <f t="shared" si="364"/>
        <v/>
      </c>
      <c r="BH1683" s="55" t="str">
        <f t="shared" si="364"/>
        <v/>
      </c>
      <c r="BI1683" s="55" t="str">
        <f t="shared" si="364"/>
        <v/>
      </c>
      <c r="BJ1683" s="55" t="str">
        <f t="shared" si="364"/>
        <v/>
      </c>
      <c r="BK1683" s="55" t="str">
        <f t="shared" si="364"/>
        <v/>
      </c>
      <c r="BL1683" s="55" t="str">
        <f t="shared" si="364"/>
        <v/>
      </c>
      <c r="BM1683" s="55" t="str">
        <f t="shared" si="364"/>
        <v/>
      </c>
      <c r="BN1683" s="55" t="str">
        <f t="shared" si="364"/>
        <v/>
      </c>
      <c r="BO1683" s="55" t="str">
        <f t="shared" si="364"/>
        <v/>
      </c>
      <c r="BP1683" s="55" t="str">
        <f t="shared" si="364"/>
        <v/>
      </c>
      <c r="BQ1683" s="55" t="str">
        <f t="shared" si="364"/>
        <v/>
      </c>
      <c r="BR1683" s="1" t="str">
        <f t="shared" si="355"/>
        <v>Base</v>
      </c>
      <c r="BS1683" s="1" t="str">
        <f t="shared" si="356"/>
        <v/>
      </c>
      <c r="BT1683" s="3">
        <f t="shared" si="357"/>
        <v>1</v>
      </c>
      <c r="BU1683" s="11">
        <f t="shared" si="358"/>
        <v>-0.94</v>
      </c>
      <c r="BV1683" s="11">
        <f t="shared" si="359"/>
        <v>-0.88</v>
      </c>
      <c r="BW1683" s="11">
        <f t="shared" si="360"/>
        <v>0</v>
      </c>
      <c r="BX1683" s="9">
        <f t="shared" si="361"/>
        <v>-0.94</v>
      </c>
      <c r="BY1683" s="9">
        <f t="shared" si="362"/>
        <v>-0.88</v>
      </c>
      <c r="BZ1683" s="9">
        <f t="shared" si="363"/>
        <v>2</v>
      </c>
    </row>
    <row r="1684" spans="1:78" ht="15.5" x14ac:dyDescent="0.35">
      <c r="A1684"/>
      <c r="B1684"/>
      <c r="C1684"/>
      <c r="D1684"/>
      <c r="E1684"/>
      <c r="F1684"/>
      <c r="G1684"/>
      <c r="H1684"/>
      <c r="I1684"/>
      <c r="J1684"/>
      <c r="K1684"/>
      <c r="L1684"/>
      <c r="M1684"/>
      <c r="N1684"/>
      <c r="O1684"/>
      <c r="P1684"/>
      <c r="Q1684"/>
      <c r="R1684"/>
      <c r="S1684"/>
      <c r="T1684"/>
      <c r="U1684"/>
      <c r="V1684"/>
      <c r="W1684"/>
      <c r="X1684"/>
      <c r="Y1684"/>
      <c r="Z1684"/>
      <c r="AA1684"/>
      <c r="AB1684"/>
      <c r="AC1684"/>
      <c r="AD1684"/>
      <c r="AE1684"/>
      <c r="AF1684"/>
      <c r="AG1684"/>
      <c r="AH1684"/>
      <c r="AI1684"/>
      <c r="AJ1684"/>
      <c r="AK1684"/>
      <c r="AL1684"/>
      <c r="AM1684"/>
      <c r="AN1684"/>
      <c r="AO1684"/>
      <c r="AP1684"/>
      <c r="AQ1684"/>
      <c r="AR1684"/>
      <c r="AS1684"/>
      <c r="AT1684" s="12">
        <f>VLOOKUP($BR1684,Tables!$D$14:$I$27,2,FALSE)*W1684</f>
        <v>0</v>
      </c>
      <c r="AU1684" s="12">
        <f>VLOOKUP($BR1684,Tables!$D$14:$I$24,3,FALSE)</f>
        <v>0</v>
      </c>
      <c r="AV1684" s="12">
        <f>VLOOKUP($BR1684,Tables!$D$14:$I$24,4,FALSE)*W1684</f>
        <v>0</v>
      </c>
      <c r="AW1684" s="12">
        <f>VLOOKUP($BR1684,Tables!$D$14:$I$24,5,FALSE)*W1684</f>
        <v>0</v>
      </c>
      <c r="AX1684">
        <f>IF(ISERROR(VLOOKUP(V1684,Tables!$A$2:$B$27,2,FALSE))=TRUE,0,VLOOKUP(V1684,Tables!$A$2:$B$27,2,FALSE))*VLOOKUP(BR1684,Tables!$D$14:$J$24,7,FALSE)</f>
        <v>0</v>
      </c>
      <c r="AY1684">
        <f>IF(ISERROR(VLOOKUP(BS1684,Tables!$A$2:$B$31,2,FALSE))=TRUE,0,VLOOKUP(BS1684,Tables!$A$2:$B$31,2,FALSE))</f>
        <v>0</v>
      </c>
      <c r="AZ1684" s="12">
        <f>VLOOKUP($BR1684,Tables!$D$14:$K$24,8,FALSE)</f>
        <v>0</v>
      </c>
      <c r="BA1684" s="12">
        <f>IF(OR(BR1684="T150",BR1684="HYBT150"),W1684*Tables!$L$23,0)</f>
        <v>0</v>
      </c>
      <c r="BB1684" s="12">
        <f>IF(OR(BR1684="T200",BR1684="HYBT200"),W1684*Tables!$E$24,0)</f>
        <v>0</v>
      </c>
      <c r="BC1684" s="14">
        <f t="shared" si="354"/>
        <v>0</v>
      </c>
      <c r="BD1684" s="55" t="str">
        <f t="shared" si="364"/>
        <v/>
      </c>
      <c r="BE1684" s="55" t="str">
        <f t="shared" si="364"/>
        <v/>
      </c>
      <c r="BF1684" s="55" t="str">
        <f t="shared" si="364"/>
        <v/>
      </c>
      <c r="BG1684" s="55" t="str">
        <f t="shared" si="364"/>
        <v/>
      </c>
      <c r="BH1684" s="55" t="str">
        <f t="shared" si="364"/>
        <v/>
      </c>
      <c r="BI1684" s="55" t="str">
        <f t="shared" si="364"/>
        <v/>
      </c>
      <c r="BJ1684" s="55" t="str">
        <f t="shared" si="364"/>
        <v/>
      </c>
      <c r="BK1684" s="55" t="str">
        <f t="shared" si="364"/>
        <v/>
      </c>
      <c r="BL1684" s="55" t="str">
        <f t="shared" si="364"/>
        <v/>
      </c>
      <c r="BM1684" s="55" t="str">
        <f t="shared" si="364"/>
        <v/>
      </c>
      <c r="BN1684" s="55" t="str">
        <f t="shared" si="364"/>
        <v/>
      </c>
      <c r="BO1684" s="55" t="str">
        <f t="shared" si="364"/>
        <v/>
      </c>
      <c r="BP1684" s="55" t="str">
        <f t="shared" si="364"/>
        <v/>
      </c>
      <c r="BQ1684" s="55" t="str">
        <f t="shared" si="364"/>
        <v/>
      </c>
      <c r="BR1684" s="1" t="str">
        <f t="shared" si="355"/>
        <v>Base</v>
      </c>
      <c r="BS1684" s="1" t="str">
        <f t="shared" si="356"/>
        <v/>
      </c>
      <c r="BT1684" s="3">
        <f t="shared" si="357"/>
        <v>1</v>
      </c>
      <c r="BU1684" s="11">
        <f t="shared" si="358"/>
        <v>-0.94</v>
      </c>
      <c r="BV1684" s="11">
        <f t="shared" si="359"/>
        <v>-0.88</v>
      </c>
      <c r="BW1684" s="11">
        <f t="shared" si="360"/>
        <v>0</v>
      </c>
      <c r="BX1684" s="9">
        <f t="shared" si="361"/>
        <v>-0.94</v>
      </c>
      <c r="BY1684" s="9">
        <f t="shared" si="362"/>
        <v>-0.88</v>
      </c>
      <c r="BZ1684" s="9">
        <f t="shared" si="363"/>
        <v>2</v>
      </c>
    </row>
    <row r="1685" spans="1:78" ht="15.5" x14ac:dyDescent="0.35">
      <c r="A1685"/>
      <c r="B1685"/>
      <c r="C1685"/>
      <c r="D1685"/>
      <c r="E1685"/>
      <c r="F1685"/>
      <c r="G1685"/>
      <c r="H1685"/>
      <c r="I1685"/>
      <c r="J1685"/>
      <c r="K1685"/>
      <c r="L1685"/>
      <c r="M1685"/>
      <c r="N1685"/>
      <c r="O1685"/>
      <c r="P1685"/>
      <c r="Q1685"/>
      <c r="R1685"/>
      <c r="S1685"/>
      <c r="T1685"/>
      <c r="U1685"/>
      <c r="V1685"/>
      <c r="W1685"/>
      <c r="X1685"/>
      <c r="Y1685"/>
      <c r="Z1685"/>
      <c r="AA1685"/>
      <c r="AB1685"/>
      <c r="AC1685"/>
      <c r="AD1685"/>
      <c r="AE1685"/>
      <c r="AF1685"/>
      <c r="AG1685"/>
      <c r="AH1685"/>
      <c r="AI1685"/>
      <c r="AJ1685"/>
      <c r="AK1685"/>
      <c r="AL1685"/>
      <c r="AM1685"/>
      <c r="AN1685"/>
      <c r="AO1685"/>
      <c r="AP1685"/>
      <c r="AQ1685"/>
      <c r="AR1685"/>
      <c r="AS1685"/>
      <c r="AT1685" s="12">
        <f>VLOOKUP($BR1685,Tables!$D$14:$I$27,2,FALSE)*W1685</f>
        <v>0</v>
      </c>
      <c r="AU1685" s="12">
        <f>VLOOKUP($BR1685,Tables!$D$14:$I$24,3,FALSE)</f>
        <v>0</v>
      </c>
      <c r="AV1685" s="12">
        <f>VLOOKUP($BR1685,Tables!$D$14:$I$24,4,FALSE)*W1685</f>
        <v>0</v>
      </c>
      <c r="AW1685" s="12">
        <f>VLOOKUP($BR1685,Tables!$D$14:$I$24,5,FALSE)*W1685</f>
        <v>0</v>
      </c>
      <c r="AX1685">
        <f>IF(ISERROR(VLOOKUP(V1685,Tables!$A$2:$B$27,2,FALSE))=TRUE,0,VLOOKUP(V1685,Tables!$A$2:$B$27,2,FALSE))*VLOOKUP(BR1685,Tables!$D$14:$J$24,7,FALSE)</f>
        <v>0</v>
      </c>
      <c r="AY1685">
        <f>IF(ISERROR(VLOOKUP(BS1685,Tables!$A$2:$B$31,2,FALSE))=TRUE,0,VLOOKUP(BS1685,Tables!$A$2:$B$31,2,FALSE))</f>
        <v>0</v>
      </c>
      <c r="AZ1685" s="12">
        <f>VLOOKUP($BR1685,Tables!$D$14:$K$24,8,FALSE)</f>
        <v>0</v>
      </c>
      <c r="BA1685" s="12">
        <f>IF(OR(BR1685="T150",BR1685="HYBT150"),W1685*Tables!$L$23,0)</f>
        <v>0</v>
      </c>
      <c r="BB1685" s="12">
        <f>IF(OR(BR1685="T200",BR1685="HYBT200"),W1685*Tables!$E$24,0)</f>
        <v>0</v>
      </c>
      <c r="BC1685" s="14">
        <f t="shared" si="354"/>
        <v>0</v>
      </c>
      <c r="BD1685" s="55" t="str">
        <f t="shared" si="364"/>
        <v/>
      </c>
      <c r="BE1685" s="55" t="str">
        <f t="shared" si="364"/>
        <v/>
      </c>
      <c r="BF1685" s="55" t="str">
        <f t="shared" si="364"/>
        <v/>
      </c>
      <c r="BG1685" s="55" t="str">
        <f t="shared" si="364"/>
        <v/>
      </c>
      <c r="BH1685" s="55" t="str">
        <f t="shared" si="364"/>
        <v/>
      </c>
      <c r="BI1685" s="55" t="str">
        <f t="shared" si="364"/>
        <v/>
      </c>
      <c r="BJ1685" s="55" t="str">
        <f t="shared" si="364"/>
        <v/>
      </c>
      <c r="BK1685" s="55" t="str">
        <f t="shared" si="364"/>
        <v/>
      </c>
      <c r="BL1685" s="55" t="str">
        <f t="shared" si="364"/>
        <v/>
      </c>
      <c r="BM1685" s="55" t="str">
        <f t="shared" si="364"/>
        <v/>
      </c>
      <c r="BN1685" s="55" t="str">
        <f t="shared" si="364"/>
        <v/>
      </c>
      <c r="BO1685" s="55" t="str">
        <f t="shared" si="364"/>
        <v/>
      </c>
      <c r="BP1685" s="55" t="str">
        <f t="shared" si="364"/>
        <v/>
      </c>
      <c r="BQ1685" s="55" t="str">
        <f t="shared" si="364"/>
        <v/>
      </c>
      <c r="BR1685" s="1" t="str">
        <f t="shared" si="355"/>
        <v>Base</v>
      </c>
      <c r="BS1685" s="1" t="str">
        <f t="shared" si="356"/>
        <v/>
      </c>
      <c r="BT1685" s="3">
        <f t="shared" si="357"/>
        <v>1</v>
      </c>
      <c r="BU1685" s="11">
        <f t="shared" si="358"/>
        <v>-0.94</v>
      </c>
      <c r="BV1685" s="11">
        <f t="shared" si="359"/>
        <v>-0.88</v>
      </c>
      <c r="BW1685" s="11">
        <f t="shared" si="360"/>
        <v>0</v>
      </c>
      <c r="BX1685" s="9">
        <f t="shared" si="361"/>
        <v>-0.94</v>
      </c>
      <c r="BY1685" s="9">
        <f t="shared" si="362"/>
        <v>-0.88</v>
      </c>
      <c r="BZ1685" s="9">
        <f t="shared" si="363"/>
        <v>2</v>
      </c>
    </row>
    <row r="1686" spans="1:78" ht="15.5" x14ac:dyDescent="0.35">
      <c r="A1686"/>
      <c r="B1686"/>
      <c r="C1686"/>
      <c r="D1686"/>
      <c r="E1686"/>
      <c r="F1686"/>
      <c r="G1686"/>
      <c r="H1686"/>
      <c r="I1686"/>
      <c r="J1686"/>
      <c r="K1686"/>
      <c r="L1686"/>
      <c r="M1686"/>
      <c r="N1686"/>
      <c r="O1686"/>
      <c r="P1686"/>
      <c r="Q1686"/>
      <c r="R1686"/>
      <c r="S1686"/>
      <c r="T1686"/>
      <c r="U1686"/>
      <c r="V1686"/>
      <c r="W1686"/>
      <c r="X1686"/>
      <c r="Y1686"/>
      <c r="Z1686"/>
      <c r="AA1686"/>
      <c r="AB1686"/>
      <c r="AC1686"/>
      <c r="AD1686"/>
      <c r="AE1686"/>
      <c r="AF1686"/>
      <c r="AG1686"/>
      <c r="AH1686"/>
      <c r="AI1686"/>
      <c r="AJ1686"/>
      <c r="AK1686"/>
      <c r="AL1686"/>
      <c r="AM1686"/>
      <c r="AN1686"/>
      <c r="AO1686"/>
      <c r="AP1686"/>
      <c r="AQ1686"/>
      <c r="AR1686"/>
      <c r="AS1686"/>
      <c r="AT1686" s="12">
        <f>VLOOKUP($BR1686,Tables!$D$14:$I$27,2,FALSE)*W1686</f>
        <v>0</v>
      </c>
      <c r="AU1686" s="12">
        <f>VLOOKUP($BR1686,Tables!$D$14:$I$24,3,FALSE)</f>
        <v>0</v>
      </c>
      <c r="AV1686" s="12">
        <f>VLOOKUP($BR1686,Tables!$D$14:$I$24,4,FALSE)*W1686</f>
        <v>0</v>
      </c>
      <c r="AW1686" s="12">
        <f>VLOOKUP($BR1686,Tables!$D$14:$I$24,5,FALSE)*W1686</f>
        <v>0</v>
      </c>
      <c r="AX1686">
        <f>IF(ISERROR(VLOOKUP(V1686,Tables!$A$2:$B$27,2,FALSE))=TRUE,0,VLOOKUP(V1686,Tables!$A$2:$B$27,2,FALSE))*VLOOKUP(BR1686,Tables!$D$14:$J$24,7,FALSE)</f>
        <v>0</v>
      </c>
      <c r="AY1686">
        <f>IF(ISERROR(VLOOKUP(BS1686,Tables!$A$2:$B$31,2,FALSE))=TRUE,0,VLOOKUP(BS1686,Tables!$A$2:$B$31,2,FALSE))</f>
        <v>0</v>
      </c>
      <c r="AZ1686" s="12">
        <f>VLOOKUP($BR1686,Tables!$D$14:$K$24,8,FALSE)</f>
        <v>0</v>
      </c>
      <c r="BA1686" s="12">
        <f>IF(OR(BR1686="T150",BR1686="HYBT150"),W1686*Tables!$L$23,0)</f>
        <v>0</v>
      </c>
      <c r="BB1686" s="12">
        <f>IF(OR(BR1686="T200",BR1686="HYBT200"),W1686*Tables!$E$24,0)</f>
        <v>0</v>
      </c>
      <c r="BC1686" s="14">
        <f t="shared" si="354"/>
        <v>0</v>
      </c>
      <c r="BD1686" s="55" t="str">
        <f t="shared" si="364"/>
        <v/>
      </c>
      <c r="BE1686" s="55" t="str">
        <f t="shared" si="364"/>
        <v/>
      </c>
      <c r="BF1686" s="55" t="str">
        <f t="shared" si="364"/>
        <v/>
      </c>
      <c r="BG1686" s="55" t="str">
        <f t="shared" si="364"/>
        <v/>
      </c>
      <c r="BH1686" s="55" t="str">
        <f t="shared" si="364"/>
        <v/>
      </c>
      <c r="BI1686" s="55" t="str">
        <f t="shared" si="364"/>
        <v/>
      </c>
      <c r="BJ1686" s="55" t="str">
        <f t="shared" si="364"/>
        <v/>
      </c>
      <c r="BK1686" s="55" t="str">
        <f t="shared" si="364"/>
        <v/>
      </c>
      <c r="BL1686" s="55" t="str">
        <f t="shared" si="364"/>
        <v/>
      </c>
      <c r="BM1686" s="55" t="str">
        <f t="shared" si="364"/>
        <v/>
      </c>
      <c r="BN1686" s="55" t="str">
        <f t="shared" si="364"/>
        <v/>
      </c>
      <c r="BO1686" s="55" t="str">
        <f t="shared" si="364"/>
        <v/>
      </c>
      <c r="BP1686" s="55" t="str">
        <f t="shared" si="364"/>
        <v/>
      </c>
      <c r="BQ1686" s="55" t="str">
        <f t="shared" si="364"/>
        <v/>
      </c>
      <c r="BR1686" s="1" t="str">
        <f t="shared" si="355"/>
        <v>Base</v>
      </c>
      <c r="BS1686" s="1" t="str">
        <f t="shared" si="356"/>
        <v/>
      </c>
      <c r="BT1686" s="3">
        <f t="shared" si="357"/>
        <v>1</v>
      </c>
      <c r="BU1686" s="11">
        <f t="shared" si="358"/>
        <v>-0.94</v>
      </c>
      <c r="BV1686" s="11">
        <f t="shared" si="359"/>
        <v>-0.88</v>
      </c>
      <c r="BW1686" s="11">
        <f t="shared" si="360"/>
        <v>0</v>
      </c>
      <c r="BX1686" s="9">
        <f t="shared" si="361"/>
        <v>-0.94</v>
      </c>
      <c r="BY1686" s="9">
        <f t="shared" si="362"/>
        <v>-0.88</v>
      </c>
      <c r="BZ1686" s="9">
        <f t="shared" si="363"/>
        <v>2</v>
      </c>
    </row>
    <row r="1687" spans="1:78" ht="15.5" x14ac:dyDescent="0.35">
      <c r="A1687"/>
      <c r="B1687"/>
      <c r="C1687"/>
      <c r="D1687"/>
      <c r="E1687"/>
      <c r="F1687"/>
      <c r="G1687"/>
      <c r="H1687"/>
      <c r="I1687"/>
      <c r="J1687"/>
      <c r="K1687"/>
      <c r="L1687"/>
      <c r="M1687"/>
      <c r="N1687"/>
      <c r="O1687"/>
      <c r="P1687"/>
      <c r="Q1687"/>
      <c r="R1687"/>
      <c r="S1687"/>
      <c r="T1687"/>
      <c r="U1687"/>
      <c r="V1687"/>
      <c r="W1687"/>
      <c r="X1687"/>
      <c r="Y1687"/>
      <c r="Z1687"/>
      <c r="AA1687"/>
      <c r="AB1687"/>
      <c r="AC1687"/>
      <c r="AD1687"/>
      <c r="AE1687"/>
      <c r="AF1687"/>
      <c r="AG1687"/>
      <c r="AH1687"/>
      <c r="AI1687"/>
      <c r="AJ1687"/>
      <c r="AK1687"/>
      <c r="AL1687"/>
      <c r="AM1687"/>
      <c r="AN1687"/>
      <c r="AO1687"/>
      <c r="AP1687"/>
      <c r="AQ1687"/>
      <c r="AR1687"/>
      <c r="AS1687"/>
      <c r="AT1687" s="12">
        <f>VLOOKUP($BR1687,Tables!$D$14:$I$27,2,FALSE)*W1687</f>
        <v>0</v>
      </c>
      <c r="AU1687" s="12">
        <f>VLOOKUP($BR1687,Tables!$D$14:$I$24,3,FALSE)</f>
        <v>0</v>
      </c>
      <c r="AV1687" s="12">
        <f>VLOOKUP($BR1687,Tables!$D$14:$I$24,4,FALSE)*W1687</f>
        <v>0</v>
      </c>
      <c r="AW1687" s="12">
        <f>VLOOKUP($BR1687,Tables!$D$14:$I$24,5,FALSE)*W1687</f>
        <v>0</v>
      </c>
      <c r="AX1687">
        <f>IF(ISERROR(VLOOKUP(V1687,Tables!$A$2:$B$27,2,FALSE))=TRUE,0,VLOOKUP(V1687,Tables!$A$2:$B$27,2,FALSE))*VLOOKUP(BR1687,Tables!$D$14:$J$24,7,FALSE)</f>
        <v>0</v>
      </c>
      <c r="AY1687">
        <f>IF(ISERROR(VLOOKUP(BS1687,Tables!$A$2:$B$31,2,FALSE))=TRUE,0,VLOOKUP(BS1687,Tables!$A$2:$B$31,2,FALSE))</f>
        <v>0</v>
      </c>
      <c r="AZ1687" s="12">
        <f>VLOOKUP($BR1687,Tables!$D$14:$K$24,8,FALSE)</f>
        <v>0</v>
      </c>
      <c r="BA1687" s="12">
        <f>IF(OR(BR1687="T150",BR1687="HYBT150"),W1687*Tables!$L$23,0)</f>
        <v>0</v>
      </c>
      <c r="BB1687" s="12">
        <f>IF(OR(BR1687="T200",BR1687="HYBT200"),W1687*Tables!$E$24,0)</f>
        <v>0</v>
      </c>
      <c r="BC1687" s="14">
        <f t="shared" si="354"/>
        <v>0</v>
      </c>
      <c r="BD1687" s="55" t="str">
        <f t="shared" si="364"/>
        <v/>
      </c>
      <c r="BE1687" s="55" t="str">
        <f t="shared" si="364"/>
        <v/>
      </c>
      <c r="BF1687" s="55" t="str">
        <f t="shared" si="364"/>
        <v/>
      </c>
      <c r="BG1687" s="55" t="str">
        <f t="shared" si="364"/>
        <v/>
      </c>
      <c r="BH1687" s="55" t="str">
        <f t="shared" si="364"/>
        <v/>
      </c>
      <c r="BI1687" s="55" t="str">
        <f t="shared" si="364"/>
        <v/>
      </c>
      <c r="BJ1687" s="55" t="str">
        <f t="shared" si="364"/>
        <v/>
      </c>
      <c r="BK1687" s="55" t="str">
        <f t="shared" si="364"/>
        <v/>
      </c>
      <c r="BL1687" s="55" t="str">
        <f t="shared" si="364"/>
        <v/>
      </c>
      <c r="BM1687" s="55" t="str">
        <f t="shared" si="364"/>
        <v/>
      </c>
      <c r="BN1687" s="55" t="str">
        <f t="shared" si="364"/>
        <v/>
      </c>
      <c r="BO1687" s="55" t="str">
        <f t="shared" si="364"/>
        <v/>
      </c>
      <c r="BP1687" s="55" t="str">
        <f t="shared" si="364"/>
        <v/>
      </c>
      <c r="BQ1687" s="55" t="str">
        <f t="shared" si="364"/>
        <v/>
      </c>
      <c r="BR1687" s="1" t="str">
        <f t="shared" si="355"/>
        <v>Base</v>
      </c>
      <c r="BS1687" s="1" t="str">
        <f t="shared" si="356"/>
        <v/>
      </c>
      <c r="BT1687" s="3">
        <f t="shared" si="357"/>
        <v>1</v>
      </c>
      <c r="BU1687" s="11">
        <f t="shared" si="358"/>
        <v>-0.94</v>
      </c>
      <c r="BV1687" s="11">
        <f t="shared" si="359"/>
        <v>-0.88</v>
      </c>
      <c r="BW1687" s="11">
        <f t="shared" si="360"/>
        <v>0</v>
      </c>
      <c r="BX1687" s="9">
        <f t="shared" si="361"/>
        <v>-0.94</v>
      </c>
      <c r="BY1687" s="9">
        <f t="shared" si="362"/>
        <v>-0.88</v>
      </c>
      <c r="BZ1687" s="9">
        <f t="shared" si="363"/>
        <v>2</v>
      </c>
    </row>
    <row r="1688" spans="1:78" ht="15.5" x14ac:dyDescent="0.35">
      <c r="A1688"/>
      <c r="B1688"/>
      <c r="C1688"/>
      <c r="D1688"/>
      <c r="E1688"/>
      <c r="F1688"/>
      <c r="G1688"/>
      <c r="H1688"/>
      <c r="I1688"/>
      <c r="J1688"/>
      <c r="K1688"/>
      <c r="L1688"/>
      <c r="M1688"/>
      <c r="N1688"/>
      <c r="O1688"/>
      <c r="P1688"/>
      <c r="Q1688"/>
      <c r="R1688"/>
      <c r="S1688"/>
      <c r="T1688"/>
      <c r="U1688"/>
      <c r="V1688"/>
      <c r="W1688"/>
      <c r="X1688"/>
      <c r="Y1688"/>
      <c r="Z1688"/>
      <c r="AA1688"/>
      <c r="AB1688"/>
      <c r="AC1688"/>
      <c r="AD1688"/>
      <c r="AE1688"/>
      <c r="AF1688"/>
      <c r="AG1688"/>
      <c r="AH1688"/>
      <c r="AI1688"/>
      <c r="AJ1688"/>
      <c r="AK1688"/>
      <c r="AL1688"/>
      <c r="AM1688"/>
      <c r="AN1688"/>
      <c r="AO1688"/>
      <c r="AP1688"/>
      <c r="AQ1688"/>
      <c r="AR1688"/>
      <c r="AS1688"/>
      <c r="AT1688" s="12">
        <f>VLOOKUP($BR1688,Tables!$D$14:$I$27,2,FALSE)*W1688</f>
        <v>0</v>
      </c>
      <c r="AU1688" s="12">
        <f>VLOOKUP($BR1688,Tables!$D$14:$I$24,3,FALSE)</f>
        <v>0</v>
      </c>
      <c r="AV1688" s="12">
        <f>VLOOKUP($BR1688,Tables!$D$14:$I$24,4,FALSE)*W1688</f>
        <v>0</v>
      </c>
      <c r="AW1688" s="12">
        <f>VLOOKUP($BR1688,Tables!$D$14:$I$24,5,FALSE)*W1688</f>
        <v>0</v>
      </c>
      <c r="AX1688">
        <f>IF(ISERROR(VLOOKUP(V1688,Tables!$A$2:$B$27,2,FALSE))=TRUE,0,VLOOKUP(V1688,Tables!$A$2:$B$27,2,FALSE))*VLOOKUP(BR1688,Tables!$D$14:$J$24,7,FALSE)</f>
        <v>0</v>
      </c>
      <c r="AY1688">
        <f>IF(ISERROR(VLOOKUP(BS1688,Tables!$A$2:$B$31,2,FALSE))=TRUE,0,VLOOKUP(BS1688,Tables!$A$2:$B$31,2,FALSE))</f>
        <v>0</v>
      </c>
      <c r="AZ1688" s="12">
        <f>VLOOKUP($BR1688,Tables!$D$14:$K$24,8,FALSE)</f>
        <v>0</v>
      </c>
      <c r="BA1688" s="12">
        <f>IF(OR(BR1688="T150",BR1688="HYBT150"),W1688*Tables!$L$23,0)</f>
        <v>0</v>
      </c>
      <c r="BB1688" s="12">
        <f>IF(OR(BR1688="T200",BR1688="HYBT200"),W1688*Tables!$E$24,0)</f>
        <v>0</v>
      </c>
      <c r="BC1688" s="14">
        <f t="shared" si="354"/>
        <v>0</v>
      </c>
      <c r="BD1688" s="55" t="str">
        <f t="shared" si="364"/>
        <v/>
      </c>
      <c r="BE1688" s="55" t="str">
        <f t="shared" si="364"/>
        <v/>
      </c>
      <c r="BF1688" s="55" t="str">
        <f t="shared" si="364"/>
        <v/>
      </c>
      <c r="BG1688" s="55" t="str">
        <f t="shared" si="364"/>
        <v/>
      </c>
      <c r="BH1688" s="55" t="str">
        <f t="shared" si="364"/>
        <v/>
      </c>
      <c r="BI1688" s="55" t="str">
        <f t="shared" si="364"/>
        <v/>
      </c>
      <c r="BJ1688" s="55" t="str">
        <f t="shared" si="364"/>
        <v/>
      </c>
      <c r="BK1688" s="55" t="str">
        <f t="shared" si="364"/>
        <v/>
      </c>
      <c r="BL1688" s="55" t="str">
        <f t="shared" si="364"/>
        <v/>
      </c>
      <c r="BM1688" s="55" t="str">
        <f t="shared" si="364"/>
        <v/>
      </c>
      <c r="BN1688" s="55" t="str">
        <f t="shared" ref="BD1688:BQ1706" si="365">IF(ISERROR(SEARCHB(" "&amp;BN$1&amp;" "," "&amp;$L1688&amp;" "))=TRUE,"",BN$1)</f>
        <v/>
      </c>
      <c r="BO1688" s="55" t="str">
        <f t="shared" si="365"/>
        <v/>
      </c>
      <c r="BP1688" s="55" t="str">
        <f t="shared" si="365"/>
        <v/>
      </c>
      <c r="BQ1688" s="55" t="str">
        <f t="shared" si="365"/>
        <v/>
      </c>
      <c r="BR1688" s="1" t="str">
        <f t="shared" si="355"/>
        <v>Base</v>
      </c>
      <c r="BS1688" s="1" t="str">
        <f t="shared" si="356"/>
        <v/>
      </c>
      <c r="BT1688" s="3">
        <f t="shared" si="357"/>
        <v>1</v>
      </c>
      <c r="BU1688" s="11">
        <f t="shared" si="358"/>
        <v>-0.94</v>
      </c>
      <c r="BV1688" s="11">
        <f t="shared" si="359"/>
        <v>-0.88</v>
      </c>
      <c r="BW1688" s="11">
        <f t="shared" si="360"/>
        <v>0</v>
      </c>
      <c r="BX1688" s="9">
        <f t="shared" si="361"/>
        <v>-0.94</v>
      </c>
      <c r="BY1688" s="9">
        <f t="shared" si="362"/>
        <v>-0.88</v>
      </c>
      <c r="BZ1688" s="9">
        <f t="shared" si="363"/>
        <v>2</v>
      </c>
    </row>
    <row r="1689" spans="1:78" ht="15.5" x14ac:dyDescent="0.35">
      <c r="A1689"/>
      <c r="B1689"/>
      <c r="C1689"/>
      <c r="D1689"/>
      <c r="E1689"/>
      <c r="F1689"/>
      <c r="G1689"/>
      <c r="H1689"/>
      <c r="I1689"/>
      <c r="J1689"/>
      <c r="K1689"/>
      <c r="L1689"/>
      <c r="M1689"/>
      <c r="N1689"/>
      <c r="O1689"/>
      <c r="P1689"/>
      <c r="Q1689"/>
      <c r="R1689"/>
      <c r="S1689"/>
      <c r="T1689"/>
      <c r="U1689"/>
      <c r="V1689"/>
      <c r="W1689"/>
      <c r="X1689"/>
      <c r="Y1689"/>
      <c r="Z1689"/>
      <c r="AA1689"/>
      <c r="AB1689"/>
      <c r="AC1689"/>
      <c r="AD1689"/>
      <c r="AE1689"/>
      <c r="AF1689"/>
      <c r="AG1689"/>
      <c r="AH1689"/>
      <c r="AI1689"/>
      <c r="AJ1689"/>
      <c r="AK1689"/>
      <c r="AL1689"/>
      <c r="AM1689"/>
      <c r="AN1689"/>
      <c r="AO1689"/>
      <c r="AP1689"/>
      <c r="AQ1689"/>
      <c r="AR1689"/>
      <c r="AS1689"/>
      <c r="AT1689" s="12">
        <f>VLOOKUP($BR1689,Tables!$D$14:$I$27,2,FALSE)*W1689</f>
        <v>0</v>
      </c>
      <c r="AU1689" s="12">
        <f>VLOOKUP($BR1689,Tables!$D$14:$I$24,3,FALSE)</f>
        <v>0</v>
      </c>
      <c r="AV1689" s="12">
        <f>VLOOKUP($BR1689,Tables!$D$14:$I$24,4,FALSE)*W1689</f>
        <v>0</v>
      </c>
      <c r="AW1689" s="12">
        <f>VLOOKUP($BR1689,Tables!$D$14:$I$24,5,FALSE)*W1689</f>
        <v>0</v>
      </c>
      <c r="AX1689">
        <f>IF(ISERROR(VLOOKUP(V1689,Tables!$A$2:$B$27,2,FALSE))=TRUE,0,VLOOKUP(V1689,Tables!$A$2:$B$27,2,FALSE))*VLOOKUP(BR1689,Tables!$D$14:$J$24,7,FALSE)</f>
        <v>0</v>
      </c>
      <c r="AY1689">
        <f>IF(ISERROR(VLOOKUP(BS1689,Tables!$A$2:$B$31,2,FALSE))=TRUE,0,VLOOKUP(BS1689,Tables!$A$2:$B$31,2,FALSE))</f>
        <v>0</v>
      </c>
      <c r="AZ1689" s="12">
        <f>VLOOKUP($BR1689,Tables!$D$14:$K$24,8,FALSE)</f>
        <v>0</v>
      </c>
      <c r="BA1689" s="12">
        <f>IF(OR(BR1689="T150",BR1689="HYBT150"),W1689*Tables!$L$23,0)</f>
        <v>0</v>
      </c>
      <c r="BB1689" s="12">
        <f>IF(OR(BR1689="T200",BR1689="HYBT200"),W1689*Tables!$E$24,0)</f>
        <v>0</v>
      </c>
      <c r="BC1689" s="14">
        <f t="shared" si="354"/>
        <v>0</v>
      </c>
      <c r="BD1689" s="55" t="str">
        <f t="shared" si="365"/>
        <v/>
      </c>
      <c r="BE1689" s="55" t="str">
        <f t="shared" si="365"/>
        <v/>
      </c>
      <c r="BF1689" s="55" t="str">
        <f t="shared" si="365"/>
        <v/>
      </c>
      <c r="BG1689" s="55" t="str">
        <f t="shared" si="365"/>
        <v/>
      </c>
      <c r="BH1689" s="55" t="str">
        <f t="shared" si="365"/>
        <v/>
      </c>
      <c r="BI1689" s="55" t="str">
        <f t="shared" si="365"/>
        <v/>
      </c>
      <c r="BJ1689" s="55" t="str">
        <f t="shared" si="365"/>
        <v/>
      </c>
      <c r="BK1689" s="55" t="str">
        <f t="shared" si="365"/>
        <v/>
      </c>
      <c r="BL1689" s="55" t="str">
        <f t="shared" si="365"/>
        <v/>
      </c>
      <c r="BM1689" s="55" t="str">
        <f t="shared" si="365"/>
        <v/>
      </c>
      <c r="BN1689" s="55" t="str">
        <f t="shared" si="365"/>
        <v/>
      </c>
      <c r="BO1689" s="55" t="str">
        <f t="shared" si="365"/>
        <v/>
      </c>
      <c r="BP1689" s="55" t="str">
        <f t="shared" si="365"/>
        <v/>
      </c>
      <c r="BQ1689" s="55" t="str">
        <f t="shared" si="365"/>
        <v/>
      </c>
      <c r="BR1689" s="1" t="str">
        <f t="shared" si="355"/>
        <v>Base</v>
      </c>
      <c r="BS1689" s="1" t="str">
        <f t="shared" si="356"/>
        <v/>
      </c>
      <c r="BT1689" s="3">
        <f t="shared" si="357"/>
        <v>1</v>
      </c>
      <c r="BU1689" s="11">
        <f t="shared" si="358"/>
        <v>-0.94</v>
      </c>
      <c r="BV1689" s="11">
        <f t="shared" si="359"/>
        <v>-0.88</v>
      </c>
      <c r="BW1689" s="11">
        <f t="shared" si="360"/>
        <v>0</v>
      </c>
      <c r="BX1689" s="9">
        <f t="shared" si="361"/>
        <v>-0.94</v>
      </c>
      <c r="BY1689" s="9">
        <f t="shared" si="362"/>
        <v>-0.88</v>
      </c>
      <c r="BZ1689" s="9">
        <f t="shared" si="363"/>
        <v>2</v>
      </c>
    </row>
    <row r="1690" spans="1:78" ht="15.5" x14ac:dyDescent="0.35">
      <c r="A1690"/>
      <c r="B1690"/>
      <c r="C1690"/>
      <c r="D1690"/>
      <c r="E1690"/>
      <c r="F1690"/>
      <c r="G1690"/>
      <c r="H1690"/>
      <c r="I1690"/>
      <c r="J1690"/>
      <c r="K1690"/>
      <c r="L1690"/>
      <c r="M1690"/>
      <c r="N1690"/>
      <c r="O1690"/>
      <c r="P1690"/>
      <c r="Q1690"/>
      <c r="R1690"/>
      <c r="S1690"/>
      <c r="T1690"/>
      <c r="U1690"/>
      <c r="V1690"/>
      <c r="W1690"/>
      <c r="X1690"/>
      <c r="Y1690"/>
      <c r="Z1690"/>
      <c r="AA1690"/>
      <c r="AB1690"/>
      <c r="AC1690"/>
      <c r="AD1690"/>
      <c r="AE1690"/>
      <c r="AF1690"/>
      <c r="AG1690"/>
      <c r="AH1690"/>
      <c r="AI1690"/>
      <c r="AJ1690"/>
      <c r="AK1690"/>
      <c r="AL1690"/>
      <c r="AM1690"/>
      <c r="AN1690"/>
      <c r="AO1690"/>
      <c r="AP1690"/>
      <c r="AQ1690"/>
      <c r="AR1690"/>
      <c r="AS1690"/>
      <c r="AT1690" s="12">
        <f>VLOOKUP($BR1690,Tables!$D$14:$I$27,2,FALSE)*W1690</f>
        <v>0</v>
      </c>
      <c r="AU1690" s="12">
        <f>VLOOKUP($BR1690,Tables!$D$14:$I$24,3,FALSE)</f>
        <v>0</v>
      </c>
      <c r="AV1690" s="12">
        <f>VLOOKUP($BR1690,Tables!$D$14:$I$24,4,FALSE)*W1690</f>
        <v>0</v>
      </c>
      <c r="AW1690" s="12">
        <f>VLOOKUP($BR1690,Tables!$D$14:$I$24,5,FALSE)*W1690</f>
        <v>0</v>
      </c>
      <c r="AX1690">
        <f>IF(ISERROR(VLOOKUP(V1690,Tables!$A$2:$B$27,2,FALSE))=TRUE,0,VLOOKUP(V1690,Tables!$A$2:$B$27,2,FALSE))*VLOOKUP(BR1690,Tables!$D$14:$J$24,7,FALSE)</f>
        <v>0</v>
      </c>
      <c r="AY1690">
        <f>IF(ISERROR(VLOOKUP(BS1690,Tables!$A$2:$B$31,2,FALSE))=TRUE,0,VLOOKUP(BS1690,Tables!$A$2:$B$31,2,FALSE))</f>
        <v>0</v>
      </c>
      <c r="AZ1690" s="12">
        <f>VLOOKUP($BR1690,Tables!$D$14:$K$24,8,FALSE)</f>
        <v>0</v>
      </c>
      <c r="BA1690" s="12">
        <f>IF(OR(BR1690="T150",BR1690="HYBT150"),W1690*Tables!$L$23,0)</f>
        <v>0</v>
      </c>
      <c r="BB1690" s="12">
        <f>IF(OR(BR1690="T200",BR1690="HYBT200"),W1690*Tables!$E$24,0)</f>
        <v>0</v>
      </c>
      <c r="BC1690" s="14">
        <f t="shared" si="354"/>
        <v>0</v>
      </c>
      <c r="BD1690" s="55" t="str">
        <f t="shared" si="365"/>
        <v/>
      </c>
      <c r="BE1690" s="55" t="str">
        <f t="shared" si="365"/>
        <v/>
      </c>
      <c r="BF1690" s="55" t="str">
        <f t="shared" si="365"/>
        <v/>
      </c>
      <c r="BG1690" s="55" t="str">
        <f t="shared" si="365"/>
        <v/>
      </c>
      <c r="BH1690" s="55" t="str">
        <f t="shared" si="365"/>
        <v/>
      </c>
      <c r="BI1690" s="55" t="str">
        <f t="shared" si="365"/>
        <v/>
      </c>
      <c r="BJ1690" s="55" t="str">
        <f t="shared" si="365"/>
        <v/>
      </c>
      <c r="BK1690" s="55" t="str">
        <f t="shared" si="365"/>
        <v/>
      </c>
      <c r="BL1690" s="55" t="str">
        <f t="shared" si="365"/>
        <v/>
      </c>
      <c r="BM1690" s="55" t="str">
        <f t="shared" si="365"/>
        <v/>
      </c>
      <c r="BN1690" s="55" t="str">
        <f t="shared" si="365"/>
        <v/>
      </c>
      <c r="BO1690" s="55" t="str">
        <f t="shared" si="365"/>
        <v/>
      </c>
      <c r="BP1690" s="55" t="str">
        <f t="shared" si="365"/>
        <v/>
      </c>
      <c r="BQ1690" s="55" t="str">
        <f t="shared" si="365"/>
        <v/>
      </c>
      <c r="BR1690" s="1" t="str">
        <f t="shared" si="355"/>
        <v>Base</v>
      </c>
      <c r="BS1690" s="1" t="str">
        <f t="shared" si="356"/>
        <v/>
      </c>
      <c r="BT1690" s="3">
        <f t="shared" si="357"/>
        <v>1</v>
      </c>
      <c r="BU1690" s="11">
        <f t="shared" si="358"/>
        <v>-0.94</v>
      </c>
      <c r="BV1690" s="11">
        <f t="shared" si="359"/>
        <v>-0.88</v>
      </c>
      <c r="BW1690" s="11">
        <f t="shared" si="360"/>
        <v>0</v>
      </c>
      <c r="BX1690" s="9">
        <f t="shared" si="361"/>
        <v>-0.94</v>
      </c>
      <c r="BY1690" s="9">
        <f t="shared" si="362"/>
        <v>-0.88</v>
      </c>
      <c r="BZ1690" s="9">
        <f t="shared" si="363"/>
        <v>2</v>
      </c>
    </row>
    <row r="1691" spans="1:78" ht="15.5" x14ac:dyDescent="0.35">
      <c r="A1691"/>
      <c r="B1691"/>
      <c r="C1691"/>
      <c r="D1691"/>
      <c r="E1691"/>
      <c r="F1691"/>
      <c r="G1691"/>
      <c r="H1691"/>
      <c r="I1691"/>
      <c r="J1691"/>
      <c r="K1691"/>
      <c r="L1691"/>
      <c r="M1691"/>
      <c r="N1691"/>
      <c r="O1691"/>
      <c r="P1691"/>
      <c r="Q1691"/>
      <c r="R1691"/>
      <c r="S1691"/>
      <c r="T1691"/>
      <c r="U1691"/>
      <c r="V1691"/>
      <c r="W1691"/>
      <c r="X1691"/>
      <c r="Y1691"/>
      <c r="Z1691"/>
      <c r="AA1691"/>
      <c r="AB1691"/>
      <c r="AC1691"/>
      <c r="AD1691"/>
      <c r="AE1691"/>
      <c r="AF1691"/>
      <c r="AG1691"/>
      <c r="AH1691"/>
      <c r="AI1691"/>
      <c r="AJ1691"/>
      <c r="AK1691"/>
      <c r="AL1691"/>
      <c r="AM1691"/>
      <c r="AN1691"/>
      <c r="AO1691"/>
      <c r="AP1691"/>
      <c r="AQ1691"/>
      <c r="AR1691"/>
      <c r="AS1691"/>
      <c r="AT1691" s="12">
        <f>VLOOKUP($BR1691,Tables!$D$14:$I$27,2,FALSE)*W1691</f>
        <v>0</v>
      </c>
      <c r="AU1691" s="12">
        <f>VLOOKUP($BR1691,Tables!$D$14:$I$24,3,FALSE)</f>
        <v>0</v>
      </c>
      <c r="AV1691" s="12">
        <f>VLOOKUP($BR1691,Tables!$D$14:$I$24,4,FALSE)*W1691</f>
        <v>0</v>
      </c>
      <c r="AW1691" s="12">
        <f>VLOOKUP($BR1691,Tables!$D$14:$I$24,5,FALSE)*W1691</f>
        <v>0</v>
      </c>
      <c r="AX1691">
        <f>IF(ISERROR(VLOOKUP(V1691,Tables!$A$2:$B$27,2,FALSE))=TRUE,0,VLOOKUP(V1691,Tables!$A$2:$B$27,2,FALSE))*VLOOKUP(BR1691,Tables!$D$14:$J$24,7,FALSE)</f>
        <v>0</v>
      </c>
      <c r="AY1691">
        <f>IF(ISERROR(VLOOKUP(BS1691,Tables!$A$2:$B$31,2,FALSE))=TRUE,0,VLOOKUP(BS1691,Tables!$A$2:$B$31,2,FALSE))</f>
        <v>0</v>
      </c>
      <c r="AZ1691" s="12">
        <f>VLOOKUP($BR1691,Tables!$D$14:$K$24,8,FALSE)</f>
        <v>0</v>
      </c>
      <c r="BA1691" s="12">
        <f>IF(OR(BR1691="T150",BR1691="HYBT150"),W1691*Tables!$L$23,0)</f>
        <v>0</v>
      </c>
      <c r="BB1691" s="12">
        <f>IF(OR(BR1691="T200",BR1691="HYBT200"),W1691*Tables!$E$24,0)</f>
        <v>0</v>
      </c>
      <c r="BC1691" s="14">
        <f t="shared" si="354"/>
        <v>0</v>
      </c>
      <c r="BD1691" s="55" t="str">
        <f t="shared" si="365"/>
        <v/>
      </c>
      <c r="BE1691" s="55" t="str">
        <f t="shared" si="365"/>
        <v/>
      </c>
      <c r="BF1691" s="55" t="str">
        <f t="shared" si="365"/>
        <v/>
      </c>
      <c r="BG1691" s="55" t="str">
        <f t="shared" si="365"/>
        <v/>
      </c>
      <c r="BH1691" s="55" t="str">
        <f t="shared" si="365"/>
        <v/>
      </c>
      <c r="BI1691" s="55" t="str">
        <f t="shared" si="365"/>
        <v/>
      </c>
      <c r="BJ1691" s="55" t="str">
        <f t="shared" si="365"/>
        <v/>
      </c>
      <c r="BK1691" s="55" t="str">
        <f t="shared" si="365"/>
        <v/>
      </c>
      <c r="BL1691" s="55" t="str">
        <f t="shared" si="365"/>
        <v/>
      </c>
      <c r="BM1691" s="55" t="str">
        <f t="shared" si="365"/>
        <v/>
      </c>
      <c r="BN1691" s="55" t="str">
        <f t="shared" si="365"/>
        <v/>
      </c>
      <c r="BO1691" s="55" t="str">
        <f t="shared" si="365"/>
        <v/>
      </c>
      <c r="BP1691" s="55" t="str">
        <f t="shared" si="365"/>
        <v/>
      </c>
      <c r="BQ1691" s="55" t="str">
        <f t="shared" si="365"/>
        <v/>
      </c>
      <c r="BR1691" s="1" t="str">
        <f t="shared" si="355"/>
        <v>Base</v>
      </c>
      <c r="BS1691" s="1" t="str">
        <f t="shared" si="356"/>
        <v/>
      </c>
      <c r="BT1691" s="3">
        <f t="shared" si="357"/>
        <v>1</v>
      </c>
      <c r="BU1691" s="11">
        <f t="shared" si="358"/>
        <v>-0.94</v>
      </c>
      <c r="BV1691" s="11">
        <f t="shared" si="359"/>
        <v>-0.88</v>
      </c>
      <c r="BW1691" s="11">
        <f t="shared" si="360"/>
        <v>0</v>
      </c>
      <c r="BX1691" s="9">
        <f t="shared" si="361"/>
        <v>-0.94</v>
      </c>
      <c r="BY1691" s="9">
        <f t="shared" si="362"/>
        <v>-0.88</v>
      </c>
      <c r="BZ1691" s="9">
        <f t="shared" si="363"/>
        <v>2</v>
      </c>
    </row>
    <row r="1692" spans="1:78" ht="15.5" x14ac:dyDescent="0.35">
      <c r="A1692"/>
      <c r="B1692"/>
      <c r="C1692"/>
      <c r="D1692"/>
      <c r="E1692"/>
      <c r="F1692"/>
      <c r="G1692"/>
      <c r="H1692"/>
      <c r="I1692"/>
      <c r="J1692"/>
      <c r="K1692"/>
      <c r="L1692"/>
      <c r="M1692"/>
      <c r="N1692"/>
      <c r="O1692"/>
      <c r="P1692"/>
      <c r="Q1692"/>
      <c r="R1692"/>
      <c r="S1692"/>
      <c r="T1692"/>
      <c r="U1692"/>
      <c r="V1692"/>
      <c r="W1692"/>
      <c r="X1692"/>
      <c r="Y1692"/>
      <c r="Z1692"/>
      <c r="AA1692"/>
      <c r="AB1692"/>
      <c r="AC1692"/>
      <c r="AD1692"/>
      <c r="AE1692"/>
      <c r="AF1692"/>
      <c r="AG1692"/>
      <c r="AH1692"/>
      <c r="AI1692"/>
      <c r="AJ1692"/>
      <c r="AK1692"/>
      <c r="AL1692"/>
      <c r="AM1692"/>
      <c r="AN1692"/>
      <c r="AO1692"/>
      <c r="AP1692"/>
      <c r="AQ1692"/>
      <c r="AR1692"/>
      <c r="AS1692"/>
      <c r="AT1692" s="12">
        <f>VLOOKUP($BR1692,Tables!$D$14:$I$27,2,FALSE)*W1692</f>
        <v>0</v>
      </c>
      <c r="AU1692" s="12">
        <f>VLOOKUP($BR1692,Tables!$D$14:$I$24,3,FALSE)</f>
        <v>0</v>
      </c>
      <c r="AV1692" s="12">
        <f>VLOOKUP($BR1692,Tables!$D$14:$I$24,4,FALSE)*W1692</f>
        <v>0</v>
      </c>
      <c r="AW1692" s="12">
        <f>VLOOKUP($BR1692,Tables!$D$14:$I$24,5,FALSE)*W1692</f>
        <v>0</v>
      </c>
      <c r="AX1692">
        <f>IF(ISERROR(VLOOKUP(V1692,Tables!$A$2:$B$27,2,FALSE))=TRUE,0,VLOOKUP(V1692,Tables!$A$2:$B$27,2,FALSE))*VLOOKUP(BR1692,Tables!$D$14:$J$24,7,FALSE)</f>
        <v>0</v>
      </c>
      <c r="AY1692">
        <f>IF(ISERROR(VLOOKUP(BS1692,Tables!$A$2:$B$31,2,FALSE))=TRUE,0,VLOOKUP(BS1692,Tables!$A$2:$B$31,2,FALSE))</f>
        <v>0</v>
      </c>
      <c r="AZ1692" s="12">
        <f>VLOOKUP($BR1692,Tables!$D$14:$K$24,8,FALSE)</f>
        <v>0</v>
      </c>
      <c r="BA1692" s="12">
        <f>IF(OR(BR1692="T150",BR1692="HYBT150"),W1692*Tables!$L$23,0)</f>
        <v>0</v>
      </c>
      <c r="BB1692" s="12">
        <f>IF(OR(BR1692="T200",BR1692="HYBT200"),W1692*Tables!$E$24,0)</f>
        <v>0</v>
      </c>
      <c r="BC1692" s="14">
        <f t="shared" si="354"/>
        <v>0</v>
      </c>
      <c r="BD1692" s="55" t="str">
        <f t="shared" si="365"/>
        <v/>
      </c>
      <c r="BE1692" s="55" t="str">
        <f t="shared" si="365"/>
        <v/>
      </c>
      <c r="BF1692" s="55" t="str">
        <f t="shared" si="365"/>
        <v/>
      </c>
      <c r="BG1692" s="55" t="str">
        <f t="shared" si="365"/>
        <v/>
      </c>
      <c r="BH1692" s="55" t="str">
        <f t="shared" si="365"/>
        <v/>
      </c>
      <c r="BI1692" s="55" t="str">
        <f t="shared" si="365"/>
        <v/>
      </c>
      <c r="BJ1692" s="55" t="str">
        <f t="shared" si="365"/>
        <v/>
      </c>
      <c r="BK1692" s="55" t="str">
        <f t="shared" si="365"/>
        <v/>
      </c>
      <c r="BL1692" s="55" t="str">
        <f t="shared" si="365"/>
        <v/>
      </c>
      <c r="BM1692" s="55" t="str">
        <f t="shared" si="365"/>
        <v/>
      </c>
      <c r="BN1692" s="55" t="str">
        <f t="shared" si="365"/>
        <v/>
      </c>
      <c r="BO1692" s="55" t="str">
        <f t="shared" si="365"/>
        <v/>
      </c>
      <c r="BP1692" s="55" t="str">
        <f t="shared" si="365"/>
        <v/>
      </c>
      <c r="BQ1692" s="55" t="str">
        <f t="shared" si="365"/>
        <v/>
      </c>
      <c r="BR1692" s="1" t="str">
        <f t="shared" si="355"/>
        <v>Base</v>
      </c>
      <c r="BS1692" s="1" t="str">
        <f t="shared" si="356"/>
        <v/>
      </c>
      <c r="BT1692" s="3">
        <f t="shared" si="357"/>
        <v>1</v>
      </c>
      <c r="BU1692" s="11">
        <f t="shared" si="358"/>
        <v>-0.94</v>
      </c>
      <c r="BV1692" s="11">
        <f t="shared" si="359"/>
        <v>-0.88</v>
      </c>
      <c r="BW1692" s="11">
        <f t="shared" si="360"/>
        <v>0</v>
      </c>
      <c r="BX1692" s="9">
        <f t="shared" si="361"/>
        <v>-0.94</v>
      </c>
      <c r="BY1692" s="9">
        <f t="shared" si="362"/>
        <v>-0.88</v>
      </c>
      <c r="BZ1692" s="9">
        <f t="shared" si="363"/>
        <v>2</v>
      </c>
    </row>
    <row r="1693" spans="1:78" ht="15.5" x14ac:dyDescent="0.35">
      <c r="A1693"/>
      <c r="B1693"/>
      <c r="C1693"/>
      <c r="D1693"/>
      <c r="E1693"/>
      <c r="F1693"/>
      <c r="G1693"/>
      <c r="H1693"/>
      <c r="I1693"/>
      <c r="J1693"/>
      <c r="K1693"/>
      <c r="L1693"/>
      <c r="M1693"/>
      <c r="N1693"/>
      <c r="O1693"/>
      <c r="P1693"/>
      <c r="Q1693"/>
      <c r="R1693"/>
      <c r="S1693"/>
      <c r="T1693"/>
      <c r="U1693"/>
      <c r="V1693"/>
      <c r="W1693"/>
      <c r="X1693"/>
      <c r="Y1693"/>
      <c r="Z1693"/>
      <c r="AA1693"/>
      <c r="AB1693"/>
      <c r="AC1693"/>
      <c r="AD1693"/>
      <c r="AE1693"/>
      <c r="AF1693"/>
      <c r="AG1693"/>
      <c r="AH1693"/>
      <c r="AI1693"/>
      <c r="AJ1693"/>
      <c r="AK1693"/>
      <c r="AL1693"/>
      <c r="AM1693"/>
      <c r="AN1693"/>
      <c r="AO1693"/>
      <c r="AP1693"/>
      <c r="AQ1693"/>
      <c r="AR1693"/>
      <c r="AS1693"/>
      <c r="AT1693" s="12">
        <f>VLOOKUP($BR1693,Tables!$D$14:$I$27,2,FALSE)*W1693</f>
        <v>0</v>
      </c>
      <c r="AU1693" s="12">
        <f>VLOOKUP($BR1693,Tables!$D$14:$I$24,3,FALSE)</f>
        <v>0</v>
      </c>
      <c r="AV1693" s="12">
        <f>VLOOKUP($BR1693,Tables!$D$14:$I$24,4,FALSE)*W1693</f>
        <v>0</v>
      </c>
      <c r="AW1693" s="12">
        <f>VLOOKUP($BR1693,Tables!$D$14:$I$24,5,FALSE)*W1693</f>
        <v>0</v>
      </c>
      <c r="AX1693">
        <f>IF(ISERROR(VLOOKUP(V1693,Tables!$A$2:$B$27,2,FALSE))=TRUE,0,VLOOKUP(V1693,Tables!$A$2:$B$27,2,FALSE))*VLOOKUP(BR1693,Tables!$D$14:$J$24,7,FALSE)</f>
        <v>0</v>
      </c>
      <c r="AY1693">
        <f>IF(ISERROR(VLOOKUP(BS1693,Tables!$A$2:$B$31,2,FALSE))=TRUE,0,VLOOKUP(BS1693,Tables!$A$2:$B$31,2,FALSE))</f>
        <v>0</v>
      </c>
      <c r="AZ1693" s="12">
        <f>VLOOKUP($BR1693,Tables!$D$14:$K$24,8,FALSE)</f>
        <v>0</v>
      </c>
      <c r="BA1693" s="12">
        <f>IF(OR(BR1693="T150",BR1693="HYBT150"),W1693*Tables!$L$23,0)</f>
        <v>0</v>
      </c>
      <c r="BB1693" s="12">
        <f>IF(OR(BR1693="T200",BR1693="HYBT200"),W1693*Tables!$E$24,0)</f>
        <v>0</v>
      </c>
      <c r="BC1693" s="14">
        <f t="shared" si="354"/>
        <v>0</v>
      </c>
      <c r="BD1693" s="55" t="str">
        <f t="shared" si="365"/>
        <v/>
      </c>
      <c r="BE1693" s="55" t="str">
        <f t="shared" si="365"/>
        <v/>
      </c>
      <c r="BF1693" s="55" t="str">
        <f t="shared" si="365"/>
        <v/>
      </c>
      <c r="BG1693" s="55" t="str">
        <f t="shared" si="365"/>
        <v/>
      </c>
      <c r="BH1693" s="55" t="str">
        <f t="shared" si="365"/>
        <v/>
      </c>
      <c r="BI1693" s="55" t="str">
        <f t="shared" si="365"/>
        <v/>
      </c>
      <c r="BJ1693" s="55" t="str">
        <f t="shared" si="365"/>
        <v/>
      </c>
      <c r="BK1693" s="55" t="str">
        <f t="shared" si="365"/>
        <v/>
      </c>
      <c r="BL1693" s="55" t="str">
        <f t="shared" si="365"/>
        <v/>
      </c>
      <c r="BM1693" s="55" t="str">
        <f t="shared" si="365"/>
        <v/>
      </c>
      <c r="BN1693" s="55" t="str">
        <f t="shared" si="365"/>
        <v/>
      </c>
      <c r="BO1693" s="55" t="str">
        <f t="shared" si="365"/>
        <v/>
      </c>
      <c r="BP1693" s="55" t="str">
        <f t="shared" si="365"/>
        <v/>
      </c>
      <c r="BQ1693" s="55" t="str">
        <f t="shared" si="365"/>
        <v/>
      </c>
      <c r="BR1693" s="1" t="str">
        <f t="shared" si="355"/>
        <v>Base</v>
      </c>
      <c r="BS1693" s="1" t="str">
        <f t="shared" si="356"/>
        <v/>
      </c>
      <c r="BT1693" s="3">
        <f t="shared" si="357"/>
        <v>1</v>
      </c>
      <c r="BU1693" s="11">
        <f t="shared" si="358"/>
        <v>-0.94</v>
      </c>
      <c r="BV1693" s="11">
        <f t="shared" si="359"/>
        <v>-0.88</v>
      </c>
      <c r="BW1693" s="11">
        <f t="shared" si="360"/>
        <v>0</v>
      </c>
      <c r="BX1693" s="9">
        <f t="shared" si="361"/>
        <v>-0.94</v>
      </c>
      <c r="BY1693" s="9">
        <f t="shared" si="362"/>
        <v>-0.88</v>
      </c>
      <c r="BZ1693" s="9">
        <f t="shared" si="363"/>
        <v>2</v>
      </c>
    </row>
    <row r="1694" spans="1:78" ht="15.5" x14ac:dyDescent="0.35">
      <c r="A1694"/>
      <c r="B1694"/>
      <c r="C1694"/>
      <c r="D1694"/>
      <c r="E1694"/>
      <c r="F1694"/>
      <c r="G1694"/>
      <c r="H1694"/>
      <c r="I1694"/>
      <c r="J1694"/>
      <c r="K1694"/>
      <c r="L1694"/>
      <c r="M1694"/>
      <c r="N1694"/>
      <c r="O1694"/>
      <c r="P1694"/>
      <c r="Q1694"/>
      <c r="R1694"/>
      <c r="S1694"/>
      <c r="T1694"/>
      <c r="U1694"/>
      <c r="V1694"/>
      <c r="W1694"/>
      <c r="X1694"/>
      <c r="Y1694"/>
      <c r="Z1694"/>
      <c r="AA1694"/>
      <c r="AB1694"/>
      <c r="AC1694"/>
      <c r="AD1694"/>
      <c r="AE1694"/>
      <c r="AF1694"/>
      <c r="AG1694"/>
      <c r="AH1694"/>
      <c r="AI1694"/>
      <c r="AJ1694"/>
      <c r="AK1694"/>
      <c r="AL1694"/>
      <c r="AM1694"/>
      <c r="AN1694"/>
      <c r="AO1694"/>
      <c r="AP1694"/>
      <c r="AQ1694"/>
      <c r="AR1694"/>
      <c r="AS1694"/>
      <c r="AT1694" s="12">
        <f>VLOOKUP($BR1694,Tables!$D$14:$I$27,2,FALSE)*W1694</f>
        <v>0</v>
      </c>
      <c r="AU1694" s="12">
        <f>VLOOKUP($BR1694,Tables!$D$14:$I$24,3,FALSE)</f>
        <v>0</v>
      </c>
      <c r="AV1694" s="12">
        <f>VLOOKUP($BR1694,Tables!$D$14:$I$24,4,FALSE)*W1694</f>
        <v>0</v>
      </c>
      <c r="AW1694" s="12">
        <f>VLOOKUP($BR1694,Tables!$D$14:$I$24,5,FALSE)*W1694</f>
        <v>0</v>
      </c>
      <c r="AX1694">
        <f>IF(ISERROR(VLOOKUP(V1694,Tables!$A$2:$B$27,2,FALSE))=TRUE,0,VLOOKUP(V1694,Tables!$A$2:$B$27,2,FALSE))*VLOOKUP(BR1694,Tables!$D$14:$J$24,7,FALSE)</f>
        <v>0</v>
      </c>
      <c r="AY1694">
        <f>IF(ISERROR(VLOOKUP(BS1694,Tables!$A$2:$B$31,2,FALSE))=TRUE,0,VLOOKUP(BS1694,Tables!$A$2:$B$31,2,FALSE))</f>
        <v>0</v>
      </c>
      <c r="AZ1694" s="12">
        <f>VLOOKUP($BR1694,Tables!$D$14:$K$24,8,FALSE)</f>
        <v>0</v>
      </c>
      <c r="BA1694" s="12">
        <f>IF(OR(BR1694="T150",BR1694="HYBT150"),W1694*Tables!$L$23,0)</f>
        <v>0</v>
      </c>
      <c r="BB1694" s="12">
        <f>IF(OR(BR1694="T200",BR1694="HYBT200"),W1694*Tables!$E$24,0)</f>
        <v>0</v>
      </c>
      <c r="BC1694" s="14">
        <f t="shared" si="354"/>
        <v>0</v>
      </c>
      <c r="BD1694" s="55" t="str">
        <f t="shared" si="365"/>
        <v/>
      </c>
      <c r="BE1694" s="55" t="str">
        <f t="shared" si="365"/>
        <v/>
      </c>
      <c r="BF1694" s="55" t="str">
        <f t="shared" si="365"/>
        <v/>
      </c>
      <c r="BG1694" s="55" t="str">
        <f t="shared" si="365"/>
        <v/>
      </c>
      <c r="BH1694" s="55" t="str">
        <f t="shared" si="365"/>
        <v/>
      </c>
      <c r="BI1694" s="55" t="str">
        <f t="shared" si="365"/>
        <v/>
      </c>
      <c r="BJ1694" s="55" t="str">
        <f t="shared" si="365"/>
        <v/>
      </c>
      <c r="BK1694" s="55" t="str">
        <f t="shared" si="365"/>
        <v/>
      </c>
      <c r="BL1694" s="55" t="str">
        <f t="shared" si="365"/>
        <v/>
      </c>
      <c r="BM1694" s="55" t="str">
        <f t="shared" si="365"/>
        <v/>
      </c>
      <c r="BN1694" s="55" t="str">
        <f t="shared" si="365"/>
        <v/>
      </c>
      <c r="BO1694" s="55" t="str">
        <f t="shared" si="365"/>
        <v/>
      </c>
      <c r="BP1694" s="55" t="str">
        <f t="shared" si="365"/>
        <v/>
      </c>
      <c r="BQ1694" s="55" t="str">
        <f t="shared" si="365"/>
        <v/>
      </c>
      <c r="BR1694" s="1" t="str">
        <f t="shared" si="355"/>
        <v>Base</v>
      </c>
      <c r="BS1694" s="1" t="str">
        <f t="shared" si="356"/>
        <v/>
      </c>
      <c r="BT1694" s="3">
        <f t="shared" si="357"/>
        <v>1</v>
      </c>
      <c r="BU1694" s="11">
        <f t="shared" si="358"/>
        <v>-0.94</v>
      </c>
      <c r="BV1694" s="11">
        <f t="shared" si="359"/>
        <v>-0.88</v>
      </c>
      <c r="BW1694" s="11">
        <f t="shared" si="360"/>
        <v>0</v>
      </c>
      <c r="BX1694" s="9">
        <f t="shared" si="361"/>
        <v>-0.94</v>
      </c>
      <c r="BY1694" s="9">
        <f t="shared" si="362"/>
        <v>-0.88</v>
      </c>
      <c r="BZ1694" s="9">
        <f t="shared" si="363"/>
        <v>2</v>
      </c>
    </row>
    <row r="1695" spans="1:78" ht="15.5" x14ac:dyDescent="0.35">
      <c r="A1695"/>
      <c r="B1695"/>
      <c r="C1695"/>
      <c r="D1695"/>
      <c r="E1695"/>
      <c r="F1695"/>
      <c r="G1695"/>
      <c r="H1695"/>
      <c r="I1695"/>
      <c r="J1695"/>
      <c r="K1695"/>
      <c r="L1695"/>
      <c r="M1695"/>
      <c r="N1695"/>
      <c r="O1695"/>
      <c r="P1695"/>
      <c r="Q1695"/>
      <c r="R1695"/>
      <c r="S1695"/>
      <c r="T1695"/>
      <c r="U1695"/>
      <c r="V1695"/>
      <c r="W1695"/>
      <c r="X1695"/>
      <c r="Y1695"/>
      <c r="Z1695"/>
      <c r="AA1695"/>
      <c r="AB1695"/>
      <c r="AC1695"/>
      <c r="AD1695"/>
      <c r="AE1695"/>
      <c r="AF1695"/>
      <c r="AG1695"/>
      <c r="AH1695"/>
      <c r="AI1695"/>
      <c r="AJ1695"/>
      <c r="AK1695"/>
      <c r="AL1695"/>
      <c r="AM1695"/>
      <c r="AN1695"/>
      <c r="AO1695"/>
      <c r="AP1695"/>
      <c r="AQ1695"/>
      <c r="AR1695"/>
      <c r="AS1695"/>
      <c r="AT1695" s="12">
        <f>VLOOKUP($BR1695,Tables!$D$14:$I$27,2,FALSE)*W1695</f>
        <v>0</v>
      </c>
      <c r="AU1695" s="12">
        <f>VLOOKUP($BR1695,Tables!$D$14:$I$24,3,FALSE)</f>
        <v>0</v>
      </c>
      <c r="AV1695" s="12">
        <f>VLOOKUP($BR1695,Tables!$D$14:$I$24,4,FALSE)*W1695</f>
        <v>0</v>
      </c>
      <c r="AW1695" s="12">
        <f>VLOOKUP($BR1695,Tables!$D$14:$I$24,5,FALSE)*W1695</f>
        <v>0</v>
      </c>
      <c r="AX1695">
        <f>IF(ISERROR(VLOOKUP(V1695,Tables!$A$2:$B$27,2,FALSE))=TRUE,0,VLOOKUP(V1695,Tables!$A$2:$B$27,2,FALSE))*VLOOKUP(BR1695,Tables!$D$14:$J$24,7,FALSE)</f>
        <v>0</v>
      </c>
      <c r="AY1695">
        <f>IF(ISERROR(VLOOKUP(BS1695,Tables!$A$2:$B$31,2,FALSE))=TRUE,0,VLOOKUP(BS1695,Tables!$A$2:$B$31,2,FALSE))</f>
        <v>0</v>
      </c>
      <c r="AZ1695" s="12">
        <f>VLOOKUP($BR1695,Tables!$D$14:$K$24,8,FALSE)</f>
        <v>0</v>
      </c>
      <c r="BA1695" s="12">
        <f>IF(OR(BR1695="T150",BR1695="HYBT150"),W1695*Tables!$L$23,0)</f>
        <v>0</v>
      </c>
      <c r="BB1695" s="12">
        <f>IF(OR(BR1695="T200",BR1695="HYBT200"),W1695*Tables!$E$24,0)</f>
        <v>0</v>
      </c>
      <c r="BC1695" s="14">
        <f t="shared" si="354"/>
        <v>0</v>
      </c>
      <c r="BD1695" s="55" t="str">
        <f t="shared" si="365"/>
        <v/>
      </c>
      <c r="BE1695" s="55" t="str">
        <f t="shared" si="365"/>
        <v/>
      </c>
      <c r="BF1695" s="55" t="str">
        <f t="shared" si="365"/>
        <v/>
      </c>
      <c r="BG1695" s="55" t="str">
        <f t="shared" si="365"/>
        <v/>
      </c>
      <c r="BH1695" s="55" t="str">
        <f t="shared" si="365"/>
        <v/>
      </c>
      <c r="BI1695" s="55" t="str">
        <f t="shared" si="365"/>
        <v/>
      </c>
      <c r="BJ1695" s="55" t="str">
        <f t="shared" si="365"/>
        <v/>
      </c>
      <c r="BK1695" s="55" t="str">
        <f t="shared" si="365"/>
        <v/>
      </c>
      <c r="BL1695" s="55" t="str">
        <f t="shared" si="365"/>
        <v/>
      </c>
      <c r="BM1695" s="55" t="str">
        <f t="shared" si="365"/>
        <v/>
      </c>
      <c r="BN1695" s="55" t="str">
        <f t="shared" si="365"/>
        <v/>
      </c>
      <c r="BO1695" s="55" t="str">
        <f t="shared" si="365"/>
        <v/>
      </c>
      <c r="BP1695" s="55" t="str">
        <f t="shared" si="365"/>
        <v/>
      </c>
      <c r="BQ1695" s="55" t="str">
        <f t="shared" si="365"/>
        <v/>
      </c>
      <c r="BR1695" s="1" t="str">
        <f t="shared" si="355"/>
        <v>Base</v>
      </c>
      <c r="BS1695" s="1" t="str">
        <f t="shared" si="356"/>
        <v/>
      </c>
      <c r="BT1695" s="3">
        <f t="shared" si="357"/>
        <v>1</v>
      </c>
      <c r="BU1695" s="11">
        <f t="shared" si="358"/>
        <v>-0.94</v>
      </c>
      <c r="BV1695" s="11">
        <f t="shared" si="359"/>
        <v>-0.88</v>
      </c>
      <c r="BW1695" s="11">
        <f t="shared" si="360"/>
        <v>0</v>
      </c>
      <c r="BX1695" s="9">
        <f t="shared" si="361"/>
        <v>-0.94</v>
      </c>
      <c r="BY1695" s="9">
        <f t="shared" si="362"/>
        <v>-0.88</v>
      </c>
      <c r="BZ1695" s="9">
        <f t="shared" si="363"/>
        <v>2</v>
      </c>
    </row>
    <row r="1696" spans="1:78" ht="15.5" x14ac:dyDescent="0.35">
      <c r="A1696"/>
      <c r="B1696"/>
      <c r="C1696"/>
      <c r="D1696"/>
      <c r="E1696"/>
      <c r="F1696"/>
      <c r="G1696"/>
      <c r="H1696"/>
      <c r="I1696"/>
      <c r="J1696"/>
      <c r="K1696"/>
      <c r="L1696"/>
      <c r="M1696"/>
      <c r="N1696"/>
      <c r="O1696"/>
      <c r="P1696"/>
      <c r="Q1696"/>
      <c r="R1696"/>
      <c r="S1696"/>
      <c r="T1696"/>
      <c r="U1696"/>
      <c r="V1696"/>
      <c r="W1696"/>
      <c r="X1696"/>
      <c r="Y1696"/>
      <c r="Z1696"/>
      <c r="AA1696"/>
      <c r="AB1696"/>
      <c r="AC1696"/>
      <c r="AD1696"/>
      <c r="AE1696"/>
      <c r="AF1696"/>
      <c r="AG1696"/>
      <c r="AH1696"/>
      <c r="AI1696"/>
      <c r="AJ1696"/>
      <c r="AK1696"/>
      <c r="AL1696"/>
      <c r="AM1696"/>
      <c r="AN1696"/>
      <c r="AO1696"/>
      <c r="AP1696"/>
      <c r="AQ1696"/>
      <c r="AR1696"/>
      <c r="AS1696"/>
      <c r="AT1696" s="12">
        <f>VLOOKUP($BR1696,Tables!$D$14:$I$27,2,FALSE)*W1696</f>
        <v>0</v>
      </c>
      <c r="AU1696" s="12">
        <f>VLOOKUP($BR1696,Tables!$D$14:$I$24,3,FALSE)</f>
        <v>0</v>
      </c>
      <c r="AV1696" s="12">
        <f>VLOOKUP($BR1696,Tables!$D$14:$I$24,4,FALSE)*W1696</f>
        <v>0</v>
      </c>
      <c r="AW1696" s="12">
        <f>VLOOKUP($BR1696,Tables!$D$14:$I$24,5,FALSE)*W1696</f>
        <v>0</v>
      </c>
      <c r="AX1696">
        <f>IF(ISERROR(VLOOKUP(V1696,Tables!$A$2:$B$27,2,FALSE))=TRUE,0,VLOOKUP(V1696,Tables!$A$2:$B$27,2,FALSE))*VLOOKUP(BR1696,Tables!$D$14:$J$24,7,FALSE)</f>
        <v>0</v>
      </c>
      <c r="AY1696">
        <f>IF(ISERROR(VLOOKUP(BS1696,Tables!$A$2:$B$31,2,FALSE))=TRUE,0,VLOOKUP(BS1696,Tables!$A$2:$B$31,2,FALSE))</f>
        <v>0</v>
      </c>
      <c r="AZ1696" s="12">
        <f>VLOOKUP($BR1696,Tables!$D$14:$K$24,8,FALSE)</f>
        <v>0</v>
      </c>
      <c r="BA1696" s="12">
        <f>IF(OR(BR1696="T150",BR1696="HYBT150"),W1696*Tables!$L$23,0)</f>
        <v>0</v>
      </c>
      <c r="BB1696" s="12">
        <f>IF(OR(BR1696="T200",BR1696="HYBT200"),W1696*Tables!$E$24,0)</f>
        <v>0</v>
      </c>
      <c r="BC1696" s="14">
        <f t="shared" si="354"/>
        <v>0</v>
      </c>
      <c r="BD1696" s="55" t="str">
        <f t="shared" si="365"/>
        <v/>
      </c>
      <c r="BE1696" s="55" t="str">
        <f t="shared" si="365"/>
        <v/>
      </c>
      <c r="BF1696" s="55" t="str">
        <f t="shared" si="365"/>
        <v/>
      </c>
      <c r="BG1696" s="55" t="str">
        <f t="shared" si="365"/>
        <v/>
      </c>
      <c r="BH1696" s="55" t="str">
        <f t="shared" si="365"/>
        <v/>
      </c>
      <c r="BI1696" s="55" t="str">
        <f t="shared" si="365"/>
        <v/>
      </c>
      <c r="BJ1696" s="55" t="str">
        <f t="shared" si="365"/>
        <v/>
      </c>
      <c r="BK1696" s="55" t="str">
        <f t="shared" si="365"/>
        <v/>
      </c>
      <c r="BL1696" s="55" t="str">
        <f t="shared" si="365"/>
        <v/>
      </c>
      <c r="BM1696" s="55" t="str">
        <f t="shared" si="365"/>
        <v/>
      </c>
      <c r="BN1696" s="55" t="str">
        <f t="shared" si="365"/>
        <v/>
      </c>
      <c r="BO1696" s="55" t="str">
        <f t="shared" si="365"/>
        <v/>
      </c>
      <c r="BP1696" s="55" t="str">
        <f t="shared" si="365"/>
        <v/>
      </c>
      <c r="BQ1696" s="55" t="str">
        <f t="shared" si="365"/>
        <v/>
      </c>
      <c r="BR1696" s="1" t="str">
        <f t="shared" si="355"/>
        <v>Base</v>
      </c>
      <c r="BS1696" s="1" t="str">
        <f t="shared" si="356"/>
        <v/>
      </c>
      <c r="BT1696" s="3">
        <f t="shared" si="357"/>
        <v>1</v>
      </c>
      <c r="BU1696" s="11">
        <f t="shared" si="358"/>
        <v>-0.94</v>
      </c>
      <c r="BV1696" s="11">
        <f t="shared" si="359"/>
        <v>-0.88</v>
      </c>
      <c r="BW1696" s="11">
        <f t="shared" si="360"/>
        <v>0</v>
      </c>
      <c r="BX1696" s="9">
        <f t="shared" si="361"/>
        <v>-0.94</v>
      </c>
      <c r="BY1696" s="9">
        <f t="shared" si="362"/>
        <v>-0.88</v>
      </c>
      <c r="BZ1696" s="9">
        <f t="shared" si="363"/>
        <v>2</v>
      </c>
    </row>
    <row r="1697" spans="1:78" ht="15.5" x14ac:dyDescent="0.35">
      <c r="A1697"/>
      <c r="B1697"/>
      <c r="C1697"/>
      <c r="D1697"/>
      <c r="E1697"/>
      <c r="F1697"/>
      <c r="G1697"/>
      <c r="H1697"/>
      <c r="I1697"/>
      <c r="J1697"/>
      <c r="K1697"/>
      <c r="L1697"/>
      <c r="M1697"/>
      <c r="N1697"/>
      <c r="O1697"/>
      <c r="P1697"/>
      <c r="Q1697"/>
      <c r="R1697"/>
      <c r="S1697"/>
      <c r="T1697"/>
      <c r="U1697"/>
      <c r="V1697"/>
      <c r="W1697"/>
      <c r="X1697"/>
      <c r="Y1697"/>
      <c r="Z1697"/>
      <c r="AA1697"/>
      <c r="AB1697"/>
      <c r="AC1697"/>
      <c r="AD1697"/>
      <c r="AE1697"/>
      <c r="AF1697"/>
      <c r="AG1697"/>
      <c r="AH1697"/>
      <c r="AI1697"/>
      <c r="AJ1697"/>
      <c r="AK1697"/>
      <c r="AL1697"/>
      <c r="AM1697"/>
      <c r="AN1697"/>
      <c r="AO1697"/>
      <c r="AP1697"/>
      <c r="AQ1697"/>
      <c r="AR1697"/>
      <c r="AS1697"/>
      <c r="AT1697" s="12">
        <f>VLOOKUP($BR1697,Tables!$D$14:$I$27,2,FALSE)*W1697</f>
        <v>0</v>
      </c>
      <c r="AU1697" s="12">
        <f>VLOOKUP($BR1697,Tables!$D$14:$I$24,3,FALSE)</f>
        <v>0</v>
      </c>
      <c r="AV1697" s="12">
        <f>VLOOKUP($BR1697,Tables!$D$14:$I$24,4,FALSE)*W1697</f>
        <v>0</v>
      </c>
      <c r="AW1697" s="12">
        <f>VLOOKUP($BR1697,Tables!$D$14:$I$24,5,FALSE)*W1697</f>
        <v>0</v>
      </c>
      <c r="AX1697">
        <f>IF(ISERROR(VLOOKUP(V1697,Tables!$A$2:$B$27,2,FALSE))=TRUE,0,VLOOKUP(V1697,Tables!$A$2:$B$27,2,FALSE))*VLOOKUP(BR1697,Tables!$D$14:$J$24,7,FALSE)</f>
        <v>0</v>
      </c>
      <c r="AY1697">
        <f>IF(ISERROR(VLOOKUP(BS1697,Tables!$A$2:$B$31,2,FALSE))=TRUE,0,VLOOKUP(BS1697,Tables!$A$2:$B$31,2,FALSE))</f>
        <v>0</v>
      </c>
      <c r="AZ1697" s="12">
        <f>VLOOKUP($BR1697,Tables!$D$14:$K$24,8,FALSE)</f>
        <v>0</v>
      </c>
      <c r="BA1697" s="12">
        <f>IF(OR(BR1697="T150",BR1697="HYBT150"),W1697*Tables!$L$23,0)</f>
        <v>0</v>
      </c>
      <c r="BB1697" s="12">
        <f>IF(OR(BR1697="T200",BR1697="HYBT200"),W1697*Tables!$E$24,0)</f>
        <v>0</v>
      </c>
      <c r="BC1697" s="14">
        <f t="shared" si="354"/>
        <v>0</v>
      </c>
      <c r="BD1697" s="55" t="str">
        <f t="shared" si="365"/>
        <v/>
      </c>
      <c r="BE1697" s="55" t="str">
        <f t="shared" si="365"/>
        <v/>
      </c>
      <c r="BF1697" s="55" t="str">
        <f t="shared" si="365"/>
        <v/>
      </c>
      <c r="BG1697" s="55" t="str">
        <f t="shared" si="365"/>
        <v/>
      </c>
      <c r="BH1697" s="55" t="str">
        <f t="shared" si="365"/>
        <v/>
      </c>
      <c r="BI1697" s="55" t="str">
        <f t="shared" si="365"/>
        <v/>
      </c>
      <c r="BJ1697" s="55" t="str">
        <f t="shared" si="365"/>
        <v/>
      </c>
      <c r="BK1697" s="55" t="str">
        <f t="shared" si="365"/>
        <v/>
      </c>
      <c r="BL1697" s="55" t="str">
        <f t="shared" si="365"/>
        <v/>
      </c>
      <c r="BM1697" s="55" t="str">
        <f t="shared" si="365"/>
        <v/>
      </c>
      <c r="BN1697" s="55" t="str">
        <f t="shared" si="365"/>
        <v/>
      </c>
      <c r="BO1697" s="55" t="str">
        <f t="shared" si="365"/>
        <v/>
      </c>
      <c r="BP1697" s="55" t="str">
        <f t="shared" si="365"/>
        <v/>
      </c>
      <c r="BQ1697" s="55" t="str">
        <f t="shared" si="365"/>
        <v/>
      </c>
      <c r="BR1697" s="1" t="str">
        <f t="shared" si="355"/>
        <v>Base</v>
      </c>
      <c r="BS1697" s="1" t="str">
        <f t="shared" si="356"/>
        <v/>
      </c>
      <c r="BT1697" s="3">
        <f t="shared" si="357"/>
        <v>1</v>
      </c>
      <c r="BU1697" s="11">
        <f t="shared" si="358"/>
        <v>-0.94</v>
      </c>
      <c r="BV1697" s="11">
        <f t="shared" si="359"/>
        <v>-0.88</v>
      </c>
      <c r="BW1697" s="11">
        <f t="shared" si="360"/>
        <v>0</v>
      </c>
      <c r="BX1697" s="9">
        <f t="shared" si="361"/>
        <v>-0.94</v>
      </c>
      <c r="BY1697" s="9">
        <f t="shared" si="362"/>
        <v>-0.88</v>
      </c>
      <c r="BZ1697" s="9">
        <f t="shared" si="363"/>
        <v>2</v>
      </c>
    </row>
    <row r="1698" spans="1:78" ht="15.5" x14ac:dyDescent="0.35">
      <c r="A1698"/>
      <c r="B1698"/>
      <c r="C1698"/>
      <c r="D1698"/>
      <c r="E1698"/>
      <c r="F1698"/>
      <c r="G1698"/>
      <c r="H1698"/>
      <c r="I1698"/>
      <c r="J1698"/>
      <c r="K1698"/>
      <c r="L1698"/>
      <c r="M1698"/>
      <c r="N1698"/>
      <c r="O1698"/>
      <c r="P1698"/>
      <c r="Q1698"/>
      <c r="R1698"/>
      <c r="S1698"/>
      <c r="T1698"/>
      <c r="U1698"/>
      <c r="V1698"/>
      <c r="W1698"/>
      <c r="X1698"/>
      <c r="Y1698"/>
      <c r="Z1698"/>
      <c r="AA1698"/>
      <c r="AB1698"/>
      <c r="AC1698"/>
      <c r="AD1698"/>
      <c r="AE1698"/>
      <c r="AF1698"/>
      <c r="AG1698"/>
      <c r="AH1698"/>
      <c r="AI1698"/>
      <c r="AJ1698"/>
      <c r="AK1698"/>
      <c r="AL1698"/>
      <c r="AM1698"/>
      <c r="AN1698"/>
      <c r="AO1698"/>
      <c r="AP1698"/>
      <c r="AQ1698"/>
      <c r="AR1698"/>
      <c r="AS1698"/>
      <c r="AT1698" s="12">
        <f>VLOOKUP($BR1698,Tables!$D$14:$I$27,2,FALSE)*W1698</f>
        <v>0</v>
      </c>
      <c r="AU1698" s="12">
        <f>VLOOKUP($BR1698,Tables!$D$14:$I$24,3,FALSE)</f>
        <v>0</v>
      </c>
      <c r="AV1698" s="12">
        <f>VLOOKUP($BR1698,Tables!$D$14:$I$24,4,FALSE)*W1698</f>
        <v>0</v>
      </c>
      <c r="AW1698" s="12">
        <f>VLOOKUP($BR1698,Tables!$D$14:$I$24,5,FALSE)*W1698</f>
        <v>0</v>
      </c>
      <c r="AX1698">
        <f>IF(ISERROR(VLOOKUP(V1698,Tables!$A$2:$B$27,2,FALSE))=TRUE,0,VLOOKUP(V1698,Tables!$A$2:$B$27,2,FALSE))*VLOOKUP(BR1698,Tables!$D$14:$J$24,7,FALSE)</f>
        <v>0</v>
      </c>
      <c r="AY1698">
        <f>IF(ISERROR(VLOOKUP(BS1698,Tables!$A$2:$B$31,2,FALSE))=TRUE,0,VLOOKUP(BS1698,Tables!$A$2:$B$31,2,FALSE))</f>
        <v>0</v>
      </c>
      <c r="AZ1698" s="12">
        <f>VLOOKUP($BR1698,Tables!$D$14:$K$24,8,FALSE)</f>
        <v>0</v>
      </c>
      <c r="BA1698" s="12">
        <f>IF(OR(BR1698="T150",BR1698="HYBT150"),W1698*Tables!$L$23,0)</f>
        <v>0</v>
      </c>
      <c r="BB1698" s="12">
        <f>IF(OR(BR1698="T200",BR1698="HYBT200"),W1698*Tables!$E$24,0)</f>
        <v>0</v>
      </c>
      <c r="BC1698" s="14">
        <f t="shared" si="354"/>
        <v>0</v>
      </c>
      <c r="BD1698" s="55" t="str">
        <f t="shared" si="365"/>
        <v/>
      </c>
      <c r="BE1698" s="55" t="str">
        <f t="shared" si="365"/>
        <v/>
      </c>
      <c r="BF1698" s="55" t="str">
        <f t="shared" si="365"/>
        <v/>
      </c>
      <c r="BG1698" s="55" t="str">
        <f t="shared" si="365"/>
        <v/>
      </c>
      <c r="BH1698" s="55" t="str">
        <f t="shared" si="365"/>
        <v/>
      </c>
      <c r="BI1698" s="55" t="str">
        <f t="shared" si="365"/>
        <v/>
      </c>
      <c r="BJ1698" s="55" t="str">
        <f t="shared" si="365"/>
        <v/>
      </c>
      <c r="BK1698" s="55" t="str">
        <f t="shared" si="365"/>
        <v/>
      </c>
      <c r="BL1698" s="55" t="str">
        <f t="shared" si="365"/>
        <v/>
      </c>
      <c r="BM1698" s="55" t="str">
        <f t="shared" si="365"/>
        <v/>
      </c>
      <c r="BN1698" s="55" t="str">
        <f t="shared" si="365"/>
        <v/>
      </c>
      <c r="BO1698" s="55" t="str">
        <f t="shared" si="365"/>
        <v/>
      </c>
      <c r="BP1698" s="55" t="str">
        <f t="shared" si="365"/>
        <v/>
      </c>
      <c r="BQ1698" s="55" t="str">
        <f t="shared" si="365"/>
        <v/>
      </c>
      <c r="BR1698" s="1" t="str">
        <f t="shared" si="355"/>
        <v>Base</v>
      </c>
      <c r="BS1698" s="1" t="str">
        <f t="shared" si="356"/>
        <v/>
      </c>
      <c r="BT1698" s="3">
        <f t="shared" si="357"/>
        <v>1</v>
      </c>
      <c r="BU1698" s="11">
        <f t="shared" si="358"/>
        <v>-0.94</v>
      </c>
      <c r="BV1698" s="11">
        <f t="shared" si="359"/>
        <v>-0.88</v>
      </c>
      <c r="BW1698" s="11">
        <f t="shared" si="360"/>
        <v>0</v>
      </c>
      <c r="BX1698" s="9">
        <f t="shared" si="361"/>
        <v>-0.94</v>
      </c>
      <c r="BY1698" s="9">
        <f t="shared" si="362"/>
        <v>-0.88</v>
      </c>
      <c r="BZ1698" s="9">
        <f t="shared" si="363"/>
        <v>2</v>
      </c>
    </row>
    <row r="1699" spans="1:78" ht="15.5" x14ac:dyDescent="0.35">
      <c r="A1699"/>
      <c r="B1699"/>
      <c r="C1699"/>
      <c r="D1699"/>
      <c r="E1699"/>
      <c r="F1699"/>
      <c r="G1699"/>
      <c r="H1699"/>
      <c r="I1699"/>
      <c r="J1699"/>
      <c r="K1699"/>
      <c r="L1699"/>
      <c r="M1699"/>
      <c r="N1699"/>
      <c r="O1699"/>
      <c r="P1699"/>
      <c r="Q1699"/>
      <c r="R1699"/>
      <c r="S1699"/>
      <c r="T1699"/>
      <c r="U1699"/>
      <c r="V1699"/>
      <c r="W1699"/>
      <c r="X1699"/>
      <c r="Y1699"/>
      <c r="Z1699"/>
      <c r="AA1699"/>
      <c r="AB1699"/>
      <c r="AC1699"/>
      <c r="AD1699"/>
      <c r="AE1699"/>
      <c r="AF1699"/>
      <c r="AG1699"/>
      <c r="AH1699"/>
      <c r="AI1699"/>
      <c r="AJ1699"/>
      <c r="AK1699"/>
      <c r="AL1699"/>
      <c r="AM1699"/>
      <c r="AN1699"/>
      <c r="AO1699"/>
      <c r="AP1699"/>
      <c r="AQ1699"/>
      <c r="AR1699"/>
      <c r="AS1699"/>
      <c r="AT1699" s="12">
        <f>VLOOKUP($BR1699,Tables!$D$14:$I$27,2,FALSE)*W1699</f>
        <v>0</v>
      </c>
      <c r="AU1699" s="12">
        <f>VLOOKUP($BR1699,Tables!$D$14:$I$24,3,FALSE)</f>
        <v>0</v>
      </c>
      <c r="AV1699" s="12">
        <f>VLOOKUP($BR1699,Tables!$D$14:$I$24,4,FALSE)*W1699</f>
        <v>0</v>
      </c>
      <c r="AW1699" s="12">
        <f>VLOOKUP($BR1699,Tables!$D$14:$I$24,5,FALSE)*W1699</f>
        <v>0</v>
      </c>
      <c r="AX1699">
        <f>IF(ISERROR(VLOOKUP(V1699,Tables!$A$2:$B$27,2,FALSE))=TRUE,0,VLOOKUP(V1699,Tables!$A$2:$B$27,2,FALSE))*VLOOKUP(BR1699,Tables!$D$14:$J$24,7,FALSE)</f>
        <v>0</v>
      </c>
      <c r="AY1699">
        <f>IF(ISERROR(VLOOKUP(BS1699,Tables!$A$2:$B$31,2,FALSE))=TRUE,0,VLOOKUP(BS1699,Tables!$A$2:$B$31,2,FALSE))</f>
        <v>0</v>
      </c>
      <c r="AZ1699" s="12">
        <f>VLOOKUP($BR1699,Tables!$D$14:$K$24,8,FALSE)</f>
        <v>0</v>
      </c>
      <c r="BA1699" s="12">
        <f>IF(OR(BR1699="T150",BR1699="HYBT150"),W1699*Tables!$L$23,0)</f>
        <v>0</v>
      </c>
      <c r="BB1699" s="12">
        <f>IF(OR(BR1699="T200",BR1699="HYBT200"),W1699*Tables!$E$24,0)</f>
        <v>0</v>
      </c>
      <c r="BC1699" s="14">
        <f t="shared" si="354"/>
        <v>0</v>
      </c>
      <c r="BD1699" s="55" t="str">
        <f t="shared" si="365"/>
        <v/>
      </c>
      <c r="BE1699" s="55" t="str">
        <f t="shared" si="365"/>
        <v/>
      </c>
      <c r="BF1699" s="55" t="str">
        <f t="shared" si="365"/>
        <v/>
      </c>
      <c r="BG1699" s="55" t="str">
        <f t="shared" si="365"/>
        <v/>
      </c>
      <c r="BH1699" s="55" t="str">
        <f t="shared" si="365"/>
        <v/>
      </c>
      <c r="BI1699" s="55" t="str">
        <f t="shared" si="365"/>
        <v/>
      </c>
      <c r="BJ1699" s="55" t="str">
        <f t="shared" si="365"/>
        <v/>
      </c>
      <c r="BK1699" s="55" t="str">
        <f t="shared" si="365"/>
        <v/>
      </c>
      <c r="BL1699" s="55" t="str">
        <f t="shared" si="365"/>
        <v/>
      </c>
      <c r="BM1699" s="55" t="str">
        <f t="shared" si="365"/>
        <v/>
      </c>
      <c r="BN1699" s="55" t="str">
        <f t="shared" si="365"/>
        <v/>
      </c>
      <c r="BO1699" s="55" t="str">
        <f t="shared" si="365"/>
        <v/>
      </c>
      <c r="BP1699" s="55" t="str">
        <f t="shared" si="365"/>
        <v/>
      </c>
      <c r="BQ1699" s="55" t="str">
        <f t="shared" si="365"/>
        <v/>
      </c>
      <c r="BR1699" s="1" t="str">
        <f t="shared" si="355"/>
        <v>Base</v>
      </c>
      <c r="BS1699" s="1" t="str">
        <f t="shared" si="356"/>
        <v/>
      </c>
      <c r="BT1699" s="3">
        <f t="shared" si="357"/>
        <v>1</v>
      </c>
      <c r="BU1699" s="11">
        <f t="shared" si="358"/>
        <v>-0.94</v>
      </c>
      <c r="BV1699" s="11">
        <f t="shared" si="359"/>
        <v>-0.88</v>
      </c>
      <c r="BW1699" s="11">
        <f t="shared" si="360"/>
        <v>0</v>
      </c>
      <c r="BX1699" s="9">
        <f t="shared" si="361"/>
        <v>-0.94</v>
      </c>
      <c r="BY1699" s="9">
        <f t="shared" si="362"/>
        <v>-0.88</v>
      </c>
      <c r="BZ1699" s="9">
        <f t="shared" si="363"/>
        <v>2</v>
      </c>
    </row>
    <row r="1700" spans="1:78" ht="15.5" x14ac:dyDescent="0.35">
      <c r="A1700"/>
      <c r="B1700"/>
      <c r="C1700"/>
      <c r="D1700"/>
      <c r="E1700"/>
      <c r="F1700"/>
      <c r="G1700"/>
      <c r="H1700"/>
      <c r="I1700"/>
      <c r="J1700"/>
      <c r="K1700"/>
      <c r="L1700"/>
      <c r="M1700"/>
      <c r="N1700"/>
      <c r="O1700"/>
      <c r="P1700"/>
      <c r="Q1700"/>
      <c r="R1700"/>
      <c r="S1700"/>
      <c r="T1700"/>
      <c r="U1700"/>
      <c r="V1700"/>
      <c r="W1700"/>
      <c r="X1700"/>
      <c r="Y1700"/>
      <c r="Z1700"/>
      <c r="AA1700"/>
      <c r="AB1700"/>
      <c r="AC1700"/>
      <c r="AD1700"/>
      <c r="AE1700"/>
      <c r="AF1700"/>
      <c r="AG1700"/>
      <c r="AH1700"/>
      <c r="AI1700"/>
      <c r="AJ1700"/>
      <c r="AK1700"/>
      <c r="AL1700"/>
      <c r="AM1700"/>
      <c r="AN1700"/>
      <c r="AO1700"/>
      <c r="AP1700"/>
      <c r="AQ1700"/>
      <c r="AR1700"/>
      <c r="AS1700"/>
      <c r="AT1700" s="12">
        <f>VLOOKUP($BR1700,Tables!$D$14:$I$27,2,FALSE)*W1700</f>
        <v>0</v>
      </c>
      <c r="AU1700" s="12">
        <f>VLOOKUP($BR1700,Tables!$D$14:$I$24,3,FALSE)</f>
        <v>0</v>
      </c>
      <c r="AV1700" s="12">
        <f>VLOOKUP($BR1700,Tables!$D$14:$I$24,4,FALSE)*W1700</f>
        <v>0</v>
      </c>
      <c r="AW1700" s="12">
        <f>VLOOKUP($BR1700,Tables!$D$14:$I$24,5,FALSE)*W1700</f>
        <v>0</v>
      </c>
      <c r="AX1700">
        <f>IF(ISERROR(VLOOKUP(V1700,Tables!$A$2:$B$27,2,FALSE))=TRUE,0,VLOOKUP(V1700,Tables!$A$2:$B$27,2,FALSE))*VLOOKUP(BR1700,Tables!$D$14:$J$24,7,FALSE)</f>
        <v>0</v>
      </c>
      <c r="AY1700">
        <f>IF(ISERROR(VLOOKUP(BS1700,Tables!$A$2:$B$31,2,FALSE))=TRUE,0,VLOOKUP(BS1700,Tables!$A$2:$B$31,2,FALSE))</f>
        <v>0</v>
      </c>
      <c r="AZ1700" s="12">
        <f>VLOOKUP($BR1700,Tables!$D$14:$K$24,8,FALSE)</f>
        <v>0</v>
      </c>
      <c r="BA1700" s="12">
        <f>IF(OR(BR1700="T150",BR1700="HYBT150"),W1700*Tables!$L$23,0)</f>
        <v>0</v>
      </c>
      <c r="BB1700" s="12">
        <f>IF(OR(BR1700="T200",BR1700="HYBT200"),W1700*Tables!$E$24,0)</f>
        <v>0</v>
      </c>
      <c r="BC1700" s="14">
        <f t="shared" si="354"/>
        <v>0</v>
      </c>
      <c r="BD1700" s="55" t="str">
        <f t="shared" si="365"/>
        <v/>
      </c>
      <c r="BE1700" s="55" t="str">
        <f t="shared" si="365"/>
        <v/>
      </c>
      <c r="BF1700" s="55" t="str">
        <f t="shared" si="365"/>
        <v/>
      </c>
      <c r="BG1700" s="55" t="str">
        <f t="shared" si="365"/>
        <v/>
      </c>
      <c r="BH1700" s="55" t="str">
        <f t="shared" si="365"/>
        <v/>
      </c>
      <c r="BI1700" s="55" t="str">
        <f t="shared" si="365"/>
        <v/>
      </c>
      <c r="BJ1700" s="55" t="str">
        <f t="shared" si="365"/>
        <v/>
      </c>
      <c r="BK1700" s="55" t="str">
        <f t="shared" si="365"/>
        <v/>
      </c>
      <c r="BL1700" s="55" t="str">
        <f t="shared" si="365"/>
        <v/>
      </c>
      <c r="BM1700" s="55" t="str">
        <f t="shared" si="365"/>
        <v/>
      </c>
      <c r="BN1700" s="55" t="str">
        <f t="shared" si="365"/>
        <v/>
      </c>
      <c r="BO1700" s="55" t="str">
        <f t="shared" si="365"/>
        <v/>
      </c>
      <c r="BP1700" s="55" t="str">
        <f t="shared" si="365"/>
        <v/>
      </c>
      <c r="BQ1700" s="55" t="str">
        <f t="shared" si="365"/>
        <v/>
      </c>
      <c r="BR1700" s="1" t="str">
        <f t="shared" si="355"/>
        <v>Base</v>
      </c>
      <c r="BS1700" s="1" t="str">
        <f t="shared" si="356"/>
        <v/>
      </c>
      <c r="BT1700" s="3">
        <f t="shared" si="357"/>
        <v>1</v>
      </c>
      <c r="BU1700" s="11">
        <f t="shared" si="358"/>
        <v>-0.94</v>
      </c>
      <c r="BV1700" s="11">
        <f t="shared" si="359"/>
        <v>-0.88</v>
      </c>
      <c r="BW1700" s="11">
        <f t="shared" si="360"/>
        <v>0</v>
      </c>
      <c r="BX1700" s="9">
        <f t="shared" si="361"/>
        <v>-0.94</v>
      </c>
      <c r="BY1700" s="9">
        <f t="shared" si="362"/>
        <v>-0.88</v>
      </c>
      <c r="BZ1700" s="9">
        <f t="shared" si="363"/>
        <v>2</v>
      </c>
    </row>
    <row r="1701" spans="1:78" ht="15.5" x14ac:dyDescent="0.35">
      <c r="A1701"/>
      <c r="B1701"/>
      <c r="C1701"/>
      <c r="D1701"/>
      <c r="E1701"/>
      <c r="F1701"/>
      <c r="G1701"/>
      <c r="H1701"/>
      <c r="I1701"/>
      <c r="J1701"/>
      <c r="K1701"/>
      <c r="L1701"/>
      <c r="M1701"/>
      <c r="N1701"/>
      <c r="O1701"/>
      <c r="P1701"/>
      <c r="Q1701"/>
      <c r="R1701"/>
      <c r="S1701"/>
      <c r="T1701"/>
      <c r="U1701"/>
      <c r="V1701"/>
      <c r="W1701"/>
      <c r="X1701"/>
      <c r="Y1701"/>
      <c r="Z1701"/>
      <c r="AA1701"/>
      <c r="AB1701"/>
      <c r="AC1701"/>
      <c r="AD1701"/>
      <c r="AE1701"/>
      <c r="AF1701"/>
      <c r="AG1701"/>
      <c r="AH1701"/>
      <c r="AI1701"/>
      <c r="AJ1701"/>
      <c r="AK1701"/>
      <c r="AL1701"/>
      <c r="AM1701"/>
      <c r="AN1701"/>
      <c r="AO1701"/>
      <c r="AP1701"/>
      <c r="AQ1701"/>
      <c r="AR1701"/>
      <c r="AS1701"/>
      <c r="AT1701" s="12">
        <f>VLOOKUP($BR1701,Tables!$D$14:$I$27,2,FALSE)*W1701</f>
        <v>0</v>
      </c>
      <c r="AU1701" s="12">
        <f>VLOOKUP($BR1701,Tables!$D$14:$I$24,3,FALSE)</f>
        <v>0</v>
      </c>
      <c r="AV1701" s="12">
        <f>VLOOKUP($BR1701,Tables!$D$14:$I$24,4,FALSE)*W1701</f>
        <v>0</v>
      </c>
      <c r="AW1701" s="12">
        <f>VLOOKUP($BR1701,Tables!$D$14:$I$24,5,FALSE)*W1701</f>
        <v>0</v>
      </c>
      <c r="AX1701">
        <f>IF(ISERROR(VLOOKUP(V1701,Tables!$A$2:$B$27,2,FALSE))=TRUE,0,VLOOKUP(V1701,Tables!$A$2:$B$27,2,FALSE))*VLOOKUP(BR1701,Tables!$D$14:$J$24,7,FALSE)</f>
        <v>0</v>
      </c>
      <c r="AY1701">
        <f>IF(ISERROR(VLOOKUP(BS1701,Tables!$A$2:$B$31,2,FALSE))=TRUE,0,VLOOKUP(BS1701,Tables!$A$2:$B$31,2,FALSE))</f>
        <v>0</v>
      </c>
      <c r="AZ1701" s="12">
        <f>VLOOKUP($BR1701,Tables!$D$14:$K$24,8,FALSE)</f>
        <v>0</v>
      </c>
      <c r="BA1701" s="12">
        <f>IF(OR(BR1701="T150",BR1701="HYBT150"),W1701*Tables!$L$23,0)</f>
        <v>0</v>
      </c>
      <c r="BB1701" s="12">
        <f>IF(OR(BR1701="T200",BR1701="HYBT200"),W1701*Tables!$E$24,0)</f>
        <v>0</v>
      </c>
      <c r="BC1701" s="14">
        <f t="shared" si="354"/>
        <v>0</v>
      </c>
      <c r="BD1701" s="55" t="str">
        <f t="shared" si="365"/>
        <v/>
      </c>
      <c r="BE1701" s="55" t="str">
        <f t="shared" si="365"/>
        <v/>
      </c>
      <c r="BF1701" s="55" t="str">
        <f t="shared" si="365"/>
        <v/>
      </c>
      <c r="BG1701" s="55" t="str">
        <f t="shared" si="365"/>
        <v/>
      </c>
      <c r="BH1701" s="55" t="str">
        <f t="shared" si="365"/>
        <v/>
      </c>
      <c r="BI1701" s="55" t="str">
        <f t="shared" si="365"/>
        <v/>
      </c>
      <c r="BJ1701" s="55" t="str">
        <f t="shared" si="365"/>
        <v/>
      </c>
      <c r="BK1701" s="55" t="str">
        <f t="shared" si="365"/>
        <v/>
      </c>
      <c r="BL1701" s="55" t="str">
        <f t="shared" si="365"/>
        <v/>
      </c>
      <c r="BM1701" s="55" t="str">
        <f t="shared" si="365"/>
        <v/>
      </c>
      <c r="BN1701" s="55" t="str">
        <f t="shared" si="365"/>
        <v/>
      </c>
      <c r="BO1701" s="55" t="str">
        <f t="shared" si="365"/>
        <v/>
      </c>
      <c r="BP1701" s="55" t="str">
        <f t="shared" si="365"/>
        <v/>
      </c>
      <c r="BQ1701" s="55" t="str">
        <f t="shared" si="365"/>
        <v/>
      </c>
      <c r="BR1701" s="1" t="str">
        <f t="shared" si="355"/>
        <v>Base</v>
      </c>
      <c r="BS1701" s="1" t="str">
        <f t="shared" si="356"/>
        <v/>
      </c>
      <c r="BT1701" s="3">
        <f t="shared" si="357"/>
        <v>1</v>
      </c>
      <c r="BU1701" s="11">
        <f t="shared" si="358"/>
        <v>-0.94</v>
      </c>
      <c r="BV1701" s="11">
        <f t="shared" si="359"/>
        <v>-0.88</v>
      </c>
      <c r="BW1701" s="11">
        <f t="shared" si="360"/>
        <v>0</v>
      </c>
      <c r="BX1701" s="9">
        <f t="shared" si="361"/>
        <v>-0.94</v>
      </c>
      <c r="BY1701" s="9">
        <f t="shared" si="362"/>
        <v>-0.88</v>
      </c>
      <c r="BZ1701" s="9">
        <f t="shared" si="363"/>
        <v>2</v>
      </c>
    </row>
    <row r="1702" spans="1:78" ht="15.5" x14ac:dyDescent="0.35">
      <c r="A1702"/>
      <c r="B1702"/>
      <c r="C1702"/>
      <c r="D1702"/>
      <c r="E1702"/>
      <c r="F1702"/>
      <c r="G1702"/>
      <c r="H1702"/>
      <c r="I1702"/>
      <c r="J1702"/>
      <c r="K1702"/>
      <c r="L1702"/>
      <c r="M1702"/>
      <c r="N1702"/>
      <c r="O1702"/>
      <c r="P1702"/>
      <c r="Q1702"/>
      <c r="R1702"/>
      <c r="S1702"/>
      <c r="T1702"/>
      <c r="U1702"/>
      <c r="V1702"/>
      <c r="W1702"/>
      <c r="X1702"/>
      <c r="Y1702"/>
      <c r="Z1702"/>
      <c r="AA1702"/>
      <c r="AB1702"/>
      <c r="AC1702"/>
      <c r="AD1702"/>
      <c r="AE1702"/>
      <c r="AF1702"/>
      <c r="AG1702"/>
      <c r="AH1702"/>
      <c r="AI1702"/>
      <c r="AJ1702"/>
      <c r="AK1702"/>
      <c r="AL1702"/>
      <c r="AM1702"/>
      <c r="AN1702"/>
      <c r="AO1702"/>
      <c r="AP1702"/>
      <c r="AQ1702"/>
      <c r="AR1702"/>
      <c r="AS1702"/>
      <c r="AT1702" s="12">
        <f>VLOOKUP($BR1702,Tables!$D$14:$I$27,2,FALSE)*W1702</f>
        <v>0</v>
      </c>
      <c r="AU1702" s="12">
        <f>VLOOKUP($BR1702,Tables!$D$14:$I$24,3,FALSE)</f>
        <v>0</v>
      </c>
      <c r="AV1702" s="12">
        <f>VLOOKUP($BR1702,Tables!$D$14:$I$24,4,FALSE)*W1702</f>
        <v>0</v>
      </c>
      <c r="AW1702" s="12">
        <f>VLOOKUP($BR1702,Tables!$D$14:$I$24,5,FALSE)*W1702</f>
        <v>0</v>
      </c>
      <c r="AX1702">
        <f>IF(ISERROR(VLOOKUP(V1702,Tables!$A$2:$B$27,2,FALSE))=TRUE,0,VLOOKUP(V1702,Tables!$A$2:$B$27,2,FALSE))*VLOOKUP(BR1702,Tables!$D$14:$J$24,7,FALSE)</f>
        <v>0</v>
      </c>
      <c r="AY1702">
        <f>IF(ISERROR(VLOOKUP(BS1702,Tables!$A$2:$B$31,2,FALSE))=TRUE,0,VLOOKUP(BS1702,Tables!$A$2:$B$31,2,FALSE))</f>
        <v>0</v>
      </c>
      <c r="AZ1702" s="12">
        <f>VLOOKUP($BR1702,Tables!$D$14:$K$24,8,FALSE)</f>
        <v>0</v>
      </c>
      <c r="BA1702" s="12">
        <f>IF(OR(BR1702="T150",BR1702="HYBT150"),W1702*Tables!$L$23,0)</f>
        <v>0</v>
      </c>
      <c r="BB1702" s="12">
        <f>IF(OR(BR1702="T200",BR1702="HYBT200"),W1702*Tables!$E$24,0)</f>
        <v>0</v>
      </c>
      <c r="BC1702" s="14">
        <f t="shared" si="354"/>
        <v>0</v>
      </c>
      <c r="BD1702" s="55" t="str">
        <f t="shared" si="365"/>
        <v/>
      </c>
      <c r="BE1702" s="55" t="str">
        <f t="shared" si="365"/>
        <v/>
      </c>
      <c r="BF1702" s="55" t="str">
        <f t="shared" si="365"/>
        <v/>
      </c>
      <c r="BG1702" s="55" t="str">
        <f t="shared" si="365"/>
        <v/>
      </c>
      <c r="BH1702" s="55" t="str">
        <f t="shared" si="365"/>
        <v/>
      </c>
      <c r="BI1702" s="55" t="str">
        <f t="shared" si="365"/>
        <v/>
      </c>
      <c r="BJ1702" s="55" t="str">
        <f t="shared" si="365"/>
        <v/>
      </c>
      <c r="BK1702" s="55" t="str">
        <f t="shared" si="365"/>
        <v/>
      </c>
      <c r="BL1702" s="55" t="str">
        <f t="shared" si="365"/>
        <v/>
      </c>
      <c r="BM1702" s="55" t="str">
        <f t="shared" si="365"/>
        <v/>
      </c>
      <c r="BN1702" s="55" t="str">
        <f t="shared" si="365"/>
        <v/>
      </c>
      <c r="BO1702" s="55" t="str">
        <f t="shared" si="365"/>
        <v/>
      </c>
      <c r="BP1702" s="55" t="str">
        <f t="shared" si="365"/>
        <v/>
      </c>
      <c r="BQ1702" s="55" t="str">
        <f t="shared" si="365"/>
        <v/>
      </c>
      <c r="BR1702" s="1" t="str">
        <f t="shared" si="355"/>
        <v>Base</v>
      </c>
      <c r="BS1702" s="1" t="str">
        <f t="shared" si="356"/>
        <v/>
      </c>
      <c r="BT1702" s="3">
        <f t="shared" si="357"/>
        <v>1</v>
      </c>
      <c r="BU1702" s="11">
        <f t="shared" si="358"/>
        <v>-0.94</v>
      </c>
      <c r="BV1702" s="11">
        <f t="shared" si="359"/>
        <v>-0.88</v>
      </c>
      <c r="BW1702" s="11">
        <f t="shared" si="360"/>
        <v>0</v>
      </c>
      <c r="BX1702" s="9">
        <f t="shared" si="361"/>
        <v>-0.94</v>
      </c>
      <c r="BY1702" s="9">
        <f t="shared" si="362"/>
        <v>-0.88</v>
      </c>
      <c r="BZ1702" s="9">
        <f t="shared" si="363"/>
        <v>2</v>
      </c>
    </row>
    <row r="1703" spans="1:78" ht="15.5" x14ac:dyDescent="0.35">
      <c r="A1703"/>
      <c r="B1703"/>
      <c r="C1703"/>
      <c r="D1703"/>
      <c r="E1703"/>
      <c r="F1703"/>
      <c r="G1703"/>
      <c r="H1703"/>
      <c r="I1703"/>
      <c r="J1703"/>
      <c r="K1703"/>
      <c r="L1703"/>
      <c r="M1703"/>
      <c r="N1703"/>
      <c r="O1703"/>
      <c r="P1703"/>
      <c r="Q1703"/>
      <c r="R1703"/>
      <c r="S1703"/>
      <c r="T1703"/>
      <c r="U1703"/>
      <c r="V1703"/>
      <c r="W1703"/>
      <c r="X1703"/>
      <c r="Y1703"/>
      <c r="Z1703"/>
      <c r="AA1703"/>
      <c r="AB1703"/>
      <c r="AC1703"/>
      <c r="AD1703"/>
      <c r="AE1703"/>
      <c r="AF1703"/>
      <c r="AG1703"/>
      <c r="AH1703"/>
      <c r="AI1703"/>
      <c r="AJ1703"/>
      <c r="AK1703"/>
      <c r="AL1703"/>
      <c r="AM1703"/>
      <c r="AN1703"/>
      <c r="AO1703"/>
      <c r="AP1703"/>
      <c r="AQ1703"/>
      <c r="AR1703"/>
      <c r="AS1703"/>
      <c r="AT1703" s="12">
        <f>VLOOKUP($BR1703,Tables!$D$14:$I$27,2,FALSE)*W1703</f>
        <v>0</v>
      </c>
      <c r="AU1703" s="12">
        <f>VLOOKUP($BR1703,Tables!$D$14:$I$24,3,FALSE)</f>
        <v>0</v>
      </c>
      <c r="AV1703" s="12">
        <f>VLOOKUP($BR1703,Tables!$D$14:$I$24,4,FALSE)*W1703</f>
        <v>0</v>
      </c>
      <c r="AW1703" s="12">
        <f>VLOOKUP($BR1703,Tables!$D$14:$I$24,5,FALSE)*W1703</f>
        <v>0</v>
      </c>
      <c r="AX1703">
        <f>IF(ISERROR(VLOOKUP(V1703,Tables!$A$2:$B$27,2,FALSE))=TRUE,0,VLOOKUP(V1703,Tables!$A$2:$B$27,2,FALSE))*VLOOKUP(BR1703,Tables!$D$14:$J$24,7,FALSE)</f>
        <v>0</v>
      </c>
      <c r="AY1703">
        <f>IF(ISERROR(VLOOKUP(BS1703,Tables!$A$2:$B$31,2,FALSE))=TRUE,0,VLOOKUP(BS1703,Tables!$A$2:$B$31,2,FALSE))</f>
        <v>0</v>
      </c>
      <c r="AZ1703" s="12">
        <f>VLOOKUP($BR1703,Tables!$D$14:$K$24,8,FALSE)</f>
        <v>0</v>
      </c>
      <c r="BA1703" s="12">
        <f>IF(OR(BR1703="T150",BR1703="HYBT150"),W1703*Tables!$L$23,0)</f>
        <v>0</v>
      </c>
      <c r="BB1703" s="12">
        <f>IF(OR(BR1703="T200",BR1703="HYBT200"),W1703*Tables!$E$24,0)</f>
        <v>0</v>
      </c>
      <c r="BC1703" s="14">
        <f t="shared" si="354"/>
        <v>0</v>
      </c>
      <c r="BD1703" s="55" t="str">
        <f t="shared" si="365"/>
        <v/>
      </c>
      <c r="BE1703" s="55" t="str">
        <f t="shared" si="365"/>
        <v/>
      </c>
      <c r="BF1703" s="55" t="str">
        <f t="shared" si="365"/>
        <v/>
      </c>
      <c r="BG1703" s="55" t="str">
        <f t="shared" si="365"/>
        <v/>
      </c>
      <c r="BH1703" s="55" t="str">
        <f t="shared" si="365"/>
        <v/>
      </c>
      <c r="BI1703" s="55" t="str">
        <f t="shared" si="365"/>
        <v/>
      </c>
      <c r="BJ1703" s="55" t="str">
        <f t="shared" si="365"/>
        <v/>
      </c>
      <c r="BK1703" s="55" t="str">
        <f t="shared" si="365"/>
        <v/>
      </c>
      <c r="BL1703" s="55" t="str">
        <f t="shared" si="365"/>
        <v/>
      </c>
      <c r="BM1703" s="55" t="str">
        <f t="shared" si="365"/>
        <v/>
      </c>
      <c r="BN1703" s="55" t="str">
        <f t="shared" si="365"/>
        <v/>
      </c>
      <c r="BO1703" s="55" t="str">
        <f t="shared" si="365"/>
        <v/>
      </c>
      <c r="BP1703" s="55" t="str">
        <f t="shared" si="365"/>
        <v/>
      </c>
      <c r="BQ1703" s="55" t="str">
        <f t="shared" si="365"/>
        <v/>
      </c>
      <c r="BR1703" s="1" t="str">
        <f t="shared" si="355"/>
        <v>Base</v>
      </c>
      <c r="BS1703" s="1" t="str">
        <f t="shared" si="356"/>
        <v/>
      </c>
      <c r="BT1703" s="3">
        <f t="shared" si="357"/>
        <v>1</v>
      </c>
      <c r="BU1703" s="11">
        <f t="shared" si="358"/>
        <v>-0.94</v>
      </c>
      <c r="BV1703" s="11">
        <f t="shared" si="359"/>
        <v>-0.88</v>
      </c>
      <c r="BW1703" s="11">
        <f t="shared" si="360"/>
        <v>0</v>
      </c>
      <c r="BX1703" s="9">
        <f t="shared" si="361"/>
        <v>-0.94</v>
      </c>
      <c r="BY1703" s="9">
        <f t="shared" si="362"/>
        <v>-0.88</v>
      </c>
      <c r="BZ1703" s="9">
        <f t="shared" si="363"/>
        <v>2</v>
      </c>
    </row>
    <row r="1704" spans="1:78" ht="15.5" x14ac:dyDescent="0.35">
      <c r="A1704"/>
      <c r="B1704"/>
      <c r="C1704"/>
      <c r="D1704"/>
      <c r="E1704"/>
      <c r="F1704"/>
      <c r="G1704"/>
      <c r="H1704"/>
      <c r="I1704"/>
      <c r="J1704"/>
      <c r="K1704"/>
      <c r="L1704"/>
      <c r="M1704"/>
      <c r="N1704"/>
      <c r="O1704"/>
      <c r="P1704"/>
      <c r="Q1704"/>
      <c r="R1704"/>
      <c r="S1704"/>
      <c r="T1704"/>
      <c r="U1704"/>
      <c r="V1704"/>
      <c r="W1704"/>
      <c r="X1704"/>
      <c r="Y1704"/>
      <c r="Z1704"/>
      <c r="AA1704"/>
      <c r="AB1704"/>
      <c r="AC1704"/>
      <c r="AD1704"/>
      <c r="AE1704"/>
      <c r="AF1704"/>
      <c r="AG1704"/>
      <c r="AH1704"/>
      <c r="AI1704"/>
      <c r="AJ1704"/>
      <c r="AK1704"/>
      <c r="AL1704"/>
      <c r="AM1704"/>
      <c r="AN1704"/>
      <c r="AO1704"/>
      <c r="AP1704"/>
      <c r="AQ1704"/>
      <c r="AR1704"/>
      <c r="AS1704"/>
      <c r="AT1704" s="12">
        <f>VLOOKUP($BR1704,Tables!$D$14:$I$27,2,FALSE)*W1704</f>
        <v>0</v>
      </c>
      <c r="AU1704" s="12">
        <f>VLOOKUP($BR1704,Tables!$D$14:$I$24,3,FALSE)</f>
        <v>0</v>
      </c>
      <c r="AV1704" s="12">
        <f>VLOOKUP($BR1704,Tables!$D$14:$I$24,4,FALSE)*W1704</f>
        <v>0</v>
      </c>
      <c r="AW1704" s="12">
        <f>VLOOKUP($BR1704,Tables!$D$14:$I$24,5,FALSE)*W1704</f>
        <v>0</v>
      </c>
      <c r="AX1704">
        <f>IF(ISERROR(VLOOKUP(V1704,Tables!$A$2:$B$27,2,FALSE))=TRUE,0,VLOOKUP(V1704,Tables!$A$2:$B$27,2,FALSE))*VLOOKUP(BR1704,Tables!$D$14:$J$24,7,FALSE)</f>
        <v>0</v>
      </c>
      <c r="AY1704">
        <f>IF(ISERROR(VLOOKUP(BS1704,Tables!$A$2:$B$31,2,FALSE))=TRUE,0,VLOOKUP(BS1704,Tables!$A$2:$B$31,2,FALSE))</f>
        <v>0</v>
      </c>
      <c r="AZ1704" s="12">
        <f>VLOOKUP($BR1704,Tables!$D$14:$K$24,8,FALSE)</f>
        <v>0</v>
      </c>
      <c r="BA1704" s="12">
        <f>IF(OR(BR1704="T150",BR1704="HYBT150"),W1704*Tables!$L$23,0)</f>
        <v>0</v>
      </c>
      <c r="BB1704" s="12">
        <f>IF(OR(BR1704="T200",BR1704="HYBT200"),W1704*Tables!$E$24,0)</f>
        <v>0</v>
      </c>
      <c r="BC1704" s="14">
        <f t="shared" si="354"/>
        <v>0</v>
      </c>
      <c r="BD1704" s="55" t="str">
        <f t="shared" si="365"/>
        <v/>
      </c>
      <c r="BE1704" s="55" t="str">
        <f t="shared" si="365"/>
        <v/>
      </c>
      <c r="BF1704" s="55" t="str">
        <f t="shared" si="365"/>
        <v/>
      </c>
      <c r="BG1704" s="55" t="str">
        <f t="shared" si="365"/>
        <v/>
      </c>
      <c r="BH1704" s="55" t="str">
        <f t="shared" si="365"/>
        <v/>
      </c>
      <c r="BI1704" s="55" t="str">
        <f t="shared" si="365"/>
        <v/>
      </c>
      <c r="BJ1704" s="55" t="str">
        <f t="shared" si="365"/>
        <v/>
      </c>
      <c r="BK1704" s="55" t="str">
        <f t="shared" si="365"/>
        <v/>
      </c>
      <c r="BL1704" s="55" t="str">
        <f t="shared" si="365"/>
        <v/>
      </c>
      <c r="BM1704" s="55" t="str">
        <f t="shared" si="365"/>
        <v/>
      </c>
      <c r="BN1704" s="55" t="str">
        <f t="shared" si="365"/>
        <v/>
      </c>
      <c r="BO1704" s="55" t="str">
        <f t="shared" si="365"/>
        <v/>
      </c>
      <c r="BP1704" s="55" t="str">
        <f t="shared" si="365"/>
        <v/>
      </c>
      <c r="BQ1704" s="55" t="str">
        <f t="shared" si="365"/>
        <v/>
      </c>
      <c r="BR1704" s="1" t="str">
        <f t="shared" si="355"/>
        <v>Base</v>
      </c>
      <c r="BS1704" s="1" t="str">
        <f t="shared" si="356"/>
        <v/>
      </c>
      <c r="BT1704" s="3">
        <f t="shared" si="357"/>
        <v>1</v>
      </c>
      <c r="BU1704" s="11">
        <f t="shared" si="358"/>
        <v>-0.94</v>
      </c>
      <c r="BV1704" s="11">
        <f t="shared" si="359"/>
        <v>-0.88</v>
      </c>
      <c r="BW1704" s="11">
        <f t="shared" si="360"/>
        <v>0</v>
      </c>
      <c r="BX1704" s="9">
        <f t="shared" si="361"/>
        <v>-0.94</v>
      </c>
      <c r="BY1704" s="9">
        <f t="shared" si="362"/>
        <v>-0.88</v>
      </c>
      <c r="BZ1704" s="9">
        <f t="shared" si="363"/>
        <v>2</v>
      </c>
    </row>
    <row r="1705" spans="1:78" ht="15.5" x14ac:dyDescent="0.35">
      <c r="A1705"/>
      <c r="B1705"/>
      <c r="C1705"/>
      <c r="D1705"/>
      <c r="E1705"/>
      <c r="F1705"/>
      <c r="G1705"/>
      <c r="H1705"/>
      <c r="I1705"/>
      <c r="J1705"/>
      <c r="K1705"/>
      <c r="L1705"/>
      <c r="M1705"/>
      <c r="N1705"/>
      <c r="O1705"/>
      <c r="P1705"/>
      <c r="Q1705"/>
      <c r="R1705"/>
      <c r="S1705"/>
      <c r="T1705"/>
      <c r="U1705"/>
      <c r="V1705"/>
      <c r="W1705"/>
      <c r="X1705"/>
      <c r="Y1705"/>
      <c r="Z1705"/>
      <c r="AA1705"/>
      <c r="AB1705"/>
      <c r="AC1705"/>
      <c r="AD1705"/>
      <c r="AE1705"/>
      <c r="AF1705"/>
      <c r="AG1705"/>
      <c r="AH1705"/>
      <c r="AI1705"/>
      <c r="AJ1705"/>
      <c r="AK1705"/>
      <c r="AL1705"/>
      <c r="AM1705"/>
      <c r="AN1705"/>
      <c r="AO1705"/>
      <c r="AP1705"/>
      <c r="AQ1705"/>
      <c r="AR1705"/>
      <c r="AS1705"/>
      <c r="AT1705" s="12">
        <f>VLOOKUP($BR1705,Tables!$D$14:$I$27,2,FALSE)*W1705</f>
        <v>0</v>
      </c>
      <c r="AU1705" s="12">
        <f>VLOOKUP($BR1705,Tables!$D$14:$I$24,3,FALSE)</f>
        <v>0</v>
      </c>
      <c r="AV1705" s="12">
        <f>VLOOKUP($BR1705,Tables!$D$14:$I$24,4,FALSE)*W1705</f>
        <v>0</v>
      </c>
      <c r="AW1705" s="12">
        <f>VLOOKUP($BR1705,Tables!$D$14:$I$24,5,FALSE)*W1705</f>
        <v>0</v>
      </c>
      <c r="AX1705">
        <f>IF(ISERROR(VLOOKUP(V1705,Tables!$A$2:$B$27,2,FALSE))=TRUE,0,VLOOKUP(V1705,Tables!$A$2:$B$27,2,FALSE))*VLOOKUP(BR1705,Tables!$D$14:$J$24,7,FALSE)</f>
        <v>0</v>
      </c>
      <c r="AY1705">
        <f>IF(ISERROR(VLOOKUP(BS1705,Tables!$A$2:$B$31,2,FALSE))=TRUE,0,VLOOKUP(BS1705,Tables!$A$2:$B$31,2,FALSE))</f>
        <v>0</v>
      </c>
      <c r="AZ1705" s="12">
        <f>VLOOKUP($BR1705,Tables!$D$14:$K$24,8,FALSE)</f>
        <v>0</v>
      </c>
      <c r="BA1705" s="12">
        <f>IF(OR(BR1705="T150",BR1705="HYBT150"),W1705*Tables!$L$23,0)</f>
        <v>0</v>
      </c>
      <c r="BB1705" s="12">
        <f>IF(OR(BR1705="T200",BR1705="HYBT200"),W1705*Tables!$E$24,0)</f>
        <v>0</v>
      </c>
      <c r="BC1705" s="14">
        <f t="shared" si="354"/>
        <v>0</v>
      </c>
      <c r="BD1705" s="55" t="str">
        <f t="shared" si="365"/>
        <v/>
      </c>
      <c r="BE1705" s="55" t="str">
        <f t="shared" si="365"/>
        <v/>
      </c>
      <c r="BF1705" s="55" t="str">
        <f t="shared" si="365"/>
        <v/>
      </c>
      <c r="BG1705" s="55" t="str">
        <f t="shared" si="365"/>
        <v/>
      </c>
      <c r="BH1705" s="55" t="str">
        <f t="shared" si="365"/>
        <v/>
      </c>
      <c r="BI1705" s="55" t="str">
        <f t="shared" si="365"/>
        <v/>
      </c>
      <c r="BJ1705" s="55" t="str">
        <f t="shared" si="365"/>
        <v/>
      </c>
      <c r="BK1705" s="55" t="str">
        <f t="shared" si="365"/>
        <v/>
      </c>
      <c r="BL1705" s="55" t="str">
        <f t="shared" si="365"/>
        <v/>
      </c>
      <c r="BM1705" s="55" t="str">
        <f t="shared" si="365"/>
        <v/>
      </c>
      <c r="BN1705" s="55" t="str">
        <f t="shared" si="365"/>
        <v/>
      </c>
      <c r="BO1705" s="55" t="str">
        <f t="shared" si="365"/>
        <v/>
      </c>
      <c r="BP1705" s="55" t="str">
        <f t="shared" si="365"/>
        <v/>
      </c>
      <c r="BQ1705" s="55" t="str">
        <f t="shared" si="365"/>
        <v/>
      </c>
      <c r="BR1705" s="1" t="str">
        <f t="shared" si="355"/>
        <v>Base</v>
      </c>
      <c r="BS1705" s="1" t="str">
        <f t="shared" si="356"/>
        <v/>
      </c>
      <c r="BT1705" s="3">
        <f t="shared" si="357"/>
        <v>1</v>
      </c>
      <c r="BU1705" s="11">
        <f t="shared" si="358"/>
        <v>-0.94</v>
      </c>
      <c r="BV1705" s="11">
        <f t="shared" si="359"/>
        <v>-0.88</v>
      </c>
      <c r="BW1705" s="11">
        <f t="shared" si="360"/>
        <v>0</v>
      </c>
      <c r="BX1705" s="9">
        <f t="shared" si="361"/>
        <v>-0.94</v>
      </c>
      <c r="BY1705" s="9">
        <f t="shared" si="362"/>
        <v>-0.88</v>
      </c>
      <c r="BZ1705" s="9">
        <f t="shared" si="363"/>
        <v>2</v>
      </c>
    </row>
    <row r="1706" spans="1:78" ht="15.5" x14ac:dyDescent="0.35">
      <c r="A1706"/>
      <c r="B1706"/>
      <c r="C1706"/>
      <c r="D1706"/>
      <c r="E1706"/>
      <c r="F1706"/>
      <c r="G1706"/>
      <c r="H1706"/>
      <c r="I1706"/>
      <c r="J1706"/>
      <c r="K1706"/>
      <c r="L1706"/>
      <c r="M1706"/>
      <c r="N1706"/>
      <c r="O1706"/>
      <c r="P1706"/>
      <c r="Q1706"/>
      <c r="R1706"/>
      <c r="S1706"/>
      <c r="T1706"/>
      <c r="U1706"/>
      <c r="V1706"/>
      <c r="W1706"/>
      <c r="X1706"/>
      <c r="Y1706"/>
      <c r="Z1706"/>
      <c r="AA1706"/>
      <c r="AB1706"/>
      <c r="AC1706"/>
      <c r="AD1706"/>
      <c r="AE1706"/>
      <c r="AF1706"/>
      <c r="AG1706"/>
      <c r="AH1706"/>
      <c r="AI1706"/>
      <c r="AJ1706"/>
      <c r="AK1706"/>
      <c r="AL1706"/>
      <c r="AM1706"/>
      <c r="AN1706"/>
      <c r="AO1706"/>
      <c r="AP1706"/>
      <c r="AQ1706"/>
      <c r="AR1706"/>
      <c r="AS1706"/>
      <c r="AT1706" s="12">
        <f>VLOOKUP($BR1706,Tables!$D$14:$I$27,2,FALSE)*W1706</f>
        <v>0</v>
      </c>
      <c r="AU1706" s="12">
        <f>VLOOKUP($BR1706,Tables!$D$14:$I$24,3,FALSE)</f>
        <v>0</v>
      </c>
      <c r="AV1706" s="12">
        <f>VLOOKUP($BR1706,Tables!$D$14:$I$24,4,FALSE)*W1706</f>
        <v>0</v>
      </c>
      <c r="AW1706" s="12">
        <f>VLOOKUP($BR1706,Tables!$D$14:$I$24,5,FALSE)*W1706</f>
        <v>0</v>
      </c>
      <c r="AX1706">
        <f>IF(ISERROR(VLOOKUP(V1706,Tables!$A$2:$B$27,2,FALSE))=TRUE,0,VLOOKUP(V1706,Tables!$A$2:$B$27,2,FALSE))*VLOOKUP(BR1706,Tables!$D$14:$J$24,7,FALSE)</f>
        <v>0</v>
      </c>
      <c r="AY1706">
        <f>IF(ISERROR(VLOOKUP(BS1706,Tables!$A$2:$B$31,2,FALSE))=TRUE,0,VLOOKUP(BS1706,Tables!$A$2:$B$31,2,FALSE))</f>
        <v>0</v>
      </c>
      <c r="AZ1706" s="12">
        <f>VLOOKUP($BR1706,Tables!$D$14:$K$24,8,FALSE)</f>
        <v>0</v>
      </c>
      <c r="BA1706" s="12">
        <f>IF(OR(BR1706="T150",BR1706="HYBT150"),W1706*Tables!$L$23,0)</f>
        <v>0</v>
      </c>
      <c r="BB1706" s="12">
        <f>IF(OR(BR1706="T200",BR1706="HYBT200"),W1706*Tables!$E$24,0)</f>
        <v>0</v>
      </c>
      <c r="BC1706" s="14">
        <f t="shared" si="354"/>
        <v>0</v>
      </c>
      <c r="BD1706" s="55" t="str">
        <f t="shared" si="365"/>
        <v/>
      </c>
      <c r="BE1706" s="55" t="str">
        <f t="shared" si="365"/>
        <v/>
      </c>
      <c r="BF1706" s="55" t="str">
        <f t="shared" si="365"/>
        <v/>
      </c>
      <c r="BG1706" s="55" t="str">
        <f t="shared" si="365"/>
        <v/>
      </c>
      <c r="BH1706" s="55" t="str">
        <f t="shared" si="365"/>
        <v/>
      </c>
      <c r="BI1706" s="55" t="str">
        <f t="shared" si="365"/>
        <v/>
      </c>
      <c r="BJ1706" s="55" t="str">
        <f t="shared" si="365"/>
        <v/>
      </c>
      <c r="BK1706" s="55" t="str">
        <f t="shared" si="365"/>
        <v/>
      </c>
      <c r="BL1706" s="55" t="str">
        <f t="shared" si="365"/>
        <v/>
      </c>
      <c r="BM1706" s="55" t="str">
        <f t="shared" si="365"/>
        <v/>
      </c>
      <c r="BN1706" s="55" t="str">
        <f t="shared" si="365"/>
        <v/>
      </c>
      <c r="BO1706" s="55" t="str">
        <f t="shared" si="365"/>
        <v/>
      </c>
      <c r="BP1706" s="55" t="str">
        <f t="shared" si="365"/>
        <v/>
      </c>
      <c r="BQ1706" s="55" t="str">
        <f t="shared" ref="BD1706:BQ1725" si="366">IF(ISERROR(SEARCHB(" "&amp;BQ$1&amp;" "," "&amp;$L1706&amp;" "))=TRUE,"",BQ$1)</f>
        <v/>
      </c>
      <c r="BR1706" s="1" t="str">
        <f t="shared" si="355"/>
        <v>Base</v>
      </c>
      <c r="BS1706" s="1" t="str">
        <f t="shared" si="356"/>
        <v/>
      </c>
      <c r="BT1706" s="3">
        <f t="shared" si="357"/>
        <v>1</v>
      </c>
      <c r="BU1706" s="11">
        <f t="shared" si="358"/>
        <v>-0.94</v>
      </c>
      <c r="BV1706" s="11">
        <f t="shared" si="359"/>
        <v>-0.88</v>
      </c>
      <c r="BW1706" s="11">
        <f t="shared" si="360"/>
        <v>0</v>
      </c>
      <c r="BX1706" s="9">
        <f t="shared" si="361"/>
        <v>-0.94</v>
      </c>
      <c r="BY1706" s="9">
        <f t="shared" si="362"/>
        <v>-0.88</v>
      </c>
      <c r="BZ1706" s="9">
        <f t="shared" si="363"/>
        <v>2</v>
      </c>
    </row>
    <row r="1707" spans="1:78" ht="15.5" x14ac:dyDescent="0.35">
      <c r="A1707"/>
      <c r="B1707"/>
      <c r="C1707"/>
      <c r="D1707"/>
      <c r="E1707"/>
      <c r="F1707"/>
      <c r="G1707"/>
      <c r="H1707"/>
      <c r="I1707"/>
      <c r="J1707"/>
      <c r="K1707"/>
      <c r="L1707"/>
      <c r="M1707"/>
      <c r="N1707"/>
      <c r="O1707"/>
      <c r="P1707"/>
      <c r="Q1707"/>
      <c r="R1707"/>
      <c r="S1707"/>
      <c r="T1707"/>
      <c r="U1707"/>
      <c r="V1707"/>
      <c r="W1707"/>
      <c r="X1707"/>
      <c r="Y1707"/>
      <c r="Z1707"/>
      <c r="AA1707"/>
      <c r="AB1707"/>
      <c r="AC1707"/>
      <c r="AD1707"/>
      <c r="AE1707"/>
      <c r="AF1707"/>
      <c r="AG1707"/>
      <c r="AH1707"/>
      <c r="AI1707"/>
      <c r="AJ1707"/>
      <c r="AK1707"/>
      <c r="AL1707"/>
      <c r="AM1707"/>
      <c r="AN1707"/>
      <c r="AO1707"/>
      <c r="AP1707"/>
      <c r="AQ1707"/>
      <c r="AR1707"/>
      <c r="AS1707"/>
      <c r="AT1707" s="12">
        <f>VLOOKUP($BR1707,Tables!$D$14:$I$27,2,FALSE)*W1707</f>
        <v>0</v>
      </c>
      <c r="AU1707" s="12">
        <f>VLOOKUP($BR1707,Tables!$D$14:$I$24,3,FALSE)</f>
        <v>0</v>
      </c>
      <c r="AV1707" s="12">
        <f>VLOOKUP($BR1707,Tables!$D$14:$I$24,4,FALSE)*W1707</f>
        <v>0</v>
      </c>
      <c r="AW1707" s="12">
        <f>VLOOKUP($BR1707,Tables!$D$14:$I$24,5,FALSE)*W1707</f>
        <v>0</v>
      </c>
      <c r="AX1707">
        <f>IF(ISERROR(VLOOKUP(V1707,Tables!$A$2:$B$27,2,FALSE))=TRUE,0,VLOOKUP(V1707,Tables!$A$2:$B$27,2,FALSE))*VLOOKUP(BR1707,Tables!$D$14:$J$24,7,FALSE)</f>
        <v>0</v>
      </c>
      <c r="AY1707">
        <f>IF(ISERROR(VLOOKUP(BS1707,Tables!$A$2:$B$31,2,FALSE))=TRUE,0,VLOOKUP(BS1707,Tables!$A$2:$B$31,2,FALSE))</f>
        <v>0</v>
      </c>
      <c r="AZ1707" s="12">
        <f>VLOOKUP($BR1707,Tables!$D$14:$K$24,8,FALSE)</f>
        <v>0</v>
      </c>
      <c r="BA1707" s="12">
        <f>IF(OR(BR1707="T150",BR1707="HYBT150"),W1707*Tables!$L$23,0)</f>
        <v>0</v>
      </c>
      <c r="BB1707" s="12">
        <f>IF(OR(BR1707="T200",BR1707="HYBT200"),W1707*Tables!$E$24,0)</f>
        <v>0</v>
      </c>
      <c r="BC1707" s="14">
        <f t="shared" si="354"/>
        <v>0</v>
      </c>
      <c r="BD1707" s="55" t="str">
        <f t="shared" si="366"/>
        <v/>
      </c>
      <c r="BE1707" s="55" t="str">
        <f t="shared" si="366"/>
        <v/>
      </c>
      <c r="BF1707" s="55" t="str">
        <f t="shared" si="366"/>
        <v/>
      </c>
      <c r="BG1707" s="55" t="str">
        <f t="shared" si="366"/>
        <v/>
      </c>
      <c r="BH1707" s="55" t="str">
        <f t="shared" si="366"/>
        <v/>
      </c>
      <c r="BI1707" s="55" t="str">
        <f t="shared" si="366"/>
        <v/>
      </c>
      <c r="BJ1707" s="55" t="str">
        <f t="shared" si="366"/>
        <v/>
      </c>
      <c r="BK1707" s="55" t="str">
        <f t="shared" si="366"/>
        <v/>
      </c>
      <c r="BL1707" s="55" t="str">
        <f t="shared" si="366"/>
        <v/>
      </c>
      <c r="BM1707" s="55" t="str">
        <f t="shared" si="366"/>
        <v/>
      </c>
      <c r="BN1707" s="55" t="str">
        <f t="shared" si="366"/>
        <v/>
      </c>
      <c r="BO1707" s="55" t="str">
        <f t="shared" si="366"/>
        <v/>
      </c>
      <c r="BP1707" s="55" t="str">
        <f t="shared" si="366"/>
        <v/>
      </c>
      <c r="BQ1707" s="55" t="str">
        <f t="shared" si="366"/>
        <v/>
      </c>
      <c r="BR1707" s="1" t="str">
        <f t="shared" si="355"/>
        <v>Base</v>
      </c>
      <c r="BS1707" s="1" t="str">
        <f t="shared" si="356"/>
        <v/>
      </c>
      <c r="BT1707" s="3">
        <f t="shared" si="357"/>
        <v>1</v>
      </c>
      <c r="BU1707" s="11">
        <f t="shared" si="358"/>
        <v>-0.94</v>
      </c>
      <c r="BV1707" s="11">
        <f t="shared" si="359"/>
        <v>-0.88</v>
      </c>
      <c r="BW1707" s="11">
        <f t="shared" si="360"/>
        <v>0</v>
      </c>
      <c r="BX1707" s="9">
        <f t="shared" si="361"/>
        <v>-0.94</v>
      </c>
      <c r="BY1707" s="9">
        <f t="shared" si="362"/>
        <v>-0.88</v>
      </c>
      <c r="BZ1707" s="9">
        <f t="shared" si="363"/>
        <v>2</v>
      </c>
    </row>
    <row r="1708" spans="1:78" ht="15.5" x14ac:dyDescent="0.35">
      <c r="A1708"/>
      <c r="B1708"/>
      <c r="C1708"/>
      <c r="D1708"/>
      <c r="E1708"/>
      <c r="F1708"/>
      <c r="G1708"/>
      <c r="H1708"/>
      <c r="I1708"/>
      <c r="J1708"/>
      <c r="K1708"/>
      <c r="L1708"/>
      <c r="M1708"/>
      <c r="N1708"/>
      <c r="O1708"/>
      <c r="P1708"/>
      <c r="Q1708"/>
      <c r="R1708"/>
      <c r="S1708"/>
      <c r="T1708"/>
      <c r="U1708"/>
      <c r="V1708"/>
      <c r="W1708"/>
      <c r="X1708"/>
      <c r="Y1708"/>
      <c r="Z1708"/>
      <c r="AA1708"/>
      <c r="AB1708"/>
      <c r="AC1708"/>
      <c r="AD1708"/>
      <c r="AE1708"/>
      <c r="AF1708"/>
      <c r="AG1708"/>
      <c r="AH1708"/>
      <c r="AI1708"/>
      <c r="AJ1708"/>
      <c r="AK1708"/>
      <c r="AL1708"/>
      <c r="AM1708"/>
      <c r="AN1708"/>
      <c r="AO1708"/>
      <c r="AP1708"/>
      <c r="AQ1708"/>
      <c r="AR1708"/>
      <c r="AS1708"/>
      <c r="AT1708" s="12">
        <f>VLOOKUP($BR1708,Tables!$D$14:$I$27,2,FALSE)*W1708</f>
        <v>0</v>
      </c>
      <c r="AU1708" s="12">
        <f>VLOOKUP($BR1708,Tables!$D$14:$I$24,3,FALSE)</f>
        <v>0</v>
      </c>
      <c r="AV1708" s="12">
        <f>VLOOKUP($BR1708,Tables!$D$14:$I$24,4,FALSE)*W1708</f>
        <v>0</v>
      </c>
      <c r="AW1708" s="12">
        <f>VLOOKUP($BR1708,Tables!$D$14:$I$24,5,FALSE)*W1708</f>
        <v>0</v>
      </c>
      <c r="AX1708">
        <f>IF(ISERROR(VLOOKUP(V1708,Tables!$A$2:$B$27,2,FALSE))=TRUE,0,VLOOKUP(V1708,Tables!$A$2:$B$27,2,FALSE))*VLOOKUP(BR1708,Tables!$D$14:$J$24,7,FALSE)</f>
        <v>0</v>
      </c>
      <c r="AY1708">
        <f>IF(ISERROR(VLOOKUP(BS1708,Tables!$A$2:$B$31,2,FALSE))=TRUE,0,VLOOKUP(BS1708,Tables!$A$2:$B$31,2,FALSE))</f>
        <v>0</v>
      </c>
      <c r="AZ1708" s="12">
        <f>VLOOKUP($BR1708,Tables!$D$14:$K$24,8,FALSE)</f>
        <v>0</v>
      </c>
      <c r="BA1708" s="12">
        <f>IF(OR(BR1708="T150",BR1708="HYBT150"),W1708*Tables!$L$23,0)</f>
        <v>0</v>
      </c>
      <c r="BB1708" s="12">
        <f>IF(OR(BR1708="T200",BR1708="HYBT200"),W1708*Tables!$E$24,0)</f>
        <v>0</v>
      </c>
      <c r="BC1708" s="14">
        <f t="shared" si="354"/>
        <v>0</v>
      </c>
      <c r="BD1708" s="55" t="str">
        <f t="shared" si="366"/>
        <v/>
      </c>
      <c r="BE1708" s="55" t="str">
        <f t="shared" si="366"/>
        <v/>
      </c>
      <c r="BF1708" s="55" t="str">
        <f t="shared" si="366"/>
        <v/>
      </c>
      <c r="BG1708" s="55" t="str">
        <f t="shared" si="366"/>
        <v/>
      </c>
      <c r="BH1708" s="55" t="str">
        <f t="shared" si="366"/>
        <v/>
      </c>
      <c r="BI1708" s="55" t="str">
        <f t="shared" si="366"/>
        <v/>
      </c>
      <c r="BJ1708" s="55" t="str">
        <f t="shared" si="366"/>
        <v/>
      </c>
      <c r="BK1708" s="55" t="str">
        <f t="shared" si="366"/>
        <v/>
      </c>
      <c r="BL1708" s="55" t="str">
        <f t="shared" si="366"/>
        <v/>
      </c>
      <c r="BM1708" s="55" t="str">
        <f t="shared" si="366"/>
        <v/>
      </c>
      <c r="BN1708" s="55" t="str">
        <f t="shared" si="366"/>
        <v/>
      </c>
      <c r="BO1708" s="55" t="str">
        <f t="shared" si="366"/>
        <v/>
      </c>
      <c r="BP1708" s="55" t="str">
        <f t="shared" si="366"/>
        <v/>
      </c>
      <c r="BQ1708" s="55" t="str">
        <f t="shared" si="366"/>
        <v/>
      </c>
      <c r="BR1708" s="1" t="str">
        <f t="shared" si="355"/>
        <v>Base</v>
      </c>
      <c r="BS1708" s="1" t="str">
        <f t="shared" si="356"/>
        <v/>
      </c>
      <c r="BT1708" s="3">
        <f t="shared" si="357"/>
        <v>1</v>
      </c>
      <c r="BU1708" s="11">
        <f t="shared" si="358"/>
        <v>-0.94</v>
      </c>
      <c r="BV1708" s="11">
        <f t="shared" si="359"/>
        <v>-0.88</v>
      </c>
      <c r="BW1708" s="11">
        <f t="shared" si="360"/>
        <v>0</v>
      </c>
      <c r="BX1708" s="9">
        <f t="shared" si="361"/>
        <v>-0.94</v>
      </c>
      <c r="BY1708" s="9">
        <f t="shared" si="362"/>
        <v>-0.88</v>
      </c>
      <c r="BZ1708" s="9">
        <f t="shared" si="363"/>
        <v>2</v>
      </c>
    </row>
    <row r="1709" spans="1:78" ht="15.5" x14ac:dyDescent="0.35">
      <c r="A1709"/>
      <c r="B1709"/>
      <c r="C1709"/>
      <c r="D1709"/>
      <c r="E1709"/>
      <c r="F1709"/>
      <c r="G1709"/>
      <c r="H1709"/>
      <c r="I1709"/>
      <c r="J1709"/>
      <c r="K1709"/>
      <c r="L1709"/>
      <c r="M1709"/>
      <c r="N1709"/>
      <c r="O1709"/>
      <c r="P1709"/>
      <c r="Q1709"/>
      <c r="R1709"/>
      <c r="S1709"/>
      <c r="T1709"/>
      <c r="U1709"/>
      <c r="V1709"/>
      <c r="W1709"/>
      <c r="X1709"/>
      <c r="Y1709"/>
      <c r="Z1709"/>
      <c r="AA1709"/>
      <c r="AB1709"/>
      <c r="AC1709"/>
      <c r="AD1709"/>
      <c r="AE1709"/>
      <c r="AF1709"/>
      <c r="AG1709"/>
      <c r="AH1709"/>
      <c r="AI1709"/>
      <c r="AJ1709"/>
      <c r="AK1709"/>
      <c r="AL1709"/>
      <c r="AM1709"/>
      <c r="AN1709"/>
      <c r="AO1709"/>
      <c r="AP1709"/>
      <c r="AQ1709"/>
      <c r="AR1709"/>
      <c r="AS1709"/>
      <c r="AT1709" s="12">
        <f>VLOOKUP($BR1709,Tables!$D$14:$I$27,2,FALSE)*W1709</f>
        <v>0</v>
      </c>
      <c r="AU1709" s="12">
        <f>VLOOKUP($BR1709,Tables!$D$14:$I$24,3,FALSE)</f>
        <v>0</v>
      </c>
      <c r="AV1709" s="12">
        <f>VLOOKUP($BR1709,Tables!$D$14:$I$24,4,FALSE)*W1709</f>
        <v>0</v>
      </c>
      <c r="AW1709" s="12">
        <f>VLOOKUP($BR1709,Tables!$D$14:$I$24,5,FALSE)*W1709</f>
        <v>0</v>
      </c>
      <c r="AX1709">
        <f>IF(ISERROR(VLOOKUP(V1709,Tables!$A$2:$B$27,2,FALSE))=TRUE,0,VLOOKUP(V1709,Tables!$A$2:$B$27,2,FALSE))*VLOOKUP(BR1709,Tables!$D$14:$J$24,7,FALSE)</f>
        <v>0</v>
      </c>
      <c r="AY1709">
        <f>IF(ISERROR(VLOOKUP(BS1709,Tables!$A$2:$B$31,2,FALSE))=TRUE,0,VLOOKUP(BS1709,Tables!$A$2:$B$31,2,FALSE))</f>
        <v>0</v>
      </c>
      <c r="AZ1709" s="12">
        <f>VLOOKUP($BR1709,Tables!$D$14:$K$24,8,FALSE)</f>
        <v>0</v>
      </c>
      <c r="BA1709" s="12">
        <f>IF(OR(BR1709="T150",BR1709="HYBT150"),W1709*Tables!$L$23,0)</f>
        <v>0</v>
      </c>
      <c r="BB1709" s="12">
        <f>IF(OR(BR1709="T200",BR1709="HYBT200"),W1709*Tables!$E$24,0)</f>
        <v>0</v>
      </c>
      <c r="BC1709" s="14">
        <f t="shared" si="354"/>
        <v>0</v>
      </c>
      <c r="BD1709" s="55" t="str">
        <f t="shared" si="366"/>
        <v/>
      </c>
      <c r="BE1709" s="55" t="str">
        <f t="shared" si="366"/>
        <v/>
      </c>
      <c r="BF1709" s="55" t="str">
        <f t="shared" si="366"/>
        <v/>
      </c>
      <c r="BG1709" s="55" t="str">
        <f t="shared" si="366"/>
        <v/>
      </c>
      <c r="BH1709" s="55" t="str">
        <f t="shared" si="366"/>
        <v/>
      </c>
      <c r="BI1709" s="55" t="str">
        <f t="shared" si="366"/>
        <v/>
      </c>
      <c r="BJ1709" s="55" t="str">
        <f t="shared" si="366"/>
        <v/>
      </c>
      <c r="BK1709" s="55" t="str">
        <f t="shared" si="366"/>
        <v/>
      </c>
      <c r="BL1709" s="55" t="str">
        <f t="shared" si="366"/>
        <v/>
      </c>
      <c r="BM1709" s="55" t="str">
        <f t="shared" si="366"/>
        <v/>
      </c>
      <c r="BN1709" s="55" t="str">
        <f t="shared" si="366"/>
        <v/>
      </c>
      <c r="BO1709" s="55" t="str">
        <f t="shared" si="366"/>
        <v/>
      </c>
      <c r="BP1709" s="55" t="str">
        <f t="shared" si="366"/>
        <v/>
      </c>
      <c r="BQ1709" s="55" t="str">
        <f t="shared" si="366"/>
        <v/>
      </c>
      <c r="BR1709" s="1" t="str">
        <f t="shared" si="355"/>
        <v>Base</v>
      </c>
      <c r="BS1709" s="1" t="str">
        <f t="shared" si="356"/>
        <v/>
      </c>
      <c r="BT1709" s="3">
        <f t="shared" si="357"/>
        <v>1</v>
      </c>
      <c r="BU1709" s="11">
        <f t="shared" si="358"/>
        <v>-0.94</v>
      </c>
      <c r="BV1709" s="11">
        <f t="shared" si="359"/>
        <v>-0.88</v>
      </c>
      <c r="BW1709" s="11">
        <f t="shared" si="360"/>
        <v>0</v>
      </c>
      <c r="BX1709" s="9">
        <f t="shared" si="361"/>
        <v>-0.94</v>
      </c>
      <c r="BY1709" s="9">
        <f t="shared" si="362"/>
        <v>-0.88</v>
      </c>
      <c r="BZ1709" s="9">
        <f t="shared" si="363"/>
        <v>2</v>
      </c>
    </row>
    <row r="1710" spans="1:78" ht="15.5" x14ac:dyDescent="0.35">
      <c r="A1710"/>
      <c r="B1710"/>
      <c r="C1710"/>
      <c r="D1710"/>
      <c r="E1710"/>
      <c r="F1710"/>
      <c r="G1710"/>
      <c r="H1710"/>
      <c r="I1710"/>
      <c r="J1710"/>
      <c r="K1710"/>
      <c r="L1710"/>
      <c r="M1710"/>
      <c r="N1710"/>
      <c r="O1710"/>
      <c r="P1710"/>
      <c r="Q1710"/>
      <c r="R1710"/>
      <c r="S1710"/>
      <c r="T1710"/>
      <c r="U1710"/>
      <c r="V1710"/>
      <c r="W1710"/>
      <c r="X1710"/>
      <c r="Y1710"/>
      <c r="Z1710"/>
      <c r="AA1710"/>
      <c r="AB1710"/>
      <c r="AC1710"/>
      <c r="AD1710"/>
      <c r="AE1710"/>
      <c r="AF1710"/>
      <c r="AG1710"/>
      <c r="AH1710"/>
      <c r="AI1710"/>
      <c r="AJ1710"/>
      <c r="AK1710"/>
      <c r="AL1710"/>
      <c r="AM1710"/>
      <c r="AN1710"/>
      <c r="AO1710"/>
      <c r="AP1710"/>
      <c r="AQ1710"/>
      <c r="AR1710"/>
      <c r="AS1710"/>
      <c r="AT1710" s="12">
        <f>VLOOKUP($BR1710,Tables!$D$14:$I$27,2,FALSE)*W1710</f>
        <v>0</v>
      </c>
      <c r="AU1710" s="12">
        <f>VLOOKUP($BR1710,Tables!$D$14:$I$24,3,FALSE)</f>
        <v>0</v>
      </c>
      <c r="AV1710" s="12">
        <f>VLOOKUP($BR1710,Tables!$D$14:$I$24,4,FALSE)*W1710</f>
        <v>0</v>
      </c>
      <c r="AW1710" s="12">
        <f>VLOOKUP($BR1710,Tables!$D$14:$I$24,5,FALSE)*W1710</f>
        <v>0</v>
      </c>
      <c r="AX1710">
        <f>IF(ISERROR(VLOOKUP(V1710,Tables!$A$2:$B$27,2,FALSE))=TRUE,0,VLOOKUP(V1710,Tables!$A$2:$B$27,2,FALSE))*VLOOKUP(BR1710,Tables!$D$14:$J$24,7,FALSE)</f>
        <v>0</v>
      </c>
      <c r="AY1710">
        <f>IF(ISERROR(VLOOKUP(BS1710,Tables!$A$2:$B$31,2,FALSE))=TRUE,0,VLOOKUP(BS1710,Tables!$A$2:$B$31,2,FALSE))</f>
        <v>0</v>
      </c>
      <c r="AZ1710" s="12">
        <f>VLOOKUP($BR1710,Tables!$D$14:$K$24,8,FALSE)</f>
        <v>0</v>
      </c>
      <c r="BA1710" s="12">
        <f>IF(OR(BR1710="T150",BR1710="HYBT150"),W1710*Tables!$L$23,0)</f>
        <v>0</v>
      </c>
      <c r="BB1710" s="12">
        <f>IF(OR(BR1710="T200",BR1710="HYBT200"),W1710*Tables!$E$24,0)</f>
        <v>0</v>
      </c>
      <c r="BC1710" s="14">
        <f t="shared" si="354"/>
        <v>0</v>
      </c>
      <c r="BD1710" s="55" t="str">
        <f t="shared" si="366"/>
        <v/>
      </c>
      <c r="BE1710" s="55" t="str">
        <f t="shared" si="366"/>
        <v/>
      </c>
      <c r="BF1710" s="55" t="str">
        <f t="shared" si="366"/>
        <v/>
      </c>
      <c r="BG1710" s="55" t="str">
        <f t="shared" si="366"/>
        <v/>
      </c>
      <c r="BH1710" s="55" t="str">
        <f t="shared" si="366"/>
        <v/>
      </c>
      <c r="BI1710" s="55" t="str">
        <f t="shared" si="366"/>
        <v/>
      </c>
      <c r="BJ1710" s="55" t="str">
        <f t="shared" si="366"/>
        <v/>
      </c>
      <c r="BK1710" s="55" t="str">
        <f t="shared" si="366"/>
        <v/>
      </c>
      <c r="BL1710" s="55" t="str">
        <f t="shared" si="366"/>
        <v/>
      </c>
      <c r="BM1710" s="55" t="str">
        <f t="shared" si="366"/>
        <v/>
      </c>
      <c r="BN1710" s="55" t="str">
        <f t="shared" si="366"/>
        <v/>
      </c>
      <c r="BO1710" s="55" t="str">
        <f t="shared" si="366"/>
        <v/>
      </c>
      <c r="BP1710" s="55" t="str">
        <f t="shared" si="366"/>
        <v/>
      </c>
      <c r="BQ1710" s="55" t="str">
        <f t="shared" si="366"/>
        <v/>
      </c>
      <c r="BR1710" s="1" t="str">
        <f t="shared" si="355"/>
        <v>Base</v>
      </c>
      <c r="BS1710" s="1" t="str">
        <f t="shared" si="356"/>
        <v/>
      </c>
      <c r="BT1710" s="3">
        <f t="shared" si="357"/>
        <v>1</v>
      </c>
      <c r="BU1710" s="11">
        <f t="shared" si="358"/>
        <v>-0.94</v>
      </c>
      <c r="BV1710" s="11">
        <f t="shared" si="359"/>
        <v>-0.88</v>
      </c>
      <c r="BW1710" s="11">
        <f t="shared" si="360"/>
        <v>0</v>
      </c>
      <c r="BX1710" s="9">
        <f t="shared" si="361"/>
        <v>-0.94</v>
      </c>
      <c r="BY1710" s="9">
        <f t="shared" si="362"/>
        <v>-0.88</v>
      </c>
      <c r="BZ1710" s="9">
        <f t="shared" si="363"/>
        <v>2</v>
      </c>
    </row>
    <row r="1711" spans="1:78" ht="15.5" x14ac:dyDescent="0.35">
      <c r="A1711"/>
      <c r="B1711"/>
      <c r="C1711"/>
      <c r="D1711"/>
      <c r="E1711"/>
      <c r="F1711"/>
      <c r="G1711"/>
      <c r="H1711"/>
      <c r="I1711"/>
      <c r="J1711"/>
      <c r="K1711"/>
      <c r="L1711"/>
      <c r="M1711"/>
      <c r="N1711"/>
      <c r="O1711"/>
      <c r="P1711"/>
      <c r="Q1711"/>
      <c r="R1711"/>
      <c r="S1711"/>
      <c r="T1711"/>
      <c r="U1711"/>
      <c r="V1711"/>
      <c r="W1711"/>
      <c r="X1711"/>
      <c r="Y1711"/>
      <c r="Z1711"/>
      <c r="AA1711"/>
      <c r="AB1711"/>
      <c r="AC1711"/>
      <c r="AD1711"/>
      <c r="AE1711"/>
      <c r="AF1711"/>
      <c r="AG1711"/>
      <c r="AH1711"/>
      <c r="AI1711"/>
      <c r="AJ1711"/>
      <c r="AK1711"/>
      <c r="AL1711"/>
      <c r="AM1711"/>
      <c r="AN1711"/>
      <c r="AO1711"/>
      <c r="AP1711"/>
      <c r="AQ1711"/>
      <c r="AR1711"/>
      <c r="AS1711"/>
      <c r="AT1711" s="12">
        <f>VLOOKUP($BR1711,Tables!$D$14:$I$27,2,FALSE)*W1711</f>
        <v>0</v>
      </c>
      <c r="AU1711" s="12">
        <f>VLOOKUP($BR1711,Tables!$D$14:$I$24,3,FALSE)</f>
        <v>0</v>
      </c>
      <c r="AV1711" s="12">
        <f>VLOOKUP($BR1711,Tables!$D$14:$I$24,4,FALSE)*W1711</f>
        <v>0</v>
      </c>
      <c r="AW1711" s="12">
        <f>VLOOKUP($BR1711,Tables!$D$14:$I$24,5,FALSE)*W1711</f>
        <v>0</v>
      </c>
      <c r="AX1711">
        <f>IF(ISERROR(VLOOKUP(V1711,Tables!$A$2:$B$27,2,FALSE))=TRUE,0,VLOOKUP(V1711,Tables!$A$2:$B$27,2,FALSE))*VLOOKUP(BR1711,Tables!$D$14:$J$24,7,FALSE)</f>
        <v>0</v>
      </c>
      <c r="AY1711">
        <f>IF(ISERROR(VLOOKUP(BS1711,Tables!$A$2:$B$31,2,FALSE))=TRUE,0,VLOOKUP(BS1711,Tables!$A$2:$B$31,2,FALSE))</f>
        <v>0</v>
      </c>
      <c r="AZ1711" s="12">
        <f>VLOOKUP($BR1711,Tables!$D$14:$K$24,8,FALSE)</f>
        <v>0</v>
      </c>
      <c r="BA1711" s="12">
        <f>IF(OR(BR1711="T150",BR1711="HYBT150"),W1711*Tables!$L$23,0)</f>
        <v>0</v>
      </c>
      <c r="BB1711" s="12">
        <f>IF(OR(BR1711="T200",BR1711="HYBT200"),W1711*Tables!$E$24,0)</f>
        <v>0</v>
      </c>
      <c r="BC1711" s="14">
        <f t="shared" si="354"/>
        <v>0</v>
      </c>
      <c r="BD1711" s="55" t="str">
        <f t="shared" si="366"/>
        <v/>
      </c>
      <c r="BE1711" s="55" t="str">
        <f t="shared" si="366"/>
        <v/>
      </c>
      <c r="BF1711" s="55" t="str">
        <f t="shared" si="366"/>
        <v/>
      </c>
      <c r="BG1711" s="55" t="str">
        <f t="shared" si="366"/>
        <v/>
      </c>
      <c r="BH1711" s="55" t="str">
        <f t="shared" si="366"/>
        <v/>
      </c>
      <c r="BI1711" s="55" t="str">
        <f t="shared" si="366"/>
        <v/>
      </c>
      <c r="BJ1711" s="55" t="str">
        <f t="shared" si="366"/>
        <v/>
      </c>
      <c r="BK1711" s="55" t="str">
        <f t="shared" si="366"/>
        <v/>
      </c>
      <c r="BL1711" s="55" t="str">
        <f t="shared" si="366"/>
        <v/>
      </c>
      <c r="BM1711" s="55" t="str">
        <f t="shared" si="366"/>
        <v/>
      </c>
      <c r="BN1711" s="55" t="str">
        <f t="shared" si="366"/>
        <v/>
      </c>
      <c r="BO1711" s="55" t="str">
        <f t="shared" si="366"/>
        <v/>
      </c>
      <c r="BP1711" s="55" t="str">
        <f t="shared" si="366"/>
        <v/>
      </c>
      <c r="BQ1711" s="55" t="str">
        <f t="shared" si="366"/>
        <v/>
      </c>
      <c r="BR1711" s="1" t="str">
        <f t="shared" si="355"/>
        <v>Base</v>
      </c>
      <c r="BS1711" s="1" t="str">
        <f t="shared" si="356"/>
        <v/>
      </c>
      <c r="BT1711" s="3">
        <f t="shared" si="357"/>
        <v>1</v>
      </c>
      <c r="BU1711" s="11">
        <f t="shared" si="358"/>
        <v>-0.94</v>
      </c>
      <c r="BV1711" s="11">
        <f t="shared" si="359"/>
        <v>-0.88</v>
      </c>
      <c r="BW1711" s="11">
        <f t="shared" si="360"/>
        <v>0</v>
      </c>
      <c r="BX1711" s="9">
        <f t="shared" si="361"/>
        <v>-0.94</v>
      </c>
      <c r="BY1711" s="9">
        <f t="shared" si="362"/>
        <v>-0.88</v>
      </c>
      <c r="BZ1711" s="9">
        <f t="shared" si="363"/>
        <v>2</v>
      </c>
    </row>
    <row r="1712" spans="1:78" ht="15.5" x14ac:dyDescent="0.35">
      <c r="A1712"/>
      <c r="B1712"/>
      <c r="C1712"/>
      <c r="D1712"/>
      <c r="E1712"/>
      <c r="F1712"/>
      <c r="G1712"/>
      <c r="H1712"/>
      <c r="I1712"/>
      <c r="J1712"/>
      <c r="K1712"/>
      <c r="L1712"/>
      <c r="M1712"/>
      <c r="N1712"/>
      <c r="O1712"/>
      <c r="P1712"/>
      <c r="Q1712"/>
      <c r="R1712"/>
      <c r="S1712"/>
      <c r="T1712"/>
      <c r="U1712"/>
      <c r="V1712"/>
      <c r="W1712"/>
      <c r="X1712"/>
      <c r="Y1712"/>
      <c r="Z1712"/>
      <c r="AA1712"/>
      <c r="AB1712"/>
      <c r="AC1712"/>
      <c r="AD1712"/>
      <c r="AE1712"/>
      <c r="AF1712"/>
      <c r="AG1712"/>
      <c r="AH1712"/>
      <c r="AI1712"/>
      <c r="AJ1712"/>
      <c r="AK1712"/>
      <c r="AL1712"/>
      <c r="AM1712"/>
      <c r="AN1712"/>
      <c r="AO1712"/>
      <c r="AP1712"/>
      <c r="AQ1712"/>
      <c r="AR1712"/>
      <c r="AS1712"/>
      <c r="AT1712" s="12">
        <f>VLOOKUP($BR1712,Tables!$D$14:$I$27,2,FALSE)*W1712</f>
        <v>0</v>
      </c>
      <c r="AU1712" s="12">
        <f>VLOOKUP($BR1712,Tables!$D$14:$I$24,3,FALSE)</f>
        <v>0</v>
      </c>
      <c r="AV1712" s="12">
        <f>VLOOKUP($BR1712,Tables!$D$14:$I$24,4,FALSE)*W1712</f>
        <v>0</v>
      </c>
      <c r="AW1712" s="12">
        <f>VLOOKUP($BR1712,Tables!$D$14:$I$24,5,FALSE)*W1712</f>
        <v>0</v>
      </c>
      <c r="AX1712">
        <f>IF(ISERROR(VLOOKUP(V1712,Tables!$A$2:$B$27,2,FALSE))=TRUE,0,VLOOKUP(V1712,Tables!$A$2:$B$27,2,FALSE))*VLOOKUP(BR1712,Tables!$D$14:$J$24,7,FALSE)</f>
        <v>0</v>
      </c>
      <c r="AY1712">
        <f>IF(ISERROR(VLOOKUP(BS1712,Tables!$A$2:$B$31,2,FALSE))=TRUE,0,VLOOKUP(BS1712,Tables!$A$2:$B$31,2,FALSE))</f>
        <v>0</v>
      </c>
      <c r="AZ1712" s="12">
        <f>VLOOKUP($BR1712,Tables!$D$14:$K$24,8,FALSE)</f>
        <v>0</v>
      </c>
      <c r="BA1712" s="12">
        <f>IF(OR(BR1712="T150",BR1712="HYBT150"),W1712*Tables!$L$23,0)</f>
        <v>0</v>
      </c>
      <c r="BB1712" s="12">
        <f>IF(OR(BR1712="T200",BR1712="HYBT200"),W1712*Tables!$E$24,0)</f>
        <v>0</v>
      </c>
      <c r="BC1712" s="14">
        <f t="shared" si="354"/>
        <v>0</v>
      </c>
      <c r="BD1712" s="55" t="str">
        <f t="shared" si="366"/>
        <v/>
      </c>
      <c r="BE1712" s="55" t="str">
        <f t="shared" si="366"/>
        <v/>
      </c>
      <c r="BF1712" s="55" t="str">
        <f t="shared" si="366"/>
        <v/>
      </c>
      <c r="BG1712" s="55" t="str">
        <f t="shared" si="366"/>
        <v/>
      </c>
      <c r="BH1712" s="55" t="str">
        <f t="shared" si="366"/>
        <v/>
      </c>
      <c r="BI1712" s="55" t="str">
        <f t="shared" si="366"/>
        <v/>
      </c>
      <c r="BJ1712" s="55" t="str">
        <f t="shared" si="366"/>
        <v/>
      </c>
      <c r="BK1712" s="55" t="str">
        <f t="shared" si="366"/>
        <v/>
      </c>
      <c r="BL1712" s="55" t="str">
        <f t="shared" si="366"/>
        <v/>
      </c>
      <c r="BM1712" s="55" t="str">
        <f t="shared" si="366"/>
        <v/>
      </c>
      <c r="BN1712" s="55" t="str">
        <f t="shared" si="366"/>
        <v/>
      </c>
      <c r="BO1712" s="55" t="str">
        <f t="shared" si="366"/>
        <v/>
      </c>
      <c r="BP1712" s="55" t="str">
        <f t="shared" si="366"/>
        <v/>
      </c>
      <c r="BQ1712" s="55" t="str">
        <f t="shared" si="366"/>
        <v/>
      </c>
      <c r="BR1712" s="1" t="str">
        <f t="shared" si="355"/>
        <v>Base</v>
      </c>
      <c r="BS1712" s="1" t="str">
        <f t="shared" si="356"/>
        <v/>
      </c>
      <c r="BT1712" s="3">
        <f t="shared" si="357"/>
        <v>1</v>
      </c>
      <c r="BU1712" s="11">
        <f t="shared" si="358"/>
        <v>-0.94</v>
      </c>
      <c r="BV1712" s="11">
        <f t="shared" si="359"/>
        <v>-0.88</v>
      </c>
      <c r="BW1712" s="11">
        <f t="shared" si="360"/>
        <v>0</v>
      </c>
      <c r="BX1712" s="9">
        <f t="shared" si="361"/>
        <v>-0.94</v>
      </c>
      <c r="BY1712" s="9">
        <f t="shared" si="362"/>
        <v>-0.88</v>
      </c>
      <c r="BZ1712" s="9">
        <f t="shared" si="363"/>
        <v>2</v>
      </c>
    </row>
    <row r="1713" spans="1:78" ht="15.5" x14ac:dyDescent="0.35">
      <c r="A1713"/>
      <c r="B1713"/>
      <c r="C1713"/>
      <c r="D1713"/>
      <c r="E1713"/>
      <c r="F1713"/>
      <c r="G1713"/>
      <c r="H1713"/>
      <c r="I1713"/>
      <c r="J1713"/>
      <c r="K1713"/>
      <c r="L1713"/>
      <c r="M1713"/>
      <c r="N1713"/>
      <c r="O1713"/>
      <c r="P1713"/>
      <c r="Q1713"/>
      <c r="R1713"/>
      <c r="S1713"/>
      <c r="T1713"/>
      <c r="U1713"/>
      <c r="V1713"/>
      <c r="W1713"/>
      <c r="X1713"/>
      <c r="Y1713"/>
      <c r="Z1713"/>
      <c r="AA1713"/>
      <c r="AB1713"/>
      <c r="AC1713"/>
      <c r="AD1713"/>
      <c r="AE1713"/>
      <c r="AF1713"/>
      <c r="AG1713"/>
      <c r="AH1713"/>
      <c r="AI1713"/>
      <c r="AJ1713"/>
      <c r="AK1713"/>
      <c r="AL1713"/>
      <c r="AM1713"/>
      <c r="AN1713"/>
      <c r="AO1713"/>
      <c r="AP1713"/>
      <c r="AQ1713"/>
      <c r="AR1713"/>
      <c r="AS1713"/>
      <c r="AT1713" s="12">
        <f>VLOOKUP($BR1713,Tables!$D$14:$I$27,2,FALSE)*W1713</f>
        <v>0</v>
      </c>
      <c r="AU1713" s="12">
        <f>VLOOKUP($BR1713,Tables!$D$14:$I$24,3,FALSE)</f>
        <v>0</v>
      </c>
      <c r="AV1713" s="12">
        <f>VLOOKUP($BR1713,Tables!$D$14:$I$24,4,FALSE)*W1713</f>
        <v>0</v>
      </c>
      <c r="AW1713" s="12">
        <f>VLOOKUP($BR1713,Tables!$D$14:$I$24,5,FALSE)*W1713</f>
        <v>0</v>
      </c>
      <c r="AX1713">
        <f>IF(ISERROR(VLOOKUP(V1713,Tables!$A$2:$B$27,2,FALSE))=TRUE,0,VLOOKUP(V1713,Tables!$A$2:$B$27,2,FALSE))*VLOOKUP(BR1713,Tables!$D$14:$J$24,7,FALSE)</f>
        <v>0</v>
      </c>
      <c r="AY1713">
        <f>IF(ISERROR(VLOOKUP(BS1713,Tables!$A$2:$B$31,2,FALSE))=TRUE,0,VLOOKUP(BS1713,Tables!$A$2:$B$31,2,FALSE))</f>
        <v>0</v>
      </c>
      <c r="AZ1713" s="12">
        <f>VLOOKUP($BR1713,Tables!$D$14:$K$24,8,FALSE)</f>
        <v>0</v>
      </c>
      <c r="BA1713" s="12">
        <f>IF(OR(BR1713="T150",BR1713="HYBT150"),W1713*Tables!$L$23,0)</f>
        <v>0</v>
      </c>
      <c r="BB1713" s="12">
        <f>IF(OR(BR1713="T200",BR1713="HYBT200"),W1713*Tables!$E$24,0)</f>
        <v>0</v>
      </c>
      <c r="BC1713" s="14">
        <f t="shared" si="354"/>
        <v>0</v>
      </c>
      <c r="BD1713" s="55" t="str">
        <f t="shared" si="366"/>
        <v/>
      </c>
      <c r="BE1713" s="55" t="str">
        <f t="shared" si="366"/>
        <v/>
      </c>
      <c r="BF1713" s="55" t="str">
        <f t="shared" si="366"/>
        <v/>
      </c>
      <c r="BG1713" s="55" t="str">
        <f t="shared" si="366"/>
        <v/>
      </c>
      <c r="BH1713" s="55" t="str">
        <f t="shared" si="366"/>
        <v/>
      </c>
      <c r="BI1713" s="55" t="str">
        <f t="shared" si="366"/>
        <v/>
      </c>
      <c r="BJ1713" s="55" t="str">
        <f t="shared" si="366"/>
        <v/>
      </c>
      <c r="BK1713" s="55" t="str">
        <f t="shared" si="366"/>
        <v/>
      </c>
      <c r="BL1713" s="55" t="str">
        <f t="shared" si="366"/>
        <v/>
      </c>
      <c r="BM1713" s="55" t="str">
        <f t="shared" si="366"/>
        <v/>
      </c>
      <c r="BN1713" s="55" t="str">
        <f t="shared" si="366"/>
        <v/>
      </c>
      <c r="BO1713" s="55" t="str">
        <f t="shared" si="366"/>
        <v/>
      </c>
      <c r="BP1713" s="55" t="str">
        <f t="shared" si="366"/>
        <v/>
      </c>
      <c r="BQ1713" s="55" t="str">
        <f t="shared" si="366"/>
        <v/>
      </c>
      <c r="BR1713" s="1" t="str">
        <f t="shared" si="355"/>
        <v>Base</v>
      </c>
      <c r="BS1713" s="1" t="str">
        <f t="shared" si="356"/>
        <v/>
      </c>
      <c r="BT1713" s="3">
        <f t="shared" si="357"/>
        <v>1</v>
      </c>
      <c r="BU1713" s="11">
        <f t="shared" si="358"/>
        <v>-0.94</v>
      </c>
      <c r="BV1713" s="11">
        <f t="shared" si="359"/>
        <v>-0.88</v>
      </c>
      <c r="BW1713" s="11">
        <f t="shared" si="360"/>
        <v>0</v>
      </c>
      <c r="BX1713" s="9">
        <f t="shared" si="361"/>
        <v>-0.94</v>
      </c>
      <c r="BY1713" s="9">
        <f t="shared" si="362"/>
        <v>-0.88</v>
      </c>
      <c r="BZ1713" s="9">
        <f t="shared" si="363"/>
        <v>2</v>
      </c>
    </row>
    <row r="1714" spans="1:78" ht="15.5" x14ac:dyDescent="0.35">
      <c r="A1714"/>
      <c r="B1714"/>
      <c r="C1714"/>
      <c r="D1714"/>
      <c r="E1714"/>
      <c r="F1714"/>
      <c r="G1714"/>
      <c r="H1714"/>
      <c r="I1714"/>
      <c r="J1714"/>
      <c r="K1714"/>
      <c r="L1714"/>
      <c r="M1714"/>
      <c r="N1714"/>
      <c r="O1714"/>
      <c r="P1714"/>
      <c r="Q1714"/>
      <c r="R1714"/>
      <c r="S1714"/>
      <c r="T1714"/>
      <c r="U1714"/>
      <c r="V1714"/>
      <c r="W1714"/>
      <c r="X1714"/>
      <c r="Y1714"/>
      <c r="Z1714"/>
      <c r="AA1714"/>
      <c r="AB1714"/>
      <c r="AC1714"/>
      <c r="AD1714"/>
      <c r="AE1714"/>
      <c r="AF1714"/>
      <c r="AG1714"/>
      <c r="AH1714"/>
      <c r="AI1714"/>
      <c r="AJ1714"/>
      <c r="AK1714"/>
      <c r="AL1714"/>
      <c r="AM1714"/>
      <c r="AN1714"/>
      <c r="AO1714"/>
      <c r="AP1714"/>
      <c r="AQ1714"/>
      <c r="AR1714"/>
      <c r="AS1714"/>
      <c r="AT1714" s="12">
        <f>VLOOKUP($BR1714,Tables!$D$14:$I$27,2,FALSE)*W1714</f>
        <v>0</v>
      </c>
      <c r="AU1714" s="12">
        <f>VLOOKUP($BR1714,Tables!$D$14:$I$24,3,FALSE)</f>
        <v>0</v>
      </c>
      <c r="AV1714" s="12">
        <f>VLOOKUP($BR1714,Tables!$D$14:$I$24,4,FALSE)*W1714</f>
        <v>0</v>
      </c>
      <c r="AW1714" s="12">
        <f>VLOOKUP($BR1714,Tables!$D$14:$I$24,5,FALSE)*W1714</f>
        <v>0</v>
      </c>
      <c r="AX1714">
        <f>IF(ISERROR(VLOOKUP(V1714,Tables!$A$2:$B$27,2,FALSE))=TRUE,0,VLOOKUP(V1714,Tables!$A$2:$B$27,2,FALSE))*VLOOKUP(BR1714,Tables!$D$14:$J$24,7,FALSE)</f>
        <v>0</v>
      </c>
      <c r="AY1714">
        <f>IF(ISERROR(VLOOKUP(BS1714,Tables!$A$2:$B$31,2,FALSE))=TRUE,0,VLOOKUP(BS1714,Tables!$A$2:$B$31,2,FALSE))</f>
        <v>0</v>
      </c>
      <c r="AZ1714" s="12">
        <f>VLOOKUP($BR1714,Tables!$D$14:$K$24,8,FALSE)</f>
        <v>0</v>
      </c>
      <c r="BA1714" s="12">
        <f>IF(OR(BR1714="T150",BR1714="HYBT150"),W1714*Tables!$L$23,0)</f>
        <v>0</v>
      </c>
      <c r="BB1714" s="12">
        <f>IF(OR(BR1714="T200",BR1714="HYBT200"),W1714*Tables!$E$24,0)</f>
        <v>0</v>
      </c>
      <c r="BC1714" s="14">
        <f t="shared" si="354"/>
        <v>0</v>
      </c>
      <c r="BD1714" s="55" t="str">
        <f t="shared" si="366"/>
        <v/>
      </c>
      <c r="BE1714" s="55" t="str">
        <f t="shared" si="366"/>
        <v/>
      </c>
      <c r="BF1714" s="55" t="str">
        <f t="shared" si="366"/>
        <v/>
      </c>
      <c r="BG1714" s="55" t="str">
        <f t="shared" si="366"/>
        <v/>
      </c>
      <c r="BH1714" s="55" t="str">
        <f t="shared" si="366"/>
        <v/>
      </c>
      <c r="BI1714" s="55" t="str">
        <f t="shared" si="366"/>
        <v/>
      </c>
      <c r="BJ1714" s="55" t="str">
        <f t="shared" si="366"/>
        <v/>
      </c>
      <c r="BK1714" s="55" t="str">
        <f t="shared" si="366"/>
        <v/>
      </c>
      <c r="BL1714" s="55" t="str">
        <f t="shared" si="366"/>
        <v/>
      </c>
      <c r="BM1714" s="55" t="str">
        <f t="shared" si="366"/>
        <v/>
      </c>
      <c r="BN1714" s="55" t="str">
        <f t="shared" si="366"/>
        <v/>
      </c>
      <c r="BO1714" s="55" t="str">
        <f t="shared" si="366"/>
        <v/>
      </c>
      <c r="BP1714" s="55" t="str">
        <f t="shared" si="366"/>
        <v/>
      </c>
      <c r="BQ1714" s="55" t="str">
        <f t="shared" si="366"/>
        <v/>
      </c>
      <c r="BR1714" s="1" t="str">
        <f t="shared" si="355"/>
        <v>Base</v>
      </c>
      <c r="BS1714" s="1" t="str">
        <f t="shared" si="356"/>
        <v/>
      </c>
      <c r="BT1714" s="3">
        <f t="shared" si="357"/>
        <v>1</v>
      </c>
      <c r="BU1714" s="11">
        <f t="shared" si="358"/>
        <v>-0.94</v>
      </c>
      <c r="BV1714" s="11">
        <f t="shared" si="359"/>
        <v>-0.88</v>
      </c>
      <c r="BW1714" s="11">
        <f t="shared" si="360"/>
        <v>0</v>
      </c>
      <c r="BX1714" s="9">
        <f t="shared" si="361"/>
        <v>-0.94</v>
      </c>
      <c r="BY1714" s="9">
        <f t="shared" si="362"/>
        <v>-0.88</v>
      </c>
      <c r="BZ1714" s="9">
        <f t="shared" si="363"/>
        <v>2</v>
      </c>
    </row>
    <row r="1715" spans="1:78" ht="15.5" x14ac:dyDescent="0.35">
      <c r="A1715"/>
      <c r="B1715"/>
      <c r="C1715"/>
      <c r="D1715"/>
      <c r="E1715"/>
      <c r="F1715"/>
      <c r="G1715"/>
      <c r="H1715"/>
      <c r="I1715"/>
      <c r="J1715"/>
      <c r="K1715"/>
      <c r="L1715"/>
      <c r="M1715"/>
      <c r="N1715"/>
      <c r="O1715"/>
      <c r="P1715"/>
      <c r="Q1715"/>
      <c r="R1715"/>
      <c r="S1715"/>
      <c r="T1715"/>
      <c r="U1715"/>
      <c r="V1715"/>
      <c r="W1715"/>
      <c r="X1715"/>
      <c r="Y1715"/>
      <c r="Z1715"/>
      <c r="AA1715"/>
      <c r="AB1715"/>
      <c r="AC1715"/>
      <c r="AD1715"/>
      <c r="AE1715"/>
      <c r="AF1715"/>
      <c r="AG1715"/>
      <c r="AH1715"/>
      <c r="AI1715"/>
      <c r="AJ1715"/>
      <c r="AK1715"/>
      <c r="AL1715"/>
      <c r="AM1715"/>
      <c r="AN1715"/>
      <c r="AO1715"/>
      <c r="AP1715"/>
      <c r="AQ1715"/>
      <c r="AR1715"/>
      <c r="AS1715"/>
      <c r="AT1715" s="12">
        <f>VLOOKUP($BR1715,Tables!$D$14:$I$27,2,FALSE)*W1715</f>
        <v>0</v>
      </c>
      <c r="AU1715" s="12">
        <f>VLOOKUP($BR1715,Tables!$D$14:$I$24,3,FALSE)</f>
        <v>0</v>
      </c>
      <c r="AV1715" s="12">
        <f>VLOOKUP($BR1715,Tables!$D$14:$I$24,4,FALSE)*W1715</f>
        <v>0</v>
      </c>
      <c r="AW1715" s="12">
        <f>VLOOKUP($BR1715,Tables!$D$14:$I$24,5,FALSE)*W1715</f>
        <v>0</v>
      </c>
      <c r="AX1715">
        <f>IF(ISERROR(VLOOKUP(V1715,Tables!$A$2:$B$27,2,FALSE))=TRUE,0,VLOOKUP(V1715,Tables!$A$2:$B$27,2,FALSE))*VLOOKUP(BR1715,Tables!$D$14:$J$24,7,FALSE)</f>
        <v>0</v>
      </c>
      <c r="AY1715">
        <f>IF(ISERROR(VLOOKUP(BS1715,Tables!$A$2:$B$31,2,FALSE))=TRUE,0,VLOOKUP(BS1715,Tables!$A$2:$B$31,2,FALSE))</f>
        <v>0</v>
      </c>
      <c r="AZ1715" s="12">
        <f>VLOOKUP($BR1715,Tables!$D$14:$K$24,8,FALSE)</f>
        <v>0</v>
      </c>
      <c r="BA1715" s="12">
        <f>IF(OR(BR1715="T150",BR1715="HYBT150"),W1715*Tables!$L$23,0)</f>
        <v>0</v>
      </c>
      <c r="BB1715" s="12">
        <f>IF(OR(BR1715="T200",BR1715="HYBT200"),W1715*Tables!$E$24,0)</f>
        <v>0</v>
      </c>
      <c r="BC1715" s="14">
        <f t="shared" si="354"/>
        <v>0</v>
      </c>
      <c r="BD1715" s="55" t="str">
        <f t="shared" si="366"/>
        <v/>
      </c>
      <c r="BE1715" s="55" t="str">
        <f t="shared" si="366"/>
        <v/>
      </c>
      <c r="BF1715" s="55" t="str">
        <f t="shared" si="366"/>
        <v/>
      </c>
      <c r="BG1715" s="55" t="str">
        <f t="shared" si="366"/>
        <v/>
      </c>
      <c r="BH1715" s="55" t="str">
        <f t="shared" si="366"/>
        <v/>
      </c>
      <c r="BI1715" s="55" t="str">
        <f t="shared" si="366"/>
        <v/>
      </c>
      <c r="BJ1715" s="55" t="str">
        <f t="shared" si="366"/>
        <v/>
      </c>
      <c r="BK1715" s="55" t="str">
        <f t="shared" si="366"/>
        <v/>
      </c>
      <c r="BL1715" s="55" t="str">
        <f t="shared" si="366"/>
        <v/>
      </c>
      <c r="BM1715" s="55" t="str">
        <f t="shared" si="366"/>
        <v/>
      </c>
      <c r="BN1715" s="55" t="str">
        <f t="shared" si="366"/>
        <v/>
      </c>
      <c r="BO1715" s="55" t="str">
        <f t="shared" si="366"/>
        <v/>
      </c>
      <c r="BP1715" s="55" t="str">
        <f t="shared" si="366"/>
        <v/>
      </c>
      <c r="BQ1715" s="55" t="str">
        <f t="shared" si="366"/>
        <v/>
      </c>
      <c r="BR1715" s="1" t="str">
        <f t="shared" si="355"/>
        <v>Base</v>
      </c>
      <c r="BS1715" s="1" t="str">
        <f t="shared" si="356"/>
        <v/>
      </c>
      <c r="BT1715" s="3">
        <f t="shared" si="357"/>
        <v>1</v>
      </c>
      <c r="BU1715" s="11">
        <f t="shared" si="358"/>
        <v>-0.94</v>
      </c>
      <c r="BV1715" s="11">
        <f t="shared" si="359"/>
        <v>-0.88</v>
      </c>
      <c r="BW1715" s="11">
        <f t="shared" si="360"/>
        <v>0</v>
      </c>
      <c r="BX1715" s="9">
        <f t="shared" si="361"/>
        <v>-0.94</v>
      </c>
      <c r="BY1715" s="9">
        <f t="shared" si="362"/>
        <v>-0.88</v>
      </c>
      <c r="BZ1715" s="9">
        <f t="shared" si="363"/>
        <v>2</v>
      </c>
    </row>
    <row r="1716" spans="1:78" ht="15.5" x14ac:dyDescent="0.35">
      <c r="A1716"/>
      <c r="B1716"/>
      <c r="C1716"/>
      <c r="D1716"/>
      <c r="E1716"/>
      <c r="F1716"/>
      <c r="G1716"/>
      <c r="H1716"/>
      <c r="I1716"/>
      <c r="J1716"/>
      <c r="K1716"/>
      <c r="L1716"/>
      <c r="M1716"/>
      <c r="N1716"/>
      <c r="O1716"/>
      <c r="P1716"/>
      <c r="Q1716"/>
      <c r="R1716"/>
      <c r="S1716"/>
      <c r="T1716"/>
      <c r="U1716"/>
      <c r="V1716"/>
      <c r="W1716"/>
      <c r="X1716"/>
      <c r="Y1716"/>
      <c r="Z1716"/>
      <c r="AA1716"/>
      <c r="AB1716"/>
      <c r="AC1716"/>
      <c r="AD1716"/>
      <c r="AE1716"/>
      <c r="AF1716"/>
      <c r="AG1716"/>
      <c r="AH1716"/>
      <c r="AI1716"/>
      <c r="AJ1716"/>
      <c r="AK1716"/>
      <c r="AL1716"/>
      <c r="AM1716"/>
      <c r="AN1716"/>
      <c r="AO1716"/>
      <c r="AP1716"/>
      <c r="AQ1716"/>
      <c r="AR1716"/>
      <c r="AS1716"/>
      <c r="AT1716" s="12">
        <f>VLOOKUP($BR1716,Tables!$D$14:$I$27,2,FALSE)*W1716</f>
        <v>0</v>
      </c>
      <c r="AU1716" s="12">
        <f>VLOOKUP($BR1716,Tables!$D$14:$I$24,3,FALSE)</f>
        <v>0</v>
      </c>
      <c r="AV1716" s="12">
        <f>VLOOKUP($BR1716,Tables!$D$14:$I$24,4,FALSE)*W1716</f>
        <v>0</v>
      </c>
      <c r="AW1716" s="12">
        <f>VLOOKUP($BR1716,Tables!$D$14:$I$24,5,FALSE)*W1716</f>
        <v>0</v>
      </c>
      <c r="AX1716">
        <f>IF(ISERROR(VLOOKUP(V1716,Tables!$A$2:$B$27,2,FALSE))=TRUE,0,VLOOKUP(V1716,Tables!$A$2:$B$27,2,FALSE))*VLOOKUP(BR1716,Tables!$D$14:$J$24,7,FALSE)</f>
        <v>0</v>
      </c>
      <c r="AY1716">
        <f>IF(ISERROR(VLOOKUP(BS1716,Tables!$A$2:$B$31,2,FALSE))=TRUE,0,VLOOKUP(BS1716,Tables!$A$2:$B$31,2,FALSE))</f>
        <v>0</v>
      </c>
      <c r="AZ1716" s="12">
        <f>VLOOKUP($BR1716,Tables!$D$14:$K$24,8,FALSE)</f>
        <v>0</v>
      </c>
      <c r="BA1716" s="12">
        <f>IF(OR(BR1716="T150",BR1716="HYBT150"),W1716*Tables!$L$23,0)</f>
        <v>0</v>
      </c>
      <c r="BB1716" s="12">
        <f>IF(OR(BR1716="T200",BR1716="HYBT200"),W1716*Tables!$E$24,0)</f>
        <v>0</v>
      </c>
      <c r="BC1716" s="14">
        <f t="shared" si="354"/>
        <v>0</v>
      </c>
      <c r="BD1716" s="55" t="str">
        <f t="shared" si="366"/>
        <v/>
      </c>
      <c r="BE1716" s="55" t="str">
        <f t="shared" si="366"/>
        <v/>
      </c>
      <c r="BF1716" s="55" t="str">
        <f t="shared" si="366"/>
        <v/>
      </c>
      <c r="BG1716" s="55" t="str">
        <f t="shared" si="366"/>
        <v/>
      </c>
      <c r="BH1716" s="55" t="str">
        <f t="shared" si="366"/>
        <v/>
      </c>
      <c r="BI1716" s="55" t="str">
        <f t="shared" si="366"/>
        <v/>
      </c>
      <c r="BJ1716" s="55" t="str">
        <f t="shared" si="366"/>
        <v/>
      </c>
      <c r="BK1716" s="55" t="str">
        <f t="shared" si="366"/>
        <v/>
      </c>
      <c r="BL1716" s="55" t="str">
        <f t="shared" si="366"/>
        <v/>
      </c>
      <c r="BM1716" s="55" t="str">
        <f t="shared" si="366"/>
        <v/>
      </c>
      <c r="BN1716" s="55" t="str">
        <f t="shared" si="366"/>
        <v/>
      </c>
      <c r="BO1716" s="55" t="str">
        <f t="shared" si="366"/>
        <v/>
      </c>
      <c r="BP1716" s="55" t="str">
        <f t="shared" si="366"/>
        <v/>
      </c>
      <c r="BQ1716" s="55" t="str">
        <f t="shared" si="366"/>
        <v/>
      </c>
      <c r="BR1716" s="1" t="str">
        <f t="shared" si="355"/>
        <v>Base</v>
      </c>
      <c r="BS1716" s="1" t="str">
        <f t="shared" si="356"/>
        <v/>
      </c>
      <c r="BT1716" s="3">
        <f t="shared" si="357"/>
        <v>1</v>
      </c>
      <c r="BU1716" s="11">
        <f t="shared" si="358"/>
        <v>-0.94</v>
      </c>
      <c r="BV1716" s="11">
        <f t="shared" si="359"/>
        <v>-0.88</v>
      </c>
      <c r="BW1716" s="11">
        <f t="shared" si="360"/>
        <v>0</v>
      </c>
      <c r="BX1716" s="9">
        <f t="shared" si="361"/>
        <v>-0.94</v>
      </c>
      <c r="BY1716" s="9">
        <f t="shared" si="362"/>
        <v>-0.88</v>
      </c>
      <c r="BZ1716" s="9">
        <f t="shared" si="363"/>
        <v>2</v>
      </c>
    </row>
    <row r="1717" spans="1:78" ht="15.5" x14ac:dyDescent="0.35">
      <c r="A1717"/>
      <c r="B1717"/>
      <c r="C1717"/>
      <c r="D1717"/>
      <c r="E1717"/>
      <c r="F1717"/>
      <c r="G1717"/>
      <c r="H1717"/>
      <c r="I1717"/>
      <c r="J1717"/>
      <c r="K1717"/>
      <c r="L1717"/>
      <c r="M1717"/>
      <c r="N1717"/>
      <c r="O1717"/>
      <c r="P1717"/>
      <c r="Q1717"/>
      <c r="R1717"/>
      <c r="S1717"/>
      <c r="T1717"/>
      <c r="U1717"/>
      <c r="V1717"/>
      <c r="W1717"/>
      <c r="X1717"/>
      <c r="Y1717"/>
      <c r="Z1717"/>
      <c r="AA1717"/>
      <c r="AB1717"/>
      <c r="AC1717"/>
      <c r="AD1717"/>
      <c r="AE1717"/>
      <c r="AF1717"/>
      <c r="AG1717"/>
      <c r="AH1717"/>
      <c r="AI1717"/>
      <c r="AJ1717"/>
      <c r="AK1717"/>
      <c r="AL1717"/>
      <c r="AM1717"/>
      <c r="AN1717"/>
      <c r="AO1717"/>
      <c r="AP1717"/>
      <c r="AQ1717"/>
      <c r="AR1717"/>
      <c r="AS1717"/>
      <c r="AT1717" s="12">
        <f>VLOOKUP($BR1717,Tables!$D$14:$I$27,2,FALSE)*W1717</f>
        <v>0</v>
      </c>
      <c r="AU1717" s="12">
        <f>VLOOKUP($BR1717,Tables!$D$14:$I$24,3,FALSE)</f>
        <v>0</v>
      </c>
      <c r="AV1717" s="12">
        <f>VLOOKUP($BR1717,Tables!$D$14:$I$24,4,FALSE)*W1717</f>
        <v>0</v>
      </c>
      <c r="AW1717" s="12">
        <f>VLOOKUP($BR1717,Tables!$D$14:$I$24,5,FALSE)*W1717</f>
        <v>0</v>
      </c>
      <c r="AX1717">
        <f>IF(ISERROR(VLOOKUP(V1717,Tables!$A$2:$B$27,2,FALSE))=TRUE,0,VLOOKUP(V1717,Tables!$A$2:$B$27,2,FALSE))*VLOOKUP(BR1717,Tables!$D$14:$J$24,7,FALSE)</f>
        <v>0</v>
      </c>
      <c r="AY1717">
        <f>IF(ISERROR(VLOOKUP(BS1717,Tables!$A$2:$B$31,2,FALSE))=TRUE,0,VLOOKUP(BS1717,Tables!$A$2:$B$31,2,FALSE))</f>
        <v>0</v>
      </c>
      <c r="AZ1717" s="12">
        <f>VLOOKUP($BR1717,Tables!$D$14:$K$24,8,FALSE)</f>
        <v>0</v>
      </c>
      <c r="BA1717" s="12">
        <f>IF(OR(BR1717="T150",BR1717="HYBT150"),W1717*Tables!$L$23,0)</f>
        <v>0</v>
      </c>
      <c r="BB1717" s="12">
        <f>IF(OR(BR1717="T200",BR1717="HYBT200"),W1717*Tables!$E$24,0)</f>
        <v>0</v>
      </c>
      <c r="BC1717" s="14">
        <f t="shared" si="354"/>
        <v>0</v>
      </c>
      <c r="BD1717" s="55" t="str">
        <f t="shared" si="366"/>
        <v/>
      </c>
      <c r="BE1717" s="55" t="str">
        <f t="shared" si="366"/>
        <v/>
      </c>
      <c r="BF1717" s="55" t="str">
        <f t="shared" si="366"/>
        <v/>
      </c>
      <c r="BG1717" s="55" t="str">
        <f t="shared" si="366"/>
        <v/>
      </c>
      <c r="BH1717" s="55" t="str">
        <f t="shared" si="366"/>
        <v/>
      </c>
      <c r="BI1717" s="55" t="str">
        <f t="shared" si="366"/>
        <v/>
      </c>
      <c r="BJ1717" s="55" t="str">
        <f t="shared" si="366"/>
        <v/>
      </c>
      <c r="BK1717" s="55" t="str">
        <f t="shared" si="366"/>
        <v/>
      </c>
      <c r="BL1717" s="55" t="str">
        <f t="shared" si="366"/>
        <v/>
      </c>
      <c r="BM1717" s="55" t="str">
        <f t="shared" si="366"/>
        <v/>
      </c>
      <c r="BN1717" s="55" t="str">
        <f t="shared" si="366"/>
        <v/>
      </c>
      <c r="BO1717" s="55" t="str">
        <f t="shared" si="366"/>
        <v/>
      </c>
      <c r="BP1717" s="55" t="str">
        <f t="shared" si="366"/>
        <v/>
      </c>
      <c r="BQ1717" s="55" t="str">
        <f t="shared" si="366"/>
        <v/>
      </c>
      <c r="BR1717" s="1" t="str">
        <f t="shared" si="355"/>
        <v>Base</v>
      </c>
      <c r="BS1717" s="1" t="str">
        <f t="shared" si="356"/>
        <v/>
      </c>
      <c r="BT1717" s="3">
        <f t="shared" si="357"/>
        <v>1</v>
      </c>
      <c r="BU1717" s="11">
        <f t="shared" si="358"/>
        <v>-0.94</v>
      </c>
      <c r="BV1717" s="11">
        <f t="shared" si="359"/>
        <v>-0.88</v>
      </c>
      <c r="BW1717" s="11">
        <f t="shared" si="360"/>
        <v>0</v>
      </c>
      <c r="BX1717" s="9">
        <f t="shared" si="361"/>
        <v>-0.94</v>
      </c>
      <c r="BY1717" s="9">
        <f t="shared" si="362"/>
        <v>-0.88</v>
      </c>
      <c r="BZ1717" s="9">
        <f t="shared" si="363"/>
        <v>2</v>
      </c>
    </row>
    <row r="1718" spans="1:78" ht="15.5" x14ac:dyDescent="0.35">
      <c r="A1718"/>
      <c r="B1718"/>
      <c r="C1718"/>
      <c r="D1718"/>
      <c r="E1718"/>
      <c r="F1718"/>
      <c r="G1718"/>
      <c r="H1718"/>
      <c r="I1718"/>
      <c r="J1718"/>
      <c r="K1718"/>
      <c r="L1718"/>
      <c r="M1718"/>
      <c r="N1718"/>
      <c r="O1718"/>
      <c r="P1718"/>
      <c r="Q1718"/>
      <c r="R1718"/>
      <c r="S1718"/>
      <c r="T1718"/>
      <c r="U1718"/>
      <c r="V1718"/>
      <c r="W1718"/>
      <c r="X1718"/>
      <c r="Y1718"/>
      <c r="Z1718"/>
      <c r="AA1718"/>
      <c r="AB1718"/>
      <c r="AC1718"/>
      <c r="AD1718"/>
      <c r="AE1718"/>
      <c r="AF1718"/>
      <c r="AG1718"/>
      <c r="AH1718"/>
      <c r="AI1718"/>
      <c r="AJ1718"/>
      <c r="AK1718"/>
      <c r="AL1718"/>
      <c r="AM1718"/>
      <c r="AN1718"/>
      <c r="AO1718"/>
      <c r="AP1718"/>
      <c r="AQ1718"/>
      <c r="AR1718"/>
      <c r="AS1718"/>
      <c r="AT1718" s="12">
        <f>VLOOKUP($BR1718,Tables!$D$14:$I$27,2,FALSE)*W1718</f>
        <v>0</v>
      </c>
      <c r="AU1718" s="12">
        <f>VLOOKUP($BR1718,Tables!$D$14:$I$24,3,FALSE)</f>
        <v>0</v>
      </c>
      <c r="AV1718" s="12">
        <f>VLOOKUP($BR1718,Tables!$D$14:$I$24,4,FALSE)*W1718</f>
        <v>0</v>
      </c>
      <c r="AW1718" s="12">
        <f>VLOOKUP($BR1718,Tables!$D$14:$I$24,5,FALSE)*W1718</f>
        <v>0</v>
      </c>
      <c r="AX1718">
        <f>IF(ISERROR(VLOOKUP(V1718,Tables!$A$2:$B$27,2,FALSE))=TRUE,0,VLOOKUP(V1718,Tables!$A$2:$B$27,2,FALSE))*VLOOKUP(BR1718,Tables!$D$14:$J$24,7,FALSE)</f>
        <v>0</v>
      </c>
      <c r="AY1718">
        <f>IF(ISERROR(VLOOKUP(BS1718,Tables!$A$2:$B$31,2,FALSE))=TRUE,0,VLOOKUP(BS1718,Tables!$A$2:$B$31,2,FALSE))</f>
        <v>0</v>
      </c>
      <c r="AZ1718" s="12">
        <f>VLOOKUP($BR1718,Tables!$D$14:$K$24,8,FALSE)</f>
        <v>0</v>
      </c>
      <c r="BA1718" s="12">
        <f>IF(OR(BR1718="T150",BR1718="HYBT150"),W1718*Tables!$L$23,0)</f>
        <v>0</v>
      </c>
      <c r="BB1718" s="12">
        <f>IF(OR(BR1718="T200",BR1718="HYBT200"),W1718*Tables!$E$24,0)</f>
        <v>0</v>
      </c>
      <c r="BC1718" s="14">
        <f t="shared" si="354"/>
        <v>0</v>
      </c>
      <c r="BD1718" s="55" t="str">
        <f t="shared" si="366"/>
        <v/>
      </c>
      <c r="BE1718" s="55" t="str">
        <f t="shared" si="366"/>
        <v/>
      </c>
      <c r="BF1718" s="55" t="str">
        <f t="shared" si="366"/>
        <v/>
      </c>
      <c r="BG1718" s="55" t="str">
        <f t="shared" si="366"/>
        <v/>
      </c>
      <c r="BH1718" s="55" t="str">
        <f t="shared" si="366"/>
        <v/>
      </c>
      <c r="BI1718" s="55" t="str">
        <f t="shared" si="366"/>
        <v/>
      </c>
      <c r="BJ1718" s="55" t="str">
        <f t="shared" si="366"/>
        <v/>
      </c>
      <c r="BK1718" s="55" t="str">
        <f t="shared" si="366"/>
        <v/>
      </c>
      <c r="BL1718" s="55" t="str">
        <f t="shared" si="366"/>
        <v/>
      </c>
      <c r="BM1718" s="55" t="str">
        <f t="shared" si="366"/>
        <v/>
      </c>
      <c r="BN1718" s="55" t="str">
        <f t="shared" si="366"/>
        <v/>
      </c>
      <c r="BO1718" s="55" t="str">
        <f t="shared" si="366"/>
        <v/>
      </c>
      <c r="BP1718" s="55" t="str">
        <f t="shared" si="366"/>
        <v/>
      </c>
      <c r="BQ1718" s="55" t="str">
        <f t="shared" si="366"/>
        <v/>
      </c>
      <c r="BR1718" s="1" t="str">
        <f t="shared" si="355"/>
        <v>Base</v>
      </c>
      <c r="BS1718" s="1" t="str">
        <f t="shared" si="356"/>
        <v/>
      </c>
      <c r="BT1718" s="3">
        <f t="shared" si="357"/>
        <v>1</v>
      </c>
      <c r="BU1718" s="11">
        <f t="shared" si="358"/>
        <v>-0.94</v>
      </c>
      <c r="BV1718" s="11">
        <f t="shared" si="359"/>
        <v>-0.88</v>
      </c>
      <c r="BW1718" s="11">
        <f t="shared" si="360"/>
        <v>0</v>
      </c>
      <c r="BX1718" s="9">
        <f t="shared" si="361"/>
        <v>-0.94</v>
      </c>
      <c r="BY1718" s="9">
        <f t="shared" si="362"/>
        <v>-0.88</v>
      </c>
      <c r="BZ1718" s="9">
        <f t="shared" si="363"/>
        <v>2</v>
      </c>
    </row>
    <row r="1719" spans="1:78" ht="15.5" x14ac:dyDescent="0.35">
      <c r="A1719"/>
      <c r="B1719"/>
      <c r="C1719"/>
      <c r="D1719"/>
      <c r="E1719"/>
      <c r="F1719"/>
      <c r="G1719"/>
      <c r="H1719"/>
      <c r="I1719"/>
      <c r="J1719"/>
      <c r="K1719"/>
      <c r="L1719"/>
      <c r="M1719"/>
      <c r="N1719"/>
      <c r="O1719"/>
      <c r="P1719"/>
      <c r="Q1719"/>
      <c r="R1719"/>
      <c r="S1719"/>
      <c r="T1719"/>
      <c r="U1719"/>
      <c r="V1719"/>
      <c r="W1719"/>
      <c r="X1719"/>
      <c r="Y1719"/>
      <c r="Z1719"/>
      <c r="AA1719"/>
      <c r="AB1719"/>
      <c r="AC1719"/>
      <c r="AD1719"/>
      <c r="AE1719"/>
      <c r="AF1719"/>
      <c r="AG1719"/>
      <c r="AH1719"/>
      <c r="AI1719"/>
      <c r="AJ1719"/>
      <c r="AK1719"/>
      <c r="AL1719"/>
      <c r="AM1719"/>
      <c r="AN1719"/>
      <c r="AO1719"/>
      <c r="AP1719"/>
      <c r="AQ1719"/>
      <c r="AR1719"/>
      <c r="AS1719"/>
      <c r="AT1719" s="12">
        <f>VLOOKUP($BR1719,Tables!$D$14:$I$27,2,FALSE)*W1719</f>
        <v>0</v>
      </c>
      <c r="AU1719" s="12">
        <f>VLOOKUP($BR1719,Tables!$D$14:$I$24,3,FALSE)</f>
        <v>0</v>
      </c>
      <c r="AV1719" s="12">
        <f>VLOOKUP($BR1719,Tables!$D$14:$I$24,4,FALSE)*W1719</f>
        <v>0</v>
      </c>
      <c r="AW1719" s="12">
        <f>VLOOKUP($BR1719,Tables!$D$14:$I$24,5,FALSE)*W1719</f>
        <v>0</v>
      </c>
      <c r="AX1719">
        <f>IF(ISERROR(VLOOKUP(V1719,Tables!$A$2:$B$27,2,FALSE))=TRUE,0,VLOOKUP(V1719,Tables!$A$2:$B$27,2,FALSE))*VLOOKUP(BR1719,Tables!$D$14:$J$24,7,FALSE)</f>
        <v>0</v>
      </c>
      <c r="AY1719">
        <f>IF(ISERROR(VLOOKUP(BS1719,Tables!$A$2:$B$31,2,FALSE))=TRUE,0,VLOOKUP(BS1719,Tables!$A$2:$B$31,2,FALSE))</f>
        <v>0</v>
      </c>
      <c r="AZ1719" s="12">
        <f>VLOOKUP($BR1719,Tables!$D$14:$K$24,8,FALSE)</f>
        <v>0</v>
      </c>
      <c r="BA1719" s="12">
        <f>IF(OR(BR1719="T150",BR1719="HYBT150"),W1719*Tables!$L$23,0)</f>
        <v>0</v>
      </c>
      <c r="BB1719" s="12">
        <f>IF(OR(BR1719="T200",BR1719="HYBT200"),W1719*Tables!$E$24,0)</f>
        <v>0</v>
      </c>
      <c r="BC1719" s="14">
        <f t="shared" si="354"/>
        <v>0</v>
      </c>
      <c r="BD1719" s="55" t="str">
        <f t="shared" si="366"/>
        <v/>
      </c>
      <c r="BE1719" s="55" t="str">
        <f t="shared" si="366"/>
        <v/>
      </c>
      <c r="BF1719" s="55" t="str">
        <f t="shared" si="366"/>
        <v/>
      </c>
      <c r="BG1719" s="55" t="str">
        <f t="shared" si="366"/>
        <v/>
      </c>
      <c r="BH1719" s="55" t="str">
        <f t="shared" si="366"/>
        <v/>
      </c>
      <c r="BI1719" s="55" t="str">
        <f t="shared" si="366"/>
        <v/>
      </c>
      <c r="BJ1719" s="55" t="str">
        <f t="shared" si="366"/>
        <v/>
      </c>
      <c r="BK1719" s="55" t="str">
        <f t="shared" si="366"/>
        <v/>
      </c>
      <c r="BL1719" s="55" t="str">
        <f t="shared" si="366"/>
        <v/>
      </c>
      <c r="BM1719" s="55" t="str">
        <f t="shared" si="366"/>
        <v/>
      </c>
      <c r="BN1719" s="55" t="str">
        <f t="shared" si="366"/>
        <v/>
      </c>
      <c r="BO1719" s="55" t="str">
        <f t="shared" si="366"/>
        <v/>
      </c>
      <c r="BP1719" s="55" t="str">
        <f t="shared" si="366"/>
        <v/>
      </c>
      <c r="BQ1719" s="55" t="str">
        <f t="shared" si="366"/>
        <v/>
      </c>
      <c r="BR1719" s="1" t="str">
        <f t="shared" si="355"/>
        <v>Base</v>
      </c>
      <c r="BS1719" s="1" t="str">
        <f t="shared" si="356"/>
        <v/>
      </c>
      <c r="BT1719" s="3">
        <f t="shared" si="357"/>
        <v>1</v>
      </c>
      <c r="BU1719" s="11">
        <f t="shared" si="358"/>
        <v>-0.94</v>
      </c>
      <c r="BV1719" s="11">
        <f t="shared" si="359"/>
        <v>-0.88</v>
      </c>
      <c r="BW1719" s="11">
        <f t="shared" si="360"/>
        <v>0</v>
      </c>
      <c r="BX1719" s="9">
        <f t="shared" si="361"/>
        <v>-0.94</v>
      </c>
      <c r="BY1719" s="9">
        <f t="shared" si="362"/>
        <v>-0.88</v>
      </c>
      <c r="BZ1719" s="9">
        <f t="shared" si="363"/>
        <v>2</v>
      </c>
    </row>
    <row r="1720" spans="1:78" ht="15.5" x14ac:dyDescent="0.35">
      <c r="A1720"/>
      <c r="B1720"/>
      <c r="C1720"/>
      <c r="D1720"/>
      <c r="E1720"/>
      <c r="F1720"/>
      <c r="G1720"/>
      <c r="H1720"/>
      <c r="I1720"/>
      <c r="J1720"/>
      <c r="K1720"/>
      <c r="L1720"/>
      <c r="M1720"/>
      <c r="N1720"/>
      <c r="O1720"/>
      <c r="P1720"/>
      <c r="Q1720"/>
      <c r="R1720"/>
      <c r="S1720"/>
      <c r="T1720"/>
      <c r="U1720"/>
      <c r="V1720"/>
      <c r="W1720"/>
      <c r="X1720"/>
      <c r="Y1720"/>
      <c r="Z1720"/>
      <c r="AA1720"/>
      <c r="AB1720"/>
      <c r="AC1720"/>
      <c r="AD1720"/>
      <c r="AE1720"/>
      <c r="AF1720"/>
      <c r="AG1720"/>
      <c r="AH1720"/>
      <c r="AI1720"/>
      <c r="AJ1720"/>
      <c r="AK1720"/>
      <c r="AL1720"/>
      <c r="AM1720"/>
      <c r="AN1720"/>
      <c r="AO1720"/>
      <c r="AP1720"/>
      <c r="AQ1720"/>
      <c r="AR1720"/>
      <c r="AS1720"/>
      <c r="AT1720" s="12">
        <f>VLOOKUP($BR1720,Tables!$D$14:$I$27,2,FALSE)*W1720</f>
        <v>0</v>
      </c>
      <c r="AU1720" s="12">
        <f>VLOOKUP($BR1720,Tables!$D$14:$I$24,3,FALSE)</f>
        <v>0</v>
      </c>
      <c r="AV1720" s="12">
        <f>VLOOKUP($BR1720,Tables!$D$14:$I$24,4,FALSE)*W1720</f>
        <v>0</v>
      </c>
      <c r="AW1720" s="12">
        <f>VLOOKUP($BR1720,Tables!$D$14:$I$24,5,FALSE)*W1720</f>
        <v>0</v>
      </c>
      <c r="AX1720">
        <f>IF(ISERROR(VLOOKUP(V1720,Tables!$A$2:$B$27,2,FALSE))=TRUE,0,VLOOKUP(V1720,Tables!$A$2:$B$27,2,FALSE))*VLOOKUP(BR1720,Tables!$D$14:$J$24,7,FALSE)</f>
        <v>0</v>
      </c>
      <c r="AY1720">
        <f>IF(ISERROR(VLOOKUP(BS1720,Tables!$A$2:$B$31,2,FALSE))=TRUE,0,VLOOKUP(BS1720,Tables!$A$2:$B$31,2,FALSE))</f>
        <v>0</v>
      </c>
      <c r="AZ1720" s="12">
        <f>VLOOKUP($BR1720,Tables!$D$14:$K$24,8,FALSE)</f>
        <v>0</v>
      </c>
      <c r="BA1720" s="12">
        <f>IF(OR(BR1720="T150",BR1720="HYBT150"),W1720*Tables!$L$23,0)</f>
        <v>0</v>
      </c>
      <c r="BB1720" s="12">
        <f>IF(OR(BR1720="T200",BR1720="HYBT200"),W1720*Tables!$E$24,0)</f>
        <v>0</v>
      </c>
      <c r="BC1720" s="14">
        <f t="shared" si="354"/>
        <v>0</v>
      </c>
      <c r="BD1720" s="55" t="str">
        <f t="shared" si="366"/>
        <v/>
      </c>
      <c r="BE1720" s="55" t="str">
        <f t="shared" si="366"/>
        <v/>
      </c>
      <c r="BF1720" s="55" t="str">
        <f t="shared" si="366"/>
        <v/>
      </c>
      <c r="BG1720" s="55" t="str">
        <f t="shared" si="366"/>
        <v/>
      </c>
      <c r="BH1720" s="55" t="str">
        <f t="shared" si="366"/>
        <v/>
      </c>
      <c r="BI1720" s="55" t="str">
        <f t="shared" si="366"/>
        <v/>
      </c>
      <c r="BJ1720" s="55" t="str">
        <f t="shared" si="366"/>
        <v/>
      </c>
      <c r="BK1720" s="55" t="str">
        <f t="shared" si="366"/>
        <v/>
      </c>
      <c r="BL1720" s="55" t="str">
        <f t="shared" si="366"/>
        <v/>
      </c>
      <c r="BM1720" s="55" t="str">
        <f t="shared" si="366"/>
        <v/>
      </c>
      <c r="BN1720" s="55" t="str">
        <f t="shared" si="366"/>
        <v/>
      </c>
      <c r="BO1720" s="55" t="str">
        <f t="shared" si="366"/>
        <v/>
      </c>
      <c r="BP1720" s="55" t="str">
        <f t="shared" si="366"/>
        <v/>
      </c>
      <c r="BQ1720" s="55" t="str">
        <f t="shared" si="366"/>
        <v/>
      </c>
      <c r="BR1720" s="1" t="str">
        <f t="shared" si="355"/>
        <v>Base</v>
      </c>
      <c r="BS1720" s="1" t="str">
        <f t="shared" si="356"/>
        <v/>
      </c>
      <c r="BT1720" s="3">
        <f t="shared" si="357"/>
        <v>1</v>
      </c>
      <c r="BU1720" s="11">
        <f t="shared" si="358"/>
        <v>-0.94</v>
      </c>
      <c r="BV1720" s="11">
        <f t="shared" si="359"/>
        <v>-0.88</v>
      </c>
      <c r="BW1720" s="11">
        <f t="shared" si="360"/>
        <v>0</v>
      </c>
      <c r="BX1720" s="9">
        <f t="shared" si="361"/>
        <v>-0.94</v>
      </c>
      <c r="BY1720" s="9">
        <f t="shared" si="362"/>
        <v>-0.88</v>
      </c>
      <c r="BZ1720" s="9">
        <f t="shared" si="363"/>
        <v>2</v>
      </c>
    </row>
    <row r="1721" spans="1:78" ht="15.5" x14ac:dyDescent="0.35">
      <c r="A1721"/>
      <c r="B1721"/>
      <c r="C1721"/>
      <c r="D1721"/>
      <c r="E1721"/>
      <c r="F1721"/>
      <c r="G1721"/>
      <c r="H1721"/>
      <c r="I1721"/>
      <c r="J1721"/>
      <c r="K1721"/>
      <c r="L1721"/>
      <c r="M1721"/>
      <c r="N1721"/>
      <c r="O1721"/>
      <c r="P1721"/>
      <c r="Q1721"/>
      <c r="R1721"/>
      <c r="S1721"/>
      <c r="T1721"/>
      <c r="U1721"/>
      <c r="V1721"/>
      <c r="W1721"/>
      <c r="X1721"/>
      <c r="Y1721"/>
      <c r="Z1721"/>
      <c r="AA1721"/>
      <c r="AB1721"/>
      <c r="AC1721"/>
      <c r="AD1721"/>
      <c r="AE1721"/>
      <c r="AF1721"/>
      <c r="AG1721"/>
      <c r="AH1721"/>
      <c r="AI1721"/>
      <c r="AJ1721"/>
      <c r="AK1721"/>
      <c r="AL1721"/>
      <c r="AM1721"/>
      <c r="AN1721"/>
      <c r="AO1721"/>
      <c r="AP1721"/>
      <c r="AQ1721"/>
      <c r="AR1721"/>
      <c r="AS1721"/>
      <c r="AT1721" s="12">
        <f>VLOOKUP($BR1721,Tables!$D$14:$I$27,2,FALSE)*W1721</f>
        <v>0</v>
      </c>
      <c r="AU1721" s="12">
        <f>VLOOKUP($BR1721,Tables!$D$14:$I$24,3,FALSE)</f>
        <v>0</v>
      </c>
      <c r="AV1721" s="12">
        <f>VLOOKUP($BR1721,Tables!$D$14:$I$24,4,FALSE)*W1721</f>
        <v>0</v>
      </c>
      <c r="AW1721" s="12">
        <f>VLOOKUP($BR1721,Tables!$D$14:$I$24,5,FALSE)*W1721</f>
        <v>0</v>
      </c>
      <c r="AX1721">
        <f>IF(ISERROR(VLOOKUP(V1721,Tables!$A$2:$B$27,2,FALSE))=TRUE,0,VLOOKUP(V1721,Tables!$A$2:$B$27,2,FALSE))*VLOOKUP(BR1721,Tables!$D$14:$J$24,7,FALSE)</f>
        <v>0</v>
      </c>
      <c r="AY1721">
        <f>IF(ISERROR(VLOOKUP(BS1721,Tables!$A$2:$B$31,2,FALSE))=TRUE,0,VLOOKUP(BS1721,Tables!$A$2:$B$31,2,FALSE))</f>
        <v>0</v>
      </c>
      <c r="AZ1721" s="12">
        <f>VLOOKUP($BR1721,Tables!$D$14:$K$24,8,FALSE)</f>
        <v>0</v>
      </c>
      <c r="BA1721" s="12">
        <f>IF(OR(BR1721="T150",BR1721="HYBT150"),W1721*Tables!$L$23,0)</f>
        <v>0</v>
      </c>
      <c r="BB1721" s="12">
        <f>IF(OR(BR1721="T200",BR1721="HYBT200"),W1721*Tables!$E$24,0)</f>
        <v>0</v>
      </c>
      <c r="BC1721" s="14">
        <f t="shared" ref="BC1721:BC1784" si="367">SUM(AT1721:BB1721)</f>
        <v>0</v>
      </c>
      <c r="BD1721" s="55" t="str">
        <f t="shared" si="366"/>
        <v/>
      </c>
      <c r="BE1721" s="55" t="str">
        <f t="shared" si="366"/>
        <v/>
      </c>
      <c r="BF1721" s="55" t="str">
        <f t="shared" si="366"/>
        <v/>
      </c>
      <c r="BG1721" s="55" t="str">
        <f t="shared" si="366"/>
        <v/>
      </c>
      <c r="BH1721" s="55" t="str">
        <f t="shared" si="366"/>
        <v/>
      </c>
      <c r="BI1721" s="55" t="str">
        <f t="shared" si="366"/>
        <v/>
      </c>
      <c r="BJ1721" s="55" t="str">
        <f t="shared" si="366"/>
        <v/>
      </c>
      <c r="BK1721" s="55" t="str">
        <f t="shared" si="366"/>
        <v/>
      </c>
      <c r="BL1721" s="55" t="str">
        <f t="shared" si="366"/>
        <v/>
      </c>
      <c r="BM1721" s="55" t="str">
        <f t="shared" si="366"/>
        <v/>
      </c>
      <c r="BN1721" s="55" t="str">
        <f t="shared" si="366"/>
        <v/>
      </c>
      <c r="BO1721" s="55" t="str">
        <f t="shared" si="366"/>
        <v/>
      </c>
      <c r="BP1721" s="55" t="str">
        <f t="shared" si="366"/>
        <v/>
      </c>
      <c r="BQ1721" s="55" t="str">
        <f t="shared" si="366"/>
        <v/>
      </c>
      <c r="BR1721" s="1" t="str">
        <f t="shared" ref="BR1721:BR1784" si="368">IF(BD1721&amp;BE1721&amp;BF1721&amp;BG1721&amp;BH1721&amp;BI1721&amp;BJ1721&amp;BK1721&amp;BP1721&amp;BQ1721="","Base",BD1721&amp;BE1721&amp;BF1721&amp;BG1721&amp;BH1721&amp;BI1721&amp;BJ1721&amp;BK1721&amp;BP1721&amp;BQ1721)</f>
        <v>Base</v>
      </c>
      <c r="BS1721" s="1" t="str">
        <f t="shared" ref="BS1721:BS1784" si="369">IF(BL1721&amp;BM1721&amp;BN1721&amp;BO1721="","",BL1721&amp;BM1721&amp;BN1721&amp;BO1721)</f>
        <v/>
      </c>
      <c r="BT1721" s="3">
        <f t="shared" ref="BT1721:BT1784" si="370">J1721-I1721+1</f>
        <v>1</v>
      </c>
      <c r="BU1721" s="11">
        <f t="shared" ref="BU1721:BU1784" si="371">BT1721*0.06-1</f>
        <v>-0.94</v>
      </c>
      <c r="BV1721" s="11">
        <f t="shared" ref="BV1721:BV1784" si="372">BT1721*0.12-1</f>
        <v>-0.88</v>
      </c>
      <c r="BW1721" s="11">
        <f t="shared" ref="BW1721:BW1784" si="373">(BT1721-1)*0.84</f>
        <v>0</v>
      </c>
      <c r="BX1721" s="9">
        <f t="shared" ref="BX1721:BX1784" si="374">BU1721+I1721</f>
        <v>-0.94</v>
      </c>
      <c r="BY1721" s="9">
        <f t="shared" ref="BY1721:BY1784" si="375">BV1721+I1721</f>
        <v>-0.88</v>
      </c>
      <c r="BZ1721" s="9">
        <f t="shared" ref="BZ1721:BZ1784" si="376">IF(WEEKDAY(BW1721+I1721)=1,BW1721+I1721+1,IF(WEEKDAY(BW1721+I1721)=7,BW1721+I1721+2,BW1721+I1721))</f>
        <v>2</v>
      </c>
    </row>
    <row r="1722" spans="1:78" ht="15.5" x14ac:dyDescent="0.35">
      <c r="A1722"/>
      <c r="B1722"/>
      <c r="C1722"/>
      <c r="D1722"/>
      <c r="E1722"/>
      <c r="F1722"/>
      <c r="G1722"/>
      <c r="H1722"/>
      <c r="I1722"/>
      <c r="J1722"/>
      <c r="K1722"/>
      <c r="L1722"/>
      <c r="M1722"/>
      <c r="N1722"/>
      <c r="O1722"/>
      <c r="P1722"/>
      <c r="Q1722"/>
      <c r="R1722"/>
      <c r="S1722"/>
      <c r="T1722"/>
      <c r="U1722"/>
      <c r="V1722"/>
      <c r="W1722"/>
      <c r="X1722"/>
      <c r="Y1722"/>
      <c r="Z1722"/>
      <c r="AA1722"/>
      <c r="AB1722"/>
      <c r="AC1722"/>
      <c r="AD1722"/>
      <c r="AE1722"/>
      <c r="AF1722"/>
      <c r="AG1722"/>
      <c r="AH1722"/>
      <c r="AI1722"/>
      <c r="AJ1722"/>
      <c r="AK1722"/>
      <c r="AL1722"/>
      <c r="AM1722"/>
      <c r="AN1722"/>
      <c r="AO1722"/>
      <c r="AP1722"/>
      <c r="AQ1722"/>
      <c r="AR1722"/>
      <c r="AS1722"/>
      <c r="AT1722" s="12">
        <f>VLOOKUP($BR1722,Tables!$D$14:$I$27,2,FALSE)*W1722</f>
        <v>0</v>
      </c>
      <c r="AU1722" s="12">
        <f>VLOOKUP($BR1722,Tables!$D$14:$I$24,3,FALSE)</f>
        <v>0</v>
      </c>
      <c r="AV1722" s="12">
        <f>VLOOKUP($BR1722,Tables!$D$14:$I$24,4,FALSE)*W1722</f>
        <v>0</v>
      </c>
      <c r="AW1722" s="12">
        <f>VLOOKUP($BR1722,Tables!$D$14:$I$24,5,FALSE)*W1722</f>
        <v>0</v>
      </c>
      <c r="AX1722">
        <f>IF(ISERROR(VLOOKUP(V1722,Tables!$A$2:$B$27,2,FALSE))=TRUE,0,VLOOKUP(V1722,Tables!$A$2:$B$27,2,FALSE))*VLOOKUP(BR1722,Tables!$D$14:$J$24,7,FALSE)</f>
        <v>0</v>
      </c>
      <c r="AY1722">
        <f>IF(ISERROR(VLOOKUP(BS1722,Tables!$A$2:$B$31,2,FALSE))=TRUE,0,VLOOKUP(BS1722,Tables!$A$2:$B$31,2,FALSE))</f>
        <v>0</v>
      </c>
      <c r="AZ1722" s="12">
        <f>VLOOKUP($BR1722,Tables!$D$14:$K$24,8,FALSE)</f>
        <v>0</v>
      </c>
      <c r="BA1722" s="12">
        <f>IF(OR(BR1722="T150",BR1722="HYBT150"),W1722*Tables!$L$23,0)</f>
        <v>0</v>
      </c>
      <c r="BB1722" s="12">
        <f>IF(OR(BR1722="T200",BR1722="HYBT200"),W1722*Tables!$E$24,0)</f>
        <v>0</v>
      </c>
      <c r="BC1722" s="14">
        <f t="shared" si="367"/>
        <v>0</v>
      </c>
      <c r="BD1722" s="55" t="str">
        <f t="shared" si="366"/>
        <v/>
      </c>
      <c r="BE1722" s="55" t="str">
        <f t="shared" si="366"/>
        <v/>
      </c>
      <c r="BF1722" s="55" t="str">
        <f t="shared" si="366"/>
        <v/>
      </c>
      <c r="BG1722" s="55" t="str">
        <f t="shared" si="366"/>
        <v/>
      </c>
      <c r="BH1722" s="55" t="str">
        <f t="shared" si="366"/>
        <v/>
      </c>
      <c r="BI1722" s="55" t="str">
        <f t="shared" si="366"/>
        <v/>
      </c>
      <c r="BJ1722" s="55" t="str">
        <f t="shared" si="366"/>
        <v/>
      </c>
      <c r="BK1722" s="55" t="str">
        <f t="shared" si="366"/>
        <v/>
      </c>
      <c r="BL1722" s="55" t="str">
        <f t="shared" si="366"/>
        <v/>
      </c>
      <c r="BM1722" s="55" t="str">
        <f t="shared" si="366"/>
        <v/>
      </c>
      <c r="BN1722" s="55" t="str">
        <f t="shared" si="366"/>
        <v/>
      </c>
      <c r="BO1722" s="55" t="str">
        <f t="shared" si="366"/>
        <v/>
      </c>
      <c r="BP1722" s="55" t="str">
        <f t="shared" si="366"/>
        <v/>
      </c>
      <c r="BQ1722" s="55" t="str">
        <f t="shared" si="366"/>
        <v/>
      </c>
      <c r="BR1722" s="1" t="str">
        <f t="shared" si="368"/>
        <v>Base</v>
      </c>
      <c r="BS1722" s="1" t="str">
        <f t="shared" si="369"/>
        <v/>
      </c>
      <c r="BT1722" s="3">
        <f t="shared" si="370"/>
        <v>1</v>
      </c>
      <c r="BU1722" s="11">
        <f t="shared" si="371"/>
        <v>-0.94</v>
      </c>
      <c r="BV1722" s="11">
        <f t="shared" si="372"/>
        <v>-0.88</v>
      </c>
      <c r="BW1722" s="11">
        <f t="shared" si="373"/>
        <v>0</v>
      </c>
      <c r="BX1722" s="9">
        <f t="shared" si="374"/>
        <v>-0.94</v>
      </c>
      <c r="BY1722" s="9">
        <f t="shared" si="375"/>
        <v>-0.88</v>
      </c>
      <c r="BZ1722" s="9">
        <f t="shared" si="376"/>
        <v>2</v>
      </c>
    </row>
    <row r="1723" spans="1:78" ht="15.5" x14ac:dyDescent="0.35">
      <c r="A1723"/>
      <c r="B1723"/>
      <c r="C1723"/>
      <c r="D1723"/>
      <c r="E1723"/>
      <c r="F1723"/>
      <c r="G1723"/>
      <c r="H1723"/>
      <c r="I1723"/>
      <c r="J1723"/>
      <c r="K1723"/>
      <c r="L1723"/>
      <c r="M1723"/>
      <c r="N1723"/>
      <c r="O1723"/>
      <c r="P1723"/>
      <c r="Q1723"/>
      <c r="R1723"/>
      <c r="S1723"/>
      <c r="T1723"/>
      <c r="U1723"/>
      <c r="V1723"/>
      <c r="W1723"/>
      <c r="X1723"/>
      <c r="Y1723"/>
      <c r="Z1723"/>
      <c r="AA1723"/>
      <c r="AB1723"/>
      <c r="AC1723"/>
      <c r="AD1723"/>
      <c r="AE1723"/>
      <c r="AF1723"/>
      <c r="AG1723"/>
      <c r="AH1723"/>
      <c r="AI1723"/>
      <c r="AJ1723"/>
      <c r="AK1723"/>
      <c r="AL1723"/>
      <c r="AM1723"/>
      <c r="AN1723"/>
      <c r="AO1723"/>
      <c r="AP1723"/>
      <c r="AQ1723"/>
      <c r="AR1723"/>
      <c r="AS1723"/>
      <c r="AT1723" s="12">
        <f>VLOOKUP($BR1723,Tables!$D$14:$I$27,2,FALSE)*W1723</f>
        <v>0</v>
      </c>
      <c r="AU1723" s="12">
        <f>VLOOKUP($BR1723,Tables!$D$14:$I$24,3,FALSE)</f>
        <v>0</v>
      </c>
      <c r="AV1723" s="12">
        <f>VLOOKUP($BR1723,Tables!$D$14:$I$24,4,FALSE)*W1723</f>
        <v>0</v>
      </c>
      <c r="AW1723" s="12">
        <f>VLOOKUP($BR1723,Tables!$D$14:$I$24,5,FALSE)*W1723</f>
        <v>0</v>
      </c>
      <c r="AX1723">
        <f>IF(ISERROR(VLOOKUP(V1723,Tables!$A$2:$B$27,2,FALSE))=TRUE,0,VLOOKUP(V1723,Tables!$A$2:$B$27,2,FALSE))*VLOOKUP(BR1723,Tables!$D$14:$J$24,7,FALSE)</f>
        <v>0</v>
      </c>
      <c r="AY1723">
        <f>IF(ISERROR(VLOOKUP(BS1723,Tables!$A$2:$B$31,2,FALSE))=TRUE,0,VLOOKUP(BS1723,Tables!$A$2:$B$31,2,FALSE))</f>
        <v>0</v>
      </c>
      <c r="AZ1723" s="12">
        <f>VLOOKUP($BR1723,Tables!$D$14:$K$24,8,FALSE)</f>
        <v>0</v>
      </c>
      <c r="BA1723" s="12">
        <f>IF(OR(BR1723="T150",BR1723="HYBT150"),W1723*Tables!$L$23,0)</f>
        <v>0</v>
      </c>
      <c r="BB1723" s="12">
        <f>IF(OR(BR1723="T200",BR1723="HYBT200"),W1723*Tables!$E$24,0)</f>
        <v>0</v>
      </c>
      <c r="BC1723" s="14">
        <f t="shared" si="367"/>
        <v>0</v>
      </c>
      <c r="BD1723" s="55" t="str">
        <f t="shared" si="366"/>
        <v/>
      </c>
      <c r="BE1723" s="55" t="str">
        <f t="shared" si="366"/>
        <v/>
      </c>
      <c r="BF1723" s="55" t="str">
        <f t="shared" si="366"/>
        <v/>
      </c>
      <c r="BG1723" s="55" t="str">
        <f t="shared" si="366"/>
        <v/>
      </c>
      <c r="BH1723" s="55" t="str">
        <f t="shared" si="366"/>
        <v/>
      </c>
      <c r="BI1723" s="55" t="str">
        <f t="shared" si="366"/>
        <v/>
      </c>
      <c r="BJ1723" s="55" t="str">
        <f t="shared" si="366"/>
        <v/>
      </c>
      <c r="BK1723" s="55" t="str">
        <f t="shared" si="366"/>
        <v/>
      </c>
      <c r="BL1723" s="55" t="str">
        <f t="shared" si="366"/>
        <v/>
      </c>
      <c r="BM1723" s="55" t="str">
        <f t="shared" si="366"/>
        <v/>
      </c>
      <c r="BN1723" s="55" t="str">
        <f t="shared" si="366"/>
        <v/>
      </c>
      <c r="BO1723" s="55" t="str">
        <f t="shared" si="366"/>
        <v/>
      </c>
      <c r="BP1723" s="55" t="str">
        <f t="shared" si="366"/>
        <v/>
      </c>
      <c r="BQ1723" s="55" t="str">
        <f t="shared" si="366"/>
        <v/>
      </c>
      <c r="BR1723" s="1" t="str">
        <f t="shared" si="368"/>
        <v>Base</v>
      </c>
      <c r="BS1723" s="1" t="str">
        <f t="shared" si="369"/>
        <v/>
      </c>
      <c r="BT1723" s="3">
        <f t="shared" si="370"/>
        <v>1</v>
      </c>
      <c r="BU1723" s="11">
        <f t="shared" si="371"/>
        <v>-0.94</v>
      </c>
      <c r="BV1723" s="11">
        <f t="shared" si="372"/>
        <v>-0.88</v>
      </c>
      <c r="BW1723" s="11">
        <f t="shared" si="373"/>
        <v>0</v>
      </c>
      <c r="BX1723" s="9">
        <f t="shared" si="374"/>
        <v>-0.94</v>
      </c>
      <c r="BY1723" s="9">
        <f t="shared" si="375"/>
        <v>-0.88</v>
      </c>
      <c r="BZ1723" s="9">
        <f t="shared" si="376"/>
        <v>2</v>
      </c>
    </row>
    <row r="1724" spans="1:78" ht="15.5" x14ac:dyDescent="0.35">
      <c r="A1724"/>
      <c r="B1724"/>
      <c r="C1724"/>
      <c r="D1724"/>
      <c r="E1724"/>
      <c r="F1724"/>
      <c r="G1724"/>
      <c r="H1724"/>
      <c r="I1724"/>
      <c r="J1724"/>
      <c r="K1724"/>
      <c r="L1724"/>
      <c r="M1724"/>
      <c r="N1724"/>
      <c r="O1724"/>
      <c r="P1724"/>
      <c r="Q1724"/>
      <c r="R1724"/>
      <c r="S1724"/>
      <c r="T1724"/>
      <c r="U1724"/>
      <c r="V1724"/>
      <c r="W1724"/>
      <c r="X1724"/>
      <c r="Y1724"/>
      <c r="Z1724"/>
      <c r="AA1724"/>
      <c r="AB1724"/>
      <c r="AC1724"/>
      <c r="AD1724"/>
      <c r="AE1724"/>
      <c r="AF1724"/>
      <c r="AG1724"/>
      <c r="AH1724"/>
      <c r="AI1724"/>
      <c r="AJ1724"/>
      <c r="AK1724"/>
      <c r="AL1724"/>
      <c r="AM1724"/>
      <c r="AN1724"/>
      <c r="AO1724"/>
      <c r="AP1724"/>
      <c r="AQ1724"/>
      <c r="AR1724"/>
      <c r="AS1724"/>
      <c r="AT1724" s="12">
        <f>VLOOKUP($BR1724,Tables!$D$14:$I$27,2,FALSE)*W1724</f>
        <v>0</v>
      </c>
      <c r="AU1724" s="12">
        <f>VLOOKUP($BR1724,Tables!$D$14:$I$24,3,FALSE)</f>
        <v>0</v>
      </c>
      <c r="AV1724" s="12">
        <f>VLOOKUP($BR1724,Tables!$D$14:$I$24,4,FALSE)*W1724</f>
        <v>0</v>
      </c>
      <c r="AW1724" s="12">
        <f>VLOOKUP($BR1724,Tables!$D$14:$I$24,5,FALSE)*W1724</f>
        <v>0</v>
      </c>
      <c r="AX1724">
        <f>IF(ISERROR(VLOOKUP(V1724,Tables!$A$2:$B$27,2,FALSE))=TRUE,0,VLOOKUP(V1724,Tables!$A$2:$B$27,2,FALSE))*VLOOKUP(BR1724,Tables!$D$14:$J$24,7,FALSE)</f>
        <v>0</v>
      </c>
      <c r="AY1724">
        <f>IF(ISERROR(VLOOKUP(BS1724,Tables!$A$2:$B$31,2,FALSE))=TRUE,0,VLOOKUP(BS1724,Tables!$A$2:$B$31,2,FALSE))</f>
        <v>0</v>
      </c>
      <c r="AZ1724" s="12">
        <f>VLOOKUP($BR1724,Tables!$D$14:$K$24,8,FALSE)</f>
        <v>0</v>
      </c>
      <c r="BA1724" s="12">
        <f>IF(OR(BR1724="T150",BR1724="HYBT150"),W1724*Tables!$L$23,0)</f>
        <v>0</v>
      </c>
      <c r="BB1724" s="12">
        <f>IF(OR(BR1724="T200",BR1724="HYBT200"),W1724*Tables!$E$24,0)</f>
        <v>0</v>
      </c>
      <c r="BC1724" s="14">
        <f t="shared" si="367"/>
        <v>0</v>
      </c>
      <c r="BD1724" s="55" t="str">
        <f t="shared" si="366"/>
        <v/>
      </c>
      <c r="BE1724" s="55" t="str">
        <f t="shared" si="366"/>
        <v/>
      </c>
      <c r="BF1724" s="55" t="str">
        <f t="shared" si="366"/>
        <v/>
      </c>
      <c r="BG1724" s="55" t="str">
        <f t="shared" si="366"/>
        <v/>
      </c>
      <c r="BH1724" s="55" t="str">
        <f t="shared" si="366"/>
        <v/>
      </c>
      <c r="BI1724" s="55" t="str">
        <f t="shared" si="366"/>
        <v/>
      </c>
      <c r="BJ1724" s="55" t="str">
        <f t="shared" si="366"/>
        <v/>
      </c>
      <c r="BK1724" s="55" t="str">
        <f t="shared" si="366"/>
        <v/>
      </c>
      <c r="BL1724" s="55" t="str">
        <f t="shared" si="366"/>
        <v/>
      </c>
      <c r="BM1724" s="55" t="str">
        <f t="shared" si="366"/>
        <v/>
      </c>
      <c r="BN1724" s="55" t="str">
        <f t="shared" si="366"/>
        <v/>
      </c>
      <c r="BO1724" s="55" t="str">
        <f t="shared" si="366"/>
        <v/>
      </c>
      <c r="BP1724" s="55" t="str">
        <f t="shared" si="366"/>
        <v/>
      </c>
      <c r="BQ1724" s="55" t="str">
        <f t="shared" si="366"/>
        <v/>
      </c>
      <c r="BR1724" s="1" t="str">
        <f t="shared" si="368"/>
        <v>Base</v>
      </c>
      <c r="BS1724" s="1" t="str">
        <f t="shared" si="369"/>
        <v/>
      </c>
      <c r="BT1724" s="3">
        <f t="shared" si="370"/>
        <v>1</v>
      </c>
      <c r="BU1724" s="11">
        <f t="shared" si="371"/>
        <v>-0.94</v>
      </c>
      <c r="BV1724" s="11">
        <f t="shared" si="372"/>
        <v>-0.88</v>
      </c>
      <c r="BW1724" s="11">
        <f t="shared" si="373"/>
        <v>0</v>
      </c>
      <c r="BX1724" s="9">
        <f t="shared" si="374"/>
        <v>-0.94</v>
      </c>
      <c r="BY1724" s="9">
        <f t="shared" si="375"/>
        <v>-0.88</v>
      </c>
      <c r="BZ1724" s="9">
        <f t="shared" si="376"/>
        <v>2</v>
      </c>
    </row>
    <row r="1725" spans="1:78" ht="15.5" x14ac:dyDescent="0.35">
      <c r="A1725"/>
      <c r="B1725"/>
      <c r="C1725"/>
      <c r="D1725"/>
      <c r="E1725"/>
      <c r="F1725"/>
      <c r="G1725"/>
      <c r="H1725"/>
      <c r="I1725"/>
      <c r="J1725"/>
      <c r="K1725"/>
      <c r="L1725"/>
      <c r="M1725"/>
      <c r="N1725"/>
      <c r="O1725"/>
      <c r="P1725"/>
      <c r="Q1725"/>
      <c r="R1725"/>
      <c r="S1725"/>
      <c r="T1725"/>
      <c r="U1725"/>
      <c r="V1725"/>
      <c r="W1725"/>
      <c r="X1725"/>
      <c r="Y1725"/>
      <c r="Z1725"/>
      <c r="AA1725"/>
      <c r="AB1725"/>
      <c r="AC1725"/>
      <c r="AD1725"/>
      <c r="AE1725"/>
      <c r="AF1725"/>
      <c r="AG1725"/>
      <c r="AH1725"/>
      <c r="AI1725"/>
      <c r="AJ1725"/>
      <c r="AK1725"/>
      <c r="AL1725"/>
      <c r="AM1725"/>
      <c r="AN1725"/>
      <c r="AO1725"/>
      <c r="AP1725"/>
      <c r="AQ1725"/>
      <c r="AR1725"/>
      <c r="AS1725"/>
      <c r="AT1725" s="12">
        <f>VLOOKUP($BR1725,Tables!$D$14:$I$27,2,FALSE)*W1725</f>
        <v>0</v>
      </c>
      <c r="AU1725" s="12">
        <f>VLOOKUP($BR1725,Tables!$D$14:$I$24,3,FALSE)</f>
        <v>0</v>
      </c>
      <c r="AV1725" s="12">
        <f>VLOOKUP($BR1725,Tables!$D$14:$I$24,4,FALSE)*W1725</f>
        <v>0</v>
      </c>
      <c r="AW1725" s="12">
        <f>VLOOKUP($BR1725,Tables!$D$14:$I$24,5,FALSE)*W1725</f>
        <v>0</v>
      </c>
      <c r="AX1725">
        <f>IF(ISERROR(VLOOKUP(V1725,Tables!$A$2:$B$27,2,FALSE))=TRUE,0,VLOOKUP(V1725,Tables!$A$2:$B$27,2,FALSE))*VLOOKUP(BR1725,Tables!$D$14:$J$24,7,FALSE)</f>
        <v>0</v>
      </c>
      <c r="AY1725">
        <f>IF(ISERROR(VLOOKUP(BS1725,Tables!$A$2:$B$31,2,FALSE))=TRUE,0,VLOOKUP(BS1725,Tables!$A$2:$B$31,2,FALSE))</f>
        <v>0</v>
      </c>
      <c r="AZ1725" s="12">
        <f>VLOOKUP($BR1725,Tables!$D$14:$K$24,8,FALSE)</f>
        <v>0</v>
      </c>
      <c r="BA1725" s="12">
        <f>IF(OR(BR1725="T150",BR1725="HYBT150"),W1725*Tables!$L$23,0)</f>
        <v>0</v>
      </c>
      <c r="BB1725" s="12">
        <f>IF(OR(BR1725="T200",BR1725="HYBT200"),W1725*Tables!$E$24,0)</f>
        <v>0</v>
      </c>
      <c r="BC1725" s="14">
        <f t="shared" si="367"/>
        <v>0</v>
      </c>
      <c r="BD1725" s="55" t="str">
        <f t="shared" si="366"/>
        <v/>
      </c>
      <c r="BE1725" s="55" t="str">
        <f t="shared" si="366"/>
        <v/>
      </c>
      <c r="BF1725" s="55" t="str">
        <f t="shared" ref="BD1725:BQ1743" si="377">IF(ISERROR(SEARCHB(" "&amp;BF$1&amp;" "," "&amp;$L1725&amp;" "))=TRUE,"",BF$1)</f>
        <v/>
      </c>
      <c r="BG1725" s="55" t="str">
        <f t="shared" si="377"/>
        <v/>
      </c>
      <c r="BH1725" s="55" t="str">
        <f t="shared" si="377"/>
        <v/>
      </c>
      <c r="BI1725" s="55" t="str">
        <f t="shared" si="377"/>
        <v/>
      </c>
      <c r="BJ1725" s="55" t="str">
        <f t="shared" si="377"/>
        <v/>
      </c>
      <c r="BK1725" s="55" t="str">
        <f t="shared" si="377"/>
        <v/>
      </c>
      <c r="BL1725" s="55" t="str">
        <f t="shared" si="377"/>
        <v/>
      </c>
      <c r="BM1725" s="55" t="str">
        <f t="shared" si="377"/>
        <v/>
      </c>
      <c r="BN1725" s="55" t="str">
        <f t="shared" si="377"/>
        <v/>
      </c>
      <c r="BO1725" s="55" t="str">
        <f t="shared" si="377"/>
        <v/>
      </c>
      <c r="BP1725" s="55" t="str">
        <f t="shared" si="377"/>
        <v/>
      </c>
      <c r="BQ1725" s="55" t="str">
        <f t="shared" si="377"/>
        <v/>
      </c>
      <c r="BR1725" s="1" t="str">
        <f t="shared" si="368"/>
        <v>Base</v>
      </c>
      <c r="BS1725" s="1" t="str">
        <f t="shared" si="369"/>
        <v/>
      </c>
      <c r="BT1725" s="3">
        <f t="shared" si="370"/>
        <v>1</v>
      </c>
      <c r="BU1725" s="11">
        <f t="shared" si="371"/>
        <v>-0.94</v>
      </c>
      <c r="BV1725" s="11">
        <f t="shared" si="372"/>
        <v>-0.88</v>
      </c>
      <c r="BW1725" s="11">
        <f t="shared" si="373"/>
        <v>0</v>
      </c>
      <c r="BX1725" s="9">
        <f t="shared" si="374"/>
        <v>-0.94</v>
      </c>
      <c r="BY1725" s="9">
        <f t="shared" si="375"/>
        <v>-0.88</v>
      </c>
      <c r="BZ1725" s="9">
        <f t="shared" si="376"/>
        <v>2</v>
      </c>
    </row>
    <row r="1726" spans="1:78" ht="15.5" x14ac:dyDescent="0.35">
      <c r="A1726"/>
      <c r="B1726"/>
      <c r="C1726"/>
      <c r="D1726"/>
      <c r="E1726"/>
      <c r="F1726"/>
      <c r="G1726"/>
      <c r="H1726"/>
      <c r="I1726"/>
      <c r="J1726"/>
      <c r="K1726"/>
      <c r="L1726"/>
      <c r="M1726"/>
      <c r="N1726"/>
      <c r="O1726"/>
      <c r="P1726"/>
      <c r="Q1726"/>
      <c r="R1726"/>
      <c r="S1726"/>
      <c r="T1726"/>
      <c r="U1726"/>
      <c r="V1726"/>
      <c r="W1726"/>
      <c r="X1726"/>
      <c r="Y1726"/>
      <c r="Z1726"/>
      <c r="AA1726"/>
      <c r="AB1726"/>
      <c r="AC1726"/>
      <c r="AD1726"/>
      <c r="AE1726"/>
      <c r="AF1726"/>
      <c r="AG1726"/>
      <c r="AH1726"/>
      <c r="AI1726"/>
      <c r="AJ1726"/>
      <c r="AK1726"/>
      <c r="AL1726"/>
      <c r="AM1726"/>
      <c r="AN1726"/>
      <c r="AO1726"/>
      <c r="AP1726"/>
      <c r="AQ1726"/>
      <c r="AR1726"/>
      <c r="AS1726"/>
      <c r="AT1726" s="12">
        <f>VLOOKUP($BR1726,Tables!$D$14:$I$27,2,FALSE)*W1726</f>
        <v>0</v>
      </c>
      <c r="AU1726" s="12">
        <f>VLOOKUP($BR1726,Tables!$D$14:$I$24,3,FALSE)</f>
        <v>0</v>
      </c>
      <c r="AV1726" s="12">
        <f>VLOOKUP($BR1726,Tables!$D$14:$I$24,4,FALSE)*W1726</f>
        <v>0</v>
      </c>
      <c r="AW1726" s="12">
        <f>VLOOKUP($BR1726,Tables!$D$14:$I$24,5,FALSE)*W1726</f>
        <v>0</v>
      </c>
      <c r="AX1726">
        <f>IF(ISERROR(VLOOKUP(V1726,Tables!$A$2:$B$27,2,FALSE))=TRUE,0,VLOOKUP(V1726,Tables!$A$2:$B$27,2,FALSE))*VLOOKUP(BR1726,Tables!$D$14:$J$24,7,FALSE)</f>
        <v>0</v>
      </c>
      <c r="AY1726">
        <f>IF(ISERROR(VLOOKUP(BS1726,Tables!$A$2:$B$31,2,FALSE))=TRUE,0,VLOOKUP(BS1726,Tables!$A$2:$B$31,2,FALSE))</f>
        <v>0</v>
      </c>
      <c r="AZ1726" s="12">
        <f>VLOOKUP($BR1726,Tables!$D$14:$K$24,8,FALSE)</f>
        <v>0</v>
      </c>
      <c r="BA1726" s="12">
        <f>IF(OR(BR1726="T150",BR1726="HYBT150"),W1726*Tables!$L$23,0)</f>
        <v>0</v>
      </c>
      <c r="BB1726" s="12">
        <f>IF(OR(BR1726="T200",BR1726="HYBT200"),W1726*Tables!$E$24,0)</f>
        <v>0</v>
      </c>
      <c r="BC1726" s="14">
        <f t="shared" si="367"/>
        <v>0</v>
      </c>
      <c r="BD1726" s="55" t="str">
        <f t="shared" si="377"/>
        <v/>
      </c>
      <c r="BE1726" s="55" t="str">
        <f t="shared" si="377"/>
        <v/>
      </c>
      <c r="BF1726" s="55" t="str">
        <f t="shared" si="377"/>
        <v/>
      </c>
      <c r="BG1726" s="55" t="str">
        <f t="shared" si="377"/>
        <v/>
      </c>
      <c r="BH1726" s="55" t="str">
        <f t="shared" si="377"/>
        <v/>
      </c>
      <c r="BI1726" s="55" t="str">
        <f t="shared" si="377"/>
        <v/>
      </c>
      <c r="BJ1726" s="55" t="str">
        <f t="shared" si="377"/>
        <v/>
      </c>
      <c r="BK1726" s="55" t="str">
        <f t="shared" si="377"/>
        <v/>
      </c>
      <c r="BL1726" s="55" t="str">
        <f t="shared" si="377"/>
        <v/>
      </c>
      <c r="BM1726" s="55" t="str">
        <f t="shared" si="377"/>
        <v/>
      </c>
      <c r="BN1726" s="55" t="str">
        <f t="shared" si="377"/>
        <v/>
      </c>
      <c r="BO1726" s="55" t="str">
        <f t="shared" si="377"/>
        <v/>
      </c>
      <c r="BP1726" s="55" t="str">
        <f t="shared" si="377"/>
        <v/>
      </c>
      <c r="BQ1726" s="55" t="str">
        <f t="shared" si="377"/>
        <v/>
      </c>
      <c r="BR1726" s="1" t="str">
        <f t="shared" si="368"/>
        <v>Base</v>
      </c>
      <c r="BS1726" s="1" t="str">
        <f t="shared" si="369"/>
        <v/>
      </c>
      <c r="BT1726" s="3">
        <f t="shared" si="370"/>
        <v>1</v>
      </c>
      <c r="BU1726" s="11">
        <f t="shared" si="371"/>
        <v>-0.94</v>
      </c>
      <c r="BV1726" s="11">
        <f t="shared" si="372"/>
        <v>-0.88</v>
      </c>
      <c r="BW1726" s="11">
        <f t="shared" si="373"/>
        <v>0</v>
      </c>
      <c r="BX1726" s="9">
        <f t="shared" si="374"/>
        <v>-0.94</v>
      </c>
      <c r="BY1726" s="9">
        <f t="shared" si="375"/>
        <v>-0.88</v>
      </c>
      <c r="BZ1726" s="9">
        <f t="shared" si="376"/>
        <v>2</v>
      </c>
    </row>
    <row r="1727" spans="1:78" ht="15.5" x14ac:dyDescent="0.35">
      <c r="A1727"/>
      <c r="B1727"/>
      <c r="C1727"/>
      <c r="D1727"/>
      <c r="E1727"/>
      <c r="F1727"/>
      <c r="G1727"/>
      <c r="H1727"/>
      <c r="I1727"/>
      <c r="J1727"/>
      <c r="K1727"/>
      <c r="L1727"/>
      <c r="M1727"/>
      <c r="N1727"/>
      <c r="O1727"/>
      <c r="P1727"/>
      <c r="Q1727"/>
      <c r="R1727"/>
      <c r="S1727"/>
      <c r="T1727"/>
      <c r="U1727"/>
      <c r="V1727"/>
      <c r="W1727"/>
      <c r="X1727"/>
      <c r="Y1727"/>
      <c r="Z1727"/>
      <c r="AA1727"/>
      <c r="AB1727"/>
      <c r="AC1727"/>
      <c r="AD1727"/>
      <c r="AE1727"/>
      <c r="AF1727"/>
      <c r="AG1727"/>
      <c r="AH1727"/>
      <c r="AI1727"/>
      <c r="AJ1727"/>
      <c r="AK1727"/>
      <c r="AL1727"/>
      <c r="AM1727"/>
      <c r="AN1727"/>
      <c r="AO1727"/>
      <c r="AP1727"/>
      <c r="AQ1727"/>
      <c r="AR1727"/>
      <c r="AS1727"/>
      <c r="AT1727" s="12">
        <f>VLOOKUP($BR1727,Tables!$D$14:$I$27,2,FALSE)*W1727</f>
        <v>0</v>
      </c>
      <c r="AU1727" s="12">
        <f>VLOOKUP($BR1727,Tables!$D$14:$I$24,3,FALSE)</f>
        <v>0</v>
      </c>
      <c r="AV1727" s="12">
        <f>VLOOKUP($BR1727,Tables!$D$14:$I$24,4,FALSE)*W1727</f>
        <v>0</v>
      </c>
      <c r="AW1727" s="12">
        <f>VLOOKUP($BR1727,Tables!$D$14:$I$24,5,FALSE)*W1727</f>
        <v>0</v>
      </c>
      <c r="AX1727">
        <f>IF(ISERROR(VLOOKUP(V1727,Tables!$A$2:$B$27,2,FALSE))=TRUE,0,VLOOKUP(V1727,Tables!$A$2:$B$27,2,FALSE))*VLOOKUP(BR1727,Tables!$D$14:$J$24,7,FALSE)</f>
        <v>0</v>
      </c>
      <c r="AY1727">
        <f>IF(ISERROR(VLOOKUP(BS1727,Tables!$A$2:$B$31,2,FALSE))=TRUE,0,VLOOKUP(BS1727,Tables!$A$2:$B$31,2,FALSE))</f>
        <v>0</v>
      </c>
      <c r="AZ1727" s="12">
        <f>VLOOKUP($BR1727,Tables!$D$14:$K$24,8,FALSE)</f>
        <v>0</v>
      </c>
      <c r="BA1727" s="12">
        <f>IF(OR(BR1727="T150",BR1727="HYBT150"),W1727*Tables!$L$23,0)</f>
        <v>0</v>
      </c>
      <c r="BB1727" s="12">
        <f>IF(OR(BR1727="T200",BR1727="HYBT200"),W1727*Tables!$E$24,0)</f>
        <v>0</v>
      </c>
      <c r="BC1727" s="14">
        <f t="shared" si="367"/>
        <v>0</v>
      </c>
      <c r="BD1727" s="55" t="str">
        <f t="shared" si="377"/>
        <v/>
      </c>
      <c r="BE1727" s="55" t="str">
        <f t="shared" si="377"/>
        <v/>
      </c>
      <c r="BF1727" s="55" t="str">
        <f t="shared" si="377"/>
        <v/>
      </c>
      <c r="BG1727" s="55" t="str">
        <f t="shared" si="377"/>
        <v/>
      </c>
      <c r="BH1727" s="55" t="str">
        <f t="shared" si="377"/>
        <v/>
      </c>
      <c r="BI1727" s="55" t="str">
        <f t="shared" si="377"/>
        <v/>
      </c>
      <c r="BJ1727" s="55" t="str">
        <f t="shared" si="377"/>
        <v/>
      </c>
      <c r="BK1727" s="55" t="str">
        <f t="shared" si="377"/>
        <v/>
      </c>
      <c r="BL1727" s="55" t="str">
        <f t="shared" si="377"/>
        <v/>
      </c>
      <c r="BM1727" s="55" t="str">
        <f t="shared" si="377"/>
        <v/>
      </c>
      <c r="BN1727" s="55" t="str">
        <f t="shared" si="377"/>
        <v/>
      </c>
      <c r="BO1727" s="55" t="str">
        <f t="shared" si="377"/>
        <v/>
      </c>
      <c r="BP1727" s="55" t="str">
        <f t="shared" si="377"/>
        <v/>
      </c>
      <c r="BQ1727" s="55" t="str">
        <f t="shared" si="377"/>
        <v/>
      </c>
      <c r="BR1727" s="1" t="str">
        <f t="shared" si="368"/>
        <v>Base</v>
      </c>
      <c r="BS1727" s="1" t="str">
        <f t="shared" si="369"/>
        <v/>
      </c>
      <c r="BT1727" s="3">
        <f t="shared" si="370"/>
        <v>1</v>
      </c>
      <c r="BU1727" s="11">
        <f t="shared" si="371"/>
        <v>-0.94</v>
      </c>
      <c r="BV1727" s="11">
        <f t="shared" si="372"/>
        <v>-0.88</v>
      </c>
      <c r="BW1727" s="11">
        <f t="shared" si="373"/>
        <v>0</v>
      </c>
      <c r="BX1727" s="9">
        <f t="shared" si="374"/>
        <v>-0.94</v>
      </c>
      <c r="BY1727" s="9">
        <f t="shared" si="375"/>
        <v>-0.88</v>
      </c>
      <c r="BZ1727" s="9">
        <f t="shared" si="376"/>
        <v>2</v>
      </c>
    </row>
    <row r="1728" spans="1:78" ht="15.5" x14ac:dyDescent="0.35">
      <c r="A1728"/>
      <c r="B1728"/>
      <c r="C1728"/>
      <c r="D1728"/>
      <c r="E1728"/>
      <c r="F1728"/>
      <c r="G1728"/>
      <c r="H1728"/>
      <c r="I1728"/>
      <c r="J1728"/>
      <c r="K1728"/>
      <c r="L1728"/>
      <c r="M1728"/>
      <c r="N1728"/>
      <c r="O1728"/>
      <c r="P1728"/>
      <c r="Q1728"/>
      <c r="R1728"/>
      <c r="S1728"/>
      <c r="T1728"/>
      <c r="U1728"/>
      <c r="V1728"/>
      <c r="W1728"/>
      <c r="X1728"/>
      <c r="Y1728"/>
      <c r="Z1728"/>
      <c r="AA1728"/>
      <c r="AB1728"/>
      <c r="AC1728"/>
      <c r="AD1728"/>
      <c r="AE1728"/>
      <c r="AF1728"/>
      <c r="AG1728"/>
      <c r="AH1728"/>
      <c r="AI1728"/>
      <c r="AJ1728"/>
      <c r="AK1728"/>
      <c r="AL1728"/>
      <c r="AM1728"/>
      <c r="AN1728"/>
      <c r="AO1728"/>
      <c r="AP1728"/>
      <c r="AQ1728"/>
      <c r="AR1728"/>
      <c r="AS1728"/>
      <c r="AT1728" s="12">
        <f>VLOOKUP($BR1728,Tables!$D$14:$I$27,2,FALSE)*W1728</f>
        <v>0</v>
      </c>
      <c r="AU1728" s="12">
        <f>VLOOKUP($BR1728,Tables!$D$14:$I$24,3,FALSE)</f>
        <v>0</v>
      </c>
      <c r="AV1728" s="12">
        <f>VLOOKUP($BR1728,Tables!$D$14:$I$24,4,FALSE)*W1728</f>
        <v>0</v>
      </c>
      <c r="AW1728" s="12">
        <f>VLOOKUP($BR1728,Tables!$D$14:$I$24,5,FALSE)*W1728</f>
        <v>0</v>
      </c>
      <c r="AX1728">
        <f>IF(ISERROR(VLOOKUP(V1728,Tables!$A$2:$B$27,2,FALSE))=TRUE,0,VLOOKUP(V1728,Tables!$A$2:$B$27,2,FALSE))*VLOOKUP(BR1728,Tables!$D$14:$J$24,7,FALSE)</f>
        <v>0</v>
      </c>
      <c r="AY1728">
        <f>IF(ISERROR(VLOOKUP(BS1728,Tables!$A$2:$B$31,2,FALSE))=TRUE,0,VLOOKUP(BS1728,Tables!$A$2:$B$31,2,FALSE))</f>
        <v>0</v>
      </c>
      <c r="AZ1728" s="12">
        <f>VLOOKUP($BR1728,Tables!$D$14:$K$24,8,FALSE)</f>
        <v>0</v>
      </c>
      <c r="BA1728" s="12">
        <f>IF(OR(BR1728="T150",BR1728="HYBT150"),W1728*Tables!$L$23,0)</f>
        <v>0</v>
      </c>
      <c r="BB1728" s="12">
        <f>IF(OR(BR1728="T200",BR1728="HYBT200"),W1728*Tables!$E$24,0)</f>
        <v>0</v>
      </c>
      <c r="BC1728" s="14">
        <f t="shared" si="367"/>
        <v>0</v>
      </c>
      <c r="BD1728" s="55" t="str">
        <f t="shared" si="377"/>
        <v/>
      </c>
      <c r="BE1728" s="55" t="str">
        <f t="shared" si="377"/>
        <v/>
      </c>
      <c r="BF1728" s="55" t="str">
        <f t="shared" si="377"/>
        <v/>
      </c>
      <c r="BG1728" s="55" t="str">
        <f t="shared" si="377"/>
        <v/>
      </c>
      <c r="BH1728" s="55" t="str">
        <f t="shared" si="377"/>
        <v/>
      </c>
      <c r="BI1728" s="55" t="str">
        <f t="shared" si="377"/>
        <v/>
      </c>
      <c r="BJ1728" s="55" t="str">
        <f t="shared" si="377"/>
        <v/>
      </c>
      <c r="BK1728" s="55" t="str">
        <f t="shared" si="377"/>
        <v/>
      </c>
      <c r="BL1728" s="55" t="str">
        <f t="shared" si="377"/>
        <v/>
      </c>
      <c r="BM1728" s="55" t="str">
        <f t="shared" si="377"/>
        <v/>
      </c>
      <c r="BN1728" s="55" t="str">
        <f t="shared" si="377"/>
        <v/>
      </c>
      <c r="BO1728" s="55" t="str">
        <f t="shared" si="377"/>
        <v/>
      </c>
      <c r="BP1728" s="55" t="str">
        <f t="shared" si="377"/>
        <v/>
      </c>
      <c r="BQ1728" s="55" t="str">
        <f t="shared" si="377"/>
        <v/>
      </c>
      <c r="BR1728" s="1" t="str">
        <f t="shared" si="368"/>
        <v>Base</v>
      </c>
      <c r="BS1728" s="1" t="str">
        <f t="shared" si="369"/>
        <v/>
      </c>
      <c r="BT1728" s="3">
        <f t="shared" si="370"/>
        <v>1</v>
      </c>
      <c r="BU1728" s="11">
        <f t="shared" si="371"/>
        <v>-0.94</v>
      </c>
      <c r="BV1728" s="11">
        <f t="shared" si="372"/>
        <v>-0.88</v>
      </c>
      <c r="BW1728" s="11">
        <f t="shared" si="373"/>
        <v>0</v>
      </c>
      <c r="BX1728" s="9">
        <f t="shared" si="374"/>
        <v>-0.94</v>
      </c>
      <c r="BY1728" s="9">
        <f t="shared" si="375"/>
        <v>-0.88</v>
      </c>
      <c r="BZ1728" s="9">
        <f t="shared" si="376"/>
        <v>2</v>
      </c>
    </row>
    <row r="1729" spans="1:78" ht="15.5" x14ac:dyDescent="0.35">
      <c r="A1729"/>
      <c r="B1729"/>
      <c r="C1729"/>
      <c r="D1729"/>
      <c r="E1729"/>
      <c r="F1729"/>
      <c r="G1729"/>
      <c r="H1729"/>
      <c r="I1729"/>
      <c r="J1729"/>
      <c r="K1729"/>
      <c r="L1729"/>
      <c r="M1729"/>
      <c r="N1729"/>
      <c r="O1729"/>
      <c r="P1729"/>
      <c r="Q1729"/>
      <c r="R1729"/>
      <c r="S1729"/>
      <c r="T1729"/>
      <c r="U1729"/>
      <c r="V1729"/>
      <c r="W1729"/>
      <c r="X1729"/>
      <c r="Y1729"/>
      <c r="Z1729"/>
      <c r="AA1729"/>
      <c r="AB1729"/>
      <c r="AC1729"/>
      <c r="AD1729"/>
      <c r="AE1729"/>
      <c r="AF1729"/>
      <c r="AG1729"/>
      <c r="AH1729"/>
      <c r="AI1729"/>
      <c r="AJ1729"/>
      <c r="AK1729"/>
      <c r="AL1729"/>
      <c r="AM1729"/>
      <c r="AN1729"/>
      <c r="AO1729"/>
      <c r="AP1729"/>
      <c r="AQ1729"/>
      <c r="AR1729"/>
      <c r="AS1729"/>
      <c r="AT1729" s="12">
        <f>VLOOKUP($BR1729,Tables!$D$14:$I$27,2,FALSE)*W1729</f>
        <v>0</v>
      </c>
      <c r="AU1729" s="12">
        <f>VLOOKUP($BR1729,Tables!$D$14:$I$24,3,FALSE)</f>
        <v>0</v>
      </c>
      <c r="AV1729" s="12">
        <f>VLOOKUP($BR1729,Tables!$D$14:$I$24,4,FALSE)*W1729</f>
        <v>0</v>
      </c>
      <c r="AW1729" s="12">
        <f>VLOOKUP($BR1729,Tables!$D$14:$I$24,5,FALSE)*W1729</f>
        <v>0</v>
      </c>
      <c r="AX1729">
        <f>IF(ISERROR(VLOOKUP(V1729,Tables!$A$2:$B$27,2,FALSE))=TRUE,0,VLOOKUP(V1729,Tables!$A$2:$B$27,2,FALSE))*VLOOKUP(BR1729,Tables!$D$14:$J$24,7,FALSE)</f>
        <v>0</v>
      </c>
      <c r="AY1729">
        <f>IF(ISERROR(VLOOKUP(BS1729,Tables!$A$2:$B$31,2,FALSE))=TRUE,0,VLOOKUP(BS1729,Tables!$A$2:$B$31,2,FALSE))</f>
        <v>0</v>
      </c>
      <c r="AZ1729" s="12">
        <f>VLOOKUP($BR1729,Tables!$D$14:$K$24,8,FALSE)</f>
        <v>0</v>
      </c>
      <c r="BA1729" s="12">
        <f>IF(OR(BR1729="T150",BR1729="HYBT150"),W1729*Tables!$L$23,0)</f>
        <v>0</v>
      </c>
      <c r="BB1729" s="12">
        <f>IF(OR(BR1729="T200",BR1729="HYBT200"),W1729*Tables!$E$24,0)</f>
        <v>0</v>
      </c>
      <c r="BC1729" s="14">
        <f t="shared" si="367"/>
        <v>0</v>
      </c>
      <c r="BD1729" s="55" t="str">
        <f t="shared" si="377"/>
        <v/>
      </c>
      <c r="BE1729" s="55" t="str">
        <f t="shared" si="377"/>
        <v/>
      </c>
      <c r="BF1729" s="55" t="str">
        <f t="shared" si="377"/>
        <v/>
      </c>
      <c r="BG1729" s="55" t="str">
        <f t="shared" si="377"/>
        <v/>
      </c>
      <c r="BH1729" s="55" t="str">
        <f t="shared" si="377"/>
        <v/>
      </c>
      <c r="BI1729" s="55" t="str">
        <f t="shared" si="377"/>
        <v/>
      </c>
      <c r="BJ1729" s="55" t="str">
        <f t="shared" si="377"/>
        <v/>
      </c>
      <c r="BK1729" s="55" t="str">
        <f t="shared" si="377"/>
        <v/>
      </c>
      <c r="BL1729" s="55" t="str">
        <f t="shared" si="377"/>
        <v/>
      </c>
      <c r="BM1729" s="55" t="str">
        <f t="shared" si="377"/>
        <v/>
      </c>
      <c r="BN1729" s="55" t="str">
        <f t="shared" si="377"/>
        <v/>
      </c>
      <c r="BO1729" s="55" t="str">
        <f t="shared" si="377"/>
        <v/>
      </c>
      <c r="BP1729" s="55" t="str">
        <f t="shared" si="377"/>
        <v/>
      </c>
      <c r="BQ1729" s="55" t="str">
        <f t="shared" si="377"/>
        <v/>
      </c>
      <c r="BR1729" s="1" t="str">
        <f t="shared" si="368"/>
        <v>Base</v>
      </c>
      <c r="BS1729" s="1" t="str">
        <f t="shared" si="369"/>
        <v/>
      </c>
      <c r="BT1729" s="3">
        <f t="shared" si="370"/>
        <v>1</v>
      </c>
      <c r="BU1729" s="11">
        <f t="shared" si="371"/>
        <v>-0.94</v>
      </c>
      <c r="BV1729" s="11">
        <f t="shared" si="372"/>
        <v>-0.88</v>
      </c>
      <c r="BW1729" s="11">
        <f t="shared" si="373"/>
        <v>0</v>
      </c>
      <c r="BX1729" s="9">
        <f t="shared" si="374"/>
        <v>-0.94</v>
      </c>
      <c r="BY1729" s="9">
        <f t="shared" si="375"/>
        <v>-0.88</v>
      </c>
      <c r="BZ1729" s="9">
        <f t="shared" si="376"/>
        <v>2</v>
      </c>
    </row>
    <row r="1730" spans="1:78" ht="15.5" x14ac:dyDescent="0.35">
      <c r="A1730"/>
      <c r="B1730"/>
      <c r="C1730"/>
      <c r="D1730"/>
      <c r="E1730"/>
      <c r="F1730"/>
      <c r="G1730"/>
      <c r="H1730"/>
      <c r="I1730"/>
      <c r="J1730"/>
      <c r="K1730"/>
      <c r="L1730"/>
      <c r="M1730"/>
      <c r="N1730"/>
      <c r="O1730"/>
      <c r="P1730"/>
      <c r="Q1730"/>
      <c r="R1730"/>
      <c r="S1730"/>
      <c r="T1730"/>
      <c r="U1730"/>
      <c r="V1730"/>
      <c r="W1730"/>
      <c r="X1730"/>
      <c r="Y1730"/>
      <c r="Z1730"/>
      <c r="AA1730"/>
      <c r="AB1730"/>
      <c r="AC1730"/>
      <c r="AD1730"/>
      <c r="AE1730"/>
      <c r="AF1730"/>
      <c r="AG1730"/>
      <c r="AH1730"/>
      <c r="AI1730"/>
      <c r="AJ1730"/>
      <c r="AK1730"/>
      <c r="AL1730"/>
      <c r="AM1730"/>
      <c r="AN1730"/>
      <c r="AO1730"/>
      <c r="AP1730"/>
      <c r="AQ1730"/>
      <c r="AR1730"/>
      <c r="AS1730"/>
      <c r="AT1730" s="12">
        <f>VLOOKUP($BR1730,Tables!$D$14:$I$27,2,FALSE)*W1730</f>
        <v>0</v>
      </c>
      <c r="AU1730" s="12">
        <f>VLOOKUP($BR1730,Tables!$D$14:$I$24,3,FALSE)</f>
        <v>0</v>
      </c>
      <c r="AV1730" s="12">
        <f>VLOOKUP($BR1730,Tables!$D$14:$I$24,4,FALSE)*W1730</f>
        <v>0</v>
      </c>
      <c r="AW1730" s="12">
        <f>VLOOKUP($BR1730,Tables!$D$14:$I$24,5,FALSE)*W1730</f>
        <v>0</v>
      </c>
      <c r="AX1730">
        <f>IF(ISERROR(VLOOKUP(V1730,Tables!$A$2:$B$27,2,FALSE))=TRUE,0,VLOOKUP(V1730,Tables!$A$2:$B$27,2,FALSE))*VLOOKUP(BR1730,Tables!$D$14:$J$24,7,FALSE)</f>
        <v>0</v>
      </c>
      <c r="AY1730">
        <f>IF(ISERROR(VLOOKUP(BS1730,Tables!$A$2:$B$31,2,FALSE))=TRUE,0,VLOOKUP(BS1730,Tables!$A$2:$B$31,2,FALSE))</f>
        <v>0</v>
      </c>
      <c r="AZ1730" s="12">
        <f>VLOOKUP($BR1730,Tables!$D$14:$K$24,8,FALSE)</f>
        <v>0</v>
      </c>
      <c r="BA1730" s="12">
        <f>IF(OR(BR1730="T150",BR1730="HYBT150"),W1730*Tables!$L$23,0)</f>
        <v>0</v>
      </c>
      <c r="BB1730" s="12">
        <f>IF(OR(BR1730="T200",BR1730="HYBT200"),W1730*Tables!$E$24,0)</f>
        <v>0</v>
      </c>
      <c r="BC1730" s="14">
        <f t="shared" si="367"/>
        <v>0</v>
      </c>
      <c r="BD1730" s="55" t="str">
        <f t="shared" si="377"/>
        <v/>
      </c>
      <c r="BE1730" s="55" t="str">
        <f t="shared" si="377"/>
        <v/>
      </c>
      <c r="BF1730" s="55" t="str">
        <f t="shared" si="377"/>
        <v/>
      </c>
      <c r="BG1730" s="55" t="str">
        <f t="shared" si="377"/>
        <v/>
      </c>
      <c r="BH1730" s="55" t="str">
        <f t="shared" si="377"/>
        <v/>
      </c>
      <c r="BI1730" s="55" t="str">
        <f t="shared" si="377"/>
        <v/>
      </c>
      <c r="BJ1730" s="55" t="str">
        <f t="shared" si="377"/>
        <v/>
      </c>
      <c r="BK1730" s="55" t="str">
        <f t="shared" si="377"/>
        <v/>
      </c>
      <c r="BL1730" s="55" t="str">
        <f t="shared" si="377"/>
        <v/>
      </c>
      <c r="BM1730" s="55" t="str">
        <f t="shared" si="377"/>
        <v/>
      </c>
      <c r="BN1730" s="55" t="str">
        <f t="shared" si="377"/>
        <v/>
      </c>
      <c r="BO1730" s="55" t="str">
        <f t="shared" si="377"/>
        <v/>
      </c>
      <c r="BP1730" s="55" t="str">
        <f t="shared" si="377"/>
        <v/>
      </c>
      <c r="BQ1730" s="55" t="str">
        <f t="shared" si="377"/>
        <v/>
      </c>
      <c r="BR1730" s="1" t="str">
        <f t="shared" si="368"/>
        <v>Base</v>
      </c>
      <c r="BS1730" s="1" t="str">
        <f t="shared" si="369"/>
        <v/>
      </c>
      <c r="BT1730" s="3">
        <f t="shared" si="370"/>
        <v>1</v>
      </c>
      <c r="BU1730" s="11">
        <f t="shared" si="371"/>
        <v>-0.94</v>
      </c>
      <c r="BV1730" s="11">
        <f t="shared" si="372"/>
        <v>-0.88</v>
      </c>
      <c r="BW1730" s="11">
        <f t="shared" si="373"/>
        <v>0</v>
      </c>
      <c r="BX1730" s="9">
        <f t="shared" si="374"/>
        <v>-0.94</v>
      </c>
      <c r="BY1730" s="9">
        <f t="shared" si="375"/>
        <v>-0.88</v>
      </c>
      <c r="BZ1730" s="9">
        <f t="shared" si="376"/>
        <v>2</v>
      </c>
    </row>
    <row r="1731" spans="1:78" ht="15.5" x14ac:dyDescent="0.35">
      <c r="A1731"/>
      <c r="B1731"/>
      <c r="C1731"/>
      <c r="D1731"/>
      <c r="E1731"/>
      <c r="F1731"/>
      <c r="G1731"/>
      <c r="H1731"/>
      <c r="I1731"/>
      <c r="J1731"/>
      <c r="K1731"/>
      <c r="L1731"/>
      <c r="M1731"/>
      <c r="N1731"/>
      <c r="O1731"/>
      <c r="P1731"/>
      <c r="Q1731"/>
      <c r="R1731"/>
      <c r="S1731"/>
      <c r="T1731"/>
      <c r="U1731"/>
      <c r="V1731"/>
      <c r="W1731"/>
      <c r="X1731"/>
      <c r="Y1731"/>
      <c r="Z1731"/>
      <c r="AA1731"/>
      <c r="AB1731"/>
      <c r="AC1731"/>
      <c r="AD1731"/>
      <c r="AE1731"/>
      <c r="AF1731"/>
      <c r="AG1731"/>
      <c r="AH1731"/>
      <c r="AI1731"/>
      <c r="AJ1731"/>
      <c r="AK1731"/>
      <c r="AL1731"/>
      <c r="AM1731"/>
      <c r="AN1731"/>
      <c r="AO1731"/>
      <c r="AP1731"/>
      <c r="AQ1731"/>
      <c r="AR1731"/>
      <c r="AS1731"/>
      <c r="AT1731" s="12">
        <f>VLOOKUP($BR1731,Tables!$D$14:$I$27,2,FALSE)*W1731</f>
        <v>0</v>
      </c>
      <c r="AU1731" s="12">
        <f>VLOOKUP($BR1731,Tables!$D$14:$I$24,3,FALSE)</f>
        <v>0</v>
      </c>
      <c r="AV1731" s="12">
        <f>VLOOKUP($BR1731,Tables!$D$14:$I$24,4,FALSE)*W1731</f>
        <v>0</v>
      </c>
      <c r="AW1731" s="12">
        <f>VLOOKUP($BR1731,Tables!$D$14:$I$24,5,FALSE)*W1731</f>
        <v>0</v>
      </c>
      <c r="AX1731">
        <f>IF(ISERROR(VLOOKUP(V1731,Tables!$A$2:$B$27,2,FALSE))=TRUE,0,VLOOKUP(V1731,Tables!$A$2:$B$27,2,FALSE))*VLOOKUP(BR1731,Tables!$D$14:$J$24,7,FALSE)</f>
        <v>0</v>
      </c>
      <c r="AY1731">
        <f>IF(ISERROR(VLOOKUP(BS1731,Tables!$A$2:$B$31,2,FALSE))=TRUE,0,VLOOKUP(BS1731,Tables!$A$2:$B$31,2,FALSE))</f>
        <v>0</v>
      </c>
      <c r="AZ1731" s="12">
        <f>VLOOKUP($BR1731,Tables!$D$14:$K$24,8,FALSE)</f>
        <v>0</v>
      </c>
      <c r="BA1731" s="12">
        <f>IF(OR(BR1731="T150",BR1731="HYBT150"),W1731*Tables!$L$23,0)</f>
        <v>0</v>
      </c>
      <c r="BB1731" s="12">
        <f>IF(OR(BR1731="T200",BR1731="HYBT200"),W1731*Tables!$E$24,0)</f>
        <v>0</v>
      </c>
      <c r="BC1731" s="14">
        <f t="shared" si="367"/>
        <v>0</v>
      </c>
      <c r="BD1731" s="55" t="str">
        <f t="shared" si="377"/>
        <v/>
      </c>
      <c r="BE1731" s="55" t="str">
        <f t="shared" si="377"/>
        <v/>
      </c>
      <c r="BF1731" s="55" t="str">
        <f t="shared" si="377"/>
        <v/>
      </c>
      <c r="BG1731" s="55" t="str">
        <f t="shared" si="377"/>
        <v/>
      </c>
      <c r="BH1731" s="55" t="str">
        <f t="shared" si="377"/>
        <v/>
      </c>
      <c r="BI1731" s="55" t="str">
        <f t="shared" si="377"/>
        <v/>
      </c>
      <c r="BJ1731" s="55" t="str">
        <f t="shared" si="377"/>
        <v/>
      </c>
      <c r="BK1731" s="55" t="str">
        <f t="shared" si="377"/>
        <v/>
      </c>
      <c r="BL1731" s="55" t="str">
        <f t="shared" si="377"/>
        <v/>
      </c>
      <c r="BM1731" s="55" t="str">
        <f t="shared" si="377"/>
        <v/>
      </c>
      <c r="BN1731" s="55" t="str">
        <f t="shared" si="377"/>
        <v/>
      </c>
      <c r="BO1731" s="55" t="str">
        <f t="shared" si="377"/>
        <v/>
      </c>
      <c r="BP1731" s="55" t="str">
        <f t="shared" si="377"/>
        <v/>
      </c>
      <c r="BQ1731" s="55" t="str">
        <f t="shared" si="377"/>
        <v/>
      </c>
      <c r="BR1731" s="1" t="str">
        <f t="shared" si="368"/>
        <v>Base</v>
      </c>
      <c r="BS1731" s="1" t="str">
        <f t="shared" si="369"/>
        <v/>
      </c>
      <c r="BT1731" s="3">
        <f t="shared" si="370"/>
        <v>1</v>
      </c>
      <c r="BU1731" s="11">
        <f t="shared" si="371"/>
        <v>-0.94</v>
      </c>
      <c r="BV1731" s="11">
        <f t="shared" si="372"/>
        <v>-0.88</v>
      </c>
      <c r="BW1731" s="11">
        <f t="shared" si="373"/>
        <v>0</v>
      </c>
      <c r="BX1731" s="9">
        <f t="shared" si="374"/>
        <v>-0.94</v>
      </c>
      <c r="BY1731" s="9">
        <f t="shared" si="375"/>
        <v>-0.88</v>
      </c>
      <c r="BZ1731" s="9">
        <f t="shared" si="376"/>
        <v>2</v>
      </c>
    </row>
    <row r="1732" spans="1:78" ht="15.5" x14ac:dyDescent="0.35">
      <c r="A1732"/>
      <c r="B1732"/>
      <c r="C1732"/>
      <c r="D1732"/>
      <c r="E1732"/>
      <c r="F1732"/>
      <c r="G1732"/>
      <c r="H1732"/>
      <c r="I1732"/>
      <c r="J1732"/>
      <c r="K1732"/>
      <c r="L1732"/>
      <c r="M1732"/>
      <c r="N1732"/>
      <c r="O1732"/>
      <c r="P1732"/>
      <c r="Q1732"/>
      <c r="R1732"/>
      <c r="S1732"/>
      <c r="T1732"/>
      <c r="U1732"/>
      <c r="V1732"/>
      <c r="W1732"/>
      <c r="X1732"/>
      <c r="Y1732"/>
      <c r="Z1732"/>
      <c r="AA1732"/>
      <c r="AB1732"/>
      <c r="AC1732"/>
      <c r="AD1732"/>
      <c r="AE1732"/>
      <c r="AF1732"/>
      <c r="AG1732"/>
      <c r="AH1732"/>
      <c r="AI1732"/>
      <c r="AJ1732"/>
      <c r="AK1732"/>
      <c r="AL1732"/>
      <c r="AM1732"/>
      <c r="AN1732"/>
      <c r="AO1732"/>
      <c r="AP1732"/>
      <c r="AQ1732"/>
      <c r="AR1732"/>
      <c r="AS1732"/>
      <c r="AT1732" s="12">
        <f>VLOOKUP($BR1732,Tables!$D$14:$I$27,2,FALSE)*W1732</f>
        <v>0</v>
      </c>
      <c r="AU1732" s="12">
        <f>VLOOKUP($BR1732,Tables!$D$14:$I$24,3,FALSE)</f>
        <v>0</v>
      </c>
      <c r="AV1732" s="12">
        <f>VLOOKUP($BR1732,Tables!$D$14:$I$24,4,FALSE)*W1732</f>
        <v>0</v>
      </c>
      <c r="AW1732" s="12">
        <f>VLOOKUP($BR1732,Tables!$D$14:$I$24,5,FALSE)*W1732</f>
        <v>0</v>
      </c>
      <c r="AX1732">
        <f>IF(ISERROR(VLOOKUP(V1732,Tables!$A$2:$B$27,2,FALSE))=TRUE,0,VLOOKUP(V1732,Tables!$A$2:$B$27,2,FALSE))*VLOOKUP(BR1732,Tables!$D$14:$J$24,7,FALSE)</f>
        <v>0</v>
      </c>
      <c r="AY1732">
        <f>IF(ISERROR(VLOOKUP(BS1732,Tables!$A$2:$B$31,2,FALSE))=TRUE,0,VLOOKUP(BS1732,Tables!$A$2:$B$31,2,FALSE))</f>
        <v>0</v>
      </c>
      <c r="AZ1732" s="12">
        <f>VLOOKUP($BR1732,Tables!$D$14:$K$24,8,FALSE)</f>
        <v>0</v>
      </c>
      <c r="BA1732" s="12">
        <f>IF(OR(BR1732="T150",BR1732="HYBT150"),W1732*Tables!$L$23,0)</f>
        <v>0</v>
      </c>
      <c r="BB1732" s="12">
        <f>IF(OR(BR1732="T200",BR1732="HYBT200"),W1732*Tables!$E$24,0)</f>
        <v>0</v>
      </c>
      <c r="BC1732" s="14">
        <f t="shared" si="367"/>
        <v>0</v>
      </c>
      <c r="BD1732" s="55" t="str">
        <f t="shared" si="377"/>
        <v/>
      </c>
      <c r="BE1732" s="55" t="str">
        <f t="shared" si="377"/>
        <v/>
      </c>
      <c r="BF1732" s="55" t="str">
        <f t="shared" si="377"/>
        <v/>
      </c>
      <c r="BG1732" s="55" t="str">
        <f t="shared" si="377"/>
        <v/>
      </c>
      <c r="BH1732" s="55" t="str">
        <f t="shared" si="377"/>
        <v/>
      </c>
      <c r="BI1732" s="55" t="str">
        <f t="shared" si="377"/>
        <v/>
      </c>
      <c r="BJ1732" s="55" t="str">
        <f t="shared" si="377"/>
        <v/>
      </c>
      <c r="BK1732" s="55" t="str">
        <f t="shared" si="377"/>
        <v/>
      </c>
      <c r="BL1732" s="55" t="str">
        <f t="shared" si="377"/>
        <v/>
      </c>
      <c r="BM1732" s="55" t="str">
        <f t="shared" si="377"/>
        <v/>
      </c>
      <c r="BN1732" s="55" t="str">
        <f t="shared" si="377"/>
        <v/>
      </c>
      <c r="BO1732" s="55" t="str">
        <f t="shared" si="377"/>
        <v/>
      </c>
      <c r="BP1732" s="55" t="str">
        <f t="shared" si="377"/>
        <v/>
      </c>
      <c r="BQ1732" s="55" t="str">
        <f t="shared" si="377"/>
        <v/>
      </c>
      <c r="BR1732" s="1" t="str">
        <f t="shared" si="368"/>
        <v>Base</v>
      </c>
      <c r="BS1732" s="1" t="str">
        <f t="shared" si="369"/>
        <v/>
      </c>
      <c r="BT1732" s="3">
        <f t="shared" si="370"/>
        <v>1</v>
      </c>
      <c r="BU1732" s="11">
        <f t="shared" si="371"/>
        <v>-0.94</v>
      </c>
      <c r="BV1732" s="11">
        <f t="shared" si="372"/>
        <v>-0.88</v>
      </c>
      <c r="BW1732" s="11">
        <f t="shared" si="373"/>
        <v>0</v>
      </c>
      <c r="BX1732" s="9">
        <f t="shared" si="374"/>
        <v>-0.94</v>
      </c>
      <c r="BY1732" s="9">
        <f t="shared" si="375"/>
        <v>-0.88</v>
      </c>
      <c r="BZ1732" s="9">
        <f t="shared" si="376"/>
        <v>2</v>
      </c>
    </row>
    <row r="1733" spans="1:78" ht="15.5" x14ac:dyDescent="0.35">
      <c r="A1733"/>
      <c r="B1733"/>
      <c r="C1733"/>
      <c r="D1733"/>
      <c r="E1733"/>
      <c r="F1733"/>
      <c r="G1733"/>
      <c r="H1733"/>
      <c r="I1733"/>
      <c r="J1733"/>
      <c r="K1733"/>
      <c r="L1733"/>
      <c r="M1733"/>
      <c r="N1733"/>
      <c r="O1733"/>
      <c r="P1733"/>
      <c r="Q1733"/>
      <c r="R1733"/>
      <c r="S1733"/>
      <c r="T1733"/>
      <c r="U1733"/>
      <c r="V1733"/>
      <c r="W1733"/>
      <c r="X1733"/>
      <c r="Y1733"/>
      <c r="Z1733"/>
      <c r="AA1733"/>
      <c r="AB1733"/>
      <c r="AC1733"/>
      <c r="AD1733"/>
      <c r="AE1733"/>
      <c r="AF1733"/>
      <c r="AG1733"/>
      <c r="AH1733"/>
      <c r="AI1733"/>
      <c r="AJ1733"/>
      <c r="AK1733"/>
      <c r="AL1733"/>
      <c r="AM1733"/>
      <c r="AN1733"/>
      <c r="AO1733"/>
      <c r="AP1733"/>
      <c r="AQ1733"/>
      <c r="AR1733"/>
      <c r="AS1733"/>
      <c r="AT1733" s="12">
        <f>VLOOKUP($BR1733,Tables!$D$14:$I$27,2,FALSE)*W1733</f>
        <v>0</v>
      </c>
      <c r="AU1733" s="12">
        <f>VLOOKUP($BR1733,Tables!$D$14:$I$24,3,FALSE)</f>
        <v>0</v>
      </c>
      <c r="AV1733" s="12">
        <f>VLOOKUP($BR1733,Tables!$D$14:$I$24,4,FALSE)*W1733</f>
        <v>0</v>
      </c>
      <c r="AW1733" s="12">
        <f>VLOOKUP($BR1733,Tables!$D$14:$I$24,5,FALSE)*W1733</f>
        <v>0</v>
      </c>
      <c r="AX1733">
        <f>IF(ISERROR(VLOOKUP(V1733,Tables!$A$2:$B$27,2,FALSE))=TRUE,0,VLOOKUP(V1733,Tables!$A$2:$B$27,2,FALSE))*VLOOKUP(BR1733,Tables!$D$14:$J$24,7,FALSE)</f>
        <v>0</v>
      </c>
      <c r="AY1733">
        <f>IF(ISERROR(VLOOKUP(BS1733,Tables!$A$2:$B$31,2,FALSE))=TRUE,0,VLOOKUP(BS1733,Tables!$A$2:$B$31,2,FALSE))</f>
        <v>0</v>
      </c>
      <c r="AZ1733" s="12">
        <f>VLOOKUP($BR1733,Tables!$D$14:$K$24,8,FALSE)</f>
        <v>0</v>
      </c>
      <c r="BA1733" s="12">
        <f>IF(OR(BR1733="T150",BR1733="HYBT150"),W1733*Tables!$L$23,0)</f>
        <v>0</v>
      </c>
      <c r="BB1733" s="12">
        <f>IF(OR(BR1733="T200",BR1733="HYBT200"),W1733*Tables!$E$24,0)</f>
        <v>0</v>
      </c>
      <c r="BC1733" s="14">
        <f t="shared" si="367"/>
        <v>0</v>
      </c>
      <c r="BD1733" s="55" t="str">
        <f t="shared" si="377"/>
        <v/>
      </c>
      <c r="BE1733" s="55" t="str">
        <f t="shared" si="377"/>
        <v/>
      </c>
      <c r="BF1733" s="55" t="str">
        <f t="shared" si="377"/>
        <v/>
      </c>
      <c r="BG1733" s="55" t="str">
        <f t="shared" si="377"/>
        <v/>
      </c>
      <c r="BH1733" s="55" t="str">
        <f t="shared" si="377"/>
        <v/>
      </c>
      <c r="BI1733" s="55" t="str">
        <f t="shared" si="377"/>
        <v/>
      </c>
      <c r="BJ1733" s="55" t="str">
        <f t="shared" si="377"/>
        <v/>
      </c>
      <c r="BK1733" s="55" t="str">
        <f t="shared" si="377"/>
        <v/>
      </c>
      <c r="BL1733" s="55" t="str">
        <f t="shared" si="377"/>
        <v/>
      </c>
      <c r="BM1733" s="55" t="str">
        <f t="shared" si="377"/>
        <v/>
      </c>
      <c r="BN1733" s="55" t="str">
        <f t="shared" si="377"/>
        <v/>
      </c>
      <c r="BO1733" s="55" t="str">
        <f t="shared" si="377"/>
        <v/>
      </c>
      <c r="BP1733" s="55" t="str">
        <f t="shared" si="377"/>
        <v/>
      </c>
      <c r="BQ1733" s="55" t="str">
        <f t="shared" si="377"/>
        <v/>
      </c>
      <c r="BR1733" s="1" t="str">
        <f t="shared" si="368"/>
        <v>Base</v>
      </c>
      <c r="BS1733" s="1" t="str">
        <f t="shared" si="369"/>
        <v/>
      </c>
      <c r="BT1733" s="3">
        <f t="shared" si="370"/>
        <v>1</v>
      </c>
      <c r="BU1733" s="11">
        <f t="shared" si="371"/>
        <v>-0.94</v>
      </c>
      <c r="BV1733" s="11">
        <f t="shared" si="372"/>
        <v>-0.88</v>
      </c>
      <c r="BW1733" s="11">
        <f t="shared" si="373"/>
        <v>0</v>
      </c>
      <c r="BX1733" s="9">
        <f t="shared" si="374"/>
        <v>-0.94</v>
      </c>
      <c r="BY1733" s="9">
        <f t="shared" si="375"/>
        <v>-0.88</v>
      </c>
      <c r="BZ1733" s="9">
        <f t="shared" si="376"/>
        <v>2</v>
      </c>
    </row>
    <row r="1734" spans="1:78" ht="15.5" x14ac:dyDescent="0.35">
      <c r="A1734"/>
      <c r="B1734"/>
      <c r="C1734"/>
      <c r="D1734"/>
      <c r="E1734"/>
      <c r="F1734"/>
      <c r="G1734"/>
      <c r="H1734"/>
      <c r="I1734"/>
      <c r="J1734"/>
      <c r="K1734"/>
      <c r="L1734"/>
      <c r="M1734"/>
      <c r="N1734"/>
      <c r="O1734"/>
      <c r="P1734"/>
      <c r="Q1734"/>
      <c r="R1734"/>
      <c r="S1734"/>
      <c r="T1734"/>
      <c r="U1734"/>
      <c r="V1734"/>
      <c r="W1734"/>
      <c r="X1734"/>
      <c r="Y1734"/>
      <c r="Z1734"/>
      <c r="AA1734"/>
      <c r="AB1734"/>
      <c r="AC1734"/>
      <c r="AD1734"/>
      <c r="AE1734"/>
      <c r="AF1734"/>
      <c r="AG1734"/>
      <c r="AH1734"/>
      <c r="AI1734"/>
      <c r="AJ1734"/>
      <c r="AK1734"/>
      <c r="AL1734"/>
      <c r="AM1734"/>
      <c r="AN1734"/>
      <c r="AO1734"/>
      <c r="AP1734"/>
      <c r="AQ1734"/>
      <c r="AR1734"/>
      <c r="AS1734"/>
      <c r="AT1734" s="12">
        <f>VLOOKUP($BR1734,Tables!$D$14:$I$27,2,FALSE)*W1734</f>
        <v>0</v>
      </c>
      <c r="AU1734" s="12">
        <f>VLOOKUP($BR1734,Tables!$D$14:$I$24,3,FALSE)</f>
        <v>0</v>
      </c>
      <c r="AV1734" s="12">
        <f>VLOOKUP($BR1734,Tables!$D$14:$I$24,4,FALSE)*W1734</f>
        <v>0</v>
      </c>
      <c r="AW1734" s="12">
        <f>VLOOKUP($BR1734,Tables!$D$14:$I$24,5,FALSE)*W1734</f>
        <v>0</v>
      </c>
      <c r="AX1734">
        <f>IF(ISERROR(VLOOKUP(V1734,Tables!$A$2:$B$27,2,FALSE))=TRUE,0,VLOOKUP(V1734,Tables!$A$2:$B$27,2,FALSE))*VLOOKUP(BR1734,Tables!$D$14:$J$24,7,FALSE)</f>
        <v>0</v>
      </c>
      <c r="AY1734">
        <f>IF(ISERROR(VLOOKUP(BS1734,Tables!$A$2:$B$31,2,FALSE))=TRUE,0,VLOOKUP(BS1734,Tables!$A$2:$B$31,2,FALSE))</f>
        <v>0</v>
      </c>
      <c r="AZ1734" s="12">
        <f>VLOOKUP($BR1734,Tables!$D$14:$K$24,8,FALSE)</f>
        <v>0</v>
      </c>
      <c r="BA1734" s="12">
        <f>IF(OR(BR1734="T150",BR1734="HYBT150"),W1734*Tables!$L$23,0)</f>
        <v>0</v>
      </c>
      <c r="BB1734" s="12">
        <f>IF(OR(BR1734="T200",BR1734="HYBT200"),W1734*Tables!$E$24,0)</f>
        <v>0</v>
      </c>
      <c r="BC1734" s="14">
        <f t="shared" si="367"/>
        <v>0</v>
      </c>
      <c r="BD1734" s="55" t="str">
        <f t="shared" si="377"/>
        <v/>
      </c>
      <c r="BE1734" s="55" t="str">
        <f t="shared" si="377"/>
        <v/>
      </c>
      <c r="BF1734" s="55" t="str">
        <f t="shared" si="377"/>
        <v/>
      </c>
      <c r="BG1734" s="55" t="str">
        <f t="shared" si="377"/>
        <v/>
      </c>
      <c r="BH1734" s="55" t="str">
        <f t="shared" si="377"/>
        <v/>
      </c>
      <c r="BI1734" s="55" t="str">
        <f t="shared" si="377"/>
        <v/>
      </c>
      <c r="BJ1734" s="55" t="str">
        <f t="shared" si="377"/>
        <v/>
      </c>
      <c r="BK1734" s="55" t="str">
        <f t="shared" si="377"/>
        <v/>
      </c>
      <c r="BL1734" s="55" t="str">
        <f t="shared" si="377"/>
        <v/>
      </c>
      <c r="BM1734" s="55" t="str">
        <f t="shared" si="377"/>
        <v/>
      </c>
      <c r="BN1734" s="55" t="str">
        <f t="shared" si="377"/>
        <v/>
      </c>
      <c r="BO1734" s="55" t="str">
        <f t="shared" si="377"/>
        <v/>
      </c>
      <c r="BP1734" s="55" t="str">
        <f t="shared" si="377"/>
        <v/>
      </c>
      <c r="BQ1734" s="55" t="str">
        <f t="shared" si="377"/>
        <v/>
      </c>
      <c r="BR1734" s="1" t="str">
        <f t="shared" si="368"/>
        <v>Base</v>
      </c>
      <c r="BS1734" s="1" t="str">
        <f t="shared" si="369"/>
        <v/>
      </c>
      <c r="BT1734" s="3">
        <f t="shared" si="370"/>
        <v>1</v>
      </c>
      <c r="BU1734" s="11">
        <f t="shared" si="371"/>
        <v>-0.94</v>
      </c>
      <c r="BV1734" s="11">
        <f t="shared" si="372"/>
        <v>-0.88</v>
      </c>
      <c r="BW1734" s="11">
        <f t="shared" si="373"/>
        <v>0</v>
      </c>
      <c r="BX1734" s="9">
        <f t="shared" si="374"/>
        <v>-0.94</v>
      </c>
      <c r="BY1734" s="9">
        <f t="shared" si="375"/>
        <v>-0.88</v>
      </c>
      <c r="BZ1734" s="9">
        <f t="shared" si="376"/>
        <v>2</v>
      </c>
    </row>
    <row r="1735" spans="1:78" ht="15.5" x14ac:dyDescent="0.35">
      <c r="A1735"/>
      <c r="B1735"/>
      <c r="C1735"/>
      <c r="D1735"/>
      <c r="E1735"/>
      <c r="F1735"/>
      <c r="G1735"/>
      <c r="H1735"/>
      <c r="I1735"/>
      <c r="J1735"/>
      <c r="K1735"/>
      <c r="L1735"/>
      <c r="M1735"/>
      <c r="N1735"/>
      <c r="O1735"/>
      <c r="P1735"/>
      <c r="Q1735"/>
      <c r="R1735"/>
      <c r="S1735"/>
      <c r="T1735"/>
      <c r="U1735"/>
      <c r="V1735"/>
      <c r="W1735"/>
      <c r="X1735"/>
      <c r="Y1735"/>
      <c r="Z1735"/>
      <c r="AA1735"/>
      <c r="AB1735"/>
      <c r="AC1735"/>
      <c r="AD1735"/>
      <c r="AE1735"/>
      <c r="AF1735"/>
      <c r="AG1735"/>
      <c r="AH1735"/>
      <c r="AI1735"/>
      <c r="AJ1735"/>
      <c r="AK1735"/>
      <c r="AL1735"/>
      <c r="AM1735"/>
      <c r="AN1735"/>
      <c r="AO1735"/>
      <c r="AP1735"/>
      <c r="AQ1735"/>
      <c r="AR1735"/>
      <c r="AS1735"/>
      <c r="AT1735" s="12">
        <f>VLOOKUP($BR1735,Tables!$D$14:$I$27,2,FALSE)*W1735</f>
        <v>0</v>
      </c>
      <c r="AU1735" s="12">
        <f>VLOOKUP($BR1735,Tables!$D$14:$I$24,3,FALSE)</f>
        <v>0</v>
      </c>
      <c r="AV1735" s="12">
        <f>VLOOKUP($BR1735,Tables!$D$14:$I$24,4,FALSE)*W1735</f>
        <v>0</v>
      </c>
      <c r="AW1735" s="12">
        <f>VLOOKUP($BR1735,Tables!$D$14:$I$24,5,FALSE)*W1735</f>
        <v>0</v>
      </c>
      <c r="AX1735">
        <f>IF(ISERROR(VLOOKUP(V1735,Tables!$A$2:$B$27,2,FALSE))=TRUE,0,VLOOKUP(V1735,Tables!$A$2:$B$27,2,FALSE))*VLOOKUP(BR1735,Tables!$D$14:$J$24,7,FALSE)</f>
        <v>0</v>
      </c>
      <c r="AY1735">
        <f>IF(ISERROR(VLOOKUP(BS1735,Tables!$A$2:$B$31,2,FALSE))=TRUE,0,VLOOKUP(BS1735,Tables!$A$2:$B$31,2,FALSE))</f>
        <v>0</v>
      </c>
      <c r="AZ1735" s="12">
        <f>VLOOKUP($BR1735,Tables!$D$14:$K$24,8,FALSE)</f>
        <v>0</v>
      </c>
      <c r="BA1735" s="12">
        <f>IF(OR(BR1735="T150",BR1735="HYBT150"),W1735*Tables!$L$23,0)</f>
        <v>0</v>
      </c>
      <c r="BB1735" s="12">
        <f>IF(OR(BR1735="T200",BR1735="HYBT200"),W1735*Tables!$E$24,0)</f>
        <v>0</v>
      </c>
      <c r="BC1735" s="14">
        <f t="shared" si="367"/>
        <v>0</v>
      </c>
      <c r="BD1735" s="55" t="str">
        <f t="shared" si="377"/>
        <v/>
      </c>
      <c r="BE1735" s="55" t="str">
        <f t="shared" si="377"/>
        <v/>
      </c>
      <c r="BF1735" s="55" t="str">
        <f t="shared" si="377"/>
        <v/>
      </c>
      <c r="BG1735" s="55" t="str">
        <f t="shared" si="377"/>
        <v/>
      </c>
      <c r="BH1735" s="55" t="str">
        <f t="shared" si="377"/>
        <v/>
      </c>
      <c r="BI1735" s="55" t="str">
        <f t="shared" si="377"/>
        <v/>
      </c>
      <c r="BJ1735" s="55" t="str">
        <f t="shared" si="377"/>
        <v/>
      </c>
      <c r="BK1735" s="55" t="str">
        <f t="shared" si="377"/>
        <v/>
      </c>
      <c r="BL1735" s="55" t="str">
        <f t="shared" si="377"/>
        <v/>
      </c>
      <c r="BM1735" s="55" t="str">
        <f t="shared" si="377"/>
        <v/>
      </c>
      <c r="BN1735" s="55" t="str">
        <f t="shared" si="377"/>
        <v/>
      </c>
      <c r="BO1735" s="55" t="str">
        <f t="shared" si="377"/>
        <v/>
      </c>
      <c r="BP1735" s="55" t="str">
        <f t="shared" si="377"/>
        <v/>
      </c>
      <c r="BQ1735" s="55" t="str">
        <f t="shared" si="377"/>
        <v/>
      </c>
      <c r="BR1735" s="1" t="str">
        <f t="shared" si="368"/>
        <v>Base</v>
      </c>
      <c r="BS1735" s="1" t="str">
        <f t="shared" si="369"/>
        <v/>
      </c>
      <c r="BT1735" s="3">
        <f t="shared" si="370"/>
        <v>1</v>
      </c>
      <c r="BU1735" s="11">
        <f t="shared" si="371"/>
        <v>-0.94</v>
      </c>
      <c r="BV1735" s="11">
        <f t="shared" si="372"/>
        <v>-0.88</v>
      </c>
      <c r="BW1735" s="11">
        <f t="shared" si="373"/>
        <v>0</v>
      </c>
      <c r="BX1735" s="9">
        <f t="shared" si="374"/>
        <v>-0.94</v>
      </c>
      <c r="BY1735" s="9">
        <f t="shared" si="375"/>
        <v>-0.88</v>
      </c>
      <c r="BZ1735" s="9">
        <f t="shared" si="376"/>
        <v>2</v>
      </c>
    </row>
    <row r="1736" spans="1:78" ht="15.5" x14ac:dyDescent="0.35">
      <c r="A1736"/>
      <c r="B1736"/>
      <c r="C1736"/>
      <c r="D1736"/>
      <c r="E1736"/>
      <c r="F1736"/>
      <c r="G1736"/>
      <c r="H1736"/>
      <c r="I1736"/>
      <c r="J1736"/>
      <c r="K1736"/>
      <c r="L1736"/>
      <c r="M1736"/>
      <c r="N1736"/>
      <c r="O1736"/>
      <c r="P1736"/>
      <c r="Q1736"/>
      <c r="R1736"/>
      <c r="S1736"/>
      <c r="T1736"/>
      <c r="U1736"/>
      <c r="V1736"/>
      <c r="W1736"/>
      <c r="X1736"/>
      <c r="Y1736"/>
      <c r="Z1736"/>
      <c r="AA1736"/>
      <c r="AB1736"/>
      <c r="AC1736"/>
      <c r="AD1736"/>
      <c r="AE1736"/>
      <c r="AF1736"/>
      <c r="AG1736"/>
      <c r="AH1736"/>
      <c r="AI1736"/>
      <c r="AJ1736"/>
      <c r="AK1736"/>
      <c r="AL1736"/>
      <c r="AM1736"/>
      <c r="AN1736"/>
      <c r="AO1736"/>
      <c r="AP1736"/>
      <c r="AQ1736"/>
      <c r="AR1736"/>
      <c r="AS1736"/>
      <c r="AT1736" s="12">
        <f>VLOOKUP($BR1736,Tables!$D$14:$I$27,2,FALSE)*W1736</f>
        <v>0</v>
      </c>
      <c r="AU1736" s="12">
        <f>VLOOKUP($BR1736,Tables!$D$14:$I$24,3,FALSE)</f>
        <v>0</v>
      </c>
      <c r="AV1736" s="12">
        <f>VLOOKUP($BR1736,Tables!$D$14:$I$24,4,FALSE)*W1736</f>
        <v>0</v>
      </c>
      <c r="AW1736" s="12">
        <f>VLOOKUP($BR1736,Tables!$D$14:$I$24,5,FALSE)*W1736</f>
        <v>0</v>
      </c>
      <c r="AX1736">
        <f>IF(ISERROR(VLOOKUP(V1736,Tables!$A$2:$B$27,2,FALSE))=TRUE,0,VLOOKUP(V1736,Tables!$A$2:$B$27,2,FALSE))*VLOOKUP(BR1736,Tables!$D$14:$J$24,7,FALSE)</f>
        <v>0</v>
      </c>
      <c r="AY1736">
        <f>IF(ISERROR(VLOOKUP(BS1736,Tables!$A$2:$B$31,2,FALSE))=TRUE,0,VLOOKUP(BS1736,Tables!$A$2:$B$31,2,FALSE))</f>
        <v>0</v>
      </c>
      <c r="AZ1736" s="12">
        <f>VLOOKUP($BR1736,Tables!$D$14:$K$24,8,FALSE)</f>
        <v>0</v>
      </c>
      <c r="BA1736" s="12">
        <f>IF(OR(BR1736="T150",BR1736="HYBT150"),W1736*Tables!$L$23,0)</f>
        <v>0</v>
      </c>
      <c r="BB1736" s="12">
        <f>IF(OR(BR1736="T200",BR1736="HYBT200"),W1736*Tables!$E$24,0)</f>
        <v>0</v>
      </c>
      <c r="BC1736" s="14">
        <f t="shared" si="367"/>
        <v>0</v>
      </c>
      <c r="BD1736" s="55" t="str">
        <f t="shared" si="377"/>
        <v/>
      </c>
      <c r="BE1736" s="55" t="str">
        <f t="shared" si="377"/>
        <v/>
      </c>
      <c r="BF1736" s="55" t="str">
        <f t="shared" si="377"/>
        <v/>
      </c>
      <c r="BG1736" s="55" t="str">
        <f t="shared" si="377"/>
        <v/>
      </c>
      <c r="BH1736" s="55" t="str">
        <f t="shared" si="377"/>
        <v/>
      </c>
      <c r="BI1736" s="55" t="str">
        <f t="shared" si="377"/>
        <v/>
      </c>
      <c r="BJ1736" s="55" t="str">
        <f t="shared" si="377"/>
        <v/>
      </c>
      <c r="BK1736" s="55" t="str">
        <f t="shared" si="377"/>
        <v/>
      </c>
      <c r="BL1736" s="55" t="str">
        <f t="shared" si="377"/>
        <v/>
      </c>
      <c r="BM1736" s="55" t="str">
        <f t="shared" si="377"/>
        <v/>
      </c>
      <c r="BN1736" s="55" t="str">
        <f t="shared" si="377"/>
        <v/>
      </c>
      <c r="BO1736" s="55" t="str">
        <f t="shared" si="377"/>
        <v/>
      </c>
      <c r="BP1736" s="55" t="str">
        <f t="shared" si="377"/>
        <v/>
      </c>
      <c r="BQ1736" s="55" t="str">
        <f t="shared" si="377"/>
        <v/>
      </c>
      <c r="BR1736" s="1" t="str">
        <f t="shared" si="368"/>
        <v>Base</v>
      </c>
      <c r="BS1736" s="1" t="str">
        <f t="shared" si="369"/>
        <v/>
      </c>
      <c r="BT1736" s="3">
        <f t="shared" si="370"/>
        <v>1</v>
      </c>
      <c r="BU1736" s="11">
        <f t="shared" si="371"/>
        <v>-0.94</v>
      </c>
      <c r="BV1736" s="11">
        <f t="shared" si="372"/>
        <v>-0.88</v>
      </c>
      <c r="BW1736" s="11">
        <f t="shared" si="373"/>
        <v>0</v>
      </c>
      <c r="BX1736" s="9">
        <f t="shared" si="374"/>
        <v>-0.94</v>
      </c>
      <c r="BY1736" s="9">
        <f t="shared" si="375"/>
        <v>-0.88</v>
      </c>
      <c r="BZ1736" s="9">
        <f t="shared" si="376"/>
        <v>2</v>
      </c>
    </row>
    <row r="1737" spans="1:78" ht="15.5" x14ac:dyDescent="0.35">
      <c r="A1737"/>
      <c r="B1737"/>
      <c r="C1737"/>
      <c r="D1737"/>
      <c r="E1737"/>
      <c r="F1737"/>
      <c r="G1737"/>
      <c r="H1737"/>
      <c r="I1737"/>
      <c r="J1737"/>
      <c r="K1737"/>
      <c r="L1737"/>
      <c r="M1737"/>
      <c r="N1737"/>
      <c r="O1737"/>
      <c r="P1737"/>
      <c r="Q1737"/>
      <c r="R1737"/>
      <c r="S1737"/>
      <c r="T1737"/>
      <c r="U1737"/>
      <c r="V1737"/>
      <c r="W1737"/>
      <c r="X1737"/>
      <c r="Y1737"/>
      <c r="Z1737"/>
      <c r="AA1737"/>
      <c r="AB1737"/>
      <c r="AC1737"/>
      <c r="AD1737"/>
      <c r="AE1737"/>
      <c r="AF1737"/>
      <c r="AG1737"/>
      <c r="AH1737"/>
      <c r="AI1737"/>
      <c r="AJ1737"/>
      <c r="AK1737"/>
      <c r="AL1737"/>
      <c r="AM1737"/>
      <c r="AN1737"/>
      <c r="AO1737"/>
      <c r="AP1737"/>
      <c r="AQ1737"/>
      <c r="AR1737"/>
      <c r="AS1737"/>
      <c r="AT1737" s="12">
        <f>VLOOKUP($BR1737,Tables!$D$14:$I$27,2,FALSE)*W1737</f>
        <v>0</v>
      </c>
      <c r="AU1737" s="12">
        <f>VLOOKUP($BR1737,Tables!$D$14:$I$24,3,FALSE)</f>
        <v>0</v>
      </c>
      <c r="AV1737" s="12">
        <f>VLOOKUP($BR1737,Tables!$D$14:$I$24,4,FALSE)*W1737</f>
        <v>0</v>
      </c>
      <c r="AW1737" s="12">
        <f>VLOOKUP($BR1737,Tables!$D$14:$I$24,5,FALSE)*W1737</f>
        <v>0</v>
      </c>
      <c r="AX1737">
        <f>IF(ISERROR(VLOOKUP(V1737,Tables!$A$2:$B$27,2,FALSE))=TRUE,0,VLOOKUP(V1737,Tables!$A$2:$B$27,2,FALSE))*VLOOKUP(BR1737,Tables!$D$14:$J$24,7,FALSE)</f>
        <v>0</v>
      </c>
      <c r="AY1737">
        <f>IF(ISERROR(VLOOKUP(BS1737,Tables!$A$2:$B$31,2,FALSE))=TRUE,0,VLOOKUP(BS1737,Tables!$A$2:$B$31,2,FALSE))</f>
        <v>0</v>
      </c>
      <c r="AZ1737" s="12">
        <f>VLOOKUP($BR1737,Tables!$D$14:$K$24,8,FALSE)</f>
        <v>0</v>
      </c>
      <c r="BA1737" s="12">
        <f>IF(OR(BR1737="T150",BR1737="HYBT150"),W1737*Tables!$L$23,0)</f>
        <v>0</v>
      </c>
      <c r="BB1737" s="12">
        <f>IF(OR(BR1737="T200",BR1737="HYBT200"),W1737*Tables!$E$24,0)</f>
        <v>0</v>
      </c>
      <c r="BC1737" s="14">
        <f t="shared" si="367"/>
        <v>0</v>
      </c>
      <c r="BD1737" s="55" t="str">
        <f t="shared" si="377"/>
        <v/>
      </c>
      <c r="BE1737" s="55" t="str">
        <f t="shared" si="377"/>
        <v/>
      </c>
      <c r="BF1737" s="55" t="str">
        <f t="shared" si="377"/>
        <v/>
      </c>
      <c r="BG1737" s="55" t="str">
        <f t="shared" si="377"/>
        <v/>
      </c>
      <c r="BH1737" s="55" t="str">
        <f t="shared" si="377"/>
        <v/>
      </c>
      <c r="BI1737" s="55" t="str">
        <f t="shared" si="377"/>
        <v/>
      </c>
      <c r="BJ1737" s="55" t="str">
        <f t="shared" si="377"/>
        <v/>
      </c>
      <c r="BK1737" s="55" t="str">
        <f t="shared" si="377"/>
        <v/>
      </c>
      <c r="BL1737" s="55" t="str">
        <f t="shared" si="377"/>
        <v/>
      </c>
      <c r="BM1737" s="55" t="str">
        <f t="shared" si="377"/>
        <v/>
      </c>
      <c r="BN1737" s="55" t="str">
        <f t="shared" si="377"/>
        <v/>
      </c>
      <c r="BO1737" s="55" t="str">
        <f t="shared" si="377"/>
        <v/>
      </c>
      <c r="BP1737" s="55" t="str">
        <f t="shared" si="377"/>
        <v/>
      </c>
      <c r="BQ1737" s="55" t="str">
        <f t="shared" si="377"/>
        <v/>
      </c>
      <c r="BR1737" s="1" t="str">
        <f t="shared" si="368"/>
        <v>Base</v>
      </c>
      <c r="BS1737" s="1" t="str">
        <f t="shared" si="369"/>
        <v/>
      </c>
      <c r="BT1737" s="3">
        <f t="shared" si="370"/>
        <v>1</v>
      </c>
      <c r="BU1737" s="11">
        <f t="shared" si="371"/>
        <v>-0.94</v>
      </c>
      <c r="BV1737" s="11">
        <f t="shared" si="372"/>
        <v>-0.88</v>
      </c>
      <c r="BW1737" s="11">
        <f t="shared" si="373"/>
        <v>0</v>
      </c>
      <c r="BX1737" s="9">
        <f t="shared" si="374"/>
        <v>-0.94</v>
      </c>
      <c r="BY1737" s="9">
        <f t="shared" si="375"/>
        <v>-0.88</v>
      </c>
      <c r="BZ1737" s="9">
        <f t="shared" si="376"/>
        <v>2</v>
      </c>
    </row>
    <row r="1738" spans="1:78" ht="15.5" x14ac:dyDescent="0.35">
      <c r="A1738"/>
      <c r="B1738"/>
      <c r="C1738"/>
      <c r="D1738"/>
      <c r="E1738"/>
      <c r="F1738"/>
      <c r="G1738"/>
      <c r="H1738"/>
      <c r="I1738"/>
      <c r="J1738"/>
      <c r="K1738"/>
      <c r="L1738"/>
      <c r="M1738"/>
      <c r="N1738"/>
      <c r="O1738"/>
      <c r="P1738"/>
      <c r="Q1738"/>
      <c r="R1738"/>
      <c r="S1738"/>
      <c r="T1738"/>
      <c r="U1738"/>
      <c r="V1738"/>
      <c r="W1738"/>
      <c r="X1738"/>
      <c r="Y1738"/>
      <c r="Z1738"/>
      <c r="AA1738"/>
      <c r="AB1738"/>
      <c r="AC1738"/>
      <c r="AD1738"/>
      <c r="AE1738"/>
      <c r="AF1738"/>
      <c r="AG1738"/>
      <c r="AH1738"/>
      <c r="AI1738"/>
      <c r="AJ1738"/>
      <c r="AK1738"/>
      <c r="AL1738"/>
      <c r="AM1738"/>
      <c r="AN1738"/>
      <c r="AO1738"/>
      <c r="AP1738"/>
      <c r="AQ1738"/>
      <c r="AR1738"/>
      <c r="AS1738"/>
      <c r="AT1738" s="12">
        <f>VLOOKUP($BR1738,Tables!$D$14:$I$27,2,FALSE)*W1738</f>
        <v>0</v>
      </c>
      <c r="AU1738" s="12">
        <f>VLOOKUP($BR1738,Tables!$D$14:$I$24,3,FALSE)</f>
        <v>0</v>
      </c>
      <c r="AV1738" s="12">
        <f>VLOOKUP($BR1738,Tables!$D$14:$I$24,4,FALSE)*W1738</f>
        <v>0</v>
      </c>
      <c r="AW1738" s="12">
        <f>VLOOKUP($BR1738,Tables!$D$14:$I$24,5,FALSE)*W1738</f>
        <v>0</v>
      </c>
      <c r="AX1738">
        <f>IF(ISERROR(VLOOKUP(V1738,Tables!$A$2:$B$27,2,FALSE))=TRUE,0,VLOOKUP(V1738,Tables!$A$2:$B$27,2,FALSE))*VLOOKUP(BR1738,Tables!$D$14:$J$24,7,FALSE)</f>
        <v>0</v>
      </c>
      <c r="AY1738">
        <f>IF(ISERROR(VLOOKUP(BS1738,Tables!$A$2:$B$31,2,FALSE))=TRUE,0,VLOOKUP(BS1738,Tables!$A$2:$B$31,2,FALSE))</f>
        <v>0</v>
      </c>
      <c r="AZ1738" s="12">
        <f>VLOOKUP($BR1738,Tables!$D$14:$K$24,8,FALSE)</f>
        <v>0</v>
      </c>
      <c r="BA1738" s="12">
        <f>IF(OR(BR1738="T150",BR1738="HYBT150"),W1738*Tables!$L$23,0)</f>
        <v>0</v>
      </c>
      <c r="BB1738" s="12">
        <f>IF(OR(BR1738="T200",BR1738="HYBT200"),W1738*Tables!$E$24,0)</f>
        <v>0</v>
      </c>
      <c r="BC1738" s="14">
        <f t="shared" si="367"/>
        <v>0</v>
      </c>
      <c r="BD1738" s="55" t="str">
        <f t="shared" si="377"/>
        <v/>
      </c>
      <c r="BE1738" s="55" t="str">
        <f t="shared" si="377"/>
        <v/>
      </c>
      <c r="BF1738" s="55" t="str">
        <f t="shared" si="377"/>
        <v/>
      </c>
      <c r="BG1738" s="55" t="str">
        <f t="shared" si="377"/>
        <v/>
      </c>
      <c r="BH1738" s="55" t="str">
        <f t="shared" si="377"/>
        <v/>
      </c>
      <c r="BI1738" s="55" t="str">
        <f t="shared" si="377"/>
        <v/>
      </c>
      <c r="BJ1738" s="55" t="str">
        <f t="shared" si="377"/>
        <v/>
      </c>
      <c r="BK1738" s="55" t="str">
        <f t="shared" si="377"/>
        <v/>
      </c>
      <c r="BL1738" s="55" t="str">
        <f t="shared" si="377"/>
        <v/>
      </c>
      <c r="BM1738" s="55" t="str">
        <f t="shared" si="377"/>
        <v/>
      </c>
      <c r="BN1738" s="55" t="str">
        <f t="shared" si="377"/>
        <v/>
      </c>
      <c r="BO1738" s="55" t="str">
        <f t="shared" si="377"/>
        <v/>
      </c>
      <c r="BP1738" s="55" t="str">
        <f t="shared" si="377"/>
        <v/>
      </c>
      <c r="BQ1738" s="55" t="str">
        <f t="shared" si="377"/>
        <v/>
      </c>
      <c r="BR1738" s="1" t="str">
        <f t="shared" si="368"/>
        <v>Base</v>
      </c>
      <c r="BS1738" s="1" t="str">
        <f t="shared" si="369"/>
        <v/>
      </c>
      <c r="BT1738" s="3">
        <f t="shared" si="370"/>
        <v>1</v>
      </c>
      <c r="BU1738" s="11">
        <f t="shared" si="371"/>
        <v>-0.94</v>
      </c>
      <c r="BV1738" s="11">
        <f t="shared" si="372"/>
        <v>-0.88</v>
      </c>
      <c r="BW1738" s="11">
        <f t="shared" si="373"/>
        <v>0</v>
      </c>
      <c r="BX1738" s="9">
        <f t="shared" si="374"/>
        <v>-0.94</v>
      </c>
      <c r="BY1738" s="9">
        <f t="shared" si="375"/>
        <v>-0.88</v>
      </c>
      <c r="BZ1738" s="9">
        <f t="shared" si="376"/>
        <v>2</v>
      </c>
    </row>
    <row r="1739" spans="1:78" ht="15.5" x14ac:dyDescent="0.35">
      <c r="A1739"/>
      <c r="B1739"/>
      <c r="C1739"/>
      <c r="D1739"/>
      <c r="E1739"/>
      <c r="F1739"/>
      <c r="G1739"/>
      <c r="H1739"/>
      <c r="I1739"/>
      <c r="J1739"/>
      <c r="K1739"/>
      <c r="L1739"/>
      <c r="M1739"/>
      <c r="N1739"/>
      <c r="O1739"/>
      <c r="P1739"/>
      <c r="Q1739"/>
      <c r="R1739"/>
      <c r="S1739"/>
      <c r="T1739"/>
      <c r="U1739"/>
      <c r="V1739"/>
      <c r="W1739"/>
      <c r="X1739"/>
      <c r="Y1739"/>
      <c r="Z1739"/>
      <c r="AA1739"/>
      <c r="AB1739"/>
      <c r="AC1739"/>
      <c r="AD1739"/>
      <c r="AE1739"/>
      <c r="AF1739"/>
      <c r="AG1739"/>
      <c r="AH1739"/>
      <c r="AI1739"/>
      <c r="AJ1739"/>
      <c r="AK1739"/>
      <c r="AL1739"/>
      <c r="AM1739"/>
      <c r="AN1739"/>
      <c r="AO1739"/>
      <c r="AP1739"/>
      <c r="AQ1739"/>
      <c r="AR1739"/>
      <c r="AS1739"/>
      <c r="AT1739" s="12">
        <f>VLOOKUP($BR1739,Tables!$D$14:$I$27,2,FALSE)*W1739</f>
        <v>0</v>
      </c>
      <c r="AU1739" s="12">
        <f>VLOOKUP($BR1739,Tables!$D$14:$I$24,3,FALSE)</f>
        <v>0</v>
      </c>
      <c r="AV1739" s="12">
        <f>VLOOKUP($BR1739,Tables!$D$14:$I$24,4,FALSE)*W1739</f>
        <v>0</v>
      </c>
      <c r="AW1739" s="12">
        <f>VLOOKUP($BR1739,Tables!$D$14:$I$24,5,FALSE)*W1739</f>
        <v>0</v>
      </c>
      <c r="AX1739">
        <f>IF(ISERROR(VLOOKUP(V1739,Tables!$A$2:$B$27,2,FALSE))=TRUE,0,VLOOKUP(V1739,Tables!$A$2:$B$27,2,FALSE))*VLOOKUP(BR1739,Tables!$D$14:$J$24,7,FALSE)</f>
        <v>0</v>
      </c>
      <c r="AY1739">
        <f>IF(ISERROR(VLOOKUP(BS1739,Tables!$A$2:$B$31,2,FALSE))=TRUE,0,VLOOKUP(BS1739,Tables!$A$2:$B$31,2,FALSE))</f>
        <v>0</v>
      </c>
      <c r="AZ1739" s="12">
        <f>VLOOKUP($BR1739,Tables!$D$14:$K$24,8,FALSE)</f>
        <v>0</v>
      </c>
      <c r="BA1739" s="12">
        <f>IF(OR(BR1739="T150",BR1739="HYBT150"),W1739*Tables!$L$23,0)</f>
        <v>0</v>
      </c>
      <c r="BB1739" s="12">
        <f>IF(OR(BR1739="T200",BR1739="HYBT200"),W1739*Tables!$E$24,0)</f>
        <v>0</v>
      </c>
      <c r="BC1739" s="14">
        <f t="shared" si="367"/>
        <v>0</v>
      </c>
      <c r="BD1739" s="55" t="str">
        <f t="shared" si="377"/>
        <v/>
      </c>
      <c r="BE1739" s="55" t="str">
        <f t="shared" si="377"/>
        <v/>
      </c>
      <c r="BF1739" s="55" t="str">
        <f t="shared" si="377"/>
        <v/>
      </c>
      <c r="BG1739" s="55" t="str">
        <f t="shared" si="377"/>
        <v/>
      </c>
      <c r="BH1739" s="55" t="str">
        <f t="shared" si="377"/>
        <v/>
      </c>
      <c r="BI1739" s="55" t="str">
        <f t="shared" si="377"/>
        <v/>
      </c>
      <c r="BJ1739" s="55" t="str">
        <f t="shared" si="377"/>
        <v/>
      </c>
      <c r="BK1739" s="55" t="str">
        <f t="shared" si="377"/>
        <v/>
      </c>
      <c r="BL1739" s="55" t="str">
        <f t="shared" si="377"/>
        <v/>
      </c>
      <c r="BM1739" s="55" t="str">
        <f t="shared" si="377"/>
        <v/>
      </c>
      <c r="BN1739" s="55" t="str">
        <f t="shared" si="377"/>
        <v/>
      </c>
      <c r="BO1739" s="55" t="str">
        <f t="shared" si="377"/>
        <v/>
      </c>
      <c r="BP1739" s="55" t="str">
        <f t="shared" si="377"/>
        <v/>
      </c>
      <c r="BQ1739" s="55" t="str">
        <f t="shared" si="377"/>
        <v/>
      </c>
      <c r="BR1739" s="1" t="str">
        <f t="shared" si="368"/>
        <v>Base</v>
      </c>
      <c r="BS1739" s="1" t="str">
        <f t="shared" si="369"/>
        <v/>
      </c>
      <c r="BT1739" s="3">
        <f t="shared" si="370"/>
        <v>1</v>
      </c>
      <c r="BU1739" s="11">
        <f t="shared" si="371"/>
        <v>-0.94</v>
      </c>
      <c r="BV1739" s="11">
        <f t="shared" si="372"/>
        <v>-0.88</v>
      </c>
      <c r="BW1739" s="11">
        <f t="shared" si="373"/>
        <v>0</v>
      </c>
      <c r="BX1739" s="9">
        <f t="shared" si="374"/>
        <v>-0.94</v>
      </c>
      <c r="BY1739" s="9">
        <f t="shared" si="375"/>
        <v>-0.88</v>
      </c>
      <c r="BZ1739" s="9">
        <f t="shared" si="376"/>
        <v>2</v>
      </c>
    </row>
    <row r="1740" spans="1:78" ht="15.5" x14ac:dyDescent="0.35">
      <c r="A1740"/>
      <c r="B1740"/>
      <c r="C1740"/>
      <c r="D1740"/>
      <c r="E1740"/>
      <c r="F1740"/>
      <c r="G1740"/>
      <c r="H1740"/>
      <c r="I1740"/>
      <c r="J1740"/>
      <c r="K1740"/>
      <c r="L1740"/>
      <c r="M1740"/>
      <c r="N1740"/>
      <c r="O1740"/>
      <c r="P1740"/>
      <c r="Q1740"/>
      <c r="R1740"/>
      <c r="S1740"/>
      <c r="T1740"/>
      <c r="U1740"/>
      <c r="V1740"/>
      <c r="W1740"/>
      <c r="X1740"/>
      <c r="Y1740"/>
      <c r="Z1740"/>
      <c r="AA1740"/>
      <c r="AB1740"/>
      <c r="AC1740"/>
      <c r="AD1740"/>
      <c r="AE1740"/>
      <c r="AF1740"/>
      <c r="AG1740"/>
      <c r="AH1740"/>
      <c r="AI1740"/>
      <c r="AJ1740"/>
      <c r="AK1740"/>
      <c r="AL1740"/>
      <c r="AM1740"/>
      <c r="AN1740"/>
      <c r="AO1740"/>
      <c r="AP1740"/>
      <c r="AQ1740"/>
      <c r="AR1740"/>
      <c r="AS1740"/>
      <c r="AT1740" s="12">
        <f>VLOOKUP($BR1740,Tables!$D$14:$I$27,2,FALSE)*W1740</f>
        <v>0</v>
      </c>
      <c r="AU1740" s="12">
        <f>VLOOKUP($BR1740,Tables!$D$14:$I$24,3,FALSE)</f>
        <v>0</v>
      </c>
      <c r="AV1740" s="12">
        <f>VLOOKUP($BR1740,Tables!$D$14:$I$24,4,FALSE)*W1740</f>
        <v>0</v>
      </c>
      <c r="AW1740" s="12">
        <f>VLOOKUP($BR1740,Tables!$D$14:$I$24,5,FALSE)*W1740</f>
        <v>0</v>
      </c>
      <c r="AX1740">
        <f>IF(ISERROR(VLOOKUP(V1740,Tables!$A$2:$B$27,2,FALSE))=TRUE,0,VLOOKUP(V1740,Tables!$A$2:$B$27,2,FALSE))*VLOOKUP(BR1740,Tables!$D$14:$J$24,7,FALSE)</f>
        <v>0</v>
      </c>
      <c r="AY1740">
        <f>IF(ISERROR(VLOOKUP(BS1740,Tables!$A$2:$B$31,2,FALSE))=TRUE,0,VLOOKUP(BS1740,Tables!$A$2:$B$31,2,FALSE))</f>
        <v>0</v>
      </c>
      <c r="AZ1740" s="12">
        <f>VLOOKUP($BR1740,Tables!$D$14:$K$24,8,FALSE)</f>
        <v>0</v>
      </c>
      <c r="BA1740" s="12">
        <f>IF(OR(BR1740="T150",BR1740="HYBT150"),W1740*Tables!$L$23,0)</f>
        <v>0</v>
      </c>
      <c r="BB1740" s="12">
        <f>IF(OR(BR1740="T200",BR1740="HYBT200"),W1740*Tables!$E$24,0)</f>
        <v>0</v>
      </c>
      <c r="BC1740" s="14">
        <f t="shared" si="367"/>
        <v>0</v>
      </c>
      <c r="BD1740" s="55" t="str">
        <f t="shared" si="377"/>
        <v/>
      </c>
      <c r="BE1740" s="55" t="str">
        <f t="shared" si="377"/>
        <v/>
      </c>
      <c r="BF1740" s="55" t="str">
        <f t="shared" si="377"/>
        <v/>
      </c>
      <c r="BG1740" s="55" t="str">
        <f t="shared" si="377"/>
        <v/>
      </c>
      <c r="BH1740" s="55" t="str">
        <f t="shared" si="377"/>
        <v/>
      </c>
      <c r="BI1740" s="55" t="str">
        <f t="shared" si="377"/>
        <v/>
      </c>
      <c r="BJ1740" s="55" t="str">
        <f t="shared" si="377"/>
        <v/>
      </c>
      <c r="BK1740" s="55" t="str">
        <f t="shared" si="377"/>
        <v/>
      </c>
      <c r="BL1740" s="55" t="str">
        <f t="shared" si="377"/>
        <v/>
      </c>
      <c r="BM1740" s="55" t="str">
        <f t="shared" si="377"/>
        <v/>
      </c>
      <c r="BN1740" s="55" t="str">
        <f t="shared" si="377"/>
        <v/>
      </c>
      <c r="BO1740" s="55" t="str">
        <f t="shared" si="377"/>
        <v/>
      </c>
      <c r="BP1740" s="55" t="str">
        <f t="shared" si="377"/>
        <v/>
      </c>
      <c r="BQ1740" s="55" t="str">
        <f t="shared" si="377"/>
        <v/>
      </c>
      <c r="BR1740" s="1" t="str">
        <f t="shared" si="368"/>
        <v>Base</v>
      </c>
      <c r="BS1740" s="1" t="str">
        <f t="shared" si="369"/>
        <v/>
      </c>
      <c r="BT1740" s="3">
        <f t="shared" si="370"/>
        <v>1</v>
      </c>
      <c r="BU1740" s="11">
        <f t="shared" si="371"/>
        <v>-0.94</v>
      </c>
      <c r="BV1740" s="11">
        <f t="shared" si="372"/>
        <v>-0.88</v>
      </c>
      <c r="BW1740" s="11">
        <f t="shared" si="373"/>
        <v>0</v>
      </c>
      <c r="BX1740" s="9">
        <f t="shared" si="374"/>
        <v>-0.94</v>
      </c>
      <c r="BY1740" s="9">
        <f t="shared" si="375"/>
        <v>-0.88</v>
      </c>
      <c r="BZ1740" s="9">
        <f t="shared" si="376"/>
        <v>2</v>
      </c>
    </row>
    <row r="1741" spans="1:78" ht="15.5" x14ac:dyDescent="0.35">
      <c r="A1741"/>
      <c r="B1741"/>
      <c r="C1741"/>
      <c r="D1741"/>
      <c r="E1741"/>
      <c r="F1741"/>
      <c r="G1741"/>
      <c r="H1741"/>
      <c r="I1741"/>
      <c r="J1741"/>
      <c r="K1741"/>
      <c r="L1741"/>
      <c r="M1741"/>
      <c r="N1741"/>
      <c r="O1741"/>
      <c r="P1741"/>
      <c r="Q1741"/>
      <c r="R1741"/>
      <c r="S1741"/>
      <c r="T1741"/>
      <c r="U1741"/>
      <c r="V1741"/>
      <c r="W1741"/>
      <c r="X1741"/>
      <c r="Y1741"/>
      <c r="Z1741"/>
      <c r="AA1741"/>
      <c r="AB1741"/>
      <c r="AC1741"/>
      <c r="AD1741"/>
      <c r="AE1741"/>
      <c r="AF1741"/>
      <c r="AG1741"/>
      <c r="AH1741"/>
      <c r="AI1741"/>
      <c r="AJ1741"/>
      <c r="AK1741"/>
      <c r="AL1741"/>
      <c r="AM1741"/>
      <c r="AN1741"/>
      <c r="AO1741"/>
      <c r="AP1741"/>
      <c r="AQ1741"/>
      <c r="AR1741"/>
      <c r="AS1741"/>
      <c r="AT1741" s="12">
        <f>VLOOKUP($BR1741,Tables!$D$14:$I$27,2,FALSE)*W1741</f>
        <v>0</v>
      </c>
      <c r="AU1741" s="12">
        <f>VLOOKUP($BR1741,Tables!$D$14:$I$24,3,FALSE)</f>
        <v>0</v>
      </c>
      <c r="AV1741" s="12">
        <f>VLOOKUP($BR1741,Tables!$D$14:$I$24,4,FALSE)*W1741</f>
        <v>0</v>
      </c>
      <c r="AW1741" s="12">
        <f>VLOOKUP($BR1741,Tables!$D$14:$I$24,5,FALSE)*W1741</f>
        <v>0</v>
      </c>
      <c r="AX1741">
        <f>IF(ISERROR(VLOOKUP(V1741,Tables!$A$2:$B$27,2,FALSE))=TRUE,0,VLOOKUP(V1741,Tables!$A$2:$B$27,2,FALSE))*VLOOKUP(BR1741,Tables!$D$14:$J$24,7,FALSE)</f>
        <v>0</v>
      </c>
      <c r="AY1741">
        <f>IF(ISERROR(VLOOKUP(BS1741,Tables!$A$2:$B$31,2,FALSE))=TRUE,0,VLOOKUP(BS1741,Tables!$A$2:$B$31,2,FALSE))</f>
        <v>0</v>
      </c>
      <c r="AZ1741" s="12">
        <f>VLOOKUP($BR1741,Tables!$D$14:$K$24,8,FALSE)</f>
        <v>0</v>
      </c>
      <c r="BA1741" s="12">
        <f>IF(OR(BR1741="T150",BR1741="HYBT150"),W1741*Tables!$L$23,0)</f>
        <v>0</v>
      </c>
      <c r="BB1741" s="12">
        <f>IF(OR(BR1741="T200",BR1741="HYBT200"),W1741*Tables!$E$24,0)</f>
        <v>0</v>
      </c>
      <c r="BC1741" s="14">
        <f t="shared" si="367"/>
        <v>0</v>
      </c>
      <c r="BD1741" s="55" t="str">
        <f t="shared" si="377"/>
        <v/>
      </c>
      <c r="BE1741" s="55" t="str">
        <f t="shared" si="377"/>
        <v/>
      </c>
      <c r="BF1741" s="55" t="str">
        <f t="shared" si="377"/>
        <v/>
      </c>
      <c r="BG1741" s="55" t="str">
        <f t="shared" si="377"/>
        <v/>
      </c>
      <c r="BH1741" s="55" t="str">
        <f t="shared" si="377"/>
        <v/>
      </c>
      <c r="BI1741" s="55" t="str">
        <f t="shared" si="377"/>
        <v/>
      </c>
      <c r="BJ1741" s="55" t="str">
        <f t="shared" si="377"/>
        <v/>
      </c>
      <c r="BK1741" s="55" t="str">
        <f t="shared" si="377"/>
        <v/>
      </c>
      <c r="BL1741" s="55" t="str">
        <f t="shared" si="377"/>
        <v/>
      </c>
      <c r="BM1741" s="55" t="str">
        <f t="shared" si="377"/>
        <v/>
      </c>
      <c r="BN1741" s="55" t="str">
        <f t="shared" si="377"/>
        <v/>
      </c>
      <c r="BO1741" s="55" t="str">
        <f t="shared" si="377"/>
        <v/>
      </c>
      <c r="BP1741" s="55" t="str">
        <f t="shared" si="377"/>
        <v/>
      </c>
      <c r="BQ1741" s="55" t="str">
        <f t="shared" si="377"/>
        <v/>
      </c>
      <c r="BR1741" s="1" t="str">
        <f t="shared" si="368"/>
        <v>Base</v>
      </c>
      <c r="BS1741" s="1" t="str">
        <f t="shared" si="369"/>
        <v/>
      </c>
      <c r="BT1741" s="3">
        <f t="shared" si="370"/>
        <v>1</v>
      </c>
      <c r="BU1741" s="11">
        <f t="shared" si="371"/>
        <v>-0.94</v>
      </c>
      <c r="BV1741" s="11">
        <f t="shared" si="372"/>
        <v>-0.88</v>
      </c>
      <c r="BW1741" s="11">
        <f t="shared" si="373"/>
        <v>0</v>
      </c>
      <c r="BX1741" s="9">
        <f t="shared" si="374"/>
        <v>-0.94</v>
      </c>
      <c r="BY1741" s="9">
        <f t="shared" si="375"/>
        <v>-0.88</v>
      </c>
      <c r="BZ1741" s="9">
        <f t="shared" si="376"/>
        <v>2</v>
      </c>
    </row>
    <row r="1742" spans="1:78" ht="15.5" x14ac:dyDescent="0.35">
      <c r="A1742"/>
      <c r="B1742"/>
      <c r="C1742"/>
      <c r="D1742"/>
      <c r="E1742"/>
      <c r="F1742"/>
      <c r="G1742"/>
      <c r="H1742"/>
      <c r="I1742"/>
      <c r="J1742"/>
      <c r="K1742"/>
      <c r="L1742"/>
      <c r="M1742"/>
      <c r="N1742"/>
      <c r="O1742"/>
      <c r="P1742"/>
      <c r="Q1742"/>
      <c r="R1742"/>
      <c r="S1742"/>
      <c r="T1742"/>
      <c r="U1742"/>
      <c r="V1742"/>
      <c r="W1742"/>
      <c r="X1742"/>
      <c r="Y1742"/>
      <c r="Z1742"/>
      <c r="AA1742"/>
      <c r="AB1742"/>
      <c r="AC1742"/>
      <c r="AD1742"/>
      <c r="AE1742"/>
      <c r="AF1742"/>
      <c r="AG1742"/>
      <c r="AH1742"/>
      <c r="AI1742"/>
      <c r="AJ1742"/>
      <c r="AK1742"/>
      <c r="AL1742"/>
      <c r="AM1742"/>
      <c r="AN1742"/>
      <c r="AO1742"/>
      <c r="AP1742"/>
      <c r="AQ1742"/>
      <c r="AR1742"/>
      <c r="AS1742"/>
      <c r="AT1742" s="12">
        <f>VLOOKUP($BR1742,Tables!$D$14:$I$27,2,FALSE)*W1742</f>
        <v>0</v>
      </c>
      <c r="AU1742" s="12">
        <f>VLOOKUP($BR1742,Tables!$D$14:$I$24,3,FALSE)</f>
        <v>0</v>
      </c>
      <c r="AV1742" s="12">
        <f>VLOOKUP($BR1742,Tables!$D$14:$I$24,4,FALSE)*W1742</f>
        <v>0</v>
      </c>
      <c r="AW1742" s="12">
        <f>VLOOKUP($BR1742,Tables!$D$14:$I$24,5,FALSE)*W1742</f>
        <v>0</v>
      </c>
      <c r="AX1742">
        <f>IF(ISERROR(VLOOKUP(V1742,Tables!$A$2:$B$27,2,FALSE))=TRUE,0,VLOOKUP(V1742,Tables!$A$2:$B$27,2,FALSE))*VLOOKUP(BR1742,Tables!$D$14:$J$24,7,FALSE)</f>
        <v>0</v>
      </c>
      <c r="AY1742">
        <f>IF(ISERROR(VLOOKUP(BS1742,Tables!$A$2:$B$31,2,FALSE))=TRUE,0,VLOOKUP(BS1742,Tables!$A$2:$B$31,2,FALSE))</f>
        <v>0</v>
      </c>
      <c r="AZ1742" s="12">
        <f>VLOOKUP($BR1742,Tables!$D$14:$K$24,8,FALSE)</f>
        <v>0</v>
      </c>
      <c r="BA1742" s="12">
        <f>IF(OR(BR1742="T150",BR1742="HYBT150"),W1742*Tables!$L$23,0)</f>
        <v>0</v>
      </c>
      <c r="BB1742" s="12">
        <f>IF(OR(BR1742="T200",BR1742="HYBT200"),W1742*Tables!$E$24,0)</f>
        <v>0</v>
      </c>
      <c r="BC1742" s="14">
        <f t="shared" si="367"/>
        <v>0</v>
      </c>
      <c r="BD1742" s="55" t="str">
        <f t="shared" si="377"/>
        <v/>
      </c>
      <c r="BE1742" s="55" t="str">
        <f t="shared" si="377"/>
        <v/>
      </c>
      <c r="BF1742" s="55" t="str">
        <f t="shared" si="377"/>
        <v/>
      </c>
      <c r="BG1742" s="55" t="str">
        <f t="shared" si="377"/>
        <v/>
      </c>
      <c r="BH1742" s="55" t="str">
        <f t="shared" si="377"/>
        <v/>
      </c>
      <c r="BI1742" s="55" t="str">
        <f t="shared" si="377"/>
        <v/>
      </c>
      <c r="BJ1742" s="55" t="str">
        <f t="shared" si="377"/>
        <v/>
      </c>
      <c r="BK1742" s="55" t="str">
        <f t="shared" si="377"/>
        <v/>
      </c>
      <c r="BL1742" s="55" t="str">
        <f t="shared" si="377"/>
        <v/>
      </c>
      <c r="BM1742" s="55" t="str">
        <f t="shared" si="377"/>
        <v/>
      </c>
      <c r="BN1742" s="55" t="str">
        <f t="shared" si="377"/>
        <v/>
      </c>
      <c r="BO1742" s="55" t="str">
        <f t="shared" si="377"/>
        <v/>
      </c>
      <c r="BP1742" s="55" t="str">
        <f t="shared" si="377"/>
        <v/>
      </c>
      <c r="BQ1742" s="55" t="str">
        <f t="shared" si="377"/>
        <v/>
      </c>
      <c r="BR1742" s="1" t="str">
        <f t="shared" si="368"/>
        <v>Base</v>
      </c>
      <c r="BS1742" s="1" t="str">
        <f t="shared" si="369"/>
        <v/>
      </c>
      <c r="BT1742" s="3">
        <f t="shared" si="370"/>
        <v>1</v>
      </c>
      <c r="BU1742" s="11">
        <f t="shared" si="371"/>
        <v>-0.94</v>
      </c>
      <c r="BV1742" s="11">
        <f t="shared" si="372"/>
        <v>-0.88</v>
      </c>
      <c r="BW1742" s="11">
        <f t="shared" si="373"/>
        <v>0</v>
      </c>
      <c r="BX1742" s="9">
        <f t="shared" si="374"/>
        <v>-0.94</v>
      </c>
      <c r="BY1742" s="9">
        <f t="shared" si="375"/>
        <v>-0.88</v>
      </c>
      <c r="BZ1742" s="9">
        <f t="shared" si="376"/>
        <v>2</v>
      </c>
    </row>
    <row r="1743" spans="1:78" ht="15.5" x14ac:dyDescent="0.35">
      <c r="A1743"/>
      <c r="B1743"/>
      <c r="C1743"/>
      <c r="D1743"/>
      <c r="E1743"/>
      <c r="F1743"/>
      <c r="G1743"/>
      <c r="H1743"/>
      <c r="I1743"/>
      <c r="J1743"/>
      <c r="K1743"/>
      <c r="L1743"/>
      <c r="M1743"/>
      <c r="N1743"/>
      <c r="O1743"/>
      <c r="P1743"/>
      <c r="Q1743"/>
      <c r="R1743"/>
      <c r="S1743"/>
      <c r="T1743"/>
      <c r="U1743"/>
      <c r="V1743"/>
      <c r="W1743"/>
      <c r="X1743"/>
      <c r="Y1743"/>
      <c r="Z1743"/>
      <c r="AA1743"/>
      <c r="AB1743"/>
      <c r="AC1743"/>
      <c r="AD1743"/>
      <c r="AE1743"/>
      <c r="AF1743"/>
      <c r="AG1743"/>
      <c r="AH1743"/>
      <c r="AI1743"/>
      <c r="AJ1743"/>
      <c r="AK1743"/>
      <c r="AL1743"/>
      <c r="AM1743"/>
      <c r="AN1743"/>
      <c r="AO1743"/>
      <c r="AP1743"/>
      <c r="AQ1743"/>
      <c r="AR1743"/>
      <c r="AS1743"/>
      <c r="AT1743" s="12">
        <f>VLOOKUP($BR1743,Tables!$D$14:$I$27,2,FALSE)*W1743</f>
        <v>0</v>
      </c>
      <c r="AU1743" s="12">
        <f>VLOOKUP($BR1743,Tables!$D$14:$I$24,3,FALSE)</f>
        <v>0</v>
      </c>
      <c r="AV1743" s="12">
        <f>VLOOKUP($BR1743,Tables!$D$14:$I$24,4,FALSE)*W1743</f>
        <v>0</v>
      </c>
      <c r="AW1743" s="12">
        <f>VLOOKUP($BR1743,Tables!$D$14:$I$24,5,FALSE)*W1743</f>
        <v>0</v>
      </c>
      <c r="AX1743">
        <f>IF(ISERROR(VLOOKUP(V1743,Tables!$A$2:$B$27,2,FALSE))=TRUE,0,VLOOKUP(V1743,Tables!$A$2:$B$27,2,FALSE))*VLOOKUP(BR1743,Tables!$D$14:$J$24,7,FALSE)</f>
        <v>0</v>
      </c>
      <c r="AY1743">
        <f>IF(ISERROR(VLOOKUP(BS1743,Tables!$A$2:$B$31,2,FALSE))=TRUE,0,VLOOKUP(BS1743,Tables!$A$2:$B$31,2,FALSE))</f>
        <v>0</v>
      </c>
      <c r="AZ1743" s="12">
        <f>VLOOKUP($BR1743,Tables!$D$14:$K$24,8,FALSE)</f>
        <v>0</v>
      </c>
      <c r="BA1743" s="12">
        <f>IF(OR(BR1743="T150",BR1743="HYBT150"),W1743*Tables!$L$23,0)</f>
        <v>0</v>
      </c>
      <c r="BB1743" s="12">
        <f>IF(OR(BR1743="T200",BR1743="HYBT200"),W1743*Tables!$E$24,0)</f>
        <v>0</v>
      </c>
      <c r="BC1743" s="14">
        <f t="shared" si="367"/>
        <v>0</v>
      </c>
      <c r="BD1743" s="55" t="str">
        <f t="shared" si="377"/>
        <v/>
      </c>
      <c r="BE1743" s="55" t="str">
        <f t="shared" si="377"/>
        <v/>
      </c>
      <c r="BF1743" s="55" t="str">
        <f t="shared" si="377"/>
        <v/>
      </c>
      <c r="BG1743" s="55" t="str">
        <f t="shared" si="377"/>
        <v/>
      </c>
      <c r="BH1743" s="55" t="str">
        <f t="shared" si="377"/>
        <v/>
      </c>
      <c r="BI1743" s="55" t="str">
        <f t="shared" ref="BD1743:BQ1761" si="378">IF(ISERROR(SEARCHB(" "&amp;BI$1&amp;" "," "&amp;$L1743&amp;" "))=TRUE,"",BI$1)</f>
        <v/>
      </c>
      <c r="BJ1743" s="55" t="str">
        <f t="shared" si="378"/>
        <v/>
      </c>
      <c r="BK1743" s="55" t="str">
        <f t="shared" si="378"/>
        <v/>
      </c>
      <c r="BL1743" s="55" t="str">
        <f t="shared" si="378"/>
        <v/>
      </c>
      <c r="BM1743" s="55" t="str">
        <f t="shared" si="378"/>
        <v/>
      </c>
      <c r="BN1743" s="55" t="str">
        <f t="shared" si="378"/>
        <v/>
      </c>
      <c r="BO1743" s="55" t="str">
        <f t="shared" si="378"/>
        <v/>
      </c>
      <c r="BP1743" s="55" t="str">
        <f t="shared" si="378"/>
        <v/>
      </c>
      <c r="BQ1743" s="55" t="str">
        <f t="shared" si="378"/>
        <v/>
      </c>
      <c r="BR1743" s="1" t="str">
        <f t="shared" si="368"/>
        <v>Base</v>
      </c>
      <c r="BS1743" s="1" t="str">
        <f t="shared" si="369"/>
        <v/>
      </c>
      <c r="BT1743" s="3">
        <f t="shared" si="370"/>
        <v>1</v>
      </c>
      <c r="BU1743" s="11">
        <f t="shared" si="371"/>
        <v>-0.94</v>
      </c>
      <c r="BV1743" s="11">
        <f t="shared" si="372"/>
        <v>-0.88</v>
      </c>
      <c r="BW1743" s="11">
        <f t="shared" si="373"/>
        <v>0</v>
      </c>
      <c r="BX1743" s="9">
        <f t="shared" si="374"/>
        <v>-0.94</v>
      </c>
      <c r="BY1743" s="9">
        <f t="shared" si="375"/>
        <v>-0.88</v>
      </c>
      <c r="BZ1743" s="9">
        <f t="shared" si="376"/>
        <v>2</v>
      </c>
    </row>
    <row r="1744" spans="1:78" ht="15.5" x14ac:dyDescent="0.35">
      <c r="A1744"/>
      <c r="B1744"/>
      <c r="C1744"/>
      <c r="D1744"/>
      <c r="E1744"/>
      <c r="F1744"/>
      <c r="G1744"/>
      <c r="H1744"/>
      <c r="I1744"/>
      <c r="J1744"/>
      <c r="K1744"/>
      <c r="L1744"/>
      <c r="M1744"/>
      <c r="N1744"/>
      <c r="O1744"/>
      <c r="P1744"/>
      <c r="Q1744"/>
      <c r="R1744"/>
      <c r="S1744"/>
      <c r="T1744"/>
      <c r="U1744"/>
      <c r="V1744"/>
      <c r="W1744"/>
      <c r="X1744"/>
      <c r="Y1744"/>
      <c r="Z1744"/>
      <c r="AA1744"/>
      <c r="AB1744"/>
      <c r="AC1744"/>
      <c r="AD1744"/>
      <c r="AE1744"/>
      <c r="AF1744"/>
      <c r="AG1744"/>
      <c r="AH1744"/>
      <c r="AI1744"/>
      <c r="AJ1744"/>
      <c r="AK1744"/>
      <c r="AL1744"/>
      <c r="AM1744"/>
      <c r="AN1744"/>
      <c r="AO1744"/>
      <c r="AP1744"/>
      <c r="AQ1744"/>
      <c r="AR1744"/>
      <c r="AS1744"/>
      <c r="AT1744" s="12">
        <f>VLOOKUP($BR1744,Tables!$D$14:$I$27,2,FALSE)*W1744</f>
        <v>0</v>
      </c>
      <c r="AU1744" s="12">
        <f>VLOOKUP($BR1744,Tables!$D$14:$I$24,3,FALSE)</f>
        <v>0</v>
      </c>
      <c r="AV1744" s="12">
        <f>VLOOKUP($BR1744,Tables!$D$14:$I$24,4,FALSE)*W1744</f>
        <v>0</v>
      </c>
      <c r="AW1744" s="12">
        <f>VLOOKUP($BR1744,Tables!$D$14:$I$24,5,FALSE)*W1744</f>
        <v>0</v>
      </c>
      <c r="AX1744">
        <f>IF(ISERROR(VLOOKUP(V1744,Tables!$A$2:$B$27,2,FALSE))=TRUE,0,VLOOKUP(V1744,Tables!$A$2:$B$27,2,FALSE))*VLOOKUP(BR1744,Tables!$D$14:$J$24,7,FALSE)</f>
        <v>0</v>
      </c>
      <c r="AY1744">
        <f>IF(ISERROR(VLOOKUP(BS1744,Tables!$A$2:$B$31,2,FALSE))=TRUE,0,VLOOKUP(BS1744,Tables!$A$2:$B$31,2,FALSE))</f>
        <v>0</v>
      </c>
      <c r="AZ1744" s="12">
        <f>VLOOKUP($BR1744,Tables!$D$14:$K$24,8,FALSE)</f>
        <v>0</v>
      </c>
      <c r="BA1744" s="12">
        <f>IF(OR(BR1744="T150",BR1744="HYBT150"),W1744*Tables!$L$23,0)</f>
        <v>0</v>
      </c>
      <c r="BB1744" s="12">
        <f>IF(OR(BR1744="T200",BR1744="HYBT200"),W1744*Tables!$E$24,0)</f>
        <v>0</v>
      </c>
      <c r="BC1744" s="14">
        <f t="shared" si="367"/>
        <v>0</v>
      </c>
      <c r="BD1744" s="55" t="str">
        <f t="shared" si="378"/>
        <v/>
      </c>
      <c r="BE1744" s="55" t="str">
        <f t="shared" si="378"/>
        <v/>
      </c>
      <c r="BF1744" s="55" t="str">
        <f t="shared" si="378"/>
        <v/>
      </c>
      <c r="BG1744" s="55" t="str">
        <f t="shared" si="378"/>
        <v/>
      </c>
      <c r="BH1744" s="55" t="str">
        <f t="shared" si="378"/>
        <v/>
      </c>
      <c r="BI1744" s="55" t="str">
        <f t="shared" si="378"/>
        <v/>
      </c>
      <c r="BJ1744" s="55" t="str">
        <f t="shared" si="378"/>
        <v/>
      </c>
      <c r="BK1744" s="55" t="str">
        <f t="shared" si="378"/>
        <v/>
      </c>
      <c r="BL1744" s="55" t="str">
        <f t="shared" si="378"/>
        <v/>
      </c>
      <c r="BM1744" s="55" t="str">
        <f t="shared" si="378"/>
        <v/>
      </c>
      <c r="BN1744" s="55" t="str">
        <f t="shared" si="378"/>
        <v/>
      </c>
      <c r="BO1744" s="55" t="str">
        <f t="shared" si="378"/>
        <v/>
      </c>
      <c r="BP1744" s="55" t="str">
        <f t="shared" si="378"/>
        <v/>
      </c>
      <c r="BQ1744" s="55" t="str">
        <f t="shared" si="378"/>
        <v/>
      </c>
      <c r="BR1744" s="1" t="str">
        <f t="shared" si="368"/>
        <v>Base</v>
      </c>
      <c r="BS1744" s="1" t="str">
        <f t="shared" si="369"/>
        <v/>
      </c>
      <c r="BT1744" s="3">
        <f t="shared" si="370"/>
        <v>1</v>
      </c>
      <c r="BU1744" s="11">
        <f t="shared" si="371"/>
        <v>-0.94</v>
      </c>
      <c r="BV1744" s="11">
        <f t="shared" si="372"/>
        <v>-0.88</v>
      </c>
      <c r="BW1744" s="11">
        <f t="shared" si="373"/>
        <v>0</v>
      </c>
      <c r="BX1744" s="9">
        <f t="shared" si="374"/>
        <v>-0.94</v>
      </c>
      <c r="BY1744" s="9">
        <f t="shared" si="375"/>
        <v>-0.88</v>
      </c>
      <c r="BZ1744" s="9">
        <f t="shared" si="376"/>
        <v>2</v>
      </c>
    </row>
    <row r="1745" spans="1:78" ht="15.5" x14ac:dyDescent="0.35">
      <c r="A1745"/>
      <c r="B1745"/>
      <c r="C1745"/>
      <c r="D1745"/>
      <c r="E1745"/>
      <c r="F1745"/>
      <c r="G1745"/>
      <c r="H1745"/>
      <c r="I1745"/>
      <c r="J1745"/>
      <c r="K1745"/>
      <c r="L1745"/>
      <c r="M1745"/>
      <c r="N1745"/>
      <c r="O1745"/>
      <c r="P1745"/>
      <c r="Q1745"/>
      <c r="R1745"/>
      <c r="S1745"/>
      <c r="T1745"/>
      <c r="U1745"/>
      <c r="V1745"/>
      <c r="W1745"/>
      <c r="X1745"/>
      <c r="Y1745"/>
      <c r="Z1745"/>
      <c r="AA1745"/>
      <c r="AB1745"/>
      <c r="AC1745"/>
      <c r="AD1745"/>
      <c r="AE1745"/>
      <c r="AF1745"/>
      <c r="AG1745"/>
      <c r="AH1745"/>
      <c r="AI1745"/>
      <c r="AJ1745"/>
      <c r="AK1745"/>
      <c r="AL1745"/>
      <c r="AM1745"/>
      <c r="AN1745"/>
      <c r="AO1745"/>
      <c r="AP1745"/>
      <c r="AQ1745"/>
      <c r="AR1745"/>
      <c r="AS1745"/>
      <c r="AT1745" s="12">
        <f>VLOOKUP($BR1745,Tables!$D$14:$I$27,2,FALSE)*W1745</f>
        <v>0</v>
      </c>
      <c r="AU1745" s="12">
        <f>VLOOKUP($BR1745,Tables!$D$14:$I$24,3,FALSE)</f>
        <v>0</v>
      </c>
      <c r="AV1745" s="12">
        <f>VLOOKUP($BR1745,Tables!$D$14:$I$24,4,FALSE)*W1745</f>
        <v>0</v>
      </c>
      <c r="AW1745" s="12">
        <f>VLOOKUP($BR1745,Tables!$D$14:$I$24,5,FALSE)*W1745</f>
        <v>0</v>
      </c>
      <c r="AX1745">
        <f>IF(ISERROR(VLOOKUP(V1745,Tables!$A$2:$B$27,2,FALSE))=TRUE,0,VLOOKUP(V1745,Tables!$A$2:$B$27,2,FALSE))*VLOOKUP(BR1745,Tables!$D$14:$J$24,7,FALSE)</f>
        <v>0</v>
      </c>
      <c r="AY1745">
        <f>IF(ISERROR(VLOOKUP(BS1745,Tables!$A$2:$B$31,2,FALSE))=TRUE,0,VLOOKUP(BS1745,Tables!$A$2:$B$31,2,FALSE))</f>
        <v>0</v>
      </c>
      <c r="AZ1745" s="12">
        <f>VLOOKUP($BR1745,Tables!$D$14:$K$24,8,FALSE)</f>
        <v>0</v>
      </c>
      <c r="BA1745" s="12">
        <f>IF(OR(BR1745="T150",BR1745="HYBT150"),W1745*Tables!$L$23,0)</f>
        <v>0</v>
      </c>
      <c r="BB1745" s="12">
        <f>IF(OR(BR1745="T200",BR1745="HYBT200"),W1745*Tables!$E$24,0)</f>
        <v>0</v>
      </c>
      <c r="BC1745" s="14">
        <f t="shared" si="367"/>
        <v>0</v>
      </c>
      <c r="BD1745" s="55" t="str">
        <f t="shared" si="378"/>
        <v/>
      </c>
      <c r="BE1745" s="55" t="str">
        <f t="shared" si="378"/>
        <v/>
      </c>
      <c r="BF1745" s="55" t="str">
        <f t="shared" si="378"/>
        <v/>
      </c>
      <c r="BG1745" s="55" t="str">
        <f t="shared" si="378"/>
        <v/>
      </c>
      <c r="BH1745" s="55" t="str">
        <f t="shared" si="378"/>
        <v/>
      </c>
      <c r="BI1745" s="55" t="str">
        <f t="shared" si="378"/>
        <v/>
      </c>
      <c r="BJ1745" s="55" t="str">
        <f t="shared" si="378"/>
        <v/>
      </c>
      <c r="BK1745" s="55" t="str">
        <f t="shared" si="378"/>
        <v/>
      </c>
      <c r="BL1745" s="55" t="str">
        <f t="shared" si="378"/>
        <v/>
      </c>
      <c r="BM1745" s="55" t="str">
        <f t="shared" si="378"/>
        <v/>
      </c>
      <c r="BN1745" s="55" t="str">
        <f t="shared" si="378"/>
        <v/>
      </c>
      <c r="BO1745" s="55" t="str">
        <f t="shared" si="378"/>
        <v/>
      </c>
      <c r="BP1745" s="55" t="str">
        <f t="shared" si="378"/>
        <v/>
      </c>
      <c r="BQ1745" s="55" t="str">
        <f t="shared" si="378"/>
        <v/>
      </c>
      <c r="BR1745" s="1" t="str">
        <f t="shared" si="368"/>
        <v>Base</v>
      </c>
      <c r="BS1745" s="1" t="str">
        <f t="shared" si="369"/>
        <v/>
      </c>
      <c r="BT1745" s="3">
        <f t="shared" si="370"/>
        <v>1</v>
      </c>
      <c r="BU1745" s="11">
        <f t="shared" si="371"/>
        <v>-0.94</v>
      </c>
      <c r="BV1745" s="11">
        <f t="shared" si="372"/>
        <v>-0.88</v>
      </c>
      <c r="BW1745" s="11">
        <f t="shared" si="373"/>
        <v>0</v>
      </c>
      <c r="BX1745" s="9">
        <f t="shared" si="374"/>
        <v>-0.94</v>
      </c>
      <c r="BY1745" s="9">
        <f t="shared" si="375"/>
        <v>-0.88</v>
      </c>
      <c r="BZ1745" s="9">
        <f t="shared" si="376"/>
        <v>2</v>
      </c>
    </row>
    <row r="1746" spans="1:78" ht="15.5" x14ac:dyDescent="0.35">
      <c r="A1746"/>
      <c r="B1746"/>
      <c r="C1746"/>
      <c r="D1746"/>
      <c r="E1746"/>
      <c r="F1746"/>
      <c r="G1746"/>
      <c r="H1746"/>
      <c r="I1746"/>
      <c r="J1746"/>
      <c r="K1746"/>
      <c r="L1746"/>
      <c r="M1746"/>
      <c r="N1746"/>
      <c r="O1746"/>
      <c r="P1746"/>
      <c r="Q1746"/>
      <c r="R1746"/>
      <c r="S1746"/>
      <c r="T1746"/>
      <c r="U1746"/>
      <c r="V1746"/>
      <c r="W1746"/>
      <c r="X1746"/>
      <c r="Y1746"/>
      <c r="Z1746"/>
      <c r="AA1746"/>
      <c r="AB1746"/>
      <c r="AC1746"/>
      <c r="AD1746"/>
      <c r="AE1746"/>
      <c r="AF1746"/>
      <c r="AG1746"/>
      <c r="AH1746"/>
      <c r="AI1746"/>
      <c r="AJ1746"/>
      <c r="AK1746"/>
      <c r="AL1746"/>
      <c r="AM1746"/>
      <c r="AN1746"/>
      <c r="AO1746"/>
      <c r="AP1746"/>
      <c r="AQ1746"/>
      <c r="AR1746"/>
      <c r="AS1746"/>
      <c r="AT1746" s="12">
        <f>VLOOKUP($BR1746,Tables!$D$14:$I$27,2,FALSE)*W1746</f>
        <v>0</v>
      </c>
      <c r="AU1746" s="12">
        <f>VLOOKUP($BR1746,Tables!$D$14:$I$24,3,FALSE)</f>
        <v>0</v>
      </c>
      <c r="AV1746" s="12">
        <f>VLOOKUP($BR1746,Tables!$D$14:$I$24,4,FALSE)*W1746</f>
        <v>0</v>
      </c>
      <c r="AW1746" s="12">
        <f>VLOOKUP($BR1746,Tables!$D$14:$I$24,5,FALSE)*W1746</f>
        <v>0</v>
      </c>
      <c r="AX1746">
        <f>IF(ISERROR(VLOOKUP(V1746,Tables!$A$2:$B$27,2,FALSE))=TRUE,0,VLOOKUP(V1746,Tables!$A$2:$B$27,2,FALSE))*VLOOKUP(BR1746,Tables!$D$14:$J$24,7,FALSE)</f>
        <v>0</v>
      </c>
      <c r="AY1746">
        <f>IF(ISERROR(VLOOKUP(BS1746,Tables!$A$2:$B$31,2,FALSE))=TRUE,0,VLOOKUP(BS1746,Tables!$A$2:$B$31,2,FALSE))</f>
        <v>0</v>
      </c>
      <c r="AZ1746" s="12">
        <f>VLOOKUP($BR1746,Tables!$D$14:$K$24,8,FALSE)</f>
        <v>0</v>
      </c>
      <c r="BA1746" s="12">
        <f>IF(OR(BR1746="T150",BR1746="HYBT150"),W1746*Tables!$L$23,0)</f>
        <v>0</v>
      </c>
      <c r="BB1746" s="12">
        <f>IF(OR(BR1746="T200",BR1746="HYBT200"),W1746*Tables!$E$24,0)</f>
        <v>0</v>
      </c>
      <c r="BC1746" s="14">
        <f t="shared" si="367"/>
        <v>0</v>
      </c>
      <c r="BD1746" s="55" t="str">
        <f t="shared" si="378"/>
        <v/>
      </c>
      <c r="BE1746" s="55" t="str">
        <f t="shared" si="378"/>
        <v/>
      </c>
      <c r="BF1746" s="55" t="str">
        <f t="shared" si="378"/>
        <v/>
      </c>
      <c r="BG1746" s="55" t="str">
        <f t="shared" si="378"/>
        <v/>
      </c>
      <c r="BH1746" s="55" t="str">
        <f t="shared" si="378"/>
        <v/>
      </c>
      <c r="BI1746" s="55" t="str">
        <f t="shared" si="378"/>
        <v/>
      </c>
      <c r="BJ1746" s="55" t="str">
        <f t="shared" si="378"/>
        <v/>
      </c>
      <c r="BK1746" s="55" t="str">
        <f t="shared" si="378"/>
        <v/>
      </c>
      <c r="BL1746" s="55" t="str">
        <f t="shared" si="378"/>
        <v/>
      </c>
      <c r="BM1746" s="55" t="str">
        <f t="shared" si="378"/>
        <v/>
      </c>
      <c r="BN1746" s="55" t="str">
        <f t="shared" si="378"/>
        <v/>
      </c>
      <c r="BO1746" s="55" t="str">
        <f t="shared" si="378"/>
        <v/>
      </c>
      <c r="BP1746" s="55" t="str">
        <f t="shared" si="378"/>
        <v/>
      </c>
      <c r="BQ1746" s="55" t="str">
        <f t="shared" si="378"/>
        <v/>
      </c>
      <c r="BR1746" s="1" t="str">
        <f t="shared" si="368"/>
        <v>Base</v>
      </c>
      <c r="BS1746" s="1" t="str">
        <f t="shared" si="369"/>
        <v/>
      </c>
      <c r="BT1746" s="3">
        <f t="shared" si="370"/>
        <v>1</v>
      </c>
      <c r="BU1746" s="11">
        <f t="shared" si="371"/>
        <v>-0.94</v>
      </c>
      <c r="BV1746" s="11">
        <f t="shared" si="372"/>
        <v>-0.88</v>
      </c>
      <c r="BW1746" s="11">
        <f t="shared" si="373"/>
        <v>0</v>
      </c>
      <c r="BX1746" s="9">
        <f t="shared" si="374"/>
        <v>-0.94</v>
      </c>
      <c r="BY1746" s="9">
        <f t="shared" si="375"/>
        <v>-0.88</v>
      </c>
      <c r="BZ1746" s="9">
        <f t="shared" si="376"/>
        <v>2</v>
      </c>
    </row>
    <row r="1747" spans="1:78" ht="15.5" x14ac:dyDescent="0.35">
      <c r="A1747"/>
      <c r="B1747"/>
      <c r="C1747"/>
      <c r="D1747"/>
      <c r="E1747"/>
      <c r="F1747"/>
      <c r="G1747"/>
      <c r="H1747"/>
      <c r="I1747"/>
      <c r="J1747"/>
      <c r="K1747"/>
      <c r="L1747"/>
      <c r="M1747"/>
      <c r="N1747"/>
      <c r="O1747"/>
      <c r="P1747"/>
      <c r="Q1747"/>
      <c r="R1747"/>
      <c r="S1747"/>
      <c r="T1747"/>
      <c r="U1747"/>
      <c r="V1747"/>
      <c r="W1747"/>
      <c r="X1747"/>
      <c r="Y1747"/>
      <c r="Z1747"/>
      <c r="AA1747"/>
      <c r="AB1747"/>
      <c r="AC1747"/>
      <c r="AD1747"/>
      <c r="AE1747"/>
      <c r="AF1747"/>
      <c r="AG1747"/>
      <c r="AH1747"/>
      <c r="AI1747"/>
      <c r="AJ1747"/>
      <c r="AK1747"/>
      <c r="AL1747"/>
      <c r="AM1747"/>
      <c r="AN1747"/>
      <c r="AO1747"/>
      <c r="AP1747"/>
      <c r="AQ1747"/>
      <c r="AR1747"/>
      <c r="AS1747"/>
      <c r="AT1747" s="12">
        <f>VLOOKUP($BR1747,Tables!$D$14:$I$27,2,FALSE)*W1747</f>
        <v>0</v>
      </c>
      <c r="AU1747" s="12">
        <f>VLOOKUP($BR1747,Tables!$D$14:$I$24,3,FALSE)</f>
        <v>0</v>
      </c>
      <c r="AV1747" s="12">
        <f>VLOOKUP($BR1747,Tables!$D$14:$I$24,4,FALSE)*W1747</f>
        <v>0</v>
      </c>
      <c r="AW1747" s="12">
        <f>VLOOKUP($BR1747,Tables!$D$14:$I$24,5,FALSE)*W1747</f>
        <v>0</v>
      </c>
      <c r="AX1747">
        <f>IF(ISERROR(VLOOKUP(V1747,Tables!$A$2:$B$27,2,FALSE))=TRUE,0,VLOOKUP(V1747,Tables!$A$2:$B$27,2,FALSE))*VLOOKUP(BR1747,Tables!$D$14:$J$24,7,FALSE)</f>
        <v>0</v>
      </c>
      <c r="AY1747">
        <f>IF(ISERROR(VLOOKUP(BS1747,Tables!$A$2:$B$31,2,FALSE))=TRUE,0,VLOOKUP(BS1747,Tables!$A$2:$B$31,2,FALSE))</f>
        <v>0</v>
      </c>
      <c r="AZ1747" s="12">
        <f>VLOOKUP($BR1747,Tables!$D$14:$K$24,8,FALSE)</f>
        <v>0</v>
      </c>
      <c r="BA1747" s="12">
        <f>IF(OR(BR1747="T150",BR1747="HYBT150"),W1747*Tables!$L$23,0)</f>
        <v>0</v>
      </c>
      <c r="BB1747" s="12">
        <f>IF(OR(BR1747="T200",BR1747="HYBT200"),W1747*Tables!$E$24,0)</f>
        <v>0</v>
      </c>
      <c r="BC1747" s="14">
        <f t="shared" si="367"/>
        <v>0</v>
      </c>
      <c r="BD1747" s="55" t="str">
        <f t="shared" si="378"/>
        <v/>
      </c>
      <c r="BE1747" s="55" t="str">
        <f t="shared" si="378"/>
        <v/>
      </c>
      <c r="BF1747" s="55" t="str">
        <f t="shared" si="378"/>
        <v/>
      </c>
      <c r="BG1747" s="55" t="str">
        <f t="shared" si="378"/>
        <v/>
      </c>
      <c r="BH1747" s="55" t="str">
        <f t="shared" si="378"/>
        <v/>
      </c>
      <c r="BI1747" s="55" t="str">
        <f t="shared" si="378"/>
        <v/>
      </c>
      <c r="BJ1747" s="55" t="str">
        <f t="shared" si="378"/>
        <v/>
      </c>
      <c r="BK1747" s="55" t="str">
        <f t="shared" si="378"/>
        <v/>
      </c>
      <c r="BL1747" s="55" t="str">
        <f t="shared" si="378"/>
        <v/>
      </c>
      <c r="BM1747" s="55" t="str">
        <f t="shared" si="378"/>
        <v/>
      </c>
      <c r="BN1747" s="55" t="str">
        <f t="shared" si="378"/>
        <v/>
      </c>
      <c r="BO1747" s="55" t="str">
        <f t="shared" si="378"/>
        <v/>
      </c>
      <c r="BP1747" s="55" t="str">
        <f t="shared" si="378"/>
        <v/>
      </c>
      <c r="BQ1747" s="55" t="str">
        <f t="shared" si="378"/>
        <v/>
      </c>
      <c r="BR1747" s="1" t="str">
        <f t="shared" si="368"/>
        <v>Base</v>
      </c>
      <c r="BS1747" s="1" t="str">
        <f t="shared" si="369"/>
        <v/>
      </c>
      <c r="BT1747" s="3">
        <f t="shared" si="370"/>
        <v>1</v>
      </c>
      <c r="BU1747" s="11">
        <f t="shared" si="371"/>
        <v>-0.94</v>
      </c>
      <c r="BV1747" s="11">
        <f t="shared" si="372"/>
        <v>-0.88</v>
      </c>
      <c r="BW1747" s="11">
        <f t="shared" si="373"/>
        <v>0</v>
      </c>
      <c r="BX1747" s="9">
        <f t="shared" si="374"/>
        <v>-0.94</v>
      </c>
      <c r="BY1747" s="9">
        <f t="shared" si="375"/>
        <v>-0.88</v>
      </c>
      <c r="BZ1747" s="9">
        <f t="shared" si="376"/>
        <v>2</v>
      </c>
    </row>
    <row r="1748" spans="1:78" ht="15.5" x14ac:dyDescent="0.35">
      <c r="A1748"/>
      <c r="B1748"/>
      <c r="C1748"/>
      <c r="D1748"/>
      <c r="E1748"/>
      <c r="F1748"/>
      <c r="G1748"/>
      <c r="H1748"/>
      <c r="I1748"/>
      <c r="J1748"/>
      <c r="K1748"/>
      <c r="L1748"/>
      <c r="M1748"/>
      <c r="N1748"/>
      <c r="O1748"/>
      <c r="P1748"/>
      <c r="Q1748"/>
      <c r="R1748"/>
      <c r="S1748"/>
      <c r="T1748"/>
      <c r="U1748"/>
      <c r="V1748"/>
      <c r="W1748"/>
      <c r="X1748"/>
      <c r="Y1748"/>
      <c r="Z1748"/>
      <c r="AA1748"/>
      <c r="AB1748"/>
      <c r="AC1748"/>
      <c r="AD1748"/>
      <c r="AE1748"/>
      <c r="AF1748"/>
      <c r="AG1748"/>
      <c r="AH1748"/>
      <c r="AI1748"/>
      <c r="AJ1748"/>
      <c r="AK1748"/>
      <c r="AL1748"/>
      <c r="AM1748"/>
      <c r="AN1748"/>
      <c r="AO1748"/>
      <c r="AP1748"/>
      <c r="AQ1748"/>
      <c r="AR1748"/>
      <c r="AS1748"/>
      <c r="AT1748" s="12">
        <f>VLOOKUP($BR1748,Tables!$D$14:$I$27,2,FALSE)*W1748</f>
        <v>0</v>
      </c>
      <c r="AU1748" s="12">
        <f>VLOOKUP($BR1748,Tables!$D$14:$I$24,3,FALSE)</f>
        <v>0</v>
      </c>
      <c r="AV1748" s="12">
        <f>VLOOKUP($BR1748,Tables!$D$14:$I$24,4,FALSE)*W1748</f>
        <v>0</v>
      </c>
      <c r="AW1748" s="12">
        <f>VLOOKUP($BR1748,Tables!$D$14:$I$24,5,FALSE)*W1748</f>
        <v>0</v>
      </c>
      <c r="AX1748">
        <f>IF(ISERROR(VLOOKUP(V1748,Tables!$A$2:$B$27,2,FALSE))=TRUE,0,VLOOKUP(V1748,Tables!$A$2:$B$27,2,FALSE))*VLOOKUP(BR1748,Tables!$D$14:$J$24,7,FALSE)</f>
        <v>0</v>
      </c>
      <c r="AY1748">
        <f>IF(ISERROR(VLOOKUP(BS1748,Tables!$A$2:$B$31,2,FALSE))=TRUE,0,VLOOKUP(BS1748,Tables!$A$2:$B$31,2,FALSE))</f>
        <v>0</v>
      </c>
      <c r="AZ1748" s="12">
        <f>VLOOKUP($BR1748,Tables!$D$14:$K$24,8,FALSE)</f>
        <v>0</v>
      </c>
      <c r="BA1748" s="12">
        <f>IF(OR(BR1748="T150",BR1748="HYBT150"),W1748*Tables!$L$23,0)</f>
        <v>0</v>
      </c>
      <c r="BB1748" s="12">
        <f>IF(OR(BR1748="T200",BR1748="HYBT200"),W1748*Tables!$E$24,0)</f>
        <v>0</v>
      </c>
      <c r="BC1748" s="14">
        <f t="shared" si="367"/>
        <v>0</v>
      </c>
      <c r="BD1748" s="55" t="str">
        <f t="shared" si="378"/>
        <v/>
      </c>
      <c r="BE1748" s="55" t="str">
        <f t="shared" si="378"/>
        <v/>
      </c>
      <c r="BF1748" s="55" t="str">
        <f t="shared" si="378"/>
        <v/>
      </c>
      <c r="BG1748" s="55" t="str">
        <f t="shared" si="378"/>
        <v/>
      </c>
      <c r="BH1748" s="55" t="str">
        <f t="shared" si="378"/>
        <v/>
      </c>
      <c r="BI1748" s="55" t="str">
        <f t="shared" si="378"/>
        <v/>
      </c>
      <c r="BJ1748" s="55" t="str">
        <f t="shared" si="378"/>
        <v/>
      </c>
      <c r="BK1748" s="55" t="str">
        <f t="shared" si="378"/>
        <v/>
      </c>
      <c r="BL1748" s="55" t="str">
        <f t="shared" si="378"/>
        <v/>
      </c>
      <c r="BM1748" s="55" t="str">
        <f t="shared" si="378"/>
        <v/>
      </c>
      <c r="BN1748" s="55" t="str">
        <f t="shared" si="378"/>
        <v/>
      </c>
      <c r="BO1748" s="55" t="str">
        <f t="shared" si="378"/>
        <v/>
      </c>
      <c r="BP1748" s="55" t="str">
        <f t="shared" si="378"/>
        <v/>
      </c>
      <c r="BQ1748" s="55" t="str">
        <f t="shared" si="378"/>
        <v/>
      </c>
      <c r="BR1748" s="1" t="str">
        <f t="shared" si="368"/>
        <v>Base</v>
      </c>
      <c r="BS1748" s="1" t="str">
        <f t="shared" si="369"/>
        <v/>
      </c>
      <c r="BT1748" s="3">
        <f t="shared" si="370"/>
        <v>1</v>
      </c>
      <c r="BU1748" s="11">
        <f t="shared" si="371"/>
        <v>-0.94</v>
      </c>
      <c r="BV1748" s="11">
        <f t="shared" si="372"/>
        <v>-0.88</v>
      </c>
      <c r="BW1748" s="11">
        <f t="shared" si="373"/>
        <v>0</v>
      </c>
      <c r="BX1748" s="9">
        <f t="shared" si="374"/>
        <v>-0.94</v>
      </c>
      <c r="BY1748" s="9">
        <f t="shared" si="375"/>
        <v>-0.88</v>
      </c>
      <c r="BZ1748" s="9">
        <f t="shared" si="376"/>
        <v>2</v>
      </c>
    </row>
    <row r="1749" spans="1:78" ht="15.5" x14ac:dyDescent="0.35">
      <c r="A1749"/>
      <c r="B1749"/>
      <c r="C1749"/>
      <c r="D1749"/>
      <c r="E1749"/>
      <c r="F1749"/>
      <c r="G1749"/>
      <c r="H1749"/>
      <c r="I1749"/>
      <c r="J1749"/>
      <c r="K1749"/>
      <c r="L1749"/>
      <c r="M1749"/>
      <c r="N1749"/>
      <c r="O1749"/>
      <c r="P1749"/>
      <c r="Q1749"/>
      <c r="R1749"/>
      <c r="S1749"/>
      <c r="T1749"/>
      <c r="U1749"/>
      <c r="V1749"/>
      <c r="W1749"/>
      <c r="X1749"/>
      <c r="Y1749"/>
      <c r="Z1749"/>
      <c r="AA1749"/>
      <c r="AB1749"/>
      <c r="AC1749"/>
      <c r="AD1749"/>
      <c r="AE1749"/>
      <c r="AF1749"/>
      <c r="AG1749"/>
      <c r="AH1749"/>
      <c r="AI1749"/>
      <c r="AJ1749"/>
      <c r="AK1749"/>
      <c r="AL1749"/>
      <c r="AM1749"/>
      <c r="AN1749"/>
      <c r="AO1749"/>
      <c r="AP1749"/>
      <c r="AQ1749"/>
      <c r="AR1749"/>
      <c r="AS1749"/>
      <c r="AT1749" s="12">
        <f>VLOOKUP($BR1749,Tables!$D$14:$I$27,2,FALSE)*W1749</f>
        <v>0</v>
      </c>
      <c r="AU1749" s="12">
        <f>VLOOKUP($BR1749,Tables!$D$14:$I$24,3,FALSE)</f>
        <v>0</v>
      </c>
      <c r="AV1749" s="12">
        <f>VLOOKUP($BR1749,Tables!$D$14:$I$24,4,FALSE)*W1749</f>
        <v>0</v>
      </c>
      <c r="AW1749" s="12">
        <f>VLOOKUP($BR1749,Tables!$D$14:$I$24,5,FALSE)*W1749</f>
        <v>0</v>
      </c>
      <c r="AX1749">
        <f>IF(ISERROR(VLOOKUP(V1749,Tables!$A$2:$B$27,2,FALSE))=TRUE,0,VLOOKUP(V1749,Tables!$A$2:$B$27,2,FALSE))*VLOOKUP(BR1749,Tables!$D$14:$J$24,7,FALSE)</f>
        <v>0</v>
      </c>
      <c r="AY1749">
        <f>IF(ISERROR(VLOOKUP(BS1749,Tables!$A$2:$B$31,2,FALSE))=TRUE,0,VLOOKUP(BS1749,Tables!$A$2:$B$31,2,FALSE))</f>
        <v>0</v>
      </c>
      <c r="AZ1749" s="12">
        <f>VLOOKUP($BR1749,Tables!$D$14:$K$24,8,FALSE)</f>
        <v>0</v>
      </c>
      <c r="BA1749" s="12">
        <f>IF(OR(BR1749="T150",BR1749="HYBT150"),W1749*Tables!$L$23,0)</f>
        <v>0</v>
      </c>
      <c r="BB1749" s="12">
        <f>IF(OR(BR1749="T200",BR1749="HYBT200"),W1749*Tables!$E$24,0)</f>
        <v>0</v>
      </c>
      <c r="BC1749" s="14">
        <f t="shared" si="367"/>
        <v>0</v>
      </c>
      <c r="BD1749" s="55" t="str">
        <f t="shared" si="378"/>
        <v/>
      </c>
      <c r="BE1749" s="55" t="str">
        <f t="shared" si="378"/>
        <v/>
      </c>
      <c r="BF1749" s="55" t="str">
        <f t="shared" si="378"/>
        <v/>
      </c>
      <c r="BG1749" s="55" t="str">
        <f t="shared" si="378"/>
        <v/>
      </c>
      <c r="BH1749" s="55" t="str">
        <f t="shared" si="378"/>
        <v/>
      </c>
      <c r="BI1749" s="55" t="str">
        <f t="shared" si="378"/>
        <v/>
      </c>
      <c r="BJ1749" s="55" t="str">
        <f t="shared" si="378"/>
        <v/>
      </c>
      <c r="BK1749" s="55" t="str">
        <f t="shared" si="378"/>
        <v/>
      </c>
      <c r="BL1749" s="55" t="str">
        <f t="shared" si="378"/>
        <v/>
      </c>
      <c r="BM1749" s="55" t="str">
        <f t="shared" si="378"/>
        <v/>
      </c>
      <c r="BN1749" s="55" t="str">
        <f t="shared" si="378"/>
        <v/>
      </c>
      <c r="BO1749" s="55" t="str">
        <f t="shared" si="378"/>
        <v/>
      </c>
      <c r="BP1749" s="55" t="str">
        <f t="shared" si="378"/>
        <v/>
      </c>
      <c r="BQ1749" s="55" t="str">
        <f t="shared" si="378"/>
        <v/>
      </c>
      <c r="BR1749" s="1" t="str">
        <f t="shared" si="368"/>
        <v>Base</v>
      </c>
      <c r="BS1749" s="1" t="str">
        <f t="shared" si="369"/>
        <v/>
      </c>
      <c r="BT1749" s="3">
        <f t="shared" si="370"/>
        <v>1</v>
      </c>
      <c r="BU1749" s="11">
        <f t="shared" si="371"/>
        <v>-0.94</v>
      </c>
      <c r="BV1749" s="11">
        <f t="shared" si="372"/>
        <v>-0.88</v>
      </c>
      <c r="BW1749" s="11">
        <f t="shared" si="373"/>
        <v>0</v>
      </c>
      <c r="BX1749" s="9">
        <f t="shared" si="374"/>
        <v>-0.94</v>
      </c>
      <c r="BY1749" s="9">
        <f t="shared" si="375"/>
        <v>-0.88</v>
      </c>
      <c r="BZ1749" s="9">
        <f t="shared" si="376"/>
        <v>2</v>
      </c>
    </row>
    <row r="1750" spans="1:78" ht="15.5" x14ac:dyDescent="0.35">
      <c r="A1750"/>
      <c r="B1750"/>
      <c r="C1750"/>
      <c r="D1750"/>
      <c r="E1750"/>
      <c r="F1750"/>
      <c r="G1750"/>
      <c r="H1750"/>
      <c r="I1750"/>
      <c r="J1750"/>
      <c r="K1750"/>
      <c r="L1750"/>
      <c r="M1750"/>
      <c r="N1750"/>
      <c r="O1750"/>
      <c r="P1750"/>
      <c r="Q1750"/>
      <c r="R1750"/>
      <c r="S1750"/>
      <c r="T1750"/>
      <c r="U1750"/>
      <c r="V1750"/>
      <c r="W1750"/>
      <c r="X1750"/>
      <c r="Y1750"/>
      <c r="Z1750"/>
      <c r="AA1750"/>
      <c r="AB1750"/>
      <c r="AC1750"/>
      <c r="AD1750"/>
      <c r="AE1750"/>
      <c r="AF1750"/>
      <c r="AG1750"/>
      <c r="AH1750"/>
      <c r="AI1750"/>
      <c r="AJ1750"/>
      <c r="AK1750"/>
      <c r="AL1750"/>
      <c r="AM1750"/>
      <c r="AN1750"/>
      <c r="AO1750"/>
      <c r="AP1750"/>
      <c r="AQ1750"/>
      <c r="AR1750"/>
      <c r="AS1750"/>
      <c r="AT1750" s="12">
        <f>VLOOKUP($BR1750,Tables!$D$14:$I$27,2,FALSE)*W1750</f>
        <v>0</v>
      </c>
      <c r="AU1750" s="12">
        <f>VLOOKUP($BR1750,Tables!$D$14:$I$24,3,FALSE)</f>
        <v>0</v>
      </c>
      <c r="AV1750" s="12">
        <f>VLOOKUP($BR1750,Tables!$D$14:$I$24,4,FALSE)*W1750</f>
        <v>0</v>
      </c>
      <c r="AW1750" s="12">
        <f>VLOOKUP($BR1750,Tables!$D$14:$I$24,5,FALSE)*W1750</f>
        <v>0</v>
      </c>
      <c r="AX1750">
        <f>IF(ISERROR(VLOOKUP(V1750,Tables!$A$2:$B$27,2,FALSE))=TRUE,0,VLOOKUP(V1750,Tables!$A$2:$B$27,2,FALSE))*VLOOKUP(BR1750,Tables!$D$14:$J$24,7,FALSE)</f>
        <v>0</v>
      </c>
      <c r="AY1750">
        <f>IF(ISERROR(VLOOKUP(BS1750,Tables!$A$2:$B$31,2,FALSE))=TRUE,0,VLOOKUP(BS1750,Tables!$A$2:$B$31,2,FALSE))</f>
        <v>0</v>
      </c>
      <c r="AZ1750" s="12">
        <f>VLOOKUP($BR1750,Tables!$D$14:$K$24,8,FALSE)</f>
        <v>0</v>
      </c>
      <c r="BA1750" s="12">
        <f>IF(OR(BR1750="T150",BR1750="HYBT150"),W1750*Tables!$L$23,0)</f>
        <v>0</v>
      </c>
      <c r="BB1750" s="12">
        <f>IF(OR(BR1750="T200",BR1750="HYBT200"),W1750*Tables!$E$24,0)</f>
        <v>0</v>
      </c>
      <c r="BC1750" s="14">
        <f t="shared" si="367"/>
        <v>0</v>
      </c>
      <c r="BD1750" s="55" t="str">
        <f t="shared" si="378"/>
        <v/>
      </c>
      <c r="BE1750" s="55" t="str">
        <f t="shared" si="378"/>
        <v/>
      </c>
      <c r="BF1750" s="55" t="str">
        <f t="shared" si="378"/>
        <v/>
      </c>
      <c r="BG1750" s="55" t="str">
        <f t="shared" si="378"/>
        <v/>
      </c>
      <c r="BH1750" s="55" t="str">
        <f t="shared" si="378"/>
        <v/>
      </c>
      <c r="BI1750" s="55" t="str">
        <f t="shared" si="378"/>
        <v/>
      </c>
      <c r="BJ1750" s="55" t="str">
        <f t="shared" si="378"/>
        <v/>
      </c>
      <c r="BK1750" s="55" t="str">
        <f t="shared" si="378"/>
        <v/>
      </c>
      <c r="BL1750" s="55" t="str">
        <f t="shared" si="378"/>
        <v/>
      </c>
      <c r="BM1750" s="55" t="str">
        <f t="shared" si="378"/>
        <v/>
      </c>
      <c r="BN1750" s="55" t="str">
        <f t="shared" si="378"/>
        <v/>
      </c>
      <c r="BO1750" s="55" t="str">
        <f t="shared" si="378"/>
        <v/>
      </c>
      <c r="BP1750" s="55" t="str">
        <f t="shared" si="378"/>
        <v/>
      </c>
      <c r="BQ1750" s="55" t="str">
        <f t="shared" si="378"/>
        <v/>
      </c>
      <c r="BR1750" s="1" t="str">
        <f t="shared" si="368"/>
        <v>Base</v>
      </c>
      <c r="BS1750" s="1" t="str">
        <f t="shared" si="369"/>
        <v/>
      </c>
      <c r="BT1750" s="3">
        <f t="shared" si="370"/>
        <v>1</v>
      </c>
      <c r="BU1750" s="11">
        <f t="shared" si="371"/>
        <v>-0.94</v>
      </c>
      <c r="BV1750" s="11">
        <f t="shared" si="372"/>
        <v>-0.88</v>
      </c>
      <c r="BW1750" s="11">
        <f t="shared" si="373"/>
        <v>0</v>
      </c>
      <c r="BX1750" s="9">
        <f t="shared" si="374"/>
        <v>-0.94</v>
      </c>
      <c r="BY1750" s="9">
        <f t="shared" si="375"/>
        <v>-0.88</v>
      </c>
      <c r="BZ1750" s="9">
        <f t="shared" si="376"/>
        <v>2</v>
      </c>
    </row>
    <row r="1751" spans="1:78" ht="15.5" x14ac:dyDescent="0.35">
      <c r="A1751"/>
      <c r="B1751"/>
      <c r="C1751"/>
      <c r="D1751"/>
      <c r="E1751"/>
      <c r="F1751"/>
      <c r="G1751"/>
      <c r="H1751"/>
      <c r="I1751"/>
      <c r="J1751"/>
      <c r="K1751"/>
      <c r="L1751"/>
      <c r="M1751"/>
      <c r="N1751"/>
      <c r="O1751"/>
      <c r="P1751"/>
      <c r="Q1751"/>
      <c r="R1751"/>
      <c r="S1751"/>
      <c r="T1751"/>
      <c r="U1751"/>
      <c r="V1751"/>
      <c r="W1751"/>
      <c r="X1751"/>
      <c r="Y1751"/>
      <c r="Z1751"/>
      <c r="AA1751"/>
      <c r="AB1751"/>
      <c r="AC1751"/>
      <c r="AD1751"/>
      <c r="AE1751"/>
      <c r="AF1751"/>
      <c r="AG1751"/>
      <c r="AH1751"/>
      <c r="AI1751"/>
      <c r="AJ1751"/>
      <c r="AK1751"/>
      <c r="AL1751"/>
      <c r="AM1751"/>
      <c r="AN1751"/>
      <c r="AO1751"/>
      <c r="AP1751"/>
      <c r="AQ1751"/>
      <c r="AR1751"/>
      <c r="AS1751"/>
      <c r="AT1751" s="12">
        <f>VLOOKUP($BR1751,Tables!$D$14:$I$27,2,FALSE)*W1751</f>
        <v>0</v>
      </c>
      <c r="AU1751" s="12">
        <f>VLOOKUP($BR1751,Tables!$D$14:$I$24,3,FALSE)</f>
        <v>0</v>
      </c>
      <c r="AV1751" s="12">
        <f>VLOOKUP($BR1751,Tables!$D$14:$I$24,4,FALSE)*W1751</f>
        <v>0</v>
      </c>
      <c r="AW1751" s="12">
        <f>VLOOKUP($BR1751,Tables!$D$14:$I$24,5,FALSE)*W1751</f>
        <v>0</v>
      </c>
      <c r="AX1751">
        <f>IF(ISERROR(VLOOKUP(V1751,Tables!$A$2:$B$27,2,FALSE))=TRUE,0,VLOOKUP(V1751,Tables!$A$2:$B$27,2,FALSE))*VLOOKUP(BR1751,Tables!$D$14:$J$24,7,FALSE)</f>
        <v>0</v>
      </c>
      <c r="AY1751">
        <f>IF(ISERROR(VLOOKUP(BS1751,Tables!$A$2:$B$31,2,FALSE))=TRUE,0,VLOOKUP(BS1751,Tables!$A$2:$B$31,2,FALSE))</f>
        <v>0</v>
      </c>
      <c r="AZ1751" s="12">
        <f>VLOOKUP($BR1751,Tables!$D$14:$K$24,8,FALSE)</f>
        <v>0</v>
      </c>
      <c r="BA1751" s="12">
        <f>IF(OR(BR1751="T150",BR1751="HYBT150"),W1751*Tables!$L$23,0)</f>
        <v>0</v>
      </c>
      <c r="BB1751" s="12">
        <f>IF(OR(BR1751="T200",BR1751="HYBT200"),W1751*Tables!$E$24,0)</f>
        <v>0</v>
      </c>
      <c r="BC1751" s="14">
        <f t="shared" si="367"/>
        <v>0</v>
      </c>
      <c r="BD1751" s="55" t="str">
        <f t="shared" si="378"/>
        <v/>
      </c>
      <c r="BE1751" s="55" t="str">
        <f t="shared" si="378"/>
        <v/>
      </c>
      <c r="BF1751" s="55" t="str">
        <f t="shared" si="378"/>
        <v/>
      </c>
      <c r="BG1751" s="55" t="str">
        <f t="shared" si="378"/>
        <v/>
      </c>
      <c r="BH1751" s="55" t="str">
        <f t="shared" si="378"/>
        <v/>
      </c>
      <c r="BI1751" s="55" t="str">
        <f t="shared" si="378"/>
        <v/>
      </c>
      <c r="BJ1751" s="55" t="str">
        <f t="shared" si="378"/>
        <v/>
      </c>
      <c r="BK1751" s="55" t="str">
        <f t="shared" si="378"/>
        <v/>
      </c>
      <c r="BL1751" s="55" t="str">
        <f t="shared" si="378"/>
        <v/>
      </c>
      <c r="BM1751" s="55" t="str">
        <f t="shared" si="378"/>
        <v/>
      </c>
      <c r="BN1751" s="55" t="str">
        <f t="shared" si="378"/>
        <v/>
      </c>
      <c r="BO1751" s="55" t="str">
        <f t="shared" si="378"/>
        <v/>
      </c>
      <c r="BP1751" s="55" t="str">
        <f t="shared" si="378"/>
        <v/>
      </c>
      <c r="BQ1751" s="55" t="str">
        <f t="shared" si="378"/>
        <v/>
      </c>
      <c r="BR1751" s="1" t="str">
        <f t="shared" si="368"/>
        <v>Base</v>
      </c>
      <c r="BS1751" s="1" t="str">
        <f t="shared" si="369"/>
        <v/>
      </c>
      <c r="BT1751" s="3">
        <f t="shared" si="370"/>
        <v>1</v>
      </c>
      <c r="BU1751" s="11">
        <f t="shared" si="371"/>
        <v>-0.94</v>
      </c>
      <c r="BV1751" s="11">
        <f t="shared" si="372"/>
        <v>-0.88</v>
      </c>
      <c r="BW1751" s="11">
        <f t="shared" si="373"/>
        <v>0</v>
      </c>
      <c r="BX1751" s="9">
        <f t="shared" si="374"/>
        <v>-0.94</v>
      </c>
      <c r="BY1751" s="9">
        <f t="shared" si="375"/>
        <v>-0.88</v>
      </c>
      <c r="BZ1751" s="9">
        <f t="shared" si="376"/>
        <v>2</v>
      </c>
    </row>
    <row r="1752" spans="1:78" ht="15.5" x14ac:dyDescent="0.35">
      <c r="A1752"/>
      <c r="B1752"/>
      <c r="C1752"/>
      <c r="D1752"/>
      <c r="E1752"/>
      <c r="F1752"/>
      <c r="G1752"/>
      <c r="H1752"/>
      <c r="I1752"/>
      <c r="J1752"/>
      <c r="K1752"/>
      <c r="L1752"/>
      <c r="M1752"/>
      <c r="N1752"/>
      <c r="O1752"/>
      <c r="P1752"/>
      <c r="Q1752"/>
      <c r="R1752"/>
      <c r="S1752"/>
      <c r="T1752"/>
      <c r="U1752"/>
      <c r="V1752"/>
      <c r="W1752"/>
      <c r="X1752"/>
      <c r="Y1752"/>
      <c r="Z1752"/>
      <c r="AA1752"/>
      <c r="AB1752"/>
      <c r="AC1752"/>
      <c r="AD1752"/>
      <c r="AE1752"/>
      <c r="AF1752"/>
      <c r="AG1752"/>
      <c r="AH1752"/>
      <c r="AI1752"/>
      <c r="AJ1752"/>
      <c r="AK1752"/>
      <c r="AL1752"/>
      <c r="AM1752"/>
      <c r="AN1752"/>
      <c r="AO1752"/>
      <c r="AP1752"/>
      <c r="AQ1752"/>
      <c r="AR1752"/>
      <c r="AS1752"/>
      <c r="AT1752" s="12">
        <f>VLOOKUP($BR1752,Tables!$D$14:$I$27,2,FALSE)*W1752</f>
        <v>0</v>
      </c>
      <c r="AU1752" s="12">
        <f>VLOOKUP($BR1752,Tables!$D$14:$I$24,3,FALSE)</f>
        <v>0</v>
      </c>
      <c r="AV1752" s="12">
        <f>VLOOKUP($BR1752,Tables!$D$14:$I$24,4,FALSE)*W1752</f>
        <v>0</v>
      </c>
      <c r="AW1752" s="12">
        <f>VLOOKUP($BR1752,Tables!$D$14:$I$24,5,FALSE)*W1752</f>
        <v>0</v>
      </c>
      <c r="AX1752">
        <f>IF(ISERROR(VLOOKUP(V1752,Tables!$A$2:$B$27,2,FALSE))=TRUE,0,VLOOKUP(V1752,Tables!$A$2:$B$27,2,FALSE))*VLOOKUP(BR1752,Tables!$D$14:$J$24,7,FALSE)</f>
        <v>0</v>
      </c>
      <c r="AY1752">
        <f>IF(ISERROR(VLOOKUP(BS1752,Tables!$A$2:$B$31,2,FALSE))=TRUE,0,VLOOKUP(BS1752,Tables!$A$2:$B$31,2,FALSE))</f>
        <v>0</v>
      </c>
      <c r="AZ1752" s="12">
        <f>VLOOKUP($BR1752,Tables!$D$14:$K$24,8,FALSE)</f>
        <v>0</v>
      </c>
      <c r="BA1752" s="12">
        <f>IF(OR(BR1752="T150",BR1752="HYBT150"),W1752*Tables!$L$23,0)</f>
        <v>0</v>
      </c>
      <c r="BB1752" s="12">
        <f>IF(OR(BR1752="T200",BR1752="HYBT200"),W1752*Tables!$E$24,0)</f>
        <v>0</v>
      </c>
      <c r="BC1752" s="14">
        <f t="shared" si="367"/>
        <v>0</v>
      </c>
      <c r="BD1752" s="55" t="str">
        <f t="shared" si="378"/>
        <v/>
      </c>
      <c r="BE1752" s="55" t="str">
        <f t="shared" si="378"/>
        <v/>
      </c>
      <c r="BF1752" s="55" t="str">
        <f t="shared" si="378"/>
        <v/>
      </c>
      <c r="BG1752" s="55" t="str">
        <f t="shared" si="378"/>
        <v/>
      </c>
      <c r="BH1752" s="55" t="str">
        <f t="shared" si="378"/>
        <v/>
      </c>
      <c r="BI1752" s="55" t="str">
        <f t="shared" si="378"/>
        <v/>
      </c>
      <c r="BJ1752" s="55" t="str">
        <f t="shared" si="378"/>
        <v/>
      </c>
      <c r="BK1752" s="55" t="str">
        <f t="shared" si="378"/>
        <v/>
      </c>
      <c r="BL1752" s="55" t="str">
        <f t="shared" si="378"/>
        <v/>
      </c>
      <c r="BM1752" s="55" t="str">
        <f t="shared" si="378"/>
        <v/>
      </c>
      <c r="BN1752" s="55" t="str">
        <f t="shared" si="378"/>
        <v/>
      </c>
      <c r="BO1752" s="55" t="str">
        <f t="shared" si="378"/>
        <v/>
      </c>
      <c r="BP1752" s="55" t="str">
        <f t="shared" si="378"/>
        <v/>
      </c>
      <c r="BQ1752" s="55" t="str">
        <f t="shared" si="378"/>
        <v/>
      </c>
      <c r="BR1752" s="1" t="str">
        <f t="shared" si="368"/>
        <v>Base</v>
      </c>
      <c r="BS1752" s="1" t="str">
        <f t="shared" si="369"/>
        <v/>
      </c>
      <c r="BT1752" s="3">
        <f t="shared" si="370"/>
        <v>1</v>
      </c>
      <c r="BU1752" s="11">
        <f t="shared" si="371"/>
        <v>-0.94</v>
      </c>
      <c r="BV1752" s="11">
        <f t="shared" si="372"/>
        <v>-0.88</v>
      </c>
      <c r="BW1752" s="11">
        <f t="shared" si="373"/>
        <v>0</v>
      </c>
      <c r="BX1752" s="9">
        <f t="shared" si="374"/>
        <v>-0.94</v>
      </c>
      <c r="BY1752" s="9">
        <f t="shared" si="375"/>
        <v>-0.88</v>
      </c>
      <c r="BZ1752" s="9">
        <f t="shared" si="376"/>
        <v>2</v>
      </c>
    </row>
    <row r="1753" spans="1:78" ht="15.5" x14ac:dyDescent="0.35">
      <c r="A1753"/>
      <c r="B1753"/>
      <c r="C1753"/>
      <c r="D1753"/>
      <c r="E1753"/>
      <c r="F1753"/>
      <c r="G1753"/>
      <c r="H1753"/>
      <c r="I1753"/>
      <c r="J1753"/>
      <c r="K1753"/>
      <c r="L1753"/>
      <c r="M1753"/>
      <c r="N1753"/>
      <c r="O1753"/>
      <c r="P1753"/>
      <c r="Q1753"/>
      <c r="R1753"/>
      <c r="S1753"/>
      <c r="T1753"/>
      <c r="U1753"/>
      <c r="V1753"/>
      <c r="W1753"/>
      <c r="X1753"/>
      <c r="Y1753"/>
      <c r="Z1753"/>
      <c r="AA1753"/>
      <c r="AB1753"/>
      <c r="AC1753"/>
      <c r="AD1753"/>
      <c r="AE1753"/>
      <c r="AF1753"/>
      <c r="AG1753"/>
      <c r="AH1753"/>
      <c r="AI1753"/>
      <c r="AJ1753"/>
      <c r="AK1753"/>
      <c r="AL1753"/>
      <c r="AM1753"/>
      <c r="AN1753"/>
      <c r="AO1753"/>
      <c r="AP1753"/>
      <c r="AQ1753"/>
      <c r="AR1753"/>
      <c r="AS1753"/>
      <c r="AT1753" s="12">
        <f>VLOOKUP($BR1753,Tables!$D$14:$I$27,2,FALSE)*W1753</f>
        <v>0</v>
      </c>
      <c r="AU1753" s="12">
        <f>VLOOKUP($BR1753,Tables!$D$14:$I$24,3,FALSE)</f>
        <v>0</v>
      </c>
      <c r="AV1753" s="12">
        <f>VLOOKUP($BR1753,Tables!$D$14:$I$24,4,FALSE)*W1753</f>
        <v>0</v>
      </c>
      <c r="AW1753" s="12">
        <f>VLOOKUP($BR1753,Tables!$D$14:$I$24,5,FALSE)*W1753</f>
        <v>0</v>
      </c>
      <c r="AX1753">
        <f>IF(ISERROR(VLOOKUP(V1753,Tables!$A$2:$B$27,2,FALSE))=TRUE,0,VLOOKUP(V1753,Tables!$A$2:$B$27,2,FALSE))*VLOOKUP(BR1753,Tables!$D$14:$J$24,7,FALSE)</f>
        <v>0</v>
      </c>
      <c r="AY1753">
        <f>IF(ISERROR(VLOOKUP(BS1753,Tables!$A$2:$B$31,2,FALSE))=TRUE,0,VLOOKUP(BS1753,Tables!$A$2:$B$31,2,FALSE))</f>
        <v>0</v>
      </c>
      <c r="AZ1753" s="12">
        <f>VLOOKUP($BR1753,Tables!$D$14:$K$24,8,FALSE)</f>
        <v>0</v>
      </c>
      <c r="BA1753" s="12">
        <f>IF(OR(BR1753="T150",BR1753="HYBT150"),W1753*Tables!$L$23,0)</f>
        <v>0</v>
      </c>
      <c r="BB1753" s="12">
        <f>IF(OR(BR1753="T200",BR1753="HYBT200"),W1753*Tables!$E$24,0)</f>
        <v>0</v>
      </c>
      <c r="BC1753" s="14">
        <f t="shared" si="367"/>
        <v>0</v>
      </c>
      <c r="BD1753" s="55" t="str">
        <f t="shared" si="378"/>
        <v/>
      </c>
      <c r="BE1753" s="55" t="str">
        <f t="shared" si="378"/>
        <v/>
      </c>
      <c r="BF1753" s="55" t="str">
        <f t="shared" si="378"/>
        <v/>
      </c>
      <c r="BG1753" s="55" t="str">
        <f t="shared" si="378"/>
        <v/>
      </c>
      <c r="BH1753" s="55" t="str">
        <f t="shared" si="378"/>
        <v/>
      </c>
      <c r="BI1753" s="55" t="str">
        <f t="shared" si="378"/>
        <v/>
      </c>
      <c r="BJ1753" s="55" t="str">
        <f t="shared" si="378"/>
        <v/>
      </c>
      <c r="BK1753" s="55" t="str">
        <f t="shared" si="378"/>
        <v/>
      </c>
      <c r="BL1753" s="55" t="str">
        <f t="shared" si="378"/>
        <v/>
      </c>
      <c r="BM1753" s="55" t="str">
        <f t="shared" si="378"/>
        <v/>
      </c>
      <c r="BN1753" s="55" t="str">
        <f t="shared" si="378"/>
        <v/>
      </c>
      <c r="BO1753" s="55" t="str">
        <f t="shared" si="378"/>
        <v/>
      </c>
      <c r="BP1753" s="55" t="str">
        <f t="shared" si="378"/>
        <v/>
      </c>
      <c r="BQ1753" s="55" t="str">
        <f t="shared" si="378"/>
        <v/>
      </c>
      <c r="BR1753" s="1" t="str">
        <f t="shared" si="368"/>
        <v>Base</v>
      </c>
      <c r="BS1753" s="1" t="str">
        <f t="shared" si="369"/>
        <v/>
      </c>
      <c r="BT1753" s="3">
        <f t="shared" si="370"/>
        <v>1</v>
      </c>
      <c r="BU1753" s="11">
        <f t="shared" si="371"/>
        <v>-0.94</v>
      </c>
      <c r="BV1753" s="11">
        <f t="shared" si="372"/>
        <v>-0.88</v>
      </c>
      <c r="BW1753" s="11">
        <f t="shared" si="373"/>
        <v>0</v>
      </c>
      <c r="BX1753" s="9">
        <f t="shared" si="374"/>
        <v>-0.94</v>
      </c>
      <c r="BY1753" s="9">
        <f t="shared" si="375"/>
        <v>-0.88</v>
      </c>
      <c r="BZ1753" s="9">
        <f t="shared" si="376"/>
        <v>2</v>
      </c>
    </row>
    <row r="1754" spans="1:78" ht="15.5" x14ac:dyDescent="0.35">
      <c r="A1754"/>
      <c r="B1754"/>
      <c r="C1754"/>
      <c r="D1754"/>
      <c r="E1754"/>
      <c r="F1754"/>
      <c r="G1754"/>
      <c r="H1754"/>
      <c r="I1754"/>
      <c r="J1754"/>
      <c r="K1754"/>
      <c r="L1754"/>
      <c r="M1754"/>
      <c r="N1754"/>
      <c r="O1754"/>
      <c r="P1754"/>
      <c r="Q1754"/>
      <c r="R1754"/>
      <c r="S1754"/>
      <c r="T1754"/>
      <c r="U1754"/>
      <c r="V1754"/>
      <c r="W1754"/>
      <c r="X1754"/>
      <c r="Y1754"/>
      <c r="Z1754"/>
      <c r="AA1754"/>
      <c r="AB1754"/>
      <c r="AC1754"/>
      <c r="AD1754"/>
      <c r="AE1754"/>
      <c r="AF1754"/>
      <c r="AG1754"/>
      <c r="AH1754"/>
      <c r="AI1754"/>
      <c r="AJ1754"/>
      <c r="AK1754"/>
      <c r="AL1754"/>
      <c r="AM1754"/>
      <c r="AN1754"/>
      <c r="AO1754"/>
      <c r="AP1754"/>
      <c r="AQ1754"/>
      <c r="AR1754"/>
      <c r="AS1754"/>
      <c r="AT1754" s="12">
        <f>VLOOKUP($BR1754,Tables!$D$14:$I$27,2,FALSE)*W1754</f>
        <v>0</v>
      </c>
      <c r="AU1754" s="12">
        <f>VLOOKUP($BR1754,Tables!$D$14:$I$24,3,FALSE)</f>
        <v>0</v>
      </c>
      <c r="AV1754" s="12">
        <f>VLOOKUP($BR1754,Tables!$D$14:$I$24,4,FALSE)*W1754</f>
        <v>0</v>
      </c>
      <c r="AW1754" s="12">
        <f>VLOOKUP($BR1754,Tables!$D$14:$I$24,5,FALSE)*W1754</f>
        <v>0</v>
      </c>
      <c r="AX1754">
        <f>IF(ISERROR(VLOOKUP(V1754,Tables!$A$2:$B$27,2,FALSE))=TRUE,0,VLOOKUP(V1754,Tables!$A$2:$B$27,2,FALSE))*VLOOKUP(BR1754,Tables!$D$14:$J$24,7,FALSE)</f>
        <v>0</v>
      </c>
      <c r="AY1754">
        <f>IF(ISERROR(VLOOKUP(BS1754,Tables!$A$2:$B$31,2,FALSE))=TRUE,0,VLOOKUP(BS1754,Tables!$A$2:$B$31,2,FALSE))</f>
        <v>0</v>
      </c>
      <c r="AZ1754" s="12">
        <f>VLOOKUP($BR1754,Tables!$D$14:$K$24,8,FALSE)</f>
        <v>0</v>
      </c>
      <c r="BA1754" s="12">
        <f>IF(OR(BR1754="T150",BR1754="HYBT150"),W1754*Tables!$L$23,0)</f>
        <v>0</v>
      </c>
      <c r="BB1754" s="12">
        <f>IF(OR(BR1754="T200",BR1754="HYBT200"),W1754*Tables!$E$24,0)</f>
        <v>0</v>
      </c>
      <c r="BC1754" s="14">
        <f t="shared" si="367"/>
        <v>0</v>
      </c>
      <c r="BD1754" s="55" t="str">
        <f t="shared" si="378"/>
        <v/>
      </c>
      <c r="BE1754" s="55" t="str">
        <f t="shared" si="378"/>
        <v/>
      </c>
      <c r="BF1754" s="55" t="str">
        <f t="shared" si="378"/>
        <v/>
      </c>
      <c r="BG1754" s="55" t="str">
        <f t="shared" si="378"/>
        <v/>
      </c>
      <c r="BH1754" s="55" t="str">
        <f t="shared" si="378"/>
        <v/>
      </c>
      <c r="BI1754" s="55" t="str">
        <f t="shared" si="378"/>
        <v/>
      </c>
      <c r="BJ1754" s="55" t="str">
        <f t="shared" si="378"/>
        <v/>
      </c>
      <c r="BK1754" s="55" t="str">
        <f t="shared" si="378"/>
        <v/>
      </c>
      <c r="BL1754" s="55" t="str">
        <f t="shared" si="378"/>
        <v/>
      </c>
      <c r="BM1754" s="55" t="str">
        <f t="shared" si="378"/>
        <v/>
      </c>
      <c r="BN1754" s="55" t="str">
        <f t="shared" si="378"/>
        <v/>
      </c>
      <c r="BO1754" s="55" t="str">
        <f t="shared" si="378"/>
        <v/>
      </c>
      <c r="BP1754" s="55" t="str">
        <f t="shared" si="378"/>
        <v/>
      </c>
      <c r="BQ1754" s="55" t="str">
        <f t="shared" si="378"/>
        <v/>
      </c>
      <c r="BR1754" s="1" t="str">
        <f t="shared" si="368"/>
        <v>Base</v>
      </c>
      <c r="BS1754" s="1" t="str">
        <f t="shared" si="369"/>
        <v/>
      </c>
      <c r="BT1754" s="3">
        <f t="shared" si="370"/>
        <v>1</v>
      </c>
      <c r="BU1754" s="11">
        <f t="shared" si="371"/>
        <v>-0.94</v>
      </c>
      <c r="BV1754" s="11">
        <f t="shared" si="372"/>
        <v>-0.88</v>
      </c>
      <c r="BW1754" s="11">
        <f t="shared" si="373"/>
        <v>0</v>
      </c>
      <c r="BX1754" s="9">
        <f t="shared" si="374"/>
        <v>-0.94</v>
      </c>
      <c r="BY1754" s="9">
        <f t="shared" si="375"/>
        <v>-0.88</v>
      </c>
      <c r="BZ1754" s="9">
        <f t="shared" si="376"/>
        <v>2</v>
      </c>
    </row>
    <row r="1755" spans="1:78" ht="15.5" x14ac:dyDescent="0.35">
      <c r="A1755"/>
      <c r="B1755"/>
      <c r="C1755"/>
      <c r="D1755"/>
      <c r="E1755"/>
      <c r="F1755"/>
      <c r="G1755"/>
      <c r="H1755"/>
      <c r="I1755"/>
      <c r="J1755"/>
      <c r="K1755"/>
      <c r="L1755"/>
      <c r="M1755"/>
      <c r="N1755"/>
      <c r="O1755"/>
      <c r="P1755"/>
      <c r="Q1755"/>
      <c r="R1755"/>
      <c r="S1755"/>
      <c r="T1755"/>
      <c r="U1755"/>
      <c r="V1755"/>
      <c r="W1755"/>
      <c r="X1755"/>
      <c r="Y1755"/>
      <c r="Z1755"/>
      <c r="AA1755"/>
      <c r="AB1755"/>
      <c r="AC1755"/>
      <c r="AD1755"/>
      <c r="AE1755"/>
      <c r="AF1755"/>
      <c r="AG1755"/>
      <c r="AH1755"/>
      <c r="AI1755"/>
      <c r="AJ1755"/>
      <c r="AK1755"/>
      <c r="AL1755"/>
      <c r="AM1755"/>
      <c r="AN1755"/>
      <c r="AO1755"/>
      <c r="AP1755"/>
      <c r="AQ1755"/>
      <c r="AR1755"/>
      <c r="AS1755"/>
      <c r="AT1755" s="12">
        <f>VLOOKUP($BR1755,Tables!$D$14:$I$27,2,FALSE)*W1755</f>
        <v>0</v>
      </c>
      <c r="AU1755" s="12">
        <f>VLOOKUP($BR1755,Tables!$D$14:$I$24,3,FALSE)</f>
        <v>0</v>
      </c>
      <c r="AV1755" s="12">
        <f>VLOOKUP($BR1755,Tables!$D$14:$I$24,4,FALSE)*W1755</f>
        <v>0</v>
      </c>
      <c r="AW1755" s="12">
        <f>VLOOKUP($BR1755,Tables!$D$14:$I$24,5,FALSE)*W1755</f>
        <v>0</v>
      </c>
      <c r="AX1755">
        <f>IF(ISERROR(VLOOKUP(V1755,Tables!$A$2:$B$27,2,FALSE))=TRUE,0,VLOOKUP(V1755,Tables!$A$2:$B$27,2,FALSE))*VLOOKUP(BR1755,Tables!$D$14:$J$24,7,FALSE)</f>
        <v>0</v>
      </c>
      <c r="AY1755">
        <f>IF(ISERROR(VLOOKUP(BS1755,Tables!$A$2:$B$31,2,FALSE))=TRUE,0,VLOOKUP(BS1755,Tables!$A$2:$B$31,2,FALSE))</f>
        <v>0</v>
      </c>
      <c r="AZ1755" s="12">
        <f>VLOOKUP($BR1755,Tables!$D$14:$K$24,8,FALSE)</f>
        <v>0</v>
      </c>
      <c r="BA1755" s="12">
        <f>IF(OR(BR1755="T150",BR1755="HYBT150"),W1755*Tables!$L$23,0)</f>
        <v>0</v>
      </c>
      <c r="BB1755" s="12">
        <f>IF(OR(BR1755="T200",BR1755="HYBT200"),W1755*Tables!$E$24,0)</f>
        <v>0</v>
      </c>
      <c r="BC1755" s="14">
        <f t="shared" si="367"/>
        <v>0</v>
      </c>
      <c r="BD1755" s="55" t="str">
        <f t="shared" si="378"/>
        <v/>
      </c>
      <c r="BE1755" s="55" t="str">
        <f t="shared" si="378"/>
        <v/>
      </c>
      <c r="BF1755" s="55" t="str">
        <f t="shared" si="378"/>
        <v/>
      </c>
      <c r="BG1755" s="55" t="str">
        <f t="shared" si="378"/>
        <v/>
      </c>
      <c r="BH1755" s="55" t="str">
        <f t="shared" si="378"/>
        <v/>
      </c>
      <c r="BI1755" s="55" t="str">
        <f t="shared" si="378"/>
        <v/>
      </c>
      <c r="BJ1755" s="55" t="str">
        <f t="shared" si="378"/>
        <v/>
      </c>
      <c r="BK1755" s="55" t="str">
        <f t="shared" si="378"/>
        <v/>
      </c>
      <c r="BL1755" s="55" t="str">
        <f t="shared" si="378"/>
        <v/>
      </c>
      <c r="BM1755" s="55" t="str">
        <f t="shared" si="378"/>
        <v/>
      </c>
      <c r="BN1755" s="55" t="str">
        <f t="shared" si="378"/>
        <v/>
      </c>
      <c r="BO1755" s="55" t="str">
        <f t="shared" si="378"/>
        <v/>
      </c>
      <c r="BP1755" s="55" t="str">
        <f t="shared" si="378"/>
        <v/>
      </c>
      <c r="BQ1755" s="55" t="str">
        <f t="shared" si="378"/>
        <v/>
      </c>
      <c r="BR1755" s="1" t="str">
        <f t="shared" si="368"/>
        <v>Base</v>
      </c>
      <c r="BS1755" s="1" t="str">
        <f t="shared" si="369"/>
        <v/>
      </c>
      <c r="BT1755" s="3">
        <f t="shared" si="370"/>
        <v>1</v>
      </c>
      <c r="BU1755" s="11">
        <f t="shared" si="371"/>
        <v>-0.94</v>
      </c>
      <c r="BV1755" s="11">
        <f t="shared" si="372"/>
        <v>-0.88</v>
      </c>
      <c r="BW1755" s="11">
        <f t="shared" si="373"/>
        <v>0</v>
      </c>
      <c r="BX1755" s="9">
        <f t="shared" si="374"/>
        <v>-0.94</v>
      </c>
      <c r="BY1755" s="9">
        <f t="shared" si="375"/>
        <v>-0.88</v>
      </c>
      <c r="BZ1755" s="9">
        <f t="shared" si="376"/>
        <v>2</v>
      </c>
    </row>
    <row r="1756" spans="1:78" ht="15.5" x14ac:dyDescent="0.35">
      <c r="A1756"/>
      <c r="B1756"/>
      <c r="C1756"/>
      <c r="D1756"/>
      <c r="E1756"/>
      <c r="F1756"/>
      <c r="G1756"/>
      <c r="H1756"/>
      <c r="I1756"/>
      <c r="J1756"/>
      <c r="K1756"/>
      <c r="L1756"/>
      <c r="M1756"/>
      <c r="N1756"/>
      <c r="O1756"/>
      <c r="P1756"/>
      <c r="Q1756"/>
      <c r="R1756"/>
      <c r="S1756"/>
      <c r="T1756"/>
      <c r="U1756"/>
      <c r="V1756"/>
      <c r="W1756"/>
      <c r="X1756"/>
      <c r="Y1756"/>
      <c r="Z1756"/>
      <c r="AA1756"/>
      <c r="AB1756"/>
      <c r="AC1756"/>
      <c r="AD1756"/>
      <c r="AE1756"/>
      <c r="AF1756"/>
      <c r="AG1756"/>
      <c r="AH1756"/>
      <c r="AI1756"/>
      <c r="AJ1756"/>
      <c r="AK1756"/>
      <c r="AL1756"/>
      <c r="AM1756"/>
      <c r="AN1756"/>
      <c r="AO1756"/>
      <c r="AP1756"/>
      <c r="AQ1756"/>
      <c r="AR1756"/>
      <c r="AS1756"/>
      <c r="AT1756" s="12">
        <f>VLOOKUP($BR1756,Tables!$D$14:$I$27,2,FALSE)*W1756</f>
        <v>0</v>
      </c>
      <c r="AU1756" s="12">
        <f>VLOOKUP($BR1756,Tables!$D$14:$I$24,3,FALSE)</f>
        <v>0</v>
      </c>
      <c r="AV1756" s="12">
        <f>VLOOKUP($BR1756,Tables!$D$14:$I$24,4,FALSE)*W1756</f>
        <v>0</v>
      </c>
      <c r="AW1756" s="12">
        <f>VLOOKUP($BR1756,Tables!$D$14:$I$24,5,FALSE)*W1756</f>
        <v>0</v>
      </c>
      <c r="AX1756">
        <f>IF(ISERROR(VLOOKUP(V1756,Tables!$A$2:$B$27,2,FALSE))=TRUE,0,VLOOKUP(V1756,Tables!$A$2:$B$27,2,FALSE))*VLOOKUP(BR1756,Tables!$D$14:$J$24,7,FALSE)</f>
        <v>0</v>
      </c>
      <c r="AY1756">
        <f>IF(ISERROR(VLOOKUP(BS1756,Tables!$A$2:$B$31,2,FALSE))=TRUE,0,VLOOKUP(BS1756,Tables!$A$2:$B$31,2,FALSE))</f>
        <v>0</v>
      </c>
      <c r="AZ1756" s="12">
        <f>VLOOKUP($BR1756,Tables!$D$14:$K$24,8,FALSE)</f>
        <v>0</v>
      </c>
      <c r="BA1756" s="12">
        <f>IF(OR(BR1756="T150",BR1756="HYBT150"),W1756*Tables!$L$23,0)</f>
        <v>0</v>
      </c>
      <c r="BB1756" s="12">
        <f>IF(OR(BR1756="T200",BR1756="HYBT200"),W1756*Tables!$E$24,0)</f>
        <v>0</v>
      </c>
      <c r="BC1756" s="14">
        <f t="shared" si="367"/>
        <v>0</v>
      </c>
      <c r="BD1756" s="55" t="str">
        <f t="shared" si="378"/>
        <v/>
      </c>
      <c r="BE1756" s="55" t="str">
        <f t="shared" si="378"/>
        <v/>
      </c>
      <c r="BF1756" s="55" t="str">
        <f t="shared" si="378"/>
        <v/>
      </c>
      <c r="BG1756" s="55" t="str">
        <f t="shared" si="378"/>
        <v/>
      </c>
      <c r="BH1756" s="55" t="str">
        <f t="shared" si="378"/>
        <v/>
      </c>
      <c r="BI1756" s="55" t="str">
        <f t="shared" si="378"/>
        <v/>
      </c>
      <c r="BJ1756" s="55" t="str">
        <f t="shared" si="378"/>
        <v/>
      </c>
      <c r="BK1756" s="55" t="str">
        <f t="shared" si="378"/>
        <v/>
      </c>
      <c r="BL1756" s="55" t="str">
        <f t="shared" si="378"/>
        <v/>
      </c>
      <c r="BM1756" s="55" t="str">
        <f t="shared" si="378"/>
        <v/>
      </c>
      <c r="BN1756" s="55" t="str">
        <f t="shared" si="378"/>
        <v/>
      </c>
      <c r="BO1756" s="55" t="str">
        <f t="shared" si="378"/>
        <v/>
      </c>
      <c r="BP1756" s="55" t="str">
        <f t="shared" si="378"/>
        <v/>
      </c>
      <c r="BQ1756" s="55" t="str">
        <f t="shared" si="378"/>
        <v/>
      </c>
      <c r="BR1756" s="1" t="str">
        <f t="shared" si="368"/>
        <v>Base</v>
      </c>
      <c r="BS1756" s="1" t="str">
        <f t="shared" si="369"/>
        <v/>
      </c>
      <c r="BT1756" s="3">
        <f t="shared" si="370"/>
        <v>1</v>
      </c>
      <c r="BU1756" s="11">
        <f t="shared" si="371"/>
        <v>-0.94</v>
      </c>
      <c r="BV1756" s="11">
        <f t="shared" si="372"/>
        <v>-0.88</v>
      </c>
      <c r="BW1756" s="11">
        <f t="shared" si="373"/>
        <v>0</v>
      </c>
      <c r="BX1756" s="9">
        <f t="shared" si="374"/>
        <v>-0.94</v>
      </c>
      <c r="BY1756" s="9">
        <f t="shared" si="375"/>
        <v>-0.88</v>
      </c>
      <c r="BZ1756" s="9">
        <f t="shared" si="376"/>
        <v>2</v>
      </c>
    </row>
    <row r="1757" spans="1:78" ht="15.5" x14ac:dyDescent="0.35">
      <c r="A1757"/>
      <c r="B1757"/>
      <c r="C1757"/>
      <c r="D1757"/>
      <c r="E1757"/>
      <c r="F1757"/>
      <c r="G1757"/>
      <c r="H1757"/>
      <c r="I1757"/>
      <c r="J1757"/>
      <c r="K1757"/>
      <c r="L1757"/>
      <c r="M1757"/>
      <c r="N1757"/>
      <c r="O1757"/>
      <c r="P1757"/>
      <c r="Q1757"/>
      <c r="R1757"/>
      <c r="S1757"/>
      <c r="T1757"/>
      <c r="U1757"/>
      <c r="V1757"/>
      <c r="W1757"/>
      <c r="X1757"/>
      <c r="Y1757"/>
      <c r="Z1757"/>
      <c r="AA1757"/>
      <c r="AB1757"/>
      <c r="AC1757"/>
      <c r="AD1757"/>
      <c r="AE1757"/>
      <c r="AF1757"/>
      <c r="AG1757"/>
      <c r="AH1757"/>
      <c r="AI1757"/>
      <c r="AJ1757"/>
      <c r="AK1757"/>
      <c r="AL1757"/>
      <c r="AM1757"/>
      <c r="AN1757"/>
      <c r="AO1757"/>
      <c r="AP1757"/>
      <c r="AQ1757"/>
      <c r="AR1757"/>
      <c r="AS1757"/>
      <c r="AT1757" s="12">
        <f>VLOOKUP($BR1757,Tables!$D$14:$I$27,2,FALSE)*W1757</f>
        <v>0</v>
      </c>
      <c r="AU1757" s="12">
        <f>VLOOKUP($BR1757,Tables!$D$14:$I$24,3,FALSE)</f>
        <v>0</v>
      </c>
      <c r="AV1757" s="12">
        <f>VLOOKUP($BR1757,Tables!$D$14:$I$24,4,FALSE)*W1757</f>
        <v>0</v>
      </c>
      <c r="AW1757" s="12">
        <f>VLOOKUP($BR1757,Tables!$D$14:$I$24,5,FALSE)*W1757</f>
        <v>0</v>
      </c>
      <c r="AX1757">
        <f>IF(ISERROR(VLOOKUP(V1757,Tables!$A$2:$B$27,2,FALSE))=TRUE,0,VLOOKUP(V1757,Tables!$A$2:$B$27,2,FALSE))*VLOOKUP(BR1757,Tables!$D$14:$J$24,7,FALSE)</f>
        <v>0</v>
      </c>
      <c r="AY1757">
        <f>IF(ISERROR(VLOOKUP(BS1757,Tables!$A$2:$B$31,2,FALSE))=TRUE,0,VLOOKUP(BS1757,Tables!$A$2:$B$31,2,FALSE))</f>
        <v>0</v>
      </c>
      <c r="AZ1757" s="12">
        <f>VLOOKUP($BR1757,Tables!$D$14:$K$24,8,FALSE)</f>
        <v>0</v>
      </c>
      <c r="BA1757" s="12">
        <f>IF(OR(BR1757="T150",BR1757="HYBT150"),W1757*Tables!$L$23,0)</f>
        <v>0</v>
      </c>
      <c r="BB1757" s="12">
        <f>IF(OR(BR1757="T200",BR1757="HYBT200"),W1757*Tables!$E$24,0)</f>
        <v>0</v>
      </c>
      <c r="BC1757" s="14">
        <f t="shared" si="367"/>
        <v>0</v>
      </c>
      <c r="BD1757" s="55" t="str">
        <f t="shared" si="378"/>
        <v/>
      </c>
      <c r="BE1757" s="55" t="str">
        <f t="shared" si="378"/>
        <v/>
      </c>
      <c r="BF1757" s="55" t="str">
        <f t="shared" si="378"/>
        <v/>
      </c>
      <c r="BG1757" s="55" t="str">
        <f t="shared" si="378"/>
        <v/>
      </c>
      <c r="BH1757" s="55" t="str">
        <f t="shared" si="378"/>
        <v/>
      </c>
      <c r="BI1757" s="55" t="str">
        <f t="shared" si="378"/>
        <v/>
      </c>
      <c r="BJ1757" s="55" t="str">
        <f t="shared" si="378"/>
        <v/>
      </c>
      <c r="BK1757" s="55" t="str">
        <f t="shared" si="378"/>
        <v/>
      </c>
      <c r="BL1757" s="55" t="str">
        <f t="shared" si="378"/>
        <v/>
      </c>
      <c r="BM1757" s="55" t="str">
        <f t="shared" si="378"/>
        <v/>
      </c>
      <c r="BN1757" s="55" t="str">
        <f t="shared" si="378"/>
        <v/>
      </c>
      <c r="BO1757" s="55" t="str">
        <f t="shared" si="378"/>
        <v/>
      </c>
      <c r="BP1757" s="55" t="str">
        <f t="shared" si="378"/>
        <v/>
      </c>
      <c r="BQ1757" s="55" t="str">
        <f t="shared" si="378"/>
        <v/>
      </c>
      <c r="BR1757" s="1" t="str">
        <f t="shared" si="368"/>
        <v>Base</v>
      </c>
      <c r="BS1757" s="1" t="str">
        <f t="shared" si="369"/>
        <v/>
      </c>
      <c r="BT1757" s="3">
        <f t="shared" si="370"/>
        <v>1</v>
      </c>
      <c r="BU1757" s="11">
        <f t="shared" si="371"/>
        <v>-0.94</v>
      </c>
      <c r="BV1757" s="11">
        <f t="shared" si="372"/>
        <v>-0.88</v>
      </c>
      <c r="BW1757" s="11">
        <f t="shared" si="373"/>
        <v>0</v>
      </c>
      <c r="BX1757" s="9">
        <f t="shared" si="374"/>
        <v>-0.94</v>
      </c>
      <c r="BY1757" s="9">
        <f t="shared" si="375"/>
        <v>-0.88</v>
      </c>
      <c r="BZ1757" s="9">
        <f t="shared" si="376"/>
        <v>2</v>
      </c>
    </row>
    <row r="1758" spans="1:78" ht="15.5" x14ac:dyDescent="0.35">
      <c r="A1758"/>
      <c r="B1758"/>
      <c r="C1758"/>
      <c r="D1758"/>
      <c r="E1758"/>
      <c r="F1758"/>
      <c r="G1758"/>
      <c r="H1758"/>
      <c r="I1758"/>
      <c r="J1758"/>
      <c r="K1758"/>
      <c r="L1758"/>
      <c r="M1758"/>
      <c r="N1758"/>
      <c r="O1758"/>
      <c r="P1758"/>
      <c r="Q1758"/>
      <c r="R1758"/>
      <c r="S1758"/>
      <c r="T1758"/>
      <c r="U1758"/>
      <c r="V1758"/>
      <c r="W1758"/>
      <c r="X1758"/>
      <c r="Y1758"/>
      <c r="Z1758"/>
      <c r="AA1758"/>
      <c r="AB1758"/>
      <c r="AC1758"/>
      <c r="AD1758"/>
      <c r="AE1758"/>
      <c r="AF1758"/>
      <c r="AG1758"/>
      <c r="AH1758"/>
      <c r="AI1758"/>
      <c r="AJ1758"/>
      <c r="AK1758"/>
      <c r="AL1758"/>
      <c r="AM1758"/>
      <c r="AN1758"/>
      <c r="AO1758"/>
      <c r="AP1758"/>
      <c r="AQ1758"/>
      <c r="AR1758"/>
      <c r="AS1758"/>
      <c r="AT1758" s="12">
        <f>VLOOKUP($BR1758,Tables!$D$14:$I$27,2,FALSE)*W1758</f>
        <v>0</v>
      </c>
      <c r="AU1758" s="12">
        <f>VLOOKUP($BR1758,Tables!$D$14:$I$24,3,FALSE)</f>
        <v>0</v>
      </c>
      <c r="AV1758" s="12">
        <f>VLOOKUP($BR1758,Tables!$D$14:$I$24,4,FALSE)*W1758</f>
        <v>0</v>
      </c>
      <c r="AW1758" s="12">
        <f>VLOOKUP($BR1758,Tables!$D$14:$I$24,5,FALSE)*W1758</f>
        <v>0</v>
      </c>
      <c r="AX1758">
        <f>IF(ISERROR(VLOOKUP(V1758,Tables!$A$2:$B$27,2,FALSE))=TRUE,0,VLOOKUP(V1758,Tables!$A$2:$B$27,2,FALSE))*VLOOKUP(BR1758,Tables!$D$14:$J$24,7,FALSE)</f>
        <v>0</v>
      </c>
      <c r="AY1758">
        <f>IF(ISERROR(VLOOKUP(BS1758,Tables!$A$2:$B$31,2,FALSE))=TRUE,0,VLOOKUP(BS1758,Tables!$A$2:$B$31,2,FALSE))</f>
        <v>0</v>
      </c>
      <c r="AZ1758" s="12">
        <f>VLOOKUP($BR1758,Tables!$D$14:$K$24,8,FALSE)</f>
        <v>0</v>
      </c>
      <c r="BA1758" s="12">
        <f>IF(OR(BR1758="T150",BR1758="HYBT150"),W1758*Tables!$L$23,0)</f>
        <v>0</v>
      </c>
      <c r="BB1758" s="12">
        <f>IF(OR(BR1758="T200",BR1758="HYBT200"),W1758*Tables!$E$24,0)</f>
        <v>0</v>
      </c>
      <c r="BC1758" s="14">
        <f t="shared" si="367"/>
        <v>0</v>
      </c>
      <c r="BD1758" s="55" t="str">
        <f t="shared" si="378"/>
        <v/>
      </c>
      <c r="BE1758" s="55" t="str">
        <f t="shared" si="378"/>
        <v/>
      </c>
      <c r="BF1758" s="55" t="str">
        <f t="shared" si="378"/>
        <v/>
      </c>
      <c r="BG1758" s="55" t="str">
        <f t="shared" si="378"/>
        <v/>
      </c>
      <c r="BH1758" s="55" t="str">
        <f t="shared" si="378"/>
        <v/>
      </c>
      <c r="BI1758" s="55" t="str">
        <f t="shared" si="378"/>
        <v/>
      </c>
      <c r="BJ1758" s="55" t="str">
        <f t="shared" si="378"/>
        <v/>
      </c>
      <c r="BK1758" s="55" t="str">
        <f t="shared" si="378"/>
        <v/>
      </c>
      <c r="BL1758" s="55" t="str">
        <f t="shared" si="378"/>
        <v/>
      </c>
      <c r="BM1758" s="55" t="str">
        <f t="shared" si="378"/>
        <v/>
      </c>
      <c r="BN1758" s="55" t="str">
        <f t="shared" si="378"/>
        <v/>
      </c>
      <c r="BO1758" s="55" t="str">
        <f t="shared" si="378"/>
        <v/>
      </c>
      <c r="BP1758" s="55" t="str">
        <f t="shared" si="378"/>
        <v/>
      </c>
      <c r="BQ1758" s="55" t="str">
        <f t="shared" si="378"/>
        <v/>
      </c>
      <c r="BR1758" s="1" t="str">
        <f t="shared" si="368"/>
        <v>Base</v>
      </c>
      <c r="BS1758" s="1" t="str">
        <f t="shared" si="369"/>
        <v/>
      </c>
      <c r="BT1758" s="3">
        <f t="shared" si="370"/>
        <v>1</v>
      </c>
      <c r="BU1758" s="11">
        <f t="shared" si="371"/>
        <v>-0.94</v>
      </c>
      <c r="BV1758" s="11">
        <f t="shared" si="372"/>
        <v>-0.88</v>
      </c>
      <c r="BW1758" s="11">
        <f t="shared" si="373"/>
        <v>0</v>
      </c>
      <c r="BX1758" s="9">
        <f t="shared" si="374"/>
        <v>-0.94</v>
      </c>
      <c r="BY1758" s="9">
        <f t="shared" si="375"/>
        <v>-0.88</v>
      </c>
      <c r="BZ1758" s="9">
        <f t="shared" si="376"/>
        <v>2</v>
      </c>
    </row>
    <row r="1759" spans="1:78" ht="15.5" x14ac:dyDescent="0.35">
      <c r="A1759"/>
      <c r="B1759"/>
      <c r="C1759"/>
      <c r="D1759"/>
      <c r="E1759"/>
      <c r="F1759"/>
      <c r="G1759"/>
      <c r="H1759"/>
      <c r="I1759"/>
      <c r="J1759"/>
      <c r="K1759"/>
      <c r="L1759"/>
      <c r="M1759"/>
      <c r="N1759"/>
      <c r="O1759"/>
      <c r="P1759"/>
      <c r="Q1759"/>
      <c r="R1759"/>
      <c r="S1759"/>
      <c r="T1759"/>
      <c r="U1759"/>
      <c r="V1759"/>
      <c r="W1759"/>
      <c r="X1759"/>
      <c r="Y1759"/>
      <c r="Z1759"/>
      <c r="AA1759"/>
      <c r="AB1759"/>
      <c r="AC1759"/>
      <c r="AD1759"/>
      <c r="AE1759"/>
      <c r="AF1759"/>
      <c r="AG1759"/>
      <c r="AH1759"/>
      <c r="AI1759"/>
      <c r="AJ1759"/>
      <c r="AK1759"/>
      <c r="AL1759"/>
      <c r="AM1759"/>
      <c r="AN1759"/>
      <c r="AO1759"/>
      <c r="AP1759"/>
      <c r="AQ1759"/>
      <c r="AR1759"/>
      <c r="AS1759"/>
      <c r="AT1759" s="12">
        <f>VLOOKUP($BR1759,Tables!$D$14:$I$27,2,FALSE)*W1759</f>
        <v>0</v>
      </c>
      <c r="AU1759" s="12">
        <f>VLOOKUP($BR1759,Tables!$D$14:$I$24,3,FALSE)</f>
        <v>0</v>
      </c>
      <c r="AV1759" s="12">
        <f>VLOOKUP($BR1759,Tables!$D$14:$I$24,4,FALSE)*W1759</f>
        <v>0</v>
      </c>
      <c r="AW1759" s="12">
        <f>VLOOKUP($BR1759,Tables!$D$14:$I$24,5,FALSE)*W1759</f>
        <v>0</v>
      </c>
      <c r="AX1759">
        <f>IF(ISERROR(VLOOKUP(V1759,Tables!$A$2:$B$27,2,FALSE))=TRUE,0,VLOOKUP(V1759,Tables!$A$2:$B$27,2,FALSE))*VLOOKUP(BR1759,Tables!$D$14:$J$24,7,FALSE)</f>
        <v>0</v>
      </c>
      <c r="AY1759">
        <f>IF(ISERROR(VLOOKUP(BS1759,Tables!$A$2:$B$31,2,FALSE))=TRUE,0,VLOOKUP(BS1759,Tables!$A$2:$B$31,2,FALSE))</f>
        <v>0</v>
      </c>
      <c r="AZ1759" s="12">
        <f>VLOOKUP($BR1759,Tables!$D$14:$K$24,8,FALSE)</f>
        <v>0</v>
      </c>
      <c r="BA1759" s="12">
        <f>IF(OR(BR1759="T150",BR1759="HYBT150"),W1759*Tables!$L$23,0)</f>
        <v>0</v>
      </c>
      <c r="BB1759" s="12">
        <f>IF(OR(BR1759="T200",BR1759="HYBT200"),W1759*Tables!$E$24,0)</f>
        <v>0</v>
      </c>
      <c r="BC1759" s="14">
        <f t="shared" si="367"/>
        <v>0</v>
      </c>
      <c r="BD1759" s="55" t="str">
        <f t="shared" si="378"/>
        <v/>
      </c>
      <c r="BE1759" s="55" t="str">
        <f t="shared" si="378"/>
        <v/>
      </c>
      <c r="BF1759" s="55" t="str">
        <f t="shared" si="378"/>
        <v/>
      </c>
      <c r="BG1759" s="55" t="str">
        <f t="shared" si="378"/>
        <v/>
      </c>
      <c r="BH1759" s="55" t="str">
        <f t="shared" si="378"/>
        <v/>
      </c>
      <c r="BI1759" s="55" t="str">
        <f t="shared" si="378"/>
        <v/>
      </c>
      <c r="BJ1759" s="55" t="str">
        <f t="shared" si="378"/>
        <v/>
      </c>
      <c r="BK1759" s="55" t="str">
        <f t="shared" si="378"/>
        <v/>
      </c>
      <c r="BL1759" s="55" t="str">
        <f t="shared" si="378"/>
        <v/>
      </c>
      <c r="BM1759" s="55" t="str">
        <f t="shared" si="378"/>
        <v/>
      </c>
      <c r="BN1759" s="55" t="str">
        <f t="shared" si="378"/>
        <v/>
      </c>
      <c r="BO1759" s="55" t="str">
        <f t="shared" si="378"/>
        <v/>
      </c>
      <c r="BP1759" s="55" t="str">
        <f t="shared" si="378"/>
        <v/>
      </c>
      <c r="BQ1759" s="55" t="str">
        <f t="shared" si="378"/>
        <v/>
      </c>
      <c r="BR1759" s="1" t="str">
        <f t="shared" si="368"/>
        <v>Base</v>
      </c>
      <c r="BS1759" s="1" t="str">
        <f t="shared" si="369"/>
        <v/>
      </c>
      <c r="BT1759" s="3">
        <f t="shared" si="370"/>
        <v>1</v>
      </c>
      <c r="BU1759" s="11">
        <f t="shared" si="371"/>
        <v>-0.94</v>
      </c>
      <c r="BV1759" s="11">
        <f t="shared" si="372"/>
        <v>-0.88</v>
      </c>
      <c r="BW1759" s="11">
        <f t="shared" si="373"/>
        <v>0</v>
      </c>
      <c r="BX1759" s="9">
        <f t="shared" si="374"/>
        <v>-0.94</v>
      </c>
      <c r="BY1759" s="9">
        <f t="shared" si="375"/>
        <v>-0.88</v>
      </c>
      <c r="BZ1759" s="9">
        <f t="shared" si="376"/>
        <v>2</v>
      </c>
    </row>
    <row r="1760" spans="1:78" ht="15.5" x14ac:dyDescent="0.35">
      <c r="A1760"/>
      <c r="B1760"/>
      <c r="C1760"/>
      <c r="D1760"/>
      <c r="E1760"/>
      <c r="F1760"/>
      <c r="G1760"/>
      <c r="H1760"/>
      <c r="I1760"/>
      <c r="J1760"/>
      <c r="K1760"/>
      <c r="L1760"/>
      <c r="M1760"/>
      <c r="N1760"/>
      <c r="O1760"/>
      <c r="P1760"/>
      <c r="Q1760"/>
      <c r="R1760"/>
      <c r="S1760"/>
      <c r="T1760"/>
      <c r="U1760"/>
      <c r="V1760"/>
      <c r="W1760"/>
      <c r="X1760"/>
      <c r="Y1760"/>
      <c r="Z1760"/>
      <c r="AA1760"/>
      <c r="AB1760"/>
      <c r="AC1760"/>
      <c r="AD1760"/>
      <c r="AE1760"/>
      <c r="AF1760"/>
      <c r="AG1760"/>
      <c r="AH1760"/>
      <c r="AI1760"/>
      <c r="AJ1760"/>
      <c r="AK1760"/>
      <c r="AL1760"/>
      <c r="AM1760"/>
      <c r="AN1760"/>
      <c r="AO1760"/>
      <c r="AP1760"/>
      <c r="AQ1760"/>
      <c r="AR1760"/>
      <c r="AS1760"/>
      <c r="AT1760" s="12">
        <f>VLOOKUP($BR1760,Tables!$D$14:$I$27,2,FALSE)*W1760</f>
        <v>0</v>
      </c>
      <c r="AU1760" s="12">
        <f>VLOOKUP($BR1760,Tables!$D$14:$I$24,3,FALSE)</f>
        <v>0</v>
      </c>
      <c r="AV1760" s="12">
        <f>VLOOKUP($BR1760,Tables!$D$14:$I$24,4,FALSE)*W1760</f>
        <v>0</v>
      </c>
      <c r="AW1760" s="12">
        <f>VLOOKUP($BR1760,Tables!$D$14:$I$24,5,FALSE)*W1760</f>
        <v>0</v>
      </c>
      <c r="AX1760">
        <f>IF(ISERROR(VLOOKUP(V1760,Tables!$A$2:$B$27,2,FALSE))=TRUE,0,VLOOKUP(V1760,Tables!$A$2:$B$27,2,FALSE))*VLOOKUP(BR1760,Tables!$D$14:$J$24,7,FALSE)</f>
        <v>0</v>
      </c>
      <c r="AY1760">
        <f>IF(ISERROR(VLOOKUP(BS1760,Tables!$A$2:$B$31,2,FALSE))=TRUE,0,VLOOKUP(BS1760,Tables!$A$2:$B$31,2,FALSE))</f>
        <v>0</v>
      </c>
      <c r="AZ1760" s="12">
        <f>VLOOKUP($BR1760,Tables!$D$14:$K$24,8,FALSE)</f>
        <v>0</v>
      </c>
      <c r="BA1760" s="12">
        <f>IF(OR(BR1760="T150",BR1760="HYBT150"),W1760*Tables!$L$23,0)</f>
        <v>0</v>
      </c>
      <c r="BB1760" s="12">
        <f>IF(OR(BR1760="T200",BR1760="HYBT200"),W1760*Tables!$E$24,0)</f>
        <v>0</v>
      </c>
      <c r="BC1760" s="14">
        <f t="shared" si="367"/>
        <v>0</v>
      </c>
      <c r="BD1760" s="55" t="str">
        <f t="shared" si="378"/>
        <v/>
      </c>
      <c r="BE1760" s="55" t="str">
        <f t="shared" si="378"/>
        <v/>
      </c>
      <c r="BF1760" s="55" t="str">
        <f t="shared" si="378"/>
        <v/>
      </c>
      <c r="BG1760" s="55" t="str">
        <f t="shared" si="378"/>
        <v/>
      </c>
      <c r="BH1760" s="55" t="str">
        <f t="shared" si="378"/>
        <v/>
      </c>
      <c r="BI1760" s="55" t="str">
        <f t="shared" si="378"/>
        <v/>
      </c>
      <c r="BJ1760" s="55" t="str">
        <f t="shared" si="378"/>
        <v/>
      </c>
      <c r="BK1760" s="55" t="str">
        <f t="shared" si="378"/>
        <v/>
      </c>
      <c r="BL1760" s="55" t="str">
        <f t="shared" si="378"/>
        <v/>
      </c>
      <c r="BM1760" s="55" t="str">
        <f t="shared" si="378"/>
        <v/>
      </c>
      <c r="BN1760" s="55" t="str">
        <f t="shared" si="378"/>
        <v/>
      </c>
      <c r="BO1760" s="55" t="str">
        <f t="shared" si="378"/>
        <v/>
      </c>
      <c r="BP1760" s="55" t="str">
        <f t="shared" si="378"/>
        <v/>
      </c>
      <c r="BQ1760" s="55" t="str">
        <f t="shared" si="378"/>
        <v/>
      </c>
      <c r="BR1760" s="1" t="str">
        <f t="shared" si="368"/>
        <v>Base</v>
      </c>
      <c r="BS1760" s="1" t="str">
        <f t="shared" si="369"/>
        <v/>
      </c>
      <c r="BT1760" s="3">
        <f t="shared" si="370"/>
        <v>1</v>
      </c>
      <c r="BU1760" s="11">
        <f t="shared" si="371"/>
        <v>-0.94</v>
      </c>
      <c r="BV1760" s="11">
        <f t="shared" si="372"/>
        <v>-0.88</v>
      </c>
      <c r="BW1760" s="11">
        <f t="shared" si="373"/>
        <v>0</v>
      </c>
      <c r="BX1760" s="9">
        <f t="shared" si="374"/>
        <v>-0.94</v>
      </c>
      <c r="BY1760" s="9">
        <f t="shared" si="375"/>
        <v>-0.88</v>
      </c>
      <c r="BZ1760" s="9">
        <f t="shared" si="376"/>
        <v>2</v>
      </c>
    </row>
    <row r="1761" spans="1:78" ht="15.5" x14ac:dyDescent="0.35">
      <c r="A1761"/>
      <c r="B1761"/>
      <c r="C1761"/>
      <c r="D1761"/>
      <c r="E1761"/>
      <c r="F1761"/>
      <c r="G1761"/>
      <c r="H1761"/>
      <c r="I1761"/>
      <c r="J1761"/>
      <c r="K1761"/>
      <c r="L1761"/>
      <c r="M1761"/>
      <c r="N1761"/>
      <c r="O1761"/>
      <c r="P1761"/>
      <c r="Q1761"/>
      <c r="R1761"/>
      <c r="S1761"/>
      <c r="T1761"/>
      <c r="U1761"/>
      <c r="V1761"/>
      <c r="W1761"/>
      <c r="X1761"/>
      <c r="Y1761"/>
      <c r="Z1761"/>
      <c r="AA1761"/>
      <c r="AB1761"/>
      <c r="AC1761"/>
      <c r="AD1761"/>
      <c r="AE1761"/>
      <c r="AF1761"/>
      <c r="AG1761"/>
      <c r="AH1761"/>
      <c r="AI1761"/>
      <c r="AJ1761"/>
      <c r="AK1761"/>
      <c r="AL1761"/>
      <c r="AM1761"/>
      <c r="AN1761"/>
      <c r="AO1761"/>
      <c r="AP1761"/>
      <c r="AQ1761"/>
      <c r="AR1761"/>
      <c r="AS1761"/>
      <c r="AT1761" s="12">
        <f>VLOOKUP($BR1761,Tables!$D$14:$I$27,2,FALSE)*W1761</f>
        <v>0</v>
      </c>
      <c r="AU1761" s="12">
        <f>VLOOKUP($BR1761,Tables!$D$14:$I$24,3,FALSE)</f>
        <v>0</v>
      </c>
      <c r="AV1761" s="12">
        <f>VLOOKUP($BR1761,Tables!$D$14:$I$24,4,FALSE)*W1761</f>
        <v>0</v>
      </c>
      <c r="AW1761" s="12">
        <f>VLOOKUP($BR1761,Tables!$D$14:$I$24,5,FALSE)*W1761</f>
        <v>0</v>
      </c>
      <c r="AX1761">
        <f>IF(ISERROR(VLOOKUP(V1761,Tables!$A$2:$B$27,2,FALSE))=TRUE,0,VLOOKUP(V1761,Tables!$A$2:$B$27,2,FALSE))*VLOOKUP(BR1761,Tables!$D$14:$J$24,7,FALSE)</f>
        <v>0</v>
      </c>
      <c r="AY1761">
        <f>IF(ISERROR(VLOOKUP(BS1761,Tables!$A$2:$B$31,2,FALSE))=TRUE,0,VLOOKUP(BS1761,Tables!$A$2:$B$31,2,FALSE))</f>
        <v>0</v>
      </c>
      <c r="AZ1761" s="12">
        <f>VLOOKUP($BR1761,Tables!$D$14:$K$24,8,FALSE)</f>
        <v>0</v>
      </c>
      <c r="BA1761" s="12">
        <f>IF(OR(BR1761="T150",BR1761="HYBT150"),W1761*Tables!$L$23,0)</f>
        <v>0</v>
      </c>
      <c r="BB1761" s="12">
        <f>IF(OR(BR1761="T200",BR1761="HYBT200"),W1761*Tables!$E$24,0)</f>
        <v>0</v>
      </c>
      <c r="BC1761" s="14">
        <f t="shared" si="367"/>
        <v>0</v>
      </c>
      <c r="BD1761" s="55" t="str">
        <f t="shared" si="378"/>
        <v/>
      </c>
      <c r="BE1761" s="55" t="str">
        <f t="shared" si="378"/>
        <v/>
      </c>
      <c r="BF1761" s="55" t="str">
        <f t="shared" si="378"/>
        <v/>
      </c>
      <c r="BG1761" s="55" t="str">
        <f t="shared" si="378"/>
        <v/>
      </c>
      <c r="BH1761" s="55" t="str">
        <f t="shared" si="378"/>
        <v/>
      </c>
      <c r="BI1761" s="55" t="str">
        <f t="shared" si="378"/>
        <v/>
      </c>
      <c r="BJ1761" s="55" t="str">
        <f t="shared" si="378"/>
        <v/>
      </c>
      <c r="BK1761" s="55" t="str">
        <f t="shared" si="378"/>
        <v/>
      </c>
      <c r="BL1761" s="55" t="str">
        <f t="shared" ref="BD1761:BQ1779" si="379">IF(ISERROR(SEARCHB(" "&amp;BL$1&amp;" "," "&amp;$L1761&amp;" "))=TRUE,"",BL$1)</f>
        <v/>
      </c>
      <c r="BM1761" s="55" t="str">
        <f t="shared" si="379"/>
        <v/>
      </c>
      <c r="BN1761" s="55" t="str">
        <f t="shared" si="379"/>
        <v/>
      </c>
      <c r="BO1761" s="55" t="str">
        <f t="shared" si="379"/>
        <v/>
      </c>
      <c r="BP1761" s="55" t="str">
        <f t="shared" si="379"/>
        <v/>
      </c>
      <c r="BQ1761" s="55" t="str">
        <f t="shared" si="379"/>
        <v/>
      </c>
      <c r="BR1761" s="1" t="str">
        <f t="shared" si="368"/>
        <v>Base</v>
      </c>
      <c r="BS1761" s="1" t="str">
        <f t="shared" si="369"/>
        <v/>
      </c>
      <c r="BT1761" s="3">
        <f t="shared" si="370"/>
        <v>1</v>
      </c>
      <c r="BU1761" s="11">
        <f t="shared" si="371"/>
        <v>-0.94</v>
      </c>
      <c r="BV1761" s="11">
        <f t="shared" si="372"/>
        <v>-0.88</v>
      </c>
      <c r="BW1761" s="11">
        <f t="shared" si="373"/>
        <v>0</v>
      </c>
      <c r="BX1761" s="9">
        <f t="shared" si="374"/>
        <v>-0.94</v>
      </c>
      <c r="BY1761" s="9">
        <f t="shared" si="375"/>
        <v>-0.88</v>
      </c>
      <c r="BZ1761" s="9">
        <f t="shared" si="376"/>
        <v>2</v>
      </c>
    </row>
    <row r="1762" spans="1:78" ht="15.5" x14ac:dyDescent="0.35">
      <c r="A1762"/>
      <c r="B1762"/>
      <c r="C1762"/>
      <c r="D1762"/>
      <c r="E1762"/>
      <c r="F1762"/>
      <c r="G1762"/>
      <c r="H1762"/>
      <c r="I1762"/>
      <c r="J1762"/>
      <c r="K1762"/>
      <c r="L1762"/>
      <c r="M1762"/>
      <c r="N1762"/>
      <c r="O1762"/>
      <c r="P1762"/>
      <c r="Q1762"/>
      <c r="R1762"/>
      <c r="S1762"/>
      <c r="T1762"/>
      <c r="U1762"/>
      <c r="V1762"/>
      <c r="W1762"/>
      <c r="X1762"/>
      <c r="Y1762"/>
      <c r="Z1762"/>
      <c r="AA1762"/>
      <c r="AB1762"/>
      <c r="AC1762"/>
      <c r="AD1762"/>
      <c r="AE1762"/>
      <c r="AF1762"/>
      <c r="AG1762"/>
      <c r="AH1762"/>
      <c r="AI1762"/>
      <c r="AJ1762"/>
      <c r="AK1762"/>
      <c r="AL1762"/>
      <c r="AM1762"/>
      <c r="AN1762"/>
      <c r="AO1762"/>
      <c r="AP1762"/>
      <c r="AQ1762"/>
      <c r="AR1762"/>
      <c r="AS1762"/>
      <c r="AT1762" s="12">
        <f>VLOOKUP($BR1762,Tables!$D$14:$I$27,2,FALSE)*W1762</f>
        <v>0</v>
      </c>
      <c r="AU1762" s="12">
        <f>VLOOKUP($BR1762,Tables!$D$14:$I$24,3,FALSE)</f>
        <v>0</v>
      </c>
      <c r="AV1762" s="12">
        <f>VLOOKUP($BR1762,Tables!$D$14:$I$24,4,FALSE)*W1762</f>
        <v>0</v>
      </c>
      <c r="AW1762" s="12">
        <f>VLOOKUP($BR1762,Tables!$D$14:$I$24,5,FALSE)*W1762</f>
        <v>0</v>
      </c>
      <c r="AX1762">
        <f>IF(ISERROR(VLOOKUP(V1762,Tables!$A$2:$B$27,2,FALSE))=TRUE,0,VLOOKUP(V1762,Tables!$A$2:$B$27,2,FALSE))*VLOOKUP(BR1762,Tables!$D$14:$J$24,7,FALSE)</f>
        <v>0</v>
      </c>
      <c r="AY1762">
        <f>IF(ISERROR(VLOOKUP(BS1762,Tables!$A$2:$B$31,2,FALSE))=TRUE,0,VLOOKUP(BS1762,Tables!$A$2:$B$31,2,FALSE))</f>
        <v>0</v>
      </c>
      <c r="AZ1762" s="12">
        <f>VLOOKUP($BR1762,Tables!$D$14:$K$24,8,FALSE)</f>
        <v>0</v>
      </c>
      <c r="BA1762" s="12">
        <f>IF(OR(BR1762="T150",BR1762="HYBT150"),W1762*Tables!$L$23,0)</f>
        <v>0</v>
      </c>
      <c r="BB1762" s="12">
        <f>IF(OR(BR1762="T200",BR1762="HYBT200"),W1762*Tables!$E$24,0)</f>
        <v>0</v>
      </c>
      <c r="BC1762" s="14">
        <f t="shared" si="367"/>
        <v>0</v>
      </c>
      <c r="BD1762" s="55" t="str">
        <f t="shared" si="379"/>
        <v/>
      </c>
      <c r="BE1762" s="55" t="str">
        <f t="shared" si="379"/>
        <v/>
      </c>
      <c r="BF1762" s="55" t="str">
        <f t="shared" si="379"/>
        <v/>
      </c>
      <c r="BG1762" s="55" t="str">
        <f t="shared" si="379"/>
        <v/>
      </c>
      <c r="BH1762" s="55" t="str">
        <f t="shared" si="379"/>
        <v/>
      </c>
      <c r="BI1762" s="55" t="str">
        <f t="shared" si="379"/>
        <v/>
      </c>
      <c r="BJ1762" s="55" t="str">
        <f t="shared" si="379"/>
        <v/>
      </c>
      <c r="BK1762" s="55" t="str">
        <f t="shared" si="379"/>
        <v/>
      </c>
      <c r="BL1762" s="55" t="str">
        <f t="shared" si="379"/>
        <v/>
      </c>
      <c r="BM1762" s="55" t="str">
        <f t="shared" si="379"/>
        <v/>
      </c>
      <c r="BN1762" s="55" t="str">
        <f t="shared" si="379"/>
        <v/>
      </c>
      <c r="BO1762" s="55" t="str">
        <f t="shared" si="379"/>
        <v/>
      </c>
      <c r="BP1762" s="55" t="str">
        <f t="shared" si="379"/>
        <v/>
      </c>
      <c r="BQ1762" s="55" t="str">
        <f t="shared" si="379"/>
        <v/>
      </c>
      <c r="BR1762" s="1" t="str">
        <f t="shared" si="368"/>
        <v>Base</v>
      </c>
      <c r="BS1762" s="1" t="str">
        <f t="shared" si="369"/>
        <v/>
      </c>
      <c r="BT1762" s="3">
        <f t="shared" si="370"/>
        <v>1</v>
      </c>
      <c r="BU1762" s="11">
        <f t="shared" si="371"/>
        <v>-0.94</v>
      </c>
      <c r="BV1762" s="11">
        <f t="shared" si="372"/>
        <v>-0.88</v>
      </c>
      <c r="BW1762" s="11">
        <f t="shared" si="373"/>
        <v>0</v>
      </c>
      <c r="BX1762" s="9">
        <f t="shared" si="374"/>
        <v>-0.94</v>
      </c>
      <c r="BY1762" s="9">
        <f t="shared" si="375"/>
        <v>-0.88</v>
      </c>
      <c r="BZ1762" s="9">
        <f t="shared" si="376"/>
        <v>2</v>
      </c>
    </row>
    <row r="1763" spans="1:78" ht="15.5" x14ac:dyDescent="0.35">
      <c r="A1763"/>
      <c r="B1763"/>
      <c r="C1763"/>
      <c r="D1763"/>
      <c r="E1763"/>
      <c r="F1763"/>
      <c r="G1763"/>
      <c r="H1763"/>
      <c r="I1763"/>
      <c r="J1763"/>
      <c r="K1763"/>
      <c r="L1763"/>
      <c r="M1763"/>
      <c r="N1763"/>
      <c r="O1763"/>
      <c r="P1763"/>
      <c r="Q1763"/>
      <c r="R1763"/>
      <c r="S1763"/>
      <c r="T1763"/>
      <c r="U1763"/>
      <c r="V1763"/>
      <c r="W1763"/>
      <c r="X1763"/>
      <c r="Y1763"/>
      <c r="Z1763"/>
      <c r="AA1763"/>
      <c r="AB1763"/>
      <c r="AC1763"/>
      <c r="AD1763"/>
      <c r="AE1763"/>
      <c r="AF1763"/>
      <c r="AG1763"/>
      <c r="AH1763"/>
      <c r="AI1763"/>
      <c r="AJ1763"/>
      <c r="AK1763"/>
      <c r="AL1763"/>
      <c r="AM1763"/>
      <c r="AN1763"/>
      <c r="AO1763"/>
      <c r="AP1763"/>
      <c r="AQ1763"/>
      <c r="AR1763"/>
      <c r="AS1763"/>
      <c r="AT1763" s="12">
        <f>VLOOKUP($BR1763,Tables!$D$14:$I$27,2,FALSE)*W1763</f>
        <v>0</v>
      </c>
      <c r="AU1763" s="12">
        <f>VLOOKUP($BR1763,Tables!$D$14:$I$24,3,FALSE)</f>
        <v>0</v>
      </c>
      <c r="AV1763" s="12">
        <f>VLOOKUP($BR1763,Tables!$D$14:$I$24,4,FALSE)*W1763</f>
        <v>0</v>
      </c>
      <c r="AW1763" s="12">
        <f>VLOOKUP($BR1763,Tables!$D$14:$I$24,5,FALSE)*W1763</f>
        <v>0</v>
      </c>
      <c r="AX1763">
        <f>IF(ISERROR(VLOOKUP(V1763,Tables!$A$2:$B$27,2,FALSE))=TRUE,0,VLOOKUP(V1763,Tables!$A$2:$B$27,2,FALSE))*VLOOKUP(BR1763,Tables!$D$14:$J$24,7,FALSE)</f>
        <v>0</v>
      </c>
      <c r="AY1763">
        <f>IF(ISERROR(VLOOKUP(BS1763,Tables!$A$2:$B$31,2,FALSE))=TRUE,0,VLOOKUP(BS1763,Tables!$A$2:$B$31,2,FALSE))</f>
        <v>0</v>
      </c>
      <c r="AZ1763" s="12">
        <f>VLOOKUP($BR1763,Tables!$D$14:$K$24,8,FALSE)</f>
        <v>0</v>
      </c>
      <c r="BA1763" s="12">
        <f>IF(OR(BR1763="T150",BR1763="HYBT150"),W1763*Tables!$L$23,0)</f>
        <v>0</v>
      </c>
      <c r="BB1763" s="12">
        <f>IF(OR(BR1763="T200",BR1763="HYBT200"),W1763*Tables!$E$24,0)</f>
        <v>0</v>
      </c>
      <c r="BC1763" s="14">
        <f t="shared" si="367"/>
        <v>0</v>
      </c>
      <c r="BD1763" s="55" t="str">
        <f t="shared" si="379"/>
        <v/>
      </c>
      <c r="BE1763" s="55" t="str">
        <f t="shared" si="379"/>
        <v/>
      </c>
      <c r="BF1763" s="55" t="str">
        <f t="shared" si="379"/>
        <v/>
      </c>
      <c r="BG1763" s="55" t="str">
        <f t="shared" si="379"/>
        <v/>
      </c>
      <c r="BH1763" s="55" t="str">
        <f t="shared" si="379"/>
        <v/>
      </c>
      <c r="BI1763" s="55" t="str">
        <f t="shared" si="379"/>
        <v/>
      </c>
      <c r="BJ1763" s="55" t="str">
        <f t="shared" si="379"/>
        <v/>
      </c>
      <c r="BK1763" s="55" t="str">
        <f t="shared" si="379"/>
        <v/>
      </c>
      <c r="BL1763" s="55" t="str">
        <f t="shared" si="379"/>
        <v/>
      </c>
      <c r="BM1763" s="55" t="str">
        <f t="shared" si="379"/>
        <v/>
      </c>
      <c r="BN1763" s="55" t="str">
        <f t="shared" si="379"/>
        <v/>
      </c>
      <c r="BO1763" s="55" t="str">
        <f t="shared" si="379"/>
        <v/>
      </c>
      <c r="BP1763" s="55" t="str">
        <f t="shared" si="379"/>
        <v/>
      </c>
      <c r="BQ1763" s="55" t="str">
        <f t="shared" si="379"/>
        <v/>
      </c>
      <c r="BR1763" s="1" t="str">
        <f t="shared" si="368"/>
        <v>Base</v>
      </c>
      <c r="BS1763" s="1" t="str">
        <f t="shared" si="369"/>
        <v/>
      </c>
      <c r="BT1763" s="3">
        <f t="shared" si="370"/>
        <v>1</v>
      </c>
      <c r="BU1763" s="11">
        <f t="shared" si="371"/>
        <v>-0.94</v>
      </c>
      <c r="BV1763" s="11">
        <f t="shared" si="372"/>
        <v>-0.88</v>
      </c>
      <c r="BW1763" s="11">
        <f t="shared" si="373"/>
        <v>0</v>
      </c>
      <c r="BX1763" s="9">
        <f t="shared" si="374"/>
        <v>-0.94</v>
      </c>
      <c r="BY1763" s="9">
        <f t="shared" si="375"/>
        <v>-0.88</v>
      </c>
      <c r="BZ1763" s="9">
        <f t="shared" si="376"/>
        <v>2</v>
      </c>
    </row>
    <row r="1764" spans="1:78" ht="15.5" x14ac:dyDescent="0.35">
      <c r="A1764"/>
      <c r="B1764"/>
      <c r="C1764"/>
      <c r="D1764"/>
      <c r="E1764"/>
      <c r="F1764"/>
      <c r="G1764"/>
      <c r="H1764"/>
      <c r="I1764"/>
      <c r="J1764"/>
      <c r="K1764"/>
      <c r="L1764"/>
      <c r="M1764"/>
      <c r="N1764"/>
      <c r="O1764"/>
      <c r="P1764"/>
      <c r="Q1764"/>
      <c r="R1764"/>
      <c r="S1764"/>
      <c r="T1764"/>
      <c r="U1764"/>
      <c r="V1764"/>
      <c r="W1764"/>
      <c r="X1764"/>
      <c r="Y1764"/>
      <c r="Z1764"/>
      <c r="AA1764"/>
      <c r="AB1764"/>
      <c r="AC1764"/>
      <c r="AD1764"/>
      <c r="AE1764"/>
      <c r="AF1764"/>
      <c r="AG1764"/>
      <c r="AH1764"/>
      <c r="AI1764"/>
      <c r="AJ1764"/>
      <c r="AK1764"/>
      <c r="AL1764"/>
      <c r="AM1764"/>
      <c r="AN1764"/>
      <c r="AO1764"/>
      <c r="AP1764"/>
      <c r="AQ1764"/>
      <c r="AR1764"/>
      <c r="AS1764"/>
      <c r="AT1764" s="12">
        <f>VLOOKUP($BR1764,Tables!$D$14:$I$27,2,FALSE)*W1764</f>
        <v>0</v>
      </c>
      <c r="AU1764" s="12">
        <f>VLOOKUP($BR1764,Tables!$D$14:$I$24,3,FALSE)</f>
        <v>0</v>
      </c>
      <c r="AV1764" s="12">
        <f>VLOOKUP($BR1764,Tables!$D$14:$I$24,4,FALSE)*W1764</f>
        <v>0</v>
      </c>
      <c r="AW1764" s="12">
        <f>VLOOKUP($BR1764,Tables!$D$14:$I$24,5,FALSE)*W1764</f>
        <v>0</v>
      </c>
      <c r="AX1764">
        <f>IF(ISERROR(VLOOKUP(V1764,Tables!$A$2:$B$27,2,FALSE))=TRUE,0,VLOOKUP(V1764,Tables!$A$2:$B$27,2,FALSE))*VLOOKUP(BR1764,Tables!$D$14:$J$24,7,FALSE)</f>
        <v>0</v>
      </c>
      <c r="AY1764">
        <f>IF(ISERROR(VLOOKUP(BS1764,Tables!$A$2:$B$31,2,FALSE))=TRUE,0,VLOOKUP(BS1764,Tables!$A$2:$B$31,2,FALSE))</f>
        <v>0</v>
      </c>
      <c r="AZ1764" s="12">
        <f>VLOOKUP($BR1764,Tables!$D$14:$K$24,8,FALSE)</f>
        <v>0</v>
      </c>
      <c r="BA1764" s="12">
        <f>IF(OR(BR1764="T150",BR1764="HYBT150"),W1764*Tables!$L$23,0)</f>
        <v>0</v>
      </c>
      <c r="BB1764" s="12">
        <f>IF(OR(BR1764="T200",BR1764="HYBT200"),W1764*Tables!$E$24,0)</f>
        <v>0</v>
      </c>
      <c r="BC1764" s="14">
        <f t="shared" si="367"/>
        <v>0</v>
      </c>
      <c r="BD1764" s="55" t="str">
        <f t="shared" si="379"/>
        <v/>
      </c>
      <c r="BE1764" s="55" t="str">
        <f t="shared" si="379"/>
        <v/>
      </c>
      <c r="BF1764" s="55" t="str">
        <f t="shared" si="379"/>
        <v/>
      </c>
      <c r="BG1764" s="55" t="str">
        <f t="shared" si="379"/>
        <v/>
      </c>
      <c r="BH1764" s="55" t="str">
        <f t="shared" si="379"/>
        <v/>
      </c>
      <c r="BI1764" s="55" t="str">
        <f t="shared" si="379"/>
        <v/>
      </c>
      <c r="BJ1764" s="55" t="str">
        <f t="shared" si="379"/>
        <v/>
      </c>
      <c r="BK1764" s="55" t="str">
        <f t="shared" si="379"/>
        <v/>
      </c>
      <c r="BL1764" s="55" t="str">
        <f t="shared" si="379"/>
        <v/>
      </c>
      <c r="BM1764" s="55" t="str">
        <f t="shared" si="379"/>
        <v/>
      </c>
      <c r="BN1764" s="55" t="str">
        <f t="shared" si="379"/>
        <v/>
      </c>
      <c r="BO1764" s="55" t="str">
        <f t="shared" si="379"/>
        <v/>
      </c>
      <c r="BP1764" s="55" t="str">
        <f t="shared" si="379"/>
        <v/>
      </c>
      <c r="BQ1764" s="55" t="str">
        <f t="shared" si="379"/>
        <v/>
      </c>
      <c r="BR1764" s="1" t="str">
        <f t="shared" si="368"/>
        <v>Base</v>
      </c>
      <c r="BS1764" s="1" t="str">
        <f t="shared" si="369"/>
        <v/>
      </c>
      <c r="BT1764" s="3">
        <f t="shared" si="370"/>
        <v>1</v>
      </c>
      <c r="BU1764" s="11">
        <f t="shared" si="371"/>
        <v>-0.94</v>
      </c>
      <c r="BV1764" s="11">
        <f t="shared" si="372"/>
        <v>-0.88</v>
      </c>
      <c r="BW1764" s="11">
        <f t="shared" si="373"/>
        <v>0</v>
      </c>
      <c r="BX1764" s="9">
        <f t="shared" si="374"/>
        <v>-0.94</v>
      </c>
      <c r="BY1764" s="9">
        <f t="shared" si="375"/>
        <v>-0.88</v>
      </c>
      <c r="BZ1764" s="9">
        <f t="shared" si="376"/>
        <v>2</v>
      </c>
    </row>
    <row r="1765" spans="1:78" ht="15.5" x14ac:dyDescent="0.35">
      <c r="A1765"/>
      <c r="B1765"/>
      <c r="C1765"/>
      <c r="D1765"/>
      <c r="E1765"/>
      <c r="F1765"/>
      <c r="G1765"/>
      <c r="H1765"/>
      <c r="I1765"/>
      <c r="J1765"/>
      <c r="K1765"/>
      <c r="L1765"/>
      <c r="M1765"/>
      <c r="N1765"/>
      <c r="O1765"/>
      <c r="P1765"/>
      <c r="Q1765"/>
      <c r="R1765"/>
      <c r="S1765"/>
      <c r="T1765"/>
      <c r="U1765"/>
      <c r="V1765"/>
      <c r="W1765"/>
      <c r="X1765"/>
      <c r="Y1765"/>
      <c r="Z1765"/>
      <c r="AA1765"/>
      <c r="AB1765"/>
      <c r="AC1765"/>
      <c r="AD1765"/>
      <c r="AE1765"/>
      <c r="AF1765"/>
      <c r="AG1765"/>
      <c r="AH1765"/>
      <c r="AI1765"/>
      <c r="AJ1765"/>
      <c r="AK1765"/>
      <c r="AL1765"/>
      <c r="AM1765"/>
      <c r="AN1765"/>
      <c r="AO1765"/>
      <c r="AP1765"/>
      <c r="AQ1765"/>
      <c r="AR1765"/>
      <c r="AS1765"/>
      <c r="AT1765" s="12">
        <f>VLOOKUP($BR1765,Tables!$D$14:$I$27,2,FALSE)*W1765</f>
        <v>0</v>
      </c>
      <c r="AU1765" s="12">
        <f>VLOOKUP($BR1765,Tables!$D$14:$I$24,3,FALSE)</f>
        <v>0</v>
      </c>
      <c r="AV1765" s="12">
        <f>VLOOKUP($BR1765,Tables!$D$14:$I$24,4,FALSE)*W1765</f>
        <v>0</v>
      </c>
      <c r="AW1765" s="12">
        <f>VLOOKUP($BR1765,Tables!$D$14:$I$24,5,FALSE)*W1765</f>
        <v>0</v>
      </c>
      <c r="AX1765">
        <f>IF(ISERROR(VLOOKUP(V1765,Tables!$A$2:$B$27,2,FALSE))=TRUE,0,VLOOKUP(V1765,Tables!$A$2:$B$27,2,FALSE))*VLOOKUP(BR1765,Tables!$D$14:$J$24,7,FALSE)</f>
        <v>0</v>
      </c>
      <c r="AY1765">
        <f>IF(ISERROR(VLOOKUP(BS1765,Tables!$A$2:$B$31,2,FALSE))=TRUE,0,VLOOKUP(BS1765,Tables!$A$2:$B$31,2,FALSE))</f>
        <v>0</v>
      </c>
      <c r="AZ1765" s="12">
        <f>VLOOKUP($BR1765,Tables!$D$14:$K$24,8,FALSE)</f>
        <v>0</v>
      </c>
      <c r="BA1765" s="12">
        <f>IF(OR(BR1765="T150",BR1765="HYBT150"),W1765*Tables!$L$23,0)</f>
        <v>0</v>
      </c>
      <c r="BB1765" s="12">
        <f>IF(OR(BR1765="T200",BR1765="HYBT200"),W1765*Tables!$E$24,0)</f>
        <v>0</v>
      </c>
      <c r="BC1765" s="14">
        <f t="shared" si="367"/>
        <v>0</v>
      </c>
      <c r="BD1765" s="55" t="str">
        <f t="shared" si="379"/>
        <v/>
      </c>
      <c r="BE1765" s="55" t="str">
        <f t="shared" si="379"/>
        <v/>
      </c>
      <c r="BF1765" s="55" t="str">
        <f t="shared" si="379"/>
        <v/>
      </c>
      <c r="BG1765" s="55" t="str">
        <f t="shared" si="379"/>
        <v/>
      </c>
      <c r="BH1765" s="55" t="str">
        <f t="shared" si="379"/>
        <v/>
      </c>
      <c r="BI1765" s="55" t="str">
        <f t="shared" si="379"/>
        <v/>
      </c>
      <c r="BJ1765" s="55" t="str">
        <f t="shared" si="379"/>
        <v/>
      </c>
      <c r="BK1765" s="55" t="str">
        <f t="shared" si="379"/>
        <v/>
      </c>
      <c r="BL1765" s="55" t="str">
        <f t="shared" si="379"/>
        <v/>
      </c>
      <c r="BM1765" s="55" t="str">
        <f t="shared" si="379"/>
        <v/>
      </c>
      <c r="BN1765" s="55" t="str">
        <f t="shared" si="379"/>
        <v/>
      </c>
      <c r="BO1765" s="55" t="str">
        <f t="shared" si="379"/>
        <v/>
      </c>
      <c r="BP1765" s="55" t="str">
        <f t="shared" si="379"/>
        <v/>
      </c>
      <c r="BQ1765" s="55" t="str">
        <f t="shared" si="379"/>
        <v/>
      </c>
      <c r="BR1765" s="1" t="str">
        <f t="shared" si="368"/>
        <v>Base</v>
      </c>
      <c r="BS1765" s="1" t="str">
        <f t="shared" si="369"/>
        <v/>
      </c>
      <c r="BT1765" s="3">
        <f t="shared" si="370"/>
        <v>1</v>
      </c>
      <c r="BU1765" s="11">
        <f t="shared" si="371"/>
        <v>-0.94</v>
      </c>
      <c r="BV1765" s="11">
        <f t="shared" si="372"/>
        <v>-0.88</v>
      </c>
      <c r="BW1765" s="11">
        <f t="shared" si="373"/>
        <v>0</v>
      </c>
      <c r="BX1765" s="9">
        <f t="shared" si="374"/>
        <v>-0.94</v>
      </c>
      <c r="BY1765" s="9">
        <f t="shared" si="375"/>
        <v>-0.88</v>
      </c>
      <c r="BZ1765" s="9">
        <f t="shared" si="376"/>
        <v>2</v>
      </c>
    </row>
    <row r="1766" spans="1:78" ht="15.5" x14ac:dyDescent="0.35">
      <c r="A1766"/>
      <c r="B1766"/>
      <c r="C1766"/>
      <c r="D1766"/>
      <c r="E1766"/>
      <c r="F1766"/>
      <c r="G1766"/>
      <c r="H1766"/>
      <c r="I1766"/>
      <c r="J1766"/>
      <c r="K1766"/>
      <c r="L1766"/>
      <c r="M1766"/>
      <c r="N1766"/>
      <c r="O1766"/>
      <c r="P1766"/>
      <c r="Q1766"/>
      <c r="R1766"/>
      <c r="S1766"/>
      <c r="T1766"/>
      <c r="U1766"/>
      <c r="V1766"/>
      <c r="W1766"/>
      <c r="X1766"/>
      <c r="Y1766"/>
      <c r="Z1766"/>
      <c r="AA1766"/>
      <c r="AB1766"/>
      <c r="AC1766"/>
      <c r="AD1766"/>
      <c r="AE1766"/>
      <c r="AF1766"/>
      <c r="AG1766"/>
      <c r="AH1766"/>
      <c r="AI1766"/>
      <c r="AJ1766"/>
      <c r="AK1766"/>
      <c r="AL1766"/>
      <c r="AM1766"/>
      <c r="AN1766"/>
      <c r="AO1766"/>
      <c r="AP1766"/>
      <c r="AQ1766"/>
      <c r="AR1766"/>
      <c r="AS1766"/>
      <c r="AT1766" s="12">
        <f>VLOOKUP($BR1766,Tables!$D$14:$I$27,2,FALSE)*W1766</f>
        <v>0</v>
      </c>
      <c r="AU1766" s="12">
        <f>VLOOKUP($BR1766,Tables!$D$14:$I$24,3,FALSE)</f>
        <v>0</v>
      </c>
      <c r="AV1766" s="12">
        <f>VLOOKUP($BR1766,Tables!$D$14:$I$24,4,FALSE)*W1766</f>
        <v>0</v>
      </c>
      <c r="AW1766" s="12">
        <f>VLOOKUP($BR1766,Tables!$D$14:$I$24,5,FALSE)*W1766</f>
        <v>0</v>
      </c>
      <c r="AX1766">
        <f>IF(ISERROR(VLOOKUP(V1766,Tables!$A$2:$B$27,2,FALSE))=TRUE,0,VLOOKUP(V1766,Tables!$A$2:$B$27,2,FALSE))*VLOOKUP(BR1766,Tables!$D$14:$J$24,7,FALSE)</f>
        <v>0</v>
      </c>
      <c r="AY1766">
        <f>IF(ISERROR(VLOOKUP(BS1766,Tables!$A$2:$B$31,2,FALSE))=TRUE,0,VLOOKUP(BS1766,Tables!$A$2:$B$31,2,FALSE))</f>
        <v>0</v>
      </c>
      <c r="AZ1766" s="12">
        <f>VLOOKUP($BR1766,Tables!$D$14:$K$24,8,FALSE)</f>
        <v>0</v>
      </c>
      <c r="BA1766" s="12">
        <f>IF(OR(BR1766="T150",BR1766="HYBT150"),W1766*Tables!$L$23,0)</f>
        <v>0</v>
      </c>
      <c r="BB1766" s="12">
        <f>IF(OR(BR1766="T200",BR1766="HYBT200"),W1766*Tables!$E$24,0)</f>
        <v>0</v>
      </c>
      <c r="BC1766" s="14">
        <f t="shared" si="367"/>
        <v>0</v>
      </c>
      <c r="BD1766" s="55" t="str">
        <f t="shared" si="379"/>
        <v/>
      </c>
      <c r="BE1766" s="55" t="str">
        <f t="shared" si="379"/>
        <v/>
      </c>
      <c r="BF1766" s="55" t="str">
        <f t="shared" si="379"/>
        <v/>
      </c>
      <c r="BG1766" s="55" t="str">
        <f t="shared" si="379"/>
        <v/>
      </c>
      <c r="BH1766" s="55" t="str">
        <f t="shared" si="379"/>
        <v/>
      </c>
      <c r="BI1766" s="55" t="str">
        <f t="shared" si="379"/>
        <v/>
      </c>
      <c r="BJ1766" s="55" t="str">
        <f t="shared" si="379"/>
        <v/>
      </c>
      <c r="BK1766" s="55" t="str">
        <f t="shared" si="379"/>
        <v/>
      </c>
      <c r="BL1766" s="55" t="str">
        <f t="shared" si="379"/>
        <v/>
      </c>
      <c r="BM1766" s="55" t="str">
        <f t="shared" si="379"/>
        <v/>
      </c>
      <c r="BN1766" s="55" t="str">
        <f t="shared" si="379"/>
        <v/>
      </c>
      <c r="BO1766" s="55" t="str">
        <f t="shared" si="379"/>
        <v/>
      </c>
      <c r="BP1766" s="55" t="str">
        <f t="shared" si="379"/>
        <v/>
      </c>
      <c r="BQ1766" s="55" t="str">
        <f t="shared" si="379"/>
        <v/>
      </c>
      <c r="BR1766" s="1" t="str">
        <f t="shared" si="368"/>
        <v>Base</v>
      </c>
      <c r="BS1766" s="1" t="str">
        <f t="shared" si="369"/>
        <v/>
      </c>
      <c r="BT1766" s="3">
        <f t="shared" si="370"/>
        <v>1</v>
      </c>
      <c r="BU1766" s="11">
        <f t="shared" si="371"/>
        <v>-0.94</v>
      </c>
      <c r="BV1766" s="11">
        <f t="shared" si="372"/>
        <v>-0.88</v>
      </c>
      <c r="BW1766" s="11">
        <f t="shared" si="373"/>
        <v>0</v>
      </c>
      <c r="BX1766" s="9">
        <f t="shared" si="374"/>
        <v>-0.94</v>
      </c>
      <c r="BY1766" s="9">
        <f t="shared" si="375"/>
        <v>-0.88</v>
      </c>
      <c r="BZ1766" s="9">
        <f t="shared" si="376"/>
        <v>2</v>
      </c>
    </row>
    <row r="1767" spans="1:78" ht="15.5" x14ac:dyDescent="0.35">
      <c r="A1767"/>
      <c r="B1767"/>
      <c r="C1767"/>
      <c r="D1767"/>
      <c r="E1767"/>
      <c r="F1767"/>
      <c r="G1767"/>
      <c r="H1767"/>
      <c r="I1767"/>
      <c r="J1767"/>
      <c r="K1767"/>
      <c r="L1767"/>
      <c r="M1767"/>
      <c r="N1767"/>
      <c r="O1767"/>
      <c r="P1767"/>
      <c r="Q1767"/>
      <c r="R1767"/>
      <c r="S1767"/>
      <c r="T1767"/>
      <c r="U1767"/>
      <c r="V1767"/>
      <c r="W1767"/>
      <c r="X1767"/>
      <c r="Y1767"/>
      <c r="Z1767"/>
      <c r="AA1767"/>
      <c r="AB1767"/>
      <c r="AC1767"/>
      <c r="AD1767"/>
      <c r="AE1767"/>
      <c r="AF1767"/>
      <c r="AG1767"/>
      <c r="AH1767"/>
      <c r="AI1767"/>
      <c r="AJ1767"/>
      <c r="AK1767"/>
      <c r="AL1767"/>
      <c r="AM1767"/>
      <c r="AN1767"/>
      <c r="AO1767"/>
      <c r="AP1767"/>
      <c r="AQ1767"/>
      <c r="AR1767"/>
      <c r="AS1767"/>
      <c r="AT1767" s="12">
        <f>VLOOKUP($BR1767,Tables!$D$14:$I$27,2,FALSE)*W1767</f>
        <v>0</v>
      </c>
      <c r="AU1767" s="12">
        <f>VLOOKUP($BR1767,Tables!$D$14:$I$24,3,FALSE)</f>
        <v>0</v>
      </c>
      <c r="AV1767" s="12">
        <f>VLOOKUP($BR1767,Tables!$D$14:$I$24,4,FALSE)*W1767</f>
        <v>0</v>
      </c>
      <c r="AW1767" s="12">
        <f>VLOOKUP($BR1767,Tables!$D$14:$I$24,5,FALSE)*W1767</f>
        <v>0</v>
      </c>
      <c r="AX1767">
        <f>IF(ISERROR(VLOOKUP(V1767,Tables!$A$2:$B$27,2,FALSE))=TRUE,0,VLOOKUP(V1767,Tables!$A$2:$B$27,2,FALSE))*VLOOKUP(BR1767,Tables!$D$14:$J$24,7,FALSE)</f>
        <v>0</v>
      </c>
      <c r="AY1767">
        <f>IF(ISERROR(VLOOKUP(BS1767,Tables!$A$2:$B$31,2,FALSE))=TRUE,0,VLOOKUP(BS1767,Tables!$A$2:$B$31,2,FALSE))</f>
        <v>0</v>
      </c>
      <c r="AZ1767" s="12">
        <f>VLOOKUP($BR1767,Tables!$D$14:$K$24,8,FALSE)</f>
        <v>0</v>
      </c>
      <c r="BA1767" s="12">
        <f>IF(OR(BR1767="T150",BR1767="HYBT150"),W1767*Tables!$L$23,0)</f>
        <v>0</v>
      </c>
      <c r="BB1767" s="12">
        <f>IF(OR(BR1767="T200",BR1767="HYBT200"),W1767*Tables!$E$24,0)</f>
        <v>0</v>
      </c>
      <c r="BC1767" s="14">
        <f t="shared" si="367"/>
        <v>0</v>
      </c>
      <c r="BD1767" s="55" t="str">
        <f t="shared" si="379"/>
        <v/>
      </c>
      <c r="BE1767" s="55" t="str">
        <f t="shared" si="379"/>
        <v/>
      </c>
      <c r="BF1767" s="55" t="str">
        <f t="shared" si="379"/>
        <v/>
      </c>
      <c r="BG1767" s="55" t="str">
        <f t="shared" si="379"/>
        <v/>
      </c>
      <c r="BH1767" s="55" t="str">
        <f t="shared" si="379"/>
        <v/>
      </c>
      <c r="BI1767" s="55" t="str">
        <f t="shared" si="379"/>
        <v/>
      </c>
      <c r="BJ1767" s="55" t="str">
        <f t="shared" si="379"/>
        <v/>
      </c>
      <c r="BK1767" s="55" t="str">
        <f t="shared" si="379"/>
        <v/>
      </c>
      <c r="BL1767" s="55" t="str">
        <f t="shared" si="379"/>
        <v/>
      </c>
      <c r="BM1767" s="55" t="str">
        <f t="shared" si="379"/>
        <v/>
      </c>
      <c r="BN1767" s="55" t="str">
        <f t="shared" si="379"/>
        <v/>
      </c>
      <c r="BO1767" s="55" t="str">
        <f t="shared" si="379"/>
        <v/>
      </c>
      <c r="BP1767" s="55" t="str">
        <f t="shared" si="379"/>
        <v/>
      </c>
      <c r="BQ1767" s="55" t="str">
        <f t="shared" si="379"/>
        <v/>
      </c>
      <c r="BR1767" s="1" t="str">
        <f t="shared" si="368"/>
        <v>Base</v>
      </c>
      <c r="BS1767" s="1" t="str">
        <f t="shared" si="369"/>
        <v/>
      </c>
      <c r="BT1767" s="3">
        <f t="shared" si="370"/>
        <v>1</v>
      </c>
      <c r="BU1767" s="11">
        <f t="shared" si="371"/>
        <v>-0.94</v>
      </c>
      <c r="BV1767" s="11">
        <f t="shared" si="372"/>
        <v>-0.88</v>
      </c>
      <c r="BW1767" s="11">
        <f t="shared" si="373"/>
        <v>0</v>
      </c>
      <c r="BX1767" s="9">
        <f t="shared" si="374"/>
        <v>-0.94</v>
      </c>
      <c r="BY1767" s="9">
        <f t="shared" si="375"/>
        <v>-0.88</v>
      </c>
      <c r="BZ1767" s="9">
        <f t="shared" si="376"/>
        <v>2</v>
      </c>
    </row>
    <row r="1768" spans="1:78" ht="15.5" x14ac:dyDescent="0.35">
      <c r="A1768"/>
      <c r="B1768"/>
      <c r="C1768"/>
      <c r="D1768"/>
      <c r="E1768"/>
      <c r="F1768"/>
      <c r="G1768"/>
      <c r="H1768"/>
      <c r="I1768"/>
      <c r="J1768"/>
      <c r="K1768"/>
      <c r="L1768"/>
      <c r="M1768"/>
      <c r="N1768"/>
      <c r="O1768"/>
      <c r="P1768"/>
      <c r="Q1768"/>
      <c r="R1768"/>
      <c r="S1768"/>
      <c r="T1768"/>
      <c r="U1768"/>
      <c r="V1768"/>
      <c r="W1768"/>
      <c r="X1768"/>
      <c r="Y1768"/>
      <c r="Z1768"/>
      <c r="AA1768"/>
      <c r="AB1768"/>
      <c r="AC1768"/>
      <c r="AD1768"/>
      <c r="AE1768"/>
      <c r="AF1768"/>
      <c r="AG1768"/>
      <c r="AH1768"/>
      <c r="AI1768"/>
      <c r="AJ1768"/>
      <c r="AK1768"/>
      <c r="AL1768"/>
      <c r="AM1768"/>
      <c r="AN1768"/>
      <c r="AO1768"/>
      <c r="AP1768"/>
      <c r="AQ1768"/>
      <c r="AR1768"/>
      <c r="AS1768"/>
      <c r="AT1768" s="12">
        <f>VLOOKUP($BR1768,Tables!$D$14:$I$27,2,FALSE)*W1768</f>
        <v>0</v>
      </c>
      <c r="AU1768" s="12">
        <f>VLOOKUP($BR1768,Tables!$D$14:$I$24,3,FALSE)</f>
        <v>0</v>
      </c>
      <c r="AV1768" s="12">
        <f>VLOOKUP($BR1768,Tables!$D$14:$I$24,4,FALSE)*W1768</f>
        <v>0</v>
      </c>
      <c r="AW1768" s="12">
        <f>VLOOKUP($BR1768,Tables!$D$14:$I$24,5,FALSE)*W1768</f>
        <v>0</v>
      </c>
      <c r="AX1768">
        <f>IF(ISERROR(VLOOKUP(V1768,Tables!$A$2:$B$27,2,FALSE))=TRUE,0,VLOOKUP(V1768,Tables!$A$2:$B$27,2,FALSE))*VLOOKUP(BR1768,Tables!$D$14:$J$24,7,FALSE)</f>
        <v>0</v>
      </c>
      <c r="AY1768">
        <f>IF(ISERROR(VLOOKUP(BS1768,Tables!$A$2:$B$31,2,FALSE))=TRUE,0,VLOOKUP(BS1768,Tables!$A$2:$B$31,2,FALSE))</f>
        <v>0</v>
      </c>
      <c r="AZ1768" s="12">
        <f>VLOOKUP($BR1768,Tables!$D$14:$K$24,8,FALSE)</f>
        <v>0</v>
      </c>
      <c r="BA1768" s="12">
        <f>IF(OR(BR1768="T150",BR1768="HYBT150"),W1768*Tables!$L$23,0)</f>
        <v>0</v>
      </c>
      <c r="BB1768" s="12">
        <f>IF(OR(BR1768="T200",BR1768="HYBT200"),W1768*Tables!$E$24,0)</f>
        <v>0</v>
      </c>
      <c r="BC1768" s="14">
        <f t="shared" si="367"/>
        <v>0</v>
      </c>
      <c r="BD1768" s="55" t="str">
        <f t="shared" si="379"/>
        <v/>
      </c>
      <c r="BE1768" s="55" t="str">
        <f t="shared" si="379"/>
        <v/>
      </c>
      <c r="BF1768" s="55" t="str">
        <f t="shared" si="379"/>
        <v/>
      </c>
      <c r="BG1768" s="55" t="str">
        <f t="shared" si="379"/>
        <v/>
      </c>
      <c r="BH1768" s="55" t="str">
        <f t="shared" si="379"/>
        <v/>
      </c>
      <c r="BI1768" s="55" t="str">
        <f t="shared" si="379"/>
        <v/>
      </c>
      <c r="BJ1768" s="55" t="str">
        <f t="shared" si="379"/>
        <v/>
      </c>
      <c r="BK1768" s="55" t="str">
        <f t="shared" si="379"/>
        <v/>
      </c>
      <c r="BL1768" s="55" t="str">
        <f t="shared" si="379"/>
        <v/>
      </c>
      <c r="BM1768" s="55" t="str">
        <f t="shared" si="379"/>
        <v/>
      </c>
      <c r="BN1768" s="55" t="str">
        <f t="shared" si="379"/>
        <v/>
      </c>
      <c r="BO1768" s="55" t="str">
        <f t="shared" si="379"/>
        <v/>
      </c>
      <c r="BP1768" s="55" t="str">
        <f t="shared" si="379"/>
        <v/>
      </c>
      <c r="BQ1768" s="55" t="str">
        <f t="shared" si="379"/>
        <v/>
      </c>
      <c r="BR1768" s="1" t="str">
        <f t="shared" si="368"/>
        <v>Base</v>
      </c>
      <c r="BS1768" s="1" t="str">
        <f t="shared" si="369"/>
        <v/>
      </c>
      <c r="BT1768" s="3">
        <f t="shared" si="370"/>
        <v>1</v>
      </c>
      <c r="BU1768" s="11">
        <f t="shared" si="371"/>
        <v>-0.94</v>
      </c>
      <c r="BV1768" s="11">
        <f t="shared" si="372"/>
        <v>-0.88</v>
      </c>
      <c r="BW1768" s="11">
        <f t="shared" si="373"/>
        <v>0</v>
      </c>
      <c r="BX1768" s="9">
        <f t="shared" si="374"/>
        <v>-0.94</v>
      </c>
      <c r="BY1768" s="9">
        <f t="shared" si="375"/>
        <v>-0.88</v>
      </c>
      <c r="BZ1768" s="9">
        <f t="shared" si="376"/>
        <v>2</v>
      </c>
    </row>
    <row r="1769" spans="1:78" ht="15.5" x14ac:dyDescent="0.35">
      <c r="A1769"/>
      <c r="B1769"/>
      <c r="C1769"/>
      <c r="D1769"/>
      <c r="E1769"/>
      <c r="F1769"/>
      <c r="G1769"/>
      <c r="H1769"/>
      <c r="I1769"/>
      <c r="J1769"/>
      <c r="K1769"/>
      <c r="L1769"/>
      <c r="M1769"/>
      <c r="N1769"/>
      <c r="O1769"/>
      <c r="P1769"/>
      <c r="Q1769"/>
      <c r="R1769"/>
      <c r="S1769"/>
      <c r="T1769"/>
      <c r="U1769"/>
      <c r="V1769"/>
      <c r="W1769"/>
      <c r="X1769"/>
      <c r="Y1769"/>
      <c r="Z1769"/>
      <c r="AA1769"/>
      <c r="AB1769"/>
      <c r="AC1769"/>
      <c r="AD1769"/>
      <c r="AE1769"/>
      <c r="AF1769"/>
      <c r="AG1769"/>
      <c r="AH1769"/>
      <c r="AI1769"/>
      <c r="AJ1769"/>
      <c r="AK1769"/>
      <c r="AL1769"/>
      <c r="AM1769"/>
      <c r="AN1769"/>
      <c r="AO1769"/>
      <c r="AP1769"/>
      <c r="AQ1769"/>
      <c r="AR1769"/>
      <c r="AS1769"/>
      <c r="AT1769" s="12">
        <f>VLOOKUP($BR1769,Tables!$D$14:$I$27,2,FALSE)*W1769</f>
        <v>0</v>
      </c>
      <c r="AU1769" s="12">
        <f>VLOOKUP($BR1769,Tables!$D$14:$I$24,3,FALSE)</f>
        <v>0</v>
      </c>
      <c r="AV1769" s="12">
        <f>VLOOKUP($BR1769,Tables!$D$14:$I$24,4,FALSE)*W1769</f>
        <v>0</v>
      </c>
      <c r="AW1769" s="12">
        <f>VLOOKUP($BR1769,Tables!$D$14:$I$24,5,FALSE)*W1769</f>
        <v>0</v>
      </c>
      <c r="AX1769">
        <f>IF(ISERROR(VLOOKUP(V1769,Tables!$A$2:$B$27,2,FALSE))=TRUE,0,VLOOKUP(V1769,Tables!$A$2:$B$27,2,FALSE))*VLOOKUP(BR1769,Tables!$D$14:$J$24,7,FALSE)</f>
        <v>0</v>
      </c>
      <c r="AY1769">
        <f>IF(ISERROR(VLOOKUP(BS1769,Tables!$A$2:$B$31,2,FALSE))=TRUE,0,VLOOKUP(BS1769,Tables!$A$2:$B$31,2,FALSE))</f>
        <v>0</v>
      </c>
      <c r="AZ1769" s="12">
        <f>VLOOKUP($BR1769,Tables!$D$14:$K$24,8,FALSE)</f>
        <v>0</v>
      </c>
      <c r="BA1769" s="12">
        <f>IF(OR(BR1769="T150",BR1769="HYBT150"),W1769*Tables!$L$23,0)</f>
        <v>0</v>
      </c>
      <c r="BB1769" s="12">
        <f>IF(OR(BR1769="T200",BR1769="HYBT200"),W1769*Tables!$E$24,0)</f>
        <v>0</v>
      </c>
      <c r="BC1769" s="14">
        <f t="shared" si="367"/>
        <v>0</v>
      </c>
      <c r="BD1769" s="55" t="str">
        <f t="shared" si="379"/>
        <v/>
      </c>
      <c r="BE1769" s="55" t="str">
        <f t="shared" si="379"/>
        <v/>
      </c>
      <c r="BF1769" s="55" t="str">
        <f t="shared" si="379"/>
        <v/>
      </c>
      <c r="BG1769" s="55" t="str">
        <f t="shared" si="379"/>
        <v/>
      </c>
      <c r="BH1769" s="55" t="str">
        <f t="shared" si="379"/>
        <v/>
      </c>
      <c r="BI1769" s="55" t="str">
        <f t="shared" si="379"/>
        <v/>
      </c>
      <c r="BJ1769" s="55" t="str">
        <f t="shared" si="379"/>
        <v/>
      </c>
      <c r="BK1769" s="55" t="str">
        <f t="shared" si="379"/>
        <v/>
      </c>
      <c r="BL1769" s="55" t="str">
        <f t="shared" si="379"/>
        <v/>
      </c>
      <c r="BM1769" s="55" t="str">
        <f t="shared" si="379"/>
        <v/>
      </c>
      <c r="BN1769" s="55" t="str">
        <f t="shared" si="379"/>
        <v/>
      </c>
      <c r="BO1769" s="55" t="str">
        <f t="shared" si="379"/>
        <v/>
      </c>
      <c r="BP1769" s="55" t="str">
        <f t="shared" si="379"/>
        <v/>
      </c>
      <c r="BQ1769" s="55" t="str">
        <f t="shared" si="379"/>
        <v/>
      </c>
      <c r="BR1769" s="1" t="str">
        <f t="shared" si="368"/>
        <v>Base</v>
      </c>
      <c r="BS1769" s="1" t="str">
        <f t="shared" si="369"/>
        <v/>
      </c>
      <c r="BT1769" s="3">
        <f t="shared" si="370"/>
        <v>1</v>
      </c>
      <c r="BU1769" s="11">
        <f t="shared" si="371"/>
        <v>-0.94</v>
      </c>
      <c r="BV1769" s="11">
        <f t="shared" si="372"/>
        <v>-0.88</v>
      </c>
      <c r="BW1769" s="11">
        <f t="shared" si="373"/>
        <v>0</v>
      </c>
      <c r="BX1769" s="9">
        <f t="shared" si="374"/>
        <v>-0.94</v>
      </c>
      <c r="BY1769" s="9">
        <f t="shared" si="375"/>
        <v>-0.88</v>
      </c>
      <c r="BZ1769" s="9">
        <f t="shared" si="376"/>
        <v>2</v>
      </c>
    </row>
    <row r="1770" spans="1:78" ht="15.5" x14ac:dyDescent="0.35">
      <c r="A1770"/>
      <c r="B1770"/>
      <c r="C1770"/>
      <c r="D1770"/>
      <c r="E1770"/>
      <c r="F1770"/>
      <c r="G1770"/>
      <c r="H1770"/>
      <c r="I1770"/>
      <c r="J1770"/>
      <c r="K1770"/>
      <c r="L1770"/>
      <c r="M1770"/>
      <c r="N1770"/>
      <c r="O1770"/>
      <c r="P1770"/>
      <c r="Q1770"/>
      <c r="R1770"/>
      <c r="S1770"/>
      <c r="T1770"/>
      <c r="U1770"/>
      <c r="V1770"/>
      <c r="W1770"/>
      <c r="X1770"/>
      <c r="Y1770"/>
      <c r="Z1770"/>
      <c r="AA1770"/>
      <c r="AB1770"/>
      <c r="AC1770"/>
      <c r="AD1770"/>
      <c r="AE1770"/>
      <c r="AF1770"/>
      <c r="AG1770"/>
      <c r="AH1770"/>
      <c r="AI1770"/>
      <c r="AJ1770"/>
      <c r="AK1770"/>
      <c r="AL1770"/>
      <c r="AM1770"/>
      <c r="AN1770"/>
      <c r="AO1770"/>
      <c r="AP1770"/>
      <c r="AQ1770"/>
      <c r="AR1770"/>
      <c r="AS1770"/>
      <c r="AT1770" s="12">
        <f>VLOOKUP($BR1770,Tables!$D$14:$I$27,2,FALSE)*W1770</f>
        <v>0</v>
      </c>
      <c r="AU1770" s="12">
        <f>VLOOKUP($BR1770,Tables!$D$14:$I$24,3,FALSE)</f>
        <v>0</v>
      </c>
      <c r="AV1770" s="12">
        <f>VLOOKUP($BR1770,Tables!$D$14:$I$24,4,FALSE)*W1770</f>
        <v>0</v>
      </c>
      <c r="AW1770" s="12">
        <f>VLOOKUP($BR1770,Tables!$D$14:$I$24,5,FALSE)*W1770</f>
        <v>0</v>
      </c>
      <c r="AX1770">
        <f>IF(ISERROR(VLOOKUP(V1770,Tables!$A$2:$B$27,2,FALSE))=TRUE,0,VLOOKUP(V1770,Tables!$A$2:$B$27,2,FALSE))*VLOOKUP(BR1770,Tables!$D$14:$J$24,7,FALSE)</f>
        <v>0</v>
      </c>
      <c r="AY1770">
        <f>IF(ISERROR(VLOOKUP(BS1770,Tables!$A$2:$B$31,2,FALSE))=TRUE,0,VLOOKUP(BS1770,Tables!$A$2:$B$31,2,FALSE))</f>
        <v>0</v>
      </c>
      <c r="AZ1770" s="12">
        <f>VLOOKUP($BR1770,Tables!$D$14:$K$24,8,FALSE)</f>
        <v>0</v>
      </c>
      <c r="BA1770" s="12">
        <f>IF(OR(BR1770="T150",BR1770="HYBT150"),W1770*Tables!$L$23,0)</f>
        <v>0</v>
      </c>
      <c r="BB1770" s="12">
        <f>IF(OR(BR1770="T200",BR1770="HYBT200"),W1770*Tables!$E$24,0)</f>
        <v>0</v>
      </c>
      <c r="BC1770" s="14">
        <f t="shared" si="367"/>
        <v>0</v>
      </c>
      <c r="BD1770" s="55" t="str">
        <f t="shared" si="379"/>
        <v/>
      </c>
      <c r="BE1770" s="55" t="str">
        <f t="shared" si="379"/>
        <v/>
      </c>
      <c r="BF1770" s="55" t="str">
        <f t="shared" si="379"/>
        <v/>
      </c>
      <c r="BG1770" s="55" t="str">
        <f t="shared" si="379"/>
        <v/>
      </c>
      <c r="BH1770" s="55" t="str">
        <f t="shared" si="379"/>
        <v/>
      </c>
      <c r="BI1770" s="55" t="str">
        <f t="shared" si="379"/>
        <v/>
      </c>
      <c r="BJ1770" s="55" t="str">
        <f t="shared" si="379"/>
        <v/>
      </c>
      <c r="BK1770" s="55" t="str">
        <f t="shared" si="379"/>
        <v/>
      </c>
      <c r="BL1770" s="55" t="str">
        <f t="shared" si="379"/>
        <v/>
      </c>
      <c r="BM1770" s="55" t="str">
        <f t="shared" si="379"/>
        <v/>
      </c>
      <c r="BN1770" s="55" t="str">
        <f t="shared" si="379"/>
        <v/>
      </c>
      <c r="BO1770" s="55" t="str">
        <f t="shared" si="379"/>
        <v/>
      </c>
      <c r="BP1770" s="55" t="str">
        <f t="shared" si="379"/>
        <v/>
      </c>
      <c r="BQ1770" s="55" t="str">
        <f t="shared" si="379"/>
        <v/>
      </c>
      <c r="BR1770" s="1" t="str">
        <f t="shared" si="368"/>
        <v>Base</v>
      </c>
      <c r="BS1770" s="1" t="str">
        <f t="shared" si="369"/>
        <v/>
      </c>
      <c r="BT1770" s="3">
        <f t="shared" si="370"/>
        <v>1</v>
      </c>
      <c r="BU1770" s="11">
        <f t="shared" si="371"/>
        <v>-0.94</v>
      </c>
      <c r="BV1770" s="11">
        <f t="shared" si="372"/>
        <v>-0.88</v>
      </c>
      <c r="BW1770" s="11">
        <f t="shared" si="373"/>
        <v>0</v>
      </c>
      <c r="BX1770" s="9">
        <f t="shared" si="374"/>
        <v>-0.94</v>
      </c>
      <c r="BY1770" s="9">
        <f t="shared" si="375"/>
        <v>-0.88</v>
      </c>
      <c r="BZ1770" s="9">
        <f t="shared" si="376"/>
        <v>2</v>
      </c>
    </row>
    <row r="1771" spans="1:78" ht="15.5" x14ac:dyDescent="0.35">
      <c r="A1771"/>
      <c r="B1771"/>
      <c r="C1771"/>
      <c r="D1771"/>
      <c r="E1771"/>
      <c r="F1771"/>
      <c r="G1771"/>
      <c r="H1771"/>
      <c r="I1771"/>
      <c r="J1771"/>
      <c r="K1771"/>
      <c r="L1771"/>
      <c r="M1771"/>
      <c r="N1771"/>
      <c r="O1771"/>
      <c r="P1771"/>
      <c r="Q1771"/>
      <c r="R1771"/>
      <c r="S1771"/>
      <c r="T1771"/>
      <c r="U1771"/>
      <c r="V1771"/>
      <c r="W1771"/>
      <c r="X1771"/>
      <c r="Y1771"/>
      <c r="Z1771"/>
      <c r="AA1771"/>
      <c r="AB1771"/>
      <c r="AC1771"/>
      <c r="AD1771"/>
      <c r="AE1771"/>
      <c r="AF1771"/>
      <c r="AG1771"/>
      <c r="AH1771"/>
      <c r="AI1771"/>
      <c r="AJ1771"/>
      <c r="AK1771"/>
      <c r="AL1771"/>
      <c r="AM1771"/>
      <c r="AN1771"/>
      <c r="AO1771"/>
      <c r="AP1771"/>
      <c r="AQ1771"/>
      <c r="AR1771"/>
      <c r="AS1771"/>
      <c r="AT1771" s="12">
        <f>VLOOKUP($BR1771,Tables!$D$14:$I$27,2,FALSE)*W1771</f>
        <v>0</v>
      </c>
      <c r="AU1771" s="12">
        <f>VLOOKUP($BR1771,Tables!$D$14:$I$24,3,FALSE)</f>
        <v>0</v>
      </c>
      <c r="AV1771" s="12">
        <f>VLOOKUP($BR1771,Tables!$D$14:$I$24,4,FALSE)*W1771</f>
        <v>0</v>
      </c>
      <c r="AW1771" s="12">
        <f>VLOOKUP($BR1771,Tables!$D$14:$I$24,5,FALSE)*W1771</f>
        <v>0</v>
      </c>
      <c r="AX1771">
        <f>IF(ISERROR(VLOOKUP(V1771,Tables!$A$2:$B$27,2,FALSE))=TRUE,0,VLOOKUP(V1771,Tables!$A$2:$B$27,2,FALSE))*VLOOKUP(BR1771,Tables!$D$14:$J$24,7,FALSE)</f>
        <v>0</v>
      </c>
      <c r="AY1771">
        <f>IF(ISERROR(VLOOKUP(BS1771,Tables!$A$2:$B$31,2,FALSE))=TRUE,0,VLOOKUP(BS1771,Tables!$A$2:$B$31,2,FALSE))</f>
        <v>0</v>
      </c>
      <c r="AZ1771" s="12">
        <f>VLOOKUP($BR1771,Tables!$D$14:$K$24,8,FALSE)</f>
        <v>0</v>
      </c>
      <c r="BA1771" s="12">
        <f>IF(OR(BR1771="T150",BR1771="HYBT150"),W1771*Tables!$L$23,0)</f>
        <v>0</v>
      </c>
      <c r="BB1771" s="12">
        <f>IF(OR(BR1771="T200",BR1771="HYBT200"),W1771*Tables!$E$24,0)</f>
        <v>0</v>
      </c>
      <c r="BC1771" s="14">
        <f t="shared" si="367"/>
        <v>0</v>
      </c>
      <c r="BD1771" s="55" t="str">
        <f t="shared" si="379"/>
        <v/>
      </c>
      <c r="BE1771" s="55" t="str">
        <f t="shared" si="379"/>
        <v/>
      </c>
      <c r="BF1771" s="55" t="str">
        <f t="shared" si="379"/>
        <v/>
      </c>
      <c r="BG1771" s="55" t="str">
        <f t="shared" si="379"/>
        <v/>
      </c>
      <c r="BH1771" s="55" t="str">
        <f t="shared" si="379"/>
        <v/>
      </c>
      <c r="BI1771" s="55" t="str">
        <f t="shared" si="379"/>
        <v/>
      </c>
      <c r="BJ1771" s="55" t="str">
        <f t="shared" si="379"/>
        <v/>
      </c>
      <c r="BK1771" s="55" t="str">
        <f t="shared" si="379"/>
        <v/>
      </c>
      <c r="BL1771" s="55" t="str">
        <f t="shared" si="379"/>
        <v/>
      </c>
      <c r="BM1771" s="55" t="str">
        <f t="shared" si="379"/>
        <v/>
      </c>
      <c r="BN1771" s="55" t="str">
        <f t="shared" si="379"/>
        <v/>
      </c>
      <c r="BO1771" s="55" t="str">
        <f t="shared" si="379"/>
        <v/>
      </c>
      <c r="BP1771" s="55" t="str">
        <f t="shared" si="379"/>
        <v/>
      </c>
      <c r="BQ1771" s="55" t="str">
        <f t="shared" si="379"/>
        <v/>
      </c>
      <c r="BR1771" s="1" t="str">
        <f t="shared" si="368"/>
        <v>Base</v>
      </c>
      <c r="BS1771" s="1" t="str">
        <f t="shared" si="369"/>
        <v/>
      </c>
      <c r="BT1771" s="3">
        <f t="shared" si="370"/>
        <v>1</v>
      </c>
      <c r="BU1771" s="11">
        <f t="shared" si="371"/>
        <v>-0.94</v>
      </c>
      <c r="BV1771" s="11">
        <f t="shared" si="372"/>
        <v>-0.88</v>
      </c>
      <c r="BW1771" s="11">
        <f t="shared" si="373"/>
        <v>0</v>
      </c>
      <c r="BX1771" s="9">
        <f t="shared" si="374"/>
        <v>-0.94</v>
      </c>
      <c r="BY1771" s="9">
        <f t="shared" si="375"/>
        <v>-0.88</v>
      </c>
      <c r="BZ1771" s="9">
        <f t="shared" si="376"/>
        <v>2</v>
      </c>
    </row>
    <row r="1772" spans="1:78" ht="15.5" x14ac:dyDescent="0.35">
      <c r="A1772"/>
      <c r="B1772"/>
      <c r="C1772"/>
      <c r="D1772"/>
      <c r="E1772"/>
      <c r="F1772"/>
      <c r="G1772"/>
      <c r="H1772"/>
      <c r="I1772"/>
      <c r="J1772"/>
      <c r="K1772"/>
      <c r="L1772"/>
      <c r="M1772"/>
      <c r="N1772"/>
      <c r="O1772"/>
      <c r="P1772"/>
      <c r="Q1772"/>
      <c r="R1772"/>
      <c r="S1772"/>
      <c r="T1772"/>
      <c r="U1772"/>
      <c r="V1772"/>
      <c r="W1772"/>
      <c r="X1772"/>
      <c r="Y1772"/>
      <c r="Z1772"/>
      <c r="AA1772"/>
      <c r="AB1772"/>
      <c r="AC1772"/>
      <c r="AD1772"/>
      <c r="AE1772"/>
      <c r="AF1772"/>
      <c r="AG1772"/>
      <c r="AH1772"/>
      <c r="AI1772"/>
      <c r="AJ1772"/>
      <c r="AK1772"/>
      <c r="AL1772"/>
      <c r="AM1772"/>
      <c r="AN1772"/>
      <c r="AO1772"/>
      <c r="AP1772"/>
      <c r="AQ1772"/>
      <c r="AR1772"/>
      <c r="AS1772"/>
      <c r="AT1772" s="12">
        <f>VLOOKUP($BR1772,Tables!$D$14:$I$27,2,FALSE)*W1772</f>
        <v>0</v>
      </c>
      <c r="AU1772" s="12">
        <f>VLOOKUP($BR1772,Tables!$D$14:$I$24,3,FALSE)</f>
        <v>0</v>
      </c>
      <c r="AV1772" s="12">
        <f>VLOOKUP($BR1772,Tables!$D$14:$I$24,4,FALSE)*W1772</f>
        <v>0</v>
      </c>
      <c r="AW1772" s="12">
        <f>VLOOKUP($BR1772,Tables!$D$14:$I$24,5,FALSE)*W1772</f>
        <v>0</v>
      </c>
      <c r="AX1772">
        <f>IF(ISERROR(VLOOKUP(V1772,Tables!$A$2:$B$27,2,FALSE))=TRUE,0,VLOOKUP(V1772,Tables!$A$2:$B$27,2,FALSE))*VLOOKUP(BR1772,Tables!$D$14:$J$24,7,FALSE)</f>
        <v>0</v>
      </c>
      <c r="AY1772">
        <f>IF(ISERROR(VLOOKUP(BS1772,Tables!$A$2:$B$31,2,FALSE))=TRUE,0,VLOOKUP(BS1772,Tables!$A$2:$B$31,2,FALSE))</f>
        <v>0</v>
      </c>
      <c r="AZ1772" s="12">
        <f>VLOOKUP($BR1772,Tables!$D$14:$K$24,8,FALSE)</f>
        <v>0</v>
      </c>
      <c r="BA1772" s="12">
        <f>IF(OR(BR1772="T150",BR1772="HYBT150"),W1772*Tables!$L$23,0)</f>
        <v>0</v>
      </c>
      <c r="BB1772" s="12">
        <f>IF(OR(BR1772="T200",BR1772="HYBT200"),W1772*Tables!$E$24,0)</f>
        <v>0</v>
      </c>
      <c r="BC1772" s="14">
        <f t="shared" si="367"/>
        <v>0</v>
      </c>
      <c r="BD1772" s="55" t="str">
        <f t="shared" si="379"/>
        <v/>
      </c>
      <c r="BE1772" s="55" t="str">
        <f t="shared" si="379"/>
        <v/>
      </c>
      <c r="BF1772" s="55" t="str">
        <f t="shared" si="379"/>
        <v/>
      </c>
      <c r="BG1772" s="55" t="str">
        <f t="shared" si="379"/>
        <v/>
      </c>
      <c r="BH1772" s="55" t="str">
        <f t="shared" si="379"/>
        <v/>
      </c>
      <c r="BI1772" s="55" t="str">
        <f t="shared" si="379"/>
        <v/>
      </c>
      <c r="BJ1772" s="55" t="str">
        <f t="shared" si="379"/>
        <v/>
      </c>
      <c r="BK1772" s="55" t="str">
        <f t="shared" si="379"/>
        <v/>
      </c>
      <c r="BL1772" s="55" t="str">
        <f t="shared" si="379"/>
        <v/>
      </c>
      <c r="BM1772" s="55" t="str">
        <f t="shared" si="379"/>
        <v/>
      </c>
      <c r="BN1772" s="55" t="str">
        <f t="shared" si="379"/>
        <v/>
      </c>
      <c r="BO1772" s="55" t="str">
        <f t="shared" si="379"/>
        <v/>
      </c>
      <c r="BP1772" s="55" t="str">
        <f t="shared" si="379"/>
        <v/>
      </c>
      <c r="BQ1772" s="55" t="str">
        <f t="shared" si="379"/>
        <v/>
      </c>
      <c r="BR1772" s="1" t="str">
        <f t="shared" si="368"/>
        <v>Base</v>
      </c>
      <c r="BS1772" s="1" t="str">
        <f t="shared" si="369"/>
        <v/>
      </c>
      <c r="BT1772" s="3">
        <f t="shared" si="370"/>
        <v>1</v>
      </c>
      <c r="BU1772" s="11">
        <f t="shared" si="371"/>
        <v>-0.94</v>
      </c>
      <c r="BV1772" s="11">
        <f t="shared" si="372"/>
        <v>-0.88</v>
      </c>
      <c r="BW1772" s="11">
        <f t="shared" si="373"/>
        <v>0</v>
      </c>
      <c r="BX1772" s="9">
        <f t="shared" si="374"/>
        <v>-0.94</v>
      </c>
      <c r="BY1772" s="9">
        <f t="shared" si="375"/>
        <v>-0.88</v>
      </c>
      <c r="BZ1772" s="9">
        <f t="shared" si="376"/>
        <v>2</v>
      </c>
    </row>
    <row r="1773" spans="1:78" ht="15.5" x14ac:dyDescent="0.35">
      <c r="A1773"/>
      <c r="B1773"/>
      <c r="C1773"/>
      <c r="D1773"/>
      <c r="E1773"/>
      <c r="F1773"/>
      <c r="G1773"/>
      <c r="H1773"/>
      <c r="I1773"/>
      <c r="J1773"/>
      <c r="K1773"/>
      <c r="L1773"/>
      <c r="M1773"/>
      <c r="N1773"/>
      <c r="O1773"/>
      <c r="P1773"/>
      <c r="Q1773"/>
      <c r="R1773"/>
      <c r="S1773"/>
      <c r="T1773"/>
      <c r="U1773"/>
      <c r="V1773"/>
      <c r="W1773"/>
      <c r="X1773"/>
      <c r="Y1773"/>
      <c r="Z1773"/>
      <c r="AA1773"/>
      <c r="AB1773"/>
      <c r="AC1773"/>
      <c r="AD1773"/>
      <c r="AE1773"/>
      <c r="AF1773"/>
      <c r="AG1773"/>
      <c r="AH1773"/>
      <c r="AI1773"/>
      <c r="AJ1773"/>
      <c r="AK1773"/>
      <c r="AL1773"/>
      <c r="AM1773"/>
      <c r="AN1773"/>
      <c r="AO1773"/>
      <c r="AP1773"/>
      <c r="AQ1773"/>
      <c r="AR1773"/>
      <c r="AS1773"/>
      <c r="AT1773" s="12">
        <f>VLOOKUP($BR1773,Tables!$D$14:$I$27,2,FALSE)*W1773</f>
        <v>0</v>
      </c>
      <c r="AU1773" s="12">
        <f>VLOOKUP($BR1773,Tables!$D$14:$I$24,3,FALSE)</f>
        <v>0</v>
      </c>
      <c r="AV1773" s="12">
        <f>VLOOKUP($BR1773,Tables!$D$14:$I$24,4,FALSE)*W1773</f>
        <v>0</v>
      </c>
      <c r="AW1773" s="12">
        <f>VLOOKUP($BR1773,Tables!$D$14:$I$24,5,FALSE)*W1773</f>
        <v>0</v>
      </c>
      <c r="AX1773">
        <f>IF(ISERROR(VLOOKUP(V1773,Tables!$A$2:$B$27,2,FALSE))=TRUE,0,VLOOKUP(V1773,Tables!$A$2:$B$27,2,FALSE))*VLOOKUP(BR1773,Tables!$D$14:$J$24,7,FALSE)</f>
        <v>0</v>
      </c>
      <c r="AY1773">
        <f>IF(ISERROR(VLOOKUP(BS1773,Tables!$A$2:$B$31,2,FALSE))=TRUE,0,VLOOKUP(BS1773,Tables!$A$2:$B$31,2,FALSE))</f>
        <v>0</v>
      </c>
      <c r="AZ1773" s="12">
        <f>VLOOKUP($BR1773,Tables!$D$14:$K$24,8,FALSE)</f>
        <v>0</v>
      </c>
      <c r="BA1773" s="12">
        <f>IF(OR(BR1773="T150",BR1773="HYBT150"),W1773*Tables!$L$23,0)</f>
        <v>0</v>
      </c>
      <c r="BB1773" s="12">
        <f>IF(OR(BR1773="T200",BR1773="HYBT200"),W1773*Tables!$E$24,0)</f>
        <v>0</v>
      </c>
      <c r="BC1773" s="14">
        <f t="shared" si="367"/>
        <v>0</v>
      </c>
      <c r="BD1773" s="55" t="str">
        <f t="shared" si="379"/>
        <v/>
      </c>
      <c r="BE1773" s="55" t="str">
        <f t="shared" si="379"/>
        <v/>
      </c>
      <c r="BF1773" s="55" t="str">
        <f t="shared" si="379"/>
        <v/>
      </c>
      <c r="BG1773" s="55" t="str">
        <f t="shared" si="379"/>
        <v/>
      </c>
      <c r="BH1773" s="55" t="str">
        <f t="shared" si="379"/>
        <v/>
      </c>
      <c r="BI1773" s="55" t="str">
        <f t="shared" si="379"/>
        <v/>
      </c>
      <c r="BJ1773" s="55" t="str">
        <f t="shared" si="379"/>
        <v/>
      </c>
      <c r="BK1773" s="55" t="str">
        <f t="shared" si="379"/>
        <v/>
      </c>
      <c r="BL1773" s="55" t="str">
        <f t="shared" si="379"/>
        <v/>
      </c>
      <c r="BM1773" s="55" t="str">
        <f t="shared" si="379"/>
        <v/>
      </c>
      <c r="BN1773" s="55" t="str">
        <f t="shared" si="379"/>
        <v/>
      </c>
      <c r="BO1773" s="55" t="str">
        <f t="shared" si="379"/>
        <v/>
      </c>
      <c r="BP1773" s="55" t="str">
        <f t="shared" si="379"/>
        <v/>
      </c>
      <c r="BQ1773" s="55" t="str">
        <f t="shared" si="379"/>
        <v/>
      </c>
      <c r="BR1773" s="1" t="str">
        <f t="shared" si="368"/>
        <v>Base</v>
      </c>
      <c r="BS1773" s="1" t="str">
        <f t="shared" si="369"/>
        <v/>
      </c>
      <c r="BT1773" s="3">
        <f t="shared" si="370"/>
        <v>1</v>
      </c>
      <c r="BU1773" s="11">
        <f t="shared" si="371"/>
        <v>-0.94</v>
      </c>
      <c r="BV1773" s="11">
        <f t="shared" si="372"/>
        <v>-0.88</v>
      </c>
      <c r="BW1773" s="11">
        <f t="shared" si="373"/>
        <v>0</v>
      </c>
      <c r="BX1773" s="9">
        <f t="shared" si="374"/>
        <v>-0.94</v>
      </c>
      <c r="BY1773" s="9">
        <f t="shared" si="375"/>
        <v>-0.88</v>
      </c>
      <c r="BZ1773" s="9">
        <f t="shared" si="376"/>
        <v>2</v>
      </c>
    </row>
    <row r="1774" spans="1:78" ht="15.5" x14ac:dyDescent="0.35">
      <c r="A1774"/>
      <c r="B1774"/>
      <c r="C1774"/>
      <c r="D1774"/>
      <c r="E1774"/>
      <c r="F1774"/>
      <c r="G1774"/>
      <c r="H1774"/>
      <c r="I1774"/>
      <c r="J1774"/>
      <c r="K1774"/>
      <c r="L1774"/>
      <c r="M1774"/>
      <c r="N1774"/>
      <c r="O1774"/>
      <c r="P1774"/>
      <c r="Q1774"/>
      <c r="R1774"/>
      <c r="S1774"/>
      <c r="T1774"/>
      <c r="U1774"/>
      <c r="V1774"/>
      <c r="W1774"/>
      <c r="X1774"/>
      <c r="Y1774"/>
      <c r="Z1774"/>
      <c r="AA1774"/>
      <c r="AB1774"/>
      <c r="AC1774"/>
      <c r="AD1774"/>
      <c r="AE1774"/>
      <c r="AF1774"/>
      <c r="AG1774"/>
      <c r="AH1774"/>
      <c r="AI1774"/>
      <c r="AJ1774"/>
      <c r="AK1774"/>
      <c r="AL1774"/>
      <c r="AM1774"/>
      <c r="AN1774"/>
      <c r="AO1774"/>
      <c r="AP1774"/>
      <c r="AQ1774"/>
      <c r="AR1774"/>
      <c r="AS1774"/>
      <c r="AT1774" s="12">
        <f>VLOOKUP($BR1774,Tables!$D$14:$I$27,2,FALSE)*W1774</f>
        <v>0</v>
      </c>
      <c r="AU1774" s="12">
        <f>VLOOKUP($BR1774,Tables!$D$14:$I$24,3,FALSE)</f>
        <v>0</v>
      </c>
      <c r="AV1774" s="12">
        <f>VLOOKUP($BR1774,Tables!$D$14:$I$24,4,FALSE)*W1774</f>
        <v>0</v>
      </c>
      <c r="AW1774" s="12">
        <f>VLOOKUP($BR1774,Tables!$D$14:$I$24,5,FALSE)*W1774</f>
        <v>0</v>
      </c>
      <c r="AX1774">
        <f>IF(ISERROR(VLOOKUP(V1774,Tables!$A$2:$B$27,2,FALSE))=TRUE,0,VLOOKUP(V1774,Tables!$A$2:$B$27,2,FALSE))*VLOOKUP(BR1774,Tables!$D$14:$J$24,7,FALSE)</f>
        <v>0</v>
      </c>
      <c r="AY1774">
        <f>IF(ISERROR(VLOOKUP(BS1774,Tables!$A$2:$B$31,2,FALSE))=TRUE,0,VLOOKUP(BS1774,Tables!$A$2:$B$31,2,FALSE))</f>
        <v>0</v>
      </c>
      <c r="AZ1774" s="12">
        <f>VLOOKUP($BR1774,Tables!$D$14:$K$24,8,FALSE)</f>
        <v>0</v>
      </c>
      <c r="BA1774" s="12">
        <f>IF(OR(BR1774="T150",BR1774="HYBT150"),W1774*Tables!$L$23,0)</f>
        <v>0</v>
      </c>
      <c r="BB1774" s="12">
        <f>IF(OR(BR1774="T200",BR1774="HYBT200"),W1774*Tables!$E$24,0)</f>
        <v>0</v>
      </c>
      <c r="BC1774" s="14">
        <f t="shared" si="367"/>
        <v>0</v>
      </c>
      <c r="BD1774" s="55" t="str">
        <f t="shared" si="379"/>
        <v/>
      </c>
      <c r="BE1774" s="55" t="str">
        <f t="shared" si="379"/>
        <v/>
      </c>
      <c r="BF1774" s="55" t="str">
        <f t="shared" si="379"/>
        <v/>
      </c>
      <c r="BG1774" s="55" t="str">
        <f t="shared" si="379"/>
        <v/>
      </c>
      <c r="BH1774" s="55" t="str">
        <f t="shared" si="379"/>
        <v/>
      </c>
      <c r="BI1774" s="55" t="str">
        <f t="shared" si="379"/>
        <v/>
      </c>
      <c r="BJ1774" s="55" t="str">
        <f t="shared" si="379"/>
        <v/>
      </c>
      <c r="BK1774" s="55" t="str">
        <f t="shared" si="379"/>
        <v/>
      </c>
      <c r="BL1774" s="55" t="str">
        <f t="shared" si="379"/>
        <v/>
      </c>
      <c r="BM1774" s="55" t="str">
        <f t="shared" si="379"/>
        <v/>
      </c>
      <c r="BN1774" s="55" t="str">
        <f t="shared" si="379"/>
        <v/>
      </c>
      <c r="BO1774" s="55" t="str">
        <f t="shared" si="379"/>
        <v/>
      </c>
      <c r="BP1774" s="55" t="str">
        <f t="shared" si="379"/>
        <v/>
      </c>
      <c r="BQ1774" s="55" t="str">
        <f t="shared" si="379"/>
        <v/>
      </c>
      <c r="BR1774" s="1" t="str">
        <f t="shared" si="368"/>
        <v>Base</v>
      </c>
      <c r="BS1774" s="1" t="str">
        <f t="shared" si="369"/>
        <v/>
      </c>
      <c r="BT1774" s="3">
        <f t="shared" si="370"/>
        <v>1</v>
      </c>
      <c r="BU1774" s="11">
        <f t="shared" si="371"/>
        <v>-0.94</v>
      </c>
      <c r="BV1774" s="11">
        <f t="shared" si="372"/>
        <v>-0.88</v>
      </c>
      <c r="BW1774" s="11">
        <f t="shared" si="373"/>
        <v>0</v>
      </c>
      <c r="BX1774" s="9">
        <f t="shared" si="374"/>
        <v>-0.94</v>
      </c>
      <c r="BY1774" s="9">
        <f t="shared" si="375"/>
        <v>-0.88</v>
      </c>
      <c r="BZ1774" s="9">
        <f t="shared" si="376"/>
        <v>2</v>
      </c>
    </row>
    <row r="1775" spans="1:78" ht="15.5" x14ac:dyDescent="0.35">
      <c r="A1775"/>
      <c r="B1775"/>
      <c r="C1775"/>
      <c r="D1775"/>
      <c r="E1775"/>
      <c r="F1775"/>
      <c r="G1775"/>
      <c r="H1775"/>
      <c r="I1775"/>
      <c r="J1775"/>
      <c r="K1775"/>
      <c r="L1775"/>
      <c r="M1775"/>
      <c r="N1775"/>
      <c r="O1775"/>
      <c r="P1775"/>
      <c r="Q1775"/>
      <c r="R1775"/>
      <c r="S1775"/>
      <c r="T1775"/>
      <c r="U1775"/>
      <c r="V1775"/>
      <c r="W1775"/>
      <c r="X1775"/>
      <c r="Y1775"/>
      <c r="Z1775"/>
      <c r="AA1775"/>
      <c r="AB1775"/>
      <c r="AC1775"/>
      <c r="AD1775"/>
      <c r="AE1775"/>
      <c r="AF1775"/>
      <c r="AG1775"/>
      <c r="AH1775"/>
      <c r="AI1775"/>
      <c r="AJ1775"/>
      <c r="AK1775"/>
      <c r="AL1775"/>
      <c r="AM1775"/>
      <c r="AN1775"/>
      <c r="AO1775"/>
      <c r="AP1775"/>
      <c r="AQ1775"/>
      <c r="AR1775"/>
      <c r="AS1775"/>
      <c r="AT1775" s="12">
        <f>VLOOKUP($BR1775,Tables!$D$14:$I$27,2,FALSE)*W1775</f>
        <v>0</v>
      </c>
      <c r="AU1775" s="12">
        <f>VLOOKUP($BR1775,Tables!$D$14:$I$24,3,FALSE)</f>
        <v>0</v>
      </c>
      <c r="AV1775" s="12">
        <f>VLOOKUP($BR1775,Tables!$D$14:$I$24,4,FALSE)*W1775</f>
        <v>0</v>
      </c>
      <c r="AW1775" s="12">
        <f>VLOOKUP($BR1775,Tables!$D$14:$I$24,5,FALSE)*W1775</f>
        <v>0</v>
      </c>
      <c r="AX1775">
        <f>IF(ISERROR(VLOOKUP(V1775,Tables!$A$2:$B$27,2,FALSE))=TRUE,0,VLOOKUP(V1775,Tables!$A$2:$B$27,2,FALSE))*VLOOKUP(BR1775,Tables!$D$14:$J$24,7,FALSE)</f>
        <v>0</v>
      </c>
      <c r="AY1775">
        <f>IF(ISERROR(VLOOKUP(BS1775,Tables!$A$2:$B$31,2,FALSE))=TRUE,0,VLOOKUP(BS1775,Tables!$A$2:$B$31,2,FALSE))</f>
        <v>0</v>
      </c>
      <c r="AZ1775" s="12">
        <f>VLOOKUP($BR1775,Tables!$D$14:$K$24,8,FALSE)</f>
        <v>0</v>
      </c>
      <c r="BA1775" s="12">
        <f>IF(OR(BR1775="T150",BR1775="HYBT150"),W1775*Tables!$L$23,0)</f>
        <v>0</v>
      </c>
      <c r="BB1775" s="12">
        <f>IF(OR(BR1775="T200",BR1775="HYBT200"),W1775*Tables!$E$24,0)</f>
        <v>0</v>
      </c>
      <c r="BC1775" s="14">
        <f t="shared" si="367"/>
        <v>0</v>
      </c>
      <c r="BD1775" s="55" t="str">
        <f t="shared" si="379"/>
        <v/>
      </c>
      <c r="BE1775" s="55" t="str">
        <f t="shared" si="379"/>
        <v/>
      </c>
      <c r="BF1775" s="55" t="str">
        <f t="shared" si="379"/>
        <v/>
      </c>
      <c r="BG1775" s="55" t="str">
        <f t="shared" si="379"/>
        <v/>
      </c>
      <c r="BH1775" s="55" t="str">
        <f t="shared" si="379"/>
        <v/>
      </c>
      <c r="BI1775" s="55" t="str">
        <f t="shared" si="379"/>
        <v/>
      </c>
      <c r="BJ1775" s="55" t="str">
        <f t="shared" si="379"/>
        <v/>
      </c>
      <c r="BK1775" s="55" t="str">
        <f t="shared" si="379"/>
        <v/>
      </c>
      <c r="BL1775" s="55" t="str">
        <f t="shared" si="379"/>
        <v/>
      </c>
      <c r="BM1775" s="55" t="str">
        <f t="shared" si="379"/>
        <v/>
      </c>
      <c r="BN1775" s="55" t="str">
        <f t="shared" si="379"/>
        <v/>
      </c>
      <c r="BO1775" s="55" t="str">
        <f t="shared" si="379"/>
        <v/>
      </c>
      <c r="BP1775" s="55" t="str">
        <f t="shared" si="379"/>
        <v/>
      </c>
      <c r="BQ1775" s="55" t="str">
        <f t="shared" si="379"/>
        <v/>
      </c>
      <c r="BR1775" s="1" t="str">
        <f t="shared" si="368"/>
        <v>Base</v>
      </c>
      <c r="BS1775" s="1" t="str">
        <f t="shared" si="369"/>
        <v/>
      </c>
      <c r="BT1775" s="3">
        <f t="shared" si="370"/>
        <v>1</v>
      </c>
      <c r="BU1775" s="11">
        <f t="shared" si="371"/>
        <v>-0.94</v>
      </c>
      <c r="BV1775" s="11">
        <f t="shared" si="372"/>
        <v>-0.88</v>
      </c>
      <c r="BW1775" s="11">
        <f t="shared" si="373"/>
        <v>0</v>
      </c>
      <c r="BX1775" s="9">
        <f t="shared" si="374"/>
        <v>-0.94</v>
      </c>
      <c r="BY1775" s="9">
        <f t="shared" si="375"/>
        <v>-0.88</v>
      </c>
      <c r="BZ1775" s="9">
        <f t="shared" si="376"/>
        <v>2</v>
      </c>
    </row>
    <row r="1776" spans="1:78" ht="15.5" x14ac:dyDescent="0.35">
      <c r="A1776"/>
      <c r="B1776"/>
      <c r="C1776"/>
      <c r="D1776"/>
      <c r="E1776"/>
      <c r="F1776"/>
      <c r="G1776"/>
      <c r="H1776"/>
      <c r="I1776"/>
      <c r="J1776"/>
      <c r="K1776"/>
      <c r="L1776"/>
      <c r="M1776"/>
      <c r="N1776"/>
      <c r="O1776"/>
      <c r="P1776"/>
      <c r="Q1776"/>
      <c r="R1776"/>
      <c r="S1776"/>
      <c r="T1776"/>
      <c r="U1776"/>
      <c r="V1776"/>
      <c r="W1776"/>
      <c r="X1776"/>
      <c r="Y1776"/>
      <c r="Z1776"/>
      <c r="AA1776"/>
      <c r="AB1776"/>
      <c r="AC1776"/>
      <c r="AD1776"/>
      <c r="AE1776"/>
      <c r="AF1776"/>
      <c r="AG1776"/>
      <c r="AH1776"/>
      <c r="AI1776"/>
      <c r="AJ1776"/>
      <c r="AK1776"/>
      <c r="AL1776"/>
      <c r="AM1776"/>
      <c r="AN1776"/>
      <c r="AO1776"/>
      <c r="AP1776"/>
      <c r="AQ1776"/>
      <c r="AR1776"/>
      <c r="AS1776"/>
      <c r="AT1776" s="12">
        <f>VLOOKUP($BR1776,Tables!$D$14:$I$27,2,FALSE)*W1776</f>
        <v>0</v>
      </c>
      <c r="AU1776" s="12">
        <f>VLOOKUP($BR1776,Tables!$D$14:$I$24,3,FALSE)</f>
        <v>0</v>
      </c>
      <c r="AV1776" s="12">
        <f>VLOOKUP($BR1776,Tables!$D$14:$I$24,4,FALSE)*W1776</f>
        <v>0</v>
      </c>
      <c r="AW1776" s="12">
        <f>VLOOKUP($BR1776,Tables!$D$14:$I$24,5,FALSE)*W1776</f>
        <v>0</v>
      </c>
      <c r="AX1776">
        <f>IF(ISERROR(VLOOKUP(V1776,Tables!$A$2:$B$27,2,FALSE))=TRUE,0,VLOOKUP(V1776,Tables!$A$2:$B$27,2,FALSE))*VLOOKUP(BR1776,Tables!$D$14:$J$24,7,FALSE)</f>
        <v>0</v>
      </c>
      <c r="AY1776">
        <f>IF(ISERROR(VLOOKUP(BS1776,Tables!$A$2:$B$31,2,FALSE))=TRUE,0,VLOOKUP(BS1776,Tables!$A$2:$B$31,2,FALSE))</f>
        <v>0</v>
      </c>
      <c r="AZ1776" s="12">
        <f>VLOOKUP($BR1776,Tables!$D$14:$K$24,8,FALSE)</f>
        <v>0</v>
      </c>
      <c r="BA1776" s="12">
        <f>IF(OR(BR1776="T150",BR1776="HYBT150"),W1776*Tables!$L$23,0)</f>
        <v>0</v>
      </c>
      <c r="BB1776" s="12">
        <f>IF(OR(BR1776="T200",BR1776="HYBT200"),W1776*Tables!$E$24,0)</f>
        <v>0</v>
      </c>
      <c r="BC1776" s="14">
        <f t="shared" si="367"/>
        <v>0</v>
      </c>
      <c r="BD1776" s="55" t="str">
        <f t="shared" si="379"/>
        <v/>
      </c>
      <c r="BE1776" s="55" t="str">
        <f t="shared" si="379"/>
        <v/>
      </c>
      <c r="BF1776" s="55" t="str">
        <f t="shared" si="379"/>
        <v/>
      </c>
      <c r="BG1776" s="55" t="str">
        <f t="shared" si="379"/>
        <v/>
      </c>
      <c r="BH1776" s="55" t="str">
        <f t="shared" si="379"/>
        <v/>
      </c>
      <c r="BI1776" s="55" t="str">
        <f t="shared" si="379"/>
        <v/>
      </c>
      <c r="BJ1776" s="55" t="str">
        <f t="shared" si="379"/>
        <v/>
      </c>
      <c r="BK1776" s="55" t="str">
        <f t="shared" si="379"/>
        <v/>
      </c>
      <c r="BL1776" s="55" t="str">
        <f t="shared" si="379"/>
        <v/>
      </c>
      <c r="BM1776" s="55" t="str">
        <f t="shared" si="379"/>
        <v/>
      </c>
      <c r="BN1776" s="55" t="str">
        <f t="shared" si="379"/>
        <v/>
      </c>
      <c r="BO1776" s="55" t="str">
        <f t="shared" si="379"/>
        <v/>
      </c>
      <c r="BP1776" s="55" t="str">
        <f t="shared" si="379"/>
        <v/>
      </c>
      <c r="BQ1776" s="55" t="str">
        <f t="shared" si="379"/>
        <v/>
      </c>
      <c r="BR1776" s="1" t="str">
        <f t="shared" si="368"/>
        <v>Base</v>
      </c>
      <c r="BS1776" s="1" t="str">
        <f t="shared" si="369"/>
        <v/>
      </c>
      <c r="BT1776" s="3">
        <f t="shared" si="370"/>
        <v>1</v>
      </c>
      <c r="BU1776" s="11">
        <f t="shared" si="371"/>
        <v>-0.94</v>
      </c>
      <c r="BV1776" s="11">
        <f t="shared" si="372"/>
        <v>-0.88</v>
      </c>
      <c r="BW1776" s="11">
        <f t="shared" si="373"/>
        <v>0</v>
      </c>
      <c r="BX1776" s="9">
        <f t="shared" si="374"/>
        <v>-0.94</v>
      </c>
      <c r="BY1776" s="9">
        <f t="shared" si="375"/>
        <v>-0.88</v>
      </c>
      <c r="BZ1776" s="9">
        <f t="shared" si="376"/>
        <v>2</v>
      </c>
    </row>
    <row r="1777" spans="1:78" ht="15.5" x14ac:dyDescent="0.35">
      <c r="A1777"/>
      <c r="B1777"/>
      <c r="C1777"/>
      <c r="D1777"/>
      <c r="E1777"/>
      <c r="F1777"/>
      <c r="G1777"/>
      <c r="H1777"/>
      <c r="I1777"/>
      <c r="J1777"/>
      <c r="K1777"/>
      <c r="L1777"/>
      <c r="M1777"/>
      <c r="N1777"/>
      <c r="O1777"/>
      <c r="P1777"/>
      <c r="Q1777"/>
      <c r="R1777"/>
      <c r="S1777"/>
      <c r="T1777"/>
      <c r="U1777"/>
      <c r="V1777"/>
      <c r="W1777"/>
      <c r="X1777"/>
      <c r="Y1777"/>
      <c r="Z1777"/>
      <c r="AA1777"/>
      <c r="AB1777"/>
      <c r="AC1777"/>
      <c r="AD1777"/>
      <c r="AE1777"/>
      <c r="AF1777"/>
      <c r="AG1777"/>
      <c r="AH1777"/>
      <c r="AI1777"/>
      <c r="AJ1777"/>
      <c r="AK1777"/>
      <c r="AL1777"/>
      <c r="AM1777"/>
      <c r="AN1777"/>
      <c r="AO1777"/>
      <c r="AP1777"/>
      <c r="AQ1777"/>
      <c r="AR1777"/>
      <c r="AS1777"/>
      <c r="AT1777" s="12">
        <f>VLOOKUP($BR1777,Tables!$D$14:$I$27,2,FALSE)*W1777</f>
        <v>0</v>
      </c>
      <c r="AU1777" s="12">
        <f>VLOOKUP($BR1777,Tables!$D$14:$I$24,3,FALSE)</f>
        <v>0</v>
      </c>
      <c r="AV1777" s="12">
        <f>VLOOKUP($BR1777,Tables!$D$14:$I$24,4,FALSE)*W1777</f>
        <v>0</v>
      </c>
      <c r="AW1777" s="12">
        <f>VLOOKUP($BR1777,Tables!$D$14:$I$24,5,FALSE)*W1777</f>
        <v>0</v>
      </c>
      <c r="AX1777">
        <f>IF(ISERROR(VLOOKUP(V1777,Tables!$A$2:$B$27,2,FALSE))=TRUE,0,VLOOKUP(V1777,Tables!$A$2:$B$27,2,FALSE))*VLOOKUP(BR1777,Tables!$D$14:$J$24,7,FALSE)</f>
        <v>0</v>
      </c>
      <c r="AY1777">
        <f>IF(ISERROR(VLOOKUP(BS1777,Tables!$A$2:$B$31,2,FALSE))=TRUE,0,VLOOKUP(BS1777,Tables!$A$2:$B$31,2,FALSE))</f>
        <v>0</v>
      </c>
      <c r="AZ1777" s="12">
        <f>VLOOKUP($BR1777,Tables!$D$14:$K$24,8,FALSE)</f>
        <v>0</v>
      </c>
      <c r="BA1777" s="12">
        <f>IF(OR(BR1777="T150",BR1777="HYBT150"),W1777*Tables!$L$23,0)</f>
        <v>0</v>
      </c>
      <c r="BB1777" s="12">
        <f>IF(OR(BR1777="T200",BR1777="HYBT200"),W1777*Tables!$E$24,0)</f>
        <v>0</v>
      </c>
      <c r="BC1777" s="14">
        <f t="shared" si="367"/>
        <v>0</v>
      </c>
      <c r="BD1777" s="55" t="str">
        <f t="shared" si="379"/>
        <v/>
      </c>
      <c r="BE1777" s="55" t="str">
        <f t="shared" si="379"/>
        <v/>
      </c>
      <c r="BF1777" s="55" t="str">
        <f t="shared" si="379"/>
        <v/>
      </c>
      <c r="BG1777" s="55" t="str">
        <f t="shared" si="379"/>
        <v/>
      </c>
      <c r="BH1777" s="55" t="str">
        <f t="shared" si="379"/>
        <v/>
      </c>
      <c r="BI1777" s="55" t="str">
        <f t="shared" si="379"/>
        <v/>
      </c>
      <c r="BJ1777" s="55" t="str">
        <f t="shared" si="379"/>
        <v/>
      </c>
      <c r="BK1777" s="55" t="str">
        <f t="shared" si="379"/>
        <v/>
      </c>
      <c r="BL1777" s="55" t="str">
        <f t="shared" si="379"/>
        <v/>
      </c>
      <c r="BM1777" s="55" t="str">
        <f t="shared" si="379"/>
        <v/>
      </c>
      <c r="BN1777" s="55" t="str">
        <f t="shared" si="379"/>
        <v/>
      </c>
      <c r="BO1777" s="55" t="str">
        <f t="shared" si="379"/>
        <v/>
      </c>
      <c r="BP1777" s="55" t="str">
        <f t="shared" si="379"/>
        <v/>
      </c>
      <c r="BQ1777" s="55" t="str">
        <f t="shared" si="379"/>
        <v/>
      </c>
      <c r="BR1777" s="1" t="str">
        <f t="shared" si="368"/>
        <v>Base</v>
      </c>
      <c r="BS1777" s="1" t="str">
        <f t="shared" si="369"/>
        <v/>
      </c>
      <c r="BT1777" s="3">
        <f t="shared" si="370"/>
        <v>1</v>
      </c>
      <c r="BU1777" s="11">
        <f t="shared" si="371"/>
        <v>-0.94</v>
      </c>
      <c r="BV1777" s="11">
        <f t="shared" si="372"/>
        <v>-0.88</v>
      </c>
      <c r="BW1777" s="11">
        <f t="shared" si="373"/>
        <v>0</v>
      </c>
      <c r="BX1777" s="9">
        <f t="shared" si="374"/>
        <v>-0.94</v>
      </c>
      <c r="BY1777" s="9">
        <f t="shared" si="375"/>
        <v>-0.88</v>
      </c>
      <c r="BZ1777" s="9">
        <f t="shared" si="376"/>
        <v>2</v>
      </c>
    </row>
    <row r="1778" spans="1:78" ht="15.5" x14ac:dyDescent="0.35">
      <c r="A1778"/>
      <c r="B1778"/>
      <c r="C1778"/>
      <c r="D1778"/>
      <c r="E1778"/>
      <c r="F1778"/>
      <c r="G1778"/>
      <c r="H1778"/>
      <c r="I1778"/>
      <c r="J1778"/>
      <c r="K1778"/>
      <c r="L1778"/>
      <c r="M1778"/>
      <c r="N1778"/>
      <c r="O1778"/>
      <c r="P1778"/>
      <c r="Q1778"/>
      <c r="R1778"/>
      <c r="S1778"/>
      <c r="T1778"/>
      <c r="U1778"/>
      <c r="V1778"/>
      <c r="W1778"/>
      <c r="X1778"/>
      <c r="Y1778"/>
      <c r="Z1778"/>
      <c r="AA1778"/>
      <c r="AB1778"/>
      <c r="AC1778"/>
      <c r="AD1778"/>
      <c r="AE1778"/>
      <c r="AF1778"/>
      <c r="AG1778"/>
      <c r="AH1778"/>
      <c r="AI1778"/>
      <c r="AJ1778"/>
      <c r="AK1778"/>
      <c r="AL1778"/>
      <c r="AM1778"/>
      <c r="AN1778"/>
      <c r="AO1778"/>
      <c r="AP1778"/>
      <c r="AQ1778"/>
      <c r="AR1778"/>
      <c r="AS1778"/>
      <c r="AT1778" s="12">
        <f>VLOOKUP($BR1778,Tables!$D$14:$I$27,2,FALSE)*W1778</f>
        <v>0</v>
      </c>
      <c r="AU1778" s="12">
        <f>VLOOKUP($BR1778,Tables!$D$14:$I$24,3,FALSE)</f>
        <v>0</v>
      </c>
      <c r="AV1778" s="12">
        <f>VLOOKUP($BR1778,Tables!$D$14:$I$24,4,FALSE)*W1778</f>
        <v>0</v>
      </c>
      <c r="AW1778" s="12">
        <f>VLOOKUP($BR1778,Tables!$D$14:$I$24,5,FALSE)*W1778</f>
        <v>0</v>
      </c>
      <c r="AX1778">
        <f>IF(ISERROR(VLOOKUP(V1778,Tables!$A$2:$B$27,2,FALSE))=TRUE,0,VLOOKUP(V1778,Tables!$A$2:$B$27,2,FALSE))*VLOOKUP(BR1778,Tables!$D$14:$J$24,7,FALSE)</f>
        <v>0</v>
      </c>
      <c r="AY1778">
        <f>IF(ISERROR(VLOOKUP(BS1778,Tables!$A$2:$B$31,2,FALSE))=TRUE,0,VLOOKUP(BS1778,Tables!$A$2:$B$31,2,FALSE))</f>
        <v>0</v>
      </c>
      <c r="AZ1778" s="12">
        <f>VLOOKUP($BR1778,Tables!$D$14:$K$24,8,FALSE)</f>
        <v>0</v>
      </c>
      <c r="BA1778" s="12">
        <f>IF(OR(BR1778="T150",BR1778="HYBT150"),W1778*Tables!$L$23,0)</f>
        <v>0</v>
      </c>
      <c r="BB1778" s="12">
        <f>IF(OR(BR1778="T200",BR1778="HYBT200"),W1778*Tables!$E$24,0)</f>
        <v>0</v>
      </c>
      <c r="BC1778" s="14">
        <f t="shared" si="367"/>
        <v>0</v>
      </c>
      <c r="BD1778" s="55" t="str">
        <f t="shared" si="379"/>
        <v/>
      </c>
      <c r="BE1778" s="55" t="str">
        <f t="shared" si="379"/>
        <v/>
      </c>
      <c r="BF1778" s="55" t="str">
        <f t="shared" si="379"/>
        <v/>
      </c>
      <c r="BG1778" s="55" t="str">
        <f t="shared" si="379"/>
        <v/>
      </c>
      <c r="BH1778" s="55" t="str">
        <f t="shared" si="379"/>
        <v/>
      </c>
      <c r="BI1778" s="55" t="str">
        <f t="shared" si="379"/>
        <v/>
      </c>
      <c r="BJ1778" s="55" t="str">
        <f t="shared" si="379"/>
        <v/>
      </c>
      <c r="BK1778" s="55" t="str">
        <f t="shared" si="379"/>
        <v/>
      </c>
      <c r="BL1778" s="55" t="str">
        <f t="shared" si="379"/>
        <v/>
      </c>
      <c r="BM1778" s="55" t="str">
        <f t="shared" si="379"/>
        <v/>
      </c>
      <c r="BN1778" s="55" t="str">
        <f t="shared" si="379"/>
        <v/>
      </c>
      <c r="BO1778" s="55" t="str">
        <f t="shared" si="379"/>
        <v/>
      </c>
      <c r="BP1778" s="55" t="str">
        <f t="shared" si="379"/>
        <v/>
      </c>
      <c r="BQ1778" s="55" t="str">
        <f t="shared" si="379"/>
        <v/>
      </c>
      <c r="BR1778" s="1" t="str">
        <f t="shared" si="368"/>
        <v>Base</v>
      </c>
      <c r="BS1778" s="1" t="str">
        <f t="shared" si="369"/>
        <v/>
      </c>
      <c r="BT1778" s="3">
        <f t="shared" si="370"/>
        <v>1</v>
      </c>
      <c r="BU1778" s="11">
        <f t="shared" si="371"/>
        <v>-0.94</v>
      </c>
      <c r="BV1778" s="11">
        <f t="shared" si="372"/>
        <v>-0.88</v>
      </c>
      <c r="BW1778" s="11">
        <f t="shared" si="373"/>
        <v>0</v>
      </c>
      <c r="BX1778" s="9">
        <f t="shared" si="374"/>
        <v>-0.94</v>
      </c>
      <c r="BY1778" s="9">
        <f t="shared" si="375"/>
        <v>-0.88</v>
      </c>
      <c r="BZ1778" s="9">
        <f t="shared" si="376"/>
        <v>2</v>
      </c>
    </row>
    <row r="1779" spans="1:78" ht="15.5" x14ac:dyDescent="0.35">
      <c r="A1779"/>
      <c r="B1779"/>
      <c r="C1779"/>
      <c r="D1779"/>
      <c r="E1779"/>
      <c r="F1779"/>
      <c r="G1779"/>
      <c r="H1779"/>
      <c r="I1779"/>
      <c r="J1779"/>
      <c r="K1779"/>
      <c r="L1779"/>
      <c r="M1779"/>
      <c r="N1779"/>
      <c r="O1779"/>
      <c r="P1779"/>
      <c r="Q1779"/>
      <c r="R1779"/>
      <c r="S1779"/>
      <c r="T1779"/>
      <c r="U1779"/>
      <c r="V1779"/>
      <c r="W1779"/>
      <c r="X1779"/>
      <c r="Y1779"/>
      <c r="Z1779"/>
      <c r="AA1779"/>
      <c r="AB1779"/>
      <c r="AC1779"/>
      <c r="AD1779"/>
      <c r="AE1779"/>
      <c r="AF1779"/>
      <c r="AG1779"/>
      <c r="AH1779"/>
      <c r="AI1779"/>
      <c r="AJ1779"/>
      <c r="AK1779"/>
      <c r="AL1779"/>
      <c r="AM1779"/>
      <c r="AN1779"/>
      <c r="AO1779"/>
      <c r="AP1779"/>
      <c r="AQ1779"/>
      <c r="AR1779"/>
      <c r="AS1779"/>
      <c r="AT1779" s="12">
        <f>VLOOKUP($BR1779,Tables!$D$14:$I$27,2,FALSE)*W1779</f>
        <v>0</v>
      </c>
      <c r="AU1779" s="12">
        <f>VLOOKUP($BR1779,Tables!$D$14:$I$24,3,FALSE)</f>
        <v>0</v>
      </c>
      <c r="AV1779" s="12">
        <f>VLOOKUP($BR1779,Tables!$D$14:$I$24,4,FALSE)*W1779</f>
        <v>0</v>
      </c>
      <c r="AW1779" s="12">
        <f>VLOOKUP($BR1779,Tables!$D$14:$I$24,5,FALSE)*W1779</f>
        <v>0</v>
      </c>
      <c r="AX1779">
        <f>IF(ISERROR(VLOOKUP(V1779,Tables!$A$2:$B$27,2,FALSE))=TRUE,0,VLOOKUP(V1779,Tables!$A$2:$B$27,2,FALSE))*VLOOKUP(BR1779,Tables!$D$14:$J$24,7,FALSE)</f>
        <v>0</v>
      </c>
      <c r="AY1779">
        <f>IF(ISERROR(VLOOKUP(BS1779,Tables!$A$2:$B$31,2,FALSE))=TRUE,0,VLOOKUP(BS1779,Tables!$A$2:$B$31,2,FALSE))</f>
        <v>0</v>
      </c>
      <c r="AZ1779" s="12">
        <f>VLOOKUP($BR1779,Tables!$D$14:$K$24,8,FALSE)</f>
        <v>0</v>
      </c>
      <c r="BA1779" s="12">
        <f>IF(OR(BR1779="T150",BR1779="HYBT150"),W1779*Tables!$L$23,0)</f>
        <v>0</v>
      </c>
      <c r="BB1779" s="12">
        <f>IF(OR(BR1779="T200",BR1779="HYBT200"),W1779*Tables!$E$24,0)</f>
        <v>0</v>
      </c>
      <c r="BC1779" s="14">
        <f t="shared" si="367"/>
        <v>0</v>
      </c>
      <c r="BD1779" s="55" t="str">
        <f t="shared" si="379"/>
        <v/>
      </c>
      <c r="BE1779" s="55" t="str">
        <f t="shared" si="379"/>
        <v/>
      </c>
      <c r="BF1779" s="55" t="str">
        <f t="shared" si="379"/>
        <v/>
      </c>
      <c r="BG1779" s="55" t="str">
        <f t="shared" si="379"/>
        <v/>
      </c>
      <c r="BH1779" s="55" t="str">
        <f t="shared" si="379"/>
        <v/>
      </c>
      <c r="BI1779" s="55" t="str">
        <f t="shared" si="379"/>
        <v/>
      </c>
      <c r="BJ1779" s="55" t="str">
        <f t="shared" si="379"/>
        <v/>
      </c>
      <c r="BK1779" s="55" t="str">
        <f t="shared" si="379"/>
        <v/>
      </c>
      <c r="BL1779" s="55" t="str">
        <f t="shared" si="379"/>
        <v/>
      </c>
      <c r="BM1779" s="55" t="str">
        <f t="shared" si="379"/>
        <v/>
      </c>
      <c r="BN1779" s="55" t="str">
        <f t="shared" si="379"/>
        <v/>
      </c>
      <c r="BO1779" s="55" t="str">
        <f t="shared" ref="BD1779:BQ1797" si="380">IF(ISERROR(SEARCHB(" "&amp;BO$1&amp;" "," "&amp;$L1779&amp;" "))=TRUE,"",BO$1)</f>
        <v/>
      </c>
      <c r="BP1779" s="55" t="str">
        <f t="shared" si="380"/>
        <v/>
      </c>
      <c r="BQ1779" s="55" t="str">
        <f t="shared" si="380"/>
        <v/>
      </c>
      <c r="BR1779" s="1" t="str">
        <f t="shared" si="368"/>
        <v>Base</v>
      </c>
      <c r="BS1779" s="1" t="str">
        <f t="shared" si="369"/>
        <v/>
      </c>
      <c r="BT1779" s="3">
        <f t="shared" si="370"/>
        <v>1</v>
      </c>
      <c r="BU1779" s="11">
        <f t="shared" si="371"/>
        <v>-0.94</v>
      </c>
      <c r="BV1779" s="11">
        <f t="shared" si="372"/>
        <v>-0.88</v>
      </c>
      <c r="BW1779" s="11">
        <f t="shared" si="373"/>
        <v>0</v>
      </c>
      <c r="BX1779" s="9">
        <f t="shared" si="374"/>
        <v>-0.94</v>
      </c>
      <c r="BY1779" s="9">
        <f t="shared" si="375"/>
        <v>-0.88</v>
      </c>
      <c r="BZ1779" s="9">
        <f t="shared" si="376"/>
        <v>2</v>
      </c>
    </row>
    <row r="1780" spans="1:78" ht="15.5" x14ac:dyDescent="0.35">
      <c r="A1780"/>
      <c r="B1780"/>
      <c r="C1780"/>
      <c r="D1780"/>
      <c r="E1780"/>
      <c r="F1780"/>
      <c r="G1780"/>
      <c r="H1780"/>
      <c r="I1780"/>
      <c r="J1780"/>
      <c r="K1780"/>
      <c r="L1780"/>
      <c r="M1780"/>
      <c r="N1780"/>
      <c r="O1780"/>
      <c r="P1780"/>
      <c r="Q1780"/>
      <c r="R1780"/>
      <c r="S1780"/>
      <c r="T1780"/>
      <c r="U1780"/>
      <c r="V1780"/>
      <c r="W1780"/>
      <c r="X1780"/>
      <c r="Y1780"/>
      <c r="Z1780"/>
      <c r="AA1780"/>
      <c r="AB1780"/>
      <c r="AC1780"/>
      <c r="AD1780"/>
      <c r="AE1780"/>
      <c r="AF1780"/>
      <c r="AG1780"/>
      <c r="AH1780"/>
      <c r="AI1780"/>
      <c r="AJ1780"/>
      <c r="AK1780"/>
      <c r="AL1780"/>
      <c r="AM1780"/>
      <c r="AN1780"/>
      <c r="AO1780"/>
      <c r="AP1780"/>
      <c r="AQ1780"/>
      <c r="AR1780"/>
      <c r="AS1780"/>
      <c r="AT1780" s="12">
        <f>VLOOKUP($BR1780,Tables!$D$14:$I$27,2,FALSE)*W1780</f>
        <v>0</v>
      </c>
      <c r="AU1780" s="12">
        <f>VLOOKUP($BR1780,Tables!$D$14:$I$24,3,FALSE)</f>
        <v>0</v>
      </c>
      <c r="AV1780" s="12">
        <f>VLOOKUP($BR1780,Tables!$D$14:$I$24,4,FALSE)*W1780</f>
        <v>0</v>
      </c>
      <c r="AW1780" s="12">
        <f>VLOOKUP($BR1780,Tables!$D$14:$I$24,5,FALSE)*W1780</f>
        <v>0</v>
      </c>
      <c r="AX1780">
        <f>IF(ISERROR(VLOOKUP(V1780,Tables!$A$2:$B$27,2,FALSE))=TRUE,0,VLOOKUP(V1780,Tables!$A$2:$B$27,2,FALSE))*VLOOKUP(BR1780,Tables!$D$14:$J$24,7,FALSE)</f>
        <v>0</v>
      </c>
      <c r="AY1780">
        <f>IF(ISERROR(VLOOKUP(BS1780,Tables!$A$2:$B$31,2,FALSE))=TRUE,0,VLOOKUP(BS1780,Tables!$A$2:$B$31,2,FALSE))</f>
        <v>0</v>
      </c>
      <c r="AZ1780" s="12">
        <f>VLOOKUP($BR1780,Tables!$D$14:$K$24,8,FALSE)</f>
        <v>0</v>
      </c>
      <c r="BA1780" s="12">
        <f>IF(OR(BR1780="T150",BR1780="HYBT150"),W1780*Tables!$L$23,0)</f>
        <v>0</v>
      </c>
      <c r="BB1780" s="12">
        <f>IF(OR(BR1780="T200",BR1780="HYBT200"),W1780*Tables!$E$24,0)</f>
        <v>0</v>
      </c>
      <c r="BC1780" s="14">
        <f t="shared" si="367"/>
        <v>0</v>
      </c>
      <c r="BD1780" s="55" t="str">
        <f t="shared" si="380"/>
        <v/>
      </c>
      <c r="BE1780" s="55" t="str">
        <f t="shared" si="380"/>
        <v/>
      </c>
      <c r="BF1780" s="55" t="str">
        <f t="shared" si="380"/>
        <v/>
      </c>
      <c r="BG1780" s="55" t="str">
        <f t="shared" si="380"/>
        <v/>
      </c>
      <c r="BH1780" s="55" t="str">
        <f t="shared" si="380"/>
        <v/>
      </c>
      <c r="BI1780" s="55" t="str">
        <f t="shared" si="380"/>
        <v/>
      </c>
      <c r="BJ1780" s="55" t="str">
        <f t="shared" si="380"/>
        <v/>
      </c>
      <c r="BK1780" s="55" t="str">
        <f t="shared" si="380"/>
        <v/>
      </c>
      <c r="BL1780" s="55" t="str">
        <f t="shared" si="380"/>
        <v/>
      </c>
      <c r="BM1780" s="55" t="str">
        <f t="shared" si="380"/>
        <v/>
      </c>
      <c r="BN1780" s="55" t="str">
        <f t="shared" si="380"/>
        <v/>
      </c>
      <c r="BO1780" s="55" t="str">
        <f t="shared" si="380"/>
        <v/>
      </c>
      <c r="BP1780" s="55" t="str">
        <f t="shared" si="380"/>
        <v/>
      </c>
      <c r="BQ1780" s="55" t="str">
        <f t="shared" si="380"/>
        <v/>
      </c>
      <c r="BR1780" s="1" t="str">
        <f t="shared" si="368"/>
        <v>Base</v>
      </c>
      <c r="BS1780" s="1" t="str">
        <f t="shared" si="369"/>
        <v/>
      </c>
      <c r="BT1780" s="3">
        <f t="shared" si="370"/>
        <v>1</v>
      </c>
      <c r="BU1780" s="11">
        <f t="shared" si="371"/>
        <v>-0.94</v>
      </c>
      <c r="BV1780" s="11">
        <f t="shared" si="372"/>
        <v>-0.88</v>
      </c>
      <c r="BW1780" s="11">
        <f t="shared" si="373"/>
        <v>0</v>
      </c>
      <c r="BX1780" s="9">
        <f t="shared" si="374"/>
        <v>-0.94</v>
      </c>
      <c r="BY1780" s="9">
        <f t="shared" si="375"/>
        <v>-0.88</v>
      </c>
      <c r="BZ1780" s="9">
        <f t="shared" si="376"/>
        <v>2</v>
      </c>
    </row>
    <row r="1781" spans="1:78" ht="15.5" x14ac:dyDescent="0.35">
      <c r="A1781"/>
      <c r="B1781"/>
      <c r="C1781"/>
      <c r="D1781"/>
      <c r="E1781"/>
      <c r="F1781"/>
      <c r="G1781"/>
      <c r="H1781"/>
      <c r="I1781"/>
      <c r="J1781"/>
      <c r="K1781"/>
      <c r="L1781"/>
      <c r="M1781"/>
      <c r="N1781"/>
      <c r="O1781"/>
      <c r="P1781"/>
      <c r="Q1781"/>
      <c r="R1781"/>
      <c r="S1781"/>
      <c r="T1781"/>
      <c r="U1781"/>
      <c r="V1781"/>
      <c r="W1781"/>
      <c r="X1781"/>
      <c r="Y1781"/>
      <c r="Z1781"/>
      <c r="AA1781"/>
      <c r="AB1781"/>
      <c r="AC1781"/>
      <c r="AD1781"/>
      <c r="AE1781"/>
      <c r="AF1781"/>
      <c r="AG1781"/>
      <c r="AH1781"/>
      <c r="AI1781"/>
      <c r="AJ1781"/>
      <c r="AK1781"/>
      <c r="AL1781"/>
      <c r="AM1781"/>
      <c r="AN1781"/>
      <c r="AO1781"/>
      <c r="AP1781"/>
      <c r="AQ1781"/>
      <c r="AR1781"/>
      <c r="AS1781"/>
      <c r="AT1781" s="12">
        <f>VLOOKUP($BR1781,Tables!$D$14:$I$27,2,FALSE)*W1781</f>
        <v>0</v>
      </c>
      <c r="AU1781" s="12">
        <f>VLOOKUP($BR1781,Tables!$D$14:$I$24,3,FALSE)</f>
        <v>0</v>
      </c>
      <c r="AV1781" s="12">
        <f>VLOOKUP($BR1781,Tables!$D$14:$I$24,4,FALSE)*W1781</f>
        <v>0</v>
      </c>
      <c r="AW1781" s="12">
        <f>VLOOKUP($BR1781,Tables!$D$14:$I$24,5,FALSE)*W1781</f>
        <v>0</v>
      </c>
      <c r="AX1781">
        <f>IF(ISERROR(VLOOKUP(V1781,Tables!$A$2:$B$27,2,FALSE))=TRUE,0,VLOOKUP(V1781,Tables!$A$2:$B$27,2,FALSE))*VLOOKUP(BR1781,Tables!$D$14:$J$24,7,FALSE)</f>
        <v>0</v>
      </c>
      <c r="AY1781">
        <f>IF(ISERROR(VLOOKUP(BS1781,Tables!$A$2:$B$31,2,FALSE))=TRUE,0,VLOOKUP(BS1781,Tables!$A$2:$B$31,2,FALSE))</f>
        <v>0</v>
      </c>
      <c r="AZ1781" s="12">
        <f>VLOOKUP($BR1781,Tables!$D$14:$K$24,8,FALSE)</f>
        <v>0</v>
      </c>
      <c r="BA1781" s="12">
        <f>IF(OR(BR1781="T150",BR1781="HYBT150"),W1781*Tables!$L$23,0)</f>
        <v>0</v>
      </c>
      <c r="BB1781" s="12">
        <f>IF(OR(BR1781="T200",BR1781="HYBT200"),W1781*Tables!$E$24,0)</f>
        <v>0</v>
      </c>
      <c r="BC1781" s="14">
        <f t="shared" si="367"/>
        <v>0</v>
      </c>
      <c r="BD1781" s="55" t="str">
        <f t="shared" si="380"/>
        <v/>
      </c>
      <c r="BE1781" s="55" t="str">
        <f t="shared" si="380"/>
        <v/>
      </c>
      <c r="BF1781" s="55" t="str">
        <f t="shared" si="380"/>
        <v/>
      </c>
      <c r="BG1781" s="55" t="str">
        <f t="shared" si="380"/>
        <v/>
      </c>
      <c r="BH1781" s="55" t="str">
        <f t="shared" si="380"/>
        <v/>
      </c>
      <c r="BI1781" s="55" t="str">
        <f t="shared" si="380"/>
        <v/>
      </c>
      <c r="BJ1781" s="55" t="str">
        <f t="shared" si="380"/>
        <v/>
      </c>
      <c r="BK1781" s="55" t="str">
        <f t="shared" si="380"/>
        <v/>
      </c>
      <c r="BL1781" s="55" t="str">
        <f t="shared" si="380"/>
        <v/>
      </c>
      <c r="BM1781" s="55" t="str">
        <f t="shared" si="380"/>
        <v/>
      </c>
      <c r="BN1781" s="55" t="str">
        <f t="shared" si="380"/>
        <v/>
      </c>
      <c r="BO1781" s="55" t="str">
        <f t="shared" si="380"/>
        <v/>
      </c>
      <c r="BP1781" s="55" t="str">
        <f t="shared" si="380"/>
        <v/>
      </c>
      <c r="BQ1781" s="55" t="str">
        <f t="shared" si="380"/>
        <v/>
      </c>
      <c r="BR1781" s="1" t="str">
        <f t="shared" si="368"/>
        <v>Base</v>
      </c>
      <c r="BS1781" s="1" t="str">
        <f t="shared" si="369"/>
        <v/>
      </c>
      <c r="BT1781" s="3">
        <f t="shared" si="370"/>
        <v>1</v>
      </c>
      <c r="BU1781" s="11">
        <f t="shared" si="371"/>
        <v>-0.94</v>
      </c>
      <c r="BV1781" s="11">
        <f t="shared" si="372"/>
        <v>-0.88</v>
      </c>
      <c r="BW1781" s="11">
        <f t="shared" si="373"/>
        <v>0</v>
      </c>
      <c r="BX1781" s="9">
        <f t="shared" si="374"/>
        <v>-0.94</v>
      </c>
      <c r="BY1781" s="9">
        <f t="shared" si="375"/>
        <v>-0.88</v>
      </c>
      <c r="BZ1781" s="9">
        <f t="shared" si="376"/>
        <v>2</v>
      </c>
    </row>
    <row r="1782" spans="1:78" ht="15.5" x14ac:dyDescent="0.35">
      <c r="A1782"/>
      <c r="B1782"/>
      <c r="C1782"/>
      <c r="D1782"/>
      <c r="E1782"/>
      <c r="F1782"/>
      <c r="G1782"/>
      <c r="H1782"/>
      <c r="I1782"/>
      <c r="J1782"/>
      <c r="K1782"/>
      <c r="L1782"/>
      <c r="M1782"/>
      <c r="N1782"/>
      <c r="O1782"/>
      <c r="P1782"/>
      <c r="Q1782"/>
      <c r="R1782"/>
      <c r="S1782"/>
      <c r="T1782"/>
      <c r="U1782"/>
      <c r="V1782"/>
      <c r="W1782"/>
      <c r="X1782"/>
      <c r="Y1782"/>
      <c r="Z1782"/>
      <c r="AA1782"/>
      <c r="AB1782"/>
      <c r="AC1782"/>
      <c r="AD1782"/>
      <c r="AE1782"/>
      <c r="AF1782"/>
      <c r="AG1782"/>
      <c r="AH1782"/>
      <c r="AI1782"/>
      <c r="AJ1782"/>
      <c r="AK1782"/>
      <c r="AL1782"/>
      <c r="AM1782"/>
      <c r="AN1782"/>
      <c r="AO1782"/>
      <c r="AP1782"/>
      <c r="AQ1782"/>
      <c r="AR1782"/>
      <c r="AS1782"/>
      <c r="AT1782" s="12">
        <f>VLOOKUP($BR1782,Tables!$D$14:$I$27,2,FALSE)*W1782</f>
        <v>0</v>
      </c>
      <c r="AU1782" s="12">
        <f>VLOOKUP($BR1782,Tables!$D$14:$I$24,3,FALSE)</f>
        <v>0</v>
      </c>
      <c r="AV1782" s="12">
        <f>VLOOKUP($BR1782,Tables!$D$14:$I$24,4,FALSE)*W1782</f>
        <v>0</v>
      </c>
      <c r="AW1782" s="12">
        <f>VLOOKUP($BR1782,Tables!$D$14:$I$24,5,FALSE)*W1782</f>
        <v>0</v>
      </c>
      <c r="AX1782">
        <f>IF(ISERROR(VLOOKUP(V1782,Tables!$A$2:$B$27,2,FALSE))=TRUE,0,VLOOKUP(V1782,Tables!$A$2:$B$27,2,FALSE))*VLOOKUP(BR1782,Tables!$D$14:$J$24,7,FALSE)</f>
        <v>0</v>
      </c>
      <c r="AY1782">
        <f>IF(ISERROR(VLOOKUP(BS1782,Tables!$A$2:$B$31,2,FALSE))=TRUE,0,VLOOKUP(BS1782,Tables!$A$2:$B$31,2,FALSE))</f>
        <v>0</v>
      </c>
      <c r="AZ1782" s="12">
        <f>VLOOKUP($BR1782,Tables!$D$14:$K$24,8,FALSE)</f>
        <v>0</v>
      </c>
      <c r="BA1782" s="12">
        <f>IF(OR(BR1782="T150",BR1782="HYBT150"),W1782*Tables!$L$23,0)</f>
        <v>0</v>
      </c>
      <c r="BB1782" s="12">
        <f>IF(OR(BR1782="T200",BR1782="HYBT200"),W1782*Tables!$E$24,0)</f>
        <v>0</v>
      </c>
      <c r="BC1782" s="14">
        <f t="shared" si="367"/>
        <v>0</v>
      </c>
      <c r="BD1782" s="55" t="str">
        <f t="shared" si="380"/>
        <v/>
      </c>
      <c r="BE1782" s="55" t="str">
        <f t="shared" si="380"/>
        <v/>
      </c>
      <c r="BF1782" s="55" t="str">
        <f t="shared" si="380"/>
        <v/>
      </c>
      <c r="BG1782" s="55" t="str">
        <f t="shared" si="380"/>
        <v/>
      </c>
      <c r="BH1782" s="55" t="str">
        <f t="shared" si="380"/>
        <v/>
      </c>
      <c r="BI1782" s="55" t="str">
        <f t="shared" si="380"/>
        <v/>
      </c>
      <c r="BJ1782" s="55" t="str">
        <f t="shared" si="380"/>
        <v/>
      </c>
      <c r="BK1782" s="55" t="str">
        <f t="shared" si="380"/>
        <v/>
      </c>
      <c r="BL1782" s="55" t="str">
        <f t="shared" si="380"/>
        <v/>
      </c>
      <c r="BM1782" s="55" t="str">
        <f t="shared" si="380"/>
        <v/>
      </c>
      <c r="BN1782" s="55" t="str">
        <f t="shared" si="380"/>
        <v/>
      </c>
      <c r="BO1782" s="55" t="str">
        <f t="shared" si="380"/>
        <v/>
      </c>
      <c r="BP1782" s="55" t="str">
        <f t="shared" si="380"/>
        <v/>
      </c>
      <c r="BQ1782" s="55" t="str">
        <f t="shared" si="380"/>
        <v/>
      </c>
      <c r="BR1782" s="1" t="str">
        <f t="shared" si="368"/>
        <v>Base</v>
      </c>
      <c r="BS1782" s="1" t="str">
        <f t="shared" si="369"/>
        <v/>
      </c>
      <c r="BT1782" s="3">
        <f t="shared" si="370"/>
        <v>1</v>
      </c>
      <c r="BU1782" s="11">
        <f t="shared" si="371"/>
        <v>-0.94</v>
      </c>
      <c r="BV1782" s="11">
        <f t="shared" si="372"/>
        <v>-0.88</v>
      </c>
      <c r="BW1782" s="11">
        <f t="shared" si="373"/>
        <v>0</v>
      </c>
      <c r="BX1782" s="9">
        <f t="shared" si="374"/>
        <v>-0.94</v>
      </c>
      <c r="BY1782" s="9">
        <f t="shared" si="375"/>
        <v>-0.88</v>
      </c>
      <c r="BZ1782" s="9">
        <f t="shared" si="376"/>
        <v>2</v>
      </c>
    </row>
    <row r="1783" spans="1:78" ht="15.5" x14ac:dyDescent="0.35">
      <c r="A1783"/>
      <c r="B1783"/>
      <c r="C1783"/>
      <c r="D1783"/>
      <c r="E1783"/>
      <c r="F1783"/>
      <c r="G1783"/>
      <c r="H1783"/>
      <c r="I1783"/>
      <c r="J1783"/>
      <c r="K1783"/>
      <c r="L1783"/>
      <c r="M1783"/>
      <c r="N1783"/>
      <c r="O1783"/>
      <c r="P1783"/>
      <c r="Q1783"/>
      <c r="R1783"/>
      <c r="S1783"/>
      <c r="T1783"/>
      <c r="U1783"/>
      <c r="V1783"/>
      <c r="W1783"/>
      <c r="X1783"/>
      <c r="Y1783"/>
      <c r="Z1783"/>
      <c r="AA1783"/>
      <c r="AB1783"/>
      <c r="AC1783"/>
      <c r="AD1783"/>
      <c r="AE1783"/>
      <c r="AF1783"/>
      <c r="AG1783"/>
      <c r="AH1783"/>
      <c r="AI1783"/>
      <c r="AJ1783"/>
      <c r="AK1783"/>
      <c r="AL1783"/>
      <c r="AM1783"/>
      <c r="AN1783"/>
      <c r="AO1783"/>
      <c r="AP1783"/>
      <c r="AQ1783"/>
      <c r="AR1783"/>
      <c r="AS1783"/>
      <c r="AT1783" s="12">
        <f>VLOOKUP($BR1783,Tables!$D$14:$I$27,2,FALSE)*W1783</f>
        <v>0</v>
      </c>
      <c r="AU1783" s="12">
        <f>VLOOKUP($BR1783,Tables!$D$14:$I$24,3,FALSE)</f>
        <v>0</v>
      </c>
      <c r="AV1783" s="12">
        <f>VLOOKUP($BR1783,Tables!$D$14:$I$24,4,FALSE)*W1783</f>
        <v>0</v>
      </c>
      <c r="AW1783" s="12">
        <f>VLOOKUP($BR1783,Tables!$D$14:$I$24,5,FALSE)*W1783</f>
        <v>0</v>
      </c>
      <c r="AX1783">
        <f>IF(ISERROR(VLOOKUP(V1783,Tables!$A$2:$B$27,2,FALSE))=TRUE,0,VLOOKUP(V1783,Tables!$A$2:$B$27,2,FALSE))*VLOOKUP(BR1783,Tables!$D$14:$J$24,7,FALSE)</f>
        <v>0</v>
      </c>
      <c r="AY1783">
        <f>IF(ISERROR(VLOOKUP(BS1783,Tables!$A$2:$B$31,2,FALSE))=TRUE,0,VLOOKUP(BS1783,Tables!$A$2:$B$31,2,FALSE))</f>
        <v>0</v>
      </c>
      <c r="AZ1783" s="12">
        <f>VLOOKUP($BR1783,Tables!$D$14:$K$24,8,FALSE)</f>
        <v>0</v>
      </c>
      <c r="BA1783" s="12">
        <f>IF(OR(BR1783="T150",BR1783="HYBT150"),W1783*Tables!$L$23,0)</f>
        <v>0</v>
      </c>
      <c r="BB1783" s="12">
        <f>IF(OR(BR1783="T200",BR1783="HYBT200"),W1783*Tables!$E$24,0)</f>
        <v>0</v>
      </c>
      <c r="BC1783" s="14">
        <f t="shared" si="367"/>
        <v>0</v>
      </c>
      <c r="BD1783" s="55" t="str">
        <f t="shared" si="380"/>
        <v/>
      </c>
      <c r="BE1783" s="55" t="str">
        <f t="shared" si="380"/>
        <v/>
      </c>
      <c r="BF1783" s="55" t="str">
        <f t="shared" si="380"/>
        <v/>
      </c>
      <c r="BG1783" s="55" t="str">
        <f t="shared" si="380"/>
        <v/>
      </c>
      <c r="BH1783" s="55" t="str">
        <f t="shared" si="380"/>
        <v/>
      </c>
      <c r="BI1783" s="55" t="str">
        <f t="shared" si="380"/>
        <v/>
      </c>
      <c r="BJ1783" s="55" t="str">
        <f t="shared" si="380"/>
        <v/>
      </c>
      <c r="BK1783" s="55" t="str">
        <f t="shared" si="380"/>
        <v/>
      </c>
      <c r="BL1783" s="55" t="str">
        <f t="shared" si="380"/>
        <v/>
      </c>
      <c r="BM1783" s="55" t="str">
        <f t="shared" si="380"/>
        <v/>
      </c>
      <c r="BN1783" s="55" t="str">
        <f t="shared" si="380"/>
        <v/>
      </c>
      <c r="BO1783" s="55" t="str">
        <f t="shared" si="380"/>
        <v/>
      </c>
      <c r="BP1783" s="55" t="str">
        <f t="shared" si="380"/>
        <v/>
      </c>
      <c r="BQ1783" s="55" t="str">
        <f t="shared" si="380"/>
        <v/>
      </c>
      <c r="BR1783" s="1" t="str">
        <f t="shared" si="368"/>
        <v>Base</v>
      </c>
      <c r="BS1783" s="1" t="str">
        <f t="shared" si="369"/>
        <v/>
      </c>
      <c r="BT1783" s="3">
        <f t="shared" si="370"/>
        <v>1</v>
      </c>
      <c r="BU1783" s="11">
        <f t="shared" si="371"/>
        <v>-0.94</v>
      </c>
      <c r="BV1783" s="11">
        <f t="shared" si="372"/>
        <v>-0.88</v>
      </c>
      <c r="BW1783" s="11">
        <f t="shared" si="373"/>
        <v>0</v>
      </c>
      <c r="BX1783" s="9">
        <f t="shared" si="374"/>
        <v>-0.94</v>
      </c>
      <c r="BY1783" s="9">
        <f t="shared" si="375"/>
        <v>-0.88</v>
      </c>
      <c r="BZ1783" s="9">
        <f t="shared" si="376"/>
        <v>2</v>
      </c>
    </row>
    <row r="1784" spans="1:78" ht="15.5" x14ac:dyDescent="0.35">
      <c r="A1784"/>
      <c r="B1784"/>
      <c r="C1784"/>
      <c r="D1784"/>
      <c r="E1784"/>
      <c r="F1784"/>
      <c r="G1784"/>
      <c r="H1784"/>
      <c r="I1784"/>
      <c r="J1784"/>
      <c r="K1784"/>
      <c r="L1784"/>
      <c r="M1784"/>
      <c r="N1784"/>
      <c r="O1784"/>
      <c r="P1784"/>
      <c r="Q1784"/>
      <c r="R1784"/>
      <c r="S1784"/>
      <c r="T1784"/>
      <c r="U1784"/>
      <c r="V1784"/>
      <c r="W1784"/>
      <c r="X1784"/>
      <c r="Y1784"/>
      <c r="Z1784"/>
      <c r="AA1784"/>
      <c r="AB1784"/>
      <c r="AC1784"/>
      <c r="AD1784"/>
      <c r="AE1784"/>
      <c r="AF1784"/>
      <c r="AG1784"/>
      <c r="AH1784"/>
      <c r="AI1784"/>
      <c r="AJ1784"/>
      <c r="AK1784"/>
      <c r="AL1784"/>
      <c r="AM1784"/>
      <c r="AN1784"/>
      <c r="AO1784"/>
      <c r="AP1784"/>
      <c r="AQ1784"/>
      <c r="AR1784"/>
      <c r="AS1784"/>
      <c r="AT1784" s="12">
        <f>VLOOKUP($BR1784,Tables!$D$14:$I$27,2,FALSE)*W1784</f>
        <v>0</v>
      </c>
      <c r="AU1784" s="12">
        <f>VLOOKUP($BR1784,Tables!$D$14:$I$24,3,FALSE)</f>
        <v>0</v>
      </c>
      <c r="AV1784" s="12">
        <f>VLOOKUP($BR1784,Tables!$D$14:$I$24,4,FALSE)*W1784</f>
        <v>0</v>
      </c>
      <c r="AW1784" s="12">
        <f>VLOOKUP($BR1784,Tables!$D$14:$I$24,5,FALSE)*W1784</f>
        <v>0</v>
      </c>
      <c r="AX1784">
        <f>IF(ISERROR(VLOOKUP(V1784,Tables!$A$2:$B$27,2,FALSE))=TRUE,0,VLOOKUP(V1784,Tables!$A$2:$B$27,2,FALSE))*VLOOKUP(BR1784,Tables!$D$14:$J$24,7,FALSE)</f>
        <v>0</v>
      </c>
      <c r="AY1784">
        <f>IF(ISERROR(VLOOKUP(BS1784,Tables!$A$2:$B$31,2,FALSE))=TRUE,0,VLOOKUP(BS1784,Tables!$A$2:$B$31,2,FALSE))</f>
        <v>0</v>
      </c>
      <c r="AZ1784" s="12">
        <f>VLOOKUP($BR1784,Tables!$D$14:$K$24,8,FALSE)</f>
        <v>0</v>
      </c>
      <c r="BA1784" s="12">
        <f>IF(OR(BR1784="T150",BR1784="HYBT150"),W1784*Tables!$L$23,0)</f>
        <v>0</v>
      </c>
      <c r="BB1784" s="12">
        <f>IF(OR(BR1784="T200",BR1784="HYBT200"),W1784*Tables!$E$24,0)</f>
        <v>0</v>
      </c>
      <c r="BC1784" s="14">
        <f t="shared" si="367"/>
        <v>0</v>
      </c>
      <c r="BD1784" s="55" t="str">
        <f t="shared" si="380"/>
        <v/>
      </c>
      <c r="BE1784" s="55" t="str">
        <f t="shared" si="380"/>
        <v/>
      </c>
      <c r="BF1784" s="55" t="str">
        <f t="shared" si="380"/>
        <v/>
      </c>
      <c r="BG1784" s="55" t="str">
        <f t="shared" si="380"/>
        <v/>
      </c>
      <c r="BH1784" s="55" t="str">
        <f t="shared" si="380"/>
        <v/>
      </c>
      <c r="BI1784" s="55" t="str">
        <f t="shared" si="380"/>
        <v/>
      </c>
      <c r="BJ1784" s="55" t="str">
        <f t="shared" si="380"/>
        <v/>
      </c>
      <c r="BK1784" s="55" t="str">
        <f t="shared" si="380"/>
        <v/>
      </c>
      <c r="BL1784" s="55" t="str">
        <f t="shared" si="380"/>
        <v/>
      </c>
      <c r="BM1784" s="55" t="str">
        <f t="shared" si="380"/>
        <v/>
      </c>
      <c r="BN1784" s="55" t="str">
        <f t="shared" si="380"/>
        <v/>
      </c>
      <c r="BO1784" s="55" t="str">
        <f t="shared" si="380"/>
        <v/>
      </c>
      <c r="BP1784" s="55" t="str">
        <f t="shared" si="380"/>
        <v/>
      </c>
      <c r="BQ1784" s="55" t="str">
        <f t="shared" si="380"/>
        <v/>
      </c>
      <c r="BR1784" s="1" t="str">
        <f t="shared" si="368"/>
        <v>Base</v>
      </c>
      <c r="BS1784" s="1" t="str">
        <f t="shared" si="369"/>
        <v/>
      </c>
      <c r="BT1784" s="3">
        <f t="shared" si="370"/>
        <v>1</v>
      </c>
      <c r="BU1784" s="11">
        <f t="shared" si="371"/>
        <v>-0.94</v>
      </c>
      <c r="BV1784" s="11">
        <f t="shared" si="372"/>
        <v>-0.88</v>
      </c>
      <c r="BW1784" s="11">
        <f t="shared" si="373"/>
        <v>0</v>
      </c>
      <c r="BX1784" s="9">
        <f t="shared" si="374"/>
        <v>-0.94</v>
      </c>
      <c r="BY1784" s="9">
        <f t="shared" si="375"/>
        <v>-0.88</v>
      </c>
      <c r="BZ1784" s="9">
        <f t="shared" si="376"/>
        <v>2</v>
      </c>
    </row>
    <row r="1785" spans="1:78" ht="15.5" x14ac:dyDescent="0.35">
      <c r="A1785"/>
      <c r="B1785"/>
      <c r="C1785"/>
      <c r="D1785"/>
      <c r="E1785"/>
      <c r="F1785"/>
      <c r="G1785"/>
      <c r="H1785"/>
      <c r="I1785"/>
      <c r="J1785"/>
      <c r="K1785"/>
      <c r="L1785"/>
      <c r="M1785"/>
      <c r="N1785"/>
      <c r="O1785"/>
      <c r="P1785"/>
      <c r="Q1785"/>
      <c r="R1785"/>
      <c r="S1785"/>
      <c r="T1785"/>
      <c r="U1785"/>
      <c r="V1785"/>
      <c r="W1785"/>
      <c r="X1785"/>
      <c r="Y1785"/>
      <c r="Z1785"/>
      <c r="AA1785"/>
      <c r="AB1785"/>
      <c r="AC1785"/>
      <c r="AD1785"/>
      <c r="AE1785"/>
      <c r="AF1785"/>
      <c r="AG1785"/>
      <c r="AH1785"/>
      <c r="AI1785"/>
      <c r="AJ1785"/>
      <c r="AK1785"/>
      <c r="AL1785"/>
      <c r="AM1785"/>
      <c r="AN1785"/>
      <c r="AO1785"/>
      <c r="AP1785"/>
      <c r="AQ1785"/>
      <c r="AR1785"/>
      <c r="AS1785"/>
      <c r="AT1785" s="12">
        <f>VLOOKUP($BR1785,Tables!$D$14:$I$27,2,FALSE)*W1785</f>
        <v>0</v>
      </c>
      <c r="AU1785" s="12">
        <f>VLOOKUP($BR1785,Tables!$D$14:$I$24,3,FALSE)</f>
        <v>0</v>
      </c>
      <c r="AV1785" s="12">
        <f>VLOOKUP($BR1785,Tables!$D$14:$I$24,4,FALSE)*W1785</f>
        <v>0</v>
      </c>
      <c r="AW1785" s="12">
        <f>VLOOKUP($BR1785,Tables!$D$14:$I$24,5,FALSE)*W1785</f>
        <v>0</v>
      </c>
      <c r="AX1785">
        <f>IF(ISERROR(VLOOKUP(V1785,Tables!$A$2:$B$27,2,FALSE))=TRUE,0,VLOOKUP(V1785,Tables!$A$2:$B$27,2,FALSE))*VLOOKUP(BR1785,Tables!$D$14:$J$24,7,FALSE)</f>
        <v>0</v>
      </c>
      <c r="AY1785">
        <f>IF(ISERROR(VLOOKUP(BS1785,Tables!$A$2:$B$31,2,FALSE))=TRUE,0,VLOOKUP(BS1785,Tables!$A$2:$B$31,2,FALSE))</f>
        <v>0</v>
      </c>
      <c r="AZ1785" s="12">
        <f>VLOOKUP($BR1785,Tables!$D$14:$K$24,8,FALSE)</f>
        <v>0</v>
      </c>
      <c r="BA1785" s="12">
        <f>IF(OR(BR1785="T150",BR1785="HYBT150"),W1785*Tables!$L$23,0)</f>
        <v>0</v>
      </c>
      <c r="BB1785" s="12">
        <f>IF(OR(BR1785="T200",BR1785="HYBT200"),W1785*Tables!$E$24,0)</f>
        <v>0</v>
      </c>
      <c r="BC1785" s="14">
        <f t="shared" ref="BC1785:BC1848" si="381">SUM(AT1785:BB1785)</f>
        <v>0</v>
      </c>
      <c r="BD1785" s="55" t="str">
        <f t="shared" si="380"/>
        <v/>
      </c>
      <c r="BE1785" s="55" t="str">
        <f t="shared" si="380"/>
        <v/>
      </c>
      <c r="BF1785" s="55" t="str">
        <f t="shared" si="380"/>
        <v/>
      </c>
      <c r="BG1785" s="55" t="str">
        <f t="shared" si="380"/>
        <v/>
      </c>
      <c r="BH1785" s="55" t="str">
        <f t="shared" si="380"/>
        <v/>
      </c>
      <c r="BI1785" s="55" t="str">
        <f t="shared" si="380"/>
        <v/>
      </c>
      <c r="BJ1785" s="55" t="str">
        <f t="shared" si="380"/>
        <v/>
      </c>
      <c r="BK1785" s="55" t="str">
        <f t="shared" si="380"/>
        <v/>
      </c>
      <c r="BL1785" s="55" t="str">
        <f t="shared" si="380"/>
        <v/>
      </c>
      <c r="BM1785" s="55" t="str">
        <f t="shared" si="380"/>
        <v/>
      </c>
      <c r="BN1785" s="55" t="str">
        <f t="shared" si="380"/>
        <v/>
      </c>
      <c r="BO1785" s="55" t="str">
        <f t="shared" si="380"/>
        <v/>
      </c>
      <c r="BP1785" s="55" t="str">
        <f t="shared" si="380"/>
        <v/>
      </c>
      <c r="BQ1785" s="55" t="str">
        <f t="shared" si="380"/>
        <v/>
      </c>
      <c r="BR1785" s="1" t="str">
        <f t="shared" ref="BR1785:BR1848" si="382">IF(BD1785&amp;BE1785&amp;BF1785&amp;BG1785&amp;BH1785&amp;BI1785&amp;BJ1785&amp;BK1785&amp;BP1785&amp;BQ1785="","Base",BD1785&amp;BE1785&amp;BF1785&amp;BG1785&amp;BH1785&amp;BI1785&amp;BJ1785&amp;BK1785&amp;BP1785&amp;BQ1785)</f>
        <v>Base</v>
      </c>
      <c r="BS1785" s="1" t="str">
        <f t="shared" ref="BS1785:BS1848" si="383">IF(BL1785&amp;BM1785&amp;BN1785&amp;BO1785="","",BL1785&amp;BM1785&amp;BN1785&amp;BO1785)</f>
        <v/>
      </c>
      <c r="BT1785" s="3">
        <f t="shared" ref="BT1785:BT1848" si="384">J1785-I1785+1</f>
        <v>1</v>
      </c>
      <c r="BU1785" s="11">
        <f t="shared" ref="BU1785:BU1848" si="385">BT1785*0.06-1</f>
        <v>-0.94</v>
      </c>
      <c r="BV1785" s="11">
        <f t="shared" ref="BV1785:BV1848" si="386">BT1785*0.12-1</f>
        <v>-0.88</v>
      </c>
      <c r="BW1785" s="11">
        <f t="shared" ref="BW1785:BW1848" si="387">(BT1785-1)*0.84</f>
        <v>0</v>
      </c>
      <c r="BX1785" s="9">
        <f t="shared" ref="BX1785:BX1848" si="388">BU1785+I1785</f>
        <v>-0.94</v>
      </c>
      <c r="BY1785" s="9">
        <f t="shared" ref="BY1785:BY1848" si="389">BV1785+I1785</f>
        <v>-0.88</v>
      </c>
      <c r="BZ1785" s="9">
        <f t="shared" ref="BZ1785:BZ1848" si="390">IF(WEEKDAY(BW1785+I1785)=1,BW1785+I1785+1,IF(WEEKDAY(BW1785+I1785)=7,BW1785+I1785+2,BW1785+I1785))</f>
        <v>2</v>
      </c>
    </row>
    <row r="1786" spans="1:78" ht="15.5" x14ac:dyDescent="0.35">
      <c r="A1786"/>
      <c r="B1786"/>
      <c r="C1786"/>
      <c r="D1786"/>
      <c r="E1786"/>
      <c r="F1786"/>
      <c r="G1786"/>
      <c r="H1786"/>
      <c r="I1786"/>
      <c r="J1786"/>
      <c r="K1786"/>
      <c r="L1786"/>
      <c r="M1786"/>
      <c r="N1786"/>
      <c r="O1786"/>
      <c r="P1786"/>
      <c r="Q1786"/>
      <c r="R1786"/>
      <c r="S1786"/>
      <c r="T1786"/>
      <c r="U1786"/>
      <c r="V1786"/>
      <c r="W1786"/>
      <c r="X1786"/>
      <c r="Y1786"/>
      <c r="Z1786"/>
      <c r="AA1786"/>
      <c r="AB1786"/>
      <c r="AC1786"/>
      <c r="AD1786"/>
      <c r="AE1786"/>
      <c r="AF1786"/>
      <c r="AG1786"/>
      <c r="AH1786"/>
      <c r="AI1786"/>
      <c r="AJ1786"/>
      <c r="AK1786"/>
      <c r="AL1786"/>
      <c r="AM1786"/>
      <c r="AN1786"/>
      <c r="AO1786"/>
      <c r="AP1786"/>
      <c r="AQ1786"/>
      <c r="AR1786"/>
      <c r="AS1786"/>
      <c r="AT1786" s="12">
        <f>VLOOKUP($BR1786,Tables!$D$14:$I$27,2,FALSE)*W1786</f>
        <v>0</v>
      </c>
      <c r="AU1786" s="12">
        <f>VLOOKUP($BR1786,Tables!$D$14:$I$24,3,FALSE)</f>
        <v>0</v>
      </c>
      <c r="AV1786" s="12">
        <f>VLOOKUP($BR1786,Tables!$D$14:$I$24,4,FALSE)*W1786</f>
        <v>0</v>
      </c>
      <c r="AW1786" s="12">
        <f>VLOOKUP($BR1786,Tables!$D$14:$I$24,5,FALSE)*W1786</f>
        <v>0</v>
      </c>
      <c r="AX1786">
        <f>IF(ISERROR(VLOOKUP(V1786,Tables!$A$2:$B$27,2,FALSE))=TRUE,0,VLOOKUP(V1786,Tables!$A$2:$B$27,2,FALSE))*VLOOKUP(BR1786,Tables!$D$14:$J$24,7,FALSE)</f>
        <v>0</v>
      </c>
      <c r="AY1786">
        <f>IF(ISERROR(VLOOKUP(BS1786,Tables!$A$2:$B$31,2,FALSE))=TRUE,0,VLOOKUP(BS1786,Tables!$A$2:$B$31,2,FALSE))</f>
        <v>0</v>
      </c>
      <c r="AZ1786" s="12">
        <f>VLOOKUP($BR1786,Tables!$D$14:$K$24,8,FALSE)</f>
        <v>0</v>
      </c>
      <c r="BA1786" s="12">
        <f>IF(OR(BR1786="T150",BR1786="HYBT150"),W1786*Tables!$L$23,0)</f>
        <v>0</v>
      </c>
      <c r="BB1786" s="12">
        <f>IF(OR(BR1786="T200",BR1786="HYBT200"),W1786*Tables!$E$24,0)</f>
        <v>0</v>
      </c>
      <c r="BC1786" s="14">
        <f t="shared" si="381"/>
        <v>0</v>
      </c>
      <c r="BD1786" s="55" t="str">
        <f t="shared" si="380"/>
        <v/>
      </c>
      <c r="BE1786" s="55" t="str">
        <f t="shared" si="380"/>
        <v/>
      </c>
      <c r="BF1786" s="55" t="str">
        <f t="shared" si="380"/>
        <v/>
      </c>
      <c r="BG1786" s="55" t="str">
        <f t="shared" si="380"/>
        <v/>
      </c>
      <c r="BH1786" s="55" t="str">
        <f t="shared" si="380"/>
        <v/>
      </c>
      <c r="BI1786" s="55" t="str">
        <f t="shared" si="380"/>
        <v/>
      </c>
      <c r="BJ1786" s="55" t="str">
        <f t="shared" si="380"/>
        <v/>
      </c>
      <c r="BK1786" s="55" t="str">
        <f t="shared" si="380"/>
        <v/>
      </c>
      <c r="BL1786" s="55" t="str">
        <f t="shared" si="380"/>
        <v/>
      </c>
      <c r="BM1786" s="55" t="str">
        <f t="shared" si="380"/>
        <v/>
      </c>
      <c r="BN1786" s="55" t="str">
        <f t="shared" si="380"/>
        <v/>
      </c>
      <c r="BO1786" s="55" t="str">
        <f t="shared" si="380"/>
        <v/>
      </c>
      <c r="BP1786" s="55" t="str">
        <f t="shared" si="380"/>
        <v/>
      </c>
      <c r="BQ1786" s="55" t="str">
        <f t="shared" si="380"/>
        <v/>
      </c>
      <c r="BR1786" s="1" t="str">
        <f t="shared" si="382"/>
        <v>Base</v>
      </c>
      <c r="BS1786" s="1" t="str">
        <f t="shared" si="383"/>
        <v/>
      </c>
      <c r="BT1786" s="3">
        <f t="shared" si="384"/>
        <v>1</v>
      </c>
      <c r="BU1786" s="11">
        <f t="shared" si="385"/>
        <v>-0.94</v>
      </c>
      <c r="BV1786" s="11">
        <f t="shared" si="386"/>
        <v>-0.88</v>
      </c>
      <c r="BW1786" s="11">
        <f t="shared" si="387"/>
        <v>0</v>
      </c>
      <c r="BX1786" s="9">
        <f t="shared" si="388"/>
        <v>-0.94</v>
      </c>
      <c r="BY1786" s="9">
        <f t="shared" si="389"/>
        <v>-0.88</v>
      </c>
      <c r="BZ1786" s="9">
        <f t="shared" si="390"/>
        <v>2</v>
      </c>
    </row>
    <row r="1787" spans="1:78" ht="15.5" x14ac:dyDescent="0.35">
      <c r="A1787"/>
      <c r="B1787"/>
      <c r="C1787"/>
      <c r="D1787"/>
      <c r="E1787"/>
      <c r="F1787"/>
      <c r="G1787"/>
      <c r="H1787"/>
      <c r="I1787"/>
      <c r="J1787"/>
      <c r="K1787"/>
      <c r="L1787"/>
      <c r="M1787"/>
      <c r="N1787"/>
      <c r="O1787"/>
      <c r="P1787"/>
      <c r="Q1787"/>
      <c r="R1787"/>
      <c r="S1787"/>
      <c r="T1787"/>
      <c r="U1787"/>
      <c r="V1787"/>
      <c r="W1787"/>
      <c r="X1787"/>
      <c r="Y1787"/>
      <c r="Z1787"/>
      <c r="AA1787"/>
      <c r="AB1787"/>
      <c r="AC1787"/>
      <c r="AD1787"/>
      <c r="AE1787"/>
      <c r="AF1787"/>
      <c r="AG1787"/>
      <c r="AH1787"/>
      <c r="AI1787"/>
      <c r="AJ1787"/>
      <c r="AK1787"/>
      <c r="AL1787"/>
      <c r="AM1787"/>
      <c r="AN1787"/>
      <c r="AO1787"/>
      <c r="AP1787"/>
      <c r="AQ1787"/>
      <c r="AR1787"/>
      <c r="AS1787"/>
      <c r="AT1787" s="12">
        <f>VLOOKUP($BR1787,Tables!$D$14:$I$27,2,FALSE)*W1787</f>
        <v>0</v>
      </c>
      <c r="AU1787" s="12">
        <f>VLOOKUP($BR1787,Tables!$D$14:$I$24,3,FALSE)</f>
        <v>0</v>
      </c>
      <c r="AV1787" s="12">
        <f>VLOOKUP($BR1787,Tables!$D$14:$I$24,4,FALSE)*W1787</f>
        <v>0</v>
      </c>
      <c r="AW1787" s="12">
        <f>VLOOKUP($BR1787,Tables!$D$14:$I$24,5,FALSE)*W1787</f>
        <v>0</v>
      </c>
      <c r="AX1787">
        <f>IF(ISERROR(VLOOKUP(V1787,Tables!$A$2:$B$27,2,FALSE))=TRUE,0,VLOOKUP(V1787,Tables!$A$2:$B$27,2,FALSE))*VLOOKUP(BR1787,Tables!$D$14:$J$24,7,FALSE)</f>
        <v>0</v>
      </c>
      <c r="AY1787">
        <f>IF(ISERROR(VLOOKUP(BS1787,Tables!$A$2:$B$31,2,FALSE))=TRUE,0,VLOOKUP(BS1787,Tables!$A$2:$B$31,2,FALSE))</f>
        <v>0</v>
      </c>
      <c r="AZ1787" s="12">
        <f>VLOOKUP($BR1787,Tables!$D$14:$K$24,8,FALSE)</f>
        <v>0</v>
      </c>
      <c r="BA1787" s="12">
        <f>IF(OR(BR1787="T150",BR1787="HYBT150"),W1787*Tables!$L$23,0)</f>
        <v>0</v>
      </c>
      <c r="BB1787" s="12">
        <f>IF(OR(BR1787="T200",BR1787="HYBT200"),W1787*Tables!$E$24,0)</f>
        <v>0</v>
      </c>
      <c r="BC1787" s="14">
        <f t="shared" si="381"/>
        <v>0</v>
      </c>
      <c r="BD1787" s="55" t="str">
        <f t="shared" si="380"/>
        <v/>
      </c>
      <c r="BE1787" s="55" t="str">
        <f t="shared" si="380"/>
        <v/>
      </c>
      <c r="BF1787" s="55" t="str">
        <f t="shared" si="380"/>
        <v/>
      </c>
      <c r="BG1787" s="55" t="str">
        <f t="shared" si="380"/>
        <v/>
      </c>
      <c r="BH1787" s="55" t="str">
        <f t="shared" si="380"/>
        <v/>
      </c>
      <c r="BI1787" s="55" t="str">
        <f t="shared" si="380"/>
        <v/>
      </c>
      <c r="BJ1787" s="55" t="str">
        <f t="shared" si="380"/>
        <v/>
      </c>
      <c r="BK1787" s="55" t="str">
        <f t="shared" si="380"/>
        <v/>
      </c>
      <c r="BL1787" s="55" t="str">
        <f t="shared" si="380"/>
        <v/>
      </c>
      <c r="BM1787" s="55" t="str">
        <f t="shared" si="380"/>
        <v/>
      </c>
      <c r="BN1787" s="55" t="str">
        <f t="shared" si="380"/>
        <v/>
      </c>
      <c r="BO1787" s="55" t="str">
        <f t="shared" si="380"/>
        <v/>
      </c>
      <c r="BP1787" s="55" t="str">
        <f t="shared" si="380"/>
        <v/>
      </c>
      <c r="BQ1787" s="55" t="str">
        <f t="shared" si="380"/>
        <v/>
      </c>
      <c r="BR1787" s="1" t="str">
        <f t="shared" si="382"/>
        <v>Base</v>
      </c>
      <c r="BS1787" s="1" t="str">
        <f t="shared" si="383"/>
        <v/>
      </c>
      <c r="BT1787" s="3">
        <f t="shared" si="384"/>
        <v>1</v>
      </c>
      <c r="BU1787" s="11">
        <f t="shared" si="385"/>
        <v>-0.94</v>
      </c>
      <c r="BV1787" s="11">
        <f t="shared" si="386"/>
        <v>-0.88</v>
      </c>
      <c r="BW1787" s="11">
        <f t="shared" si="387"/>
        <v>0</v>
      </c>
      <c r="BX1787" s="9">
        <f t="shared" si="388"/>
        <v>-0.94</v>
      </c>
      <c r="BY1787" s="9">
        <f t="shared" si="389"/>
        <v>-0.88</v>
      </c>
      <c r="BZ1787" s="9">
        <f t="shared" si="390"/>
        <v>2</v>
      </c>
    </row>
    <row r="1788" spans="1:78" ht="15.5" x14ac:dyDescent="0.35">
      <c r="A1788"/>
      <c r="B1788"/>
      <c r="C1788"/>
      <c r="D1788"/>
      <c r="E1788"/>
      <c r="F1788"/>
      <c r="G1788"/>
      <c r="H1788"/>
      <c r="I1788"/>
      <c r="J1788"/>
      <c r="K1788"/>
      <c r="L1788"/>
      <c r="M1788"/>
      <c r="N1788"/>
      <c r="O1788"/>
      <c r="P1788"/>
      <c r="Q1788"/>
      <c r="R1788"/>
      <c r="S1788"/>
      <c r="T1788"/>
      <c r="U1788"/>
      <c r="V1788"/>
      <c r="W1788"/>
      <c r="X1788"/>
      <c r="Y1788"/>
      <c r="Z1788"/>
      <c r="AA1788"/>
      <c r="AB1788"/>
      <c r="AC1788"/>
      <c r="AD1788"/>
      <c r="AE1788"/>
      <c r="AF1788"/>
      <c r="AG1788"/>
      <c r="AH1788"/>
      <c r="AI1788"/>
      <c r="AJ1788"/>
      <c r="AK1788"/>
      <c r="AL1788"/>
      <c r="AM1788"/>
      <c r="AN1788"/>
      <c r="AO1788"/>
      <c r="AP1788"/>
      <c r="AQ1788"/>
      <c r="AR1788"/>
      <c r="AS1788"/>
      <c r="AT1788" s="12">
        <f>VLOOKUP($BR1788,Tables!$D$14:$I$27,2,FALSE)*W1788</f>
        <v>0</v>
      </c>
      <c r="AU1788" s="12">
        <f>VLOOKUP($BR1788,Tables!$D$14:$I$24,3,FALSE)</f>
        <v>0</v>
      </c>
      <c r="AV1788" s="12">
        <f>VLOOKUP($BR1788,Tables!$D$14:$I$24,4,FALSE)*W1788</f>
        <v>0</v>
      </c>
      <c r="AW1788" s="12">
        <f>VLOOKUP($BR1788,Tables!$D$14:$I$24,5,FALSE)*W1788</f>
        <v>0</v>
      </c>
      <c r="AX1788">
        <f>IF(ISERROR(VLOOKUP(V1788,Tables!$A$2:$B$27,2,FALSE))=TRUE,0,VLOOKUP(V1788,Tables!$A$2:$B$27,2,FALSE))*VLOOKUP(BR1788,Tables!$D$14:$J$24,7,FALSE)</f>
        <v>0</v>
      </c>
      <c r="AY1788">
        <f>IF(ISERROR(VLOOKUP(BS1788,Tables!$A$2:$B$31,2,FALSE))=TRUE,0,VLOOKUP(BS1788,Tables!$A$2:$B$31,2,FALSE))</f>
        <v>0</v>
      </c>
      <c r="AZ1788" s="12">
        <f>VLOOKUP($BR1788,Tables!$D$14:$K$24,8,FALSE)</f>
        <v>0</v>
      </c>
      <c r="BA1788" s="12">
        <f>IF(OR(BR1788="T150",BR1788="HYBT150"),W1788*Tables!$L$23,0)</f>
        <v>0</v>
      </c>
      <c r="BB1788" s="12">
        <f>IF(OR(BR1788="T200",BR1788="HYBT200"),W1788*Tables!$E$24,0)</f>
        <v>0</v>
      </c>
      <c r="BC1788" s="14">
        <f t="shared" si="381"/>
        <v>0</v>
      </c>
      <c r="BD1788" s="55" t="str">
        <f t="shared" si="380"/>
        <v/>
      </c>
      <c r="BE1788" s="55" t="str">
        <f t="shared" si="380"/>
        <v/>
      </c>
      <c r="BF1788" s="55" t="str">
        <f t="shared" si="380"/>
        <v/>
      </c>
      <c r="BG1788" s="55" t="str">
        <f t="shared" si="380"/>
        <v/>
      </c>
      <c r="BH1788" s="55" t="str">
        <f t="shared" si="380"/>
        <v/>
      </c>
      <c r="BI1788" s="55" t="str">
        <f t="shared" si="380"/>
        <v/>
      </c>
      <c r="BJ1788" s="55" t="str">
        <f t="shared" si="380"/>
        <v/>
      </c>
      <c r="BK1788" s="55" t="str">
        <f t="shared" si="380"/>
        <v/>
      </c>
      <c r="BL1788" s="55" t="str">
        <f t="shared" si="380"/>
        <v/>
      </c>
      <c r="BM1788" s="55" t="str">
        <f t="shared" si="380"/>
        <v/>
      </c>
      <c r="BN1788" s="55" t="str">
        <f t="shared" si="380"/>
        <v/>
      </c>
      <c r="BO1788" s="55" t="str">
        <f t="shared" si="380"/>
        <v/>
      </c>
      <c r="BP1788" s="55" t="str">
        <f t="shared" si="380"/>
        <v/>
      </c>
      <c r="BQ1788" s="55" t="str">
        <f t="shared" si="380"/>
        <v/>
      </c>
      <c r="BR1788" s="1" t="str">
        <f t="shared" si="382"/>
        <v>Base</v>
      </c>
      <c r="BS1788" s="1" t="str">
        <f t="shared" si="383"/>
        <v/>
      </c>
      <c r="BT1788" s="3">
        <f t="shared" si="384"/>
        <v>1</v>
      </c>
      <c r="BU1788" s="11">
        <f t="shared" si="385"/>
        <v>-0.94</v>
      </c>
      <c r="BV1788" s="11">
        <f t="shared" si="386"/>
        <v>-0.88</v>
      </c>
      <c r="BW1788" s="11">
        <f t="shared" si="387"/>
        <v>0</v>
      </c>
      <c r="BX1788" s="9">
        <f t="shared" si="388"/>
        <v>-0.94</v>
      </c>
      <c r="BY1788" s="9">
        <f t="shared" si="389"/>
        <v>-0.88</v>
      </c>
      <c r="BZ1788" s="9">
        <f t="shared" si="390"/>
        <v>2</v>
      </c>
    </row>
    <row r="1789" spans="1:78" ht="15.5" x14ac:dyDescent="0.35">
      <c r="A1789"/>
      <c r="B1789"/>
      <c r="C1789"/>
      <c r="D1789"/>
      <c r="E1789"/>
      <c r="F1789"/>
      <c r="G1789"/>
      <c r="H1789"/>
      <c r="I1789"/>
      <c r="J1789"/>
      <c r="K1789"/>
      <c r="L1789"/>
      <c r="M1789"/>
      <c r="N1789"/>
      <c r="O1789"/>
      <c r="P1789"/>
      <c r="Q1789"/>
      <c r="R1789"/>
      <c r="S1789"/>
      <c r="T1789"/>
      <c r="U1789"/>
      <c r="V1789"/>
      <c r="W1789"/>
      <c r="X1789"/>
      <c r="Y1789"/>
      <c r="Z1789"/>
      <c r="AA1789"/>
      <c r="AB1789"/>
      <c r="AC1789"/>
      <c r="AD1789"/>
      <c r="AE1789"/>
      <c r="AF1789"/>
      <c r="AG1789"/>
      <c r="AH1789"/>
      <c r="AI1789"/>
      <c r="AJ1789"/>
      <c r="AK1789"/>
      <c r="AL1789"/>
      <c r="AM1789"/>
      <c r="AN1789"/>
      <c r="AO1789"/>
      <c r="AP1789"/>
      <c r="AQ1789"/>
      <c r="AR1789"/>
      <c r="AS1789"/>
      <c r="AT1789" s="12">
        <f>VLOOKUP($BR1789,Tables!$D$14:$I$27,2,FALSE)*W1789</f>
        <v>0</v>
      </c>
      <c r="AU1789" s="12">
        <f>VLOOKUP($BR1789,Tables!$D$14:$I$24,3,FALSE)</f>
        <v>0</v>
      </c>
      <c r="AV1789" s="12">
        <f>VLOOKUP($BR1789,Tables!$D$14:$I$24,4,FALSE)*W1789</f>
        <v>0</v>
      </c>
      <c r="AW1789" s="12">
        <f>VLOOKUP($BR1789,Tables!$D$14:$I$24,5,FALSE)*W1789</f>
        <v>0</v>
      </c>
      <c r="AX1789">
        <f>IF(ISERROR(VLOOKUP(V1789,Tables!$A$2:$B$27,2,FALSE))=TRUE,0,VLOOKUP(V1789,Tables!$A$2:$B$27,2,FALSE))*VLOOKUP(BR1789,Tables!$D$14:$J$24,7,FALSE)</f>
        <v>0</v>
      </c>
      <c r="AY1789">
        <f>IF(ISERROR(VLOOKUP(BS1789,Tables!$A$2:$B$31,2,FALSE))=TRUE,0,VLOOKUP(BS1789,Tables!$A$2:$B$31,2,FALSE))</f>
        <v>0</v>
      </c>
      <c r="AZ1789" s="12">
        <f>VLOOKUP($BR1789,Tables!$D$14:$K$24,8,FALSE)</f>
        <v>0</v>
      </c>
      <c r="BA1789" s="12">
        <f>IF(OR(BR1789="T150",BR1789="HYBT150"),W1789*Tables!$L$23,0)</f>
        <v>0</v>
      </c>
      <c r="BB1789" s="12">
        <f>IF(OR(BR1789="T200",BR1789="HYBT200"),W1789*Tables!$E$24,0)</f>
        <v>0</v>
      </c>
      <c r="BC1789" s="14">
        <f t="shared" si="381"/>
        <v>0</v>
      </c>
      <c r="BD1789" s="55" t="str">
        <f t="shared" si="380"/>
        <v/>
      </c>
      <c r="BE1789" s="55" t="str">
        <f t="shared" si="380"/>
        <v/>
      </c>
      <c r="BF1789" s="55" t="str">
        <f t="shared" si="380"/>
        <v/>
      </c>
      <c r="BG1789" s="55" t="str">
        <f t="shared" si="380"/>
        <v/>
      </c>
      <c r="BH1789" s="55" t="str">
        <f t="shared" si="380"/>
        <v/>
      </c>
      <c r="BI1789" s="55" t="str">
        <f t="shared" si="380"/>
        <v/>
      </c>
      <c r="BJ1789" s="55" t="str">
        <f t="shared" si="380"/>
        <v/>
      </c>
      <c r="BK1789" s="55" t="str">
        <f t="shared" si="380"/>
        <v/>
      </c>
      <c r="BL1789" s="55" t="str">
        <f t="shared" si="380"/>
        <v/>
      </c>
      <c r="BM1789" s="55" t="str">
        <f t="shared" si="380"/>
        <v/>
      </c>
      <c r="BN1789" s="55" t="str">
        <f t="shared" si="380"/>
        <v/>
      </c>
      <c r="BO1789" s="55" t="str">
        <f t="shared" si="380"/>
        <v/>
      </c>
      <c r="BP1789" s="55" t="str">
        <f t="shared" si="380"/>
        <v/>
      </c>
      <c r="BQ1789" s="55" t="str">
        <f t="shared" si="380"/>
        <v/>
      </c>
      <c r="BR1789" s="1" t="str">
        <f t="shared" si="382"/>
        <v>Base</v>
      </c>
      <c r="BS1789" s="1" t="str">
        <f t="shared" si="383"/>
        <v/>
      </c>
      <c r="BT1789" s="3">
        <f t="shared" si="384"/>
        <v>1</v>
      </c>
      <c r="BU1789" s="11">
        <f t="shared" si="385"/>
        <v>-0.94</v>
      </c>
      <c r="BV1789" s="11">
        <f t="shared" si="386"/>
        <v>-0.88</v>
      </c>
      <c r="BW1789" s="11">
        <f t="shared" si="387"/>
        <v>0</v>
      </c>
      <c r="BX1789" s="9">
        <f t="shared" si="388"/>
        <v>-0.94</v>
      </c>
      <c r="BY1789" s="9">
        <f t="shared" si="389"/>
        <v>-0.88</v>
      </c>
      <c r="BZ1789" s="9">
        <f t="shared" si="390"/>
        <v>2</v>
      </c>
    </row>
    <row r="1790" spans="1:78" ht="15.5" x14ac:dyDescent="0.35">
      <c r="A1790"/>
      <c r="B1790"/>
      <c r="C1790"/>
      <c r="D1790"/>
      <c r="E1790"/>
      <c r="F1790"/>
      <c r="G1790"/>
      <c r="H1790"/>
      <c r="I1790"/>
      <c r="J1790"/>
      <c r="K1790"/>
      <c r="L1790"/>
      <c r="M1790"/>
      <c r="N1790"/>
      <c r="O1790"/>
      <c r="P1790"/>
      <c r="Q1790"/>
      <c r="R1790"/>
      <c r="S1790"/>
      <c r="T1790"/>
      <c r="U1790"/>
      <c r="V1790"/>
      <c r="W1790"/>
      <c r="X1790"/>
      <c r="Y1790"/>
      <c r="Z1790"/>
      <c r="AA1790"/>
      <c r="AB1790"/>
      <c r="AC1790"/>
      <c r="AD1790"/>
      <c r="AE1790"/>
      <c r="AF1790"/>
      <c r="AG1790"/>
      <c r="AH1790"/>
      <c r="AI1790"/>
      <c r="AJ1790"/>
      <c r="AK1790"/>
      <c r="AL1790"/>
      <c r="AM1790"/>
      <c r="AN1790"/>
      <c r="AO1790"/>
      <c r="AP1790"/>
      <c r="AQ1790"/>
      <c r="AR1790"/>
      <c r="AS1790"/>
      <c r="AT1790" s="12">
        <f>VLOOKUP($BR1790,Tables!$D$14:$I$27,2,FALSE)*W1790</f>
        <v>0</v>
      </c>
      <c r="AU1790" s="12">
        <f>VLOOKUP($BR1790,Tables!$D$14:$I$24,3,FALSE)</f>
        <v>0</v>
      </c>
      <c r="AV1790" s="12">
        <f>VLOOKUP($BR1790,Tables!$D$14:$I$24,4,FALSE)*W1790</f>
        <v>0</v>
      </c>
      <c r="AW1790" s="12">
        <f>VLOOKUP($BR1790,Tables!$D$14:$I$24,5,FALSE)*W1790</f>
        <v>0</v>
      </c>
      <c r="AX1790">
        <f>IF(ISERROR(VLOOKUP(V1790,Tables!$A$2:$B$27,2,FALSE))=TRUE,0,VLOOKUP(V1790,Tables!$A$2:$B$27,2,FALSE))*VLOOKUP(BR1790,Tables!$D$14:$J$24,7,FALSE)</f>
        <v>0</v>
      </c>
      <c r="AY1790">
        <f>IF(ISERROR(VLOOKUP(BS1790,Tables!$A$2:$B$31,2,FALSE))=TRUE,0,VLOOKUP(BS1790,Tables!$A$2:$B$31,2,FALSE))</f>
        <v>0</v>
      </c>
      <c r="AZ1790" s="12">
        <f>VLOOKUP($BR1790,Tables!$D$14:$K$24,8,FALSE)</f>
        <v>0</v>
      </c>
      <c r="BA1790" s="12">
        <f>IF(OR(BR1790="T150",BR1790="HYBT150"),W1790*Tables!$L$23,0)</f>
        <v>0</v>
      </c>
      <c r="BB1790" s="12">
        <f>IF(OR(BR1790="T200",BR1790="HYBT200"),W1790*Tables!$E$24,0)</f>
        <v>0</v>
      </c>
      <c r="BC1790" s="14">
        <f t="shared" si="381"/>
        <v>0</v>
      </c>
      <c r="BD1790" s="55" t="str">
        <f t="shared" si="380"/>
        <v/>
      </c>
      <c r="BE1790" s="55" t="str">
        <f t="shared" si="380"/>
        <v/>
      </c>
      <c r="BF1790" s="55" t="str">
        <f t="shared" si="380"/>
        <v/>
      </c>
      <c r="BG1790" s="55" t="str">
        <f t="shared" si="380"/>
        <v/>
      </c>
      <c r="BH1790" s="55" t="str">
        <f t="shared" si="380"/>
        <v/>
      </c>
      <c r="BI1790" s="55" t="str">
        <f t="shared" si="380"/>
        <v/>
      </c>
      <c r="BJ1790" s="55" t="str">
        <f t="shared" si="380"/>
        <v/>
      </c>
      <c r="BK1790" s="55" t="str">
        <f t="shared" si="380"/>
        <v/>
      </c>
      <c r="BL1790" s="55" t="str">
        <f t="shared" si="380"/>
        <v/>
      </c>
      <c r="BM1790" s="55" t="str">
        <f t="shared" si="380"/>
        <v/>
      </c>
      <c r="BN1790" s="55" t="str">
        <f t="shared" si="380"/>
        <v/>
      </c>
      <c r="BO1790" s="55" t="str">
        <f t="shared" si="380"/>
        <v/>
      </c>
      <c r="BP1790" s="55" t="str">
        <f t="shared" si="380"/>
        <v/>
      </c>
      <c r="BQ1790" s="55" t="str">
        <f t="shared" si="380"/>
        <v/>
      </c>
      <c r="BR1790" s="1" t="str">
        <f t="shared" si="382"/>
        <v>Base</v>
      </c>
      <c r="BS1790" s="1" t="str">
        <f t="shared" si="383"/>
        <v/>
      </c>
      <c r="BT1790" s="3">
        <f t="shared" si="384"/>
        <v>1</v>
      </c>
      <c r="BU1790" s="11">
        <f t="shared" si="385"/>
        <v>-0.94</v>
      </c>
      <c r="BV1790" s="11">
        <f t="shared" si="386"/>
        <v>-0.88</v>
      </c>
      <c r="BW1790" s="11">
        <f t="shared" si="387"/>
        <v>0</v>
      </c>
      <c r="BX1790" s="9">
        <f t="shared" si="388"/>
        <v>-0.94</v>
      </c>
      <c r="BY1790" s="9">
        <f t="shared" si="389"/>
        <v>-0.88</v>
      </c>
      <c r="BZ1790" s="9">
        <f t="shared" si="390"/>
        <v>2</v>
      </c>
    </row>
    <row r="1791" spans="1:78" ht="15.5" x14ac:dyDescent="0.35">
      <c r="A1791"/>
      <c r="B1791"/>
      <c r="C1791"/>
      <c r="D1791"/>
      <c r="E1791"/>
      <c r="F1791"/>
      <c r="G1791"/>
      <c r="H1791"/>
      <c r="I1791"/>
      <c r="J1791"/>
      <c r="K1791"/>
      <c r="L1791"/>
      <c r="M1791"/>
      <c r="N1791"/>
      <c r="O1791"/>
      <c r="P1791"/>
      <c r="Q1791"/>
      <c r="R1791"/>
      <c r="S1791"/>
      <c r="T1791"/>
      <c r="U1791"/>
      <c r="V1791"/>
      <c r="W1791"/>
      <c r="X1791"/>
      <c r="Y1791"/>
      <c r="Z1791"/>
      <c r="AA1791"/>
      <c r="AB1791"/>
      <c r="AC1791"/>
      <c r="AD1791"/>
      <c r="AE1791"/>
      <c r="AF1791"/>
      <c r="AG1791"/>
      <c r="AH1791"/>
      <c r="AI1791"/>
      <c r="AJ1791"/>
      <c r="AK1791"/>
      <c r="AL1791"/>
      <c r="AM1791"/>
      <c r="AN1791"/>
      <c r="AO1791"/>
      <c r="AP1791"/>
      <c r="AQ1791"/>
      <c r="AR1791"/>
      <c r="AS1791"/>
      <c r="AT1791" s="12">
        <f>VLOOKUP($BR1791,Tables!$D$14:$I$27,2,FALSE)*W1791</f>
        <v>0</v>
      </c>
      <c r="AU1791" s="12">
        <f>VLOOKUP($BR1791,Tables!$D$14:$I$24,3,FALSE)</f>
        <v>0</v>
      </c>
      <c r="AV1791" s="12">
        <f>VLOOKUP($BR1791,Tables!$D$14:$I$24,4,FALSE)*W1791</f>
        <v>0</v>
      </c>
      <c r="AW1791" s="12">
        <f>VLOOKUP($BR1791,Tables!$D$14:$I$24,5,FALSE)*W1791</f>
        <v>0</v>
      </c>
      <c r="AX1791">
        <f>IF(ISERROR(VLOOKUP(V1791,Tables!$A$2:$B$27,2,FALSE))=TRUE,0,VLOOKUP(V1791,Tables!$A$2:$B$27,2,FALSE))*VLOOKUP(BR1791,Tables!$D$14:$J$24,7,FALSE)</f>
        <v>0</v>
      </c>
      <c r="AY1791">
        <f>IF(ISERROR(VLOOKUP(BS1791,Tables!$A$2:$B$31,2,FALSE))=TRUE,0,VLOOKUP(BS1791,Tables!$A$2:$B$31,2,FALSE))</f>
        <v>0</v>
      </c>
      <c r="AZ1791" s="12">
        <f>VLOOKUP($BR1791,Tables!$D$14:$K$24,8,FALSE)</f>
        <v>0</v>
      </c>
      <c r="BA1791" s="12">
        <f>IF(OR(BR1791="T150",BR1791="HYBT150"),W1791*Tables!$L$23,0)</f>
        <v>0</v>
      </c>
      <c r="BB1791" s="12">
        <f>IF(OR(BR1791="T200",BR1791="HYBT200"),W1791*Tables!$E$24,0)</f>
        <v>0</v>
      </c>
      <c r="BC1791" s="14">
        <f t="shared" si="381"/>
        <v>0</v>
      </c>
      <c r="BD1791" s="55" t="str">
        <f t="shared" si="380"/>
        <v/>
      </c>
      <c r="BE1791" s="55" t="str">
        <f t="shared" si="380"/>
        <v/>
      </c>
      <c r="BF1791" s="55" t="str">
        <f t="shared" si="380"/>
        <v/>
      </c>
      <c r="BG1791" s="55" t="str">
        <f t="shared" si="380"/>
        <v/>
      </c>
      <c r="BH1791" s="55" t="str">
        <f t="shared" si="380"/>
        <v/>
      </c>
      <c r="BI1791" s="55" t="str">
        <f t="shared" si="380"/>
        <v/>
      </c>
      <c r="BJ1791" s="55" t="str">
        <f t="shared" si="380"/>
        <v/>
      </c>
      <c r="BK1791" s="55" t="str">
        <f t="shared" si="380"/>
        <v/>
      </c>
      <c r="BL1791" s="55" t="str">
        <f t="shared" si="380"/>
        <v/>
      </c>
      <c r="BM1791" s="55" t="str">
        <f t="shared" si="380"/>
        <v/>
      </c>
      <c r="BN1791" s="55" t="str">
        <f t="shared" si="380"/>
        <v/>
      </c>
      <c r="BO1791" s="55" t="str">
        <f t="shared" si="380"/>
        <v/>
      </c>
      <c r="BP1791" s="55" t="str">
        <f t="shared" si="380"/>
        <v/>
      </c>
      <c r="BQ1791" s="55" t="str">
        <f t="shared" si="380"/>
        <v/>
      </c>
      <c r="BR1791" s="1" t="str">
        <f t="shared" si="382"/>
        <v>Base</v>
      </c>
      <c r="BS1791" s="1" t="str">
        <f t="shared" si="383"/>
        <v/>
      </c>
      <c r="BT1791" s="3">
        <f t="shared" si="384"/>
        <v>1</v>
      </c>
      <c r="BU1791" s="11">
        <f t="shared" si="385"/>
        <v>-0.94</v>
      </c>
      <c r="BV1791" s="11">
        <f t="shared" si="386"/>
        <v>-0.88</v>
      </c>
      <c r="BW1791" s="11">
        <f t="shared" si="387"/>
        <v>0</v>
      </c>
      <c r="BX1791" s="9">
        <f t="shared" si="388"/>
        <v>-0.94</v>
      </c>
      <c r="BY1791" s="9">
        <f t="shared" si="389"/>
        <v>-0.88</v>
      </c>
      <c r="BZ1791" s="9">
        <f t="shared" si="390"/>
        <v>2</v>
      </c>
    </row>
    <row r="1792" spans="1:78" ht="15.5" x14ac:dyDescent="0.35">
      <c r="A1792"/>
      <c r="B1792"/>
      <c r="C1792"/>
      <c r="D1792"/>
      <c r="E1792"/>
      <c r="F1792"/>
      <c r="G1792"/>
      <c r="H1792"/>
      <c r="I1792"/>
      <c r="J1792"/>
      <c r="K1792"/>
      <c r="L1792"/>
      <c r="M1792"/>
      <c r="N1792"/>
      <c r="O1792"/>
      <c r="P1792"/>
      <c r="Q1792"/>
      <c r="R1792"/>
      <c r="S1792"/>
      <c r="T1792"/>
      <c r="U1792"/>
      <c r="V1792"/>
      <c r="W1792"/>
      <c r="X1792"/>
      <c r="Y1792"/>
      <c r="Z1792"/>
      <c r="AA1792"/>
      <c r="AB1792"/>
      <c r="AC1792"/>
      <c r="AD1792"/>
      <c r="AE1792"/>
      <c r="AF1792"/>
      <c r="AG1792"/>
      <c r="AH1792"/>
      <c r="AI1792"/>
      <c r="AJ1792"/>
      <c r="AK1792"/>
      <c r="AL1792"/>
      <c r="AM1792"/>
      <c r="AN1792"/>
      <c r="AO1792"/>
      <c r="AP1792"/>
      <c r="AQ1792"/>
      <c r="AR1792"/>
      <c r="AS1792"/>
      <c r="AT1792" s="12">
        <f>VLOOKUP($BR1792,Tables!$D$14:$I$27,2,FALSE)*W1792</f>
        <v>0</v>
      </c>
      <c r="AU1792" s="12">
        <f>VLOOKUP($BR1792,Tables!$D$14:$I$24,3,FALSE)</f>
        <v>0</v>
      </c>
      <c r="AV1792" s="12">
        <f>VLOOKUP($BR1792,Tables!$D$14:$I$24,4,FALSE)*W1792</f>
        <v>0</v>
      </c>
      <c r="AW1792" s="12">
        <f>VLOOKUP($BR1792,Tables!$D$14:$I$24,5,FALSE)*W1792</f>
        <v>0</v>
      </c>
      <c r="AX1792">
        <f>IF(ISERROR(VLOOKUP(V1792,Tables!$A$2:$B$27,2,FALSE))=TRUE,0,VLOOKUP(V1792,Tables!$A$2:$B$27,2,FALSE))*VLOOKUP(BR1792,Tables!$D$14:$J$24,7,FALSE)</f>
        <v>0</v>
      </c>
      <c r="AY1792">
        <f>IF(ISERROR(VLOOKUP(BS1792,Tables!$A$2:$B$31,2,FALSE))=TRUE,0,VLOOKUP(BS1792,Tables!$A$2:$B$31,2,FALSE))</f>
        <v>0</v>
      </c>
      <c r="AZ1792" s="12">
        <f>VLOOKUP($BR1792,Tables!$D$14:$K$24,8,FALSE)</f>
        <v>0</v>
      </c>
      <c r="BA1792" s="12">
        <f>IF(OR(BR1792="T150",BR1792="HYBT150"),W1792*Tables!$L$23,0)</f>
        <v>0</v>
      </c>
      <c r="BB1792" s="12">
        <f>IF(OR(BR1792="T200",BR1792="HYBT200"),W1792*Tables!$E$24,0)</f>
        <v>0</v>
      </c>
      <c r="BC1792" s="14">
        <f t="shared" si="381"/>
        <v>0</v>
      </c>
      <c r="BD1792" s="55" t="str">
        <f t="shared" si="380"/>
        <v/>
      </c>
      <c r="BE1792" s="55" t="str">
        <f t="shared" si="380"/>
        <v/>
      </c>
      <c r="BF1792" s="55" t="str">
        <f t="shared" si="380"/>
        <v/>
      </c>
      <c r="BG1792" s="55" t="str">
        <f t="shared" si="380"/>
        <v/>
      </c>
      <c r="BH1792" s="55" t="str">
        <f t="shared" si="380"/>
        <v/>
      </c>
      <c r="BI1792" s="55" t="str">
        <f t="shared" si="380"/>
        <v/>
      </c>
      <c r="BJ1792" s="55" t="str">
        <f t="shared" si="380"/>
        <v/>
      </c>
      <c r="BK1792" s="55" t="str">
        <f t="shared" si="380"/>
        <v/>
      </c>
      <c r="BL1792" s="55" t="str">
        <f t="shared" si="380"/>
        <v/>
      </c>
      <c r="BM1792" s="55" t="str">
        <f t="shared" si="380"/>
        <v/>
      </c>
      <c r="BN1792" s="55" t="str">
        <f t="shared" si="380"/>
        <v/>
      </c>
      <c r="BO1792" s="55" t="str">
        <f t="shared" si="380"/>
        <v/>
      </c>
      <c r="BP1792" s="55" t="str">
        <f t="shared" si="380"/>
        <v/>
      </c>
      <c r="BQ1792" s="55" t="str">
        <f t="shared" si="380"/>
        <v/>
      </c>
      <c r="BR1792" s="1" t="str">
        <f t="shared" si="382"/>
        <v>Base</v>
      </c>
      <c r="BS1792" s="1" t="str">
        <f t="shared" si="383"/>
        <v/>
      </c>
      <c r="BT1792" s="3">
        <f t="shared" si="384"/>
        <v>1</v>
      </c>
      <c r="BU1792" s="11">
        <f t="shared" si="385"/>
        <v>-0.94</v>
      </c>
      <c r="BV1792" s="11">
        <f t="shared" si="386"/>
        <v>-0.88</v>
      </c>
      <c r="BW1792" s="11">
        <f t="shared" si="387"/>
        <v>0</v>
      </c>
      <c r="BX1792" s="9">
        <f t="shared" si="388"/>
        <v>-0.94</v>
      </c>
      <c r="BY1792" s="9">
        <f t="shared" si="389"/>
        <v>-0.88</v>
      </c>
      <c r="BZ1792" s="9">
        <f t="shared" si="390"/>
        <v>2</v>
      </c>
    </row>
    <row r="1793" spans="1:78" ht="15.5" x14ac:dyDescent="0.35">
      <c r="A1793"/>
      <c r="B1793"/>
      <c r="C1793"/>
      <c r="D1793"/>
      <c r="E1793"/>
      <c r="F1793"/>
      <c r="G1793"/>
      <c r="H1793"/>
      <c r="I1793"/>
      <c r="J1793"/>
      <c r="K1793"/>
      <c r="L1793"/>
      <c r="M1793"/>
      <c r="N1793"/>
      <c r="O1793"/>
      <c r="P1793"/>
      <c r="Q1793"/>
      <c r="R1793"/>
      <c r="S1793"/>
      <c r="T1793"/>
      <c r="U1793"/>
      <c r="V1793"/>
      <c r="W1793"/>
      <c r="X1793"/>
      <c r="Y1793"/>
      <c r="Z1793"/>
      <c r="AA1793"/>
      <c r="AB1793"/>
      <c r="AC1793"/>
      <c r="AD1793"/>
      <c r="AE1793"/>
      <c r="AF1793"/>
      <c r="AG1793"/>
      <c r="AH1793"/>
      <c r="AI1793"/>
      <c r="AJ1793"/>
      <c r="AK1793"/>
      <c r="AL1793"/>
      <c r="AM1793"/>
      <c r="AN1793"/>
      <c r="AO1793"/>
      <c r="AP1793"/>
      <c r="AQ1793"/>
      <c r="AR1793"/>
      <c r="AS1793"/>
      <c r="AT1793" s="12">
        <f>VLOOKUP($BR1793,Tables!$D$14:$I$27,2,FALSE)*W1793</f>
        <v>0</v>
      </c>
      <c r="AU1793" s="12">
        <f>VLOOKUP($BR1793,Tables!$D$14:$I$24,3,FALSE)</f>
        <v>0</v>
      </c>
      <c r="AV1793" s="12">
        <f>VLOOKUP($BR1793,Tables!$D$14:$I$24,4,FALSE)*W1793</f>
        <v>0</v>
      </c>
      <c r="AW1793" s="12">
        <f>VLOOKUP($BR1793,Tables!$D$14:$I$24,5,FALSE)*W1793</f>
        <v>0</v>
      </c>
      <c r="AX1793">
        <f>IF(ISERROR(VLOOKUP(V1793,Tables!$A$2:$B$27,2,FALSE))=TRUE,0,VLOOKUP(V1793,Tables!$A$2:$B$27,2,FALSE))*VLOOKUP(BR1793,Tables!$D$14:$J$24,7,FALSE)</f>
        <v>0</v>
      </c>
      <c r="AY1793">
        <f>IF(ISERROR(VLOOKUP(BS1793,Tables!$A$2:$B$31,2,FALSE))=TRUE,0,VLOOKUP(BS1793,Tables!$A$2:$B$31,2,FALSE))</f>
        <v>0</v>
      </c>
      <c r="AZ1793" s="12">
        <f>VLOOKUP($BR1793,Tables!$D$14:$K$24,8,FALSE)</f>
        <v>0</v>
      </c>
      <c r="BA1793" s="12">
        <f>IF(OR(BR1793="T150",BR1793="HYBT150"),W1793*Tables!$L$23,0)</f>
        <v>0</v>
      </c>
      <c r="BB1793" s="12">
        <f>IF(OR(BR1793="T200",BR1793="HYBT200"),W1793*Tables!$E$24,0)</f>
        <v>0</v>
      </c>
      <c r="BC1793" s="14">
        <f t="shared" si="381"/>
        <v>0</v>
      </c>
      <c r="BD1793" s="55" t="str">
        <f t="shared" si="380"/>
        <v/>
      </c>
      <c r="BE1793" s="55" t="str">
        <f t="shared" si="380"/>
        <v/>
      </c>
      <c r="BF1793" s="55" t="str">
        <f t="shared" si="380"/>
        <v/>
      </c>
      <c r="BG1793" s="55" t="str">
        <f t="shared" si="380"/>
        <v/>
      </c>
      <c r="BH1793" s="55" t="str">
        <f t="shared" si="380"/>
        <v/>
      </c>
      <c r="BI1793" s="55" t="str">
        <f t="shared" si="380"/>
        <v/>
      </c>
      <c r="BJ1793" s="55" t="str">
        <f t="shared" si="380"/>
        <v/>
      </c>
      <c r="BK1793" s="55" t="str">
        <f t="shared" si="380"/>
        <v/>
      </c>
      <c r="BL1793" s="55" t="str">
        <f t="shared" si="380"/>
        <v/>
      </c>
      <c r="BM1793" s="55" t="str">
        <f t="shared" si="380"/>
        <v/>
      </c>
      <c r="BN1793" s="55" t="str">
        <f t="shared" si="380"/>
        <v/>
      </c>
      <c r="BO1793" s="55" t="str">
        <f t="shared" si="380"/>
        <v/>
      </c>
      <c r="BP1793" s="55" t="str">
        <f t="shared" si="380"/>
        <v/>
      </c>
      <c r="BQ1793" s="55" t="str">
        <f t="shared" si="380"/>
        <v/>
      </c>
      <c r="BR1793" s="1" t="str">
        <f t="shared" si="382"/>
        <v>Base</v>
      </c>
      <c r="BS1793" s="1" t="str">
        <f t="shared" si="383"/>
        <v/>
      </c>
      <c r="BT1793" s="3">
        <f t="shared" si="384"/>
        <v>1</v>
      </c>
      <c r="BU1793" s="11">
        <f t="shared" si="385"/>
        <v>-0.94</v>
      </c>
      <c r="BV1793" s="11">
        <f t="shared" si="386"/>
        <v>-0.88</v>
      </c>
      <c r="BW1793" s="11">
        <f t="shared" si="387"/>
        <v>0</v>
      </c>
      <c r="BX1793" s="9">
        <f t="shared" si="388"/>
        <v>-0.94</v>
      </c>
      <c r="BY1793" s="9">
        <f t="shared" si="389"/>
        <v>-0.88</v>
      </c>
      <c r="BZ1793" s="9">
        <f t="shared" si="390"/>
        <v>2</v>
      </c>
    </row>
    <row r="1794" spans="1:78" ht="15.5" x14ac:dyDescent="0.35">
      <c r="A1794"/>
      <c r="B1794"/>
      <c r="C1794"/>
      <c r="D1794"/>
      <c r="E1794"/>
      <c r="F1794"/>
      <c r="G1794"/>
      <c r="H1794"/>
      <c r="I1794"/>
      <c r="J1794"/>
      <c r="K1794"/>
      <c r="L1794"/>
      <c r="M1794"/>
      <c r="N1794"/>
      <c r="O1794"/>
      <c r="P1794"/>
      <c r="Q1794"/>
      <c r="R1794"/>
      <c r="S1794"/>
      <c r="T1794"/>
      <c r="U1794"/>
      <c r="V1794"/>
      <c r="W1794"/>
      <c r="X1794"/>
      <c r="Y1794"/>
      <c r="Z1794"/>
      <c r="AA1794"/>
      <c r="AB1794"/>
      <c r="AC1794"/>
      <c r="AD1794"/>
      <c r="AE1794"/>
      <c r="AF1794"/>
      <c r="AG1794"/>
      <c r="AH1794"/>
      <c r="AI1794"/>
      <c r="AJ1794"/>
      <c r="AK1794"/>
      <c r="AL1794"/>
      <c r="AM1794"/>
      <c r="AN1794"/>
      <c r="AO1794"/>
      <c r="AP1794"/>
      <c r="AQ1794"/>
      <c r="AR1794"/>
      <c r="AS1794"/>
      <c r="AT1794" s="12">
        <f>VLOOKUP($BR1794,Tables!$D$14:$I$27,2,FALSE)*W1794</f>
        <v>0</v>
      </c>
      <c r="AU1794" s="12">
        <f>VLOOKUP($BR1794,Tables!$D$14:$I$24,3,FALSE)</f>
        <v>0</v>
      </c>
      <c r="AV1794" s="12">
        <f>VLOOKUP($BR1794,Tables!$D$14:$I$24,4,FALSE)*W1794</f>
        <v>0</v>
      </c>
      <c r="AW1794" s="12">
        <f>VLOOKUP($BR1794,Tables!$D$14:$I$24,5,FALSE)*W1794</f>
        <v>0</v>
      </c>
      <c r="AX1794">
        <f>IF(ISERROR(VLOOKUP(V1794,Tables!$A$2:$B$27,2,FALSE))=TRUE,0,VLOOKUP(V1794,Tables!$A$2:$B$27,2,FALSE))*VLOOKUP(BR1794,Tables!$D$14:$J$24,7,FALSE)</f>
        <v>0</v>
      </c>
      <c r="AY1794">
        <f>IF(ISERROR(VLOOKUP(BS1794,Tables!$A$2:$B$31,2,FALSE))=TRUE,0,VLOOKUP(BS1794,Tables!$A$2:$B$31,2,FALSE))</f>
        <v>0</v>
      </c>
      <c r="AZ1794" s="12">
        <f>VLOOKUP($BR1794,Tables!$D$14:$K$24,8,FALSE)</f>
        <v>0</v>
      </c>
      <c r="BA1794" s="12">
        <f>IF(OR(BR1794="T150",BR1794="HYBT150"),W1794*Tables!$L$23,0)</f>
        <v>0</v>
      </c>
      <c r="BB1794" s="12">
        <f>IF(OR(BR1794="T200",BR1794="HYBT200"),W1794*Tables!$E$24,0)</f>
        <v>0</v>
      </c>
      <c r="BC1794" s="14">
        <f t="shared" si="381"/>
        <v>0</v>
      </c>
      <c r="BD1794" s="55" t="str">
        <f t="shared" si="380"/>
        <v/>
      </c>
      <c r="BE1794" s="55" t="str">
        <f t="shared" si="380"/>
        <v/>
      </c>
      <c r="BF1794" s="55" t="str">
        <f t="shared" si="380"/>
        <v/>
      </c>
      <c r="BG1794" s="55" t="str">
        <f t="shared" si="380"/>
        <v/>
      </c>
      <c r="BH1794" s="55" t="str">
        <f t="shared" si="380"/>
        <v/>
      </c>
      <c r="BI1794" s="55" t="str">
        <f t="shared" si="380"/>
        <v/>
      </c>
      <c r="BJ1794" s="55" t="str">
        <f t="shared" si="380"/>
        <v/>
      </c>
      <c r="BK1794" s="55" t="str">
        <f t="shared" si="380"/>
        <v/>
      </c>
      <c r="BL1794" s="55" t="str">
        <f t="shared" si="380"/>
        <v/>
      </c>
      <c r="BM1794" s="55" t="str">
        <f t="shared" si="380"/>
        <v/>
      </c>
      <c r="BN1794" s="55" t="str">
        <f t="shared" si="380"/>
        <v/>
      </c>
      <c r="BO1794" s="55" t="str">
        <f t="shared" si="380"/>
        <v/>
      </c>
      <c r="BP1794" s="55" t="str">
        <f t="shared" si="380"/>
        <v/>
      </c>
      <c r="BQ1794" s="55" t="str">
        <f t="shared" si="380"/>
        <v/>
      </c>
      <c r="BR1794" s="1" t="str">
        <f t="shared" si="382"/>
        <v>Base</v>
      </c>
      <c r="BS1794" s="1" t="str">
        <f t="shared" si="383"/>
        <v/>
      </c>
      <c r="BT1794" s="3">
        <f t="shared" si="384"/>
        <v>1</v>
      </c>
      <c r="BU1794" s="11">
        <f t="shared" si="385"/>
        <v>-0.94</v>
      </c>
      <c r="BV1794" s="11">
        <f t="shared" si="386"/>
        <v>-0.88</v>
      </c>
      <c r="BW1794" s="11">
        <f t="shared" si="387"/>
        <v>0</v>
      </c>
      <c r="BX1794" s="9">
        <f t="shared" si="388"/>
        <v>-0.94</v>
      </c>
      <c r="BY1794" s="9">
        <f t="shared" si="389"/>
        <v>-0.88</v>
      </c>
      <c r="BZ1794" s="9">
        <f t="shared" si="390"/>
        <v>2</v>
      </c>
    </row>
    <row r="1795" spans="1:78" ht="15.5" x14ac:dyDescent="0.35">
      <c r="A1795"/>
      <c r="B1795"/>
      <c r="C1795"/>
      <c r="D1795"/>
      <c r="E1795"/>
      <c r="F1795"/>
      <c r="G1795"/>
      <c r="H1795"/>
      <c r="I1795"/>
      <c r="J1795"/>
      <c r="K1795"/>
      <c r="L1795"/>
      <c r="M1795"/>
      <c r="N1795"/>
      <c r="O1795"/>
      <c r="P1795"/>
      <c r="Q1795"/>
      <c r="R1795"/>
      <c r="S1795"/>
      <c r="T1795"/>
      <c r="U1795"/>
      <c r="V1795"/>
      <c r="W1795"/>
      <c r="X1795"/>
      <c r="Y1795"/>
      <c r="Z1795"/>
      <c r="AA1795"/>
      <c r="AB1795"/>
      <c r="AC1795"/>
      <c r="AD1795"/>
      <c r="AE1795"/>
      <c r="AF1795"/>
      <c r="AG1795"/>
      <c r="AH1795"/>
      <c r="AI1795"/>
      <c r="AJ1795"/>
      <c r="AK1795"/>
      <c r="AL1795"/>
      <c r="AM1795"/>
      <c r="AN1795"/>
      <c r="AO1795"/>
      <c r="AP1795"/>
      <c r="AQ1795"/>
      <c r="AR1795"/>
      <c r="AS1795"/>
      <c r="AT1795" s="12">
        <f>VLOOKUP($BR1795,Tables!$D$14:$I$27,2,FALSE)*W1795</f>
        <v>0</v>
      </c>
      <c r="AU1795" s="12">
        <f>VLOOKUP($BR1795,Tables!$D$14:$I$24,3,FALSE)</f>
        <v>0</v>
      </c>
      <c r="AV1795" s="12">
        <f>VLOOKUP($BR1795,Tables!$D$14:$I$24,4,FALSE)*W1795</f>
        <v>0</v>
      </c>
      <c r="AW1795" s="12">
        <f>VLOOKUP($BR1795,Tables!$D$14:$I$24,5,FALSE)*W1795</f>
        <v>0</v>
      </c>
      <c r="AX1795">
        <f>IF(ISERROR(VLOOKUP(V1795,Tables!$A$2:$B$27,2,FALSE))=TRUE,0,VLOOKUP(V1795,Tables!$A$2:$B$27,2,FALSE))*VLOOKUP(BR1795,Tables!$D$14:$J$24,7,FALSE)</f>
        <v>0</v>
      </c>
      <c r="AY1795">
        <f>IF(ISERROR(VLOOKUP(BS1795,Tables!$A$2:$B$31,2,FALSE))=TRUE,0,VLOOKUP(BS1795,Tables!$A$2:$B$31,2,FALSE))</f>
        <v>0</v>
      </c>
      <c r="AZ1795" s="12">
        <f>VLOOKUP($BR1795,Tables!$D$14:$K$24,8,FALSE)</f>
        <v>0</v>
      </c>
      <c r="BA1795" s="12">
        <f>IF(OR(BR1795="T150",BR1795="HYBT150"),W1795*Tables!$L$23,0)</f>
        <v>0</v>
      </c>
      <c r="BB1795" s="12">
        <f>IF(OR(BR1795="T200",BR1795="HYBT200"),W1795*Tables!$E$24,0)</f>
        <v>0</v>
      </c>
      <c r="BC1795" s="14">
        <f t="shared" si="381"/>
        <v>0</v>
      </c>
      <c r="BD1795" s="55" t="str">
        <f t="shared" si="380"/>
        <v/>
      </c>
      <c r="BE1795" s="55" t="str">
        <f t="shared" si="380"/>
        <v/>
      </c>
      <c r="BF1795" s="55" t="str">
        <f t="shared" si="380"/>
        <v/>
      </c>
      <c r="BG1795" s="55" t="str">
        <f t="shared" si="380"/>
        <v/>
      </c>
      <c r="BH1795" s="55" t="str">
        <f t="shared" si="380"/>
        <v/>
      </c>
      <c r="BI1795" s="55" t="str">
        <f t="shared" si="380"/>
        <v/>
      </c>
      <c r="BJ1795" s="55" t="str">
        <f t="shared" si="380"/>
        <v/>
      </c>
      <c r="BK1795" s="55" t="str">
        <f t="shared" si="380"/>
        <v/>
      </c>
      <c r="BL1795" s="55" t="str">
        <f t="shared" si="380"/>
        <v/>
      </c>
      <c r="BM1795" s="55" t="str">
        <f t="shared" si="380"/>
        <v/>
      </c>
      <c r="BN1795" s="55" t="str">
        <f t="shared" si="380"/>
        <v/>
      </c>
      <c r="BO1795" s="55" t="str">
        <f t="shared" si="380"/>
        <v/>
      </c>
      <c r="BP1795" s="55" t="str">
        <f t="shared" si="380"/>
        <v/>
      </c>
      <c r="BQ1795" s="55" t="str">
        <f t="shared" si="380"/>
        <v/>
      </c>
      <c r="BR1795" s="1" t="str">
        <f t="shared" si="382"/>
        <v>Base</v>
      </c>
      <c r="BS1795" s="1" t="str">
        <f t="shared" si="383"/>
        <v/>
      </c>
      <c r="BT1795" s="3">
        <f t="shared" si="384"/>
        <v>1</v>
      </c>
      <c r="BU1795" s="11">
        <f t="shared" si="385"/>
        <v>-0.94</v>
      </c>
      <c r="BV1795" s="11">
        <f t="shared" si="386"/>
        <v>-0.88</v>
      </c>
      <c r="BW1795" s="11">
        <f t="shared" si="387"/>
        <v>0</v>
      </c>
      <c r="BX1795" s="9">
        <f t="shared" si="388"/>
        <v>-0.94</v>
      </c>
      <c r="BY1795" s="9">
        <f t="shared" si="389"/>
        <v>-0.88</v>
      </c>
      <c r="BZ1795" s="9">
        <f t="shared" si="390"/>
        <v>2</v>
      </c>
    </row>
    <row r="1796" spans="1:78" ht="15.5" x14ac:dyDescent="0.35">
      <c r="A1796"/>
      <c r="B1796"/>
      <c r="C1796"/>
      <c r="D1796"/>
      <c r="E1796"/>
      <c r="F1796"/>
      <c r="G1796"/>
      <c r="H1796"/>
      <c r="I1796"/>
      <c r="J1796"/>
      <c r="K1796"/>
      <c r="L1796"/>
      <c r="M1796"/>
      <c r="N1796"/>
      <c r="O1796"/>
      <c r="P1796"/>
      <c r="Q1796"/>
      <c r="R1796"/>
      <c r="S1796"/>
      <c r="T1796"/>
      <c r="U1796"/>
      <c r="V1796"/>
      <c r="W1796"/>
      <c r="X1796"/>
      <c r="Y1796"/>
      <c r="Z1796"/>
      <c r="AA1796"/>
      <c r="AB1796"/>
      <c r="AC1796"/>
      <c r="AD1796"/>
      <c r="AE1796"/>
      <c r="AF1796"/>
      <c r="AG1796"/>
      <c r="AH1796"/>
      <c r="AI1796"/>
      <c r="AJ1796"/>
      <c r="AK1796"/>
      <c r="AL1796"/>
      <c r="AM1796"/>
      <c r="AN1796"/>
      <c r="AO1796"/>
      <c r="AP1796"/>
      <c r="AQ1796"/>
      <c r="AR1796"/>
      <c r="AS1796"/>
      <c r="AT1796" s="12">
        <f>VLOOKUP($BR1796,Tables!$D$14:$I$27,2,FALSE)*W1796</f>
        <v>0</v>
      </c>
      <c r="AU1796" s="12">
        <f>VLOOKUP($BR1796,Tables!$D$14:$I$24,3,FALSE)</f>
        <v>0</v>
      </c>
      <c r="AV1796" s="12">
        <f>VLOOKUP($BR1796,Tables!$D$14:$I$24,4,FALSE)*W1796</f>
        <v>0</v>
      </c>
      <c r="AW1796" s="12">
        <f>VLOOKUP($BR1796,Tables!$D$14:$I$24,5,FALSE)*W1796</f>
        <v>0</v>
      </c>
      <c r="AX1796">
        <f>IF(ISERROR(VLOOKUP(V1796,Tables!$A$2:$B$27,2,FALSE))=TRUE,0,VLOOKUP(V1796,Tables!$A$2:$B$27,2,FALSE))*VLOOKUP(BR1796,Tables!$D$14:$J$24,7,FALSE)</f>
        <v>0</v>
      </c>
      <c r="AY1796">
        <f>IF(ISERROR(VLOOKUP(BS1796,Tables!$A$2:$B$31,2,FALSE))=TRUE,0,VLOOKUP(BS1796,Tables!$A$2:$B$31,2,FALSE))</f>
        <v>0</v>
      </c>
      <c r="AZ1796" s="12">
        <f>VLOOKUP($BR1796,Tables!$D$14:$K$24,8,FALSE)</f>
        <v>0</v>
      </c>
      <c r="BA1796" s="12">
        <f>IF(OR(BR1796="T150",BR1796="HYBT150"),W1796*Tables!$L$23,0)</f>
        <v>0</v>
      </c>
      <c r="BB1796" s="12">
        <f>IF(OR(BR1796="T200",BR1796="HYBT200"),W1796*Tables!$E$24,0)</f>
        <v>0</v>
      </c>
      <c r="BC1796" s="14">
        <f t="shared" si="381"/>
        <v>0</v>
      </c>
      <c r="BD1796" s="55" t="str">
        <f t="shared" si="380"/>
        <v/>
      </c>
      <c r="BE1796" s="55" t="str">
        <f t="shared" si="380"/>
        <v/>
      </c>
      <c r="BF1796" s="55" t="str">
        <f t="shared" si="380"/>
        <v/>
      </c>
      <c r="BG1796" s="55" t="str">
        <f t="shared" si="380"/>
        <v/>
      </c>
      <c r="BH1796" s="55" t="str">
        <f t="shared" si="380"/>
        <v/>
      </c>
      <c r="BI1796" s="55" t="str">
        <f t="shared" si="380"/>
        <v/>
      </c>
      <c r="BJ1796" s="55" t="str">
        <f t="shared" si="380"/>
        <v/>
      </c>
      <c r="BK1796" s="55" t="str">
        <f t="shared" si="380"/>
        <v/>
      </c>
      <c r="BL1796" s="55" t="str">
        <f t="shared" si="380"/>
        <v/>
      </c>
      <c r="BM1796" s="55" t="str">
        <f t="shared" si="380"/>
        <v/>
      </c>
      <c r="BN1796" s="55" t="str">
        <f t="shared" si="380"/>
        <v/>
      </c>
      <c r="BO1796" s="55" t="str">
        <f t="shared" si="380"/>
        <v/>
      </c>
      <c r="BP1796" s="55" t="str">
        <f t="shared" si="380"/>
        <v/>
      </c>
      <c r="BQ1796" s="55" t="str">
        <f t="shared" si="380"/>
        <v/>
      </c>
      <c r="BR1796" s="1" t="str">
        <f t="shared" si="382"/>
        <v>Base</v>
      </c>
      <c r="BS1796" s="1" t="str">
        <f t="shared" si="383"/>
        <v/>
      </c>
      <c r="BT1796" s="3">
        <f t="shared" si="384"/>
        <v>1</v>
      </c>
      <c r="BU1796" s="11">
        <f t="shared" si="385"/>
        <v>-0.94</v>
      </c>
      <c r="BV1796" s="11">
        <f t="shared" si="386"/>
        <v>-0.88</v>
      </c>
      <c r="BW1796" s="11">
        <f t="shared" si="387"/>
        <v>0</v>
      </c>
      <c r="BX1796" s="9">
        <f t="shared" si="388"/>
        <v>-0.94</v>
      </c>
      <c r="BY1796" s="9">
        <f t="shared" si="389"/>
        <v>-0.88</v>
      </c>
      <c r="BZ1796" s="9">
        <f t="shared" si="390"/>
        <v>2</v>
      </c>
    </row>
    <row r="1797" spans="1:78" ht="15.5" x14ac:dyDescent="0.35">
      <c r="A1797"/>
      <c r="B1797"/>
      <c r="C1797"/>
      <c r="D1797"/>
      <c r="E1797"/>
      <c r="F1797"/>
      <c r="G1797"/>
      <c r="H1797"/>
      <c r="I1797"/>
      <c r="J1797"/>
      <c r="K1797"/>
      <c r="L1797"/>
      <c r="M1797"/>
      <c r="N1797"/>
      <c r="O1797"/>
      <c r="P1797"/>
      <c r="Q1797"/>
      <c r="R1797"/>
      <c r="S1797"/>
      <c r="T1797"/>
      <c r="U1797"/>
      <c r="V1797"/>
      <c r="W1797"/>
      <c r="X1797"/>
      <c r="Y1797"/>
      <c r="Z1797"/>
      <c r="AA1797"/>
      <c r="AB1797"/>
      <c r="AC1797"/>
      <c r="AD1797"/>
      <c r="AE1797"/>
      <c r="AF1797"/>
      <c r="AG1797"/>
      <c r="AH1797"/>
      <c r="AI1797"/>
      <c r="AJ1797"/>
      <c r="AK1797"/>
      <c r="AL1797"/>
      <c r="AM1797"/>
      <c r="AN1797"/>
      <c r="AO1797"/>
      <c r="AP1797"/>
      <c r="AQ1797"/>
      <c r="AR1797"/>
      <c r="AS1797"/>
      <c r="AT1797" s="12">
        <f>VLOOKUP($BR1797,Tables!$D$14:$I$27,2,FALSE)*W1797</f>
        <v>0</v>
      </c>
      <c r="AU1797" s="12">
        <f>VLOOKUP($BR1797,Tables!$D$14:$I$24,3,FALSE)</f>
        <v>0</v>
      </c>
      <c r="AV1797" s="12">
        <f>VLOOKUP($BR1797,Tables!$D$14:$I$24,4,FALSE)*W1797</f>
        <v>0</v>
      </c>
      <c r="AW1797" s="12">
        <f>VLOOKUP($BR1797,Tables!$D$14:$I$24,5,FALSE)*W1797</f>
        <v>0</v>
      </c>
      <c r="AX1797">
        <f>IF(ISERROR(VLOOKUP(V1797,Tables!$A$2:$B$27,2,FALSE))=TRUE,0,VLOOKUP(V1797,Tables!$A$2:$B$27,2,FALSE))*VLOOKUP(BR1797,Tables!$D$14:$J$24,7,FALSE)</f>
        <v>0</v>
      </c>
      <c r="AY1797">
        <f>IF(ISERROR(VLOOKUP(BS1797,Tables!$A$2:$B$31,2,FALSE))=TRUE,0,VLOOKUP(BS1797,Tables!$A$2:$B$31,2,FALSE))</f>
        <v>0</v>
      </c>
      <c r="AZ1797" s="12">
        <f>VLOOKUP($BR1797,Tables!$D$14:$K$24,8,FALSE)</f>
        <v>0</v>
      </c>
      <c r="BA1797" s="12">
        <f>IF(OR(BR1797="T150",BR1797="HYBT150"),W1797*Tables!$L$23,0)</f>
        <v>0</v>
      </c>
      <c r="BB1797" s="12">
        <f>IF(OR(BR1797="T200",BR1797="HYBT200"),W1797*Tables!$E$24,0)</f>
        <v>0</v>
      </c>
      <c r="BC1797" s="14">
        <f t="shared" si="381"/>
        <v>0</v>
      </c>
      <c r="BD1797" s="55" t="str">
        <f t="shared" si="380"/>
        <v/>
      </c>
      <c r="BE1797" s="55" t="str">
        <f t="shared" si="380"/>
        <v/>
      </c>
      <c r="BF1797" s="55" t="str">
        <f t="shared" si="380"/>
        <v/>
      </c>
      <c r="BG1797" s="55" t="str">
        <f t="shared" si="380"/>
        <v/>
      </c>
      <c r="BH1797" s="55" t="str">
        <f t="shared" si="380"/>
        <v/>
      </c>
      <c r="BI1797" s="55" t="str">
        <f t="shared" si="380"/>
        <v/>
      </c>
      <c r="BJ1797" s="55" t="str">
        <f t="shared" si="380"/>
        <v/>
      </c>
      <c r="BK1797" s="55" t="str">
        <f t="shared" si="380"/>
        <v/>
      </c>
      <c r="BL1797" s="55" t="str">
        <f t="shared" si="380"/>
        <v/>
      </c>
      <c r="BM1797" s="55" t="str">
        <f t="shared" si="380"/>
        <v/>
      </c>
      <c r="BN1797" s="55" t="str">
        <f t="shared" si="380"/>
        <v/>
      </c>
      <c r="BO1797" s="55" t="str">
        <f t="shared" si="380"/>
        <v/>
      </c>
      <c r="BP1797" s="55" t="str">
        <f t="shared" si="380"/>
        <v/>
      </c>
      <c r="BQ1797" s="55" t="str">
        <f t="shared" si="380"/>
        <v/>
      </c>
      <c r="BR1797" s="1" t="str">
        <f t="shared" si="382"/>
        <v>Base</v>
      </c>
      <c r="BS1797" s="1" t="str">
        <f t="shared" si="383"/>
        <v/>
      </c>
      <c r="BT1797" s="3">
        <f t="shared" si="384"/>
        <v>1</v>
      </c>
      <c r="BU1797" s="11">
        <f t="shared" si="385"/>
        <v>-0.94</v>
      </c>
      <c r="BV1797" s="11">
        <f t="shared" si="386"/>
        <v>-0.88</v>
      </c>
      <c r="BW1797" s="11">
        <f t="shared" si="387"/>
        <v>0</v>
      </c>
      <c r="BX1797" s="9">
        <f t="shared" si="388"/>
        <v>-0.94</v>
      </c>
      <c r="BY1797" s="9">
        <f t="shared" si="389"/>
        <v>-0.88</v>
      </c>
      <c r="BZ1797" s="9">
        <f t="shared" si="390"/>
        <v>2</v>
      </c>
    </row>
    <row r="1798" spans="1:78" ht="15.5" x14ac:dyDescent="0.35">
      <c r="A1798"/>
      <c r="B1798"/>
      <c r="C1798"/>
      <c r="D1798"/>
      <c r="E1798"/>
      <c r="F1798"/>
      <c r="G1798"/>
      <c r="H1798"/>
      <c r="I1798"/>
      <c r="J1798"/>
      <c r="K1798"/>
      <c r="L1798"/>
      <c r="M1798"/>
      <c r="N1798"/>
      <c r="O1798"/>
      <c r="P1798"/>
      <c r="Q1798"/>
      <c r="R1798"/>
      <c r="S1798"/>
      <c r="T1798"/>
      <c r="U1798"/>
      <c r="V1798"/>
      <c r="W1798"/>
      <c r="X1798"/>
      <c r="Y1798"/>
      <c r="Z1798"/>
      <c r="AA1798"/>
      <c r="AB1798"/>
      <c r="AC1798"/>
      <c r="AD1798"/>
      <c r="AE1798"/>
      <c r="AF1798"/>
      <c r="AG1798"/>
      <c r="AH1798"/>
      <c r="AI1798"/>
      <c r="AJ1798"/>
      <c r="AK1798"/>
      <c r="AL1798"/>
      <c r="AM1798"/>
      <c r="AN1798"/>
      <c r="AO1798"/>
      <c r="AP1798"/>
      <c r="AQ1798"/>
      <c r="AR1798"/>
      <c r="AS1798"/>
      <c r="AT1798" s="12">
        <f>VLOOKUP($BR1798,Tables!$D$14:$I$27,2,FALSE)*W1798</f>
        <v>0</v>
      </c>
      <c r="AU1798" s="12">
        <f>VLOOKUP($BR1798,Tables!$D$14:$I$24,3,FALSE)</f>
        <v>0</v>
      </c>
      <c r="AV1798" s="12">
        <f>VLOOKUP($BR1798,Tables!$D$14:$I$24,4,FALSE)*W1798</f>
        <v>0</v>
      </c>
      <c r="AW1798" s="12">
        <f>VLOOKUP($BR1798,Tables!$D$14:$I$24,5,FALSE)*W1798</f>
        <v>0</v>
      </c>
      <c r="AX1798">
        <f>IF(ISERROR(VLOOKUP(V1798,Tables!$A$2:$B$27,2,FALSE))=TRUE,0,VLOOKUP(V1798,Tables!$A$2:$B$27,2,FALSE))*VLOOKUP(BR1798,Tables!$D$14:$J$24,7,FALSE)</f>
        <v>0</v>
      </c>
      <c r="AY1798">
        <f>IF(ISERROR(VLOOKUP(BS1798,Tables!$A$2:$B$31,2,FALSE))=TRUE,0,VLOOKUP(BS1798,Tables!$A$2:$B$31,2,FALSE))</f>
        <v>0</v>
      </c>
      <c r="AZ1798" s="12">
        <f>VLOOKUP($BR1798,Tables!$D$14:$K$24,8,FALSE)</f>
        <v>0</v>
      </c>
      <c r="BA1798" s="12">
        <f>IF(OR(BR1798="T150",BR1798="HYBT150"),W1798*Tables!$L$23,0)</f>
        <v>0</v>
      </c>
      <c r="BB1798" s="12">
        <f>IF(OR(BR1798="T200",BR1798="HYBT200"),W1798*Tables!$E$24,0)</f>
        <v>0</v>
      </c>
      <c r="BC1798" s="14">
        <f t="shared" si="381"/>
        <v>0</v>
      </c>
      <c r="BD1798" s="55" t="str">
        <f t="shared" ref="BD1798:BQ1816" si="391">IF(ISERROR(SEARCHB(" "&amp;BD$1&amp;" "," "&amp;$L1798&amp;" "))=TRUE,"",BD$1)</f>
        <v/>
      </c>
      <c r="BE1798" s="55" t="str">
        <f t="shared" si="391"/>
        <v/>
      </c>
      <c r="BF1798" s="55" t="str">
        <f t="shared" si="391"/>
        <v/>
      </c>
      <c r="BG1798" s="55" t="str">
        <f t="shared" si="391"/>
        <v/>
      </c>
      <c r="BH1798" s="55" t="str">
        <f t="shared" si="391"/>
        <v/>
      </c>
      <c r="BI1798" s="55" t="str">
        <f t="shared" si="391"/>
        <v/>
      </c>
      <c r="BJ1798" s="55" t="str">
        <f t="shared" si="391"/>
        <v/>
      </c>
      <c r="BK1798" s="55" t="str">
        <f t="shared" si="391"/>
        <v/>
      </c>
      <c r="BL1798" s="55" t="str">
        <f t="shared" si="391"/>
        <v/>
      </c>
      <c r="BM1798" s="55" t="str">
        <f t="shared" si="391"/>
        <v/>
      </c>
      <c r="BN1798" s="55" t="str">
        <f t="shared" si="391"/>
        <v/>
      </c>
      <c r="BO1798" s="55" t="str">
        <f t="shared" si="391"/>
        <v/>
      </c>
      <c r="BP1798" s="55" t="str">
        <f t="shared" si="391"/>
        <v/>
      </c>
      <c r="BQ1798" s="55" t="str">
        <f t="shared" si="391"/>
        <v/>
      </c>
      <c r="BR1798" s="1" t="str">
        <f t="shared" si="382"/>
        <v>Base</v>
      </c>
      <c r="BS1798" s="1" t="str">
        <f t="shared" si="383"/>
        <v/>
      </c>
      <c r="BT1798" s="3">
        <f t="shared" si="384"/>
        <v>1</v>
      </c>
      <c r="BU1798" s="11">
        <f t="shared" si="385"/>
        <v>-0.94</v>
      </c>
      <c r="BV1798" s="11">
        <f t="shared" si="386"/>
        <v>-0.88</v>
      </c>
      <c r="BW1798" s="11">
        <f t="shared" si="387"/>
        <v>0</v>
      </c>
      <c r="BX1798" s="9">
        <f t="shared" si="388"/>
        <v>-0.94</v>
      </c>
      <c r="BY1798" s="9">
        <f t="shared" si="389"/>
        <v>-0.88</v>
      </c>
      <c r="BZ1798" s="9">
        <f t="shared" si="390"/>
        <v>2</v>
      </c>
    </row>
    <row r="1799" spans="1:78" ht="15.5" x14ac:dyDescent="0.35">
      <c r="A1799"/>
      <c r="B1799"/>
      <c r="C1799"/>
      <c r="D1799"/>
      <c r="E1799"/>
      <c r="F1799"/>
      <c r="G1799"/>
      <c r="H1799"/>
      <c r="I1799"/>
      <c r="J1799"/>
      <c r="K1799"/>
      <c r="L1799"/>
      <c r="M1799"/>
      <c r="N1799"/>
      <c r="O1799"/>
      <c r="P1799"/>
      <c r="Q1799"/>
      <c r="R1799"/>
      <c r="S1799"/>
      <c r="T1799"/>
      <c r="U1799"/>
      <c r="V1799"/>
      <c r="W1799"/>
      <c r="X1799"/>
      <c r="Y1799"/>
      <c r="Z1799"/>
      <c r="AA1799"/>
      <c r="AB1799"/>
      <c r="AC1799"/>
      <c r="AD1799"/>
      <c r="AE1799"/>
      <c r="AF1799"/>
      <c r="AG1799"/>
      <c r="AH1799"/>
      <c r="AI1799"/>
      <c r="AJ1799"/>
      <c r="AK1799"/>
      <c r="AL1799"/>
      <c r="AM1799"/>
      <c r="AN1799"/>
      <c r="AO1799"/>
      <c r="AP1799"/>
      <c r="AQ1799"/>
      <c r="AR1799"/>
      <c r="AS1799"/>
      <c r="AT1799" s="12">
        <f>VLOOKUP($BR1799,Tables!$D$14:$I$27,2,FALSE)*W1799</f>
        <v>0</v>
      </c>
      <c r="AU1799" s="12">
        <f>VLOOKUP($BR1799,Tables!$D$14:$I$24,3,FALSE)</f>
        <v>0</v>
      </c>
      <c r="AV1799" s="12">
        <f>VLOOKUP($BR1799,Tables!$D$14:$I$24,4,FALSE)*W1799</f>
        <v>0</v>
      </c>
      <c r="AW1799" s="12">
        <f>VLOOKUP($BR1799,Tables!$D$14:$I$24,5,FALSE)*W1799</f>
        <v>0</v>
      </c>
      <c r="AX1799">
        <f>IF(ISERROR(VLOOKUP(V1799,Tables!$A$2:$B$27,2,FALSE))=TRUE,0,VLOOKUP(V1799,Tables!$A$2:$B$27,2,FALSE))*VLOOKUP(BR1799,Tables!$D$14:$J$24,7,FALSE)</f>
        <v>0</v>
      </c>
      <c r="AY1799">
        <f>IF(ISERROR(VLOOKUP(BS1799,Tables!$A$2:$B$31,2,FALSE))=TRUE,0,VLOOKUP(BS1799,Tables!$A$2:$B$31,2,FALSE))</f>
        <v>0</v>
      </c>
      <c r="AZ1799" s="12">
        <f>VLOOKUP($BR1799,Tables!$D$14:$K$24,8,FALSE)</f>
        <v>0</v>
      </c>
      <c r="BA1799" s="12">
        <f>IF(OR(BR1799="T150",BR1799="HYBT150"),W1799*Tables!$L$23,0)</f>
        <v>0</v>
      </c>
      <c r="BB1799" s="12">
        <f>IF(OR(BR1799="T200",BR1799="HYBT200"),W1799*Tables!$E$24,0)</f>
        <v>0</v>
      </c>
      <c r="BC1799" s="14">
        <f t="shared" si="381"/>
        <v>0</v>
      </c>
      <c r="BD1799" s="55" t="str">
        <f t="shared" si="391"/>
        <v/>
      </c>
      <c r="BE1799" s="55" t="str">
        <f t="shared" si="391"/>
        <v/>
      </c>
      <c r="BF1799" s="55" t="str">
        <f t="shared" si="391"/>
        <v/>
      </c>
      <c r="BG1799" s="55" t="str">
        <f t="shared" si="391"/>
        <v/>
      </c>
      <c r="BH1799" s="55" t="str">
        <f t="shared" si="391"/>
        <v/>
      </c>
      <c r="BI1799" s="55" t="str">
        <f t="shared" si="391"/>
        <v/>
      </c>
      <c r="BJ1799" s="55" t="str">
        <f t="shared" si="391"/>
        <v/>
      </c>
      <c r="BK1799" s="55" t="str">
        <f t="shared" si="391"/>
        <v/>
      </c>
      <c r="BL1799" s="55" t="str">
        <f t="shared" si="391"/>
        <v/>
      </c>
      <c r="BM1799" s="55" t="str">
        <f t="shared" si="391"/>
        <v/>
      </c>
      <c r="BN1799" s="55" t="str">
        <f t="shared" si="391"/>
        <v/>
      </c>
      <c r="BO1799" s="55" t="str">
        <f t="shared" si="391"/>
        <v/>
      </c>
      <c r="BP1799" s="55" t="str">
        <f t="shared" si="391"/>
        <v/>
      </c>
      <c r="BQ1799" s="55" t="str">
        <f t="shared" si="391"/>
        <v/>
      </c>
      <c r="BR1799" s="1" t="str">
        <f t="shared" si="382"/>
        <v>Base</v>
      </c>
      <c r="BS1799" s="1" t="str">
        <f t="shared" si="383"/>
        <v/>
      </c>
      <c r="BT1799" s="3">
        <f t="shared" si="384"/>
        <v>1</v>
      </c>
      <c r="BU1799" s="11">
        <f t="shared" si="385"/>
        <v>-0.94</v>
      </c>
      <c r="BV1799" s="11">
        <f t="shared" si="386"/>
        <v>-0.88</v>
      </c>
      <c r="BW1799" s="11">
        <f t="shared" si="387"/>
        <v>0</v>
      </c>
      <c r="BX1799" s="9">
        <f t="shared" si="388"/>
        <v>-0.94</v>
      </c>
      <c r="BY1799" s="9">
        <f t="shared" si="389"/>
        <v>-0.88</v>
      </c>
      <c r="BZ1799" s="9">
        <f t="shared" si="390"/>
        <v>2</v>
      </c>
    </row>
    <row r="1800" spans="1:78" ht="15.5" x14ac:dyDescent="0.35">
      <c r="A1800"/>
      <c r="B1800"/>
      <c r="C1800"/>
      <c r="D1800"/>
      <c r="E1800"/>
      <c r="F1800"/>
      <c r="G1800"/>
      <c r="H1800"/>
      <c r="I1800"/>
      <c r="J1800"/>
      <c r="K1800"/>
      <c r="L1800"/>
      <c r="M1800"/>
      <c r="N1800"/>
      <c r="O1800"/>
      <c r="P1800"/>
      <c r="Q1800"/>
      <c r="R1800"/>
      <c r="S1800"/>
      <c r="T1800"/>
      <c r="U1800"/>
      <c r="V1800"/>
      <c r="W1800"/>
      <c r="X1800"/>
      <c r="Y1800"/>
      <c r="Z1800"/>
      <c r="AA1800"/>
      <c r="AB1800"/>
      <c r="AC1800"/>
      <c r="AD1800"/>
      <c r="AE1800"/>
      <c r="AF1800"/>
      <c r="AG1800"/>
      <c r="AH1800"/>
      <c r="AI1800"/>
      <c r="AJ1800"/>
      <c r="AK1800"/>
      <c r="AL1800"/>
      <c r="AM1800"/>
      <c r="AN1800"/>
      <c r="AO1800"/>
      <c r="AP1800"/>
      <c r="AQ1800"/>
      <c r="AR1800"/>
      <c r="AS1800"/>
      <c r="AT1800" s="12">
        <f>VLOOKUP($BR1800,Tables!$D$14:$I$27,2,FALSE)*W1800</f>
        <v>0</v>
      </c>
      <c r="AU1800" s="12">
        <f>VLOOKUP($BR1800,Tables!$D$14:$I$24,3,FALSE)</f>
        <v>0</v>
      </c>
      <c r="AV1800" s="12">
        <f>VLOOKUP($BR1800,Tables!$D$14:$I$24,4,FALSE)*W1800</f>
        <v>0</v>
      </c>
      <c r="AW1800" s="12">
        <f>VLOOKUP($BR1800,Tables!$D$14:$I$24,5,FALSE)*W1800</f>
        <v>0</v>
      </c>
      <c r="AX1800">
        <f>IF(ISERROR(VLOOKUP(V1800,Tables!$A$2:$B$27,2,FALSE))=TRUE,0,VLOOKUP(V1800,Tables!$A$2:$B$27,2,FALSE))*VLOOKUP(BR1800,Tables!$D$14:$J$24,7,FALSE)</f>
        <v>0</v>
      </c>
      <c r="AY1800">
        <f>IF(ISERROR(VLOOKUP(BS1800,Tables!$A$2:$B$31,2,FALSE))=TRUE,0,VLOOKUP(BS1800,Tables!$A$2:$B$31,2,FALSE))</f>
        <v>0</v>
      </c>
      <c r="AZ1800" s="12">
        <f>VLOOKUP($BR1800,Tables!$D$14:$K$24,8,FALSE)</f>
        <v>0</v>
      </c>
      <c r="BA1800" s="12">
        <f>IF(OR(BR1800="T150",BR1800="HYBT150"),W1800*Tables!$L$23,0)</f>
        <v>0</v>
      </c>
      <c r="BB1800" s="12">
        <f>IF(OR(BR1800="T200",BR1800="HYBT200"),W1800*Tables!$E$24,0)</f>
        <v>0</v>
      </c>
      <c r="BC1800" s="14">
        <f t="shared" si="381"/>
        <v>0</v>
      </c>
      <c r="BD1800" s="55" t="str">
        <f t="shared" si="391"/>
        <v/>
      </c>
      <c r="BE1800" s="55" t="str">
        <f t="shared" si="391"/>
        <v/>
      </c>
      <c r="BF1800" s="55" t="str">
        <f t="shared" si="391"/>
        <v/>
      </c>
      <c r="BG1800" s="55" t="str">
        <f t="shared" si="391"/>
        <v/>
      </c>
      <c r="BH1800" s="55" t="str">
        <f t="shared" si="391"/>
        <v/>
      </c>
      <c r="BI1800" s="55" t="str">
        <f t="shared" si="391"/>
        <v/>
      </c>
      <c r="BJ1800" s="55" t="str">
        <f t="shared" si="391"/>
        <v/>
      </c>
      <c r="BK1800" s="55" t="str">
        <f t="shared" si="391"/>
        <v/>
      </c>
      <c r="BL1800" s="55" t="str">
        <f t="shared" si="391"/>
        <v/>
      </c>
      <c r="BM1800" s="55" t="str">
        <f t="shared" si="391"/>
        <v/>
      </c>
      <c r="BN1800" s="55" t="str">
        <f t="shared" si="391"/>
        <v/>
      </c>
      <c r="BO1800" s="55" t="str">
        <f t="shared" si="391"/>
        <v/>
      </c>
      <c r="BP1800" s="55" t="str">
        <f t="shared" si="391"/>
        <v/>
      </c>
      <c r="BQ1800" s="55" t="str">
        <f t="shared" si="391"/>
        <v/>
      </c>
      <c r="BR1800" s="1" t="str">
        <f t="shared" si="382"/>
        <v>Base</v>
      </c>
      <c r="BS1800" s="1" t="str">
        <f t="shared" si="383"/>
        <v/>
      </c>
      <c r="BT1800" s="3">
        <f t="shared" si="384"/>
        <v>1</v>
      </c>
      <c r="BU1800" s="11">
        <f t="shared" si="385"/>
        <v>-0.94</v>
      </c>
      <c r="BV1800" s="11">
        <f t="shared" si="386"/>
        <v>-0.88</v>
      </c>
      <c r="BW1800" s="11">
        <f t="shared" si="387"/>
        <v>0</v>
      </c>
      <c r="BX1800" s="9">
        <f t="shared" si="388"/>
        <v>-0.94</v>
      </c>
      <c r="BY1800" s="9">
        <f t="shared" si="389"/>
        <v>-0.88</v>
      </c>
      <c r="BZ1800" s="9">
        <f t="shared" si="390"/>
        <v>2</v>
      </c>
    </row>
    <row r="1801" spans="1:78" ht="15.5" x14ac:dyDescent="0.35">
      <c r="A1801"/>
      <c r="B1801"/>
      <c r="C1801"/>
      <c r="D1801"/>
      <c r="E1801"/>
      <c r="F1801"/>
      <c r="G1801"/>
      <c r="H1801"/>
      <c r="I1801"/>
      <c r="J1801"/>
      <c r="K1801"/>
      <c r="L1801"/>
      <c r="M1801"/>
      <c r="N1801"/>
      <c r="O1801"/>
      <c r="P1801"/>
      <c r="Q1801"/>
      <c r="R1801"/>
      <c r="S1801"/>
      <c r="T1801"/>
      <c r="U1801"/>
      <c r="V1801"/>
      <c r="W1801"/>
      <c r="X1801"/>
      <c r="Y1801"/>
      <c r="Z1801"/>
      <c r="AA1801"/>
      <c r="AB1801"/>
      <c r="AC1801"/>
      <c r="AD1801"/>
      <c r="AE1801"/>
      <c r="AF1801"/>
      <c r="AG1801"/>
      <c r="AH1801"/>
      <c r="AI1801"/>
      <c r="AJ1801"/>
      <c r="AK1801"/>
      <c r="AL1801"/>
      <c r="AM1801"/>
      <c r="AN1801"/>
      <c r="AO1801"/>
      <c r="AP1801"/>
      <c r="AQ1801"/>
      <c r="AR1801"/>
      <c r="AS1801"/>
      <c r="AT1801" s="12">
        <f>VLOOKUP($BR1801,Tables!$D$14:$I$27,2,FALSE)*W1801</f>
        <v>0</v>
      </c>
      <c r="AU1801" s="12">
        <f>VLOOKUP($BR1801,Tables!$D$14:$I$24,3,FALSE)</f>
        <v>0</v>
      </c>
      <c r="AV1801" s="12">
        <f>VLOOKUP($BR1801,Tables!$D$14:$I$24,4,FALSE)*W1801</f>
        <v>0</v>
      </c>
      <c r="AW1801" s="12">
        <f>VLOOKUP($BR1801,Tables!$D$14:$I$24,5,FALSE)*W1801</f>
        <v>0</v>
      </c>
      <c r="AX1801">
        <f>IF(ISERROR(VLOOKUP(V1801,Tables!$A$2:$B$27,2,FALSE))=TRUE,0,VLOOKUP(V1801,Tables!$A$2:$B$27,2,FALSE))*VLOOKUP(BR1801,Tables!$D$14:$J$24,7,FALSE)</f>
        <v>0</v>
      </c>
      <c r="AY1801">
        <f>IF(ISERROR(VLOOKUP(BS1801,Tables!$A$2:$B$31,2,FALSE))=TRUE,0,VLOOKUP(BS1801,Tables!$A$2:$B$31,2,FALSE))</f>
        <v>0</v>
      </c>
      <c r="AZ1801" s="12">
        <f>VLOOKUP($BR1801,Tables!$D$14:$K$24,8,FALSE)</f>
        <v>0</v>
      </c>
      <c r="BA1801" s="12">
        <f>IF(OR(BR1801="T150",BR1801="HYBT150"),W1801*Tables!$L$23,0)</f>
        <v>0</v>
      </c>
      <c r="BB1801" s="12">
        <f>IF(OR(BR1801="T200",BR1801="HYBT200"),W1801*Tables!$E$24,0)</f>
        <v>0</v>
      </c>
      <c r="BC1801" s="14">
        <f t="shared" si="381"/>
        <v>0</v>
      </c>
      <c r="BD1801" s="55" t="str">
        <f t="shared" si="391"/>
        <v/>
      </c>
      <c r="BE1801" s="55" t="str">
        <f t="shared" si="391"/>
        <v/>
      </c>
      <c r="BF1801" s="55" t="str">
        <f t="shared" si="391"/>
        <v/>
      </c>
      <c r="BG1801" s="55" t="str">
        <f t="shared" si="391"/>
        <v/>
      </c>
      <c r="BH1801" s="55" t="str">
        <f t="shared" si="391"/>
        <v/>
      </c>
      <c r="BI1801" s="55" t="str">
        <f t="shared" si="391"/>
        <v/>
      </c>
      <c r="BJ1801" s="55" t="str">
        <f t="shared" si="391"/>
        <v/>
      </c>
      <c r="BK1801" s="55" t="str">
        <f t="shared" si="391"/>
        <v/>
      </c>
      <c r="BL1801" s="55" t="str">
        <f t="shared" si="391"/>
        <v/>
      </c>
      <c r="BM1801" s="55" t="str">
        <f t="shared" si="391"/>
        <v/>
      </c>
      <c r="BN1801" s="55" t="str">
        <f t="shared" si="391"/>
        <v/>
      </c>
      <c r="BO1801" s="55" t="str">
        <f t="shared" si="391"/>
        <v/>
      </c>
      <c r="BP1801" s="55" t="str">
        <f t="shared" si="391"/>
        <v/>
      </c>
      <c r="BQ1801" s="55" t="str">
        <f t="shared" si="391"/>
        <v/>
      </c>
      <c r="BR1801" s="1" t="str">
        <f t="shared" si="382"/>
        <v>Base</v>
      </c>
      <c r="BS1801" s="1" t="str">
        <f t="shared" si="383"/>
        <v/>
      </c>
      <c r="BT1801" s="3">
        <f t="shared" si="384"/>
        <v>1</v>
      </c>
      <c r="BU1801" s="11">
        <f t="shared" si="385"/>
        <v>-0.94</v>
      </c>
      <c r="BV1801" s="11">
        <f t="shared" si="386"/>
        <v>-0.88</v>
      </c>
      <c r="BW1801" s="11">
        <f t="shared" si="387"/>
        <v>0</v>
      </c>
      <c r="BX1801" s="9">
        <f t="shared" si="388"/>
        <v>-0.94</v>
      </c>
      <c r="BY1801" s="9">
        <f t="shared" si="389"/>
        <v>-0.88</v>
      </c>
      <c r="BZ1801" s="9">
        <f t="shared" si="390"/>
        <v>2</v>
      </c>
    </row>
    <row r="1802" spans="1:78" ht="15.5" x14ac:dyDescent="0.35">
      <c r="A1802"/>
      <c r="B1802"/>
      <c r="C1802"/>
      <c r="D1802"/>
      <c r="E1802"/>
      <c r="F1802"/>
      <c r="G1802"/>
      <c r="H1802"/>
      <c r="I1802"/>
      <c r="J1802"/>
      <c r="K1802"/>
      <c r="L1802"/>
      <c r="M1802"/>
      <c r="N1802"/>
      <c r="O1802"/>
      <c r="P1802"/>
      <c r="Q1802"/>
      <c r="R1802"/>
      <c r="S1802"/>
      <c r="T1802"/>
      <c r="U1802"/>
      <c r="V1802"/>
      <c r="W1802"/>
      <c r="X1802"/>
      <c r="Y1802"/>
      <c r="Z1802"/>
      <c r="AA1802"/>
      <c r="AB1802"/>
      <c r="AC1802"/>
      <c r="AD1802"/>
      <c r="AE1802"/>
      <c r="AF1802"/>
      <c r="AG1802"/>
      <c r="AH1802"/>
      <c r="AI1802"/>
      <c r="AJ1802"/>
      <c r="AK1802"/>
      <c r="AL1802"/>
      <c r="AM1802"/>
      <c r="AN1802"/>
      <c r="AO1802"/>
      <c r="AP1802"/>
      <c r="AQ1802"/>
      <c r="AR1802"/>
      <c r="AS1802"/>
      <c r="AT1802" s="12">
        <f>VLOOKUP($BR1802,Tables!$D$14:$I$27,2,FALSE)*W1802</f>
        <v>0</v>
      </c>
      <c r="AU1802" s="12">
        <f>VLOOKUP($BR1802,Tables!$D$14:$I$24,3,FALSE)</f>
        <v>0</v>
      </c>
      <c r="AV1802" s="12">
        <f>VLOOKUP($BR1802,Tables!$D$14:$I$24,4,FALSE)*W1802</f>
        <v>0</v>
      </c>
      <c r="AW1802" s="12">
        <f>VLOOKUP($BR1802,Tables!$D$14:$I$24,5,FALSE)*W1802</f>
        <v>0</v>
      </c>
      <c r="AX1802">
        <f>IF(ISERROR(VLOOKUP(V1802,Tables!$A$2:$B$27,2,FALSE))=TRUE,0,VLOOKUP(V1802,Tables!$A$2:$B$27,2,FALSE))*VLOOKUP(BR1802,Tables!$D$14:$J$24,7,FALSE)</f>
        <v>0</v>
      </c>
      <c r="AY1802">
        <f>IF(ISERROR(VLOOKUP(BS1802,Tables!$A$2:$B$31,2,FALSE))=TRUE,0,VLOOKUP(BS1802,Tables!$A$2:$B$31,2,FALSE))</f>
        <v>0</v>
      </c>
      <c r="AZ1802" s="12">
        <f>VLOOKUP($BR1802,Tables!$D$14:$K$24,8,FALSE)</f>
        <v>0</v>
      </c>
      <c r="BA1802" s="12">
        <f>IF(OR(BR1802="T150",BR1802="HYBT150"),W1802*Tables!$L$23,0)</f>
        <v>0</v>
      </c>
      <c r="BB1802" s="12">
        <f>IF(OR(BR1802="T200",BR1802="HYBT200"),W1802*Tables!$E$24,0)</f>
        <v>0</v>
      </c>
      <c r="BC1802" s="14">
        <f t="shared" si="381"/>
        <v>0</v>
      </c>
      <c r="BD1802" s="55" t="str">
        <f t="shared" si="391"/>
        <v/>
      </c>
      <c r="BE1802" s="55" t="str">
        <f t="shared" si="391"/>
        <v/>
      </c>
      <c r="BF1802" s="55" t="str">
        <f t="shared" si="391"/>
        <v/>
      </c>
      <c r="BG1802" s="55" t="str">
        <f t="shared" si="391"/>
        <v/>
      </c>
      <c r="BH1802" s="55" t="str">
        <f t="shared" si="391"/>
        <v/>
      </c>
      <c r="BI1802" s="55" t="str">
        <f t="shared" si="391"/>
        <v/>
      </c>
      <c r="BJ1802" s="55" t="str">
        <f t="shared" si="391"/>
        <v/>
      </c>
      <c r="BK1802" s="55" t="str">
        <f t="shared" si="391"/>
        <v/>
      </c>
      <c r="BL1802" s="55" t="str">
        <f t="shared" si="391"/>
        <v/>
      </c>
      <c r="BM1802" s="55" t="str">
        <f t="shared" si="391"/>
        <v/>
      </c>
      <c r="BN1802" s="55" t="str">
        <f t="shared" si="391"/>
        <v/>
      </c>
      <c r="BO1802" s="55" t="str">
        <f t="shared" si="391"/>
        <v/>
      </c>
      <c r="BP1802" s="55" t="str">
        <f t="shared" si="391"/>
        <v/>
      </c>
      <c r="BQ1802" s="55" t="str">
        <f t="shared" si="391"/>
        <v/>
      </c>
      <c r="BR1802" s="1" t="str">
        <f t="shared" si="382"/>
        <v>Base</v>
      </c>
      <c r="BS1802" s="1" t="str">
        <f t="shared" si="383"/>
        <v/>
      </c>
      <c r="BT1802" s="3">
        <f t="shared" si="384"/>
        <v>1</v>
      </c>
      <c r="BU1802" s="11">
        <f t="shared" si="385"/>
        <v>-0.94</v>
      </c>
      <c r="BV1802" s="11">
        <f t="shared" si="386"/>
        <v>-0.88</v>
      </c>
      <c r="BW1802" s="11">
        <f t="shared" si="387"/>
        <v>0</v>
      </c>
      <c r="BX1802" s="9">
        <f t="shared" si="388"/>
        <v>-0.94</v>
      </c>
      <c r="BY1802" s="9">
        <f t="shared" si="389"/>
        <v>-0.88</v>
      </c>
      <c r="BZ1802" s="9">
        <f t="shared" si="390"/>
        <v>2</v>
      </c>
    </row>
    <row r="1803" spans="1:78" ht="15.5" x14ac:dyDescent="0.35">
      <c r="A1803"/>
      <c r="B1803"/>
      <c r="C1803"/>
      <c r="D1803"/>
      <c r="E1803"/>
      <c r="F1803"/>
      <c r="G1803"/>
      <c r="H1803"/>
      <c r="I1803"/>
      <c r="J1803"/>
      <c r="K1803"/>
      <c r="L1803"/>
      <c r="M1803"/>
      <c r="N1803"/>
      <c r="O1803"/>
      <c r="P1803"/>
      <c r="Q1803"/>
      <c r="R1803"/>
      <c r="S1803"/>
      <c r="T1803"/>
      <c r="U1803"/>
      <c r="V1803"/>
      <c r="W1803"/>
      <c r="X1803"/>
      <c r="Y1803"/>
      <c r="Z1803"/>
      <c r="AA1803"/>
      <c r="AB1803"/>
      <c r="AC1803"/>
      <c r="AD1803"/>
      <c r="AE1803"/>
      <c r="AF1803"/>
      <c r="AG1803"/>
      <c r="AH1803"/>
      <c r="AI1803"/>
      <c r="AJ1803"/>
      <c r="AK1803"/>
      <c r="AL1803"/>
      <c r="AM1803"/>
      <c r="AN1803"/>
      <c r="AO1803"/>
      <c r="AP1803"/>
      <c r="AQ1803"/>
      <c r="AR1803"/>
      <c r="AS1803"/>
      <c r="AT1803" s="12">
        <f>VLOOKUP($BR1803,Tables!$D$14:$I$27,2,FALSE)*W1803</f>
        <v>0</v>
      </c>
      <c r="AU1803" s="12">
        <f>VLOOKUP($BR1803,Tables!$D$14:$I$24,3,FALSE)</f>
        <v>0</v>
      </c>
      <c r="AV1803" s="12">
        <f>VLOOKUP($BR1803,Tables!$D$14:$I$24,4,FALSE)*W1803</f>
        <v>0</v>
      </c>
      <c r="AW1803" s="12">
        <f>VLOOKUP($BR1803,Tables!$D$14:$I$24,5,FALSE)*W1803</f>
        <v>0</v>
      </c>
      <c r="AX1803">
        <f>IF(ISERROR(VLOOKUP(V1803,Tables!$A$2:$B$27,2,FALSE))=TRUE,0,VLOOKUP(V1803,Tables!$A$2:$B$27,2,FALSE))*VLOOKUP(BR1803,Tables!$D$14:$J$24,7,FALSE)</f>
        <v>0</v>
      </c>
      <c r="AY1803">
        <f>IF(ISERROR(VLOOKUP(BS1803,Tables!$A$2:$B$31,2,FALSE))=TRUE,0,VLOOKUP(BS1803,Tables!$A$2:$B$31,2,FALSE))</f>
        <v>0</v>
      </c>
      <c r="AZ1803" s="12">
        <f>VLOOKUP($BR1803,Tables!$D$14:$K$24,8,FALSE)</f>
        <v>0</v>
      </c>
      <c r="BA1803" s="12">
        <f>IF(OR(BR1803="T150",BR1803="HYBT150"),W1803*Tables!$L$23,0)</f>
        <v>0</v>
      </c>
      <c r="BB1803" s="12">
        <f>IF(OR(BR1803="T200",BR1803="HYBT200"),W1803*Tables!$E$24,0)</f>
        <v>0</v>
      </c>
      <c r="BC1803" s="14">
        <f t="shared" si="381"/>
        <v>0</v>
      </c>
      <c r="BD1803" s="55" t="str">
        <f t="shared" si="391"/>
        <v/>
      </c>
      <c r="BE1803" s="55" t="str">
        <f t="shared" si="391"/>
        <v/>
      </c>
      <c r="BF1803" s="55" t="str">
        <f t="shared" si="391"/>
        <v/>
      </c>
      <c r="BG1803" s="55" t="str">
        <f t="shared" si="391"/>
        <v/>
      </c>
      <c r="BH1803" s="55" t="str">
        <f t="shared" si="391"/>
        <v/>
      </c>
      <c r="BI1803" s="55" t="str">
        <f t="shared" si="391"/>
        <v/>
      </c>
      <c r="BJ1803" s="55" t="str">
        <f t="shared" si="391"/>
        <v/>
      </c>
      <c r="BK1803" s="55" t="str">
        <f t="shared" si="391"/>
        <v/>
      </c>
      <c r="BL1803" s="55" t="str">
        <f t="shared" si="391"/>
        <v/>
      </c>
      <c r="BM1803" s="55" t="str">
        <f t="shared" si="391"/>
        <v/>
      </c>
      <c r="BN1803" s="55" t="str">
        <f t="shared" si="391"/>
        <v/>
      </c>
      <c r="BO1803" s="55" t="str">
        <f t="shared" si="391"/>
        <v/>
      </c>
      <c r="BP1803" s="55" t="str">
        <f t="shared" si="391"/>
        <v/>
      </c>
      <c r="BQ1803" s="55" t="str">
        <f t="shared" si="391"/>
        <v/>
      </c>
      <c r="BR1803" s="1" t="str">
        <f t="shared" si="382"/>
        <v>Base</v>
      </c>
      <c r="BS1803" s="1" t="str">
        <f t="shared" si="383"/>
        <v/>
      </c>
      <c r="BT1803" s="3">
        <f t="shared" si="384"/>
        <v>1</v>
      </c>
      <c r="BU1803" s="11">
        <f t="shared" si="385"/>
        <v>-0.94</v>
      </c>
      <c r="BV1803" s="11">
        <f t="shared" si="386"/>
        <v>-0.88</v>
      </c>
      <c r="BW1803" s="11">
        <f t="shared" si="387"/>
        <v>0</v>
      </c>
      <c r="BX1803" s="9">
        <f t="shared" si="388"/>
        <v>-0.94</v>
      </c>
      <c r="BY1803" s="9">
        <f t="shared" si="389"/>
        <v>-0.88</v>
      </c>
      <c r="BZ1803" s="9">
        <f t="shared" si="390"/>
        <v>2</v>
      </c>
    </row>
    <row r="1804" spans="1:78" ht="15.5" x14ac:dyDescent="0.35">
      <c r="A1804"/>
      <c r="B1804"/>
      <c r="C1804"/>
      <c r="D1804"/>
      <c r="E1804"/>
      <c r="F1804"/>
      <c r="G1804"/>
      <c r="H1804"/>
      <c r="I1804"/>
      <c r="J1804"/>
      <c r="K1804"/>
      <c r="L1804"/>
      <c r="M1804"/>
      <c r="N1804"/>
      <c r="O1804"/>
      <c r="P1804"/>
      <c r="Q1804"/>
      <c r="R1804"/>
      <c r="S1804"/>
      <c r="T1804"/>
      <c r="U1804"/>
      <c r="V1804"/>
      <c r="W1804"/>
      <c r="X1804"/>
      <c r="Y1804"/>
      <c r="Z1804"/>
      <c r="AA1804"/>
      <c r="AB1804"/>
      <c r="AC1804"/>
      <c r="AD1804"/>
      <c r="AE1804"/>
      <c r="AF1804"/>
      <c r="AG1804"/>
      <c r="AH1804"/>
      <c r="AI1804"/>
      <c r="AJ1804"/>
      <c r="AK1804"/>
      <c r="AL1804"/>
      <c r="AM1804"/>
      <c r="AN1804"/>
      <c r="AO1804"/>
      <c r="AP1804"/>
      <c r="AQ1804"/>
      <c r="AR1804"/>
      <c r="AS1804"/>
      <c r="AT1804" s="12">
        <f>VLOOKUP($BR1804,Tables!$D$14:$I$27,2,FALSE)*W1804</f>
        <v>0</v>
      </c>
      <c r="AU1804" s="12">
        <f>VLOOKUP($BR1804,Tables!$D$14:$I$24,3,FALSE)</f>
        <v>0</v>
      </c>
      <c r="AV1804" s="12">
        <f>VLOOKUP($BR1804,Tables!$D$14:$I$24,4,FALSE)*W1804</f>
        <v>0</v>
      </c>
      <c r="AW1804" s="12">
        <f>VLOOKUP($BR1804,Tables!$D$14:$I$24,5,FALSE)*W1804</f>
        <v>0</v>
      </c>
      <c r="AX1804">
        <f>IF(ISERROR(VLOOKUP(V1804,Tables!$A$2:$B$27,2,FALSE))=TRUE,0,VLOOKUP(V1804,Tables!$A$2:$B$27,2,FALSE))*VLOOKUP(BR1804,Tables!$D$14:$J$24,7,FALSE)</f>
        <v>0</v>
      </c>
      <c r="AY1804">
        <f>IF(ISERROR(VLOOKUP(BS1804,Tables!$A$2:$B$31,2,FALSE))=TRUE,0,VLOOKUP(BS1804,Tables!$A$2:$B$31,2,FALSE))</f>
        <v>0</v>
      </c>
      <c r="AZ1804" s="12">
        <f>VLOOKUP($BR1804,Tables!$D$14:$K$24,8,FALSE)</f>
        <v>0</v>
      </c>
      <c r="BA1804" s="12">
        <f>IF(OR(BR1804="T150",BR1804="HYBT150"),W1804*Tables!$L$23,0)</f>
        <v>0</v>
      </c>
      <c r="BB1804" s="12">
        <f>IF(OR(BR1804="T200",BR1804="HYBT200"),W1804*Tables!$E$24,0)</f>
        <v>0</v>
      </c>
      <c r="BC1804" s="14">
        <f t="shared" si="381"/>
        <v>0</v>
      </c>
      <c r="BD1804" s="55" t="str">
        <f t="shared" si="391"/>
        <v/>
      </c>
      <c r="BE1804" s="55" t="str">
        <f t="shared" si="391"/>
        <v/>
      </c>
      <c r="BF1804" s="55" t="str">
        <f t="shared" si="391"/>
        <v/>
      </c>
      <c r="BG1804" s="55" t="str">
        <f t="shared" si="391"/>
        <v/>
      </c>
      <c r="BH1804" s="55" t="str">
        <f t="shared" si="391"/>
        <v/>
      </c>
      <c r="BI1804" s="55" t="str">
        <f t="shared" si="391"/>
        <v/>
      </c>
      <c r="BJ1804" s="55" t="str">
        <f t="shared" si="391"/>
        <v/>
      </c>
      <c r="BK1804" s="55" t="str">
        <f t="shared" si="391"/>
        <v/>
      </c>
      <c r="BL1804" s="55" t="str">
        <f t="shared" si="391"/>
        <v/>
      </c>
      <c r="BM1804" s="55" t="str">
        <f t="shared" si="391"/>
        <v/>
      </c>
      <c r="BN1804" s="55" t="str">
        <f t="shared" si="391"/>
        <v/>
      </c>
      <c r="BO1804" s="55" t="str">
        <f t="shared" si="391"/>
        <v/>
      </c>
      <c r="BP1804" s="55" t="str">
        <f t="shared" si="391"/>
        <v/>
      </c>
      <c r="BQ1804" s="55" t="str">
        <f t="shared" si="391"/>
        <v/>
      </c>
      <c r="BR1804" s="1" t="str">
        <f t="shared" si="382"/>
        <v>Base</v>
      </c>
      <c r="BS1804" s="1" t="str">
        <f t="shared" si="383"/>
        <v/>
      </c>
      <c r="BT1804" s="3">
        <f t="shared" si="384"/>
        <v>1</v>
      </c>
      <c r="BU1804" s="11">
        <f t="shared" si="385"/>
        <v>-0.94</v>
      </c>
      <c r="BV1804" s="11">
        <f t="shared" si="386"/>
        <v>-0.88</v>
      </c>
      <c r="BW1804" s="11">
        <f t="shared" si="387"/>
        <v>0</v>
      </c>
      <c r="BX1804" s="9">
        <f t="shared" si="388"/>
        <v>-0.94</v>
      </c>
      <c r="BY1804" s="9">
        <f t="shared" si="389"/>
        <v>-0.88</v>
      </c>
      <c r="BZ1804" s="9">
        <f t="shared" si="390"/>
        <v>2</v>
      </c>
    </row>
    <row r="1805" spans="1:78" ht="15.5" x14ac:dyDescent="0.35">
      <c r="A1805"/>
      <c r="B1805"/>
      <c r="C1805"/>
      <c r="D1805"/>
      <c r="E1805"/>
      <c r="F1805"/>
      <c r="G1805"/>
      <c r="H1805"/>
      <c r="I1805"/>
      <c r="J1805"/>
      <c r="K1805"/>
      <c r="L1805"/>
      <c r="M1805"/>
      <c r="N1805"/>
      <c r="O1805"/>
      <c r="P1805"/>
      <c r="Q1805"/>
      <c r="R1805"/>
      <c r="S1805"/>
      <c r="T1805"/>
      <c r="U1805"/>
      <c r="V1805"/>
      <c r="W1805"/>
      <c r="X1805"/>
      <c r="Y1805"/>
      <c r="Z1805"/>
      <c r="AA1805"/>
      <c r="AB1805"/>
      <c r="AC1805"/>
      <c r="AD1805"/>
      <c r="AE1805"/>
      <c r="AF1805"/>
      <c r="AG1805"/>
      <c r="AH1805"/>
      <c r="AI1805"/>
      <c r="AJ1805"/>
      <c r="AK1805"/>
      <c r="AL1805"/>
      <c r="AM1805"/>
      <c r="AN1805"/>
      <c r="AO1805"/>
      <c r="AP1805"/>
      <c r="AQ1805"/>
      <c r="AR1805"/>
      <c r="AS1805"/>
      <c r="AT1805" s="12">
        <f>VLOOKUP($BR1805,Tables!$D$14:$I$27,2,FALSE)*W1805</f>
        <v>0</v>
      </c>
      <c r="AU1805" s="12">
        <f>VLOOKUP($BR1805,Tables!$D$14:$I$24,3,FALSE)</f>
        <v>0</v>
      </c>
      <c r="AV1805" s="12">
        <f>VLOOKUP($BR1805,Tables!$D$14:$I$24,4,FALSE)*W1805</f>
        <v>0</v>
      </c>
      <c r="AW1805" s="12">
        <f>VLOOKUP($BR1805,Tables!$D$14:$I$24,5,FALSE)*W1805</f>
        <v>0</v>
      </c>
      <c r="AX1805">
        <f>IF(ISERROR(VLOOKUP(V1805,Tables!$A$2:$B$27,2,FALSE))=TRUE,0,VLOOKUP(V1805,Tables!$A$2:$B$27,2,FALSE))*VLOOKUP(BR1805,Tables!$D$14:$J$24,7,FALSE)</f>
        <v>0</v>
      </c>
      <c r="AY1805">
        <f>IF(ISERROR(VLOOKUP(BS1805,Tables!$A$2:$B$31,2,FALSE))=TRUE,0,VLOOKUP(BS1805,Tables!$A$2:$B$31,2,FALSE))</f>
        <v>0</v>
      </c>
      <c r="AZ1805" s="12">
        <f>VLOOKUP($BR1805,Tables!$D$14:$K$24,8,FALSE)</f>
        <v>0</v>
      </c>
      <c r="BA1805" s="12">
        <f>IF(OR(BR1805="T150",BR1805="HYBT150"),W1805*Tables!$L$23,0)</f>
        <v>0</v>
      </c>
      <c r="BB1805" s="12">
        <f>IF(OR(BR1805="T200",BR1805="HYBT200"),W1805*Tables!$E$24,0)</f>
        <v>0</v>
      </c>
      <c r="BC1805" s="14">
        <f t="shared" si="381"/>
        <v>0</v>
      </c>
      <c r="BD1805" s="55" t="str">
        <f t="shared" si="391"/>
        <v/>
      </c>
      <c r="BE1805" s="55" t="str">
        <f t="shared" si="391"/>
        <v/>
      </c>
      <c r="BF1805" s="55" t="str">
        <f t="shared" si="391"/>
        <v/>
      </c>
      <c r="BG1805" s="55" t="str">
        <f t="shared" si="391"/>
        <v/>
      </c>
      <c r="BH1805" s="55" t="str">
        <f t="shared" si="391"/>
        <v/>
      </c>
      <c r="BI1805" s="55" t="str">
        <f t="shared" si="391"/>
        <v/>
      </c>
      <c r="BJ1805" s="55" t="str">
        <f t="shared" si="391"/>
        <v/>
      </c>
      <c r="BK1805" s="55" t="str">
        <f t="shared" si="391"/>
        <v/>
      </c>
      <c r="BL1805" s="55" t="str">
        <f t="shared" si="391"/>
        <v/>
      </c>
      <c r="BM1805" s="55" t="str">
        <f t="shared" si="391"/>
        <v/>
      </c>
      <c r="BN1805" s="55" t="str">
        <f t="shared" si="391"/>
        <v/>
      </c>
      <c r="BO1805" s="55" t="str">
        <f t="shared" si="391"/>
        <v/>
      </c>
      <c r="BP1805" s="55" t="str">
        <f t="shared" si="391"/>
        <v/>
      </c>
      <c r="BQ1805" s="55" t="str">
        <f t="shared" si="391"/>
        <v/>
      </c>
      <c r="BR1805" s="1" t="str">
        <f t="shared" si="382"/>
        <v>Base</v>
      </c>
      <c r="BS1805" s="1" t="str">
        <f t="shared" si="383"/>
        <v/>
      </c>
      <c r="BT1805" s="3">
        <f t="shared" si="384"/>
        <v>1</v>
      </c>
      <c r="BU1805" s="11">
        <f t="shared" si="385"/>
        <v>-0.94</v>
      </c>
      <c r="BV1805" s="11">
        <f t="shared" si="386"/>
        <v>-0.88</v>
      </c>
      <c r="BW1805" s="11">
        <f t="shared" si="387"/>
        <v>0</v>
      </c>
      <c r="BX1805" s="9">
        <f t="shared" si="388"/>
        <v>-0.94</v>
      </c>
      <c r="BY1805" s="9">
        <f t="shared" si="389"/>
        <v>-0.88</v>
      </c>
      <c r="BZ1805" s="9">
        <f t="shared" si="390"/>
        <v>2</v>
      </c>
    </row>
    <row r="1806" spans="1:78" ht="15.5" x14ac:dyDescent="0.35">
      <c r="A1806"/>
      <c r="B1806"/>
      <c r="C1806"/>
      <c r="D1806"/>
      <c r="E1806"/>
      <c r="F1806"/>
      <c r="G1806"/>
      <c r="H1806"/>
      <c r="I1806"/>
      <c r="J1806"/>
      <c r="K1806"/>
      <c r="L1806"/>
      <c r="M1806"/>
      <c r="N1806"/>
      <c r="O1806"/>
      <c r="P1806"/>
      <c r="Q1806"/>
      <c r="R1806"/>
      <c r="S1806"/>
      <c r="T1806"/>
      <c r="U1806"/>
      <c r="V1806"/>
      <c r="W1806"/>
      <c r="X1806"/>
      <c r="Y1806"/>
      <c r="Z1806"/>
      <c r="AA1806"/>
      <c r="AB1806"/>
      <c r="AC1806"/>
      <c r="AD1806"/>
      <c r="AE1806"/>
      <c r="AF1806"/>
      <c r="AG1806"/>
      <c r="AH1806"/>
      <c r="AI1806"/>
      <c r="AJ1806"/>
      <c r="AK1806"/>
      <c r="AL1806"/>
      <c r="AM1806"/>
      <c r="AN1806"/>
      <c r="AO1806"/>
      <c r="AP1806"/>
      <c r="AQ1806"/>
      <c r="AR1806"/>
      <c r="AS1806"/>
      <c r="AT1806" s="12">
        <f>VLOOKUP($BR1806,Tables!$D$14:$I$27,2,FALSE)*W1806</f>
        <v>0</v>
      </c>
      <c r="AU1806" s="12">
        <f>VLOOKUP($BR1806,Tables!$D$14:$I$24,3,FALSE)</f>
        <v>0</v>
      </c>
      <c r="AV1806" s="12">
        <f>VLOOKUP($BR1806,Tables!$D$14:$I$24,4,FALSE)*W1806</f>
        <v>0</v>
      </c>
      <c r="AW1806" s="12">
        <f>VLOOKUP($BR1806,Tables!$D$14:$I$24,5,FALSE)*W1806</f>
        <v>0</v>
      </c>
      <c r="AX1806">
        <f>IF(ISERROR(VLOOKUP(V1806,Tables!$A$2:$B$27,2,FALSE))=TRUE,0,VLOOKUP(V1806,Tables!$A$2:$B$27,2,FALSE))*VLOOKUP(BR1806,Tables!$D$14:$J$24,7,FALSE)</f>
        <v>0</v>
      </c>
      <c r="AY1806">
        <f>IF(ISERROR(VLOOKUP(BS1806,Tables!$A$2:$B$31,2,FALSE))=TRUE,0,VLOOKUP(BS1806,Tables!$A$2:$B$31,2,FALSE))</f>
        <v>0</v>
      </c>
      <c r="AZ1806" s="12">
        <f>VLOOKUP($BR1806,Tables!$D$14:$K$24,8,FALSE)</f>
        <v>0</v>
      </c>
      <c r="BA1806" s="12">
        <f>IF(OR(BR1806="T150",BR1806="HYBT150"),W1806*Tables!$L$23,0)</f>
        <v>0</v>
      </c>
      <c r="BB1806" s="12">
        <f>IF(OR(BR1806="T200",BR1806="HYBT200"),W1806*Tables!$E$24,0)</f>
        <v>0</v>
      </c>
      <c r="BC1806" s="14">
        <f t="shared" si="381"/>
        <v>0</v>
      </c>
      <c r="BD1806" s="55" t="str">
        <f t="shared" si="391"/>
        <v/>
      </c>
      <c r="BE1806" s="55" t="str">
        <f t="shared" si="391"/>
        <v/>
      </c>
      <c r="BF1806" s="55" t="str">
        <f t="shared" si="391"/>
        <v/>
      </c>
      <c r="BG1806" s="55" t="str">
        <f t="shared" si="391"/>
        <v/>
      </c>
      <c r="BH1806" s="55" t="str">
        <f t="shared" si="391"/>
        <v/>
      </c>
      <c r="BI1806" s="55" t="str">
        <f t="shared" si="391"/>
        <v/>
      </c>
      <c r="BJ1806" s="55" t="str">
        <f t="shared" si="391"/>
        <v/>
      </c>
      <c r="BK1806" s="55" t="str">
        <f t="shared" si="391"/>
        <v/>
      </c>
      <c r="BL1806" s="55" t="str">
        <f t="shared" si="391"/>
        <v/>
      </c>
      <c r="BM1806" s="55" t="str">
        <f t="shared" si="391"/>
        <v/>
      </c>
      <c r="BN1806" s="55" t="str">
        <f t="shared" si="391"/>
        <v/>
      </c>
      <c r="BO1806" s="55" t="str">
        <f t="shared" si="391"/>
        <v/>
      </c>
      <c r="BP1806" s="55" t="str">
        <f t="shared" si="391"/>
        <v/>
      </c>
      <c r="BQ1806" s="55" t="str">
        <f t="shared" si="391"/>
        <v/>
      </c>
      <c r="BR1806" s="1" t="str">
        <f t="shared" si="382"/>
        <v>Base</v>
      </c>
      <c r="BS1806" s="1" t="str">
        <f t="shared" si="383"/>
        <v/>
      </c>
      <c r="BT1806" s="3">
        <f t="shared" si="384"/>
        <v>1</v>
      </c>
      <c r="BU1806" s="11">
        <f t="shared" si="385"/>
        <v>-0.94</v>
      </c>
      <c r="BV1806" s="11">
        <f t="shared" si="386"/>
        <v>-0.88</v>
      </c>
      <c r="BW1806" s="11">
        <f t="shared" si="387"/>
        <v>0</v>
      </c>
      <c r="BX1806" s="9">
        <f t="shared" si="388"/>
        <v>-0.94</v>
      </c>
      <c r="BY1806" s="9">
        <f t="shared" si="389"/>
        <v>-0.88</v>
      </c>
      <c r="BZ1806" s="9">
        <f t="shared" si="390"/>
        <v>2</v>
      </c>
    </row>
    <row r="1807" spans="1:78" ht="15.5" x14ac:dyDescent="0.35">
      <c r="A1807"/>
      <c r="B1807"/>
      <c r="C1807"/>
      <c r="D1807"/>
      <c r="E1807"/>
      <c r="F1807"/>
      <c r="G1807"/>
      <c r="H1807"/>
      <c r="I1807"/>
      <c r="J1807"/>
      <c r="K1807"/>
      <c r="L1807"/>
      <c r="M1807"/>
      <c r="N1807"/>
      <c r="O1807"/>
      <c r="P1807"/>
      <c r="Q1807"/>
      <c r="R1807"/>
      <c r="S1807"/>
      <c r="T1807"/>
      <c r="U1807"/>
      <c r="V1807"/>
      <c r="W1807"/>
      <c r="X1807"/>
      <c r="Y1807"/>
      <c r="Z1807"/>
      <c r="AA1807"/>
      <c r="AB1807"/>
      <c r="AC1807"/>
      <c r="AD1807"/>
      <c r="AE1807"/>
      <c r="AF1807"/>
      <c r="AG1807"/>
      <c r="AH1807"/>
      <c r="AI1807"/>
      <c r="AJ1807"/>
      <c r="AK1807"/>
      <c r="AL1807"/>
      <c r="AM1807"/>
      <c r="AN1807"/>
      <c r="AO1807"/>
      <c r="AP1807"/>
      <c r="AQ1807"/>
      <c r="AR1807"/>
      <c r="AS1807"/>
      <c r="AT1807" s="12">
        <f>VLOOKUP($BR1807,Tables!$D$14:$I$27,2,FALSE)*W1807</f>
        <v>0</v>
      </c>
      <c r="AU1807" s="12">
        <f>VLOOKUP($BR1807,Tables!$D$14:$I$24,3,FALSE)</f>
        <v>0</v>
      </c>
      <c r="AV1807" s="12">
        <f>VLOOKUP($BR1807,Tables!$D$14:$I$24,4,FALSE)*W1807</f>
        <v>0</v>
      </c>
      <c r="AW1807" s="12">
        <f>VLOOKUP($BR1807,Tables!$D$14:$I$24,5,FALSE)*W1807</f>
        <v>0</v>
      </c>
      <c r="AX1807">
        <f>IF(ISERROR(VLOOKUP(V1807,Tables!$A$2:$B$27,2,FALSE))=TRUE,0,VLOOKUP(V1807,Tables!$A$2:$B$27,2,FALSE))*VLOOKUP(BR1807,Tables!$D$14:$J$24,7,FALSE)</f>
        <v>0</v>
      </c>
      <c r="AY1807">
        <f>IF(ISERROR(VLOOKUP(BS1807,Tables!$A$2:$B$31,2,FALSE))=TRUE,0,VLOOKUP(BS1807,Tables!$A$2:$B$31,2,FALSE))</f>
        <v>0</v>
      </c>
      <c r="AZ1807" s="12">
        <f>VLOOKUP($BR1807,Tables!$D$14:$K$24,8,FALSE)</f>
        <v>0</v>
      </c>
      <c r="BA1807" s="12">
        <f>IF(OR(BR1807="T150",BR1807="HYBT150"),W1807*Tables!$L$23,0)</f>
        <v>0</v>
      </c>
      <c r="BB1807" s="12">
        <f>IF(OR(BR1807="T200",BR1807="HYBT200"),W1807*Tables!$E$24,0)</f>
        <v>0</v>
      </c>
      <c r="BC1807" s="14">
        <f t="shared" si="381"/>
        <v>0</v>
      </c>
      <c r="BD1807" s="55" t="str">
        <f t="shared" si="391"/>
        <v/>
      </c>
      <c r="BE1807" s="55" t="str">
        <f t="shared" si="391"/>
        <v/>
      </c>
      <c r="BF1807" s="55" t="str">
        <f t="shared" si="391"/>
        <v/>
      </c>
      <c r="BG1807" s="55" t="str">
        <f t="shared" si="391"/>
        <v/>
      </c>
      <c r="BH1807" s="55" t="str">
        <f t="shared" si="391"/>
        <v/>
      </c>
      <c r="BI1807" s="55" t="str">
        <f t="shared" si="391"/>
        <v/>
      </c>
      <c r="BJ1807" s="55" t="str">
        <f t="shared" si="391"/>
        <v/>
      </c>
      <c r="BK1807" s="55" t="str">
        <f t="shared" si="391"/>
        <v/>
      </c>
      <c r="BL1807" s="55" t="str">
        <f t="shared" si="391"/>
        <v/>
      </c>
      <c r="BM1807" s="55" t="str">
        <f t="shared" si="391"/>
        <v/>
      </c>
      <c r="BN1807" s="55" t="str">
        <f t="shared" si="391"/>
        <v/>
      </c>
      <c r="BO1807" s="55" t="str">
        <f t="shared" si="391"/>
        <v/>
      </c>
      <c r="BP1807" s="55" t="str">
        <f t="shared" si="391"/>
        <v/>
      </c>
      <c r="BQ1807" s="55" t="str">
        <f t="shared" si="391"/>
        <v/>
      </c>
      <c r="BR1807" s="1" t="str">
        <f t="shared" si="382"/>
        <v>Base</v>
      </c>
      <c r="BS1807" s="1" t="str">
        <f t="shared" si="383"/>
        <v/>
      </c>
      <c r="BT1807" s="3">
        <f t="shared" si="384"/>
        <v>1</v>
      </c>
      <c r="BU1807" s="11">
        <f t="shared" si="385"/>
        <v>-0.94</v>
      </c>
      <c r="BV1807" s="11">
        <f t="shared" si="386"/>
        <v>-0.88</v>
      </c>
      <c r="BW1807" s="11">
        <f t="shared" si="387"/>
        <v>0</v>
      </c>
      <c r="BX1807" s="9">
        <f t="shared" si="388"/>
        <v>-0.94</v>
      </c>
      <c r="BY1807" s="9">
        <f t="shared" si="389"/>
        <v>-0.88</v>
      </c>
      <c r="BZ1807" s="9">
        <f t="shared" si="390"/>
        <v>2</v>
      </c>
    </row>
    <row r="1808" spans="1:78" ht="15.5" x14ac:dyDescent="0.35">
      <c r="A1808"/>
      <c r="B1808"/>
      <c r="C1808"/>
      <c r="D1808"/>
      <c r="E1808"/>
      <c r="F1808"/>
      <c r="G1808"/>
      <c r="H1808"/>
      <c r="I1808"/>
      <c r="J1808"/>
      <c r="K1808"/>
      <c r="L1808"/>
      <c r="M1808"/>
      <c r="N1808"/>
      <c r="O1808"/>
      <c r="P1808"/>
      <c r="Q1808"/>
      <c r="R1808"/>
      <c r="S1808"/>
      <c r="T1808"/>
      <c r="U1808"/>
      <c r="V1808"/>
      <c r="W1808"/>
      <c r="X1808"/>
      <c r="Y1808"/>
      <c r="Z1808"/>
      <c r="AA1808"/>
      <c r="AB1808"/>
      <c r="AC1808"/>
      <c r="AD1808"/>
      <c r="AE1808"/>
      <c r="AF1808"/>
      <c r="AG1808"/>
      <c r="AH1808"/>
      <c r="AI1808"/>
      <c r="AJ1808"/>
      <c r="AK1808"/>
      <c r="AL1808"/>
      <c r="AM1808"/>
      <c r="AN1808"/>
      <c r="AO1808"/>
      <c r="AP1808"/>
      <c r="AQ1808"/>
      <c r="AR1808"/>
      <c r="AS1808"/>
      <c r="AT1808" s="12">
        <f>VLOOKUP($BR1808,Tables!$D$14:$I$27,2,FALSE)*W1808</f>
        <v>0</v>
      </c>
      <c r="AU1808" s="12">
        <f>VLOOKUP($BR1808,Tables!$D$14:$I$24,3,FALSE)</f>
        <v>0</v>
      </c>
      <c r="AV1808" s="12">
        <f>VLOOKUP($BR1808,Tables!$D$14:$I$24,4,FALSE)*W1808</f>
        <v>0</v>
      </c>
      <c r="AW1808" s="12">
        <f>VLOOKUP($BR1808,Tables!$D$14:$I$24,5,FALSE)*W1808</f>
        <v>0</v>
      </c>
      <c r="AX1808">
        <f>IF(ISERROR(VLOOKUP(V1808,Tables!$A$2:$B$27,2,FALSE))=TRUE,0,VLOOKUP(V1808,Tables!$A$2:$B$27,2,FALSE))*VLOOKUP(BR1808,Tables!$D$14:$J$24,7,FALSE)</f>
        <v>0</v>
      </c>
      <c r="AY1808">
        <f>IF(ISERROR(VLOOKUP(BS1808,Tables!$A$2:$B$31,2,FALSE))=TRUE,0,VLOOKUP(BS1808,Tables!$A$2:$B$31,2,FALSE))</f>
        <v>0</v>
      </c>
      <c r="AZ1808" s="12">
        <f>VLOOKUP($BR1808,Tables!$D$14:$K$24,8,FALSE)</f>
        <v>0</v>
      </c>
      <c r="BA1808" s="12">
        <f>IF(OR(BR1808="T150",BR1808="HYBT150"),W1808*Tables!$L$23,0)</f>
        <v>0</v>
      </c>
      <c r="BB1808" s="12">
        <f>IF(OR(BR1808="T200",BR1808="HYBT200"),W1808*Tables!$E$24,0)</f>
        <v>0</v>
      </c>
      <c r="BC1808" s="14">
        <f t="shared" si="381"/>
        <v>0</v>
      </c>
      <c r="BD1808" s="55" t="str">
        <f t="shared" si="391"/>
        <v/>
      </c>
      <c r="BE1808" s="55" t="str">
        <f t="shared" si="391"/>
        <v/>
      </c>
      <c r="BF1808" s="55" t="str">
        <f t="shared" si="391"/>
        <v/>
      </c>
      <c r="BG1808" s="55" t="str">
        <f t="shared" si="391"/>
        <v/>
      </c>
      <c r="BH1808" s="55" t="str">
        <f t="shared" si="391"/>
        <v/>
      </c>
      <c r="BI1808" s="55" t="str">
        <f t="shared" si="391"/>
        <v/>
      </c>
      <c r="BJ1808" s="55" t="str">
        <f t="shared" si="391"/>
        <v/>
      </c>
      <c r="BK1808" s="55" t="str">
        <f t="shared" si="391"/>
        <v/>
      </c>
      <c r="BL1808" s="55" t="str">
        <f t="shared" si="391"/>
        <v/>
      </c>
      <c r="BM1808" s="55" t="str">
        <f t="shared" si="391"/>
        <v/>
      </c>
      <c r="BN1808" s="55" t="str">
        <f t="shared" si="391"/>
        <v/>
      </c>
      <c r="BO1808" s="55" t="str">
        <f t="shared" si="391"/>
        <v/>
      </c>
      <c r="BP1808" s="55" t="str">
        <f t="shared" si="391"/>
        <v/>
      </c>
      <c r="BQ1808" s="55" t="str">
        <f t="shared" si="391"/>
        <v/>
      </c>
      <c r="BR1808" s="1" t="str">
        <f t="shared" si="382"/>
        <v>Base</v>
      </c>
      <c r="BS1808" s="1" t="str">
        <f t="shared" si="383"/>
        <v/>
      </c>
      <c r="BT1808" s="3">
        <f t="shared" si="384"/>
        <v>1</v>
      </c>
      <c r="BU1808" s="11">
        <f t="shared" si="385"/>
        <v>-0.94</v>
      </c>
      <c r="BV1808" s="11">
        <f t="shared" si="386"/>
        <v>-0.88</v>
      </c>
      <c r="BW1808" s="11">
        <f t="shared" si="387"/>
        <v>0</v>
      </c>
      <c r="BX1808" s="9">
        <f t="shared" si="388"/>
        <v>-0.94</v>
      </c>
      <c r="BY1808" s="9">
        <f t="shared" si="389"/>
        <v>-0.88</v>
      </c>
      <c r="BZ1808" s="9">
        <f t="shared" si="390"/>
        <v>2</v>
      </c>
    </row>
    <row r="1809" spans="1:78" ht="15.5" x14ac:dyDescent="0.35">
      <c r="A1809"/>
      <c r="B1809"/>
      <c r="C1809"/>
      <c r="D1809"/>
      <c r="E1809"/>
      <c r="F1809"/>
      <c r="G1809"/>
      <c r="H1809"/>
      <c r="I1809"/>
      <c r="J1809"/>
      <c r="K1809"/>
      <c r="L1809"/>
      <c r="M1809"/>
      <c r="N1809"/>
      <c r="O1809"/>
      <c r="P1809"/>
      <c r="Q1809"/>
      <c r="R1809"/>
      <c r="S1809"/>
      <c r="T1809"/>
      <c r="U1809"/>
      <c r="V1809"/>
      <c r="W1809"/>
      <c r="X1809"/>
      <c r="Y1809"/>
      <c r="Z1809"/>
      <c r="AA1809"/>
      <c r="AB1809"/>
      <c r="AC1809"/>
      <c r="AD1809"/>
      <c r="AE1809"/>
      <c r="AF1809"/>
      <c r="AG1809"/>
      <c r="AH1809"/>
      <c r="AI1809"/>
      <c r="AJ1809"/>
      <c r="AK1809"/>
      <c r="AL1809"/>
      <c r="AM1809"/>
      <c r="AN1809"/>
      <c r="AO1809"/>
      <c r="AP1809"/>
      <c r="AQ1809"/>
      <c r="AR1809"/>
      <c r="AS1809"/>
      <c r="AT1809" s="12">
        <f>VLOOKUP($BR1809,Tables!$D$14:$I$27,2,FALSE)*W1809</f>
        <v>0</v>
      </c>
      <c r="AU1809" s="12">
        <f>VLOOKUP($BR1809,Tables!$D$14:$I$24,3,FALSE)</f>
        <v>0</v>
      </c>
      <c r="AV1809" s="12">
        <f>VLOOKUP($BR1809,Tables!$D$14:$I$24,4,FALSE)*W1809</f>
        <v>0</v>
      </c>
      <c r="AW1809" s="12">
        <f>VLOOKUP($BR1809,Tables!$D$14:$I$24,5,FALSE)*W1809</f>
        <v>0</v>
      </c>
      <c r="AX1809">
        <f>IF(ISERROR(VLOOKUP(V1809,Tables!$A$2:$B$27,2,FALSE))=TRUE,0,VLOOKUP(V1809,Tables!$A$2:$B$27,2,FALSE))*VLOOKUP(BR1809,Tables!$D$14:$J$24,7,FALSE)</f>
        <v>0</v>
      </c>
      <c r="AY1809">
        <f>IF(ISERROR(VLOOKUP(BS1809,Tables!$A$2:$B$31,2,FALSE))=TRUE,0,VLOOKUP(BS1809,Tables!$A$2:$B$31,2,FALSE))</f>
        <v>0</v>
      </c>
      <c r="AZ1809" s="12">
        <f>VLOOKUP($BR1809,Tables!$D$14:$K$24,8,FALSE)</f>
        <v>0</v>
      </c>
      <c r="BA1809" s="12">
        <f>IF(OR(BR1809="T150",BR1809="HYBT150"),W1809*Tables!$L$23,0)</f>
        <v>0</v>
      </c>
      <c r="BB1809" s="12">
        <f>IF(OR(BR1809="T200",BR1809="HYBT200"),W1809*Tables!$E$24,0)</f>
        <v>0</v>
      </c>
      <c r="BC1809" s="14">
        <f t="shared" si="381"/>
        <v>0</v>
      </c>
      <c r="BD1809" s="55" t="str">
        <f t="shared" si="391"/>
        <v/>
      </c>
      <c r="BE1809" s="55" t="str">
        <f t="shared" si="391"/>
        <v/>
      </c>
      <c r="BF1809" s="55" t="str">
        <f t="shared" si="391"/>
        <v/>
      </c>
      <c r="BG1809" s="55" t="str">
        <f t="shared" si="391"/>
        <v/>
      </c>
      <c r="BH1809" s="55" t="str">
        <f t="shared" si="391"/>
        <v/>
      </c>
      <c r="BI1809" s="55" t="str">
        <f t="shared" si="391"/>
        <v/>
      </c>
      <c r="BJ1809" s="55" t="str">
        <f t="shared" si="391"/>
        <v/>
      </c>
      <c r="BK1809" s="55" t="str">
        <f t="shared" si="391"/>
        <v/>
      </c>
      <c r="BL1809" s="55" t="str">
        <f t="shared" si="391"/>
        <v/>
      </c>
      <c r="BM1809" s="55" t="str">
        <f t="shared" si="391"/>
        <v/>
      </c>
      <c r="BN1809" s="55" t="str">
        <f t="shared" si="391"/>
        <v/>
      </c>
      <c r="BO1809" s="55" t="str">
        <f t="shared" si="391"/>
        <v/>
      </c>
      <c r="BP1809" s="55" t="str">
        <f t="shared" si="391"/>
        <v/>
      </c>
      <c r="BQ1809" s="55" t="str">
        <f t="shared" si="391"/>
        <v/>
      </c>
      <c r="BR1809" s="1" t="str">
        <f t="shared" si="382"/>
        <v>Base</v>
      </c>
      <c r="BS1809" s="1" t="str">
        <f t="shared" si="383"/>
        <v/>
      </c>
      <c r="BT1809" s="3">
        <f t="shared" si="384"/>
        <v>1</v>
      </c>
      <c r="BU1809" s="11">
        <f t="shared" si="385"/>
        <v>-0.94</v>
      </c>
      <c r="BV1809" s="11">
        <f t="shared" si="386"/>
        <v>-0.88</v>
      </c>
      <c r="BW1809" s="11">
        <f t="shared" si="387"/>
        <v>0</v>
      </c>
      <c r="BX1809" s="9">
        <f t="shared" si="388"/>
        <v>-0.94</v>
      </c>
      <c r="BY1809" s="9">
        <f t="shared" si="389"/>
        <v>-0.88</v>
      </c>
      <c r="BZ1809" s="9">
        <f t="shared" si="390"/>
        <v>2</v>
      </c>
    </row>
    <row r="1810" spans="1:78" ht="15.5" x14ac:dyDescent="0.35">
      <c r="A1810"/>
      <c r="B1810"/>
      <c r="C1810"/>
      <c r="D1810"/>
      <c r="E1810"/>
      <c r="F1810"/>
      <c r="G1810"/>
      <c r="H1810"/>
      <c r="I1810"/>
      <c r="J1810"/>
      <c r="K1810"/>
      <c r="L1810"/>
      <c r="M1810"/>
      <c r="N1810"/>
      <c r="O1810"/>
      <c r="P1810"/>
      <c r="Q1810"/>
      <c r="R1810"/>
      <c r="S1810"/>
      <c r="T1810"/>
      <c r="U1810"/>
      <c r="V1810"/>
      <c r="W1810"/>
      <c r="X1810"/>
      <c r="Y1810"/>
      <c r="Z1810"/>
      <c r="AA1810"/>
      <c r="AB1810"/>
      <c r="AC1810"/>
      <c r="AD1810"/>
      <c r="AE1810"/>
      <c r="AF1810"/>
      <c r="AG1810"/>
      <c r="AH1810"/>
      <c r="AI1810"/>
      <c r="AJ1810"/>
      <c r="AK1810"/>
      <c r="AL1810"/>
      <c r="AM1810"/>
      <c r="AN1810"/>
      <c r="AO1810"/>
      <c r="AP1810"/>
      <c r="AQ1810"/>
      <c r="AR1810"/>
      <c r="AS1810"/>
      <c r="AT1810" s="12">
        <f>VLOOKUP($BR1810,Tables!$D$14:$I$27,2,FALSE)*W1810</f>
        <v>0</v>
      </c>
      <c r="AU1810" s="12">
        <f>VLOOKUP($BR1810,Tables!$D$14:$I$24,3,FALSE)</f>
        <v>0</v>
      </c>
      <c r="AV1810" s="12">
        <f>VLOOKUP($BR1810,Tables!$D$14:$I$24,4,FALSE)*W1810</f>
        <v>0</v>
      </c>
      <c r="AW1810" s="12">
        <f>VLOOKUP($BR1810,Tables!$D$14:$I$24,5,FALSE)*W1810</f>
        <v>0</v>
      </c>
      <c r="AX1810">
        <f>IF(ISERROR(VLOOKUP(V1810,Tables!$A$2:$B$27,2,FALSE))=TRUE,0,VLOOKUP(V1810,Tables!$A$2:$B$27,2,FALSE))*VLOOKUP(BR1810,Tables!$D$14:$J$24,7,FALSE)</f>
        <v>0</v>
      </c>
      <c r="AY1810">
        <f>IF(ISERROR(VLOOKUP(BS1810,Tables!$A$2:$B$31,2,FALSE))=TRUE,0,VLOOKUP(BS1810,Tables!$A$2:$B$31,2,FALSE))</f>
        <v>0</v>
      </c>
      <c r="AZ1810" s="12">
        <f>VLOOKUP($BR1810,Tables!$D$14:$K$24,8,FALSE)</f>
        <v>0</v>
      </c>
      <c r="BA1810" s="12">
        <f>IF(OR(BR1810="T150",BR1810="HYBT150"),W1810*Tables!$L$23,0)</f>
        <v>0</v>
      </c>
      <c r="BB1810" s="12">
        <f>IF(OR(BR1810="T200",BR1810="HYBT200"),W1810*Tables!$E$24,0)</f>
        <v>0</v>
      </c>
      <c r="BC1810" s="14">
        <f t="shared" si="381"/>
        <v>0</v>
      </c>
      <c r="BD1810" s="55" t="str">
        <f t="shared" si="391"/>
        <v/>
      </c>
      <c r="BE1810" s="55" t="str">
        <f t="shared" si="391"/>
        <v/>
      </c>
      <c r="BF1810" s="55" t="str">
        <f t="shared" si="391"/>
        <v/>
      </c>
      <c r="BG1810" s="55" t="str">
        <f t="shared" si="391"/>
        <v/>
      </c>
      <c r="BH1810" s="55" t="str">
        <f t="shared" si="391"/>
        <v/>
      </c>
      <c r="BI1810" s="55" t="str">
        <f t="shared" si="391"/>
        <v/>
      </c>
      <c r="BJ1810" s="55" t="str">
        <f t="shared" si="391"/>
        <v/>
      </c>
      <c r="BK1810" s="55" t="str">
        <f t="shared" si="391"/>
        <v/>
      </c>
      <c r="BL1810" s="55" t="str">
        <f t="shared" si="391"/>
        <v/>
      </c>
      <c r="BM1810" s="55" t="str">
        <f t="shared" si="391"/>
        <v/>
      </c>
      <c r="BN1810" s="55" t="str">
        <f t="shared" si="391"/>
        <v/>
      </c>
      <c r="BO1810" s="55" t="str">
        <f t="shared" si="391"/>
        <v/>
      </c>
      <c r="BP1810" s="55" t="str">
        <f t="shared" si="391"/>
        <v/>
      </c>
      <c r="BQ1810" s="55" t="str">
        <f t="shared" si="391"/>
        <v/>
      </c>
      <c r="BR1810" s="1" t="str">
        <f t="shared" si="382"/>
        <v>Base</v>
      </c>
      <c r="BS1810" s="1" t="str">
        <f t="shared" si="383"/>
        <v/>
      </c>
      <c r="BT1810" s="3">
        <f t="shared" si="384"/>
        <v>1</v>
      </c>
      <c r="BU1810" s="11">
        <f t="shared" si="385"/>
        <v>-0.94</v>
      </c>
      <c r="BV1810" s="11">
        <f t="shared" si="386"/>
        <v>-0.88</v>
      </c>
      <c r="BW1810" s="11">
        <f t="shared" si="387"/>
        <v>0</v>
      </c>
      <c r="BX1810" s="9">
        <f t="shared" si="388"/>
        <v>-0.94</v>
      </c>
      <c r="BY1810" s="9">
        <f t="shared" si="389"/>
        <v>-0.88</v>
      </c>
      <c r="BZ1810" s="9">
        <f t="shared" si="390"/>
        <v>2</v>
      </c>
    </row>
    <row r="1811" spans="1:78" ht="15.5" x14ac:dyDescent="0.35">
      <c r="A1811"/>
      <c r="B1811"/>
      <c r="C1811"/>
      <c r="D1811"/>
      <c r="E1811"/>
      <c r="F1811"/>
      <c r="G1811"/>
      <c r="H1811"/>
      <c r="I1811"/>
      <c r="J1811"/>
      <c r="K1811"/>
      <c r="L1811"/>
      <c r="M1811"/>
      <c r="N1811"/>
      <c r="O1811"/>
      <c r="P1811"/>
      <c r="Q1811"/>
      <c r="R1811"/>
      <c r="S1811"/>
      <c r="T1811"/>
      <c r="U1811"/>
      <c r="V1811"/>
      <c r="W1811"/>
      <c r="X1811"/>
      <c r="Y1811"/>
      <c r="Z1811"/>
      <c r="AA1811"/>
      <c r="AB1811"/>
      <c r="AC1811"/>
      <c r="AD1811"/>
      <c r="AE1811"/>
      <c r="AF1811"/>
      <c r="AG1811"/>
      <c r="AH1811"/>
      <c r="AI1811"/>
      <c r="AJ1811"/>
      <c r="AK1811"/>
      <c r="AL1811"/>
      <c r="AM1811"/>
      <c r="AN1811"/>
      <c r="AO1811"/>
      <c r="AP1811"/>
      <c r="AQ1811"/>
      <c r="AR1811"/>
      <c r="AS1811"/>
      <c r="AT1811" s="12">
        <f>VLOOKUP($BR1811,Tables!$D$14:$I$27,2,FALSE)*W1811</f>
        <v>0</v>
      </c>
      <c r="AU1811" s="12">
        <f>VLOOKUP($BR1811,Tables!$D$14:$I$24,3,FALSE)</f>
        <v>0</v>
      </c>
      <c r="AV1811" s="12">
        <f>VLOOKUP($BR1811,Tables!$D$14:$I$24,4,FALSE)*W1811</f>
        <v>0</v>
      </c>
      <c r="AW1811" s="12">
        <f>VLOOKUP($BR1811,Tables!$D$14:$I$24,5,FALSE)*W1811</f>
        <v>0</v>
      </c>
      <c r="AX1811">
        <f>IF(ISERROR(VLOOKUP(V1811,Tables!$A$2:$B$27,2,FALSE))=TRUE,0,VLOOKUP(V1811,Tables!$A$2:$B$27,2,FALSE))*VLOOKUP(BR1811,Tables!$D$14:$J$24,7,FALSE)</f>
        <v>0</v>
      </c>
      <c r="AY1811">
        <f>IF(ISERROR(VLOOKUP(BS1811,Tables!$A$2:$B$31,2,FALSE))=TRUE,0,VLOOKUP(BS1811,Tables!$A$2:$B$31,2,FALSE))</f>
        <v>0</v>
      </c>
      <c r="AZ1811" s="12">
        <f>VLOOKUP($BR1811,Tables!$D$14:$K$24,8,FALSE)</f>
        <v>0</v>
      </c>
      <c r="BA1811" s="12">
        <f>IF(OR(BR1811="T150",BR1811="HYBT150"),W1811*Tables!$L$23,0)</f>
        <v>0</v>
      </c>
      <c r="BB1811" s="12">
        <f>IF(OR(BR1811="T200",BR1811="HYBT200"),W1811*Tables!$E$24,0)</f>
        <v>0</v>
      </c>
      <c r="BC1811" s="14">
        <f t="shared" si="381"/>
        <v>0</v>
      </c>
      <c r="BD1811" s="55" t="str">
        <f t="shared" si="391"/>
        <v/>
      </c>
      <c r="BE1811" s="55" t="str">
        <f t="shared" si="391"/>
        <v/>
      </c>
      <c r="BF1811" s="55" t="str">
        <f t="shared" si="391"/>
        <v/>
      </c>
      <c r="BG1811" s="55" t="str">
        <f t="shared" si="391"/>
        <v/>
      </c>
      <c r="BH1811" s="55" t="str">
        <f t="shared" si="391"/>
        <v/>
      </c>
      <c r="BI1811" s="55" t="str">
        <f t="shared" si="391"/>
        <v/>
      </c>
      <c r="BJ1811" s="55" t="str">
        <f t="shared" si="391"/>
        <v/>
      </c>
      <c r="BK1811" s="55" t="str">
        <f t="shared" si="391"/>
        <v/>
      </c>
      <c r="BL1811" s="55" t="str">
        <f t="shared" si="391"/>
        <v/>
      </c>
      <c r="BM1811" s="55" t="str">
        <f t="shared" si="391"/>
        <v/>
      </c>
      <c r="BN1811" s="55" t="str">
        <f t="shared" si="391"/>
        <v/>
      </c>
      <c r="BO1811" s="55" t="str">
        <f t="shared" si="391"/>
        <v/>
      </c>
      <c r="BP1811" s="55" t="str">
        <f t="shared" si="391"/>
        <v/>
      </c>
      <c r="BQ1811" s="55" t="str">
        <f t="shared" si="391"/>
        <v/>
      </c>
      <c r="BR1811" s="1" t="str">
        <f t="shared" si="382"/>
        <v>Base</v>
      </c>
      <c r="BS1811" s="1" t="str">
        <f t="shared" si="383"/>
        <v/>
      </c>
      <c r="BT1811" s="3">
        <f t="shared" si="384"/>
        <v>1</v>
      </c>
      <c r="BU1811" s="11">
        <f t="shared" si="385"/>
        <v>-0.94</v>
      </c>
      <c r="BV1811" s="11">
        <f t="shared" si="386"/>
        <v>-0.88</v>
      </c>
      <c r="BW1811" s="11">
        <f t="shared" si="387"/>
        <v>0</v>
      </c>
      <c r="BX1811" s="9">
        <f t="shared" si="388"/>
        <v>-0.94</v>
      </c>
      <c r="BY1811" s="9">
        <f t="shared" si="389"/>
        <v>-0.88</v>
      </c>
      <c r="BZ1811" s="9">
        <f t="shared" si="390"/>
        <v>2</v>
      </c>
    </row>
    <row r="1812" spans="1:78" ht="15.5" x14ac:dyDescent="0.35">
      <c r="A1812"/>
      <c r="B1812"/>
      <c r="C1812"/>
      <c r="D1812"/>
      <c r="E1812"/>
      <c r="F1812"/>
      <c r="G1812"/>
      <c r="H1812"/>
      <c r="I1812"/>
      <c r="J1812"/>
      <c r="K1812"/>
      <c r="L1812"/>
      <c r="M1812"/>
      <c r="N1812"/>
      <c r="O1812"/>
      <c r="P1812"/>
      <c r="Q1812"/>
      <c r="R1812"/>
      <c r="S1812"/>
      <c r="T1812"/>
      <c r="U1812"/>
      <c r="V1812"/>
      <c r="W1812"/>
      <c r="X1812"/>
      <c r="Y1812"/>
      <c r="Z1812"/>
      <c r="AA1812"/>
      <c r="AB1812"/>
      <c r="AC1812"/>
      <c r="AD1812"/>
      <c r="AE1812"/>
      <c r="AF1812"/>
      <c r="AG1812"/>
      <c r="AH1812"/>
      <c r="AI1812"/>
      <c r="AJ1812"/>
      <c r="AK1812"/>
      <c r="AL1812"/>
      <c r="AM1812"/>
      <c r="AN1812"/>
      <c r="AO1812"/>
      <c r="AP1812"/>
      <c r="AQ1812"/>
      <c r="AR1812"/>
      <c r="AS1812"/>
      <c r="AT1812" s="12">
        <f>VLOOKUP($BR1812,Tables!$D$14:$I$27,2,FALSE)*W1812</f>
        <v>0</v>
      </c>
      <c r="AU1812" s="12">
        <f>VLOOKUP($BR1812,Tables!$D$14:$I$24,3,FALSE)</f>
        <v>0</v>
      </c>
      <c r="AV1812" s="12">
        <f>VLOOKUP($BR1812,Tables!$D$14:$I$24,4,FALSE)*W1812</f>
        <v>0</v>
      </c>
      <c r="AW1812" s="12">
        <f>VLOOKUP($BR1812,Tables!$D$14:$I$24,5,FALSE)*W1812</f>
        <v>0</v>
      </c>
      <c r="AX1812">
        <f>IF(ISERROR(VLOOKUP(V1812,Tables!$A$2:$B$27,2,FALSE))=TRUE,0,VLOOKUP(V1812,Tables!$A$2:$B$27,2,FALSE))*VLOOKUP(BR1812,Tables!$D$14:$J$24,7,FALSE)</f>
        <v>0</v>
      </c>
      <c r="AY1812">
        <f>IF(ISERROR(VLOOKUP(BS1812,Tables!$A$2:$B$31,2,FALSE))=TRUE,0,VLOOKUP(BS1812,Tables!$A$2:$B$31,2,FALSE))</f>
        <v>0</v>
      </c>
      <c r="AZ1812" s="12">
        <f>VLOOKUP($BR1812,Tables!$D$14:$K$24,8,FALSE)</f>
        <v>0</v>
      </c>
      <c r="BA1812" s="12">
        <f>IF(OR(BR1812="T150",BR1812="HYBT150"),W1812*Tables!$L$23,0)</f>
        <v>0</v>
      </c>
      <c r="BB1812" s="12">
        <f>IF(OR(BR1812="T200",BR1812="HYBT200"),W1812*Tables!$E$24,0)</f>
        <v>0</v>
      </c>
      <c r="BC1812" s="14">
        <f t="shared" si="381"/>
        <v>0</v>
      </c>
      <c r="BD1812" s="55" t="str">
        <f t="shared" si="391"/>
        <v/>
      </c>
      <c r="BE1812" s="55" t="str">
        <f t="shared" si="391"/>
        <v/>
      </c>
      <c r="BF1812" s="55" t="str">
        <f t="shared" si="391"/>
        <v/>
      </c>
      <c r="BG1812" s="55" t="str">
        <f t="shared" si="391"/>
        <v/>
      </c>
      <c r="BH1812" s="55" t="str">
        <f t="shared" si="391"/>
        <v/>
      </c>
      <c r="BI1812" s="55" t="str">
        <f t="shared" si="391"/>
        <v/>
      </c>
      <c r="BJ1812" s="55" t="str">
        <f t="shared" si="391"/>
        <v/>
      </c>
      <c r="BK1812" s="55" t="str">
        <f t="shared" si="391"/>
        <v/>
      </c>
      <c r="BL1812" s="55" t="str">
        <f t="shared" si="391"/>
        <v/>
      </c>
      <c r="BM1812" s="55" t="str">
        <f t="shared" si="391"/>
        <v/>
      </c>
      <c r="BN1812" s="55" t="str">
        <f t="shared" si="391"/>
        <v/>
      </c>
      <c r="BO1812" s="55" t="str">
        <f t="shared" si="391"/>
        <v/>
      </c>
      <c r="BP1812" s="55" t="str">
        <f t="shared" si="391"/>
        <v/>
      </c>
      <c r="BQ1812" s="55" t="str">
        <f t="shared" si="391"/>
        <v/>
      </c>
      <c r="BR1812" s="1" t="str">
        <f t="shared" si="382"/>
        <v>Base</v>
      </c>
      <c r="BS1812" s="1" t="str">
        <f t="shared" si="383"/>
        <v/>
      </c>
      <c r="BT1812" s="3">
        <f t="shared" si="384"/>
        <v>1</v>
      </c>
      <c r="BU1812" s="11">
        <f t="shared" si="385"/>
        <v>-0.94</v>
      </c>
      <c r="BV1812" s="11">
        <f t="shared" si="386"/>
        <v>-0.88</v>
      </c>
      <c r="BW1812" s="11">
        <f t="shared" si="387"/>
        <v>0</v>
      </c>
      <c r="BX1812" s="9">
        <f t="shared" si="388"/>
        <v>-0.94</v>
      </c>
      <c r="BY1812" s="9">
        <f t="shared" si="389"/>
        <v>-0.88</v>
      </c>
      <c r="BZ1812" s="9">
        <f t="shared" si="390"/>
        <v>2</v>
      </c>
    </row>
    <row r="1813" spans="1:78" ht="15.5" x14ac:dyDescent="0.35">
      <c r="A1813"/>
      <c r="B1813"/>
      <c r="C1813"/>
      <c r="D1813"/>
      <c r="E1813"/>
      <c r="F1813"/>
      <c r="G1813"/>
      <c r="H1813"/>
      <c r="I1813"/>
      <c r="J1813"/>
      <c r="K1813"/>
      <c r="L1813"/>
      <c r="M1813"/>
      <c r="N1813"/>
      <c r="O1813"/>
      <c r="P1813"/>
      <c r="Q1813"/>
      <c r="R1813"/>
      <c r="S1813"/>
      <c r="T1813"/>
      <c r="U1813"/>
      <c r="V1813"/>
      <c r="W1813"/>
      <c r="X1813"/>
      <c r="Y1813"/>
      <c r="Z1813"/>
      <c r="AA1813"/>
      <c r="AB1813"/>
      <c r="AC1813"/>
      <c r="AD1813"/>
      <c r="AE1813"/>
      <c r="AF1813"/>
      <c r="AG1813"/>
      <c r="AH1813"/>
      <c r="AI1813"/>
      <c r="AJ1813"/>
      <c r="AK1813"/>
      <c r="AL1813"/>
      <c r="AM1813"/>
      <c r="AN1813"/>
      <c r="AO1813"/>
      <c r="AP1813"/>
      <c r="AQ1813"/>
      <c r="AR1813"/>
      <c r="AS1813"/>
      <c r="AT1813" s="12">
        <f>VLOOKUP($BR1813,Tables!$D$14:$I$27,2,FALSE)*W1813</f>
        <v>0</v>
      </c>
      <c r="AU1813" s="12">
        <f>VLOOKUP($BR1813,Tables!$D$14:$I$24,3,FALSE)</f>
        <v>0</v>
      </c>
      <c r="AV1813" s="12">
        <f>VLOOKUP($BR1813,Tables!$D$14:$I$24,4,FALSE)*W1813</f>
        <v>0</v>
      </c>
      <c r="AW1813" s="12">
        <f>VLOOKUP($BR1813,Tables!$D$14:$I$24,5,FALSE)*W1813</f>
        <v>0</v>
      </c>
      <c r="AX1813">
        <f>IF(ISERROR(VLOOKUP(V1813,Tables!$A$2:$B$27,2,FALSE))=TRUE,0,VLOOKUP(V1813,Tables!$A$2:$B$27,2,FALSE))*VLOOKUP(BR1813,Tables!$D$14:$J$24,7,FALSE)</f>
        <v>0</v>
      </c>
      <c r="AY1813">
        <f>IF(ISERROR(VLOOKUP(BS1813,Tables!$A$2:$B$31,2,FALSE))=TRUE,0,VLOOKUP(BS1813,Tables!$A$2:$B$31,2,FALSE))</f>
        <v>0</v>
      </c>
      <c r="AZ1813" s="12">
        <f>VLOOKUP($BR1813,Tables!$D$14:$K$24,8,FALSE)</f>
        <v>0</v>
      </c>
      <c r="BA1813" s="12">
        <f>IF(OR(BR1813="T150",BR1813="HYBT150"),W1813*Tables!$L$23,0)</f>
        <v>0</v>
      </c>
      <c r="BB1813" s="12">
        <f>IF(OR(BR1813="T200",BR1813="HYBT200"),W1813*Tables!$E$24,0)</f>
        <v>0</v>
      </c>
      <c r="BC1813" s="14">
        <f t="shared" si="381"/>
        <v>0</v>
      </c>
      <c r="BD1813" s="55" t="str">
        <f t="shared" si="391"/>
        <v/>
      </c>
      <c r="BE1813" s="55" t="str">
        <f t="shared" si="391"/>
        <v/>
      </c>
      <c r="BF1813" s="55" t="str">
        <f t="shared" si="391"/>
        <v/>
      </c>
      <c r="BG1813" s="55" t="str">
        <f t="shared" si="391"/>
        <v/>
      </c>
      <c r="BH1813" s="55" t="str">
        <f t="shared" si="391"/>
        <v/>
      </c>
      <c r="BI1813" s="55" t="str">
        <f t="shared" si="391"/>
        <v/>
      </c>
      <c r="BJ1813" s="55" t="str">
        <f t="shared" si="391"/>
        <v/>
      </c>
      <c r="BK1813" s="55" t="str">
        <f t="shared" si="391"/>
        <v/>
      </c>
      <c r="BL1813" s="55" t="str">
        <f t="shared" si="391"/>
        <v/>
      </c>
      <c r="BM1813" s="55" t="str">
        <f t="shared" si="391"/>
        <v/>
      </c>
      <c r="BN1813" s="55" t="str">
        <f t="shared" si="391"/>
        <v/>
      </c>
      <c r="BO1813" s="55" t="str">
        <f t="shared" si="391"/>
        <v/>
      </c>
      <c r="BP1813" s="55" t="str">
        <f t="shared" si="391"/>
        <v/>
      </c>
      <c r="BQ1813" s="55" t="str">
        <f t="shared" si="391"/>
        <v/>
      </c>
      <c r="BR1813" s="1" t="str">
        <f t="shared" si="382"/>
        <v>Base</v>
      </c>
      <c r="BS1813" s="1" t="str">
        <f t="shared" si="383"/>
        <v/>
      </c>
      <c r="BT1813" s="3">
        <f t="shared" si="384"/>
        <v>1</v>
      </c>
      <c r="BU1813" s="11">
        <f t="shared" si="385"/>
        <v>-0.94</v>
      </c>
      <c r="BV1813" s="11">
        <f t="shared" si="386"/>
        <v>-0.88</v>
      </c>
      <c r="BW1813" s="11">
        <f t="shared" si="387"/>
        <v>0</v>
      </c>
      <c r="BX1813" s="9">
        <f t="shared" si="388"/>
        <v>-0.94</v>
      </c>
      <c r="BY1813" s="9">
        <f t="shared" si="389"/>
        <v>-0.88</v>
      </c>
      <c r="BZ1813" s="9">
        <f t="shared" si="390"/>
        <v>2</v>
      </c>
    </row>
    <row r="1814" spans="1:78" ht="15.5" x14ac:dyDescent="0.35">
      <c r="A1814"/>
      <c r="B1814"/>
      <c r="C1814"/>
      <c r="D1814"/>
      <c r="E1814"/>
      <c r="F1814"/>
      <c r="G1814"/>
      <c r="H1814"/>
      <c r="I1814"/>
      <c r="J1814"/>
      <c r="K1814"/>
      <c r="L1814"/>
      <c r="M1814"/>
      <c r="N1814"/>
      <c r="O1814"/>
      <c r="P1814"/>
      <c r="Q1814"/>
      <c r="R1814"/>
      <c r="S1814"/>
      <c r="T1814"/>
      <c r="U1814"/>
      <c r="V1814"/>
      <c r="W1814"/>
      <c r="X1814"/>
      <c r="Y1814"/>
      <c r="Z1814"/>
      <c r="AA1814"/>
      <c r="AB1814"/>
      <c r="AC1814"/>
      <c r="AD1814"/>
      <c r="AE1814"/>
      <c r="AF1814"/>
      <c r="AG1814"/>
      <c r="AH1814"/>
      <c r="AI1814"/>
      <c r="AJ1814"/>
      <c r="AK1814"/>
      <c r="AL1814"/>
      <c r="AM1814"/>
      <c r="AN1814"/>
      <c r="AO1814"/>
      <c r="AP1814"/>
      <c r="AQ1814"/>
      <c r="AR1814"/>
      <c r="AS1814"/>
      <c r="AT1814" s="12">
        <f>VLOOKUP($BR1814,Tables!$D$14:$I$27,2,FALSE)*W1814</f>
        <v>0</v>
      </c>
      <c r="AU1814" s="12">
        <f>VLOOKUP($BR1814,Tables!$D$14:$I$24,3,FALSE)</f>
        <v>0</v>
      </c>
      <c r="AV1814" s="12">
        <f>VLOOKUP($BR1814,Tables!$D$14:$I$24,4,FALSE)*W1814</f>
        <v>0</v>
      </c>
      <c r="AW1814" s="12">
        <f>VLOOKUP($BR1814,Tables!$D$14:$I$24,5,FALSE)*W1814</f>
        <v>0</v>
      </c>
      <c r="AX1814">
        <f>IF(ISERROR(VLOOKUP(V1814,Tables!$A$2:$B$27,2,FALSE))=TRUE,0,VLOOKUP(V1814,Tables!$A$2:$B$27,2,FALSE))*VLOOKUP(BR1814,Tables!$D$14:$J$24,7,FALSE)</f>
        <v>0</v>
      </c>
      <c r="AY1814">
        <f>IF(ISERROR(VLOOKUP(BS1814,Tables!$A$2:$B$31,2,FALSE))=TRUE,0,VLOOKUP(BS1814,Tables!$A$2:$B$31,2,FALSE))</f>
        <v>0</v>
      </c>
      <c r="AZ1814" s="12">
        <f>VLOOKUP($BR1814,Tables!$D$14:$K$24,8,FALSE)</f>
        <v>0</v>
      </c>
      <c r="BA1814" s="12">
        <f>IF(OR(BR1814="T150",BR1814="HYBT150"),W1814*Tables!$L$23,0)</f>
        <v>0</v>
      </c>
      <c r="BB1814" s="12">
        <f>IF(OR(BR1814="T200",BR1814="HYBT200"),W1814*Tables!$E$24,0)</f>
        <v>0</v>
      </c>
      <c r="BC1814" s="14">
        <f t="shared" si="381"/>
        <v>0</v>
      </c>
      <c r="BD1814" s="55" t="str">
        <f t="shared" si="391"/>
        <v/>
      </c>
      <c r="BE1814" s="55" t="str">
        <f t="shared" si="391"/>
        <v/>
      </c>
      <c r="BF1814" s="55" t="str">
        <f t="shared" si="391"/>
        <v/>
      </c>
      <c r="BG1814" s="55" t="str">
        <f t="shared" si="391"/>
        <v/>
      </c>
      <c r="BH1814" s="55" t="str">
        <f t="shared" si="391"/>
        <v/>
      </c>
      <c r="BI1814" s="55" t="str">
        <f t="shared" si="391"/>
        <v/>
      </c>
      <c r="BJ1814" s="55" t="str">
        <f t="shared" si="391"/>
        <v/>
      </c>
      <c r="BK1814" s="55" t="str">
        <f t="shared" si="391"/>
        <v/>
      </c>
      <c r="BL1814" s="55" t="str">
        <f t="shared" si="391"/>
        <v/>
      </c>
      <c r="BM1814" s="55" t="str">
        <f t="shared" si="391"/>
        <v/>
      </c>
      <c r="BN1814" s="55" t="str">
        <f t="shared" si="391"/>
        <v/>
      </c>
      <c r="BO1814" s="55" t="str">
        <f t="shared" si="391"/>
        <v/>
      </c>
      <c r="BP1814" s="55" t="str">
        <f t="shared" si="391"/>
        <v/>
      </c>
      <c r="BQ1814" s="55" t="str">
        <f t="shared" si="391"/>
        <v/>
      </c>
      <c r="BR1814" s="1" t="str">
        <f t="shared" si="382"/>
        <v>Base</v>
      </c>
      <c r="BS1814" s="1" t="str">
        <f t="shared" si="383"/>
        <v/>
      </c>
      <c r="BT1814" s="3">
        <f t="shared" si="384"/>
        <v>1</v>
      </c>
      <c r="BU1814" s="11">
        <f t="shared" si="385"/>
        <v>-0.94</v>
      </c>
      <c r="BV1814" s="11">
        <f t="shared" si="386"/>
        <v>-0.88</v>
      </c>
      <c r="BW1814" s="11">
        <f t="shared" si="387"/>
        <v>0</v>
      </c>
      <c r="BX1814" s="9">
        <f t="shared" si="388"/>
        <v>-0.94</v>
      </c>
      <c r="BY1814" s="9">
        <f t="shared" si="389"/>
        <v>-0.88</v>
      </c>
      <c r="BZ1814" s="9">
        <f t="shared" si="390"/>
        <v>2</v>
      </c>
    </row>
    <row r="1815" spans="1:78" ht="15.5" x14ac:dyDescent="0.35">
      <c r="A1815"/>
      <c r="B1815"/>
      <c r="C1815"/>
      <c r="D1815"/>
      <c r="E1815"/>
      <c r="F1815"/>
      <c r="G1815"/>
      <c r="H1815"/>
      <c r="I1815"/>
      <c r="J1815"/>
      <c r="K1815"/>
      <c r="L1815"/>
      <c r="M1815"/>
      <c r="N1815"/>
      <c r="O1815"/>
      <c r="P1815"/>
      <c r="Q1815"/>
      <c r="R1815"/>
      <c r="S1815"/>
      <c r="T1815"/>
      <c r="U1815"/>
      <c r="V1815"/>
      <c r="W1815"/>
      <c r="X1815"/>
      <c r="Y1815"/>
      <c r="Z1815"/>
      <c r="AA1815"/>
      <c r="AB1815"/>
      <c r="AC1815"/>
      <c r="AD1815"/>
      <c r="AE1815"/>
      <c r="AF1815"/>
      <c r="AG1815"/>
      <c r="AH1815"/>
      <c r="AI1815"/>
      <c r="AJ1815"/>
      <c r="AK1815"/>
      <c r="AL1815"/>
      <c r="AM1815"/>
      <c r="AN1815"/>
      <c r="AO1815"/>
      <c r="AP1815"/>
      <c r="AQ1815"/>
      <c r="AR1815"/>
      <c r="AS1815"/>
      <c r="AT1815" s="12">
        <f>VLOOKUP($BR1815,Tables!$D$14:$I$27,2,FALSE)*W1815</f>
        <v>0</v>
      </c>
      <c r="AU1815" s="12">
        <f>VLOOKUP($BR1815,Tables!$D$14:$I$24,3,FALSE)</f>
        <v>0</v>
      </c>
      <c r="AV1815" s="12">
        <f>VLOOKUP($BR1815,Tables!$D$14:$I$24,4,FALSE)*W1815</f>
        <v>0</v>
      </c>
      <c r="AW1815" s="12">
        <f>VLOOKUP($BR1815,Tables!$D$14:$I$24,5,FALSE)*W1815</f>
        <v>0</v>
      </c>
      <c r="AX1815">
        <f>IF(ISERROR(VLOOKUP(V1815,Tables!$A$2:$B$27,2,FALSE))=TRUE,0,VLOOKUP(V1815,Tables!$A$2:$B$27,2,FALSE))*VLOOKUP(BR1815,Tables!$D$14:$J$24,7,FALSE)</f>
        <v>0</v>
      </c>
      <c r="AY1815">
        <f>IF(ISERROR(VLOOKUP(BS1815,Tables!$A$2:$B$31,2,FALSE))=TRUE,0,VLOOKUP(BS1815,Tables!$A$2:$B$31,2,FALSE))</f>
        <v>0</v>
      </c>
      <c r="AZ1815" s="12">
        <f>VLOOKUP($BR1815,Tables!$D$14:$K$24,8,FALSE)</f>
        <v>0</v>
      </c>
      <c r="BA1815" s="12">
        <f>IF(OR(BR1815="T150",BR1815="HYBT150"),W1815*Tables!$L$23,0)</f>
        <v>0</v>
      </c>
      <c r="BB1815" s="12">
        <f>IF(OR(BR1815="T200",BR1815="HYBT200"),W1815*Tables!$E$24,0)</f>
        <v>0</v>
      </c>
      <c r="BC1815" s="14">
        <f t="shared" si="381"/>
        <v>0</v>
      </c>
      <c r="BD1815" s="55" t="str">
        <f t="shared" si="391"/>
        <v/>
      </c>
      <c r="BE1815" s="55" t="str">
        <f t="shared" si="391"/>
        <v/>
      </c>
      <c r="BF1815" s="55" t="str">
        <f t="shared" si="391"/>
        <v/>
      </c>
      <c r="BG1815" s="55" t="str">
        <f t="shared" si="391"/>
        <v/>
      </c>
      <c r="BH1815" s="55" t="str">
        <f t="shared" si="391"/>
        <v/>
      </c>
      <c r="BI1815" s="55" t="str">
        <f t="shared" si="391"/>
        <v/>
      </c>
      <c r="BJ1815" s="55" t="str">
        <f t="shared" si="391"/>
        <v/>
      </c>
      <c r="BK1815" s="55" t="str">
        <f t="shared" si="391"/>
        <v/>
      </c>
      <c r="BL1815" s="55" t="str">
        <f t="shared" si="391"/>
        <v/>
      </c>
      <c r="BM1815" s="55" t="str">
        <f t="shared" si="391"/>
        <v/>
      </c>
      <c r="BN1815" s="55" t="str">
        <f t="shared" si="391"/>
        <v/>
      </c>
      <c r="BO1815" s="55" t="str">
        <f t="shared" si="391"/>
        <v/>
      </c>
      <c r="BP1815" s="55" t="str">
        <f t="shared" si="391"/>
        <v/>
      </c>
      <c r="BQ1815" s="55" t="str">
        <f t="shared" si="391"/>
        <v/>
      </c>
      <c r="BR1815" s="1" t="str">
        <f t="shared" si="382"/>
        <v>Base</v>
      </c>
      <c r="BS1815" s="1" t="str">
        <f t="shared" si="383"/>
        <v/>
      </c>
      <c r="BT1815" s="3">
        <f t="shared" si="384"/>
        <v>1</v>
      </c>
      <c r="BU1815" s="11">
        <f t="shared" si="385"/>
        <v>-0.94</v>
      </c>
      <c r="BV1815" s="11">
        <f t="shared" si="386"/>
        <v>-0.88</v>
      </c>
      <c r="BW1815" s="11">
        <f t="shared" si="387"/>
        <v>0</v>
      </c>
      <c r="BX1815" s="9">
        <f t="shared" si="388"/>
        <v>-0.94</v>
      </c>
      <c r="BY1815" s="9">
        <f t="shared" si="389"/>
        <v>-0.88</v>
      </c>
      <c r="BZ1815" s="9">
        <f t="shared" si="390"/>
        <v>2</v>
      </c>
    </row>
    <row r="1816" spans="1:78" ht="15.5" x14ac:dyDescent="0.35">
      <c r="A1816"/>
      <c r="B1816"/>
      <c r="C1816"/>
      <c r="D1816"/>
      <c r="E1816"/>
      <c r="F1816"/>
      <c r="G1816"/>
      <c r="H1816"/>
      <c r="I1816"/>
      <c r="J1816"/>
      <c r="K1816"/>
      <c r="L1816"/>
      <c r="M1816"/>
      <c r="N1816"/>
      <c r="O1816"/>
      <c r="P1816"/>
      <c r="Q1816"/>
      <c r="R1816"/>
      <c r="S1816"/>
      <c r="T1816"/>
      <c r="U1816"/>
      <c r="V1816"/>
      <c r="W1816"/>
      <c r="X1816"/>
      <c r="Y1816"/>
      <c r="Z1816"/>
      <c r="AA1816"/>
      <c r="AB1816"/>
      <c r="AC1816"/>
      <c r="AD1816"/>
      <c r="AE1816"/>
      <c r="AF1816"/>
      <c r="AG1816"/>
      <c r="AH1816"/>
      <c r="AI1816"/>
      <c r="AJ1816"/>
      <c r="AK1816"/>
      <c r="AL1816"/>
      <c r="AM1816"/>
      <c r="AN1816"/>
      <c r="AO1816"/>
      <c r="AP1816"/>
      <c r="AQ1816"/>
      <c r="AR1816"/>
      <c r="AS1816"/>
      <c r="AT1816" s="12">
        <f>VLOOKUP($BR1816,Tables!$D$14:$I$27,2,FALSE)*W1816</f>
        <v>0</v>
      </c>
      <c r="AU1816" s="12">
        <f>VLOOKUP($BR1816,Tables!$D$14:$I$24,3,FALSE)</f>
        <v>0</v>
      </c>
      <c r="AV1816" s="12">
        <f>VLOOKUP($BR1816,Tables!$D$14:$I$24,4,FALSE)*W1816</f>
        <v>0</v>
      </c>
      <c r="AW1816" s="12">
        <f>VLOOKUP($BR1816,Tables!$D$14:$I$24,5,FALSE)*W1816</f>
        <v>0</v>
      </c>
      <c r="AX1816">
        <f>IF(ISERROR(VLOOKUP(V1816,Tables!$A$2:$B$27,2,FALSE))=TRUE,0,VLOOKUP(V1816,Tables!$A$2:$B$27,2,FALSE))*VLOOKUP(BR1816,Tables!$D$14:$J$24,7,FALSE)</f>
        <v>0</v>
      </c>
      <c r="AY1816">
        <f>IF(ISERROR(VLOOKUP(BS1816,Tables!$A$2:$B$31,2,FALSE))=TRUE,0,VLOOKUP(BS1816,Tables!$A$2:$B$31,2,FALSE))</f>
        <v>0</v>
      </c>
      <c r="AZ1816" s="12">
        <f>VLOOKUP($BR1816,Tables!$D$14:$K$24,8,FALSE)</f>
        <v>0</v>
      </c>
      <c r="BA1816" s="12">
        <f>IF(OR(BR1816="T150",BR1816="HYBT150"),W1816*Tables!$L$23,0)</f>
        <v>0</v>
      </c>
      <c r="BB1816" s="12">
        <f>IF(OR(BR1816="T200",BR1816="HYBT200"),W1816*Tables!$E$24,0)</f>
        <v>0</v>
      </c>
      <c r="BC1816" s="14">
        <f t="shared" si="381"/>
        <v>0</v>
      </c>
      <c r="BD1816" s="55" t="str">
        <f t="shared" si="391"/>
        <v/>
      </c>
      <c r="BE1816" s="55" t="str">
        <f t="shared" si="391"/>
        <v/>
      </c>
      <c r="BF1816" s="55" t="str">
        <f t="shared" si="391"/>
        <v/>
      </c>
      <c r="BG1816" s="55" t="str">
        <f t="shared" ref="BD1816:BQ1834" si="392">IF(ISERROR(SEARCHB(" "&amp;BG$1&amp;" "," "&amp;$L1816&amp;" "))=TRUE,"",BG$1)</f>
        <v/>
      </c>
      <c r="BH1816" s="55" t="str">
        <f t="shared" si="392"/>
        <v/>
      </c>
      <c r="BI1816" s="55" t="str">
        <f t="shared" si="392"/>
        <v/>
      </c>
      <c r="BJ1816" s="55" t="str">
        <f t="shared" si="392"/>
        <v/>
      </c>
      <c r="BK1816" s="55" t="str">
        <f t="shared" si="392"/>
        <v/>
      </c>
      <c r="BL1816" s="55" t="str">
        <f t="shared" si="392"/>
        <v/>
      </c>
      <c r="BM1816" s="55" t="str">
        <f t="shared" si="392"/>
        <v/>
      </c>
      <c r="BN1816" s="55" t="str">
        <f t="shared" si="392"/>
        <v/>
      </c>
      <c r="BO1816" s="55" t="str">
        <f t="shared" si="392"/>
        <v/>
      </c>
      <c r="BP1816" s="55" t="str">
        <f t="shared" si="392"/>
        <v/>
      </c>
      <c r="BQ1816" s="55" t="str">
        <f t="shared" si="392"/>
        <v/>
      </c>
      <c r="BR1816" s="1" t="str">
        <f t="shared" si="382"/>
        <v>Base</v>
      </c>
      <c r="BS1816" s="1" t="str">
        <f t="shared" si="383"/>
        <v/>
      </c>
      <c r="BT1816" s="3">
        <f t="shared" si="384"/>
        <v>1</v>
      </c>
      <c r="BU1816" s="11">
        <f t="shared" si="385"/>
        <v>-0.94</v>
      </c>
      <c r="BV1816" s="11">
        <f t="shared" si="386"/>
        <v>-0.88</v>
      </c>
      <c r="BW1816" s="11">
        <f t="shared" si="387"/>
        <v>0</v>
      </c>
      <c r="BX1816" s="9">
        <f t="shared" si="388"/>
        <v>-0.94</v>
      </c>
      <c r="BY1816" s="9">
        <f t="shared" si="389"/>
        <v>-0.88</v>
      </c>
      <c r="BZ1816" s="9">
        <f t="shared" si="390"/>
        <v>2</v>
      </c>
    </row>
    <row r="1817" spans="1:78" ht="15.5" x14ac:dyDescent="0.35">
      <c r="A1817"/>
      <c r="B1817"/>
      <c r="C1817"/>
      <c r="D1817"/>
      <c r="E1817"/>
      <c r="F1817"/>
      <c r="G1817"/>
      <c r="H1817"/>
      <c r="I1817"/>
      <c r="J1817"/>
      <c r="K1817"/>
      <c r="L1817"/>
      <c r="M1817"/>
      <c r="N1817"/>
      <c r="O1817"/>
      <c r="P1817"/>
      <c r="Q1817"/>
      <c r="R1817"/>
      <c r="S1817"/>
      <c r="T1817"/>
      <c r="U1817"/>
      <c r="V1817"/>
      <c r="W1817"/>
      <c r="X1817"/>
      <c r="Y1817"/>
      <c r="Z1817"/>
      <c r="AA1817"/>
      <c r="AB1817"/>
      <c r="AC1817"/>
      <c r="AD1817"/>
      <c r="AE1817"/>
      <c r="AF1817"/>
      <c r="AG1817"/>
      <c r="AH1817"/>
      <c r="AI1817"/>
      <c r="AJ1817"/>
      <c r="AK1817"/>
      <c r="AL1817"/>
      <c r="AM1817"/>
      <c r="AN1817"/>
      <c r="AO1817"/>
      <c r="AP1817"/>
      <c r="AQ1817"/>
      <c r="AR1817"/>
      <c r="AS1817"/>
      <c r="AT1817" s="12">
        <f>VLOOKUP($BR1817,Tables!$D$14:$I$27,2,FALSE)*W1817</f>
        <v>0</v>
      </c>
      <c r="AU1817" s="12">
        <f>VLOOKUP($BR1817,Tables!$D$14:$I$24,3,FALSE)</f>
        <v>0</v>
      </c>
      <c r="AV1817" s="12">
        <f>VLOOKUP($BR1817,Tables!$D$14:$I$24,4,FALSE)*W1817</f>
        <v>0</v>
      </c>
      <c r="AW1817" s="12">
        <f>VLOOKUP($BR1817,Tables!$D$14:$I$24,5,FALSE)*W1817</f>
        <v>0</v>
      </c>
      <c r="AX1817">
        <f>IF(ISERROR(VLOOKUP(V1817,Tables!$A$2:$B$27,2,FALSE))=TRUE,0,VLOOKUP(V1817,Tables!$A$2:$B$27,2,FALSE))*VLOOKUP(BR1817,Tables!$D$14:$J$24,7,FALSE)</f>
        <v>0</v>
      </c>
      <c r="AY1817">
        <f>IF(ISERROR(VLOOKUP(BS1817,Tables!$A$2:$B$31,2,FALSE))=TRUE,0,VLOOKUP(BS1817,Tables!$A$2:$B$31,2,FALSE))</f>
        <v>0</v>
      </c>
      <c r="AZ1817" s="12">
        <f>VLOOKUP($BR1817,Tables!$D$14:$K$24,8,FALSE)</f>
        <v>0</v>
      </c>
      <c r="BA1817" s="12">
        <f>IF(OR(BR1817="T150",BR1817="HYBT150"),W1817*Tables!$L$23,0)</f>
        <v>0</v>
      </c>
      <c r="BB1817" s="12">
        <f>IF(OR(BR1817="T200",BR1817="HYBT200"),W1817*Tables!$E$24,0)</f>
        <v>0</v>
      </c>
      <c r="BC1817" s="14">
        <f t="shared" si="381"/>
        <v>0</v>
      </c>
      <c r="BD1817" s="55" t="str">
        <f t="shared" si="392"/>
        <v/>
      </c>
      <c r="BE1817" s="55" t="str">
        <f t="shared" si="392"/>
        <v/>
      </c>
      <c r="BF1817" s="55" t="str">
        <f t="shared" si="392"/>
        <v/>
      </c>
      <c r="BG1817" s="55" t="str">
        <f t="shared" si="392"/>
        <v/>
      </c>
      <c r="BH1817" s="55" t="str">
        <f t="shared" si="392"/>
        <v/>
      </c>
      <c r="BI1817" s="55" t="str">
        <f t="shared" si="392"/>
        <v/>
      </c>
      <c r="BJ1817" s="55" t="str">
        <f t="shared" si="392"/>
        <v/>
      </c>
      <c r="BK1817" s="55" t="str">
        <f t="shared" si="392"/>
        <v/>
      </c>
      <c r="BL1817" s="55" t="str">
        <f t="shared" si="392"/>
        <v/>
      </c>
      <c r="BM1817" s="55" t="str">
        <f t="shared" si="392"/>
        <v/>
      </c>
      <c r="BN1817" s="55" t="str">
        <f t="shared" si="392"/>
        <v/>
      </c>
      <c r="BO1817" s="55" t="str">
        <f t="shared" si="392"/>
        <v/>
      </c>
      <c r="BP1817" s="55" t="str">
        <f t="shared" si="392"/>
        <v/>
      </c>
      <c r="BQ1817" s="55" t="str">
        <f t="shared" si="392"/>
        <v/>
      </c>
      <c r="BR1817" s="1" t="str">
        <f t="shared" si="382"/>
        <v>Base</v>
      </c>
      <c r="BS1817" s="1" t="str">
        <f t="shared" si="383"/>
        <v/>
      </c>
      <c r="BT1817" s="3">
        <f t="shared" si="384"/>
        <v>1</v>
      </c>
      <c r="BU1817" s="11">
        <f t="shared" si="385"/>
        <v>-0.94</v>
      </c>
      <c r="BV1817" s="11">
        <f t="shared" si="386"/>
        <v>-0.88</v>
      </c>
      <c r="BW1817" s="11">
        <f t="shared" si="387"/>
        <v>0</v>
      </c>
      <c r="BX1817" s="9">
        <f t="shared" si="388"/>
        <v>-0.94</v>
      </c>
      <c r="BY1817" s="9">
        <f t="shared" si="389"/>
        <v>-0.88</v>
      </c>
      <c r="BZ1817" s="9">
        <f t="shared" si="390"/>
        <v>2</v>
      </c>
    </row>
    <row r="1818" spans="1:78" ht="15.5" x14ac:dyDescent="0.35">
      <c r="A1818"/>
      <c r="B1818"/>
      <c r="C1818"/>
      <c r="D1818"/>
      <c r="E1818"/>
      <c r="F1818"/>
      <c r="G1818"/>
      <c r="H1818"/>
      <c r="I1818"/>
      <c r="J1818"/>
      <c r="K1818"/>
      <c r="L1818"/>
      <c r="M1818"/>
      <c r="N1818"/>
      <c r="O1818"/>
      <c r="P1818"/>
      <c r="Q1818"/>
      <c r="R1818"/>
      <c r="S1818"/>
      <c r="T1818"/>
      <c r="U1818"/>
      <c r="V1818"/>
      <c r="W1818"/>
      <c r="X1818"/>
      <c r="Y1818"/>
      <c r="Z1818"/>
      <c r="AA1818"/>
      <c r="AB1818"/>
      <c r="AC1818"/>
      <c r="AD1818"/>
      <c r="AE1818"/>
      <c r="AF1818"/>
      <c r="AG1818"/>
      <c r="AH1818"/>
      <c r="AI1818"/>
      <c r="AJ1818"/>
      <c r="AK1818"/>
      <c r="AL1818"/>
      <c r="AM1818"/>
      <c r="AN1818"/>
      <c r="AO1818"/>
      <c r="AP1818"/>
      <c r="AQ1818"/>
      <c r="AR1818"/>
      <c r="AS1818"/>
      <c r="AT1818" s="12">
        <f>VLOOKUP($BR1818,Tables!$D$14:$I$27,2,FALSE)*W1818</f>
        <v>0</v>
      </c>
      <c r="AU1818" s="12">
        <f>VLOOKUP($BR1818,Tables!$D$14:$I$24,3,FALSE)</f>
        <v>0</v>
      </c>
      <c r="AV1818" s="12">
        <f>VLOOKUP($BR1818,Tables!$D$14:$I$24,4,FALSE)*W1818</f>
        <v>0</v>
      </c>
      <c r="AW1818" s="12">
        <f>VLOOKUP($BR1818,Tables!$D$14:$I$24,5,FALSE)*W1818</f>
        <v>0</v>
      </c>
      <c r="AX1818">
        <f>IF(ISERROR(VLOOKUP(V1818,Tables!$A$2:$B$27,2,FALSE))=TRUE,0,VLOOKUP(V1818,Tables!$A$2:$B$27,2,FALSE))*VLOOKUP(BR1818,Tables!$D$14:$J$24,7,FALSE)</f>
        <v>0</v>
      </c>
      <c r="AY1818">
        <f>IF(ISERROR(VLOOKUP(BS1818,Tables!$A$2:$B$31,2,FALSE))=TRUE,0,VLOOKUP(BS1818,Tables!$A$2:$B$31,2,FALSE))</f>
        <v>0</v>
      </c>
      <c r="AZ1818" s="12">
        <f>VLOOKUP($BR1818,Tables!$D$14:$K$24,8,FALSE)</f>
        <v>0</v>
      </c>
      <c r="BA1818" s="12">
        <f>IF(OR(BR1818="T150",BR1818="HYBT150"),W1818*Tables!$L$23,0)</f>
        <v>0</v>
      </c>
      <c r="BB1818" s="12">
        <f>IF(OR(BR1818="T200",BR1818="HYBT200"),W1818*Tables!$E$24,0)</f>
        <v>0</v>
      </c>
      <c r="BC1818" s="14">
        <f t="shared" si="381"/>
        <v>0</v>
      </c>
      <c r="BD1818" s="55" t="str">
        <f t="shared" si="392"/>
        <v/>
      </c>
      <c r="BE1818" s="55" t="str">
        <f t="shared" si="392"/>
        <v/>
      </c>
      <c r="BF1818" s="55" t="str">
        <f t="shared" si="392"/>
        <v/>
      </c>
      <c r="BG1818" s="55" t="str">
        <f t="shared" si="392"/>
        <v/>
      </c>
      <c r="BH1818" s="55" t="str">
        <f t="shared" si="392"/>
        <v/>
      </c>
      <c r="BI1818" s="55" t="str">
        <f t="shared" si="392"/>
        <v/>
      </c>
      <c r="BJ1818" s="55" t="str">
        <f t="shared" si="392"/>
        <v/>
      </c>
      <c r="BK1818" s="55" t="str">
        <f t="shared" si="392"/>
        <v/>
      </c>
      <c r="BL1818" s="55" t="str">
        <f t="shared" si="392"/>
        <v/>
      </c>
      <c r="BM1818" s="55" t="str">
        <f t="shared" si="392"/>
        <v/>
      </c>
      <c r="BN1818" s="55" t="str">
        <f t="shared" si="392"/>
        <v/>
      </c>
      <c r="BO1818" s="55" t="str">
        <f t="shared" si="392"/>
        <v/>
      </c>
      <c r="BP1818" s="55" t="str">
        <f t="shared" si="392"/>
        <v/>
      </c>
      <c r="BQ1818" s="55" t="str">
        <f t="shared" si="392"/>
        <v/>
      </c>
      <c r="BR1818" s="1" t="str">
        <f t="shared" si="382"/>
        <v>Base</v>
      </c>
      <c r="BS1818" s="1" t="str">
        <f t="shared" si="383"/>
        <v/>
      </c>
      <c r="BT1818" s="3">
        <f t="shared" si="384"/>
        <v>1</v>
      </c>
      <c r="BU1818" s="11">
        <f t="shared" si="385"/>
        <v>-0.94</v>
      </c>
      <c r="BV1818" s="11">
        <f t="shared" si="386"/>
        <v>-0.88</v>
      </c>
      <c r="BW1818" s="11">
        <f t="shared" si="387"/>
        <v>0</v>
      </c>
      <c r="BX1818" s="9">
        <f t="shared" si="388"/>
        <v>-0.94</v>
      </c>
      <c r="BY1818" s="9">
        <f t="shared" si="389"/>
        <v>-0.88</v>
      </c>
      <c r="BZ1818" s="9">
        <f t="shared" si="390"/>
        <v>2</v>
      </c>
    </row>
    <row r="1819" spans="1:78" ht="15.5" x14ac:dyDescent="0.35">
      <c r="A1819"/>
      <c r="B1819"/>
      <c r="C1819"/>
      <c r="D1819"/>
      <c r="E1819"/>
      <c r="F1819"/>
      <c r="G1819"/>
      <c r="H1819"/>
      <c r="I1819"/>
      <c r="J1819"/>
      <c r="K1819"/>
      <c r="L1819"/>
      <c r="M1819"/>
      <c r="N1819"/>
      <c r="O1819"/>
      <c r="P1819"/>
      <c r="Q1819"/>
      <c r="R1819"/>
      <c r="S1819"/>
      <c r="T1819"/>
      <c r="U1819"/>
      <c r="V1819"/>
      <c r="W1819"/>
      <c r="X1819"/>
      <c r="Y1819"/>
      <c r="Z1819"/>
      <c r="AA1819"/>
      <c r="AB1819"/>
      <c r="AC1819"/>
      <c r="AD1819"/>
      <c r="AE1819"/>
      <c r="AF1819"/>
      <c r="AG1819"/>
      <c r="AH1819"/>
      <c r="AI1819"/>
      <c r="AJ1819"/>
      <c r="AK1819"/>
      <c r="AL1819"/>
      <c r="AM1819"/>
      <c r="AN1819"/>
      <c r="AO1819"/>
      <c r="AP1819"/>
      <c r="AQ1819"/>
      <c r="AR1819"/>
      <c r="AS1819"/>
      <c r="AT1819" s="12">
        <f>VLOOKUP($BR1819,Tables!$D$14:$I$27,2,FALSE)*W1819</f>
        <v>0</v>
      </c>
      <c r="AU1819" s="12">
        <f>VLOOKUP($BR1819,Tables!$D$14:$I$24,3,FALSE)</f>
        <v>0</v>
      </c>
      <c r="AV1819" s="12">
        <f>VLOOKUP($BR1819,Tables!$D$14:$I$24,4,FALSE)*W1819</f>
        <v>0</v>
      </c>
      <c r="AW1819" s="12">
        <f>VLOOKUP($BR1819,Tables!$D$14:$I$24,5,FALSE)*W1819</f>
        <v>0</v>
      </c>
      <c r="AX1819">
        <f>IF(ISERROR(VLOOKUP(V1819,Tables!$A$2:$B$27,2,FALSE))=TRUE,0,VLOOKUP(V1819,Tables!$A$2:$B$27,2,FALSE))*VLOOKUP(BR1819,Tables!$D$14:$J$24,7,FALSE)</f>
        <v>0</v>
      </c>
      <c r="AY1819">
        <f>IF(ISERROR(VLOOKUP(BS1819,Tables!$A$2:$B$31,2,FALSE))=TRUE,0,VLOOKUP(BS1819,Tables!$A$2:$B$31,2,FALSE))</f>
        <v>0</v>
      </c>
      <c r="AZ1819" s="12">
        <f>VLOOKUP($BR1819,Tables!$D$14:$K$24,8,FALSE)</f>
        <v>0</v>
      </c>
      <c r="BA1819" s="12">
        <f>IF(OR(BR1819="T150",BR1819="HYBT150"),W1819*Tables!$L$23,0)</f>
        <v>0</v>
      </c>
      <c r="BB1819" s="12">
        <f>IF(OR(BR1819="T200",BR1819="HYBT200"),W1819*Tables!$E$24,0)</f>
        <v>0</v>
      </c>
      <c r="BC1819" s="14">
        <f t="shared" si="381"/>
        <v>0</v>
      </c>
      <c r="BD1819" s="55" t="str">
        <f t="shared" si="392"/>
        <v/>
      </c>
      <c r="BE1819" s="55" t="str">
        <f t="shared" si="392"/>
        <v/>
      </c>
      <c r="BF1819" s="55" t="str">
        <f t="shared" si="392"/>
        <v/>
      </c>
      <c r="BG1819" s="55" t="str">
        <f t="shared" si="392"/>
        <v/>
      </c>
      <c r="BH1819" s="55" t="str">
        <f t="shared" si="392"/>
        <v/>
      </c>
      <c r="BI1819" s="55" t="str">
        <f t="shared" si="392"/>
        <v/>
      </c>
      <c r="BJ1819" s="55" t="str">
        <f t="shared" si="392"/>
        <v/>
      </c>
      <c r="BK1819" s="55" t="str">
        <f t="shared" si="392"/>
        <v/>
      </c>
      <c r="BL1819" s="55" t="str">
        <f t="shared" si="392"/>
        <v/>
      </c>
      <c r="BM1819" s="55" t="str">
        <f t="shared" si="392"/>
        <v/>
      </c>
      <c r="BN1819" s="55" t="str">
        <f t="shared" si="392"/>
        <v/>
      </c>
      <c r="BO1819" s="55" t="str">
        <f t="shared" si="392"/>
        <v/>
      </c>
      <c r="BP1819" s="55" t="str">
        <f t="shared" si="392"/>
        <v/>
      </c>
      <c r="BQ1819" s="55" t="str">
        <f t="shared" si="392"/>
        <v/>
      </c>
      <c r="BR1819" s="1" t="str">
        <f t="shared" si="382"/>
        <v>Base</v>
      </c>
      <c r="BS1819" s="1" t="str">
        <f t="shared" si="383"/>
        <v/>
      </c>
      <c r="BT1819" s="3">
        <f t="shared" si="384"/>
        <v>1</v>
      </c>
      <c r="BU1819" s="11">
        <f t="shared" si="385"/>
        <v>-0.94</v>
      </c>
      <c r="BV1819" s="11">
        <f t="shared" si="386"/>
        <v>-0.88</v>
      </c>
      <c r="BW1819" s="11">
        <f t="shared" si="387"/>
        <v>0</v>
      </c>
      <c r="BX1819" s="9">
        <f t="shared" si="388"/>
        <v>-0.94</v>
      </c>
      <c r="BY1819" s="9">
        <f t="shared" si="389"/>
        <v>-0.88</v>
      </c>
      <c r="BZ1819" s="9">
        <f t="shared" si="390"/>
        <v>2</v>
      </c>
    </row>
    <row r="1820" spans="1:78" ht="15.5" x14ac:dyDescent="0.35">
      <c r="A1820"/>
      <c r="B1820"/>
      <c r="C1820"/>
      <c r="D1820"/>
      <c r="E1820"/>
      <c r="F1820"/>
      <c r="G1820"/>
      <c r="H1820"/>
      <c r="I1820"/>
      <c r="J1820"/>
      <c r="K1820"/>
      <c r="L1820"/>
      <c r="M1820"/>
      <c r="N1820"/>
      <c r="O1820"/>
      <c r="P1820"/>
      <c r="Q1820"/>
      <c r="R1820"/>
      <c r="S1820"/>
      <c r="T1820"/>
      <c r="U1820"/>
      <c r="V1820"/>
      <c r="W1820"/>
      <c r="X1820"/>
      <c r="Y1820"/>
      <c r="Z1820"/>
      <c r="AA1820"/>
      <c r="AB1820"/>
      <c r="AC1820"/>
      <c r="AD1820"/>
      <c r="AE1820"/>
      <c r="AF1820"/>
      <c r="AG1820"/>
      <c r="AH1820"/>
      <c r="AI1820"/>
      <c r="AJ1820"/>
      <c r="AK1820"/>
      <c r="AL1820"/>
      <c r="AM1820"/>
      <c r="AN1820"/>
      <c r="AO1820"/>
      <c r="AP1820"/>
      <c r="AQ1820"/>
      <c r="AR1820"/>
      <c r="AS1820"/>
      <c r="AT1820" s="12">
        <f>VLOOKUP($BR1820,Tables!$D$14:$I$27,2,FALSE)*W1820</f>
        <v>0</v>
      </c>
      <c r="AU1820" s="12">
        <f>VLOOKUP($BR1820,Tables!$D$14:$I$24,3,FALSE)</f>
        <v>0</v>
      </c>
      <c r="AV1820" s="12">
        <f>VLOOKUP($BR1820,Tables!$D$14:$I$24,4,FALSE)*W1820</f>
        <v>0</v>
      </c>
      <c r="AW1820" s="12">
        <f>VLOOKUP($BR1820,Tables!$D$14:$I$24,5,FALSE)*W1820</f>
        <v>0</v>
      </c>
      <c r="AX1820">
        <f>IF(ISERROR(VLOOKUP(V1820,Tables!$A$2:$B$27,2,FALSE))=TRUE,0,VLOOKUP(V1820,Tables!$A$2:$B$27,2,FALSE))*VLOOKUP(BR1820,Tables!$D$14:$J$24,7,FALSE)</f>
        <v>0</v>
      </c>
      <c r="AY1820">
        <f>IF(ISERROR(VLOOKUP(BS1820,Tables!$A$2:$B$31,2,FALSE))=TRUE,0,VLOOKUP(BS1820,Tables!$A$2:$B$31,2,FALSE))</f>
        <v>0</v>
      </c>
      <c r="AZ1820" s="12">
        <f>VLOOKUP($BR1820,Tables!$D$14:$K$24,8,FALSE)</f>
        <v>0</v>
      </c>
      <c r="BA1820" s="12">
        <f>IF(OR(BR1820="T150",BR1820="HYBT150"),W1820*Tables!$L$23,0)</f>
        <v>0</v>
      </c>
      <c r="BB1820" s="12">
        <f>IF(OR(BR1820="T200",BR1820="HYBT200"),W1820*Tables!$E$24,0)</f>
        <v>0</v>
      </c>
      <c r="BC1820" s="14">
        <f t="shared" si="381"/>
        <v>0</v>
      </c>
      <c r="BD1820" s="55" t="str">
        <f t="shared" si="392"/>
        <v/>
      </c>
      <c r="BE1820" s="55" t="str">
        <f t="shared" si="392"/>
        <v/>
      </c>
      <c r="BF1820" s="55" t="str">
        <f t="shared" si="392"/>
        <v/>
      </c>
      <c r="BG1820" s="55" t="str">
        <f t="shared" si="392"/>
        <v/>
      </c>
      <c r="BH1820" s="55" t="str">
        <f t="shared" si="392"/>
        <v/>
      </c>
      <c r="BI1820" s="55" t="str">
        <f t="shared" si="392"/>
        <v/>
      </c>
      <c r="BJ1820" s="55" t="str">
        <f t="shared" si="392"/>
        <v/>
      </c>
      <c r="BK1820" s="55" t="str">
        <f t="shared" si="392"/>
        <v/>
      </c>
      <c r="BL1820" s="55" t="str">
        <f t="shared" si="392"/>
        <v/>
      </c>
      <c r="BM1820" s="55" t="str">
        <f t="shared" si="392"/>
        <v/>
      </c>
      <c r="BN1820" s="55" t="str">
        <f t="shared" si="392"/>
        <v/>
      </c>
      <c r="BO1820" s="55" t="str">
        <f t="shared" si="392"/>
        <v/>
      </c>
      <c r="BP1820" s="55" t="str">
        <f t="shared" si="392"/>
        <v/>
      </c>
      <c r="BQ1820" s="55" t="str">
        <f t="shared" si="392"/>
        <v/>
      </c>
      <c r="BR1820" s="1" t="str">
        <f t="shared" si="382"/>
        <v>Base</v>
      </c>
      <c r="BS1820" s="1" t="str">
        <f t="shared" si="383"/>
        <v/>
      </c>
      <c r="BT1820" s="3">
        <f t="shared" si="384"/>
        <v>1</v>
      </c>
      <c r="BU1820" s="11">
        <f t="shared" si="385"/>
        <v>-0.94</v>
      </c>
      <c r="BV1820" s="11">
        <f t="shared" si="386"/>
        <v>-0.88</v>
      </c>
      <c r="BW1820" s="11">
        <f t="shared" si="387"/>
        <v>0</v>
      </c>
      <c r="BX1820" s="9">
        <f t="shared" si="388"/>
        <v>-0.94</v>
      </c>
      <c r="BY1820" s="9">
        <f t="shared" si="389"/>
        <v>-0.88</v>
      </c>
      <c r="BZ1820" s="9">
        <f t="shared" si="390"/>
        <v>2</v>
      </c>
    </row>
    <row r="1821" spans="1:78" ht="15.5" x14ac:dyDescent="0.35">
      <c r="A1821"/>
      <c r="B1821"/>
      <c r="C1821"/>
      <c r="D1821"/>
      <c r="E1821"/>
      <c r="F1821"/>
      <c r="G1821"/>
      <c r="H1821"/>
      <c r="I1821"/>
      <c r="J1821"/>
      <c r="K1821"/>
      <c r="L1821"/>
      <c r="M1821"/>
      <c r="N1821"/>
      <c r="O1821"/>
      <c r="P1821"/>
      <c r="Q1821"/>
      <c r="R1821"/>
      <c r="S1821"/>
      <c r="T1821"/>
      <c r="U1821"/>
      <c r="V1821"/>
      <c r="W1821"/>
      <c r="X1821"/>
      <c r="Y1821"/>
      <c r="Z1821"/>
      <c r="AA1821"/>
      <c r="AB1821"/>
      <c r="AC1821"/>
      <c r="AD1821"/>
      <c r="AE1821"/>
      <c r="AF1821"/>
      <c r="AG1821"/>
      <c r="AH1821"/>
      <c r="AI1821"/>
      <c r="AJ1821"/>
      <c r="AK1821"/>
      <c r="AL1821"/>
      <c r="AM1821"/>
      <c r="AN1821"/>
      <c r="AO1821"/>
      <c r="AP1821"/>
      <c r="AQ1821"/>
      <c r="AR1821"/>
      <c r="AS1821"/>
      <c r="AT1821" s="12">
        <f>VLOOKUP($BR1821,Tables!$D$14:$I$27,2,FALSE)*W1821</f>
        <v>0</v>
      </c>
      <c r="AU1821" s="12">
        <f>VLOOKUP($BR1821,Tables!$D$14:$I$24,3,FALSE)</f>
        <v>0</v>
      </c>
      <c r="AV1821" s="12">
        <f>VLOOKUP($BR1821,Tables!$D$14:$I$24,4,FALSE)*W1821</f>
        <v>0</v>
      </c>
      <c r="AW1821" s="12">
        <f>VLOOKUP($BR1821,Tables!$D$14:$I$24,5,FALSE)*W1821</f>
        <v>0</v>
      </c>
      <c r="AX1821">
        <f>IF(ISERROR(VLOOKUP(V1821,Tables!$A$2:$B$27,2,FALSE))=TRUE,0,VLOOKUP(V1821,Tables!$A$2:$B$27,2,FALSE))*VLOOKUP(BR1821,Tables!$D$14:$J$24,7,FALSE)</f>
        <v>0</v>
      </c>
      <c r="AY1821">
        <f>IF(ISERROR(VLOOKUP(BS1821,Tables!$A$2:$B$31,2,FALSE))=TRUE,0,VLOOKUP(BS1821,Tables!$A$2:$B$31,2,FALSE))</f>
        <v>0</v>
      </c>
      <c r="AZ1821" s="12">
        <f>VLOOKUP($BR1821,Tables!$D$14:$K$24,8,FALSE)</f>
        <v>0</v>
      </c>
      <c r="BA1821" s="12">
        <f>IF(OR(BR1821="T150",BR1821="HYBT150"),W1821*Tables!$L$23,0)</f>
        <v>0</v>
      </c>
      <c r="BB1821" s="12">
        <f>IF(OR(BR1821="T200",BR1821="HYBT200"),W1821*Tables!$E$24,0)</f>
        <v>0</v>
      </c>
      <c r="BC1821" s="14">
        <f t="shared" si="381"/>
        <v>0</v>
      </c>
      <c r="BD1821" s="55" t="str">
        <f t="shared" si="392"/>
        <v/>
      </c>
      <c r="BE1821" s="55" t="str">
        <f t="shared" si="392"/>
        <v/>
      </c>
      <c r="BF1821" s="55" t="str">
        <f t="shared" si="392"/>
        <v/>
      </c>
      <c r="BG1821" s="55" t="str">
        <f t="shared" si="392"/>
        <v/>
      </c>
      <c r="BH1821" s="55" t="str">
        <f t="shared" si="392"/>
        <v/>
      </c>
      <c r="BI1821" s="55" t="str">
        <f t="shared" si="392"/>
        <v/>
      </c>
      <c r="BJ1821" s="55" t="str">
        <f t="shared" si="392"/>
        <v/>
      </c>
      <c r="BK1821" s="55" t="str">
        <f t="shared" si="392"/>
        <v/>
      </c>
      <c r="BL1821" s="55" t="str">
        <f t="shared" si="392"/>
        <v/>
      </c>
      <c r="BM1821" s="55" t="str">
        <f t="shared" si="392"/>
        <v/>
      </c>
      <c r="BN1821" s="55" t="str">
        <f t="shared" si="392"/>
        <v/>
      </c>
      <c r="BO1821" s="55" t="str">
        <f t="shared" si="392"/>
        <v/>
      </c>
      <c r="BP1821" s="55" t="str">
        <f t="shared" si="392"/>
        <v/>
      </c>
      <c r="BQ1821" s="55" t="str">
        <f t="shared" si="392"/>
        <v/>
      </c>
      <c r="BR1821" s="1" t="str">
        <f t="shared" si="382"/>
        <v>Base</v>
      </c>
      <c r="BS1821" s="1" t="str">
        <f t="shared" si="383"/>
        <v/>
      </c>
      <c r="BT1821" s="3">
        <f t="shared" si="384"/>
        <v>1</v>
      </c>
      <c r="BU1821" s="11">
        <f t="shared" si="385"/>
        <v>-0.94</v>
      </c>
      <c r="BV1821" s="11">
        <f t="shared" si="386"/>
        <v>-0.88</v>
      </c>
      <c r="BW1821" s="11">
        <f t="shared" si="387"/>
        <v>0</v>
      </c>
      <c r="BX1821" s="9">
        <f t="shared" si="388"/>
        <v>-0.94</v>
      </c>
      <c r="BY1821" s="9">
        <f t="shared" si="389"/>
        <v>-0.88</v>
      </c>
      <c r="BZ1821" s="9">
        <f t="shared" si="390"/>
        <v>2</v>
      </c>
    </row>
    <row r="1822" spans="1:78" ht="15.5" x14ac:dyDescent="0.35">
      <c r="A1822"/>
      <c r="B1822"/>
      <c r="C1822"/>
      <c r="D1822"/>
      <c r="E1822"/>
      <c r="F1822"/>
      <c r="G1822"/>
      <c r="H1822"/>
      <c r="I1822"/>
      <c r="J1822"/>
      <c r="K1822"/>
      <c r="L1822"/>
      <c r="M1822"/>
      <c r="N1822"/>
      <c r="O1822"/>
      <c r="P1822"/>
      <c r="Q1822"/>
      <c r="R1822"/>
      <c r="S1822"/>
      <c r="T1822"/>
      <c r="U1822"/>
      <c r="V1822"/>
      <c r="W1822"/>
      <c r="X1822"/>
      <c r="Y1822"/>
      <c r="Z1822"/>
      <c r="AA1822"/>
      <c r="AB1822"/>
      <c r="AC1822"/>
      <c r="AD1822"/>
      <c r="AE1822"/>
      <c r="AF1822"/>
      <c r="AG1822"/>
      <c r="AH1822"/>
      <c r="AI1822"/>
      <c r="AJ1822"/>
      <c r="AK1822"/>
      <c r="AL1822"/>
      <c r="AM1822"/>
      <c r="AN1822"/>
      <c r="AO1822"/>
      <c r="AP1822"/>
      <c r="AQ1822"/>
      <c r="AR1822"/>
      <c r="AS1822"/>
      <c r="AT1822" s="12">
        <f>VLOOKUP($BR1822,Tables!$D$14:$I$27,2,FALSE)*W1822</f>
        <v>0</v>
      </c>
      <c r="AU1822" s="12">
        <f>VLOOKUP($BR1822,Tables!$D$14:$I$24,3,FALSE)</f>
        <v>0</v>
      </c>
      <c r="AV1822" s="12">
        <f>VLOOKUP($BR1822,Tables!$D$14:$I$24,4,FALSE)*W1822</f>
        <v>0</v>
      </c>
      <c r="AW1822" s="12">
        <f>VLOOKUP($BR1822,Tables!$D$14:$I$24,5,FALSE)*W1822</f>
        <v>0</v>
      </c>
      <c r="AX1822">
        <f>IF(ISERROR(VLOOKUP(V1822,Tables!$A$2:$B$27,2,FALSE))=TRUE,0,VLOOKUP(V1822,Tables!$A$2:$B$27,2,FALSE))*VLOOKUP(BR1822,Tables!$D$14:$J$24,7,FALSE)</f>
        <v>0</v>
      </c>
      <c r="AY1822">
        <f>IF(ISERROR(VLOOKUP(BS1822,Tables!$A$2:$B$31,2,FALSE))=TRUE,0,VLOOKUP(BS1822,Tables!$A$2:$B$31,2,FALSE))</f>
        <v>0</v>
      </c>
      <c r="AZ1822" s="12">
        <f>VLOOKUP($BR1822,Tables!$D$14:$K$24,8,FALSE)</f>
        <v>0</v>
      </c>
      <c r="BA1822" s="12">
        <f>IF(OR(BR1822="T150",BR1822="HYBT150"),W1822*Tables!$L$23,0)</f>
        <v>0</v>
      </c>
      <c r="BB1822" s="12">
        <f>IF(OR(BR1822="T200",BR1822="HYBT200"),W1822*Tables!$E$24,0)</f>
        <v>0</v>
      </c>
      <c r="BC1822" s="14">
        <f t="shared" si="381"/>
        <v>0</v>
      </c>
      <c r="BD1822" s="55" t="str">
        <f t="shared" si="392"/>
        <v/>
      </c>
      <c r="BE1822" s="55" t="str">
        <f t="shared" si="392"/>
        <v/>
      </c>
      <c r="BF1822" s="55" t="str">
        <f t="shared" si="392"/>
        <v/>
      </c>
      <c r="BG1822" s="55" t="str">
        <f t="shared" si="392"/>
        <v/>
      </c>
      <c r="BH1822" s="55" t="str">
        <f t="shared" si="392"/>
        <v/>
      </c>
      <c r="BI1822" s="55" t="str">
        <f t="shared" si="392"/>
        <v/>
      </c>
      <c r="BJ1822" s="55" t="str">
        <f t="shared" si="392"/>
        <v/>
      </c>
      <c r="BK1822" s="55" t="str">
        <f t="shared" si="392"/>
        <v/>
      </c>
      <c r="BL1822" s="55" t="str">
        <f t="shared" si="392"/>
        <v/>
      </c>
      <c r="BM1822" s="55" t="str">
        <f t="shared" si="392"/>
        <v/>
      </c>
      <c r="BN1822" s="55" t="str">
        <f t="shared" si="392"/>
        <v/>
      </c>
      <c r="BO1822" s="55" t="str">
        <f t="shared" si="392"/>
        <v/>
      </c>
      <c r="BP1822" s="55" t="str">
        <f t="shared" si="392"/>
        <v/>
      </c>
      <c r="BQ1822" s="55" t="str">
        <f t="shared" si="392"/>
        <v/>
      </c>
      <c r="BR1822" s="1" t="str">
        <f t="shared" si="382"/>
        <v>Base</v>
      </c>
      <c r="BS1822" s="1" t="str">
        <f t="shared" si="383"/>
        <v/>
      </c>
      <c r="BT1822" s="3">
        <f t="shared" si="384"/>
        <v>1</v>
      </c>
      <c r="BU1822" s="11">
        <f t="shared" si="385"/>
        <v>-0.94</v>
      </c>
      <c r="BV1822" s="11">
        <f t="shared" si="386"/>
        <v>-0.88</v>
      </c>
      <c r="BW1822" s="11">
        <f t="shared" si="387"/>
        <v>0</v>
      </c>
      <c r="BX1822" s="9">
        <f t="shared" si="388"/>
        <v>-0.94</v>
      </c>
      <c r="BY1822" s="9">
        <f t="shared" si="389"/>
        <v>-0.88</v>
      </c>
      <c r="BZ1822" s="9">
        <f t="shared" si="390"/>
        <v>2</v>
      </c>
    </row>
    <row r="1823" spans="1:78" ht="15.5" x14ac:dyDescent="0.35">
      <c r="A1823"/>
      <c r="B1823"/>
      <c r="C1823"/>
      <c r="D1823"/>
      <c r="E1823"/>
      <c r="F1823"/>
      <c r="G1823"/>
      <c r="H1823"/>
      <c r="I1823"/>
      <c r="J1823"/>
      <c r="K1823"/>
      <c r="L1823"/>
      <c r="M1823"/>
      <c r="N1823"/>
      <c r="O1823"/>
      <c r="P1823"/>
      <c r="Q1823"/>
      <c r="R1823"/>
      <c r="S1823"/>
      <c r="T1823"/>
      <c r="U1823"/>
      <c r="V1823"/>
      <c r="W1823"/>
      <c r="X1823"/>
      <c r="Y1823"/>
      <c r="Z1823"/>
      <c r="AA1823"/>
      <c r="AB1823"/>
      <c r="AC1823"/>
      <c r="AD1823"/>
      <c r="AE1823"/>
      <c r="AF1823"/>
      <c r="AG1823"/>
      <c r="AH1823"/>
      <c r="AI1823"/>
      <c r="AJ1823"/>
      <c r="AK1823"/>
      <c r="AL1823"/>
      <c r="AM1823"/>
      <c r="AN1823"/>
      <c r="AO1823"/>
      <c r="AP1823"/>
      <c r="AQ1823"/>
      <c r="AR1823"/>
      <c r="AS1823"/>
      <c r="AT1823" s="12">
        <f>VLOOKUP($BR1823,Tables!$D$14:$I$27,2,FALSE)*W1823</f>
        <v>0</v>
      </c>
      <c r="AU1823" s="12">
        <f>VLOOKUP($BR1823,Tables!$D$14:$I$24,3,FALSE)</f>
        <v>0</v>
      </c>
      <c r="AV1823" s="12">
        <f>VLOOKUP($BR1823,Tables!$D$14:$I$24,4,FALSE)*W1823</f>
        <v>0</v>
      </c>
      <c r="AW1823" s="12">
        <f>VLOOKUP($BR1823,Tables!$D$14:$I$24,5,FALSE)*W1823</f>
        <v>0</v>
      </c>
      <c r="AX1823">
        <f>IF(ISERROR(VLOOKUP(V1823,Tables!$A$2:$B$27,2,FALSE))=TRUE,0,VLOOKUP(V1823,Tables!$A$2:$B$27,2,FALSE))*VLOOKUP(BR1823,Tables!$D$14:$J$24,7,FALSE)</f>
        <v>0</v>
      </c>
      <c r="AY1823">
        <f>IF(ISERROR(VLOOKUP(BS1823,Tables!$A$2:$B$31,2,FALSE))=TRUE,0,VLOOKUP(BS1823,Tables!$A$2:$B$31,2,FALSE))</f>
        <v>0</v>
      </c>
      <c r="AZ1823" s="12">
        <f>VLOOKUP($BR1823,Tables!$D$14:$K$24,8,FALSE)</f>
        <v>0</v>
      </c>
      <c r="BA1823" s="12">
        <f>IF(OR(BR1823="T150",BR1823="HYBT150"),W1823*Tables!$L$23,0)</f>
        <v>0</v>
      </c>
      <c r="BB1823" s="12">
        <f>IF(OR(BR1823="T200",BR1823="HYBT200"),W1823*Tables!$E$24,0)</f>
        <v>0</v>
      </c>
      <c r="BC1823" s="14">
        <f t="shared" si="381"/>
        <v>0</v>
      </c>
      <c r="BD1823" s="55" t="str">
        <f t="shared" si="392"/>
        <v/>
      </c>
      <c r="BE1823" s="55" t="str">
        <f t="shared" si="392"/>
        <v/>
      </c>
      <c r="BF1823" s="55" t="str">
        <f t="shared" si="392"/>
        <v/>
      </c>
      <c r="BG1823" s="55" t="str">
        <f t="shared" si="392"/>
        <v/>
      </c>
      <c r="BH1823" s="55" t="str">
        <f t="shared" si="392"/>
        <v/>
      </c>
      <c r="BI1823" s="55" t="str">
        <f t="shared" si="392"/>
        <v/>
      </c>
      <c r="BJ1823" s="55" t="str">
        <f t="shared" si="392"/>
        <v/>
      </c>
      <c r="BK1823" s="55" t="str">
        <f t="shared" si="392"/>
        <v/>
      </c>
      <c r="BL1823" s="55" t="str">
        <f t="shared" si="392"/>
        <v/>
      </c>
      <c r="BM1823" s="55" t="str">
        <f t="shared" si="392"/>
        <v/>
      </c>
      <c r="BN1823" s="55" t="str">
        <f t="shared" si="392"/>
        <v/>
      </c>
      <c r="BO1823" s="55" t="str">
        <f t="shared" si="392"/>
        <v/>
      </c>
      <c r="BP1823" s="55" t="str">
        <f t="shared" si="392"/>
        <v/>
      </c>
      <c r="BQ1823" s="55" t="str">
        <f t="shared" si="392"/>
        <v/>
      </c>
      <c r="BR1823" s="1" t="str">
        <f t="shared" si="382"/>
        <v>Base</v>
      </c>
      <c r="BS1823" s="1" t="str">
        <f t="shared" si="383"/>
        <v/>
      </c>
      <c r="BT1823" s="3">
        <f t="shared" si="384"/>
        <v>1</v>
      </c>
      <c r="BU1823" s="11">
        <f t="shared" si="385"/>
        <v>-0.94</v>
      </c>
      <c r="BV1823" s="11">
        <f t="shared" si="386"/>
        <v>-0.88</v>
      </c>
      <c r="BW1823" s="11">
        <f t="shared" si="387"/>
        <v>0</v>
      </c>
      <c r="BX1823" s="9">
        <f t="shared" si="388"/>
        <v>-0.94</v>
      </c>
      <c r="BY1823" s="9">
        <f t="shared" si="389"/>
        <v>-0.88</v>
      </c>
      <c r="BZ1823" s="9">
        <f t="shared" si="390"/>
        <v>2</v>
      </c>
    </row>
    <row r="1824" spans="1:78" ht="15.5" x14ac:dyDescent="0.35">
      <c r="A1824"/>
      <c r="B1824"/>
      <c r="C1824"/>
      <c r="D1824"/>
      <c r="E1824"/>
      <c r="F1824"/>
      <c r="G1824"/>
      <c r="H1824"/>
      <c r="I1824"/>
      <c r="J1824"/>
      <c r="K1824"/>
      <c r="L1824"/>
      <c r="M1824"/>
      <c r="N1824"/>
      <c r="O1824"/>
      <c r="P1824"/>
      <c r="Q1824"/>
      <c r="R1824"/>
      <c r="S1824"/>
      <c r="T1824"/>
      <c r="U1824"/>
      <c r="V1824"/>
      <c r="W1824"/>
      <c r="X1824"/>
      <c r="Y1824"/>
      <c r="Z1824"/>
      <c r="AA1824"/>
      <c r="AB1824"/>
      <c r="AC1824"/>
      <c r="AD1824"/>
      <c r="AE1824"/>
      <c r="AF1824"/>
      <c r="AG1824"/>
      <c r="AH1824"/>
      <c r="AI1824"/>
      <c r="AJ1824"/>
      <c r="AK1824"/>
      <c r="AL1824"/>
      <c r="AM1824"/>
      <c r="AN1824"/>
      <c r="AO1824"/>
      <c r="AP1824"/>
      <c r="AQ1824"/>
      <c r="AR1824"/>
      <c r="AS1824"/>
      <c r="AT1824" s="12">
        <f>VLOOKUP($BR1824,Tables!$D$14:$I$27,2,FALSE)*W1824</f>
        <v>0</v>
      </c>
      <c r="AU1824" s="12">
        <f>VLOOKUP($BR1824,Tables!$D$14:$I$24,3,FALSE)</f>
        <v>0</v>
      </c>
      <c r="AV1824" s="12">
        <f>VLOOKUP($BR1824,Tables!$D$14:$I$24,4,FALSE)*W1824</f>
        <v>0</v>
      </c>
      <c r="AW1824" s="12">
        <f>VLOOKUP($BR1824,Tables!$D$14:$I$24,5,FALSE)*W1824</f>
        <v>0</v>
      </c>
      <c r="AX1824">
        <f>IF(ISERROR(VLOOKUP(V1824,Tables!$A$2:$B$27,2,FALSE))=TRUE,0,VLOOKUP(V1824,Tables!$A$2:$B$27,2,FALSE))*VLOOKUP(BR1824,Tables!$D$14:$J$24,7,FALSE)</f>
        <v>0</v>
      </c>
      <c r="AY1824">
        <f>IF(ISERROR(VLOOKUP(BS1824,Tables!$A$2:$B$31,2,FALSE))=TRUE,0,VLOOKUP(BS1824,Tables!$A$2:$B$31,2,FALSE))</f>
        <v>0</v>
      </c>
      <c r="AZ1824" s="12">
        <f>VLOOKUP($BR1824,Tables!$D$14:$K$24,8,FALSE)</f>
        <v>0</v>
      </c>
      <c r="BA1824" s="12">
        <f>IF(OR(BR1824="T150",BR1824="HYBT150"),W1824*Tables!$L$23,0)</f>
        <v>0</v>
      </c>
      <c r="BB1824" s="12">
        <f>IF(OR(BR1824="T200",BR1824="HYBT200"),W1824*Tables!$E$24,0)</f>
        <v>0</v>
      </c>
      <c r="BC1824" s="14">
        <f t="shared" si="381"/>
        <v>0</v>
      </c>
      <c r="BD1824" s="55" t="str">
        <f t="shared" si="392"/>
        <v/>
      </c>
      <c r="BE1824" s="55" t="str">
        <f t="shared" si="392"/>
        <v/>
      </c>
      <c r="BF1824" s="55" t="str">
        <f t="shared" si="392"/>
        <v/>
      </c>
      <c r="BG1824" s="55" t="str">
        <f t="shared" si="392"/>
        <v/>
      </c>
      <c r="BH1824" s="55" t="str">
        <f t="shared" si="392"/>
        <v/>
      </c>
      <c r="BI1824" s="55" t="str">
        <f t="shared" si="392"/>
        <v/>
      </c>
      <c r="BJ1824" s="55" t="str">
        <f t="shared" si="392"/>
        <v/>
      </c>
      <c r="BK1824" s="55" t="str">
        <f t="shared" si="392"/>
        <v/>
      </c>
      <c r="BL1824" s="55" t="str">
        <f t="shared" si="392"/>
        <v/>
      </c>
      <c r="BM1824" s="55" t="str">
        <f t="shared" si="392"/>
        <v/>
      </c>
      <c r="BN1824" s="55" t="str">
        <f t="shared" si="392"/>
        <v/>
      </c>
      <c r="BO1824" s="55" t="str">
        <f t="shared" si="392"/>
        <v/>
      </c>
      <c r="BP1824" s="55" t="str">
        <f t="shared" si="392"/>
        <v/>
      </c>
      <c r="BQ1824" s="55" t="str">
        <f t="shared" si="392"/>
        <v/>
      </c>
      <c r="BR1824" s="1" t="str">
        <f t="shared" si="382"/>
        <v>Base</v>
      </c>
      <c r="BS1824" s="1" t="str">
        <f t="shared" si="383"/>
        <v/>
      </c>
      <c r="BT1824" s="3">
        <f t="shared" si="384"/>
        <v>1</v>
      </c>
      <c r="BU1824" s="11">
        <f t="shared" si="385"/>
        <v>-0.94</v>
      </c>
      <c r="BV1824" s="11">
        <f t="shared" si="386"/>
        <v>-0.88</v>
      </c>
      <c r="BW1824" s="11">
        <f t="shared" si="387"/>
        <v>0</v>
      </c>
      <c r="BX1824" s="9">
        <f t="shared" si="388"/>
        <v>-0.94</v>
      </c>
      <c r="BY1824" s="9">
        <f t="shared" si="389"/>
        <v>-0.88</v>
      </c>
      <c r="BZ1824" s="9">
        <f t="shared" si="390"/>
        <v>2</v>
      </c>
    </row>
    <row r="1825" spans="1:78" ht="15.5" x14ac:dyDescent="0.35">
      <c r="A1825"/>
      <c r="B1825"/>
      <c r="C1825"/>
      <c r="D1825"/>
      <c r="E1825"/>
      <c r="F1825"/>
      <c r="G1825"/>
      <c r="H1825"/>
      <c r="I1825"/>
      <c r="J1825"/>
      <c r="K1825"/>
      <c r="L1825"/>
      <c r="M1825"/>
      <c r="N1825"/>
      <c r="O1825"/>
      <c r="P1825"/>
      <c r="Q1825"/>
      <c r="R1825"/>
      <c r="S1825"/>
      <c r="T1825"/>
      <c r="U1825"/>
      <c r="V1825"/>
      <c r="W1825"/>
      <c r="X1825"/>
      <c r="Y1825"/>
      <c r="Z1825"/>
      <c r="AA1825"/>
      <c r="AB1825"/>
      <c r="AC1825"/>
      <c r="AD1825"/>
      <c r="AE1825"/>
      <c r="AF1825"/>
      <c r="AG1825"/>
      <c r="AH1825"/>
      <c r="AI1825"/>
      <c r="AJ1825"/>
      <c r="AK1825"/>
      <c r="AL1825"/>
      <c r="AM1825"/>
      <c r="AN1825"/>
      <c r="AO1825"/>
      <c r="AP1825"/>
      <c r="AQ1825"/>
      <c r="AR1825"/>
      <c r="AS1825"/>
      <c r="AT1825" s="12">
        <f>VLOOKUP($BR1825,Tables!$D$14:$I$27,2,FALSE)*W1825</f>
        <v>0</v>
      </c>
      <c r="AU1825" s="12">
        <f>VLOOKUP($BR1825,Tables!$D$14:$I$24,3,FALSE)</f>
        <v>0</v>
      </c>
      <c r="AV1825" s="12">
        <f>VLOOKUP($BR1825,Tables!$D$14:$I$24,4,FALSE)*W1825</f>
        <v>0</v>
      </c>
      <c r="AW1825" s="12">
        <f>VLOOKUP($BR1825,Tables!$D$14:$I$24,5,FALSE)*W1825</f>
        <v>0</v>
      </c>
      <c r="AX1825">
        <f>IF(ISERROR(VLOOKUP(V1825,Tables!$A$2:$B$27,2,FALSE))=TRUE,0,VLOOKUP(V1825,Tables!$A$2:$B$27,2,FALSE))*VLOOKUP(BR1825,Tables!$D$14:$J$24,7,FALSE)</f>
        <v>0</v>
      </c>
      <c r="AY1825">
        <f>IF(ISERROR(VLOOKUP(BS1825,Tables!$A$2:$B$31,2,FALSE))=TRUE,0,VLOOKUP(BS1825,Tables!$A$2:$B$31,2,FALSE))</f>
        <v>0</v>
      </c>
      <c r="AZ1825" s="12">
        <f>VLOOKUP($BR1825,Tables!$D$14:$K$24,8,FALSE)</f>
        <v>0</v>
      </c>
      <c r="BA1825" s="12">
        <f>IF(OR(BR1825="T150",BR1825="HYBT150"),W1825*Tables!$L$23,0)</f>
        <v>0</v>
      </c>
      <c r="BB1825" s="12">
        <f>IF(OR(BR1825="T200",BR1825="HYBT200"),W1825*Tables!$E$24,0)</f>
        <v>0</v>
      </c>
      <c r="BC1825" s="14">
        <f t="shared" si="381"/>
        <v>0</v>
      </c>
      <c r="BD1825" s="55" t="str">
        <f t="shared" si="392"/>
        <v/>
      </c>
      <c r="BE1825" s="55" t="str">
        <f t="shared" si="392"/>
        <v/>
      </c>
      <c r="BF1825" s="55" t="str">
        <f t="shared" si="392"/>
        <v/>
      </c>
      <c r="BG1825" s="55" t="str">
        <f t="shared" si="392"/>
        <v/>
      </c>
      <c r="BH1825" s="55" t="str">
        <f t="shared" si="392"/>
        <v/>
      </c>
      <c r="BI1825" s="55" t="str">
        <f t="shared" si="392"/>
        <v/>
      </c>
      <c r="BJ1825" s="55" t="str">
        <f t="shared" si="392"/>
        <v/>
      </c>
      <c r="BK1825" s="55" t="str">
        <f t="shared" si="392"/>
        <v/>
      </c>
      <c r="BL1825" s="55" t="str">
        <f t="shared" si="392"/>
        <v/>
      </c>
      <c r="BM1825" s="55" t="str">
        <f t="shared" si="392"/>
        <v/>
      </c>
      <c r="BN1825" s="55" t="str">
        <f t="shared" si="392"/>
        <v/>
      </c>
      <c r="BO1825" s="55" t="str">
        <f t="shared" si="392"/>
        <v/>
      </c>
      <c r="BP1825" s="55" t="str">
        <f t="shared" si="392"/>
        <v/>
      </c>
      <c r="BQ1825" s="55" t="str">
        <f t="shared" si="392"/>
        <v/>
      </c>
      <c r="BR1825" s="1" t="str">
        <f t="shared" si="382"/>
        <v>Base</v>
      </c>
      <c r="BS1825" s="1" t="str">
        <f t="shared" si="383"/>
        <v/>
      </c>
      <c r="BT1825" s="3">
        <f t="shared" si="384"/>
        <v>1</v>
      </c>
      <c r="BU1825" s="11">
        <f t="shared" si="385"/>
        <v>-0.94</v>
      </c>
      <c r="BV1825" s="11">
        <f t="shared" si="386"/>
        <v>-0.88</v>
      </c>
      <c r="BW1825" s="11">
        <f t="shared" si="387"/>
        <v>0</v>
      </c>
      <c r="BX1825" s="9">
        <f t="shared" si="388"/>
        <v>-0.94</v>
      </c>
      <c r="BY1825" s="9">
        <f t="shared" si="389"/>
        <v>-0.88</v>
      </c>
      <c r="BZ1825" s="9">
        <f t="shared" si="390"/>
        <v>2</v>
      </c>
    </row>
    <row r="1826" spans="1:78" ht="15.5" x14ac:dyDescent="0.35">
      <c r="A1826"/>
      <c r="B1826"/>
      <c r="C1826"/>
      <c r="D1826"/>
      <c r="E1826"/>
      <c r="F1826"/>
      <c r="G1826"/>
      <c r="H1826"/>
      <c r="I1826"/>
      <c r="J1826"/>
      <c r="K1826"/>
      <c r="L1826"/>
      <c r="M1826"/>
      <c r="N1826"/>
      <c r="O1826"/>
      <c r="P1826"/>
      <c r="Q1826"/>
      <c r="R1826"/>
      <c r="S1826"/>
      <c r="T1826"/>
      <c r="U1826"/>
      <c r="V1826"/>
      <c r="W1826"/>
      <c r="X1826"/>
      <c r="Y1826"/>
      <c r="Z1826"/>
      <c r="AA1826"/>
      <c r="AB1826"/>
      <c r="AC1826"/>
      <c r="AD1826"/>
      <c r="AE1826"/>
      <c r="AF1826"/>
      <c r="AG1826"/>
      <c r="AH1826"/>
      <c r="AI1826"/>
      <c r="AJ1826"/>
      <c r="AK1826"/>
      <c r="AL1826"/>
      <c r="AM1826"/>
      <c r="AN1826"/>
      <c r="AO1826"/>
      <c r="AP1826"/>
      <c r="AQ1826"/>
      <c r="AR1826"/>
      <c r="AS1826"/>
      <c r="AT1826" s="12">
        <f>VLOOKUP($BR1826,Tables!$D$14:$I$27,2,FALSE)*W1826</f>
        <v>0</v>
      </c>
      <c r="AU1826" s="12">
        <f>VLOOKUP($BR1826,Tables!$D$14:$I$24,3,FALSE)</f>
        <v>0</v>
      </c>
      <c r="AV1826" s="12">
        <f>VLOOKUP($BR1826,Tables!$D$14:$I$24,4,FALSE)*W1826</f>
        <v>0</v>
      </c>
      <c r="AW1826" s="12">
        <f>VLOOKUP($BR1826,Tables!$D$14:$I$24,5,FALSE)*W1826</f>
        <v>0</v>
      </c>
      <c r="AX1826">
        <f>IF(ISERROR(VLOOKUP(V1826,Tables!$A$2:$B$27,2,FALSE))=TRUE,0,VLOOKUP(V1826,Tables!$A$2:$B$27,2,FALSE))*VLOOKUP(BR1826,Tables!$D$14:$J$24,7,FALSE)</f>
        <v>0</v>
      </c>
      <c r="AY1826">
        <f>IF(ISERROR(VLOOKUP(BS1826,Tables!$A$2:$B$31,2,FALSE))=TRUE,0,VLOOKUP(BS1826,Tables!$A$2:$B$31,2,FALSE))</f>
        <v>0</v>
      </c>
      <c r="AZ1826" s="12">
        <f>VLOOKUP($BR1826,Tables!$D$14:$K$24,8,FALSE)</f>
        <v>0</v>
      </c>
      <c r="BA1826" s="12">
        <f>IF(OR(BR1826="T150",BR1826="HYBT150"),W1826*Tables!$L$23,0)</f>
        <v>0</v>
      </c>
      <c r="BB1826" s="12">
        <f>IF(OR(BR1826="T200",BR1826="HYBT200"),W1826*Tables!$E$24,0)</f>
        <v>0</v>
      </c>
      <c r="BC1826" s="14">
        <f t="shared" si="381"/>
        <v>0</v>
      </c>
      <c r="BD1826" s="55" t="str">
        <f t="shared" si="392"/>
        <v/>
      </c>
      <c r="BE1826" s="55" t="str">
        <f t="shared" si="392"/>
        <v/>
      </c>
      <c r="BF1826" s="55" t="str">
        <f t="shared" si="392"/>
        <v/>
      </c>
      <c r="BG1826" s="55" t="str">
        <f t="shared" si="392"/>
        <v/>
      </c>
      <c r="BH1826" s="55" t="str">
        <f t="shared" si="392"/>
        <v/>
      </c>
      <c r="BI1826" s="55" t="str">
        <f t="shared" si="392"/>
        <v/>
      </c>
      <c r="BJ1826" s="55" t="str">
        <f t="shared" si="392"/>
        <v/>
      </c>
      <c r="BK1826" s="55" t="str">
        <f t="shared" si="392"/>
        <v/>
      </c>
      <c r="BL1826" s="55" t="str">
        <f t="shared" si="392"/>
        <v/>
      </c>
      <c r="BM1826" s="55" t="str">
        <f t="shared" si="392"/>
        <v/>
      </c>
      <c r="BN1826" s="55" t="str">
        <f t="shared" si="392"/>
        <v/>
      </c>
      <c r="BO1826" s="55" t="str">
        <f t="shared" si="392"/>
        <v/>
      </c>
      <c r="BP1826" s="55" t="str">
        <f t="shared" si="392"/>
        <v/>
      </c>
      <c r="BQ1826" s="55" t="str">
        <f t="shared" si="392"/>
        <v/>
      </c>
      <c r="BR1826" s="1" t="str">
        <f t="shared" si="382"/>
        <v>Base</v>
      </c>
      <c r="BS1826" s="1" t="str">
        <f t="shared" si="383"/>
        <v/>
      </c>
      <c r="BT1826" s="3">
        <f t="shared" si="384"/>
        <v>1</v>
      </c>
      <c r="BU1826" s="11">
        <f t="shared" si="385"/>
        <v>-0.94</v>
      </c>
      <c r="BV1826" s="11">
        <f t="shared" si="386"/>
        <v>-0.88</v>
      </c>
      <c r="BW1826" s="11">
        <f t="shared" si="387"/>
        <v>0</v>
      </c>
      <c r="BX1826" s="9">
        <f t="shared" si="388"/>
        <v>-0.94</v>
      </c>
      <c r="BY1826" s="9">
        <f t="shared" si="389"/>
        <v>-0.88</v>
      </c>
      <c r="BZ1826" s="9">
        <f t="shared" si="390"/>
        <v>2</v>
      </c>
    </row>
    <row r="1827" spans="1:78" ht="15.5" x14ac:dyDescent="0.35">
      <c r="A1827"/>
      <c r="B1827"/>
      <c r="C1827"/>
      <c r="D1827"/>
      <c r="E1827"/>
      <c r="F1827"/>
      <c r="G1827"/>
      <c r="H1827"/>
      <c r="I1827"/>
      <c r="J1827"/>
      <c r="K1827"/>
      <c r="L1827"/>
      <c r="M1827"/>
      <c r="N1827"/>
      <c r="O1827"/>
      <c r="P1827"/>
      <c r="Q1827"/>
      <c r="R1827"/>
      <c r="S1827"/>
      <c r="T1827"/>
      <c r="U1827"/>
      <c r="V1827"/>
      <c r="W1827"/>
      <c r="X1827"/>
      <c r="Y1827"/>
      <c r="Z1827"/>
      <c r="AA1827"/>
      <c r="AB1827"/>
      <c r="AC1827"/>
      <c r="AD1827"/>
      <c r="AE1827"/>
      <c r="AF1827"/>
      <c r="AG1827"/>
      <c r="AH1827"/>
      <c r="AI1827"/>
      <c r="AJ1827"/>
      <c r="AK1827"/>
      <c r="AL1827"/>
      <c r="AM1827"/>
      <c r="AN1827"/>
      <c r="AO1827"/>
      <c r="AP1827"/>
      <c r="AQ1827"/>
      <c r="AR1827"/>
      <c r="AS1827"/>
      <c r="AT1827" s="12">
        <f>VLOOKUP($BR1827,Tables!$D$14:$I$27,2,FALSE)*W1827</f>
        <v>0</v>
      </c>
      <c r="AU1827" s="12">
        <f>VLOOKUP($BR1827,Tables!$D$14:$I$24,3,FALSE)</f>
        <v>0</v>
      </c>
      <c r="AV1827" s="12">
        <f>VLOOKUP($BR1827,Tables!$D$14:$I$24,4,FALSE)*W1827</f>
        <v>0</v>
      </c>
      <c r="AW1827" s="12">
        <f>VLOOKUP($BR1827,Tables!$D$14:$I$24,5,FALSE)*W1827</f>
        <v>0</v>
      </c>
      <c r="AX1827">
        <f>IF(ISERROR(VLOOKUP(V1827,Tables!$A$2:$B$27,2,FALSE))=TRUE,0,VLOOKUP(V1827,Tables!$A$2:$B$27,2,FALSE))*VLOOKUP(BR1827,Tables!$D$14:$J$24,7,FALSE)</f>
        <v>0</v>
      </c>
      <c r="AY1827">
        <f>IF(ISERROR(VLOOKUP(BS1827,Tables!$A$2:$B$31,2,FALSE))=TRUE,0,VLOOKUP(BS1827,Tables!$A$2:$B$31,2,FALSE))</f>
        <v>0</v>
      </c>
      <c r="AZ1827" s="12">
        <f>VLOOKUP($BR1827,Tables!$D$14:$K$24,8,FALSE)</f>
        <v>0</v>
      </c>
      <c r="BA1827" s="12">
        <f>IF(OR(BR1827="T150",BR1827="HYBT150"),W1827*Tables!$L$23,0)</f>
        <v>0</v>
      </c>
      <c r="BB1827" s="12">
        <f>IF(OR(BR1827="T200",BR1827="HYBT200"),W1827*Tables!$E$24,0)</f>
        <v>0</v>
      </c>
      <c r="BC1827" s="14">
        <f t="shared" si="381"/>
        <v>0</v>
      </c>
      <c r="BD1827" s="55" t="str">
        <f t="shared" si="392"/>
        <v/>
      </c>
      <c r="BE1827" s="55" t="str">
        <f t="shared" si="392"/>
        <v/>
      </c>
      <c r="BF1827" s="55" t="str">
        <f t="shared" si="392"/>
        <v/>
      </c>
      <c r="BG1827" s="55" t="str">
        <f t="shared" si="392"/>
        <v/>
      </c>
      <c r="BH1827" s="55" t="str">
        <f t="shared" si="392"/>
        <v/>
      </c>
      <c r="BI1827" s="55" t="str">
        <f t="shared" si="392"/>
        <v/>
      </c>
      <c r="BJ1827" s="55" t="str">
        <f t="shared" si="392"/>
        <v/>
      </c>
      <c r="BK1827" s="55" t="str">
        <f t="shared" si="392"/>
        <v/>
      </c>
      <c r="BL1827" s="55" t="str">
        <f t="shared" si="392"/>
        <v/>
      </c>
      <c r="BM1827" s="55" t="str">
        <f t="shared" si="392"/>
        <v/>
      </c>
      <c r="BN1827" s="55" t="str">
        <f t="shared" si="392"/>
        <v/>
      </c>
      <c r="BO1827" s="55" t="str">
        <f t="shared" si="392"/>
        <v/>
      </c>
      <c r="BP1827" s="55" t="str">
        <f t="shared" si="392"/>
        <v/>
      </c>
      <c r="BQ1827" s="55" t="str">
        <f t="shared" si="392"/>
        <v/>
      </c>
      <c r="BR1827" s="1" t="str">
        <f t="shared" si="382"/>
        <v>Base</v>
      </c>
      <c r="BS1827" s="1" t="str">
        <f t="shared" si="383"/>
        <v/>
      </c>
      <c r="BT1827" s="3">
        <f t="shared" si="384"/>
        <v>1</v>
      </c>
      <c r="BU1827" s="11">
        <f t="shared" si="385"/>
        <v>-0.94</v>
      </c>
      <c r="BV1827" s="11">
        <f t="shared" si="386"/>
        <v>-0.88</v>
      </c>
      <c r="BW1827" s="11">
        <f t="shared" si="387"/>
        <v>0</v>
      </c>
      <c r="BX1827" s="9">
        <f t="shared" si="388"/>
        <v>-0.94</v>
      </c>
      <c r="BY1827" s="9">
        <f t="shared" si="389"/>
        <v>-0.88</v>
      </c>
      <c r="BZ1827" s="9">
        <f t="shared" si="390"/>
        <v>2</v>
      </c>
    </row>
    <row r="1828" spans="1:78" ht="15.5" x14ac:dyDescent="0.35">
      <c r="A1828"/>
      <c r="B1828"/>
      <c r="C1828"/>
      <c r="D1828"/>
      <c r="E1828"/>
      <c r="F1828"/>
      <c r="G1828"/>
      <c r="H1828"/>
      <c r="I1828"/>
      <c r="J1828"/>
      <c r="K1828"/>
      <c r="L1828"/>
      <c r="M1828"/>
      <c r="N1828"/>
      <c r="O1828"/>
      <c r="P1828"/>
      <c r="Q1828"/>
      <c r="R1828"/>
      <c r="S1828"/>
      <c r="T1828"/>
      <c r="U1828"/>
      <c r="V1828"/>
      <c r="W1828"/>
      <c r="X1828"/>
      <c r="Y1828"/>
      <c r="Z1828"/>
      <c r="AA1828"/>
      <c r="AB1828"/>
      <c r="AC1828"/>
      <c r="AD1828"/>
      <c r="AE1828"/>
      <c r="AF1828"/>
      <c r="AG1828"/>
      <c r="AH1828"/>
      <c r="AI1828"/>
      <c r="AJ1828"/>
      <c r="AK1828"/>
      <c r="AL1828"/>
      <c r="AM1828"/>
      <c r="AN1828"/>
      <c r="AO1828"/>
      <c r="AP1828"/>
      <c r="AQ1828"/>
      <c r="AR1828"/>
      <c r="AS1828"/>
      <c r="AT1828" s="12">
        <f>VLOOKUP($BR1828,Tables!$D$14:$I$27,2,FALSE)*W1828</f>
        <v>0</v>
      </c>
      <c r="AU1828" s="12">
        <f>VLOOKUP($BR1828,Tables!$D$14:$I$24,3,FALSE)</f>
        <v>0</v>
      </c>
      <c r="AV1828" s="12">
        <f>VLOOKUP($BR1828,Tables!$D$14:$I$24,4,FALSE)*W1828</f>
        <v>0</v>
      </c>
      <c r="AW1828" s="12">
        <f>VLOOKUP($BR1828,Tables!$D$14:$I$24,5,FALSE)*W1828</f>
        <v>0</v>
      </c>
      <c r="AX1828">
        <f>IF(ISERROR(VLOOKUP(V1828,Tables!$A$2:$B$27,2,FALSE))=TRUE,0,VLOOKUP(V1828,Tables!$A$2:$B$27,2,FALSE))*VLOOKUP(BR1828,Tables!$D$14:$J$24,7,FALSE)</f>
        <v>0</v>
      </c>
      <c r="AY1828">
        <f>IF(ISERROR(VLOOKUP(BS1828,Tables!$A$2:$B$31,2,FALSE))=TRUE,0,VLOOKUP(BS1828,Tables!$A$2:$B$31,2,FALSE))</f>
        <v>0</v>
      </c>
      <c r="AZ1828" s="12">
        <f>VLOOKUP($BR1828,Tables!$D$14:$K$24,8,FALSE)</f>
        <v>0</v>
      </c>
      <c r="BA1828" s="12">
        <f>IF(OR(BR1828="T150",BR1828="HYBT150"),W1828*Tables!$L$23,0)</f>
        <v>0</v>
      </c>
      <c r="BB1828" s="12">
        <f>IF(OR(BR1828="T200",BR1828="HYBT200"),W1828*Tables!$E$24,0)</f>
        <v>0</v>
      </c>
      <c r="BC1828" s="14">
        <f t="shared" si="381"/>
        <v>0</v>
      </c>
      <c r="BD1828" s="55" t="str">
        <f t="shared" si="392"/>
        <v/>
      </c>
      <c r="BE1828" s="55" t="str">
        <f t="shared" si="392"/>
        <v/>
      </c>
      <c r="BF1828" s="55" t="str">
        <f t="shared" si="392"/>
        <v/>
      </c>
      <c r="BG1828" s="55" t="str">
        <f t="shared" si="392"/>
        <v/>
      </c>
      <c r="BH1828" s="55" t="str">
        <f t="shared" si="392"/>
        <v/>
      </c>
      <c r="BI1828" s="55" t="str">
        <f t="shared" si="392"/>
        <v/>
      </c>
      <c r="BJ1828" s="55" t="str">
        <f t="shared" si="392"/>
        <v/>
      </c>
      <c r="BK1828" s="55" t="str">
        <f t="shared" si="392"/>
        <v/>
      </c>
      <c r="BL1828" s="55" t="str">
        <f t="shared" si="392"/>
        <v/>
      </c>
      <c r="BM1828" s="55" t="str">
        <f t="shared" si="392"/>
        <v/>
      </c>
      <c r="BN1828" s="55" t="str">
        <f t="shared" si="392"/>
        <v/>
      </c>
      <c r="BO1828" s="55" t="str">
        <f t="shared" si="392"/>
        <v/>
      </c>
      <c r="BP1828" s="55" t="str">
        <f t="shared" si="392"/>
        <v/>
      </c>
      <c r="BQ1828" s="55" t="str">
        <f t="shared" si="392"/>
        <v/>
      </c>
      <c r="BR1828" s="1" t="str">
        <f t="shared" si="382"/>
        <v>Base</v>
      </c>
      <c r="BS1828" s="1" t="str">
        <f t="shared" si="383"/>
        <v/>
      </c>
      <c r="BT1828" s="3">
        <f t="shared" si="384"/>
        <v>1</v>
      </c>
      <c r="BU1828" s="11">
        <f t="shared" si="385"/>
        <v>-0.94</v>
      </c>
      <c r="BV1828" s="11">
        <f t="shared" si="386"/>
        <v>-0.88</v>
      </c>
      <c r="BW1828" s="11">
        <f t="shared" si="387"/>
        <v>0</v>
      </c>
      <c r="BX1828" s="9">
        <f t="shared" si="388"/>
        <v>-0.94</v>
      </c>
      <c r="BY1828" s="9">
        <f t="shared" si="389"/>
        <v>-0.88</v>
      </c>
      <c r="BZ1828" s="9">
        <f t="shared" si="390"/>
        <v>2</v>
      </c>
    </row>
    <row r="1829" spans="1:78" ht="15.5" x14ac:dyDescent="0.35">
      <c r="A1829"/>
      <c r="B1829"/>
      <c r="C1829"/>
      <c r="D1829"/>
      <c r="E1829"/>
      <c r="F1829"/>
      <c r="G1829"/>
      <c r="H1829"/>
      <c r="I1829"/>
      <c r="J1829"/>
      <c r="K1829"/>
      <c r="L1829"/>
      <c r="M1829"/>
      <c r="N1829"/>
      <c r="O1829"/>
      <c r="P1829"/>
      <c r="Q1829"/>
      <c r="R1829"/>
      <c r="S1829"/>
      <c r="T1829"/>
      <c r="U1829"/>
      <c r="V1829"/>
      <c r="W1829"/>
      <c r="X1829"/>
      <c r="Y1829"/>
      <c r="Z1829"/>
      <c r="AA1829"/>
      <c r="AB1829"/>
      <c r="AC1829"/>
      <c r="AD1829"/>
      <c r="AE1829"/>
      <c r="AF1829"/>
      <c r="AG1829"/>
      <c r="AH1829"/>
      <c r="AI1829"/>
      <c r="AJ1829"/>
      <c r="AK1829"/>
      <c r="AL1829"/>
      <c r="AM1829"/>
      <c r="AN1829"/>
      <c r="AO1829"/>
      <c r="AP1829"/>
      <c r="AQ1829"/>
      <c r="AR1829"/>
      <c r="AS1829"/>
      <c r="AT1829" s="12">
        <f>VLOOKUP($BR1829,Tables!$D$14:$I$27,2,FALSE)*W1829</f>
        <v>0</v>
      </c>
      <c r="AU1829" s="12">
        <f>VLOOKUP($BR1829,Tables!$D$14:$I$24,3,FALSE)</f>
        <v>0</v>
      </c>
      <c r="AV1829" s="12">
        <f>VLOOKUP($BR1829,Tables!$D$14:$I$24,4,FALSE)*W1829</f>
        <v>0</v>
      </c>
      <c r="AW1829" s="12">
        <f>VLOOKUP($BR1829,Tables!$D$14:$I$24,5,FALSE)*W1829</f>
        <v>0</v>
      </c>
      <c r="AX1829">
        <f>IF(ISERROR(VLOOKUP(V1829,Tables!$A$2:$B$27,2,FALSE))=TRUE,0,VLOOKUP(V1829,Tables!$A$2:$B$27,2,FALSE))*VLOOKUP(BR1829,Tables!$D$14:$J$24,7,FALSE)</f>
        <v>0</v>
      </c>
      <c r="AY1829">
        <f>IF(ISERROR(VLOOKUP(BS1829,Tables!$A$2:$B$31,2,FALSE))=TRUE,0,VLOOKUP(BS1829,Tables!$A$2:$B$31,2,FALSE))</f>
        <v>0</v>
      </c>
      <c r="AZ1829" s="12">
        <f>VLOOKUP($BR1829,Tables!$D$14:$K$24,8,FALSE)</f>
        <v>0</v>
      </c>
      <c r="BA1829" s="12">
        <f>IF(OR(BR1829="T150",BR1829="HYBT150"),W1829*Tables!$L$23,0)</f>
        <v>0</v>
      </c>
      <c r="BB1829" s="12">
        <f>IF(OR(BR1829="T200",BR1829="HYBT200"),W1829*Tables!$E$24,0)</f>
        <v>0</v>
      </c>
      <c r="BC1829" s="14">
        <f t="shared" si="381"/>
        <v>0</v>
      </c>
      <c r="BD1829" s="55" t="str">
        <f t="shared" si="392"/>
        <v/>
      </c>
      <c r="BE1829" s="55" t="str">
        <f t="shared" si="392"/>
        <v/>
      </c>
      <c r="BF1829" s="55" t="str">
        <f t="shared" si="392"/>
        <v/>
      </c>
      <c r="BG1829" s="55" t="str">
        <f t="shared" si="392"/>
        <v/>
      </c>
      <c r="BH1829" s="55" t="str">
        <f t="shared" si="392"/>
        <v/>
      </c>
      <c r="BI1829" s="55" t="str">
        <f t="shared" si="392"/>
        <v/>
      </c>
      <c r="BJ1829" s="55" t="str">
        <f t="shared" si="392"/>
        <v/>
      </c>
      <c r="BK1829" s="55" t="str">
        <f t="shared" si="392"/>
        <v/>
      </c>
      <c r="BL1829" s="55" t="str">
        <f t="shared" si="392"/>
        <v/>
      </c>
      <c r="BM1829" s="55" t="str">
        <f t="shared" si="392"/>
        <v/>
      </c>
      <c r="BN1829" s="55" t="str">
        <f t="shared" si="392"/>
        <v/>
      </c>
      <c r="BO1829" s="55" t="str">
        <f t="shared" si="392"/>
        <v/>
      </c>
      <c r="BP1829" s="55" t="str">
        <f t="shared" si="392"/>
        <v/>
      </c>
      <c r="BQ1829" s="55" t="str">
        <f t="shared" si="392"/>
        <v/>
      </c>
      <c r="BR1829" s="1" t="str">
        <f t="shared" si="382"/>
        <v>Base</v>
      </c>
      <c r="BS1829" s="1" t="str">
        <f t="shared" si="383"/>
        <v/>
      </c>
      <c r="BT1829" s="3">
        <f t="shared" si="384"/>
        <v>1</v>
      </c>
      <c r="BU1829" s="11">
        <f t="shared" si="385"/>
        <v>-0.94</v>
      </c>
      <c r="BV1829" s="11">
        <f t="shared" si="386"/>
        <v>-0.88</v>
      </c>
      <c r="BW1829" s="11">
        <f t="shared" si="387"/>
        <v>0</v>
      </c>
      <c r="BX1829" s="9">
        <f t="shared" si="388"/>
        <v>-0.94</v>
      </c>
      <c r="BY1829" s="9">
        <f t="shared" si="389"/>
        <v>-0.88</v>
      </c>
      <c r="BZ1829" s="9">
        <f t="shared" si="390"/>
        <v>2</v>
      </c>
    </row>
    <row r="1830" spans="1:78" ht="15.5" x14ac:dyDescent="0.35">
      <c r="A1830"/>
      <c r="B1830"/>
      <c r="C1830"/>
      <c r="D1830"/>
      <c r="E1830"/>
      <c r="F1830"/>
      <c r="G1830"/>
      <c r="H1830"/>
      <c r="I1830"/>
      <c r="J1830"/>
      <c r="K1830"/>
      <c r="L1830"/>
      <c r="M1830"/>
      <c r="N1830"/>
      <c r="O1830"/>
      <c r="P1830"/>
      <c r="Q1830"/>
      <c r="R1830"/>
      <c r="S1830"/>
      <c r="T1830"/>
      <c r="U1830"/>
      <c r="V1830"/>
      <c r="W1830"/>
      <c r="X1830"/>
      <c r="Y1830"/>
      <c r="Z1830"/>
      <c r="AA1830"/>
      <c r="AB1830"/>
      <c r="AC1830"/>
      <c r="AD1830"/>
      <c r="AE1830"/>
      <c r="AF1830"/>
      <c r="AG1830"/>
      <c r="AH1830"/>
      <c r="AI1830"/>
      <c r="AJ1830"/>
      <c r="AK1830"/>
      <c r="AL1830"/>
      <c r="AM1830"/>
      <c r="AN1830"/>
      <c r="AO1830"/>
      <c r="AP1830"/>
      <c r="AQ1830"/>
      <c r="AR1830"/>
      <c r="AS1830"/>
      <c r="AT1830" s="12">
        <f>VLOOKUP($BR1830,Tables!$D$14:$I$27,2,FALSE)*W1830</f>
        <v>0</v>
      </c>
      <c r="AU1830" s="12">
        <f>VLOOKUP($BR1830,Tables!$D$14:$I$24,3,FALSE)</f>
        <v>0</v>
      </c>
      <c r="AV1830" s="12">
        <f>VLOOKUP($BR1830,Tables!$D$14:$I$24,4,FALSE)*W1830</f>
        <v>0</v>
      </c>
      <c r="AW1830" s="12">
        <f>VLOOKUP($BR1830,Tables!$D$14:$I$24,5,FALSE)*W1830</f>
        <v>0</v>
      </c>
      <c r="AX1830">
        <f>IF(ISERROR(VLOOKUP(V1830,Tables!$A$2:$B$27,2,FALSE))=TRUE,0,VLOOKUP(V1830,Tables!$A$2:$B$27,2,FALSE))*VLOOKUP(BR1830,Tables!$D$14:$J$24,7,FALSE)</f>
        <v>0</v>
      </c>
      <c r="AY1830">
        <f>IF(ISERROR(VLOOKUP(BS1830,Tables!$A$2:$B$31,2,FALSE))=TRUE,0,VLOOKUP(BS1830,Tables!$A$2:$B$31,2,FALSE))</f>
        <v>0</v>
      </c>
      <c r="AZ1830" s="12">
        <f>VLOOKUP($BR1830,Tables!$D$14:$K$24,8,FALSE)</f>
        <v>0</v>
      </c>
      <c r="BA1830" s="12">
        <f>IF(OR(BR1830="T150",BR1830="HYBT150"),W1830*Tables!$L$23,0)</f>
        <v>0</v>
      </c>
      <c r="BB1830" s="12">
        <f>IF(OR(BR1830="T200",BR1830="HYBT200"),W1830*Tables!$E$24,0)</f>
        <v>0</v>
      </c>
      <c r="BC1830" s="14">
        <f t="shared" si="381"/>
        <v>0</v>
      </c>
      <c r="BD1830" s="55" t="str">
        <f t="shared" si="392"/>
        <v/>
      </c>
      <c r="BE1830" s="55" t="str">
        <f t="shared" si="392"/>
        <v/>
      </c>
      <c r="BF1830" s="55" t="str">
        <f t="shared" si="392"/>
        <v/>
      </c>
      <c r="BG1830" s="55" t="str">
        <f t="shared" si="392"/>
        <v/>
      </c>
      <c r="BH1830" s="55" t="str">
        <f t="shared" si="392"/>
        <v/>
      </c>
      <c r="BI1830" s="55" t="str">
        <f t="shared" si="392"/>
        <v/>
      </c>
      <c r="BJ1830" s="55" t="str">
        <f t="shared" si="392"/>
        <v/>
      </c>
      <c r="BK1830" s="55" t="str">
        <f t="shared" si="392"/>
        <v/>
      </c>
      <c r="BL1830" s="55" t="str">
        <f t="shared" si="392"/>
        <v/>
      </c>
      <c r="BM1830" s="55" t="str">
        <f t="shared" si="392"/>
        <v/>
      </c>
      <c r="BN1830" s="55" t="str">
        <f t="shared" si="392"/>
        <v/>
      </c>
      <c r="BO1830" s="55" t="str">
        <f t="shared" si="392"/>
        <v/>
      </c>
      <c r="BP1830" s="55" t="str">
        <f t="shared" si="392"/>
        <v/>
      </c>
      <c r="BQ1830" s="55" t="str">
        <f t="shared" si="392"/>
        <v/>
      </c>
      <c r="BR1830" s="1" t="str">
        <f t="shared" si="382"/>
        <v>Base</v>
      </c>
      <c r="BS1830" s="1" t="str">
        <f t="shared" si="383"/>
        <v/>
      </c>
      <c r="BT1830" s="3">
        <f t="shared" si="384"/>
        <v>1</v>
      </c>
      <c r="BU1830" s="11">
        <f t="shared" si="385"/>
        <v>-0.94</v>
      </c>
      <c r="BV1830" s="11">
        <f t="shared" si="386"/>
        <v>-0.88</v>
      </c>
      <c r="BW1830" s="11">
        <f t="shared" si="387"/>
        <v>0</v>
      </c>
      <c r="BX1830" s="9">
        <f t="shared" si="388"/>
        <v>-0.94</v>
      </c>
      <c r="BY1830" s="9">
        <f t="shared" si="389"/>
        <v>-0.88</v>
      </c>
      <c r="BZ1830" s="9">
        <f t="shared" si="390"/>
        <v>2</v>
      </c>
    </row>
    <row r="1831" spans="1:78" ht="15.5" x14ac:dyDescent="0.35">
      <c r="A1831"/>
      <c r="B1831"/>
      <c r="C1831"/>
      <c r="D1831"/>
      <c r="E1831"/>
      <c r="F1831"/>
      <c r="G1831"/>
      <c r="H1831"/>
      <c r="I1831"/>
      <c r="J1831"/>
      <c r="K1831"/>
      <c r="L1831"/>
      <c r="M1831"/>
      <c r="N1831"/>
      <c r="O1831"/>
      <c r="P1831"/>
      <c r="Q1831"/>
      <c r="R1831"/>
      <c r="S1831"/>
      <c r="T1831"/>
      <c r="U1831"/>
      <c r="V1831"/>
      <c r="W1831"/>
      <c r="X1831"/>
      <c r="Y1831"/>
      <c r="Z1831"/>
      <c r="AA1831"/>
      <c r="AB1831"/>
      <c r="AC1831"/>
      <c r="AD1831"/>
      <c r="AE1831"/>
      <c r="AF1831"/>
      <c r="AG1831"/>
      <c r="AH1831"/>
      <c r="AI1831"/>
      <c r="AJ1831"/>
      <c r="AK1831"/>
      <c r="AL1831"/>
      <c r="AM1831"/>
      <c r="AN1831"/>
      <c r="AO1831"/>
      <c r="AP1831"/>
      <c r="AQ1831"/>
      <c r="AR1831"/>
      <c r="AS1831"/>
      <c r="AT1831" s="12">
        <f>VLOOKUP($BR1831,Tables!$D$14:$I$27,2,FALSE)*W1831</f>
        <v>0</v>
      </c>
      <c r="AU1831" s="12">
        <f>VLOOKUP($BR1831,Tables!$D$14:$I$24,3,FALSE)</f>
        <v>0</v>
      </c>
      <c r="AV1831" s="12">
        <f>VLOOKUP($BR1831,Tables!$D$14:$I$24,4,FALSE)*W1831</f>
        <v>0</v>
      </c>
      <c r="AW1831" s="12">
        <f>VLOOKUP($BR1831,Tables!$D$14:$I$24,5,FALSE)*W1831</f>
        <v>0</v>
      </c>
      <c r="AX1831">
        <f>IF(ISERROR(VLOOKUP(V1831,Tables!$A$2:$B$27,2,FALSE))=TRUE,0,VLOOKUP(V1831,Tables!$A$2:$B$27,2,FALSE))*VLOOKUP(BR1831,Tables!$D$14:$J$24,7,FALSE)</f>
        <v>0</v>
      </c>
      <c r="AY1831">
        <f>IF(ISERROR(VLOOKUP(BS1831,Tables!$A$2:$B$31,2,FALSE))=TRUE,0,VLOOKUP(BS1831,Tables!$A$2:$B$31,2,FALSE))</f>
        <v>0</v>
      </c>
      <c r="AZ1831" s="12">
        <f>VLOOKUP($BR1831,Tables!$D$14:$K$24,8,FALSE)</f>
        <v>0</v>
      </c>
      <c r="BA1831" s="12">
        <f>IF(OR(BR1831="T150",BR1831="HYBT150"),W1831*Tables!$L$23,0)</f>
        <v>0</v>
      </c>
      <c r="BB1831" s="12">
        <f>IF(OR(BR1831="T200",BR1831="HYBT200"),W1831*Tables!$E$24,0)</f>
        <v>0</v>
      </c>
      <c r="BC1831" s="14">
        <f t="shared" si="381"/>
        <v>0</v>
      </c>
      <c r="BD1831" s="55" t="str">
        <f t="shared" si="392"/>
        <v/>
      </c>
      <c r="BE1831" s="55" t="str">
        <f t="shared" si="392"/>
        <v/>
      </c>
      <c r="BF1831" s="55" t="str">
        <f t="shared" si="392"/>
        <v/>
      </c>
      <c r="BG1831" s="55" t="str">
        <f t="shared" si="392"/>
        <v/>
      </c>
      <c r="BH1831" s="55" t="str">
        <f t="shared" si="392"/>
        <v/>
      </c>
      <c r="BI1831" s="55" t="str">
        <f t="shared" si="392"/>
        <v/>
      </c>
      <c r="BJ1831" s="55" t="str">
        <f t="shared" si="392"/>
        <v/>
      </c>
      <c r="BK1831" s="55" t="str">
        <f t="shared" si="392"/>
        <v/>
      </c>
      <c r="BL1831" s="55" t="str">
        <f t="shared" si="392"/>
        <v/>
      </c>
      <c r="BM1831" s="55" t="str">
        <f t="shared" si="392"/>
        <v/>
      </c>
      <c r="BN1831" s="55" t="str">
        <f t="shared" si="392"/>
        <v/>
      </c>
      <c r="BO1831" s="55" t="str">
        <f t="shared" si="392"/>
        <v/>
      </c>
      <c r="BP1831" s="55" t="str">
        <f t="shared" si="392"/>
        <v/>
      </c>
      <c r="BQ1831" s="55" t="str">
        <f t="shared" si="392"/>
        <v/>
      </c>
      <c r="BR1831" s="1" t="str">
        <f t="shared" si="382"/>
        <v>Base</v>
      </c>
      <c r="BS1831" s="1" t="str">
        <f t="shared" si="383"/>
        <v/>
      </c>
      <c r="BT1831" s="3">
        <f t="shared" si="384"/>
        <v>1</v>
      </c>
      <c r="BU1831" s="11">
        <f t="shared" si="385"/>
        <v>-0.94</v>
      </c>
      <c r="BV1831" s="11">
        <f t="shared" si="386"/>
        <v>-0.88</v>
      </c>
      <c r="BW1831" s="11">
        <f t="shared" si="387"/>
        <v>0</v>
      </c>
      <c r="BX1831" s="9">
        <f t="shared" si="388"/>
        <v>-0.94</v>
      </c>
      <c r="BY1831" s="9">
        <f t="shared" si="389"/>
        <v>-0.88</v>
      </c>
      <c r="BZ1831" s="9">
        <f t="shared" si="390"/>
        <v>2</v>
      </c>
    </row>
    <row r="1832" spans="1:78" ht="15.5" x14ac:dyDescent="0.35">
      <c r="A1832"/>
      <c r="B1832"/>
      <c r="C1832"/>
      <c r="D1832"/>
      <c r="E1832"/>
      <c r="F1832"/>
      <c r="G1832"/>
      <c r="H1832"/>
      <c r="I1832"/>
      <c r="J1832"/>
      <c r="K1832"/>
      <c r="L1832"/>
      <c r="M1832"/>
      <c r="N1832"/>
      <c r="O1832"/>
      <c r="P1832"/>
      <c r="Q1832"/>
      <c r="R1832"/>
      <c r="S1832"/>
      <c r="T1832"/>
      <c r="U1832"/>
      <c r="V1832"/>
      <c r="W1832"/>
      <c r="X1832"/>
      <c r="Y1832"/>
      <c r="Z1832"/>
      <c r="AA1832"/>
      <c r="AB1832"/>
      <c r="AC1832"/>
      <c r="AD1832"/>
      <c r="AE1832"/>
      <c r="AF1832"/>
      <c r="AG1832"/>
      <c r="AH1832"/>
      <c r="AI1832"/>
      <c r="AJ1832"/>
      <c r="AK1832"/>
      <c r="AL1832"/>
      <c r="AM1832"/>
      <c r="AN1832"/>
      <c r="AO1832"/>
      <c r="AP1832"/>
      <c r="AQ1832"/>
      <c r="AR1832"/>
      <c r="AS1832"/>
      <c r="AT1832" s="12">
        <f>VLOOKUP($BR1832,Tables!$D$14:$I$27,2,FALSE)*W1832</f>
        <v>0</v>
      </c>
      <c r="AU1832" s="12">
        <f>VLOOKUP($BR1832,Tables!$D$14:$I$24,3,FALSE)</f>
        <v>0</v>
      </c>
      <c r="AV1832" s="12">
        <f>VLOOKUP($BR1832,Tables!$D$14:$I$24,4,FALSE)*W1832</f>
        <v>0</v>
      </c>
      <c r="AW1832" s="12">
        <f>VLOOKUP($BR1832,Tables!$D$14:$I$24,5,FALSE)*W1832</f>
        <v>0</v>
      </c>
      <c r="AX1832">
        <f>IF(ISERROR(VLOOKUP(V1832,Tables!$A$2:$B$27,2,FALSE))=TRUE,0,VLOOKUP(V1832,Tables!$A$2:$B$27,2,FALSE))*VLOOKUP(BR1832,Tables!$D$14:$J$24,7,FALSE)</f>
        <v>0</v>
      </c>
      <c r="AY1832">
        <f>IF(ISERROR(VLOOKUP(BS1832,Tables!$A$2:$B$31,2,FALSE))=TRUE,0,VLOOKUP(BS1832,Tables!$A$2:$B$31,2,FALSE))</f>
        <v>0</v>
      </c>
      <c r="AZ1832" s="12">
        <f>VLOOKUP($BR1832,Tables!$D$14:$K$24,8,FALSE)</f>
        <v>0</v>
      </c>
      <c r="BA1832" s="12">
        <f>IF(OR(BR1832="T150",BR1832="HYBT150"),W1832*Tables!$L$23,0)</f>
        <v>0</v>
      </c>
      <c r="BB1832" s="12">
        <f>IF(OR(BR1832="T200",BR1832="HYBT200"),W1832*Tables!$E$24,0)</f>
        <v>0</v>
      </c>
      <c r="BC1832" s="14">
        <f t="shared" si="381"/>
        <v>0</v>
      </c>
      <c r="BD1832" s="55" t="str">
        <f t="shared" si="392"/>
        <v/>
      </c>
      <c r="BE1832" s="55" t="str">
        <f t="shared" si="392"/>
        <v/>
      </c>
      <c r="BF1832" s="55" t="str">
        <f t="shared" si="392"/>
        <v/>
      </c>
      <c r="BG1832" s="55" t="str">
        <f t="shared" si="392"/>
        <v/>
      </c>
      <c r="BH1832" s="55" t="str">
        <f t="shared" si="392"/>
        <v/>
      </c>
      <c r="BI1832" s="55" t="str">
        <f t="shared" si="392"/>
        <v/>
      </c>
      <c r="BJ1832" s="55" t="str">
        <f t="shared" si="392"/>
        <v/>
      </c>
      <c r="BK1832" s="55" t="str">
        <f t="shared" si="392"/>
        <v/>
      </c>
      <c r="BL1832" s="55" t="str">
        <f t="shared" si="392"/>
        <v/>
      </c>
      <c r="BM1832" s="55" t="str">
        <f t="shared" si="392"/>
        <v/>
      </c>
      <c r="BN1832" s="55" t="str">
        <f t="shared" si="392"/>
        <v/>
      </c>
      <c r="BO1832" s="55" t="str">
        <f t="shared" si="392"/>
        <v/>
      </c>
      <c r="BP1832" s="55" t="str">
        <f t="shared" si="392"/>
        <v/>
      </c>
      <c r="BQ1832" s="55" t="str">
        <f t="shared" si="392"/>
        <v/>
      </c>
      <c r="BR1832" s="1" t="str">
        <f t="shared" si="382"/>
        <v>Base</v>
      </c>
      <c r="BS1832" s="1" t="str">
        <f t="shared" si="383"/>
        <v/>
      </c>
      <c r="BT1832" s="3">
        <f t="shared" si="384"/>
        <v>1</v>
      </c>
      <c r="BU1832" s="11">
        <f t="shared" si="385"/>
        <v>-0.94</v>
      </c>
      <c r="BV1832" s="11">
        <f t="shared" si="386"/>
        <v>-0.88</v>
      </c>
      <c r="BW1832" s="11">
        <f t="shared" si="387"/>
        <v>0</v>
      </c>
      <c r="BX1832" s="9">
        <f t="shared" si="388"/>
        <v>-0.94</v>
      </c>
      <c r="BY1832" s="9">
        <f t="shared" si="389"/>
        <v>-0.88</v>
      </c>
      <c r="BZ1832" s="9">
        <f t="shared" si="390"/>
        <v>2</v>
      </c>
    </row>
    <row r="1833" spans="1:78" ht="15.5" x14ac:dyDescent="0.35">
      <c r="A1833"/>
      <c r="B1833"/>
      <c r="C1833"/>
      <c r="D1833"/>
      <c r="E1833"/>
      <c r="F1833"/>
      <c r="G1833"/>
      <c r="H1833"/>
      <c r="I1833"/>
      <c r="J1833"/>
      <c r="K1833"/>
      <c r="L1833"/>
      <c r="M1833"/>
      <c r="N1833"/>
      <c r="O1833"/>
      <c r="P1833"/>
      <c r="Q1833"/>
      <c r="R1833"/>
      <c r="S1833"/>
      <c r="T1833"/>
      <c r="U1833"/>
      <c r="V1833"/>
      <c r="W1833"/>
      <c r="X1833"/>
      <c r="Y1833"/>
      <c r="Z1833"/>
      <c r="AA1833"/>
      <c r="AB1833"/>
      <c r="AC1833"/>
      <c r="AD1833"/>
      <c r="AE1833"/>
      <c r="AF1833"/>
      <c r="AG1833"/>
      <c r="AH1833"/>
      <c r="AI1833"/>
      <c r="AJ1833"/>
      <c r="AK1833"/>
      <c r="AL1833"/>
      <c r="AM1833"/>
      <c r="AN1833"/>
      <c r="AO1833"/>
      <c r="AP1833"/>
      <c r="AQ1833"/>
      <c r="AR1833"/>
      <c r="AS1833"/>
      <c r="AT1833" s="12">
        <f>VLOOKUP($BR1833,Tables!$D$14:$I$27,2,FALSE)*W1833</f>
        <v>0</v>
      </c>
      <c r="AU1833" s="12">
        <f>VLOOKUP($BR1833,Tables!$D$14:$I$24,3,FALSE)</f>
        <v>0</v>
      </c>
      <c r="AV1833" s="12">
        <f>VLOOKUP($BR1833,Tables!$D$14:$I$24,4,FALSE)*W1833</f>
        <v>0</v>
      </c>
      <c r="AW1833" s="12">
        <f>VLOOKUP($BR1833,Tables!$D$14:$I$24,5,FALSE)*W1833</f>
        <v>0</v>
      </c>
      <c r="AX1833">
        <f>IF(ISERROR(VLOOKUP(V1833,Tables!$A$2:$B$27,2,FALSE))=TRUE,0,VLOOKUP(V1833,Tables!$A$2:$B$27,2,FALSE))*VLOOKUP(BR1833,Tables!$D$14:$J$24,7,FALSE)</f>
        <v>0</v>
      </c>
      <c r="AY1833">
        <f>IF(ISERROR(VLOOKUP(BS1833,Tables!$A$2:$B$31,2,FALSE))=TRUE,0,VLOOKUP(BS1833,Tables!$A$2:$B$31,2,FALSE))</f>
        <v>0</v>
      </c>
      <c r="AZ1833" s="12">
        <f>VLOOKUP($BR1833,Tables!$D$14:$K$24,8,FALSE)</f>
        <v>0</v>
      </c>
      <c r="BA1833" s="12">
        <f>IF(OR(BR1833="T150",BR1833="HYBT150"),W1833*Tables!$L$23,0)</f>
        <v>0</v>
      </c>
      <c r="BB1833" s="12">
        <f>IF(OR(BR1833="T200",BR1833="HYBT200"),W1833*Tables!$E$24,0)</f>
        <v>0</v>
      </c>
      <c r="BC1833" s="14">
        <f t="shared" si="381"/>
        <v>0</v>
      </c>
      <c r="BD1833" s="55" t="str">
        <f t="shared" si="392"/>
        <v/>
      </c>
      <c r="BE1833" s="55" t="str">
        <f t="shared" si="392"/>
        <v/>
      </c>
      <c r="BF1833" s="55" t="str">
        <f t="shared" si="392"/>
        <v/>
      </c>
      <c r="BG1833" s="55" t="str">
        <f t="shared" si="392"/>
        <v/>
      </c>
      <c r="BH1833" s="55" t="str">
        <f t="shared" si="392"/>
        <v/>
      </c>
      <c r="BI1833" s="55" t="str">
        <f t="shared" si="392"/>
        <v/>
      </c>
      <c r="BJ1833" s="55" t="str">
        <f t="shared" si="392"/>
        <v/>
      </c>
      <c r="BK1833" s="55" t="str">
        <f t="shared" si="392"/>
        <v/>
      </c>
      <c r="BL1833" s="55" t="str">
        <f t="shared" si="392"/>
        <v/>
      </c>
      <c r="BM1833" s="55" t="str">
        <f t="shared" si="392"/>
        <v/>
      </c>
      <c r="BN1833" s="55" t="str">
        <f t="shared" si="392"/>
        <v/>
      </c>
      <c r="BO1833" s="55" t="str">
        <f t="shared" si="392"/>
        <v/>
      </c>
      <c r="BP1833" s="55" t="str">
        <f t="shared" si="392"/>
        <v/>
      </c>
      <c r="BQ1833" s="55" t="str">
        <f t="shared" si="392"/>
        <v/>
      </c>
      <c r="BR1833" s="1" t="str">
        <f t="shared" si="382"/>
        <v>Base</v>
      </c>
      <c r="BS1833" s="1" t="str">
        <f t="shared" si="383"/>
        <v/>
      </c>
      <c r="BT1833" s="3">
        <f t="shared" si="384"/>
        <v>1</v>
      </c>
      <c r="BU1833" s="11">
        <f t="shared" si="385"/>
        <v>-0.94</v>
      </c>
      <c r="BV1833" s="11">
        <f t="shared" si="386"/>
        <v>-0.88</v>
      </c>
      <c r="BW1833" s="11">
        <f t="shared" si="387"/>
        <v>0</v>
      </c>
      <c r="BX1833" s="9">
        <f t="shared" si="388"/>
        <v>-0.94</v>
      </c>
      <c r="BY1833" s="9">
        <f t="shared" si="389"/>
        <v>-0.88</v>
      </c>
      <c r="BZ1833" s="9">
        <f t="shared" si="390"/>
        <v>2</v>
      </c>
    </row>
    <row r="1834" spans="1:78" ht="15.5" x14ac:dyDescent="0.35">
      <c r="A1834"/>
      <c r="B1834"/>
      <c r="C1834"/>
      <c r="D1834"/>
      <c r="E1834"/>
      <c r="F1834"/>
      <c r="G1834"/>
      <c r="H1834"/>
      <c r="I1834"/>
      <c r="J1834"/>
      <c r="K1834"/>
      <c r="L1834"/>
      <c r="M1834"/>
      <c r="N1834"/>
      <c r="O1834"/>
      <c r="P1834"/>
      <c r="Q1834"/>
      <c r="R1834"/>
      <c r="S1834"/>
      <c r="T1834"/>
      <c r="U1834"/>
      <c r="V1834"/>
      <c r="W1834"/>
      <c r="X1834"/>
      <c r="Y1834"/>
      <c r="Z1834"/>
      <c r="AA1834"/>
      <c r="AB1834"/>
      <c r="AC1834"/>
      <c r="AD1834"/>
      <c r="AE1834"/>
      <c r="AF1834"/>
      <c r="AG1834"/>
      <c r="AH1834"/>
      <c r="AI1834"/>
      <c r="AJ1834"/>
      <c r="AK1834"/>
      <c r="AL1834"/>
      <c r="AM1834"/>
      <c r="AN1834"/>
      <c r="AO1834"/>
      <c r="AP1834"/>
      <c r="AQ1834"/>
      <c r="AR1834"/>
      <c r="AS1834"/>
      <c r="AT1834" s="12">
        <f>VLOOKUP($BR1834,Tables!$D$14:$I$27,2,FALSE)*W1834</f>
        <v>0</v>
      </c>
      <c r="AU1834" s="12">
        <f>VLOOKUP($BR1834,Tables!$D$14:$I$24,3,FALSE)</f>
        <v>0</v>
      </c>
      <c r="AV1834" s="12">
        <f>VLOOKUP($BR1834,Tables!$D$14:$I$24,4,FALSE)*W1834</f>
        <v>0</v>
      </c>
      <c r="AW1834" s="12">
        <f>VLOOKUP($BR1834,Tables!$D$14:$I$24,5,FALSE)*W1834</f>
        <v>0</v>
      </c>
      <c r="AX1834">
        <f>IF(ISERROR(VLOOKUP(V1834,Tables!$A$2:$B$27,2,FALSE))=TRUE,0,VLOOKUP(V1834,Tables!$A$2:$B$27,2,FALSE))*VLOOKUP(BR1834,Tables!$D$14:$J$24,7,FALSE)</f>
        <v>0</v>
      </c>
      <c r="AY1834">
        <f>IF(ISERROR(VLOOKUP(BS1834,Tables!$A$2:$B$31,2,FALSE))=TRUE,0,VLOOKUP(BS1834,Tables!$A$2:$B$31,2,FALSE))</f>
        <v>0</v>
      </c>
      <c r="AZ1834" s="12">
        <f>VLOOKUP($BR1834,Tables!$D$14:$K$24,8,FALSE)</f>
        <v>0</v>
      </c>
      <c r="BA1834" s="12">
        <f>IF(OR(BR1834="T150",BR1834="HYBT150"),W1834*Tables!$L$23,0)</f>
        <v>0</v>
      </c>
      <c r="BB1834" s="12">
        <f>IF(OR(BR1834="T200",BR1834="HYBT200"),W1834*Tables!$E$24,0)</f>
        <v>0</v>
      </c>
      <c r="BC1834" s="14">
        <f t="shared" si="381"/>
        <v>0</v>
      </c>
      <c r="BD1834" s="55" t="str">
        <f t="shared" si="392"/>
        <v/>
      </c>
      <c r="BE1834" s="55" t="str">
        <f t="shared" si="392"/>
        <v/>
      </c>
      <c r="BF1834" s="55" t="str">
        <f t="shared" si="392"/>
        <v/>
      </c>
      <c r="BG1834" s="55" t="str">
        <f t="shared" si="392"/>
        <v/>
      </c>
      <c r="BH1834" s="55" t="str">
        <f t="shared" si="392"/>
        <v/>
      </c>
      <c r="BI1834" s="55" t="str">
        <f t="shared" si="392"/>
        <v/>
      </c>
      <c r="BJ1834" s="55" t="str">
        <f t="shared" ref="BD1834:BQ1852" si="393">IF(ISERROR(SEARCHB(" "&amp;BJ$1&amp;" "," "&amp;$L1834&amp;" "))=TRUE,"",BJ$1)</f>
        <v/>
      </c>
      <c r="BK1834" s="55" t="str">
        <f t="shared" si="393"/>
        <v/>
      </c>
      <c r="BL1834" s="55" t="str">
        <f t="shared" si="393"/>
        <v/>
      </c>
      <c r="BM1834" s="55" t="str">
        <f t="shared" si="393"/>
        <v/>
      </c>
      <c r="BN1834" s="55" t="str">
        <f t="shared" si="393"/>
        <v/>
      </c>
      <c r="BO1834" s="55" t="str">
        <f t="shared" si="393"/>
        <v/>
      </c>
      <c r="BP1834" s="55" t="str">
        <f t="shared" si="393"/>
        <v/>
      </c>
      <c r="BQ1834" s="55" t="str">
        <f t="shared" si="393"/>
        <v/>
      </c>
      <c r="BR1834" s="1" t="str">
        <f t="shared" si="382"/>
        <v>Base</v>
      </c>
      <c r="BS1834" s="1" t="str">
        <f t="shared" si="383"/>
        <v/>
      </c>
      <c r="BT1834" s="3">
        <f t="shared" si="384"/>
        <v>1</v>
      </c>
      <c r="BU1834" s="11">
        <f t="shared" si="385"/>
        <v>-0.94</v>
      </c>
      <c r="BV1834" s="11">
        <f t="shared" si="386"/>
        <v>-0.88</v>
      </c>
      <c r="BW1834" s="11">
        <f t="shared" si="387"/>
        <v>0</v>
      </c>
      <c r="BX1834" s="9">
        <f t="shared" si="388"/>
        <v>-0.94</v>
      </c>
      <c r="BY1834" s="9">
        <f t="shared" si="389"/>
        <v>-0.88</v>
      </c>
      <c r="BZ1834" s="9">
        <f t="shared" si="390"/>
        <v>2</v>
      </c>
    </row>
    <row r="1835" spans="1:78" ht="15.5" x14ac:dyDescent="0.35">
      <c r="A1835"/>
      <c r="B1835"/>
      <c r="C1835"/>
      <c r="D1835"/>
      <c r="E1835"/>
      <c r="F1835"/>
      <c r="G1835"/>
      <c r="H1835"/>
      <c r="I1835"/>
      <c r="J1835"/>
      <c r="K1835"/>
      <c r="L1835"/>
      <c r="M1835"/>
      <c r="N1835"/>
      <c r="O1835"/>
      <c r="P1835"/>
      <c r="Q1835"/>
      <c r="R1835"/>
      <c r="S1835"/>
      <c r="T1835"/>
      <c r="U1835"/>
      <c r="V1835"/>
      <c r="W1835"/>
      <c r="X1835"/>
      <c r="Y1835"/>
      <c r="Z1835"/>
      <c r="AA1835"/>
      <c r="AB1835"/>
      <c r="AC1835"/>
      <c r="AD1835"/>
      <c r="AE1835"/>
      <c r="AF1835"/>
      <c r="AG1835"/>
      <c r="AH1835"/>
      <c r="AI1835"/>
      <c r="AJ1835"/>
      <c r="AK1835"/>
      <c r="AL1835"/>
      <c r="AM1835"/>
      <c r="AN1835"/>
      <c r="AO1835"/>
      <c r="AP1835"/>
      <c r="AQ1835"/>
      <c r="AR1835"/>
      <c r="AS1835"/>
      <c r="AT1835" s="12">
        <f>VLOOKUP($BR1835,Tables!$D$14:$I$27,2,FALSE)*W1835</f>
        <v>0</v>
      </c>
      <c r="AU1835" s="12">
        <f>VLOOKUP($BR1835,Tables!$D$14:$I$24,3,FALSE)</f>
        <v>0</v>
      </c>
      <c r="AV1835" s="12">
        <f>VLOOKUP($BR1835,Tables!$D$14:$I$24,4,FALSE)*W1835</f>
        <v>0</v>
      </c>
      <c r="AW1835" s="12">
        <f>VLOOKUP($BR1835,Tables!$D$14:$I$24,5,FALSE)*W1835</f>
        <v>0</v>
      </c>
      <c r="AX1835">
        <f>IF(ISERROR(VLOOKUP(V1835,Tables!$A$2:$B$27,2,FALSE))=TRUE,0,VLOOKUP(V1835,Tables!$A$2:$B$27,2,FALSE))*VLOOKUP(BR1835,Tables!$D$14:$J$24,7,FALSE)</f>
        <v>0</v>
      </c>
      <c r="AY1835">
        <f>IF(ISERROR(VLOOKUP(BS1835,Tables!$A$2:$B$31,2,FALSE))=TRUE,0,VLOOKUP(BS1835,Tables!$A$2:$B$31,2,FALSE))</f>
        <v>0</v>
      </c>
      <c r="AZ1835" s="12">
        <f>VLOOKUP($BR1835,Tables!$D$14:$K$24,8,FALSE)</f>
        <v>0</v>
      </c>
      <c r="BA1835" s="12">
        <f>IF(OR(BR1835="T150",BR1835="HYBT150"),W1835*Tables!$L$23,0)</f>
        <v>0</v>
      </c>
      <c r="BB1835" s="12">
        <f>IF(OR(BR1835="T200",BR1835="HYBT200"),W1835*Tables!$E$24,0)</f>
        <v>0</v>
      </c>
      <c r="BC1835" s="14">
        <f t="shared" si="381"/>
        <v>0</v>
      </c>
      <c r="BD1835" s="55" t="str">
        <f t="shared" si="393"/>
        <v/>
      </c>
      <c r="BE1835" s="55" t="str">
        <f t="shared" si="393"/>
        <v/>
      </c>
      <c r="BF1835" s="55" t="str">
        <f t="shared" si="393"/>
        <v/>
      </c>
      <c r="BG1835" s="55" t="str">
        <f t="shared" si="393"/>
        <v/>
      </c>
      <c r="BH1835" s="55" t="str">
        <f t="shared" si="393"/>
        <v/>
      </c>
      <c r="BI1835" s="55" t="str">
        <f t="shared" si="393"/>
        <v/>
      </c>
      <c r="BJ1835" s="55" t="str">
        <f t="shared" si="393"/>
        <v/>
      </c>
      <c r="BK1835" s="55" t="str">
        <f t="shared" si="393"/>
        <v/>
      </c>
      <c r="BL1835" s="55" t="str">
        <f t="shared" si="393"/>
        <v/>
      </c>
      <c r="BM1835" s="55" t="str">
        <f t="shared" si="393"/>
        <v/>
      </c>
      <c r="BN1835" s="55" t="str">
        <f t="shared" si="393"/>
        <v/>
      </c>
      <c r="BO1835" s="55" t="str">
        <f t="shared" si="393"/>
        <v/>
      </c>
      <c r="BP1835" s="55" t="str">
        <f t="shared" si="393"/>
        <v/>
      </c>
      <c r="BQ1835" s="55" t="str">
        <f t="shared" si="393"/>
        <v/>
      </c>
      <c r="BR1835" s="1" t="str">
        <f t="shared" si="382"/>
        <v>Base</v>
      </c>
      <c r="BS1835" s="1" t="str">
        <f t="shared" si="383"/>
        <v/>
      </c>
      <c r="BT1835" s="3">
        <f t="shared" si="384"/>
        <v>1</v>
      </c>
      <c r="BU1835" s="11">
        <f t="shared" si="385"/>
        <v>-0.94</v>
      </c>
      <c r="BV1835" s="11">
        <f t="shared" si="386"/>
        <v>-0.88</v>
      </c>
      <c r="BW1835" s="11">
        <f t="shared" si="387"/>
        <v>0</v>
      </c>
      <c r="BX1835" s="9">
        <f t="shared" si="388"/>
        <v>-0.94</v>
      </c>
      <c r="BY1835" s="9">
        <f t="shared" si="389"/>
        <v>-0.88</v>
      </c>
      <c r="BZ1835" s="9">
        <f t="shared" si="390"/>
        <v>2</v>
      </c>
    </row>
    <row r="1836" spans="1:78" ht="15.5" x14ac:dyDescent="0.35">
      <c r="A1836"/>
      <c r="B1836"/>
      <c r="C1836"/>
      <c r="D1836"/>
      <c r="E1836"/>
      <c r="F1836"/>
      <c r="G1836"/>
      <c r="H1836"/>
      <c r="I1836"/>
      <c r="J1836"/>
      <c r="K1836"/>
      <c r="L1836"/>
      <c r="M1836"/>
      <c r="N1836"/>
      <c r="O1836"/>
      <c r="P1836"/>
      <c r="Q1836"/>
      <c r="R1836"/>
      <c r="S1836"/>
      <c r="T1836"/>
      <c r="U1836"/>
      <c r="V1836"/>
      <c r="W1836"/>
      <c r="X1836"/>
      <c r="Y1836"/>
      <c r="Z1836"/>
      <c r="AA1836"/>
      <c r="AB1836"/>
      <c r="AC1836"/>
      <c r="AD1836"/>
      <c r="AE1836"/>
      <c r="AF1836"/>
      <c r="AG1836"/>
      <c r="AH1836"/>
      <c r="AI1836"/>
      <c r="AJ1836"/>
      <c r="AK1836"/>
      <c r="AL1836"/>
      <c r="AM1836"/>
      <c r="AN1836"/>
      <c r="AO1836"/>
      <c r="AP1836"/>
      <c r="AQ1836"/>
      <c r="AR1836"/>
      <c r="AS1836"/>
      <c r="AT1836" s="12">
        <f>VLOOKUP($BR1836,Tables!$D$14:$I$27,2,FALSE)*W1836</f>
        <v>0</v>
      </c>
      <c r="AU1836" s="12">
        <f>VLOOKUP($BR1836,Tables!$D$14:$I$24,3,FALSE)</f>
        <v>0</v>
      </c>
      <c r="AV1836" s="12">
        <f>VLOOKUP($BR1836,Tables!$D$14:$I$24,4,FALSE)*W1836</f>
        <v>0</v>
      </c>
      <c r="AW1836" s="12">
        <f>VLOOKUP($BR1836,Tables!$D$14:$I$24,5,FALSE)*W1836</f>
        <v>0</v>
      </c>
      <c r="AX1836">
        <f>IF(ISERROR(VLOOKUP(V1836,Tables!$A$2:$B$27,2,FALSE))=TRUE,0,VLOOKUP(V1836,Tables!$A$2:$B$27,2,FALSE))*VLOOKUP(BR1836,Tables!$D$14:$J$24,7,FALSE)</f>
        <v>0</v>
      </c>
      <c r="AY1836">
        <f>IF(ISERROR(VLOOKUP(BS1836,Tables!$A$2:$B$31,2,FALSE))=TRUE,0,VLOOKUP(BS1836,Tables!$A$2:$B$31,2,FALSE))</f>
        <v>0</v>
      </c>
      <c r="AZ1836" s="12">
        <f>VLOOKUP($BR1836,Tables!$D$14:$K$24,8,FALSE)</f>
        <v>0</v>
      </c>
      <c r="BA1836" s="12">
        <f>IF(OR(BR1836="T150",BR1836="HYBT150"),W1836*Tables!$L$23,0)</f>
        <v>0</v>
      </c>
      <c r="BB1836" s="12">
        <f>IF(OR(BR1836="T200",BR1836="HYBT200"),W1836*Tables!$E$24,0)</f>
        <v>0</v>
      </c>
      <c r="BC1836" s="14">
        <f t="shared" si="381"/>
        <v>0</v>
      </c>
      <c r="BD1836" s="55" t="str">
        <f t="shared" si="393"/>
        <v/>
      </c>
      <c r="BE1836" s="55" t="str">
        <f t="shared" si="393"/>
        <v/>
      </c>
      <c r="BF1836" s="55" t="str">
        <f t="shared" si="393"/>
        <v/>
      </c>
      <c r="BG1836" s="55" t="str">
        <f t="shared" si="393"/>
        <v/>
      </c>
      <c r="BH1836" s="55" t="str">
        <f t="shared" si="393"/>
        <v/>
      </c>
      <c r="BI1836" s="55" t="str">
        <f t="shared" si="393"/>
        <v/>
      </c>
      <c r="BJ1836" s="55" t="str">
        <f t="shared" si="393"/>
        <v/>
      </c>
      <c r="BK1836" s="55" t="str">
        <f t="shared" si="393"/>
        <v/>
      </c>
      <c r="BL1836" s="55" t="str">
        <f t="shared" si="393"/>
        <v/>
      </c>
      <c r="BM1836" s="55" t="str">
        <f t="shared" si="393"/>
        <v/>
      </c>
      <c r="BN1836" s="55" t="str">
        <f t="shared" si="393"/>
        <v/>
      </c>
      <c r="BO1836" s="55" t="str">
        <f t="shared" si="393"/>
        <v/>
      </c>
      <c r="BP1836" s="55" t="str">
        <f t="shared" si="393"/>
        <v/>
      </c>
      <c r="BQ1836" s="55" t="str">
        <f t="shared" si="393"/>
        <v/>
      </c>
      <c r="BR1836" s="1" t="str">
        <f t="shared" si="382"/>
        <v>Base</v>
      </c>
      <c r="BS1836" s="1" t="str">
        <f t="shared" si="383"/>
        <v/>
      </c>
      <c r="BT1836" s="3">
        <f t="shared" si="384"/>
        <v>1</v>
      </c>
      <c r="BU1836" s="11">
        <f t="shared" si="385"/>
        <v>-0.94</v>
      </c>
      <c r="BV1836" s="11">
        <f t="shared" si="386"/>
        <v>-0.88</v>
      </c>
      <c r="BW1836" s="11">
        <f t="shared" si="387"/>
        <v>0</v>
      </c>
      <c r="BX1836" s="9">
        <f t="shared" si="388"/>
        <v>-0.94</v>
      </c>
      <c r="BY1836" s="9">
        <f t="shared" si="389"/>
        <v>-0.88</v>
      </c>
      <c r="BZ1836" s="9">
        <f t="shared" si="390"/>
        <v>2</v>
      </c>
    </row>
    <row r="1837" spans="1:78" ht="15.5" x14ac:dyDescent="0.35">
      <c r="A1837"/>
      <c r="B1837"/>
      <c r="C1837"/>
      <c r="D1837"/>
      <c r="E1837"/>
      <c r="F1837"/>
      <c r="G1837"/>
      <c r="H1837"/>
      <c r="I1837"/>
      <c r="J1837"/>
      <c r="K1837"/>
      <c r="L1837"/>
      <c r="M1837"/>
      <c r="N1837"/>
      <c r="O1837"/>
      <c r="P1837"/>
      <c r="Q1837"/>
      <c r="R1837"/>
      <c r="S1837"/>
      <c r="T1837"/>
      <c r="U1837"/>
      <c r="V1837"/>
      <c r="W1837"/>
      <c r="X1837"/>
      <c r="Y1837"/>
      <c r="Z1837"/>
      <c r="AA1837"/>
      <c r="AB1837"/>
      <c r="AC1837"/>
      <c r="AD1837"/>
      <c r="AE1837"/>
      <c r="AF1837"/>
      <c r="AG1837"/>
      <c r="AH1837"/>
      <c r="AI1837"/>
      <c r="AJ1837"/>
      <c r="AK1837"/>
      <c r="AL1837"/>
      <c r="AM1837"/>
      <c r="AN1837"/>
      <c r="AO1837"/>
      <c r="AP1837"/>
      <c r="AQ1837"/>
      <c r="AR1837"/>
      <c r="AS1837"/>
      <c r="AT1837" s="12">
        <f>VLOOKUP($BR1837,Tables!$D$14:$I$27,2,FALSE)*W1837</f>
        <v>0</v>
      </c>
      <c r="AU1837" s="12">
        <f>VLOOKUP($BR1837,Tables!$D$14:$I$24,3,FALSE)</f>
        <v>0</v>
      </c>
      <c r="AV1837" s="12">
        <f>VLOOKUP($BR1837,Tables!$D$14:$I$24,4,FALSE)*W1837</f>
        <v>0</v>
      </c>
      <c r="AW1837" s="12">
        <f>VLOOKUP($BR1837,Tables!$D$14:$I$24,5,FALSE)*W1837</f>
        <v>0</v>
      </c>
      <c r="AX1837">
        <f>IF(ISERROR(VLOOKUP(V1837,Tables!$A$2:$B$27,2,FALSE))=TRUE,0,VLOOKUP(V1837,Tables!$A$2:$B$27,2,FALSE))*VLOOKUP(BR1837,Tables!$D$14:$J$24,7,FALSE)</f>
        <v>0</v>
      </c>
      <c r="AY1837">
        <f>IF(ISERROR(VLOOKUP(BS1837,Tables!$A$2:$B$31,2,FALSE))=TRUE,0,VLOOKUP(BS1837,Tables!$A$2:$B$31,2,FALSE))</f>
        <v>0</v>
      </c>
      <c r="AZ1837" s="12">
        <f>VLOOKUP($BR1837,Tables!$D$14:$K$24,8,FALSE)</f>
        <v>0</v>
      </c>
      <c r="BA1837" s="12">
        <f>IF(OR(BR1837="T150",BR1837="HYBT150"),W1837*Tables!$L$23,0)</f>
        <v>0</v>
      </c>
      <c r="BB1837" s="12">
        <f>IF(OR(BR1837="T200",BR1837="HYBT200"),W1837*Tables!$E$24,0)</f>
        <v>0</v>
      </c>
      <c r="BC1837" s="14">
        <f t="shared" si="381"/>
        <v>0</v>
      </c>
      <c r="BD1837" s="55" t="str">
        <f t="shared" si="393"/>
        <v/>
      </c>
      <c r="BE1837" s="55" t="str">
        <f t="shared" si="393"/>
        <v/>
      </c>
      <c r="BF1837" s="55" t="str">
        <f t="shared" si="393"/>
        <v/>
      </c>
      <c r="BG1837" s="55" t="str">
        <f t="shared" si="393"/>
        <v/>
      </c>
      <c r="BH1837" s="55" t="str">
        <f t="shared" si="393"/>
        <v/>
      </c>
      <c r="BI1837" s="55" t="str">
        <f t="shared" si="393"/>
        <v/>
      </c>
      <c r="BJ1837" s="55" t="str">
        <f t="shared" si="393"/>
        <v/>
      </c>
      <c r="BK1837" s="55" t="str">
        <f t="shared" si="393"/>
        <v/>
      </c>
      <c r="BL1837" s="55" t="str">
        <f t="shared" si="393"/>
        <v/>
      </c>
      <c r="BM1837" s="55" t="str">
        <f t="shared" si="393"/>
        <v/>
      </c>
      <c r="BN1837" s="55" t="str">
        <f t="shared" si="393"/>
        <v/>
      </c>
      <c r="BO1837" s="55" t="str">
        <f t="shared" si="393"/>
        <v/>
      </c>
      <c r="BP1837" s="55" t="str">
        <f t="shared" si="393"/>
        <v/>
      </c>
      <c r="BQ1837" s="55" t="str">
        <f t="shared" si="393"/>
        <v/>
      </c>
      <c r="BR1837" s="1" t="str">
        <f t="shared" si="382"/>
        <v>Base</v>
      </c>
      <c r="BS1837" s="1" t="str">
        <f t="shared" si="383"/>
        <v/>
      </c>
      <c r="BT1837" s="3">
        <f t="shared" si="384"/>
        <v>1</v>
      </c>
      <c r="BU1837" s="11">
        <f t="shared" si="385"/>
        <v>-0.94</v>
      </c>
      <c r="BV1837" s="11">
        <f t="shared" si="386"/>
        <v>-0.88</v>
      </c>
      <c r="BW1837" s="11">
        <f t="shared" si="387"/>
        <v>0</v>
      </c>
      <c r="BX1837" s="9">
        <f t="shared" si="388"/>
        <v>-0.94</v>
      </c>
      <c r="BY1837" s="9">
        <f t="shared" si="389"/>
        <v>-0.88</v>
      </c>
      <c r="BZ1837" s="9">
        <f t="shared" si="390"/>
        <v>2</v>
      </c>
    </row>
    <row r="1838" spans="1:78" ht="15.5" x14ac:dyDescent="0.35">
      <c r="A1838"/>
      <c r="B1838"/>
      <c r="C1838"/>
      <c r="D1838"/>
      <c r="E1838"/>
      <c r="F1838"/>
      <c r="G1838"/>
      <c r="H1838"/>
      <c r="I1838"/>
      <c r="J1838"/>
      <c r="K1838"/>
      <c r="L1838"/>
      <c r="M1838"/>
      <c r="N1838"/>
      <c r="O1838"/>
      <c r="P1838"/>
      <c r="Q1838"/>
      <c r="R1838"/>
      <c r="S1838"/>
      <c r="T1838"/>
      <c r="U1838"/>
      <c r="V1838"/>
      <c r="W1838"/>
      <c r="X1838"/>
      <c r="Y1838"/>
      <c r="Z1838"/>
      <c r="AA1838"/>
      <c r="AB1838"/>
      <c r="AC1838"/>
      <c r="AD1838"/>
      <c r="AE1838"/>
      <c r="AF1838"/>
      <c r="AG1838"/>
      <c r="AH1838"/>
      <c r="AI1838"/>
      <c r="AJ1838"/>
      <c r="AK1838"/>
      <c r="AL1838"/>
      <c r="AM1838"/>
      <c r="AN1838"/>
      <c r="AO1838"/>
      <c r="AP1838"/>
      <c r="AQ1838"/>
      <c r="AR1838"/>
      <c r="AS1838"/>
      <c r="AT1838" s="12">
        <f>VLOOKUP($BR1838,Tables!$D$14:$I$27,2,FALSE)*W1838</f>
        <v>0</v>
      </c>
      <c r="AU1838" s="12">
        <f>VLOOKUP($BR1838,Tables!$D$14:$I$24,3,FALSE)</f>
        <v>0</v>
      </c>
      <c r="AV1838" s="12">
        <f>VLOOKUP($BR1838,Tables!$D$14:$I$24,4,FALSE)*W1838</f>
        <v>0</v>
      </c>
      <c r="AW1838" s="12">
        <f>VLOOKUP($BR1838,Tables!$D$14:$I$24,5,FALSE)*W1838</f>
        <v>0</v>
      </c>
      <c r="AX1838">
        <f>IF(ISERROR(VLOOKUP(V1838,Tables!$A$2:$B$27,2,FALSE))=TRUE,0,VLOOKUP(V1838,Tables!$A$2:$B$27,2,FALSE))*VLOOKUP(BR1838,Tables!$D$14:$J$24,7,FALSE)</f>
        <v>0</v>
      </c>
      <c r="AY1838">
        <f>IF(ISERROR(VLOOKUP(BS1838,Tables!$A$2:$B$31,2,FALSE))=TRUE,0,VLOOKUP(BS1838,Tables!$A$2:$B$31,2,FALSE))</f>
        <v>0</v>
      </c>
      <c r="AZ1838" s="12">
        <f>VLOOKUP($BR1838,Tables!$D$14:$K$24,8,FALSE)</f>
        <v>0</v>
      </c>
      <c r="BA1838" s="12">
        <f>IF(OR(BR1838="T150",BR1838="HYBT150"),W1838*Tables!$L$23,0)</f>
        <v>0</v>
      </c>
      <c r="BB1838" s="12">
        <f>IF(OR(BR1838="T200",BR1838="HYBT200"),W1838*Tables!$E$24,0)</f>
        <v>0</v>
      </c>
      <c r="BC1838" s="14">
        <f t="shared" si="381"/>
        <v>0</v>
      </c>
      <c r="BD1838" s="55" t="str">
        <f t="shared" si="393"/>
        <v/>
      </c>
      <c r="BE1838" s="55" t="str">
        <f t="shared" si="393"/>
        <v/>
      </c>
      <c r="BF1838" s="55" t="str">
        <f t="shared" si="393"/>
        <v/>
      </c>
      <c r="BG1838" s="55" t="str">
        <f t="shared" si="393"/>
        <v/>
      </c>
      <c r="BH1838" s="55" t="str">
        <f t="shared" si="393"/>
        <v/>
      </c>
      <c r="BI1838" s="55" t="str">
        <f t="shared" si="393"/>
        <v/>
      </c>
      <c r="BJ1838" s="55" t="str">
        <f t="shared" si="393"/>
        <v/>
      </c>
      <c r="BK1838" s="55" t="str">
        <f t="shared" si="393"/>
        <v/>
      </c>
      <c r="BL1838" s="55" t="str">
        <f t="shared" si="393"/>
        <v/>
      </c>
      <c r="BM1838" s="55" t="str">
        <f t="shared" si="393"/>
        <v/>
      </c>
      <c r="BN1838" s="55" t="str">
        <f t="shared" si="393"/>
        <v/>
      </c>
      <c r="BO1838" s="55" t="str">
        <f t="shared" si="393"/>
        <v/>
      </c>
      <c r="BP1838" s="55" t="str">
        <f t="shared" si="393"/>
        <v/>
      </c>
      <c r="BQ1838" s="55" t="str">
        <f t="shared" si="393"/>
        <v/>
      </c>
      <c r="BR1838" s="1" t="str">
        <f t="shared" si="382"/>
        <v>Base</v>
      </c>
      <c r="BS1838" s="1" t="str">
        <f t="shared" si="383"/>
        <v/>
      </c>
      <c r="BT1838" s="3">
        <f t="shared" si="384"/>
        <v>1</v>
      </c>
      <c r="BU1838" s="11">
        <f t="shared" si="385"/>
        <v>-0.94</v>
      </c>
      <c r="BV1838" s="11">
        <f t="shared" si="386"/>
        <v>-0.88</v>
      </c>
      <c r="BW1838" s="11">
        <f t="shared" si="387"/>
        <v>0</v>
      </c>
      <c r="BX1838" s="9">
        <f t="shared" si="388"/>
        <v>-0.94</v>
      </c>
      <c r="BY1838" s="9">
        <f t="shared" si="389"/>
        <v>-0.88</v>
      </c>
      <c r="BZ1838" s="9">
        <f t="shared" si="390"/>
        <v>2</v>
      </c>
    </row>
    <row r="1839" spans="1:78" ht="15.5" x14ac:dyDescent="0.35">
      <c r="A1839"/>
      <c r="B1839"/>
      <c r="C1839"/>
      <c r="D1839"/>
      <c r="E1839"/>
      <c r="F1839"/>
      <c r="G1839"/>
      <c r="H1839"/>
      <c r="I1839"/>
      <c r="J1839"/>
      <c r="K1839"/>
      <c r="L1839"/>
      <c r="M1839"/>
      <c r="N1839"/>
      <c r="O1839"/>
      <c r="P1839"/>
      <c r="Q1839"/>
      <c r="R1839"/>
      <c r="S1839"/>
      <c r="T1839"/>
      <c r="U1839"/>
      <c r="V1839"/>
      <c r="W1839"/>
      <c r="X1839"/>
      <c r="Y1839"/>
      <c r="Z1839"/>
      <c r="AA1839"/>
      <c r="AB1839"/>
      <c r="AC1839"/>
      <c r="AD1839"/>
      <c r="AE1839"/>
      <c r="AF1839"/>
      <c r="AG1839"/>
      <c r="AH1839"/>
      <c r="AI1839"/>
      <c r="AJ1839"/>
      <c r="AK1839"/>
      <c r="AL1839"/>
      <c r="AM1839"/>
      <c r="AN1839"/>
      <c r="AO1839"/>
      <c r="AP1839"/>
      <c r="AQ1839"/>
      <c r="AR1839"/>
      <c r="AS1839"/>
      <c r="AT1839" s="12">
        <f>VLOOKUP($BR1839,Tables!$D$14:$I$27,2,FALSE)*W1839</f>
        <v>0</v>
      </c>
      <c r="AU1839" s="12">
        <f>VLOOKUP($BR1839,Tables!$D$14:$I$24,3,FALSE)</f>
        <v>0</v>
      </c>
      <c r="AV1839" s="12">
        <f>VLOOKUP($BR1839,Tables!$D$14:$I$24,4,FALSE)*W1839</f>
        <v>0</v>
      </c>
      <c r="AW1839" s="12">
        <f>VLOOKUP($BR1839,Tables!$D$14:$I$24,5,FALSE)*W1839</f>
        <v>0</v>
      </c>
      <c r="AX1839">
        <f>IF(ISERROR(VLOOKUP(V1839,Tables!$A$2:$B$27,2,FALSE))=TRUE,0,VLOOKUP(V1839,Tables!$A$2:$B$27,2,FALSE))*VLOOKUP(BR1839,Tables!$D$14:$J$24,7,FALSE)</f>
        <v>0</v>
      </c>
      <c r="AY1839">
        <f>IF(ISERROR(VLOOKUP(BS1839,Tables!$A$2:$B$31,2,FALSE))=TRUE,0,VLOOKUP(BS1839,Tables!$A$2:$B$31,2,FALSE))</f>
        <v>0</v>
      </c>
      <c r="AZ1839" s="12">
        <f>VLOOKUP($BR1839,Tables!$D$14:$K$24,8,FALSE)</f>
        <v>0</v>
      </c>
      <c r="BA1839" s="12">
        <f>IF(OR(BR1839="T150",BR1839="HYBT150"),W1839*Tables!$L$23,0)</f>
        <v>0</v>
      </c>
      <c r="BB1839" s="12">
        <f>IF(OR(BR1839="T200",BR1839="HYBT200"),W1839*Tables!$E$24,0)</f>
        <v>0</v>
      </c>
      <c r="BC1839" s="14">
        <f t="shared" si="381"/>
        <v>0</v>
      </c>
      <c r="BD1839" s="55" t="str">
        <f t="shared" si="393"/>
        <v/>
      </c>
      <c r="BE1839" s="55" t="str">
        <f t="shared" si="393"/>
        <v/>
      </c>
      <c r="BF1839" s="55" t="str">
        <f t="shared" si="393"/>
        <v/>
      </c>
      <c r="BG1839" s="55" t="str">
        <f t="shared" si="393"/>
        <v/>
      </c>
      <c r="BH1839" s="55" t="str">
        <f t="shared" si="393"/>
        <v/>
      </c>
      <c r="BI1839" s="55" t="str">
        <f t="shared" si="393"/>
        <v/>
      </c>
      <c r="BJ1839" s="55" t="str">
        <f t="shared" si="393"/>
        <v/>
      </c>
      <c r="BK1839" s="55" t="str">
        <f t="shared" si="393"/>
        <v/>
      </c>
      <c r="BL1839" s="55" t="str">
        <f t="shared" si="393"/>
        <v/>
      </c>
      <c r="BM1839" s="55" t="str">
        <f t="shared" si="393"/>
        <v/>
      </c>
      <c r="BN1839" s="55" t="str">
        <f t="shared" si="393"/>
        <v/>
      </c>
      <c r="BO1839" s="55" t="str">
        <f t="shared" si="393"/>
        <v/>
      </c>
      <c r="BP1839" s="55" t="str">
        <f t="shared" si="393"/>
        <v/>
      </c>
      <c r="BQ1839" s="55" t="str">
        <f t="shared" si="393"/>
        <v/>
      </c>
      <c r="BR1839" s="1" t="str">
        <f t="shared" si="382"/>
        <v>Base</v>
      </c>
      <c r="BS1839" s="1" t="str">
        <f t="shared" si="383"/>
        <v/>
      </c>
      <c r="BT1839" s="3">
        <f t="shared" si="384"/>
        <v>1</v>
      </c>
      <c r="BU1839" s="11">
        <f t="shared" si="385"/>
        <v>-0.94</v>
      </c>
      <c r="BV1839" s="11">
        <f t="shared" si="386"/>
        <v>-0.88</v>
      </c>
      <c r="BW1839" s="11">
        <f t="shared" si="387"/>
        <v>0</v>
      </c>
      <c r="BX1839" s="9">
        <f t="shared" si="388"/>
        <v>-0.94</v>
      </c>
      <c r="BY1839" s="9">
        <f t="shared" si="389"/>
        <v>-0.88</v>
      </c>
      <c r="BZ1839" s="9">
        <f t="shared" si="390"/>
        <v>2</v>
      </c>
    </row>
    <row r="1840" spans="1:78" ht="15.5" x14ac:dyDescent="0.35">
      <c r="A1840"/>
      <c r="B1840"/>
      <c r="C1840"/>
      <c r="D1840"/>
      <c r="E1840"/>
      <c r="F1840"/>
      <c r="G1840"/>
      <c r="H1840"/>
      <c r="I1840"/>
      <c r="J1840"/>
      <c r="K1840"/>
      <c r="L1840"/>
      <c r="M1840"/>
      <c r="N1840"/>
      <c r="O1840"/>
      <c r="P1840"/>
      <c r="Q1840"/>
      <c r="R1840"/>
      <c r="S1840"/>
      <c r="T1840"/>
      <c r="U1840"/>
      <c r="V1840"/>
      <c r="W1840"/>
      <c r="X1840"/>
      <c r="Y1840"/>
      <c r="Z1840"/>
      <c r="AA1840"/>
      <c r="AB1840"/>
      <c r="AC1840"/>
      <c r="AD1840"/>
      <c r="AE1840"/>
      <c r="AF1840"/>
      <c r="AG1840"/>
      <c r="AH1840"/>
      <c r="AI1840"/>
      <c r="AJ1840"/>
      <c r="AK1840"/>
      <c r="AL1840"/>
      <c r="AM1840"/>
      <c r="AN1840"/>
      <c r="AO1840"/>
      <c r="AP1840"/>
      <c r="AQ1840"/>
      <c r="AR1840"/>
      <c r="AS1840"/>
      <c r="AT1840" s="12">
        <f>VLOOKUP($BR1840,Tables!$D$14:$I$27,2,FALSE)*W1840</f>
        <v>0</v>
      </c>
      <c r="AU1840" s="12">
        <f>VLOOKUP($BR1840,Tables!$D$14:$I$24,3,FALSE)</f>
        <v>0</v>
      </c>
      <c r="AV1840" s="12">
        <f>VLOOKUP($BR1840,Tables!$D$14:$I$24,4,FALSE)*W1840</f>
        <v>0</v>
      </c>
      <c r="AW1840" s="12">
        <f>VLOOKUP($BR1840,Tables!$D$14:$I$24,5,FALSE)*W1840</f>
        <v>0</v>
      </c>
      <c r="AX1840">
        <f>IF(ISERROR(VLOOKUP(V1840,Tables!$A$2:$B$27,2,FALSE))=TRUE,0,VLOOKUP(V1840,Tables!$A$2:$B$27,2,FALSE))*VLOOKUP(BR1840,Tables!$D$14:$J$24,7,FALSE)</f>
        <v>0</v>
      </c>
      <c r="AY1840">
        <f>IF(ISERROR(VLOOKUP(BS1840,Tables!$A$2:$B$31,2,FALSE))=TRUE,0,VLOOKUP(BS1840,Tables!$A$2:$B$31,2,FALSE))</f>
        <v>0</v>
      </c>
      <c r="AZ1840" s="12">
        <f>VLOOKUP($BR1840,Tables!$D$14:$K$24,8,FALSE)</f>
        <v>0</v>
      </c>
      <c r="BA1840" s="12">
        <f>IF(OR(BR1840="T150",BR1840="HYBT150"),W1840*Tables!$L$23,0)</f>
        <v>0</v>
      </c>
      <c r="BB1840" s="12">
        <f>IF(OR(BR1840="T200",BR1840="HYBT200"),W1840*Tables!$E$24,0)</f>
        <v>0</v>
      </c>
      <c r="BC1840" s="14">
        <f t="shared" si="381"/>
        <v>0</v>
      </c>
      <c r="BD1840" s="55" t="str">
        <f t="shared" si="393"/>
        <v/>
      </c>
      <c r="BE1840" s="55" t="str">
        <f t="shared" si="393"/>
        <v/>
      </c>
      <c r="BF1840" s="55" t="str">
        <f t="shared" si="393"/>
        <v/>
      </c>
      <c r="BG1840" s="55" t="str">
        <f t="shared" si="393"/>
        <v/>
      </c>
      <c r="BH1840" s="55" t="str">
        <f t="shared" si="393"/>
        <v/>
      </c>
      <c r="BI1840" s="55" t="str">
        <f t="shared" si="393"/>
        <v/>
      </c>
      <c r="BJ1840" s="55" t="str">
        <f t="shared" si="393"/>
        <v/>
      </c>
      <c r="BK1840" s="55" t="str">
        <f t="shared" si="393"/>
        <v/>
      </c>
      <c r="BL1840" s="55" t="str">
        <f t="shared" si="393"/>
        <v/>
      </c>
      <c r="BM1840" s="55" t="str">
        <f t="shared" si="393"/>
        <v/>
      </c>
      <c r="BN1840" s="55" t="str">
        <f t="shared" si="393"/>
        <v/>
      </c>
      <c r="BO1840" s="55" t="str">
        <f t="shared" si="393"/>
        <v/>
      </c>
      <c r="BP1840" s="55" t="str">
        <f t="shared" si="393"/>
        <v/>
      </c>
      <c r="BQ1840" s="55" t="str">
        <f t="shared" si="393"/>
        <v/>
      </c>
      <c r="BR1840" s="1" t="str">
        <f t="shared" si="382"/>
        <v>Base</v>
      </c>
      <c r="BS1840" s="1" t="str">
        <f t="shared" si="383"/>
        <v/>
      </c>
      <c r="BT1840" s="3">
        <f t="shared" si="384"/>
        <v>1</v>
      </c>
      <c r="BU1840" s="11">
        <f t="shared" si="385"/>
        <v>-0.94</v>
      </c>
      <c r="BV1840" s="11">
        <f t="shared" si="386"/>
        <v>-0.88</v>
      </c>
      <c r="BW1840" s="11">
        <f t="shared" si="387"/>
        <v>0</v>
      </c>
      <c r="BX1840" s="9">
        <f t="shared" si="388"/>
        <v>-0.94</v>
      </c>
      <c r="BY1840" s="9">
        <f t="shared" si="389"/>
        <v>-0.88</v>
      </c>
      <c r="BZ1840" s="9">
        <f t="shared" si="390"/>
        <v>2</v>
      </c>
    </row>
    <row r="1841" spans="1:78" ht="15.5" x14ac:dyDescent="0.35">
      <c r="A1841"/>
      <c r="B1841"/>
      <c r="C1841"/>
      <c r="D1841"/>
      <c r="E1841"/>
      <c r="F1841"/>
      <c r="G1841"/>
      <c r="H1841"/>
      <c r="I1841"/>
      <c r="J1841"/>
      <c r="K1841"/>
      <c r="L1841"/>
      <c r="M1841"/>
      <c r="N1841"/>
      <c r="O1841"/>
      <c r="P1841"/>
      <c r="Q1841"/>
      <c r="R1841"/>
      <c r="S1841"/>
      <c r="T1841"/>
      <c r="U1841"/>
      <c r="V1841"/>
      <c r="W1841"/>
      <c r="X1841"/>
      <c r="Y1841"/>
      <c r="Z1841"/>
      <c r="AA1841"/>
      <c r="AB1841"/>
      <c r="AC1841"/>
      <c r="AD1841"/>
      <c r="AE1841"/>
      <c r="AF1841"/>
      <c r="AG1841"/>
      <c r="AH1841"/>
      <c r="AI1841"/>
      <c r="AJ1841"/>
      <c r="AK1841"/>
      <c r="AL1841"/>
      <c r="AM1841"/>
      <c r="AN1841"/>
      <c r="AO1841"/>
      <c r="AP1841"/>
      <c r="AQ1841"/>
      <c r="AR1841"/>
      <c r="AS1841"/>
      <c r="AT1841" s="12">
        <f>VLOOKUP($BR1841,Tables!$D$14:$I$27,2,FALSE)*W1841</f>
        <v>0</v>
      </c>
      <c r="AU1841" s="12">
        <f>VLOOKUP($BR1841,Tables!$D$14:$I$24,3,FALSE)</f>
        <v>0</v>
      </c>
      <c r="AV1841" s="12">
        <f>VLOOKUP($BR1841,Tables!$D$14:$I$24,4,FALSE)*W1841</f>
        <v>0</v>
      </c>
      <c r="AW1841" s="12">
        <f>VLOOKUP($BR1841,Tables!$D$14:$I$24,5,FALSE)*W1841</f>
        <v>0</v>
      </c>
      <c r="AX1841">
        <f>IF(ISERROR(VLOOKUP(V1841,Tables!$A$2:$B$27,2,FALSE))=TRUE,0,VLOOKUP(V1841,Tables!$A$2:$B$27,2,FALSE))*VLOOKUP(BR1841,Tables!$D$14:$J$24,7,FALSE)</f>
        <v>0</v>
      </c>
      <c r="AY1841">
        <f>IF(ISERROR(VLOOKUP(BS1841,Tables!$A$2:$B$31,2,FALSE))=TRUE,0,VLOOKUP(BS1841,Tables!$A$2:$B$31,2,FALSE))</f>
        <v>0</v>
      </c>
      <c r="AZ1841" s="12">
        <f>VLOOKUP($BR1841,Tables!$D$14:$K$24,8,FALSE)</f>
        <v>0</v>
      </c>
      <c r="BA1841" s="12">
        <f>IF(OR(BR1841="T150",BR1841="HYBT150"),W1841*Tables!$L$23,0)</f>
        <v>0</v>
      </c>
      <c r="BB1841" s="12">
        <f>IF(OR(BR1841="T200",BR1841="HYBT200"),W1841*Tables!$E$24,0)</f>
        <v>0</v>
      </c>
      <c r="BC1841" s="14">
        <f t="shared" si="381"/>
        <v>0</v>
      </c>
      <c r="BD1841" s="55" t="str">
        <f t="shared" si="393"/>
        <v/>
      </c>
      <c r="BE1841" s="55" t="str">
        <f t="shared" si="393"/>
        <v/>
      </c>
      <c r="BF1841" s="55" t="str">
        <f t="shared" si="393"/>
        <v/>
      </c>
      <c r="BG1841" s="55" t="str">
        <f t="shared" si="393"/>
        <v/>
      </c>
      <c r="BH1841" s="55" t="str">
        <f t="shared" si="393"/>
        <v/>
      </c>
      <c r="BI1841" s="55" t="str">
        <f t="shared" si="393"/>
        <v/>
      </c>
      <c r="BJ1841" s="55" t="str">
        <f t="shared" si="393"/>
        <v/>
      </c>
      <c r="BK1841" s="55" t="str">
        <f t="shared" si="393"/>
        <v/>
      </c>
      <c r="BL1841" s="55" t="str">
        <f t="shared" si="393"/>
        <v/>
      </c>
      <c r="BM1841" s="55" t="str">
        <f t="shared" si="393"/>
        <v/>
      </c>
      <c r="BN1841" s="55" t="str">
        <f t="shared" si="393"/>
        <v/>
      </c>
      <c r="BO1841" s="55" t="str">
        <f t="shared" si="393"/>
        <v/>
      </c>
      <c r="BP1841" s="55" t="str">
        <f t="shared" si="393"/>
        <v/>
      </c>
      <c r="BQ1841" s="55" t="str">
        <f t="shared" si="393"/>
        <v/>
      </c>
      <c r="BR1841" s="1" t="str">
        <f t="shared" si="382"/>
        <v>Base</v>
      </c>
      <c r="BS1841" s="1" t="str">
        <f t="shared" si="383"/>
        <v/>
      </c>
      <c r="BT1841" s="3">
        <f t="shared" si="384"/>
        <v>1</v>
      </c>
      <c r="BU1841" s="11">
        <f t="shared" si="385"/>
        <v>-0.94</v>
      </c>
      <c r="BV1841" s="11">
        <f t="shared" si="386"/>
        <v>-0.88</v>
      </c>
      <c r="BW1841" s="11">
        <f t="shared" si="387"/>
        <v>0</v>
      </c>
      <c r="BX1841" s="9">
        <f t="shared" si="388"/>
        <v>-0.94</v>
      </c>
      <c r="BY1841" s="9">
        <f t="shared" si="389"/>
        <v>-0.88</v>
      </c>
      <c r="BZ1841" s="9">
        <f t="shared" si="390"/>
        <v>2</v>
      </c>
    </row>
    <row r="1842" spans="1:78" ht="15.5" x14ac:dyDescent="0.35">
      <c r="A1842"/>
      <c r="B1842"/>
      <c r="C1842"/>
      <c r="D1842"/>
      <c r="E1842"/>
      <c r="F1842"/>
      <c r="G1842"/>
      <c r="H1842"/>
      <c r="I1842"/>
      <c r="J1842"/>
      <c r="K1842"/>
      <c r="L1842"/>
      <c r="M1842"/>
      <c r="N1842"/>
      <c r="O1842"/>
      <c r="P1842"/>
      <c r="Q1842"/>
      <c r="R1842"/>
      <c r="S1842"/>
      <c r="T1842"/>
      <c r="U1842"/>
      <c r="V1842"/>
      <c r="W1842"/>
      <c r="X1842"/>
      <c r="Y1842"/>
      <c r="Z1842"/>
      <c r="AA1842"/>
      <c r="AB1842"/>
      <c r="AC1842"/>
      <c r="AD1842"/>
      <c r="AE1842"/>
      <c r="AF1842"/>
      <c r="AG1842"/>
      <c r="AH1842"/>
      <c r="AI1842"/>
      <c r="AJ1842"/>
      <c r="AK1842"/>
      <c r="AL1842"/>
      <c r="AM1842"/>
      <c r="AN1842"/>
      <c r="AO1842"/>
      <c r="AP1842"/>
      <c r="AQ1842"/>
      <c r="AR1842"/>
      <c r="AS1842"/>
      <c r="AT1842" s="12">
        <f>VLOOKUP($BR1842,Tables!$D$14:$I$27,2,FALSE)*W1842</f>
        <v>0</v>
      </c>
      <c r="AU1842" s="12">
        <f>VLOOKUP($BR1842,Tables!$D$14:$I$24,3,FALSE)</f>
        <v>0</v>
      </c>
      <c r="AV1842" s="12">
        <f>VLOOKUP($BR1842,Tables!$D$14:$I$24,4,FALSE)*W1842</f>
        <v>0</v>
      </c>
      <c r="AW1842" s="12">
        <f>VLOOKUP($BR1842,Tables!$D$14:$I$24,5,FALSE)*W1842</f>
        <v>0</v>
      </c>
      <c r="AX1842">
        <f>IF(ISERROR(VLOOKUP(V1842,Tables!$A$2:$B$27,2,FALSE))=TRUE,0,VLOOKUP(V1842,Tables!$A$2:$B$27,2,FALSE))*VLOOKUP(BR1842,Tables!$D$14:$J$24,7,FALSE)</f>
        <v>0</v>
      </c>
      <c r="AY1842">
        <f>IF(ISERROR(VLOOKUP(BS1842,Tables!$A$2:$B$31,2,FALSE))=TRUE,0,VLOOKUP(BS1842,Tables!$A$2:$B$31,2,FALSE))</f>
        <v>0</v>
      </c>
      <c r="AZ1842" s="12">
        <f>VLOOKUP($BR1842,Tables!$D$14:$K$24,8,FALSE)</f>
        <v>0</v>
      </c>
      <c r="BA1842" s="12">
        <f>IF(OR(BR1842="T150",BR1842="HYBT150"),W1842*Tables!$L$23,0)</f>
        <v>0</v>
      </c>
      <c r="BB1842" s="12">
        <f>IF(OR(BR1842="T200",BR1842="HYBT200"),W1842*Tables!$E$24,0)</f>
        <v>0</v>
      </c>
      <c r="BC1842" s="14">
        <f t="shared" si="381"/>
        <v>0</v>
      </c>
      <c r="BD1842" s="55" t="str">
        <f t="shared" si="393"/>
        <v/>
      </c>
      <c r="BE1842" s="55" t="str">
        <f t="shared" si="393"/>
        <v/>
      </c>
      <c r="BF1842" s="55" t="str">
        <f t="shared" si="393"/>
        <v/>
      </c>
      <c r="BG1842" s="55" t="str">
        <f t="shared" si="393"/>
        <v/>
      </c>
      <c r="BH1842" s="55" t="str">
        <f t="shared" si="393"/>
        <v/>
      </c>
      <c r="BI1842" s="55" t="str">
        <f t="shared" si="393"/>
        <v/>
      </c>
      <c r="BJ1842" s="55" t="str">
        <f t="shared" si="393"/>
        <v/>
      </c>
      <c r="BK1842" s="55" t="str">
        <f t="shared" si="393"/>
        <v/>
      </c>
      <c r="BL1842" s="55" t="str">
        <f t="shared" si="393"/>
        <v/>
      </c>
      <c r="BM1842" s="55" t="str">
        <f t="shared" si="393"/>
        <v/>
      </c>
      <c r="BN1842" s="55" t="str">
        <f t="shared" si="393"/>
        <v/>
      </c>
      <c r="BO1842" s="55" t="str">
        <f t="shared" si="393"/>
        <v/>
      </c>
      <c r="BP1842" s="55" t="str">
        <f t="shared" si="393"/>
        <v/>
      </c>
      <c r="BQ1842" s="55" t="str">
        <f t="shared" si="393"/>
        <v/>
      </c>
      <c r="BR1842" s="1" t="str">
        <f t="shared" si="382"/>
        <v>Base</v>
      </c>
      <c r="BS1842" s="1" t="str">
        <f t="shared" si="383"/>
        <v/>
      </c>
      <c r="BT1842" s="3">
        <f t="shared" si="384"/>
        <v>1</v>
      </c>
      <c r="BU1842" s="11">
        <f t="shared" si="385"/>
        <v>-0.94</v>
      </c>
      <c r="BV1842" s="11">
        <f t="shared" si="386"/>
        <v>-0.88</v>
      </c>
      <c r="BW1842" s="11">
        <f t="shared" si="387"/>
        <v>0</v>
      </c>
      <c r="BX1842" s="9">
        <f t="shared" si="388"/>
        <v>-0.94</v>
      </c>
      <c r="BY1842" s="9">
        <f t="shared" si="389"/>
        <v>-0.88</v>
      </c>
      <c r="BZ1842" s="9">
        <f t="shared" si="390"/>
        <v>2</v>
      </c>
    </row>
    <row r="1843" spans="1:78" ht="15.5" x14ac:dyDescent="0.35">
      <c r="A1843"/>
      <c r="B1843"/>
      <c r="C1843"/>
      <c r="D1843"/>
      <c r="E1843"/>
      <c r="F1843"/>
      <c r="G1843"/>
      <c r="H1843"/>
      <c r="I1843"/>
      <c r="J1843"/>
      <c r="K1843"/>
      <c r="L1843"/>
      <c r="M1843"/>
      <c r="N1843"/>
      <c r="O1843"/>
      <c r="P1843"/>
      <c r="Q1843"/>
      <c r="R1843"/>
      <c r="S1843"/>
      <c r="T1843"/>
      <c r="U1843"/>
      <c r="V1843"/>
      <c r="W1843"/>
      <c r="X1843"/>
      <c r="Y1843"/>
      <c r="Z1843"/>
      <c r="AA1843"/>
      <c r="AB1843"/>
      <c r="AC1843"/>
      <c r="AD1843"/>
      <c r="AE1843"/>
      <c r="AF1843"/>
      <c r="AG1843"/>
      <c r="AH1843"/>
      <c r="AI1843"/>
      <c r="AJ1843"/>
      <c r="AK1843"/>
      <c r="AL1843"/>
      <c r="AM1843"/>
      <c r="AN1843"/>
      <c r="AO1843"/>
      <c r="AP1843"/>
      <c r="AQ1843"/>
      <c r="AR1843"/>
      <c r="AS1843"/>
      <c r="AT1843" s="12">
        <f>VLOOKUP($BR1843,Tables!$D$14:$I$27,2,FALSE)*W1843</f>
        <v>0</v>
      </c>
      <c r="AU1843" s="12">
        <f>VLOOKUP($BR1843,Tables!$D$14:$I$24,3,FALSE)</f>
        <v>0</v>
      </c>
      <c r="AV1843" s="12">
        <f>VLOOKUP($BR1843,Tables!$D$14:$I$24,4,FALSE)*W1843</f>
        <v>0</v>
      </c>
      <c r="AW1843" s="12">
        <f>VLOOKUP($BR1843,Tables!$D$14:$I$24,5,FALSE)*W1843</f>
        <v>0</v>
      </c>
      <c r="AX1843">
        <f>IF(ISERROR(VLOOKUP(V1843,Tables!$A$2:$B$27,2,FALSE))=TRUE,0,VLOOKUP(V1843,Tables!$A$2:$B$27,2,FALSE))*VLOOKUP(BR1843,Tables!$D$14:$J$24,7,FALSE)</f>
        <v>0</v>
      </c>
      <c r="AY1843">
        <f>IF(ISERROR(VLOOKUP(BS1843,Tables!$A$2:$B$31,2,FALSE))=TRUE,0,VLOOKUP(BS1843,Tables!$A$2:$B$31,2,FALSE))</f>
        <v>0</v>
      </c>
      <c r="AZ1843" s="12">
        <f>VLOOKUP($BR1843,Tables!$D$14:$K$24,8,FALSE)</f>
        <v>0</v>
      </c>
      <c r="BA1843" s="12">
        <f>IF(OR(BR1843="T150",BR1843="HYBT150"),W1843*Tables!$L$23,0)</f>
        <v>0</v>
      </c>
      <c r="BB1843" s="12">
        <f>IF(OR(BR1843="T200",BR1843="HYBT200"),W1843*Tables!$E$24,0)</f>
        <v>0</v>
      </c>
      <c r="BC1843" s="14">
        <f t="shared" si="381"/>
        <v>0</v>
      </c>
      <c r="BD1843" s="55" t="str">
        <f t="shared" si="393"/>
        <v/>
      </c>
      <c r="BE1843" s="55" t="str">
        <f t="shared" si="393"/>
        <v/>
      </c>
      <c r="BF1843" s="55" t="str">
        <f t="shared" si="393"/>
        <v/>
      </c>
      <c r="BG1843" s="55" t="str">
        <f t="shared" si="393"/>
        <v/>
      </c>
      <c r="BH1843" s="55" t="str">
        <f t="shared" si="393"/>
        <v/>
      </c>
      <c r="BI1843" s="55" t="str">
        <f t="shared" si="393"/>
        <v/>
      </c>
      <c r="BJ1843" s="55" t="str">
        <f t="shared" si="393"/>
        <v/>
      </c>
      <c r="BK1843" s="55" t="str">
        <f t="shared" si="393"/>
        <v/>
      </c>
      <c r="BL1843" s="55" t="str">
        <f t="shared" si="393"/>
        <v/>
      </c>
      <c r="BM1843" s="55" t="str">
        <f t="shared" si="393"/>
        <v/>
      </c>
      <c r="BN1843" s="55" t="str">
        <f t="shared" si="393"/>
        <v/>
      </c>
      <c r="BO1843" s="55" t="str">
        <f t="shared" si="393"/>
        <v/>
      </c>
      <c r="BP1843" s="55" t="str">
        <f t="shared" si="393"/>
        <v/>
      </c>
      <c r="BQ1843" s="55" t="str">
        <f t="shared" si="393"/>
        <v/>
      </c>
      <c r="BR1843" s="1" t="str">
        <f t="shared" si="382"/>
        <v>Base</v>
      </c>
      <c r="BS1843" s="1" t="str">
        <f t="shared" si="383"/>
        <v/>
      </c>
      <c r="BT1843" s="3">
        <f t="shared" si="384"/>
        <v>1</v>
      </c>
      <c r="BU1843" s="11">
        <f t="shared" si="385"/>
        <v>-0.94</v>
      </c>
      <c r="BV1843" s="11">
        <f t="shared" si="386"/>
        <v>-0.88</v>
      </c>
      <c r="BW1843" s="11">
        <f t="shared" si="387"/>
        <v>0</v>
      </c>
      <c r="BX1843" s="9">
        <f t="shared" si="388"/>
        <v>-0.94</v>
      </c>
      <c r="BY1843" s="9">
        <f t="shared" si="389"/>
        <v>-0.88</v>
      </c>
      <c r="BZ1843" s="9">
        <f t="shared" si="390"/>
        <v>2</v>
      </c>
    </row>
    <row r="1844" spans="1:78" ht="15.5" x14ac:dyDescent="0.35">
      <c r="A1844"/>
      <c r="B1844"/>
      <c r="C1844"/>
      <c r="D1844"/>
      <c r="E1844"/>
      <c r="F1844"/>
      <c r="G1844"/>
      <c r="H1844"/>
      <c r="I1844"/>
      <c r="J1844"/>
      <c r="K1844"/>
      <c r="L1844"/>
      <c r="M1844"/>
      <c r="N1844"/>
      <c r="O1844"/>
      <c r="P1844"/>
      <c r="Q1844"/>
      <c r="R1844"/>
      <c r="S1844"/>
      <c r="T1844"/>
      <c r="U1844"/>
      <c r="V1844"/>
      <c r="W1844"/>
      <c r="X1844"/>
      <c r="Y1844"/>
      <c r="Z1844"/>
      <c r="AA1844"/>
      <c r="AB1844"/>
      <c r="AC1844"/>
      <c r="AD1844"/>
      <c r="AE1844"/>
      <c r="AF1844"/>
      <c r="AG1844"/>
      <c r="AH1844"/>
      <c r="AI1844"/>
      <c r="AJ1844"/>
      <c r="AK1844"/>
      <c r="AL1844"/>
      <c r="AM1844"/>
      <c r="AN1844"/>
      <c r="AO1844"/>
      <c r="AP1844"/>
      <c r="AQ1844"/>
      <c r="AR1844"/>
      <c r="AS1844"/>
      <c r="AT1844" s="12">
        <f>VLOOKUP($BR1844,Tables!$D$14:$I$27,2,FALSE)*W1844</f>
        <v>0</v>
      </c>
      <c r="AU1844" s="12">
        <f>VLOOKUP($BR1844,Tables!$D$14:$I$24,3,FALSE)</f>
        <v>0</v>
      </c>
      <c r="AV1844" s="12">
        <f>VLOOKUP($BR1844,Tables!$D$14:$I$24,4,FALSE)*W1844</f>
        <v>0</v>
      </c>
      <c r="AW1844" s="12">
        <f>VLOOKUP($BR1844,Tables!$D$14:$I$24,5,FALSE)*W1844</f>
        <v>0</v>
      </c>
      <c r="AX1844">
        <f>IF(ISERROR(VLOOKUP(V1844,Tables!$A$2:$B$27,2,FALSE))=TRUE,0,VLOOKUP(V1844,Tables!$A$2:$B$27,2,FALSE))*VLOOKUP(BR1844,Tables!$D$14:$J$24,7,FALSE)</f>
        <v>0</v>
      </c>
      <c r="AY1844">
        <f>IF(ISERROR(VLOOKUP(BS1844,Tables!$A$2:$B$31,2,FALSE))=TRUE,0,VLOOKUP(BS1844,Tables!$A$2:$B$31,2,FALSE))</f>
        <v>0</v>
      </c>
      <c r="AZ1844" s="12">
        <f>VLOOKUP($BR1844,Tables!$D$14:$K$24,8,FALSE)</f>
        <v>0</v>
      </c>
      <c r="BA1844" s="12">
        <f>IF(OR(BR1844="T150",BR1844="HYBT150"),W1844*Tables!$L$23,0)</f>
        <v>0</v>
      </c>
      <c r="BB1844" s="12">
        <f>IF(OR(BR1844="T200",BR1844="HYBT200"),W1844*Tables!$E$24,0)</f>
        <v>0</v>
      </c>
      <c r="BC1844" s="14">
        <f t="shared" si="381"/>
        <v>0</v>
      </c>
      <c r="BD1844" s="55" t="str">
        <f t="shared" si="393"/>
        <v/>
      </c>
      <c r="BE1844" s="55" t="str">
        <f t="shared" si="393"/>
        <v/>
      </c>
      <c r="BF1844" s="55" t="str">
        <f t="shared" si="393"/>
        <v/>
      </c>
      <c r="BG1844" s="55" t="str">
        <f t="shared" si="393"/>
        <v/>
      </c>
      <c r="BH1844" s="55" t="str">
        <f t="shared" si="393"/>
        <v/>
      </c>
      <c r="BI1844" s="55" t="str">
        <f t="shared" si="393"/>
        <v/>
      </c>
      <c r="BJ1844" s="55" t="str">
        <f t="shared" si="393"/>
        <v/>
      </c>
      <c r="BK1844" s="55" t="str">
        <f t="shared" si="393"/>
        <v/>
      </c>
      <c r="BL1844" s="55" t="str">
        <f t="shared" si="393"/>
        <v/>
      </c>
      <c r="BM1844" s="55" t="str">
        <f t="shared" si="393"/>
        <v/>
      </c>
      <c r="BN1844" s="55" t="str">
        <f t="shared" si="393"/>
        <v/>
      </c>
      <c r="BO1844" s="55" t="str">
        <f t="shared" si="393"/>
        <v/>
      </c>
      <c r="BP1844" s="55" t="str">
        <f t="shared" si="393"/>
        <v/>
      </c>
      <c r="BQ1844" s="55" t="str">
        <f t="shared" si="393"/>
        <v/>
      </c>
      <c r="BR1844" s="1" t="str">
        <f t="shared" si="382"/>
        <v>Base</v>
      </c>
      <c r="BS1844" s="1" t="str">
        <f t="shared" si="383"/>
        <v/>
      </c>
      <c r="BT1844" s="3">
        <f t="shared" si="384"/>
        <v>1</v>
      </c>
      <c r="BU1844" s="11">
        <f t="shared" si="385"/>
        <v>-0.94</v>
      </c>
      <c r="BV1844" s="11">
        <f t="shared" si="386"/>
        <v>-0.88</v>
      </c>
      <c r="BW1844" s="11">
        <f t="shared" si="387"/>
        <v>0</v>
      </c>
      <c r="BX1844" s="9">
        <f t="shared" si="388"/>
        <v>-0.94</v>
      </c>
      <c r="BY1844" s="9">
        <f t="shared" si="389"/>
        <v>-0.88</v>
      </c>
      <c r="BZ1844" s="9">
        <f t="shared" si="390"/>
        <v>2</v>
      </c>
    </row>
    <row r="1845" spans="1:78" ht="15.5" x14ac:dyDescent="0.35">
      <c r="A1845"/>
      <c r="B1845"/>
      <c r="C1845"/>
      <c r="D1845"/>
      <c r="E1845"/>
      <c r="F1845"/>
      <c r="G1845"/>
      <c r="H1845"/>
      <c r="I1845"/>
      <c r="J1845"/>
      <c r="K1845"/>
      <c r="L1845"/>
      <c r="M1845"/>
      <c r="N1845"/>
      <c r="O1845"/>
      <c r="P1845"/>
      <c r="Q1845"/>
      <c r="R1845"/>
      <c r="S1845"/>
      <c r="T1845"/>
      <c r="U1845"/>
      <c r="V1845"/>
      <c r="W1845"/>
      <c r="X1845"/>
      <c r="Y1845"/>
      <c r="Z1845"/>
      <c r="AA1845"/>
      <c r="AB1845"/>
      <c r="AC1845"/>
      <c r="AD1845"/>
      <c r="AE1845"/>
      <c r="AF1845"/>
      <c r="AG1845"/>
      <c r="AH1845"/>
      <c r="AI1845"/>
      <c r="AJ1845"/>
      <c r="AK1845"/>
      <c r="AL1845"/>
      <c r="AM1845"/>
      <c r="AN1845"/>
      <c r="AO1845"/>
      <c r="AP1845"/>
      <c r="AQ1845"/>
      <c r="AR1845"/>
      <c r="AS1845"/>
      <c r="AT1845" s="12">
        <f>VLOOKUP($BR1845,Tables!$D$14:$I$27,2,FALSE)*W1845</f>
        <v>0</v>
      </c>
      <c r="AU1845" s="12">
        <f>VLOOKUP($BR1845,Tables!$D$14:$I$24,3,FALSE)</f>
        <v>0</v>
      </c>
      <c r="AV1845" s="12">
        <f>VLOOKUP($BR1845,Tables!$D$14:$I$24,4,FALSE)*W1845</f>
        <v>0</v>
      </c>
      <c r="AW1845" s="12">
        <f>VLOOKUP($BR1845,Tables!$D$14:$I$24,5,FALSE)*W1845</f>
        <v>0</v>
      </c>
      <c r="AX1845">
        <f>IF(ISERROR(VLOOKUP(V1845,Tables!$A$2:$B$27,2,FALSE))=TRUE,0,VLOOKUP(V1845,Tables!$A$2:$B$27,2,FALSE))*VLOOKUP(BR1845,Tables!$D$14:$J$24,7,FALSE)</f>
        <v>0</v>
      </c>
      <c r="AY1845">
        <f>IF(ISERROR(VLOOKUP(BS1845,Tables!$A$2:$B$31,2,FALSE))=TRUE,0,VLOOKUP(BS1845,Tables!$A$2:$B$31,2,FALSE))</f>
        <v>0</v>
      </c>
      <c r="AZ1845" s="12">
        <f>VLOOKUP($BR1845,Tables!$D$14:$K$24,8,FALSE)</f>
        <v>0</v>
      </c>
      <c r="BA1845" s="12">
        <f>IF(OR(BR1845="T150",BR1845="HYBT150"),W1845*Tables!$L$23,0)</f>
        <v>0</v>
      </c>
      <c r="BB1845" s="12">
        <f>IF(OR(BR1845="T200",BR1845="HYBT200"),W1845*Tables!$E$24,0)</f>
        <v>0</v>
      </c>
      <c r="BC1845" s="14">
        <f t="shared" si="381"/>
        <v>0</v>
      </c>
      <c r="BD1845" s="55" t="str">
        <f t="shared" si="393"/>
        <v/>
      </c>
      <c r="BE1845" s="55" t="str">
        <f t="shared" si="393"/>
        <v/>
      </c>
      <c r="BF1845" s="55" t="str">
        <f t="shared" si="393"/>
        <v/>
      </c>
      <c r="BG1845" s="55" t="str">
        <f t="shared" si="393"/>
        <v/>
      </c>
      <c r="BH1845" s="55" t="str">
        <f t="shared" si="393"/>
        <v/>
      </c>
      <c r="BI1845" s="55" t="str">
        <f t="shared" si="393"/>
        <v/>
      </c>
      <c r="BJ1845" s="55" t="str">
        <f t="shared" si="393"/>
        <v/>
      </c>
      <c r="BK1845" s="55" t="str">
        <f t="shared" si="393"/>
        <v/>
      </c>
      <c r="BL1845" s="55" t="str">
        <f t="shared" si="393"/>
        <v/>
      </c>
      <c r="BM1845" s="55" t="str">
        <f t="shared" si="393"/>
        <v/>
      </c>
      <c r="BN1845" s="55" t="str">
        <f t="shared" si="393"/>
        <v/>
      </c>
      <c r="BO1845" s="55" t="str">
        <f t="shared" si="393"/>
        <v/>
      </c>
      <c r="BP1845" s="55" t="str">
        <f t="shared" si="393"/>
        <v/>
      </c>
      <c r="BQ1845" s="55" t="str">
        <f t="shared" si="393"/>
        <v/>
      </c>
      <c r="BR1845" s="1" t="str">
        <f t="shared" si="382"/>
        <v>Base</v>
      </c>
      <c r="BS1845" s="1" t="str">
        <f t="shared" si="383"/>
        <v/>
      </c>
      <c r="BT1845" s="3">
        <f t="shared" si="384"/>
        <v>1</v>
      </c>
      <c r="BU1845" s="11">
        <f t="shared" si="385"/>
        <v>-0.94</v>
      </c>
      <c r="BV1845" s="11">
        <f t="shared" si="386"/>
        <v>-0.88</v>
      </c>
      <c r="BW1845" s="11">
        <f t="shared" si="387"/>
        <v>0</v>
      </c>
      <c r="BX1845" s="9">
        <f t="shared" si="388"/>
        <v>-0.94</v>
      </c>
      <c r="BY1845" s="9">
        <f t="shared" si="389"/>
        <v>-0.88</v>
      </c>
      <c r="BZ1845" s="9">
        <f t="shared" si="390"/>
        <v>2</v>
      </c>
    </row>
    <row r="1846" spans="1:78" ht="15.5" x14ac:dyDescent="0.35">
      <c r="A1846"/>
      <c r="B1846"/>
      <c r="C1846"/>
      <c r="D1846"/>
      <c r="E1846"/>
      <c r="F1846"/>
      <c r="G1846"/>
      <c r="H1846"/>
      <c r="I1846"/>
      <c r="J1846"/>
      <c r="K1846"/>
      <c r="L1846"/>
      <c r="M1846"/>
      <c r="N1846"/>
      <c r="O1846"/>
      <c r="P1846"/>
      <c r="Q1846"/>
      <c r="R1846"/>
      <c r="S1846"/>
      <c r="T1846"/>
      <c r="U1846"/>
      <c r="V1846"/>
      <c r="W1846"/>
      <c r="X1846"/>
      <c r="Y1846"/>
      <c r="Z1846"/>
      <c r="AA1846"/>
      <c r="AB1846"/>
      <c r="AC1846"/>
      <c r="AD1846"/>
      <c r="AE1846"/>
      <c r="AF1846"/>
      <c r="AG1846"/>
      <c r="AH1846"/>
      <c r="AI1846"/>
      <c r="AJ1846"/>
      <c r="AK1846"/>
      <c r="AL1846"/>
      <c r="AM1846"/>
      <c r="AN1846"/>
      <c r="AO1846"/>
      <c r="AP1846"/>
      <c r="AQ1846"/>
      <c r="AR1846"/>
      <c r="AS1846"/>
      <c r="AT1846" s="12">
        <f>VLOOKUP($BR1846,Tables!$D$14:$I$27,2,FALSE)*W1846</f>
        <v>0</v>
      </c>
      <c r="AU1846" s="12">
        <f>VLOOKUP($BR1846,Tables!$D$14:$I$24,3,FALSE)</f>
        <v>0</v>
      </c>
      <c r="AV1846" s="12">
        <f>VLOOKUP($BR1846,Tables!$D$14:$I$24,4,FALSE)*W1846</f>
        <v>0</v>
      </c>
      <c r="AW1846" s="12">
        <f>VLOOKUP($BR1846,Tables!$D$14:$I$24,5,FALSE)*W1846</f>
        <v>0</v>
      </c>
      <c r="AX1846">
        <f>IF(ISERROR(VLOOKUP(V1846,Tables!$A$2:$B$27,2,FALSE))=TRUE,0,VLOOKUP(V1846,Tables!$A$2:$B$27,2,FALSE))*VLOOKUP(BR1846,Tables!$D$14:$J$24,7,FALSE)</f>
        <v>0</v>
      </c>
      <c r="AY1846">
        <f>IF(ISERROR(VLOOKUP(BS1846,Tables!$A$2:$B$31,2,FALSE))=TRUE,0,VLOOKUP(BS1846,Tables!$A$2:$B$31,2,FALSE))</f>
        <v>0</v>
      </c>
      <c r="AZ1846" s="12">
        <f>VLOOKUP($BR1846,Tables!$D$14:$K$24,8,FALSE)</f>
        <v>0</v>
      </c>
      <c r="BA1846" s="12">
        <f>IF(OR(BR1846="T150",BR1846="HYBT150"),W1846*Tables!$L$23,0)</f>
        <v>0</v>
      </c>
      <c r="BB1846" s="12">
        <f>IF(OR(BR1846="T200",BR1846="HYBT200"),W1846*Tables!$E$24,0)</f>
        <v>0</v>
      </c>
      <c r="BC1846" s="14">
        <f t="shared" si="381"/>
        <v>0</v>
      </c>
      <c r="BD1846" s="55" t="str">
        <f t="shared" si="393"/>
        <v/>
      </c>
      <c r="BE1846" s="55" t="str">
        <f t="shared" si="393"/>
        <v/>
      </c>
      <c r="BF1846" s="55" t="str">
        <f t="shared" si="393"/>
        <v/>
      </c>
      <c r="BG1846" s="55" t="str">
        <f t="shared" si="393"/>
        <v/>
      </c>
      <c r="BH1846" s="55" t="str">
        <f t="shared" si="393"/>
        <v/>
      </c>
      <c r="BI1846" s="55" t="str">
        <f t="shared" si="393"/>
        <v/>
      </c>
      <c r="BJ1846" s="55" t="str">
        <f t="shared" si="393"/>
        <v/>
      </c>
      <c r="BK1846" s="55" t="str">
        <f t="shared" si="393"/>
        <v/>
      </c>
      <c r="BL1846" s="55" t="str">
        <f t="shared" si="393"/>
        <v/>
      </c>
      <c r="BM1846" s="55" t="str">
        <f t="shared" si="393"/>
        <v/>
      </c>
      <c r="BN1846" s="55" t="str">
        <f t="shared" si="393"/>
        <v/>
      </c>
      <c r="BO1846" s="55" t="str">
        <f t="shared" si="393"/>
        <v/>
      </c>
      <c r="BP1846" s="55" t="str">
        <f t="shared" si="393"/>
        <v/>
      </c>
      <c r="BQ1846" s="55" t="str">
        <f t="shared" si="393"/>
        <v/>
      </c>
      <c r="BR1846" s="1" t="str">
        <f t="shared" si="382"/>
        <v>Base</v>
      </c>
      <c r="BS1846" s="1" t="str">
        <f t="shared" si="383"/>
        <v/>
      </c>
      <c r="BT1846" s="3">
        <f t="shared" si="384"/>
        <v>1</v>
      </c>
      <c r="BU1846" s="11">
        <f t="shared" si="385"/>
        <v>-0.94</v>
      </c>
      <c r="BV1846" s="11">
        <f t="shared" si="386"/>
        <v>-0.88</v>
      </c>
      <c r="BW1846" s="11">
        <f t="shared" si="387"/>
        <v>0</v>
      </c>
      <c r="BX1846" s="9">
        <f t="shared" si="388"/>
        <v>-0.94</v>
      </c>
      <c r="BY1846" s="9">
        <f t="shared" si="389"/>
        <v>-0.88</v>
      </c>
      <c r="BZ1846" s="9">
        <f t="shared" si="390"/>
        <v>2</v>
      </c>
    </row>
    <row r="1847" spans="1:78" ht="15.5" x14ac:dyDescent="0.35">
      <c r="A1847"/>
      <c r="B1847"/>
      <c r="C1847"/>
      <c r="D1847"/>
      <c r="E1847"/>
      <c r="F1847"/>
      <c r="G1847"/>
      <c r="H1847"/>
      <c r="I1847"/>
      <c r="J1847"/>
      <c r="K1847"/>
      <c r="L1847"/>
      <c r="M1847"/>
      <c r="N1847"/>
      <c r="O1847"/>
      <c r="P1847"/>
      <c r="Q1847"/>
      <c r="R1847"/>
      <c r="S1847"/>
      <c r="T1847"/>
      <c r="U1847"/>
      <c r="V1847"/>
      <c r="W1847"/>
      <c r="X1847"/>
      <c r="Y1847"/>
      <c r="Z1847"/>
      <c r="AA1847"/>
      <c r="AB1847"/>
      <c r="AC1847"/>
      <c r="AD1847"/>
      <c r="AE1847"/>
      <c r="AF1847"/>
      <c r="AG1847"/>
      <c r="AH1847"/>
      <c r="AI1847"/>
      <c r="AJ1847"/>
      <c r="AK1847"/>
      <c r="AL1847"/>
      <c r="AM1847"/>
      <c r="AN1847"/>
      <c r="AO1847"/>
      <c r="AP1847"/>
      <c r="AQ1847"/>
      <c r="AR1847"/>
      <c r="AS1847"/>
      <c r="AT1847" s="12">
        <f>VLOOKUP($BR1847,Tables!$D$14:$I$27,2,FALSE)*W1847</f>
        <v>0</v>
      </c>
      <c r="AU1847" s="12">
        <f>VLOOKUP($BR1847,Tables!$D$14:$I$24,3,FALSE)</f>
        <v>0</v>
      </c>
      <c r="AV1847" s="12">
        <f>VLOOKUP($BR1847,Tables!$D$14:$I$24,4,FALSE)*W1847</f>
        <v>0</v>
      </c>
      <c r="AW1847" s="12">
        <f>VLOOKUP($BR1847,Tables!$D$14:$I$24,5,FALSE)*W1847</f>
        <v>0</v>
      </c>
      <c r="AX1847">
        <f>IF(ISERROR(VLOOKUP(V1847,Tables!$A$2:$B$27,2,FALSE))=TRUE,0,VLOOKUP(V1847,Tables!$A$2:$B$27,2,FALSE))*VLOOKUP(BR1847,Tables!$D$14:$J$24,7,FALSE)</f>
        <v>0</v>
      </c>
      <c r="AY1847">
        <f>IF(ISERROR(VLOOKUP(BS1847,Tables!$A$2:$B$31,2,FALSE))=TRUE,0,VLOOKUP(BS1847,Tables!$A$2:$B$31,2,FALSE))</f>
        <v>0</v>
      </c>
      <c r="AZ1847" s="12">
        <f>VLOOKUP($BR1847,Tables!$D$14:$K$24,8,FALSE)</f>
        <v>0</v>
      </c>
      <c r="BA1847" s="12">
        <f>IF(OR(BR1847="T150",BR1847="HYBT150"),W1847*Tables!$L$23,0)</f>
        <v>0</v>
      </c>
      <c r="BB1847" s="12">
        <f>IF(OR(BR1847="T200",BR1847="HYBT200"),W1847*Tables!$E$24,0)</f>
        <v>0</v>
      </c>
      <c r="BC1847" s="14">
        <f t="shared" si="381"/>
        <v>0</v>
      </c>
      <c r="BD1847" s="55" t="str">
        <f t="shared" si="393"/>
        <v/>
      </c>
      <c r="BE1847" s="55" t="str">
        <f t="shared" si="393"/>
        <v/>
      </c>
      <c r="BF1847" s="55" t="str">
        <f t="shared" si="393"/>
        <v/>
      </c>
      <c r="BG1847" s="55" t="str">
        <f t="shared" si="393"/>
        <v/>
      </c>
      <c r="BH1847" s="55" t="str">
        <f t="shared" si="393"/>
        <v/>
      </c>
      <c r="BI1847" s="55" t="str">
        <f t="shared" si="393"/>
        <v/>
      </c>
      <c r="BJ1847" s="55" t="str">
        <f t="shared" si="393"/>
        <v/>
      </c>
      <c r="BK1847" s="55" t="str">
        <f t="shared" si="393"/>
        <v/>
      </c>
      <c r="BL1847" s="55" t="str">
        <f t="shared" si="393"/>
        <v/>
      </c>
      <c r="BM1847" s="55" t="str">
        <f t="shared" si="393"/>
        <v/>
      </c>
      <c r="BN1847" s="55" t="str">
        <f t="shared" si="393"/>
        <v/>
      </c>
      <c r="BO1847" s="55" t="str">
        <f t="shared" si="393"/>
        <v/>
      </c>
      <c r="BP1847" s="55" t="str">
        <f t="shared" si="393"/>
        <v/>
      </c>
      <c r="BQ1847" s="55" t="str">
        <f t="shared" si="393"/>
        <v/>
      </c>
      <c r="BR1847" s="1" t="str">
        <f t="shared" si="382"/>
        <v>Base</v>
      </c>
      <c r="BS1847" s="1" t="str">
        <f t="shared" si="383"/>
        <v/>
      </c>
      <c r="BT1847" s="3">
        <f t="shared" si="384"/>
        <v>1</v>
      </c>
      <c r="BU1847" s="11">
        <f t="shared" si="385"/>
        <v>-0.94</v>
      </c>
      <c r="BV1847" s="11">
        <f t="shared" si="386"/>
        <v>-0.88</v>
      </c>
      <c r="BW1847" s="11">
        <f t="shared" si="387"/>
        <v>0</v>
      </c>
      <c r="BX1847" s="9">
        <f t="shared" si="388"/>
        <v>-0.94</v>
      </c>
      <c r="BY1847" s="9">
        <f t="shared" si="389"/>
        <v>-0.88</v>
      </c>
      <c r="BZ1847" s="9">
        <f t="shared" si="390"/>
        <v>2</v>
      </c>
    </row>
    <row r="1848" spans="1:78" ht="15.5" x14ac:dyDescent="0.35">
      <c r="A1848"/>
      <c r="B1848"/>
      <c r="C1848"/>
      <c r="D1848"/>
      <c r="E1848"/>
      <c r="F1848"/>
      <c r="G1848"/>
      <c r="H1848"/>
      <c r="I1848"/>
      <c r="J1848"/>
      <c r="K1848"/>
      <c r="L1848"/>
      <c r="M1848"/>
      <c r="N1848"/>
      <c r="O1848"/>
      <c r="P1848"/>
      <c r="Q1848"/>
      <c r="R1848"/>
      <c r="S1848"/>
      <c r="T1848"/>
      <c r="U1848"/>
      <c r="V1848"/>
      <c r="W1848"/>
      <c r="X1848"/>
      <c r="Y1848"/>
      <c r="Z1848"/>
      <c r="AA1848"/>
      <c r="AB1848"/>
      <c r="AC1848"/>
      <c r="AD1848"/>
      <c r="AE1848"/>
      <c r="AF1848"/>
      <c r="AG1848"/>
      <c r="AH1848"/>
      <c r="AI1848"/>
      <c r="AJ1848"/>
      <c r="AK1848"/>
      <c r="AL1848"/>
      <c r="AM1848"/>
      <c r="AN1848"/>
      <c r="AO1848"/>
      <c r="AP1848"/>
      <c r="AQ1848"/>
      <c r="AR1848"/>
      <c r="AS1848"/>
      <c r="AT1848" s="12">
        <f>VLOOKUP($BR1848,Tables!$D$14:$I$27,2,FALSE)*W1848</f>
        <v>0</v>
      </c>
      <c r="AU1848" s="12">
        <f>VLOOKUP($BR1848,Tables!$D$14:$I$24,3,FALSE)</f>
        <v>0</v>
      </c>
      <c r="AV1848" s="12">
        <f>VLOOKUP($BR1848,Tables!$D$14:$I$24,4,FALSE)*W1848</f>
        <v>0</v>
      </c>
      <c r="AW1848" s="12">
        <f>VLOOKUP($BR1848,Tables!$D$14:$I$24,5,FALSE)*W1848</f>
        <v>0</v>
      </c>
      <c r="AX1848">
        <f>IF(ISERROR(VLOOKUP(V1848,Tables!$A$2:$B$27,2,FALSE))=TRUE,0,VLOOKUP(V1848,Tables!$A$2:$B$27,2,FALSE))*VLOOKUP(BR1848,Tables!$D$14:$J$24,7,FALSE)</f>
        <v>0</v>
      </c>
      <c r="AY1848">
        <f>IF(ISERROR(VLOOKUP(BS1848,Tables!$A$2:$B$31,2,FALSE))=TRUE,0,VLOOKUP(BS1848,Tables!$A$2:$B$31,2,FALSE))</f>
        <v>0</v>
      </c>
      <c r="AZ1848" s="12">
        <f>VLOOKUP($BR1848,Tables!$D$14:$K$24,8,FALSE)</f>
        <v>0</v>
      </c>
      <c r="BA1848" s="12">
        <f>IF(OR(BR1848="T150",BR1848="HYBT150"),W1848*Tables!$L$23,0)</f>
        <v>0</v>
      </c>
      <c r="BB1848" s="12">
        <f>IF(OR(BR1848="T200",BR1848="HYBT200"),W1848*Tables!$E$24,0)</f>
        <v>0</v>
      </c>
      <c r="BC1848" s="14">
        <f t="shared" si="381"/>
        <v>0</v>
      </c>
      <c r="BD1848" s="55" t="str">
        <f t="shared" si="393"/>
        <v/>
      </c>
      <c r="BE1848" s="55" t="str">
        <f t="shared" si="393"/>
        <v/>
      </c>
      <c r="BF1848" s="55" t="str">
        <f t="shared" si="393"/>
        <v/>
      </c>
      <c r="BG1848" s="55" t="str">
        <f t="shared" si="393"/>
        <v/>
      </c>
      <c r="BH1848" s="55" t="str">
        <f t="shared" si="393"/>
        <v/>
      </c>
      <c r="BI1848" s="55" t="str">
        <f t="shared" si="393"/>
        <v/>
      </c>
      <c r="BJ1848" s="55" t="str">
        <f t="shared" si="393"/>
        <v/>
      </c>
      <c r="BK1848" s="55" t="str">
        <f t="shared" si="393"/>
        <v/>
      </c>
      <c r="BL1848" s="55" t="str">
        <f t="shared" si="393"/>
        <v/>
      </c>
      <c r="BM1848" s="55" t="str">
        <f t="shared" si="393"/>
        <v/>
      </c>
      <c r="BN1848" s="55" t="str">
        <f t="shared" si="393"/>
        <v/>
      </c>
      <c r="BO1848" s="55" t="str">
        <f t="shared" si="393"/>
        <v/>
      </c>
      <c r="BP1848" s="55" t="str">
        <f t="shared" si="393"/>
        <v/>
      </c>
      <c r="BQ1848" s="55" t="str">
        <f t="shared" si="393"/>
        <v/>
      </c>
      <c r="BR1848" s="1" t="str">
        <f t="shared" si="382"/>
        <v>Base</v>
      </c>
      <c r="BS1848" s="1" t="str">
        <f t="shared" si="383"/>
        <v/>
      </c>
      <c r="BT1848" s="3">
        <f t="shared" si="384"/>
        <v>1</v>
      </c>
      <c r="BU1848" s="11">
        <f t="shared" si="385"/>
        <v>-0.94</v>
      </c>
      <c r="BV1848" s="11">
        <f t="shared" si="386"/>
        <v>-0.88</v>
      </c>
      <c r="BW1848" s="11">
        <f t="shared" si="387"/>
        <v>0</v>
      </c>
      <c r="BX1848" s="9">
        <f t="shared" si="388"/>
        <v>-0.94</v>
      </c>
      <c r="BY1848" s="9">
        <f t="shared" si="389"/>
        <v>-0.88</v>
      </c>
      <c r="BZ1848" s="9">
        <f t="shared" si="390"/>
        <v>2</v>
      </c>
    </row>
    <row r="1849" spans="1:78" ht="15.5" x14ac:dyDescent="0.35">
      <c r="A1849"/>
      <c r="B1849"/>
      <c r="C1849"/>
      <c r="D1849"/>
      <c r="E1849"/>
      <c r="F1849"/>
      <c r="G1849"/>
      <c r="H1849"/>
      <c r="I1849"/>
      <c r="J1849"/>
      <c r="K1849"/>
      <c r="L1849"/>
      <c r="M1849"/>
      <c r="N1849"/>
      <c r="O1849"/>
      <c r="P1849"/>
      <c r="Q1849"/>
      <c r="R1849"/>
      <c r="S1849"/>
      <c r="T1849"/>
      <c r="U1849"/>
      <c r="V1849"/>
      <c r="W1849"/>
      <c r="X1849"/>
      <c r="Y1849"/>
      <c r="Z1849"/>
      <c r="AA1849"/>
      <c r="AB1849"/>
      <c r="AC1849"/>
      <c r="AD1849"/>
      <c r="AE1849"/>
      <c r="AF1849"/>
      <c r="AG1849"/>
      <c r="AH1849"/>
      <c r="AI1849"/>
      <c r="AJ1849"/>
      <c r="AK1849"/>
      <c r="AL1849"/>
      <c r="AM1849"/>
      <c r="AN1849"/>
      <c r="AO1849"/>
      <c r="AP1849"/>
      <c r="AQ1849"/>
      <c r="AR1849"/>
      <c r="AS1849"/>
      <c r="AT1849" s="12">
        <f>VLOOKUP($BR1849,Tables!$D$14:$I$27,2,FALSE)*W1849</f>
        <v>0</v>
      </c>
      <c r="AU1849" s="12">
        <f>VLOOKUP($BR1849,Tables!$D$14:$I$24,3,FALSE)</f>
        <v>0</v>
      </c>
      <c r="AV1849" s="12">
        <f>VLOOKUP($BR1849,Tables!$D$14:$I$24,4,FALSE)*W1849</f>
        <v>0</v>
      </c>
      <c r="AW1849" s="12">
        <f>VLOOKUP($BR1849,Tables!$D$14:$I$24,5,FALSE)*W1849</f>
        <v>0</v>
      </c>
      <c r="AX1849">
        <f>IF(ISERROR(VLOOKUP(V1849,Tables!$A$2:$B$27,2,FALSE))=TRUE,0,VLOOKUP(V1849,Tables!$A$2:$B$27,2,FALSE))*VLOOKUP(BR1849,Tables!$D$14:$J$24,7,FALSE)</f>
        <v>0</v>
      </c>
      <c r="AY1849">
        <f>IF(ISERROR(VLOOKUP(BS1849,Tables!$A$2:$B$31,2,FALSE))=TRUE,0,VLOOKUP(BS1849,Tables!$A$2:$B$31,2,FALSE))</f>
        <v>0</v>
      </c>
      <c r="AZ1849" s="12">
        <f>VLOOKUP($BR1849,Tables!$D$14:$K$24,8,FALSE)</f>
        <v>0</v>
      </c>
      <c r="BA1849" s="12">
        <f>IF(OR(BR1849="T150",BR1849="HYBT150"),W1849*Tables!$L$23,0)</f>
        <v>0</v>
      </c>
      <c r="BB1849" s="12">
        <f>IF(OR(BR1849="T200",BR1849="HYBT200"),W1849*Tables!$E$24,0)</f>
        <v>0</v>
      </c>
      <c r="BC1849" s="14">
        <f t="shared" ref="BC1849:BC1912" si="394">SUM(AT1849:BB1849)</f>
        <v>0</v>
      </c>
      <c r="BD1849" s="55" t="str">
        <f t="shared" si="393"/>
        <v/>
      </c>
      <c r="BE1849" s="55" t="str">
        <f t="shared" si="393"/>
        <v/>
      </c>
      <c r="BF1849" s="55" t="str">
        <f t="shared" si="393"/>
        <v/>
      </c>
      <c r="BG1849" s="55" t="str">
        <f t="shared" si="393"/>
        <v/>
      </c>
      <c r="BH1849" s="55" t="str">
        <f t="shared" si="393"/>
        <v/>
      </c>
      <c r="BI1849" s="55" t="str">
        <f t="shared" si="393"/>
        <v/>
      </c>
      <c r="BJ1849" s="55" t="str">
        <f t="shared" si="393"/>
        <v/>
      </c>
      <c r="BK1849" s="55" t="str">
        <f t="shared" si="393"/>
        <v/>
      </c>
      <c r="BL1849" s="55" t="str">
        <f t="shared" si="393"/>
        <v/>
      </c>
      <c r="BM1849" s="55" t="str">
        <f t="shared" si="393"/>
        <v/>
      </c>
      <c r="BN1849" s="55" t="str">
        <f t="shared" si="393"/>
        <v/>
      </c>
      <c r="BO1849" s="55" t="str">
        <f t="shared" si="393"/>
        <v/>
      </c>
      <c r="BP1849" s="55" t="str">
        <f t="shared" si="393"/>
        <v/>
      </c>
      <c r="BQ1849" s="55" t="str">
        <f t="shared" si="393"/>
        <v/>
      </c>
      <c r="BR1849" s="1" t="str">
        <f t="shared" ref="BR1849:BR1912" si="395">IF(BD1849&amp;BE1849&amp;BF1849&amp;BG1849&amp;BH1849&amp;BI1849&amp;BJ1849&amp;BK1849&amp;BP1849&amp;BQ1849="","Base",BD1849&amp;BE1849&amp;BF1849&amp;BG1849&amp;BH1849&amp;BI1849&amp;BJ1849&amp;BK1849&amp;BP1849&amp;BQ1849)</f>
        <v>Base</v>
      </c>
      <c r="BS1849" s="1" t="str">
        <f t="shared" ref="BS1849:BS1912" si="396">IF(BL1849&amp;BM1849&amp;BN1849&amp;BO1849="","",BL1849&amp;BM1849&amp;BN1849&amp;BO1849)</f>
        <v/>
      </c>
      <c r="BT1849" s="3">
        <f t="shared" ref="BT1849:BT1912" si="397">J1849-I1849+1</f>
        <v>1</v>
      </c>
      <c r="BU1849" s="11">
        <f t="shared" ref="BU1849:BU1912" si="398">BT1849*0.06-1</f>
        <v>-0.94</v>
      </c>
      <c r="BV1849" s="11">
        <f t="shared" ref="BV1849:BV1912" si="399">BT1849*0.12-1</f>
        <v>-0.88</v>
      </c>
      <c r="BW1849" s="11">
        <f t="shared" ref="BW1849:BW1912" si="400">(BT1849-1)*0.84</f>
        <v>0</v>
      </c>
      <c r="BX1849" s="9">
        <f t="shared" ref="BX1849:BX1912" si="401">BU1849+I1849</f>
        <v>-0.94</v>
      </c>
      <c r="BY1849" s="9">
        <f t="shared" ref="BY1849:BY1912" si="402">BV1849+I1849</f>
        <v>-0.88</v>
      </c>
      <c r="BZ1849" s="9">
        <f t="shared" ref="BZ1849:BZ1912" si="403">IF(WEEKDAY(BW1849+I1849)=1,BW1849+I1849+1,IF(WEEKDAY(BW1849+I1849)=7,BW1849+I1849+2,BW1849+I1849))</f>
        <v>2</v>
      </c>
    </row>
    <row r="1850" spans="1:78" ht="15.5" x14ac:dyDescent="0.35">
      <c r="A1850"/>
      <c r="B1850"/>
      <c r="C1850"/>
      <c r="D1850"/>
      <c r="E1850"/>
      <c r="F1850"/>
      <c r="G1850"/>
      <c r="H1850"/>
      <c r="I1850"/>
      <c r="J1850"/>
      <c r="K1850"/>
      <c r="L1850"/>
      <c r="M1850"/>
      <c r="N1850"/>
      <c r="O1850"/>
      <c r="P1850"/>
      <c r="Q1850"/>
      <c r="R1850"/>
      <c r="S1850"/>
      <c r="T1850"/>
      <c r="U1850"/>
      <c r="V1850"/>
      <c r="W1850"/>
      <c r="X1850"/>
      <c r="Y1850"/>
      <c r="Z1850"/>
      <c r="AA1850"/>
      <c r="AB1850"/>
      <c r="AC1850"/>
      <c r="AD1850"/>
      <c r="AE1850"/>
      <c r="AF1850"/>
      <c r="AG1850"/>
      <c r="AH1850"/>
      <c r="AI1850"/>
      <c r="AJ1850"/>
      <c r="AK1850"/>
      <c r="AL1850"/>
      <c r="AM1850"/>
      <c r="AN1850"/>
      <c r="AO1850"/>
      <c r="AP1850"/>
      <c r="AQ1850"/>
      <c r="AR1850"/>
      <c r="AS1850"/>
      <c r="AT1850" s="12">
        <f>VLOOKUP($BR1850,Tables!$D$14:$I$27,2,FALSE)*W1850</f>
        <v>0</v>
      </c>
      <c r="AU1850" s="12">
        <f>VLOOKUP($BR1850,Tables!$D$14:$I$24,3,FALSE)</f>
        <v>0</v>
      </c>
      <c r="AV1850" s="12">
        <f>VLOOKUP($BR1850,Tables!$D$14:$I$24,4,FALSE)*W1850</f>
        <v>0</v>
      </c>
      <c r="AW1850" s="12">
        <f>VLOOKUP($BR1850,Tables!$D$14:$I$24,5,FALSE)*W1850</f>
        <v>0</v>
      </c>
      <c r="AX1850">
        <f>IF(ISERROR(VLOOKUP(V1850,Tables!$A$2:$B$27,2,FALSE))=TRUE,0,VLOOKUP(V1850,Tables!$A$2:$B$27,2,FALSE))*VLOOKUP(BR1850,Tables!$D$14:$J$24,7,FALSE)</f>
        <v>0</v>
      </c>
      <c r="AY1850">
        <f>IF(ISERROR(VLOOKUP(BS1850,Tables!$A$2:$B$31,2,FALSE))=TRUE,0,VLOOKUP(BS1850,Tables!$A$2:$B$31,2,FALSE))</f>
        <v>0</v>
      </c>
      <c r="AZ1850" s="12">
        <f>VLOOKUP($BR1850,Tables!$D$14:$K$24,8,FALSE)</f>
        <v>0</v>
      </c>
      <c r="BA1850" s="12">
        <f>IF(OR(BR1850="T150",BR1850="HYBT150"),W1850*Tables!$L$23,0)</f>
        <v>0</v>
      </c>
      <c r="BB1850" s="12">
        <f>IF(OR(BR1850="T200",BR1850="HYBT200"),W1850*Tables!$E$24,0)</f>
        <v>0</v>
      </c>
      <c r="BC1850" s="14">
        <f t="shared" si="394"/>
        <v>0</v>
      </c>
      <c r="BD1850" s="55" t="str">
        <f t="shared" si="393"/>
        <v/>
      </c>
      <c r="BE1850" s="55" t="str">
        <f t="shared" si="393"/>
        <v/>
      </c>
      <c r="BF1850" s="55" t="str">
        <f t="shared" si="393"/>
        <v/>
      </c>
      <c r="BG1850" s="55" t="str">
        <f t="shared" si="393"/>
        <v/>
      </c>
      <c r="BH1850" s="55" t="str">
        <f t="shared" si="393"/>
        <v/>
      </c>
      <c r="BI1850" s="55" t="str">
        <f t="shared" si="393"/>
        <v/>
      </c>
      <c r="BJ1850" s="55" t="str">
        <f t="shared" si="393"/>
        <v/>
      </c>
      <c r="BK1850" s="55" t="str">
        <f t="shared" si="393"/>
        <v/>
      </c>
      <c r="BL1850" s="55" t="str">
        <f t="shared" si="393"/>
        <v/>
      </c>
      <c r="BM1850" s="55" t="str">
        <f t="shared" si="393"/>
        <v/>
      </c>
      <c r="BN1850" s="55" t="str">
        <f t="shared" si="393"/>
        <v/>
      </c>
      <c r="BO1850" s="55" t="str">
        <f t="shared" si="393"/>
        <v/>
      </c>
      <c r="BP1850" s="55" t="str">
        <f t="shared" si="393"/>
        <v/>
      </c>
      <c r="BQ1850" s="55" t="str">
        <f t="shared" si="393"/>
        <v/>
      </c>
      <c r="BR1850" s="1" t="str">
        <f t="shared" si="395"/>
        <v>Base</v>
      </c>
      <c r="BS1850" s="1" t="str">
        <f t="shared" si="396"/>
        <v/>
      </c>
      <c r="BT1850" s="3">
        <f t="shared" si="397"/>
        <v>1</v>
      </c>
      <c r="BU1850" s="11">
        <f t="shared" si="398"/>
        <v>-0.94</v>
      </c>
      <c r="BV1850" s="11">
        <f t="shared" si="399"/>
        <v>-0.88</v>
      </c>
      <c r="BW1850" s="11">
        <f t="shared" si="400"/>
        <v>0</v>
      </c>
      <c r="BX1850" s="9">
        <f t="shared" si="401"/>
        <v>-0.94</v>
      </c>
      <c r="BY1850" s="9">
        <f t="shared" si="402"/>
        <v>-0.88</v>
      </c>
      <c r="BZ1850" s="9">
        <f t="shared" si="403"/>
        <v>2</v>
      </c>
    </row>
    <row r="1851" spans="1:78" ht="15.5" x14ac:dyDescent="0.35">
      <c r="A1851"/>
      <c r="B1851"/>
      <c r="C1851"/>
      <c r="D1851"/>
      <c r="E1851"/>
      <c r="F1851"/>
      <c r="G1851"/>
      <c r="H1851"/>
      <c r="I1851"/>
      <c r="J1851"/>
      <c r="K1851"/>
      <c r="L1851"/>
      <c r="M1851"/>
      <c r="N1851"/>
      <c r="O1851"/>
      <c r="P1851"/>
      <c r="Q1851"/>
      <c r="R1851"/>
      <c r="S1851"/>
      <c r="T1851"/>
      <c r="U1851"/>
      <c r="V1851"/>
      <c r="W1851"/>
      <c r="X1851"/>
      <c r="Y1851"/>
      <c r="Z1851"/>
      <c r="AA1851"/>
      <c r="AB1851"/>
      <c r="AC1851"/>
      <c r="AD1851"/>
      <c r="AE1851"/>
      <c r="AF1851"/>
      <c r="AG1851"/>
      <c r="AH1851"/>
      <c r="AI1851"/>
      <c r="AJ1851"/>
      <c r="AK1851"/>
      <c r="AL1851"/>
      <c r="AM1851"/>
      <c r="AN1851"/>
      <c r="AO1851"/>
      <c r="AP1851"/>
      <c r="AQ1851"/>
      <c r="AR1851"/>
      <c r="AS1851"/>
      <c r="AT1851" s="12">
        <f>VLOOKUP($BR1851,Tables!$D$14:$I$27,2,FALSE)*W1851</f>
        <v>0</v>
      </c>
      <c r="AU1851" s="12">
        <f>VLOOKUP($BR1851,Tables!$D$14:$I$24,3,FALSE)</f>
        <v>0</v>
      </c>
      <c r="AV1851" s="12">
        <f>VLOOKUP($BR1851,Tables!$D$14:$I$24,4,FALSE)*W1851</f>
        <v>0</v>
      </c>
      <c r="AW1851" s="12">
        <f>VLOOKUP($BR1851,Tables!$D$14:$I$24,5,FALSE)*W1851</f>
        <v>0</v>
      </c>
      <c r="AX1851">
        <f>IF(ISERROR(VLOOKUP(V1851,Tables!$A$2:$B$27,2,FALSE))=TRUE,0,VLOOKUP(V1851,Tables!$A$2:$B$27,2,FALSE))*VLOOKUP(BR1851,Tables!$D$14:$J$24,7,FALSE)</f>
        <v>0</v>
      </c>
      <c r="AY1851">
        <f>IF(ISERROR(VLOOKUP(BS1851,Tables!$A$2:$B$31,2,FALSE))=TRUE,0,VLOOKUP(BS1851,Tables!$A$2:$B$31,2,FALSE))</f>
        <v>0</v>
      </c>
      <c r="AZ1851" s="12">
        <f>VLOOKUP($BR1851,Tables!$D$14:$K$24,8,FALSE)</f>
        <v>0</v>
      </c>
      <c r="BA1851" s="12">
        <f>IF(OR(BR1851="T150",BR1851="HYBT150"),W1851*Tables!$L$23,0)</f>
        <v>0</v>
      </c>
      <c r="BB1851" s="12">
        <f>IF(OR(BR1851="T200",BR1851="HYBT200"),W1851*Tables!$E$24,0)</f>
        <v>0</v>
      </c>
      <c r="BC1851" s="14">
        <f t="shared" si="394"/>
        <v>0</v>
      </c>
      <c r="BD1851" s="55" t="str">
        <f t="shared" si="393"/>
        <v/>
      </c>
      <c r="BE1851" s="55" t="str">
        <f t="shared" si="393"/>
        <v/>
      </c>
      <c r="BF1851" s="55" t="str">
        <f t="shared" si="393"/>
        <v/>
      </c>
      <c r="BG1851" s="55" t="str">
        <f t="shared" si="393"/>
        <v/>
      </c>
      <c r="BH1851" s="55" t="str">
        <f t="shared" si="393"/>
        <v/>
      </c>
      <c r="BI1851" s="55" t="str">
        <f t="shared" si="393"/>
        <v/>
      </c>
      <c r="BJ1851" s="55" t="str">
        <f t="shared" si="393"/>
        <v/>
      </c>
      <c r="BK1851" s="55" t="str">
        <f t="shared" si="393"/>
        <v/>
      </c>
      <c r="BL1851" s="55" t="str">
        <f t="shared" si="393"/>
        <v/>
      </c>
      <c r="BM1851" s="55" t="str">
        <f t="shared" si="393"/>
        <v/>
      </c>
      <c r="BN1851" s="55" t="str">
        <f t="shared" si="393"/>
        <v/>
      </c>
      <c r="BO1851" s="55" t="str">
        <f t="shared" si="393"/>
        <v/>
      </c>
      <c r="BP1851" s="55" t="str">
        <f t="shared" si="393"/>
        <v/>
      </c>
      <c r="BQ1851" s="55" t="str">
        <f t="shared" si="393"/>
        <v/>
      </c>
      <c r="BR1851" s="1" t="str">
        <f t="shared" si="395"/>
        <v>Base</v>
      </c>
      <c r="BS1851" s="1" t="str">
        <f t="shared" si="396"/>
        <v/>
      </c>
      <c r="BT1851" s="3">
        <f t="shared" si="397"/>
        <v>1</v>
      </c>
      <c r="BU1851" s="11">
        <f t="shared" si="398"/>
        <v>-0.94</v>
      </c>
      <c r="BV1851" s="11">
        <f t="shared" si="399"/>
        <v>-0.88</v>
      </c>
      <c r="BW1851" s="11">
        <f t="shared" si="400"/>
        <v>0</v>
      </c>
      <c r="BX1851" s="9">
        <f t="shared" si="401"/>
        <v>-0.94</v>
      </c>
      <c r="BY1851" s="9">
        <f t="shared" si="402"/>
        <v>-0.88</v>
      </c>
      <c r="BZ1851" s="9">
        <f t="shared" si="403"/>
        <v>2</v>
      </c>
    </row>
    <row r="1852" spans="1:78" ht="15.5" x14ac:dyDescent="0.35">
      <c r="A1852"/>
      <c r="B1852"/>
      <c r="C1852"/>
      <c r="D1852"/>
      <c r="E1852"/>
      <c r="F1852"/>
      <c r="G1852"/>
      <c r="H1852"/>
      <c r="I1852"/>
      <c r="J1852"/>
      <c r="K1852"/>
      <c r="L1852"/>
      <c r="M1852"/>
      <c r="N1852"/>
      <c r="O1852"/>
      <c r="P1852"/>
      <c r="Q1852"/>
      <c r="R1852"/>
      <c r="S1852"/>
      <c r="T1852"/>
      <c r="U1852"/>
      <c r="V1852"/>
      <c r="W1852"/>
      <c r="X1852"/>
      <c r="Y1852"/>
      <c r="Z1852"/>
      <c r="AA1852"/>
      <c r="AB1852"/>
      <c r="AC1852"/>
      <c r="AD1852"/>
      <c r="AE1852"/>
      <c r="AF1852"/>
      <c r="AG1852"/>
      <c r="AH1852"/>
      <c r="AI1852"/>
      <c r="AJ1852"/>
      <c r="AK1852"/>
      <c r="AL1852"/>
      <c r="AM1852"/>
      <c r="AN1852"/>
      <c r="AO1852"/>
      <c r="AP1852"/>
      <c r="AQ1852"/>
      <c r="AR1852"/>
      <c r="AS1852"/>
      <c r="AT1852" s="12">
        <f>VLOOKUP($BR1852,Tables!$D$14:$I$27,2,FALSE)*W1852</f>
        <v>0</v>
      </c>
      <c r="AU1852" s="12">
        <f>VLOOKUP($BR1852,Tables!$D$14:$I$24,3,FALSE)</f>
        <v>0</v>
      </c>
      <c r="AV1852" s="12">
        <f>VLOOKUP($BR1852,Tables!$D$14:$I$24,4,FALSE)*W1852</f>
        <v>0</v>
      </c>
      <c r="AW1852" s="12">
        <f>VLOOKUP($BR1852,Tables!$D$14:$I$24,5,FALSE)*W1852</f>
        <v>0</v>
      </c>
      <c r="AX1852">
        <f>IF(ISERROR(VLOOKUP(V1852,Tables!$A$2:$B$27,2,FALSE))=TRUE,0,VLOOKUP(V1852,Tables!$A$2:$B$27,2,FALSE))*VLOOKUP(BR1852,Tables!$D$14:$J$24,7,FALSE)</f>
        <v>0</v>
      </c>
      <c r="AY1852">
        <f>IF(ISERROR(VLOOKUP(BS1852,Tables!$A$2:$B$31,2,FALSE))=TRUE,0,VLOOKUP(BS1852,Tables!$A$2:$B$31,2,FALSE))</f>
        <v>0</v>
      </c>
      <c r="AZ1852" s="12">
        <f>VLOOKUP($BR1852,Tables!$D$14:$K$24,8,FALSE)</f>
        <v>0</v>
      </c>
      <c r="BA1852" s="12">
        <f>IF(OR(BR1852="T150",BR1852="HYBT150"),W1852*Tables!$L$23,0)</f>
        <v>0</v>
      </c>
      <c r="BB1852" s="12">
        <f>IF(OR(BR1852="T200",BR1852="HYBT200"),W1852*Tables!$E$24,0)</f>
        <v>0</v>
      </c>
      <c r="BC1852" s="14">
        <f t="shared" si="394"/>
        <v>0</v>
      </c>
      <c r="BD1852" s="55" t="str">
        <f t="shared" si="393"/>
        <v/>
      </c>
      <c r="BE1852" s="55" t="str">
        <f t="shared" si="393"/>
        <v/>
      </c>
      <c r="BF1852" s="55" t="str">
        <f t="shared" si="393"/>
        <v/>
      </c>
      <c r="BG1852" s="55" t="str">
        <f t="shared" si="393"/>
        <v/>
      </c>
      <c r="BH1852" s="55" t="str">
        <f t="shared" si="393"/>
        <v/>
      </c>
      <c r="BI1852" s="55" t="str">
        <f t="shared" si="393"/>
        <v/>
      </c>
      <c r="BJ1852" s="55" t="str">
        <f t="shared" si="393"/>
        <v/>
      </c>
      <c r="BK1852" s="55" t="str">
        <f t="shared" si="393"/>
        <v/>
      </c>
      <c r="BL1852" s="55" t="str">
        <f t="shared" si="393"/>
        <v/>
      </c>
      <c r="BM1852" s="55" t="str">
        <f t="shared" ref="BD1852:BQ1870" si="404">IF(ISERROR(SEARCHB(" "&amp;BM$1&amp;" "," "&amp;$L1852&amp;" "))=TRUE,"",BM$1)</f>
        <v/>
      </c>
      <c r="BN1852" s="55" t="str">
        <f t="shared" si="404"/>
        <v/>
      </c>
      <c r="BO1852" s="55" t="str">
        <f t="shared" si="404"/>
        <v/>
      </c>
      <c r="BP1852" s="55" t="str">
        <f t="shared" si="404"/>
        <v/>
      </c>
      <c r="BQ1852" s="55" t="str">
        <f t="shared" si="404"/>
        <v/>
      </c>
      <c r="BR1852" s="1" t="str">
        <f t="shared" si="395"/>
        <v>Base</v>
      </c>
      <c r="BS1852" s="1" t="str">
        <f t="shared" si="396"/>
        <v/>
      </c>
      <c r="BT1852" s="3">
        <f t="shared" si="397"/>
        <v>1</v>
      </c>
      <c r="BU1852" s="11">
        <f t="shared" si="398"/>
        <v>-0.94</v>
      </c>
      <c r="BV1852" s="11">
        <f t="shared" si="399"/>
        <v>-0.88</v>
      </c>
      <c r="BW1852" s="11">
        <f t="shared" si="400"/>
        <v>0</v>
      </c>
      <c r="BX1852" s="9">
        <f t="shared" si="401"/>
        <v>-0.94</v>
      </c>
      <c r="BY1852" s="9">
        <f t="shared" si="402"/>
        <v>-0.88</v>
      </c>
      <c r="BZ1852" s="9">
        <f t="shared" si="403"/>
        <v>2</v>
      </c>
    </row>
    <row r="1853" spans="1:78" ht="15.5" x14ac:dyDescent="0.35">
      <c r="A1853"/>
      <c r="B1853"/>
      <c r="C1853"/>
      <c r="D1853"/>
      <c r="E1853"/>
      <c r="F1853"/>
      <c r="G1853"/>
      <c r="H1853"/>
      <c r="I1853"/>
      <c r="J1853"/>
      <c r="K1853"/>
      <c r="L1853"/>
      <c r="M1853"/>
      <c r="N1853"/>
      <c r="O1853"/>
      <c r="P1853"/>
      <c r="Q1853"/>
      <c r="R1853"/>
      <c r="S1853"/>
      <c r="T1853"/>
      <c r="U1853"/>
      <c r="V1853"/>
      <c r="W1853"/>
      <c r="X1853"/>
      <c r="Y1853"/>
      <c r="Z1853"/>
      <c r="AA1853"/>
      <c r="AB1853"/>
      <c r="AC1853"/>
      <c r="AD1853"/>
      <c r="AE1853"/>
      <c r="AF1853"/>
      <c r="AG1853"/>
      <c r="AH1853"/>
      <c r="AI1853"/>
      <c r="AJ1853"/>
      <c r="AK1853"/>
      <c r="AL1853"/>
      <c r="AM1853"/>
      <c r="AN1853"/>
      <c r="AO1853"/>
      <c r="AP1853"/>
      <c r="AQ1853"/>
      <c r="AR1853"/>
      <c r="AS1853"/>
      <c r="AT1853" s="12">
        <f>VLOOKUP($BR1853,Tables!$D$14:$I$27,2,FALSE)*W1853</f>
        <v>0</v>
      </c>
      <c r="AU1853" s="12">
        <f>VLOOKUP($BR1853,Tables!$D$14:$I$24,3,FALSE)</f>
        <v>0</v>
      </c>
      <c r="AV1853" s="12">
        <f>VLOOKUP($BR1853,Tables!$D$14:$I$24,4,FALSE)*W1853</f>
        <v>0</v>
      </c>
      <c r="AW1853" s="12">
        <f>VLOOKUP($BR1853,Tables!$D$14:$I$24,5,FALSE)*W1853</f>
        <v>0</v>
      </c>
      <c r="AX1853">
        <f>IF(ISERROR(VLOOKUP(V1853,Tables!$A$2:$B$27,2,FALSE))=TRUE,0,VLOOKUP(V1853,Tables!$A$2:$B$27,2,FALSE))*VLOOKUP(BR1853,Tables!$D$14:$J$24,7,FALSE)</f>
        <v>0</v>
      </c>
      <c r="AY1853">
        <f>IF(ISERROR(VLOOKUP(BS1853,Tables!$A$2:$B$31,2,FALSE))=TRUE,0,VLOOKUP(BS1853,Tables!$A$2:$B$31,2,FALSE))</f>
        <v>0</v>
      </c>
      <c r="AZ1853" s="12">
        <f>VLOOKUP($BR1853,Tables!$D$14:$K$24,8,FALSE)</f>
        <v>0</v>
      </c>
      <c r="BA1853" s="12">
        <f>IF(OR(BR1853="T150",BR1853="HYBT150"),W1853*Tables!$L$23,0)</f>
        <v>0</v>
      </c>
      <c r="BB1853" s="12">
        <f>IF(OR(BR1853="T200",BR1853="HYBT200"),W1853*Tables!$E$24,0)</f>
        <v>0</v>
      </c>
      <c r="BC1853" s="14">
        <f t="shared" si="394"/>
        <v>0</v>
      </c>
      <c r="BD1853" s="55" t="str">
        <f t="shared" si="404"/>
        <v/>
      </c>
      <c r="BE1853" s="55" t="str">
        <f t="shared" si="404"/>
        <v/>
      </c>
      <c r="BF1853" s="55" t="str">
        <f t="shared" si="404"/>
        <v/>
      </c>
      <c r="BG1853" s="55" t="str">
        <f t="shared" si="404"/>
        <v/>
      </c>
      <c r="BH1853" s="55" t="str">
        <f t="shared" si="404"/>
        <v/>
      </c>
      <c r="BI1853" s="55" t="str">
        <f t="shared" si="404"/>
        <v/>
      </c>
      <c r="BJ1853" s="55" t="str">
        <f t="shared" si="404"/>
        <v/>
      </c>
      <c r="BK1853" s="55" t="str">
        <f t="shared" si="404"/>
        <v/>
      </c>
      <c r="BL1853" s="55" t="str">
        <f t="shared" si="404"/>
        <v/>
      </c>
      <c r="BM1853" s="55" t="str">
        <f t="shared" si="404"/>
        <v/>
      </c>
      <c r="BN1853" s="55" t="str">
        <f t="shared" si="404"/>
        <v/>
      </c>
      <c r="BO1853" s="55" t="str">
        <f t="shared" si="404"/>
        <v/>
      </c>
      <c r="BP1853" s="55" t="str">
        <f t="shared" si="404"/>
        <v/>
      </c>
      <c r="BQ1853" s="55" t="str">
        <f t="shared" si="404"/>
        <v/>
      </c>
      <c r="BR1853" s="1" t="str">
        <f t="shared" si="395"/>
        <v>Base</v>
      </c>
      <c r="BS1853" s="1" t="str">
        <f t="shared" si="396"/>
        <v/>
      </c>
      <c r="BT1853" s="3">
        <f t="shared" si="397"/>
        <v>1</v>
      </c>
      <c r="BU1853" s="11">
        <f t="shared" si="398"/>
        <v>-0.94</v>
      </c>
      <c r="BV1853" s="11">
        <f t="shared" si="399"/>
        <v>-0.88</v>
      </c>
      <c r="BW1853" s="11">
        <f t="shared" si="400"/>
        <v>0</v>
      </c>
      <c r="BX1853" s="9">
        <f t="shared" si="401"/>
        <v>-0.94</v>
      </c>
      <c r="BY1853" s="9">
        <f t="shared" si="402"/>
        <v>-0.88</v>
      </c>
      <c r="BZ1853" s="9">
        <f t="shared" si="403"/>
        <v>2</v>
      </c>
    </row>
    <row r="1854" spans="1:78" ht="15.5" x14ac:dyDescent="0.35">
      <c r="A1854"/>
      <c r="B1854"/>
      <c r="C1854"/>
      <c r="D1854"/>
      <c r="E1854"/>
      <c r="F1854"/>
      <c r="G1854"/>
      <c r="H1854"/>
      <c r="I1854"/>
      <c r="J1854"/>
      <c r="K1854"/>
      <c r="L1854"/>
      <c r="M1854"/>
      <c r="N1854"/>
      <c r="O1854"/>
      <c r="P1854"/>
      <c r="Q1854"/>
      <c r="R1854"/>
      <c r="S1854"/>
      <c r="T1854"/>
      <c r="U1854"/>
      <c r="V1854"/>
      <c r="W1854"/>
      <c r="X1854"/>
      <c r="Y1854"/>
      <c r="Z1854"/>
      <c r="AA1854"/>
      <c r="AB1854"/>
      <c r="AC1854"/>
      <c r="AD1854"/>
      <c r="AE1854"/>
      <c r="AF1854"/>
      <c r="AG1854"/>
      <c r="AH1854"/>
      <c r="AI1854"/>
      <c r="AJ1854"/>
      <c r="AK1854"/>
      <c r="AL1854"/>
      <c r="AM1854"/>
      <c r="AN1854"/>
      <c r="AO1854"/>
      <c r="AP1854"/>
      <c r="AQ1854"/>
      <c r="AR1854"/>
      <c r="AS1854"/>
      <c r="AT1854" s="12">
        <f>VLOOKUP($BR1854,Tables!$D$14:$I$27,2,FALSE)*W1854</f>
        <v>0</v>
      </c>
      <c r="AU1854" s="12">
        <f>VLOOKUP($BR1854,Tables!$D$14:$I$24,3,FALSE)</f>
        <v>0</v>
      </c>
      <c r="AV1854" s="12">
        <f>VLOOKUP($BR1854,Tables!$D$14:$I$24,4,FALSE)*W1854</f>
        <v>0</v>
      </c>
      <c r="AW1854" s="12">
        <f>VLOOKUP($BR1854,Tables!$D$14:$I$24,5,FALSE)*W1854</f>
        <v>0</v>
      </c>
      <c r="AX1854">
        <f>IF(ISERROR(VLOOKUP(V1854,Tables!$A$2:$B$27,2,FALSE))=TRUE,0,VLOOKUP(V1854,Tables!$A$2:$B$27,2,FALSE))*VLOOKUP(BR1854,Tables!$D$14:$J$24,7,FALSE)</f>
        <v>0</v>
      </c>
      <c r="AY1854">
        <f>IF(ISERROR(VLOOKUP(BS1854,Tables!$A$2:$B$31,2,FALSE))=TRUE,0,VLOOKUP(BS1854,Tables!$A$2:$B$31,2,FALSE))</f>
        <v>0</v>
      </c>
      <c r="AZ1854" s="12">
        <f>VLOOKUP($BR1854,Tables!$D$14:$K$24,8,FALSE)</f>
        <v>0</v>
      </c>
      <c r="BA1854" s="12">
        <f>IF(OR(BR1854="T150",BR1854="HYBT150"),W1854*Tables!$L$23,0)</f>
        <v>0</v>
      </c>
      <c r="BB1854" s="12">
        <f>IF(OR(BR1854="T200",BR1854="HYBT200"),W1854*Tables!$E$24,0)</f>
        <v>0</v>
      </c>
      <c r="BC1854" s="14">
        <f t="shared" si="394"/>
        <v>0</v>
      </c>
      <c r="BD1854" s="55" t="str">
        <f t="shared" si="404"/>
        <v/>
      </c>
      <c r="BE1854" s="55" t="str">
        <f t="shared" si="404"/>
        <v/>
      </c>
      <c r="BF1854" s="55" t="str">
        <f t="shared" si="404"/>
        <v/>
      </c>
      <c r="BG1854" s="55" t="str">
        <f t="shared" si="404"/>
        <v/>
      </c>
      <c r="BH1854" s="55" t="str">
        <f t="shared" si="404"/>
        <v/>
      </c>
      <c r="BI1854" s="55" t="str">
        <f t="shared" si="404"/>
        <v/>
      </c>
      <c r="BJ1854" s="55" t="str">
        <f t="shared" si="404"/>
        <v/>
      </c>
      <c r="BK1854" s="55" t="str">
        <f t="shared" si="404"/>
        <v/>
      </c>
      <c r="BL1854" s="55" t="str">
        <f t="shared" si="404"/>
        <v/>
      </c>
      <c r="BM1854" s="55" t="str">
        <f t="shared" si="404"/>
        <v/>
      </c>
      <c r="BN1854" s="55" t="str">
        <f t="shared" si="404"/>
        <v/>
      </c>
      <c r="BO1854" s="55" t="str">
        <f t="shared" si="404"/>
        <v/>
      </c>
      <c r="BP1854" s="55" t="str">
        <f t="shared" si="404"/>
        <v/>
      </c>
      <c r="BQ1854" s="55" t="str">
        <f t="shared" si="404"/>
        <v/>
      </c>
      <c r="BR1854" s="1" t="str">
        <f t="shared" si="395"/>
        <v>Base</v>
      </c>
      <c r="BS1854" s="1" t="str">
        <f t="shared" si="396"/>
        <v/>
      </c>
      <c r="BT1854" s="3">
        <f t="shared" si="397"/>
        <v>1</v>
      </c>
      <c r="BU1854" s="11">
        <f t="shared" si="398"/>
        <v>-0.94</v>
      </c>
      <c r="BV1854" s="11">
        <f t="shared" si="399"/>
        <v>-0.88</v>
      </c>
      <c r="BW1854" s="11">
        <f t="shared" si="400"/>
        <v>0</v>
      </c>
      <c r="BX1854" s="9">
        <f t="shared" si="401"/>
        <v>-0.94</v>
      </c>
      <c r="BY1854" s="9">
        <f t="shared" si="402"/>
        <v>-0.88</v>
      </c>
      <c r="BZ1854" s="9">
        <f t="shared" si="403"/>
        <v>2</v>
      </c>
    </row>
    <row r="1855" spans="1:78" ht="15.5" x14ac:dyDescent="0.35">
      <c r="A1855"/>
      <c r="B1855"/>
      <c r="C1855"/>
      <c r="D1855"/>
      <c r="E1855"/>
      <c r="F1855"/>
      <c r="G1855"/>
      <c r="H1855"/>
      <c r="I1855"/>
      <c r="J1855"/>
      <c r="K1855"/>
      <c r="L1855"/>
      <c r="M1855"/>
      <c r="N1855"/>
      <c r="O1855"/>
      <c r="P1855"/>
      <c r="Q1855"/>
      <c r="R1855"/>
      <c r="S1855"/>
      <c r="T1855"/>
      <c r="U1855"/>
      <c r="V1855"/>
      <c r="W1855"/>
      <c r="X1855"/>
      <c r="Y1855"/>
      <c r="Z1855"/>
      <c r="AA1855"/>
      <c r="AB1855"/>
      <c r="AC1855"/>
      <c r="AD1855"/>
      <c r="AE1855"/>
      <c r="AF1855"/>
      <c r="AG1855"/>
      <c r="AH1855"/>
      <c r="AI1855"/>
      <c r="AJ1855"/>
      <c r="AK1855"/>
      <c r="AL1855"/>
      <c r="AM1855"/>
      <c r="AN1855"/>
      <c r="AO1855"/>
      <c r="AP1855"/>
      <c r="AQ1855"/>
      <c r="AR1855"/>
      <c r="AS1855"/>
      <c r="AT1855" s="12">
        <f>VLOOKUP($BR1855,Tables!$D$14:$I$27,2,FALSE)*W1855</f>
        <v>0</v>
      </c>
      <c r="AU1855" s="12">
        <f>VLOOKUP($BR1855,Tables!$D$14:$I$24,3,FALSE)</f>
        <v>0</v>
      </c>
      <c r="AV1855" s="12">
        <f>VLOOKUP($BR1855,Tables!$D$14:$I$24,4,FALSE)*W1855</f>
        <v>0</v>
      </c>
      <c r="AW1855" s="12">
        <f>VLOOKUP($BR1855,Tables!$D$14:$I$24,5,FALSE)*W1855</f>
        <v>0</v>
      </c>
      <c r="AX1855">
        <f>IF(ISERROR(VLOOKUP(V1855,Tables!$A$2:$B$27,2,FALSE))=TRUE,0,VLOOKUP(V1855,Tables!$A$2:$B$27,2,FALSE))*VLOOKUP(BR1855,Tables!$D$14:$J$24,7,FALSE)</f>
        <v>0</v>
      </c>
      <c r="AY1855">
        <f>IF(ISERROR(VLOOKUP(BS1855,Tables!$A$2:$B$31,2,FALSE))=TRUE,0,VLOOKUP(BS1855,Tables!$A$2:$B$31,2,FALSE))</f>
        <v>0</v>
      </c>
      <c r="AZ1855" s="12">
        <f>VLOOKUP($BR1855,Tables!$D$14:$K$24,8,FALSE)</f>
        <v>0</v>
      </c>
      <c r="BA1855" s="12">
        <f>IF(OR(BR1855="T150",BR1855="HYBT150"),W1855*Tables!$L$23,0)</f>
        <v>0</v>
      </c>
      <c r="BB1855" s="12">
        <f>IF(OR(BR1855="T200",BR1855="HYBT200"),W1855*Tables!$E$24,0)</f>
        <v>0</v>
      </c>
      <c r="BC1855" s="14">
        <f t="shared" si="394"/>
        <v>0</v>
      </c>
      <c r="BD1855" s="55" t="str">
        <f t="shared" si="404"/>
        <v/>
      </c>
      <c r="BE1855" s="55" t="str">
        <f t="shared" si="404"/>
        <v/>
      </c>
      <c r="BF1855" s="55" t="str">
        <f t="shared" si="404"/>
        <v/>
      </c>
      <c r="BG1855" s="55" t="str">
        <f t="shared" si="404"/>
        <v/>
      </c>
      <c r="BH1855" s="55" t="str">
        <f t="shared" si="404"/>
        <v/>
      </c>
      <c r="BI1855" s="55" t="str">
        <f t="shared" si="404"/>
        <v/>
      </c>
      <c r="BJ1855" s="55" t="str">
        <f t="shared" si="404"/>
        <v/>
      </c>
      <c r="BK1855" s="55" t="str">
        <f t="shared" si="404"/>
        <v/>
      </c>
      <c r="BL1855" s="55" t="str">
        <f t="shared" si="404"/>
        <v/>
      </c>
      <c r="BM1855" s="55" t="str">
        <f t="shared" si="404"/>
        <v/>
      </c>
      <c r="BN1855" s="55" t="str">
        <f t="shared" si="404"/>
        <v/>
      </c>
      <c r="BO1855" s="55" t="str">
        <f t="shared" si="404"/>
        <v/>
      </c>
      <c r="BP1855" s="55" t="str">
        <f t="shared" si="404"/>
        <v/>
      </c>
      <c r="BQ1855" s="55" t="str">
        <f t="shared" si="404"/>
        <v/>
      </c>
      <c r="BR1855" s="1" t="str">
        <f t="shared" si="395"/>
        <v>Base</v>
      </c>
      <c r="BS1855" s="1" t="str">
        <f t="shared" si="396"/>
        <v/>
      </c>
      <c r="BT1855" s="3">
        <f t="shared" si="397"/>
        <v>1</v>
      </c>
      <c r="BU1855" s="11">
        <f t="shared" si="398"/>
        <v>-0.94</v>
      </c>
      <c r="BV1855" s="11">
        <f t="shared" si="399"/>
        <v>-0.88</v>
      </c>
      <c r="BW1855" s="11">
        <f t="shared" si="400"/>
        <v>0</v>
      </c>
      <c r="BX1855" s="9">
        <f t="shared" si="401"/>
        <v>-0.94</v>
      </c>
      <c r="BY1855" s="9">
        <f t="shared" si="402"/>
        <v>-0.88</v>
      </c>
      <c r="BZ1855" s="9">
        <f t="shared" si="403"/>
        <v>2</v>
      </c>
    </row>
    <row r="1856" spans="1:78" ht="15.5" x14ac:dyDescent="0.35">
      <c r="A1856"/>
      <c r="B1856"/>
      <c r="C1856"/>
      <c r="D1856"/>
      <c r="E1856"/>
      <c r="F1856"/>
      <c r="G1856"/>
      <c r="H1856"/>
      <c r="I1856"/>
      <c r="J1856"/>
      <c r="K1856"/>
      <c r="L1856"/>
      <c r="M1856"/>
      <c r="N1856"/>
      <c r="O1856"/>
      <c r="P1856"/>
      <c r="Q1856"/>
      <c r="R1856"/>
      <c r="S1856"/>
      <c r="T1856"/>
      <c r="U1856"/>
      <c r="V1856"/>
      <c r="W1856"/>
      <c r="X1856"/>
      <c r="Y1856"/>
      <c r="Z1856"/>
      <c r="AA1856"/>
      <c r="AB1856"/>
      <c r="AC1856"/>
      <c r="AD1856"/>
      <c r="AE1856"/>
      <c r="AF1856"/>
      <c r="AG1856"/>
      <c r="AH1856"/>
      <c r="AI1856"/>
      <c r="AJ1856"/>
      <c r="AK1856"/>
      <c r="AL1856"/>
      <c r="AM1856"/>
      <c r="AN1856"/>
      <c r="AO1856"/>
      <c r="AP1856"/>
      <c r="AQ1856"/>
      <c r="AR1856"/>
      <c r="AS1856"/>
      <c r="AT1856" s="12">
        <f>VLOOKUP($BR1856,Tables!$D$14:$I$27,2,FALSE)*W1856</f>
        <v>0</v>
      </c>
      <c r="AU1856" s="12">
        <f>VLOOKUP($BR1856,Tables!$D$14:$I$24,3,FALSE)</f>
        <v>0</v>
      </c>
      <c r="AV1856" s="12">
        <f>VLOOKUP($BR1856,Tables!$D$14:$I$24,4,FALSE)*W1856</f>
        <v>0</v>
      </c>
      <c r="AW1856" s="12">
        <f>VLOOKUP($BR1856,Tables!$D$14:$I$24,5,FALSE)*W1856</f>
        <v>0</v>
      </c>
      <c r="AX1856">
        <f>IF(ISERROR(VLOOKUP(V1856,Tables!$A$2:$B$27,2,FALSE))=TRUE,0,VLOOKUP(V1856,Tables!$A$2:$B$27,2,FALSE))*VLOOKUP(BR1856,Tables!$D$14:$J$24,7,FALSE)</f>
        <v>0</v>
      </c>
      <c r="AY1856">
        <f>IF(ISERROR(VLOOKUP(BS1856,Tables!$A$2:$B$31,2,FALSE))=TRUE,0,VLOOKUP(BS1856,Tables!$A$2:$B$31,2,FALSE))</f>
        <v>0</v>
      </c>
      <c r="AZ1856" s="12">
        <f>VLOOKUP($BR1856,Tables!$D$14:$K$24,8,FALSE)</f>
        <v>0</v>
      </c>
      <c r="BA1856" s="12">
        <f>IF(OR(BR1856="T150",BR1856="HYBT150"),W1856*Tables!$L$23,0)</f>
        <v>0</v>
      </c>
      <c r="BB1856" s="12">
        <f>IF(OR(BR1856="T200",BR1856="HYBT200"),W1856*Tables!$E$24,0)</f>
        <v>0</v>
      </c>
      <c r="BC1856" s="14">
        <f t="shared" si="394"/>
        <v>0</v>
      </c>
      <c r="BD1856" s="55" t="str">
        <f t="shared" si="404"/>
        <v/>
      </c>
      <c r="BE1856" s="55" t="str">
        <f t="shared" si="404"/>
        <v/>
      </c>
      <c r="BF1856" s="55" t="str">
        <f t="shared" si="404"/>
        <v/>
      </c>
      <c r="BG1856" s="55" t="str">
        <f t="shared" si="404"/>
        <v/>
      </c>
      <c r="BH1856" s="55" t="str">
        <f t="shared" si="404"/>
        <v/>
      </c>
      <c r="BI1856" s="55" t="str">
        <f t="shared" si="404"/>
        <v/>
      </c>
      <c r="BJ1856" s="55" t="str">
        <f t="shared" si="404"/>
        <v/>
      </c>
      <c r="BK1856" s="55" t="str">
        <f t="shared" si="404"/>
        <v/>
      </c>
      <c r="BL1856" s="55" t="str">
        <f t="shared" si="404"/>
        <v/>
      </c>
      <c r="BM1856" s="55" t="str">
        <f t="shared" si="404"/>
        <v/>
      </c>
      <c r="BN1856" s="55" t="str">
        <f t="shared" si="404"/>
        <v/>
      </c>
      <c r="BO1856" s="55" t="str">
        <f t="shared" si="404"/>
        <v/>
      </c>
      <c r="BP1856" s="55" t="str">
        <f t="shared" si="404"/>
        <v/>
      </c>
      <c r="BQ1856" s="55" t="str">
        <f t="shared" si="404"/>
        <v/>
      </c>
      <c r="BR1856" s="1" t="str">
        <f t="shared" si="395"/>
        <v>Base</v>
      </c>
      <c r="BS1856" s="1" t="str">
        <f t="shared" si="396"/>
        <v/>
      </c>
      <c r="BT1856" s="3">
        <f t="shared" si="397"/>
        <v>1</v>
      </c>
      <c r="BU1856" s="11">
        <f t="shared" si="398"/>
        <v>-0.94</v>
      </c>
      <c r="BV1856" s="11">
        <f t="shared" si="399"/>
        <v>-0.88</v>
      </c>
      <c r="BW1856" s="11">
        <f t="shared" si="400"/>
        <v>0</v>
      </c>
      <c r="BX1856" s="9">
        <f t="shared" si="401"/>
        <v>-0.94</v>
      </c>
      <c r="BY1856" s="9">
        <f t="shared" si="402"/>
        <v>-0.88</v>
      </c>
      <c r="BZ1856" s="9">
        <f t="shared" si="403"/>
        <v>2</v>
      </c>
    </row>
    <row r="1857" spans="1:78" ht="15.5" x14ac:dyDescent="0.35">
      <c r="A1857"/>
      <c r="B1857"/>
      <c r="C1857"/>
      <c r="D1857"/>
      <c r="E1857"/>
      <c r="F1857"/>
      <c r="G1857"/>
      <c r="H1857"/>
      <c r="I1857"/>
      <c r="J1857"/>
      <c r="K1857"/>
      <c r="L1857"/>
      <c r="M1857"/>
      <c r="N1857"/>
      <c r="O1857"/>
      <c r="P1857"/>
      <c r="Q1857"/>
      <c r="R1857"/>
      <c r="S1857"/>
      <c r="T1857"/>
      <c r="U1857"/>
      <c r="V1857"/>
      <c r="W1857"/>
      <c r="X1857"/>
      <c r="Y1857"/>
      <c r="Z1857"/>
      <c r="AA1857"/>
      <c r="AB1857"/>
      <c r="AC1857"/>
      <c r="AD1857"/>
      <c r="AE1857"/>
      <c r="AF1857"/>
      <c r="AG1857"/>
      <c r="AH1857"/>
      <c r="AI1857"/>
      <c r="AJ1857"/>
      <c r="AK1857"/>
      <c r="AL1857"/>
      <c r="AM1857"/>
      <c r="AN1857"/>
      <c r="AO1857"/>
      <c r="AP1857"/>
      <c r="AQ1857"/>
      <c r="AR1857"/>
      <c r="AS1857"/>
      <c r="AT1857" s="12">
        <f>VLOOKUP($BR1857,Tables!$D$14:$I$27,2,FALSE)*W1857</f>
        <v>0</v>
      </c>
      <c r="AU1857" s="12">
        <f>VLOOKUP($BR1857,Tables!$D$14:$I$24,3,FALSE)</f>
        <v>0</v>
      </c>
      <c r="AV1857" s="12">
        <f>VLOOKUP($BR1857,Tables!$D$14:$I$24,4,FALSE)*W1857</f>
        <v>0</v>
      </c>
      <c r="AW1857" s="12">
        <f>VLOOKUP($BR1857,Tables!$D$14:$I$24,5,FALSE)*W1857</f>
        <v>0</v>
      </c>
      <c r="AX1857">
        <f>IF(ISERROR(VLOOKUP(V1857,Tables!$A$2:$B$27,2,FALSE))=TRUE,0,VLOOKUP(V1857,Tables!$A$2:$B$27,2,FALSE))*VLOOKUP(BR1857,Tables!$D$14:$J$24,7,FALSE)</f>
        <v>0</v>
      </c>
      <c r="AY1857">
        <f>IF(ISERROR(VLOOKUP(BS1857,Tables!$A$2:$B$31,2,FALSE))=TRUE,0,VLOOKUP(BS1857,Tables!$A$2:$B$31,2,FALSE))</f>
        <v>0</v>
      </c>
      <c r="AZ1857" s="12">
        <f>VLOOKUP($BR1857,Tables!$D$14:$K$24,8,FALSE)</f>
        <v>0</v>
      </c>
      <c r="BA1857" s="12">
        <f>IF(OR(BR1857="T150",BR1857="HYBT150"),W1857*Tables!$L$23,0)</f>
        <v>0</v>
      </c>
      <c r="BB1857" s="12">
        <f>IF(OR(BR1857="T200",BR1857="HYBT200"),W1857*Tables!$E$24,0)</f>
        <v>0</v>
      </c>
      <c r="BC1857" s="14">
        <f t="shared" si="394"/>
        <v>0</v>
      </c>
      <c r="BD1857" s="55" t="str">
        <f t="shared" si="404"/>
        <v/>
      </c>
      <c r="BE1857" s="55" t="str">
        <f t="shared" si="404"/>
        <v/>
      </c>
      <c r="BF1857" s="55" t="str">
        <f t="shared" si="404"/>
        <v/>
      </c>
      <c r="BG1857" s="55" t="str">
        <f t="shared" si="404"/>
        <v/>
      </c>
      <c r="BH1857" s="55" t="str">
        <f t="shared" si="404"/>
        <v/>
      </c>
      <c r="BI1857" s="55" t="str">
        <f t="shared" si="404"/>
        <v/>
      </c>
      <c r="BJ1857" s="55" t="str">
        <f t="shared" si="404"/>
        <v/>
      </c>
      <c r="BK1857" s="55" t="str">
        <f t="shared" si="404"/>
        <v/>
      </c>
      <c r="BL1857" s="55" t="str">
        <f t="shared" si="404"/>
        <v/>
      </c>
      <c r="BM1857" s="55" t="str">
        <f t="shared" si="404"/>
        <v/>
      </c>
      <c r="BN1857" s="55" t="str">
        <f t="shared" si="404"/>
        <v/>
      </c>
      <c r="BO1857" s="55" t="str">
        <f t="shared" si="404"/>
        <v/>
      </c>
      <c r="BP1857" s="55" t="str">
        <f t="shared" si="404"/>
        <v/>
      </c>
      <c r="BQ1857" s="55" t="str">
        <f t="shared" si="404"/>
        <v/>
      </c>
      <c r="BR1857" s="1" t="str">
        <f t="shared" si="395"/>
        <v>Base</v>
      </c>
      <c r="BS1857" s="1" t="str">
        <f t="shared" si="396"/>
        <v/>
      </c>
      <c r="BT1857" s="3">
        <f t="shared" si="397"/>
        <v>1</v>
      </c>
      <c r="BU1857" s="11">
        <f t="shared" si="398"/>
        <v>-0.94</v>
      </c>
      <c r="BV1857" s="11">
        <f t="shared" si="399"/>
        <v>-0.88</v>
      </c>
      <c r="BW1857" s="11">
        <f t="shared" si="400"/>
        <v>0</v>
      </c>
      <c r="BX1857" s="9">
        <f t="shared" si="401"/>
        <v>-0.94</v>
      </c>
      <c r="BY1857" s="9">
        <f t="shared" si="402"/>
        <v>-0.88</v>
      </c>
      <c r="BZ1857" s="9">
        <f t="shared" si="403"/>
        <v>2</v>
      </c>
    </row>
    <row r="1858" spans="1:78" ht="15.5" x14ac:dyDescent="0.35">
      <c r="A1858"/>
      <c r="B1858"/>
      <c r="C1858"/>
      <c r="D1858"/>
      <c r="E1858"/>
      <c r="F1858"/>
      <c r="G1858"/>
      <c r="H1858"/>
      <c r="I1858"/>
      <c r="J1858"/>
      <c r="K1858"/>
      <c r="L1858"/>
      <c r="M1858"/>
      <c r="N1858"/>
      <c r="O1858"/>
      <c r="P1858"/>
      <c r="Q1858"/>
      <c r="R1858"/>
      <c r="S1858"/>
      <c r="T1858"/>
      <c r="U1858"/>
      <c r="V1858"/>
      <c r="W1858"/>
      <c r="X1858"/>
      <c r="Y1858"/>
      <c r="Z1858"/>
      <c r="AA1858"/>
      <c r="AB1858"/>
      <c r="AC1858"/>
      <c r="AD1858"/>
      <c r="AE1858"/>
      <c r="AF1858"/>
      <c r="AG1858"/>
      <c r="AH1858"/>
      <c r="AI1858"/>
      <c r="AJ1858"/>
      <c r="AK1858"/>
      <c r="AL1858"/>
      <c r="AM1858"/>
      <c r="AN1858"/>
      <c r="AO1858"/>
      <c r="AP1858"/>
      <c r="AQ1858"/>
      <c r="AR1858"/>
      <c r="AS1858"/>
      <c r="AT1858" s="12">
        <f>VLOOKUP($BR1858,Tables!$D$14:$I$27,2,FALSE)*W1858</f>
        <v>0</v>
      </c>
      <c r="AU1858" s="12">
        <f>VLOOKUP($BR1858,Tables!$D$14:$I$24,3,FALSE)</f>
        <v>0</v>
      </c>
      <c r="AV1858" s="12">
        <f>VLOOKUP($BR1858,Tables!$D$14:$I$24,4,FALSE)*W1858</f>
        <v>0</v>
      </c>
      <c r="AW1858" s="12">
        <f>VLOOKUP($BR1858,Tables!$D$14:$I$24,5,FALSE)*W1858</f>
        <v>0</v>
      </c>
      <c r="AX1858">
        <f>IF(ISERROR(VLOOKUP(V1858,Tables!$A$2:$B$27,2,FALSE))=TRUE,0,VLOOKUP(V1858,Tables!$A$2:$B$27,2,FALSE))*VLOOKUP(BR1858,Tables!$D$14:$J$24,7,FALSE)</f>
        <v>0</v>
      </c>
      <c r="AY1858">
        <f>IF(ISERROR(VLOOKUP(BS1858,Tables!$A$2:$B$31,2,FALSE))=TRUE,0,VLOOKUP(BS1858,Tables!$A$2:$B$31,2,FALSE))</f>
        <v>0</v>
      </c>
      <c r="AZ1858" s="12">
        <f>VLOOKUP($BR1858,Tables!$D$14:$K$24,8,FALSE)</f>
        <v>0</v>
      </c>
      <c r="BA1858" s="12">
        <f>IF(OR(BR1858="T150",BR1858="HYBT150"),W1858*Tables!$L$23,0)</f>
        <v>0</v>
      </c>
      <c r="BB1858" s="12">
        <f>IF(OR(BR1858="T200",BR1858="HYBT200"),W1858*Tables!$E$24,0)</f>
        <v>0</v>
      </c>
      <c r="BC1858" s="14">
        <f t="shared" si="394"/>
        <v>0</v>
      </c>
      <c r="BD1858" s="55" t="str">
        <f t="shared" si="404"/>
        <v/>
      </c>
      <c r="BE1858" s="55" t="str">
        <f t="shared" si="404"/>
        <v/>
      </c>
      <c r="BF1858" s="55" t="str">
        <f t="shared" si="404"/>
        <v/>
      </c>
      <c r="BG1858" s="55" t="str">
        <f t="shared" si="404"/>
        <v/>
      </c>
      <c r="BH1858" s="55" t="str">
        <f t="shared" si="404"/>
        <v/>
      </c>
      <c r="BI1858" s="55" t="str">
        <f t="shared" si="404"/>
        <v/>
      </c>
      <c r="BJ1858" s="55" t="str">
        <f t="shared" si="404"/>
        <v/>
      </c>
      <c r="BK1858" s="55" t="str">
        <f t="shared" si="404"/>
        <v/>
      </c>
      <c r="BL1858" s="55" t="str">
        <f t="shared" si="404"/>
        <v/>
      </c>
      <c r="BM1858" s="55" t="str">
        <f t="shared" si="404"/>
        <v/>
      </c>
      <c r="BN1858" s="55" t="str">
        <f t="shared" si="404"/>
        <v/>
      </c>
      <c r="BO1858" s="55" t="str">
        <f t="shared" si="404"/>
        <v/>
      </c>
      <c r="BP1858" s="55" t="str">
        <f t="shared" si="404"/>
        <v/>
      </c>
      <c r="BQ1858" s="55" t="str">
        <f t="shared" si="404"/>
        <v/>
      </c>
      <c r="BR1858" s="1" t="str">
        <f t="shared" si="395"/>
        <v>Base</v>
      </c>
      <c r="BS1858" s="1" t="str">
        <f t="shared" si="396"/>
        <v/>
      </c>
      <c r="BT1858" s="3">
        <f t="shared" si="397"/>
        <v>1</v>
      </c>
      <c r="BU1858" s="11">
        <f t="shared" si="398"/>
        <v>-0.94</v>
      </c>
      <c r="BV1858" s="11">
        <f t="shared" si="399"/>
        <v>-0.88</v>
      </c>
      <c r="BW1858" s="11">
        <f t="shared" si="400"/>
        <v>0</v>
      </c>
      <c r="BX1858" s="9">
        <f t="shared" si="401"/>
        <v>-0.94</v>
      </c>
      <c r="BY1858" s="9">
        <f t="shared" si="402"/>
        <v>-0.88</v>
      </c>
      <c r="BZ1858" s="9">
        <f t="shared" si="403"/>
        <v>2</v>
      </c>
    </row>
    <row r="1859" spans="1:78" ht="15.5" x14ac:dyDescent="0.35">
      <c r="A1859"/>
      <c r="B1859"/>
      <c r="C1859"/>
      <c r="D1859"/>
      <c r="E1859"/>
      <c r="F1859"/>
      <c r="G1859"/>
      <c r="H1859"/>
      <c r="I1859"/>
      <c r="J1859"/>
      <c r="K1859"/>
      <c r="L1859"/>
      <c r="M1859"/>
      <c r="N1859"/>
      <c r="O1859"/>
      <c r="P1859"/>
      <c r="Q1859"/>
      <c r="R1859"/>
      <c r="S1859"/>
      <c r="T1859"/>
      <c r="U1859"/>
      <c r="V1859"/>
      <c r="W1859"/>
      <c r="X1859"/>
      <c r="Y1859"/>
      <c r="Z1859"/>
      <c r="AA1859"/>
      <c r="AB1859"/>
      <c r="AC1859"/>
      <c r="AD1859"/>
      <c r="AE1859"/>
      <c r="AF1859"/>
      <c r="AG1859"/>
      <c r="AH1859"/>
      <c r="AI1859"/>
      <c r="AJ1859"/>
      <c r="AK1859"/>
      <c r="AL1859"/>
      <c r="AM1859"/>
      <c r="AN1859"/>
      <c r="AO1859"/>
      <c r="AP1859"/>
      <c r="AQ1859"/>
      <c r="AR1859"/>
      <c r="AS1859"/>
      <c r="AT1859" s="12">
        <f>VLOOKUP($BR1859,Tables!$D$14:$I$27,2,FALSE)*W1859</f>
        <v>0</v>
      </c>
      <c r="AU1859" s="12">
        <f>VLOOKUP($BR1859,Tables!$D$14:$I$24,3,FALSE)</f>
        <v>0</v>
      </c>
      <c r="AV1859" s="12">
        <f>VLOOKUP($BR1859,Tables!$D$14:$I$24,4,FALSE)*W1859</f>
        <v>0</v>
      </c>
      <c r="AW1859" s="12">
        <f>VLOOKUP($BR1859,Tables!$D$14:$I$24,5,FALSE)*W1859</f>
        <v>0</v>
      </c>
      <c r="AX1859">
        <f>IF(ISERROR(VLOOKUP(V1859,Tables!$A$2:$B$27,2,FALSE))=TRUE,0,VLOOKUP(V1859,Tables!$A$2:$B$27,2,FALSE))*VLOOKUP(BR1859,Tables!$D$14:$J$24,7,FALSE)</f>
        <v>0</v>
      </c>
      <c r="AY1859">
        <f>IF(ISERROR(VLOOKUP(BS1859,Tables!$A$2:$B$31,2,FALSE))=TRUE,0,VLOOKUP(BS1859,Tables!$A$2:$B$31,2,FALSE))</f>
        <v>0</v>
      </c>
      <c r="AZ1859" s="12">
        <f>VLOOKUP($BR1859,Tables!$D$14:$K$24,8,FALSE)</f>
        <v>0</v>
      </c>
      <c r="BA1859" s="12">
        <f>IF(OR(BR1859="T150",BR1859="HYBT150"),W1859*Tables!$L$23,0)</f>
        <v>0</v>
      </c>
      <c r="BB1859" s="12">
        <f>IF(OR(BR1859="T200",BR1859="HYBT200"),W1859*Tables!$E$24,0)</f>
        <v>0</v>
      </c>
      <c r="BC1859" s="14">
        <f t="shared" si="394"/>
        <v>0</v>
      </c>
      <c r="BD1859" s="55" t="str">
        <f t="shared" si="404"/>
        <v/>
      </c>
      <c r="BE1859" s="55" t="str">
        <f t="shared" si="404"/>
        <v/>
      </c>
      <c r="BF1859" s="55" t="str">
        <f t="shared" si="404"/>
        <v/>
      </c>
      <c r="BG1859" s="55" t="str">
        <f t="shared" si="404"/>
        <v/>
      </c>
      <c r="BH1859" s="55" t="str">
        <f t="shared" si="404"/>
        <v/>
      </c>
      <c r="BI1859" s="55" t="str">
        <f t="shared" si="404"/>
        <v/>
      </c>
      <c r="BJ1859" s="55" t="str">
        <f t="shared" si="404"/>
        <v/>
      </c>
      <c r="BK1859" s="55" t="str">
        <f t="shared" si="404"/>
        <v/>
      </c>
      <c r="BL1859" s="55" t="str">
        <f t="shared" si="404"/>
        <v/>
      </c>
      <c r="BM1859" s="55" t="str">
        <f t="shared" si="404"/>
        <v/>
      </c>
      <c r="BN1859" s="55" t="str">
        <f t="shared" si="404"/>
        <v/>
      </c>
      <c r="BO1859" s="55" t="str">
        <f t="shared" si="404"/>
        <v/>
      </c>
      <c r="BP1859" s="55" t="str">
        <f t="shared" si="404"/>
        <v/>
      </c>
      <c r="BQ1859" s="55" t="str">
        <f t="shared" si="404"/>
        <v/>
      </c>
      <c r="BR1859" s="1" t="str">
        <f t="shared" si="395"/>
        <v>Base</v>
      </c>
      <c r="BS1859" s="1" t="str">
        <f t="shared" si="396"/>
        <v/>
      </c>
      <c r="BT1859" s="3">
        <f t="shared" si="397"/>
        <v>1</v>
      </c>
      <c r="BU1859" s="11">
        <f t="shared" si="398"/>
        <v>-0.94</v>
      </c>
      <c r="BV1859" s="11">
        <f t="shared" si="399"/>
        <v>-0.88</v>
      </c>
      <c r="BW1859" s="11">
        <f t="shared" si="400"/>
        <v>0</v>
      </c>
      <c r="BX1859" s="9">
        <f t="shared" si="401"/>
        <v>-0.94</v>
      </c>
      <c r="BY1859" s="9">
        <f t="shared" si="402"/>
        <v>-0.88</v>
      </c>
      <c r="BZ1859" s="9">
        <f t="shared" si="403"/>
        <v>2</v>
      </c>
    </row>
    <row r="1860" spans="1:78" ht="15.5" x14ac:dyDescent="0.35">
      <c r="A1860"/>
      <c r="B1860"/>
      <c r="C1860"/>
      <c r="D1860"/>
      <c r="E1860"/>
      <c r="F1860"/>
      <c r="G1860"/>
      <c r="H1860"/>
      <c r="I1860"/>
      <c r="J1860"/>
      <c r="K1860"/>
      <c r="L1860"/>
      <c r="M1860"/>
      <c r="N1860"/>
      <c r="O1860"/>
      <c r="P1860"/>
      <c r="Q1860"/>
      <c r="R1860"/>
      <c r="S1860"/>
      <c r="T1860"/>
      <c r="U1860"/>
      <c r="V1860"/>
      <c r="W1860"/>
      <c r="X1860"/>
      <c r="Y1860"/>
      <c r="Z1860"/>
      <c r="AA1860"/>
      <c r="AB1860"/>
      <c r="AC1860"/>
      <c r="AD1860"/>
      <c r="AE1860"/>
      <c r="AF1860"/>
      <c r="AG1860"/>
      <c r="AH1860"/>
      <c r="AI1860"/>
      <c r="AJ1860"/>
      <c r="AK1860"/>
      <c r="AL1860"/>
      <c r="AM1860"/>
      <c r="AN1860"/>
      <c r="AO1860"/>
      <c r="AP1860"/>
      <c r="AQ1860"/>
      <c r="AR1860"/>
      <c r="AS1860"/>
      <c r="AT1860" s="12">
        <f>VLOOKUP($BR1860,Tables!$D$14:$I$27,2,FALSE)*W1860</f>
        <v>0</v>
      </c>
      <c r="AU1860" s="12">
        <f>VLOOKUP($BR1860,Tables!$D$14:$I$24,3,FALSE)</f>
        <v>0</v>
      </c>
      <c r="AV1860" s="12">
        <f>VLOOKUP($BR1860,Tables!$D$14:$I$24,4,FALSE)*W1860</f>
        <v>0</v>
      </c>
      <c r="AW1860" s="12">
        <f>VLOOKUP($BR1860,Tables!$D$14:$I$24,5,FALSE)*W1860</f>
        <v>0</v>
      </c>
      <c r="AX1860">
        <f>IF(ISERROR(VLOOKUP(V1860,Tables!$A$2:$B$27,2,FALSE))=TRUE,0,VLOOKUP(V1860,Tables!$A$2:$B$27,2,FALSE))*VLOOKUP(BR1860,Tables!$D$14:$J$24,7,FALSE)</f>
        <v>0</v>
      </c>
      <c r="AY1860">
        <f>IF(ISERROR(VLOOKUP(BS1860,Tables!$A$2:$B$31,2,FALSE))=TRUE,0,VLOOKUP(BS1860,Tables!$A$2:$B$31,2,FALSE))</f>
        <v>0</v>
      </c>
      <c r="AZ1860" s="12">
        <f>VLOOKUP($BR1860,Tables!$D$14:$K$24,8,FALSE)</f>
        <v>0</v>
      </c>
      <c r="BA1860" s="12">
        <f>IF(OR(BR1860="T150",BR1860="HYBT150"),W1860*Tables!$L$23,0)</f>
        <v>0</v>
      </c>
      <c r="BB1860" s="12">
        <f>IF(OR(BR1860="T200",BR1860="HYBT200"),W1860*Tables!$E$24,0)</f>
        <v>0</v>
      </c>
      <c r="BC1860" s="14">
        <f t="shared" si="394"/>
        <v>0</v>
      </c>
      <c r="BD1860" s="55" t="str">
        <f t="shared" si="404"/>
        <v/>
      </c>
      <c r="BE1860" s="55" t="str">
        <f t="shared" si="404"/>
        <v/>
      </c>
      <c r="BF1860" s="55" t="str">
        <f t="shared" si="404"/>
        <v/>
      </c>
      <c r="BG1860" s="55" t="str">
        <f t="shared" si="404"/>
        <v/>
      </c>
      <c r="BH1860" s="55" t="str">
        <f t="shared" si="404"/>
        <v/>
      </c>
      <c r="BI1860" s="55" t="str">
        <f t="shared" si="404"/>
        <v/>
      </c>
      <c r="BJ1860" s="55" t="str">
        <f t="shared" si="404"/>
        <v/>
      </c>
      <c r="BK1860" s="55" t="str">
        <f t="shared" si="404"/>
        <v/>
      </c>
      <c r="BL1860" s="55" t="str">
        <f t="shared" si="404"/>
        <v/>
      </c>
      <c r="BM1860" s="55" t="str">
        <f t="shared" si="404"/>
        <v/>
      </c>
      <c r="BN1860" s="55" t="str">
        <f t="shared" si="404"/>
        <v/>
      </c>
      <c r="BO1860" s="55" t="str">
        <f t="shared" si="404"/>
        <v/>
      </c>
      <c r="BP1860" s="55" t="str">
        <f t="shared" si="404"/>
        <v/>
      </c>
      <c r="BQ1860" s="55" t="str">
        <f t="shared" si="404"/>
        <v/>
      </c>
      <c r="BR1860" s="1" t="str">
        <f t="shared" si="395"/>
        <v>Base</v>
      </c>
      <c r="BS1860" s="1" t="str">
        <f t="shared" si="396"/>
        <v/>
      </c>
      <c r="BT1860" s="3">
        <f t="shared" si="397"/>
        <v>1</v>
      </c>
      <c r="BU1860" s="11">
        <f t="shared" si="398"/>
        <v>-0.94</v>
      </c>
      <c r="BV1860" s="11">
        <f t="shared" si="399"/>
        <v>-0.88</v>
      </c>
      <c r="BW1860" s="11">
        <f t="shared" si="400"/>
        <v>0</v>
      </c>
      <c r="BX1860" s="9">
        <f t="shared" si="401"/>
        <v>-0.94</v>
      </c>
      <c r="BY1860" s="9">
        <f t="shared" si="402"/>
        <v>-0.88</v>
      </c>
      <c r="BZ1860" s="9">
        <f t="shared" si="403"/>
        <v>2</v>
      </c>
    </row>
    <row r="1861" spans="1:78" ht="15.5" x14ac:dyDescent="0.35">
      <c r="A1861"/>
      <c r="B1861"/>
      <c r="C1861"/>
      <c r="D1861"/>
      <c r="E1861"/>
      <c r="F1861"/>
      <c r="G1861"/>
      <c r="H1861"/>
      <c r="I1861"/>
      <c r="J1861"/>
      <c r="K1861"/>
      <c r="L1861"/>
      <c r="M1861"/>
      <c r="N1861"/>
      <c r="O1861"/>
      <c r="P1861"/>
      <c r="Q1861"/>
      <c r="R1861"/>
      <c r="S1861"/>
      <c r="T1861"/>
      <c r="U1861"/>
      <c r="V1861"/>
      <c r="W1861"/>
      <c r="X1861"/>
      <c r="Y1861"/>
      <c r="Z1861"/>
      <c r="AA1861"/>
      <c r="AB1861"/>
      <c r="AC1861"/>
      <c r="AD1861"/>
      <c r="AE1861"/>
      <c r="AF1861"/>
      <c r="AG1861"/>
      <c r="AH1861"/>
      <c r="AI1861"/>
      <c r="AJ1861"/>
      <c r="AK1861"/>
      <c r="AL1861"/>
      <c r="AM1861"/>
      <c r="AN1861"/>
      <c r="AO1861"/>
      <c r="AP1861"/>
      <c r="AQ1861"/>
      <c r="AR1861"/>
      <c r="AS1861"/>
      <c r="AT1861" s="12">
        <f>VLOOKUP($BR1861,Tables!$D$14:$I$27,2,FALSE)*W1861</f>
        <v>0</v>
      </c>
      <c r="AU1861" s="12">
        <f>VLOOKUP($BR1861,Tables!$D$14:$I$24,3,FALSE)</f>
        <v>0</v>
      </c>
      <c r="AV1861" s="12">
        <f>VLOOKUP($BR1861,Tables!$D$14:$I$24,4,FALSE)*W1861</f>
        <v>0</v>
      </c>
      <c r="AW1861" s="12">
        <f>VLOOKUP($BR1861,Tables!$D$14:$I$24,5,FALSE)*W1861</f>
        <v>0</v>
      </c>
      <c r="AX1861">
        <f>IF(ISERROR(VLOOKUP(V1861,Tables!$A$2:$B$27,2,FALSE))=TRUE,0,VLOOKUP(V1861,Tables!$A$2:$B$27,2,FALSE))*VLOOKUP(BR1861,Tables!$D$14:$J$24,7,FALSE)</f>
        <v>0</v>
      </c>
      <c r="AY1861">
        <f>IF(ISERROR(VLOOKUP(BS1861,Tables!$A$2:$B$31,2,FALSE))=TRUE,0,VLOOKUP(BS1861,Tables!$A$2:$B$31,2,FALSE))</f>
        <v>0</v>
      </c>
      <c r="AZ1861" s="12">
        <f>VLOOKUP($BR1861,Tables!$D$14:$K$24,8,FALSE)</f>
        <v>0</v>
      </c>
      <c r="BA1861" s="12">
        <f>IF(OR(BR1861="T150",BR1861="HYBT150"),W1861*Tables!$L$23,0)</f>
        <v>0</v>
      </c>
      <c r="BB1861" s="12">
        <f>IF(OR(BR1861="T200",BR1861="HYBT200"),W1861*Tables!$E$24,0)</f>
        <v>0</v>
      </c>
      <c r="BC1861" s="14">
        <f t="shared" si="394"/>
        <v>0</v>
      </c>
      <c r="BD1861" s="55" t="str">
        <f t="shared" si="404"/>
        <v/>
      </c>
      <c r="BE1861" s="55" t="str">
        <f t="shared" si="404"/>
        <v/>
      </c>
      <c r="BF1861" s="55" t="str">
        <f t="shared" si="404"/>
        <v/>
      </c>
      <c r="BG1861" s="55" t="str">
        <f t="shared" si="404"/>
        <v/>
      </c>
      <c r="BH1861" s="55" t="str">
        <f t="shared" si="404"/>
        <v/>
      </c>
      <c r="BI1861" s="55" t="str">
        <f t="shared" si="404"/>
        <v/>
      </c>
      <c r="BJ1861" s="55" t="str">
        <f t="shared" si="404"/>
        <v/>
      </c>
      <c r="BK1861" s="55" t="str">
        <f t="shared" si="404"/>
        <v/>
      </c>
      <c r="BL1861" s="55" t="str">
        <f t="shared" si="404"/>
        <v/>
      </c>
      <c r="BM1861" s="55" t="str">
        <f t="shared" si="404"/>
        <v/>
      </c>
      <c r="BN1861" s="55" t="str">
        <f t="shared" si="404"/>
        <v/>
      </c>
      <c r="BO1861" s="55" t="str">
        <f t="shared" si="404"/>
        <v/>
      </c>
      <c r="BP1861" s="55" t="str">
        <f t="shared" si="404"/>
        <v/>
      </c>
      <c r="BQ1861" s="55" t="str">
        <f t="shared" si="404"/>
        <v/>
      </c>
      <c r="BR1861" s="1" t="str">
        <f t="shared" si="395"/>
        <v>Base</v>
      </c>
      <c r="BS1861" s="1" t="str">
        <f t="shared" si="396"/>
        <v/>
      </c>
      <c r="BT1861" s="3">
        <f t="shared" si="397"/>
        <v>1</v>
      </c>
      <c r="BU1861" s="11">
        <f t="shared" si="398"/>
        <v>-0.94</v>
      </c>
      <c r="BV1861" s="11">
        <f t="shared" si="399"/>
        <v>-0.88</v>
      </c>
      <c r="BW1861" s="11">
        <f t="shared" si="400"/>
        <v>0</v>
      </c>
      <c r="BX1861" s="9">
        <f t="shared" si="401"/>
        <v>-0.94</v>
      </c>
      <c r="BY1861" s="9">
        <f t="shared" si="402"/>
        <v>-0.88</v>
      </c>
      <c r="BZ1861" s="9">
        <f t="shared" si="403"/>
        <v>2</v>
      </c>
    </row>
    <row r="1862" spans="1:78" ht="15.5" x14ac:dyDescent="0.35">
      <c r="A1862"/>
      <c r="B1862"/>
      <c r="C1862"/>
      <c r="D1862"/>
      <c r="E1862"/>
      <c r="F1862"/>
      <c r="G1862"/>
      <c r="H1862"/>
      <c r="I1862"/>
      <c r="J1862"/>
      <c r="K1862"/>
      <c r="L1862"/>
      <c r="M1862"/>
      <c r="N1862"/>
      <c r="O1862"/>
      <c r="P1862"/>
      <c r="Q1862"/>
      <c r="R1862"/>
      <c r="S1862"/>
      <c r="T1862"/>
      <c r="U1862"/>
      <c r="V1862"/>
      <c r="W1862"/>
      <c r="X1862"/>
      <c r="Y1862"/>
      <c r="Z1862"/>
      <c r="AA1862"/>
      <c r="AB1862"/>
      <c r="AC1862"/>
      <c r="AD1862"/>
      <c r="AE1862"/>
      <c r="AF1862"/>
      <c r="AG1862"/>
      <c r="AH1862"/>
      <c r="AI1862"/>
      <c r="AJ1862"/>
      <c r="AK1862"/>
      <c r="AL1862"/>
      <c r="AM1862"/>
      <c r="AN1862"/>
      <c r="AO1862"/>
      <c r="AP1862"/>
      <c r="AQ1862"/>
      <c r="AR1862"/>
      <c r="AS1862"/>
      <c r="AT1862" s="12">
        <f>VLOOKUP($BR1862,Tables!$D$14:$I$27,2,FALSE)*W1862</f>
        <v>0</v>
      </c>
      <c r="AU1862" s="12">
        <f>VLOOKUP($BR1862,Tables!$D$14:$I$24,3,FALSE)</f>
        <v>0</v>
      </c>
      <c r="AV1862" s="12">
        <f>VLOOKUP($BR1862,Tables!$D$14:$I$24,4,FALSE)*W1862</f>
        <v>0</v>
      </c>
      <c r="AW1862" s="12">
        <f>VLOOKUP($BR1862,Tables!$D$14:$I$24,5,FALSE)*W1862</f>
        <v>0</v>
      </c>
      <c r="AX1862">
        <f>IF(ISERROR(VLOOKUP(V1862,Tables!$A$2:$B$27,2,FALSE))=TRUE,0,VLOOKUP(V1862,Tables!$A$2:$B$27,2,FALSE))*VLOOKUP(BR1862,Tables!$D$14:$J$24,7,FALSE)</f>
        <v>0</v>
      </c>
      <c r="AY1862">
        <f>IF(ISERROR(VLOOKUP(BS1862,Tables!$A$2:$B$31,2,FALSE))=TRUE,0,VLOOKUP(BS1862,Tables!$A$2:$B$31,2,FALSE))</f>
        <v>0</v>
      </c>
      <c r="AZ1862" s="12">
        <f>VLOOKUP($BR1862,Tables!$D$14:$K$24,8,FALSE)</f>
        <v>0</v>
      </c>
      <c r="BA1862" s="12">
        <f>IF(OR(BR1862="T150",BR1862="HYBT150"),W1862*Tables!$L$23,0)</f>
        <v>0</v>
      </c>
      <c r="BB1862" s="12">
        <f>IF(OR(BR1862="T200",BR1862="HYBT200"),W1862*Tables!$E$24,0)</f>
        <v>0</v>
      </c>
      <c r="BC1862" s="14">
        <f t="shared" si="394"/>
        <v>0</v>
      </c>
      <c r="BD1862" s="55" t="str">
        <f t="shared" si="404"/>
        <v/>
      </c>
      <c r="BE1862" s="55" t="str">
        <f t="shared" si="404"/>
        <v/>
      </c>
      <c r="BF1862" s="55" t="str">
        <f t="shared" si="404"/>
        <v/>
      </c>
      <c r="BG1862" s="55" t="str">
        <f t="shared" si="404"/>
        <v/>
      </c>
      <c r="BH1862" s="55" t="str">
        <f t="shared" si="404"/>
        <v/>
      </c>
      <c r="BI1862" s="55" t="str">
        <f t="shared" si="404"/>
        <v/>
      </c>
      <c r="BJ1862" s="55" t="str">
        <f t="shared" si="404"/>
        <v/>
      </c>
      <c r="BK1862" s="55" t="str">
        <f t="shared" si="404"/>
        <v/>
      </c>
      <c r="BL1862" s="55" t="str">
        <f t="shared" si="404"/>
        <v/>
      </c>
      <c r="BM1862" s="55" t="str">
        <f t="shared" si="404"/>
        <v/>
      </c>
      <c r="BN1862" s="55" t="str">
        <f t="shared" si="404"/>
        <v/>
      </c>
      <c r="BO1862" s="55" t="str">
        <f t="shared" si="404"/>
        <v/>
      </c>
      <c r="BP1862" s="55" t="str">
        <f t="shared" si="404"/>
        <v/>
      </c>
      <c r="BQ1862" s="55" t="str">
        <f t="shared" si="404"/>
        <v/>
      </c>
      <c r="BR1862" s="1" t="str">
        <f t="shared" si="395"/>
        <v>Base</v>
      </c>
      <c r="BS1862" s="1" t="str">
        <f t="shared" si="396"/>
        <v/>
      </c>
      <c r="BT1862" s="3">
        <f t="shared" si="397"/>
        <v>1</v>
      </c>
      <c r="BU1862" s="11">
        <f t="shared" si="398"/>
        <v>-0.94</v>
      </c>
      <c r="BV1862" s="11">
        <f t="shared" si="399"/>
        <v>-0.88</v>
      </c>
      <c r="BW1862" s="11">
        <f t="shared" si="400"/>
        <v>0</v>
      </c>
      <c r="BX1862" s="9">
        <f t="shared" si="401"/>
        <v>-0.94</v>
      </c>
      <c r="BY1862" s="9">
        <f t="shared" si="402"/>
        <v>-0.88</v>
      </c>
      <c r="BZ1862" s="9">
        <f t="shared" si="403"/>
        <v>2</v>
      </c>
    </row>
    <row r="1863" spans="1:78" ht="15.5" x14ac:dyDescent="0.35">
      <c r="A1863"/>
      <c r="B1863"/>
      <c r="C1863"/>
      <c r="D1863"/>
      <c r="E1863"/>
      <c r="F1863"/>
      <c r="G1863"/>
      <c r="H1863"/>
      <c r="I1863"/>
      <c r="J1863"/>
      <c r="K1863"/>
      <c r="L1863"/>
      <c r="M1863"/>
      <c r="N1863"/>
      <c r="O1863"/>
      <c r="P1863"/>
      <c r="Q1863"/>
      <c r="R1863"/>
      <c r="S1863"/>
      <c r="T1863"/>
      <c r="U1863"/>
      <c r="V1863"/>
      <c r="W1863"/>
      <c r="X1863"/>
      <c r="Y1863"/>
      <c r="Z1863"/>
      <c r="AA1863"/>
      <c r="AB1863"/>
      <c r="AC1863"/>
      <c r="AD1863"/>
      <c r="AE1863"/>
      <c r="AF1863"/>
      <c r="AG1863"/>
      <c r="AH1863"/>
      <c r="AI1863"/>
      <c r="AJ1863"/>
      <c r="AK1863"/>
      <c r="AL1863"/>
      <c r="AM1863"/>
      <c r="AN1863"/>
      <c r="AO1863"/>
      <c r="AP1863"/>
      <c r="AQ1863"/>
      <c r="AR1863"/>
      <c r="AS1863"/>
      <c r="AT1863" s="12">
        <f>VLOOKUP($BR1863,Tables!$D$14:$I$27,2,FALSE)*W1863</f>
        <v>0</v>
      </c>
      <c r="AU1863" s="12">
        <f>VLOOKUP($BR1863,Tables!$D$14:$I$24,3,FALSE)</f>
        <v>0</v>
      </c>
      <c r="AV1863" s="12">
        <f>VLOOKUP($BR1863,Tables!$D$14:$I$24,4,FALSE)*W1863</f>
        <v>0</v>
      </c>
      <c r="AW1863" s="12">
        <f>VLOOKUP($BR1863,Tables!$D$14:$I$24,5,FALSE)*W1863</f>
        <v>0</v>
      </c>
      <c r="AX1863">
        <f>IF(ISERROR(VLOOKUP(V1863,Tables!$A$2:$B$27,2,FALSE))=TRUE,0,VLOOKUP(V1863,Tables!$A$2:$B$27,2,FALSE))*VLOOKUP(BR1863,Tables!$D$14:$J$24,7,FALSE)</f>
        <v>0</v>
      </c>
      <c r="AY1863">
        <f>IF(ISERROR(VLOOKUP(BS1863,Tables!$A$2:$B$31,2,FALSE))=TRUE,0,VLOOKUP(BS1863,Tables!$A$2:$B$31,2,FALSE))</f>
        <v>0</v>
      </c>
      <c r="AZ1863" s="12">
        <f>VLOOKUP($BR1863,Tables!$D$14:$K$24,8,FALSE)</f>
        <v>0</v>
      </c>
      <c r="BA1863" s="12">
        <f>IF(OR(BR1863="T150",BR1863="HYBT150"),W1863*Tables!$L$23,0)</f>
        <v>0</v>
      </c>
      <c r="BB1863" s="12">
        <f>IF(OR(BR1863="T200",BR1863="HYBT200"),W1863*Tables!$E$24,0)</f>
        <v>0</v>
      </c>
      <c r="BC1863" s="14">
        <f t="shared" si="394"/>
        <v>0</v>
      </c>
      <c r="BD1863" s="55" t="str">
        <f t="shared" si="404"/>
        <v/>
      </c>
      <c r="BE1863" s="55" t="str">
        <f t="shared" si="404"/>
        <v/>
      </c>
      <c r="BF1863" s="55" t="str">
        <f t="shared" si="404"/>
        <v/>
      </c>
      <c r="BG1863" s="55" t="str">
        <f t="shared" si="404"/>
        <v/>
      </c>
      <c r="BH1863" s="55" t="str">
        <f t="shared" si="404"/>
        <v/>
      </c>
      <c r="BI1863" s="55" t="str">
        <f t="shared" si="404"/>
        <v/>
      </c>
      <c r="BJ1863" s="55" t="str">
        <f t="shared" si="404"/>
        <v/>
      </c>
      <c r="BK1863" s="55" t="str">
        <f t="shared" si="404"/>
        <v/>
      </c>
      <c r="BL1863" s="55" t="str">
        <f t="shared" si="404"/>
        <v/>
      </c>
      <c r="BM1863" s="55" t="str">
        <f t="shared" si="404"/>
        <v/>
      </c>
      <c r="BN1863" s="55" t="str">
        <f t="shared" si="404"/>
        <v/>
      </c>
      <c r="BO1863" s="55" t="str">
        <f t="shared" si="404"/>
        <v/>
      </c>
      <c r="BP1863" s="55" t="str">
        <f t="shared" si="404"/>
        <v/>
      </c>
      <c r="BQ1863" s="55" t="str">
        <f t="shared" si="404"/>
        <v/>
      </c>
      <c r="BR1863" s="1" t="str">
        <f t="shared" si="395"/>
        <v>Base</v>
      </c>
      <c r="BS1863" s="1" t="str">
        <f t="shared" si="396"/>
        <v/>
      </c>
      <c r="BT1863" s="3">
        <f t="shared" si="397"/>
        <v>1</v>
      </c>
      <c r="BU1863" s="11">
        <f t="shared" si="398"/>
        <v>-0.94</v>
      </c>
      <c r="BV1863" s="11">
        <f t="shared" si="399"/>
        <v>-0.88</v>
      </c>
      <c r="BW1863" s="11">
        <f t="shared" si="400"/>
        <v>0</v>
      </c>
      <c r="BX1863" s="9">
        <f t="shared" si="401"/>
        <v>-0.94</v>
      </c>
      <c r="BY1863" s="9">
        <f t="shared" si="402"/>
        <v>-0.88</v>
      </c>
      <c r="BZ1863" s="9">
        <f t="shared" si="403"/>
        <v>2</v>
      </c>
    </row>
    <row r="1864" spans="1:78" ht="15.5" x14ac:dyDescent="0.35">
      <c r="A1864"/>
      <c r="B1864"/>
      <c r="C1864"/>
      <c r="D1864"/>
      <c r="E1864"/>
      <c r="F1864"/>
      <c r="G1864"/>
      <c r="H1864"/>
      <c r="I1864"/>
      <c r="J1864"/>
      <c r="K1864"/>
      <c r="L1864"/>
      <c r="M1864"/>
      <c r="N1864"/>
      <c r="O1864"/>
      <c r="P1864"/>
      <c r="Q1864"/>
      <c r="R1864"/>
      <c r="S1864"/>
      <c r="T1864"/>
      <c r="U1864"/>
      <c r="V1864"/>
      <c r="W1864"/>
      <c r="X1864"/>
      <c r="Y1864"/>
      <c r="Z1864"/>
      <c r="AA1864"/>
      <c r="AB1864"/>
      <c r="AC1864"/>
      <c r="AD1864"/>
      <c r="AE1864"/>
      <c r="AF1864"/>
      <c r="AG1864"/>
      <c r="AH1864"/>
      <c r="AI1864"/>
      <c r="AJ1864"/>
      <c r="AK1864"/>
      <c r="AL1864"/>
      <c r="AM1864"/>
      <c r="AN1864"/>
      <c r="AO1864"/>
      <c r="AP1864"/>
      <c r="AQ1864"/>
      <c r="AR1864"/>
      <c r="AS1864"/>
      <c r="AT1864" s="12">
        <f>VLOOKUP($BR1864,Tables!$D$14:$I$27,2,FALSE)*W1864</f>
        <v>0</v>
      </c>
      <c r="AU1864" s="12">
        <f>VLOOKUP($BR1864,Tables!$D$14:$I$24,3,FALSE)</f>
        <v>0</v>
      </c>
      <c r="AV1864" s="12">
        <f>VLOOKUP($BR1864,Tables!$D$14:$I$24,4,FALSE)*W1864</f>
        <v>0</v>
      </c>
      <c r="AW1864" s="12">
        <f>VLOOKUP($BR1864,Tables!$D$14:$I$24,5,FALSE)*W1864</f>
        <v>0</v>
      </c>
      <c r="AX1864">
        <f>IF(ISERROR(VLOOKUP(V1864,Tables!$A$2:$B$27,2,FALSE))=TRUE,0,VLOOKUP(V1864,Tables!$A$2:$B$27,2,FALSE))*VLOOKUP(BR1864,Tables!$D$14:$J$24,7,FALSE)</f>
        <v>0</v>
      </c>
      <c r="AY1864">
        <f>IF(ISERROR(VLOOKUP(BS1864,Tables!$A$2:$B$31,2,FALSE))=TRUE,0,VLOOKUP(BS1864,Tables!$A$2:$B$31,2,FALSE))</f>
        <v>0</v>
      </c>
      <c r="AZ1864" s="12">
        <f>VLOOKUP($BR1864,Tables!$D$14:$K$24,8,FALSE)</f>
        <v>0</v>
      </c>
      <c r="BA1864" s="12">
        <f>IF(OR(BR1864="T150",BR1864="HYBT150"),W1864*Tables!$L$23,0)</f>
        <v>0</v>
      </c>
      <c r="BB1864" s="12">
        <f>IF(OR(BR1864="T200",BR1864="HYBT200"),W1864*Tables!$E$24,0)</f>
        <v>0</v>
      </c>
      <c r="BC1864" s="14">
        <f t="shared" si="394"/>
        <v>0</v>
      </c>
      <c r="BD1864" s="55" t="str">
        <f t="shared" si="404"/>
        <v/>
      </c>
      <c r="BE1864" s="55" t="str">
        <f t="shared" si="404"/>
        <v/>
      </c>
      <c r="BF1864" s="55" t="str">
        <f t="shared" si="404"/>
        <v/>
      </c>
      <c r="BG1864" s="55" t="str">
        <f t="shared" si="404"/>
        <v/>
      </c>
      <c r="BH1864" s="55" t="str">
        <f t="shared" si="404"/>
        <v/>
      </c>
      <c r="BI1864" s="55" t="str">
        <f t="shared" si="404"/>
        <v/>
      </c>
      <c r="BJ1864" s="55" t="str">
        <f t="shared" si="404"/>
        <v/>
      </c>
      <c r="BK1864" s="55" t="str">
        <f t="shared" si="404"/>
        <v/>
      </c>
      <c r="BL1864" s="55" t="str">
        <f t="shared" si="404"/>
        <v/>
      </c>
      <c r="BM1864" s="55" t="str">
        <f t="shared" si="404"/>
        <v/>
      </c>
      <c r="BN1864" s="55" t="str">
        <f t="shared" si="404"/>
        <v/>
      </c>
      <c r="BO1864" s="55" t="str">
        <f t="shared" si="404"/>
        <v/>
      </c>
      <c r="BP1864" s="55" t="str">
        <f t="shared" si="404"/>
        <v/>
      </c>
      <c r="BQ1864" s="55" t="str">
        <f t="shared" si="404"/>
        <v/>
      </c>
      <c r="BR1864" s="1" t="str">
        <f t="shared" si="395"/>
        <v>Base</v>
      </c>
      <c r="BS1864" s="1" t="str">
        <f t="shared" si="396"/>
        <v/>
      </c>
      <c r="BT1864" s="3">
        <f t="shared" si="397"/>
        <v>1</v>
      </c>
      <c r="BU1864" s="11">
        <f t="shared" si="398"/>
        <v>-0.94</v>
      </c>
      <c r="BV1864" s="11">
        <f t="shared" si="399"/>
        <v>-0.88</v>
      </c>
      <c r="BW1864" s="11">
        <f t="shared" si="400"/>
        <v>0</v>
      </c>
      <c r="BX1864" s="9">
        <f t="shared" si="401"/>
        <v>-0.94</v>
      </c>
      <c r="BY1864" s="9">
        <f t="shared" si="402"/>
        <v>-0.88</v>
      </c>
      <c r="BZ1864" s="9">
        <f t="shared" si="403"/>
        <v>2</v>
      </c>
    </row>
    <row r="1865" spans="1:78" ht="15.5" x14ac:dyDescent="0.35">
      <c r="A1865"/>
      <c r="B1865"/>
      <c r="C1865"/>
      <c r="D1865"/>
      <c r="E1865"/>
      <c r="F1865"/>
      <c r="G1865"/>
      <c r="H1865"/>
      <c r="I1865"/>
      <c r="J1865"/>
      <c r="K1865"/>
      <c r="L1865"/>
      <c r="M1865"/>
      <c r="N1865"/>
      <c r="O1865"/>
      <c r="P1865"/>
      <c r="Q1865"/>
      <c r="R1865"/>
      <c r="S1865"/>
      <c r="T1865"/>
      <c r="U1865"/>
      <c r="V1865"/>
      <c r="W1865"/>
      <c r="X1865"/>
      <c r="Y1865"/>
      <c r="Z1865"/>
      <c r="AA1865"/>
      <c r="AB1865"/>
      <c r="AC1865"/>
      <c r="AD1865"/>
      <c r="AE1865"/>
      <c r="AF1865"/>
      <c r="AG1865"/>
      <c r="AH1865"/>
      <c r="AI1865"/>
      <c r="AJ1865"/>
      <c r="AK1865"/>
      <c r="AL1865"/>
      <c r="AM1865"/>
      <c r="AN1865"/>
      <c r="AO1865"/>
      <c r="AP1865"/>
      <c r="AQ1865"/>
      <c r="AR1865"/>
      <c r="AS1865"/>
      <c r="AT1865" s="12">
        <f>VLOOKUP($BR1865,Tables!$D$14:$I$27,2,FALSE)*W1865</f>
        <v>0</v>
      </c>
      <c r="AU1865" s="12">
        <f>VLOOKUP($BR1865,Tables!$D$14:$I$24,3,FALSE)</f>
        <v>0</v>
      </c>
      <c r="AV1865" s="12">
        <f>VLOOKUP($BR1865,Tables!$D$14:$I$24,4,FALSE)*W1865</f>
        <v>0</v>
      </c>
      <c r="AW1865" s="12">
        <f>VLOOKUP($BR1865,Tables!$D$14:$I$24,5,FALSE)*W1865</f>
        <v>0</v>
      </c>
      <c r="AX1865">
        <f>IF(ISERROR(VLOOKUP(V1865,Tables!$A$2:$B$27,2,FALSE))=TRUE,0,VLOOKUP(V1865,Tables!$A$2:$B$27,2,FALSE))*VLOOKUP(BR1865,Tables!$D$14:$J$24,7,FALSE)</f>
        <v>0</v>
      </c>
      <c r="AY1865">
        <f>IF(ISERROR(VLOOKUP(BS1865,Tables!$A$2:$B$31,2,FALSE))=TRUE,0,VLOOKUP(BS1865,Tables!$A$2:$B$31,2,FALSE))</f>
        <v>0</v>
      </c>
      <c r="AZ1865" s="12">
        <f>VLOOKUP($BR1865,Tables!$D$14:$K$24,8,FALSE)</f>
        <v>0</v>
      </c>
      <c r="BA1865" s="12">
        <f>IF(OR(BR1865="T150",BR1865="HYBT150"),W1865*Tables!$L$23,0)</f>
        <v>0</v>
      </c>
      <c r="BB1865" s="12">
        <f>IF(OR(BR1865="T200",BR1865="HYBT200"),W1865*Tables!$E$24,0)</f>
        <v>0</v>
      </c>
      <c r="BC1865" s="14">
        <f t="shared" si="394"/>
        <v>0</v>
      </c>
      <c r="BD1865" s="55" t="str">
        <f t="shared" si="404"/>
        <v/>
      </c>
      <c r="BE1865" s="55" t="str">
        <f t="shared" si="404"/>
        <v/>
      </c>
      <c r="BF1865" s="55" t="str">
        <f t="shared" si="404"/>
        <v/>
      </c>
      <c r="BG1865" s="55" t="str">
        <f t="shared" si="404"/>
        <v/>
      </c>
      <c r="BH1865" s="55" t="str">
        <f t="shared" si="404"/>
        <v/>
      </c>
      <c r="BI1865" s="55" t="str">
        <f t="shared" si="404"/>
        <v/>
      </c>
      <c r="BJ1865" s="55" t="str">
        <f t="shared" si="404"/>
        <v/>
      </c>
      <c r="BK1865" s="55" t="str">
        <f t="shared" si="404"/>
        <v/>
      </c>
      <c r="BL1865" s="55" t="str">
        <f t="shared" si="404"/>
        <v/>
      </c>
      <c r="BM1865" s="55" t="str">
        <f t="shared" si="404"/>
        <v/>
      </c>
      <c r="BN1865" s="55" t="str">
        <f t="shared" si="404"/>
        <v/>
      </c>
      <c r="BO1865" s="55" t="str">
        <f t="shared" si="404"/>
        <v/>
      </c>
      <c r="BP1865" s="55" t="str">
        <f t="shared" si="404"/>
        <v/>
      </c>
      <c r="BQ1865" s="55" t="str">
        <f t="shared" si="404"/>
        <v/>
      </c>
      <c r="BR1865" s="1" t="str">
        <f t="shared" si="395"/>
        <v>Base</v>
      </c>
      <c r="BS1865" s="1" t="str">
        <f t="shared" si="396"/>
        <v/>
      </c>
      <c r="BT1865" s="3">
        <f t="shared" si="397"/>
        <v>1</v>
      </c>
      <c r="BU1865" s="11">
        <f t="shared" si="398"/>
        <v>-0.94</v>
      </c>
      <c r="BV1865" s="11">
        <f t="shared" si="399"/>
        <v>-0.88</v>
      </c>
      <c r="BW1865" s="11">
        <f t="shared" si="400"/>
        <v>0</v>
      </c>
      <c r="BX1865" s="9">
        <f t="shared" si="401"/>
        <v>-0.94</v>
      </c>
      <c r="BY1865" s="9">
        <f t="shared" si="402"/>
        <v>-0.88</v>
      </c>
      <c r="BZ1865" s="9">
        <f t="shared" si="403"/>
        <v>2</v>
      </c>
    </row>
    <row r="1866" spans="1:78" ht="15.5" x14ac:dyDescent="0.35">
      <c r="A1866"/>
      <c r="B1866"/>
      <c r="C1866"/>
      <c r="D1866"/>
      <c r="E1866"/>
      <c r="F1866"/>
      <c r="G1866"/>
      <c r="H1866"/>
      <c r="I1866"/>
      <c r="J1866"/>
      <c r="K1866"/>
      <c r="L1866"/>
      <c r="M1866"/>
      <c r="N1866"/>
      <c r="O1866"/>
      <c r="P1866"/>
      <c r="Q1866"/>
      <c r="R1866"/>
      <c r="S1866"/>
      <c r="T1866"/>
      <c r="U1866"/>
      <c r="V1866"/>
      <c r="W1866"/>
      <c r="X1866"/>
      <c r="Y1866"/>
      <c r="Z1866"/>
      <c r="AA1866"/>
      <c r="AB1866"/>
      <c r="AC1866"/>
      <c r="AD1866"/>
      <c r="AE1866"/>
      <c r="AF1866"/>
      <c r="AG1866"/>
      <c r="AH1866"/>
      <c r="AI1866"/>
      <c r="AJ1866"/>
      <c r="AK1866"/>
      <c r="AL1866"/>
      <c r="AM1866"/>
      <c r="AN1866"/>
      <c r="AO1866"/>
      <c r="AP1866"/>
      <c r="AQ1866"/>
      <c r="AR1866"/>
      <c r="AS1866"/>
      <c r="AT1866" s="12">
        <f>VLOOKUP($BR1866,Tables!$D$14:$I$27,2,FALSE)*W1866</f>
        <v>0</v>
      </c>
      <c r="AU1866" s="12">
        <f>VLOOKUP($BR1866,Tables!$D$14:$I$24,3,FALSE)</f>
        <v>0</v>
      </c>
      <c r="AV1866" s="12">
        <f>VLOOKUP($BR1866,Tables!$D$14:$I$24,4,FALSE)*W1866</f>
        <v>0</v>
      </c>
      <c r="AW1866" s="12">
        <f>VLOOKUP($BR1866,Tables!$D$14:$I$24,5,FALSE)*W1866</f>
        <v>0</v>
      </c>
      <c r="AX1866">
        <f>IF(ISERROR(VLOOKUP(V1866,Tables!$A$2:$B$27,2,FALSE))=TRUE,0,VLOOKUP(V1866,Tables!$A$2:$B$27,2,FALSE))*VLOOKUP(BR1866,Tables!$D$14:$J$24,7,FALSE)</f>
        <v>0</v>
      </c>
      <c r="AY1866">
        <f>IF(ISERROR(VLOOKUP(BS1866,Tables!$A$2:$B$31,2,FALSE))=TRUE,0,VLOOKUP(BS1866,Tables!$A$2:$B$31,2,FALSE))</f>
        <v>0</v>
      </c>
      <c r="AZ1866" s="12">
        <f>VLOOKUP($BR1866,Tables!$D$14:$K$24,8,FALSE)</f>
        <v>0</v>
      </c>
      <c r="BA1866" s="12">
        <f>IF(OR(BR1866="T150",BR1866="HYBT150"),W1866*Tables!$L$23,0)</f>
        <v>0</v>
      </c>
      <c r="BB1866" s="12">
        <f>IF(OR(BR1866="T200",BR1866="HYBT200"),W1866*Tables!$E$24,0)</f>
        <v>0</v>
      </c>
      <c r="BC1866" s="14">
        <f t="shared" si="394"/>
        <v>0</v>
      </c>
      <c r="BD1866" s="55" t="str">
        <f t="shared" si="404"/>
        <v/>
      </c>
      <c r="BE1866" s="55" t="str">
        <f t="shared" si="404"/>
        <v/>
      </c>
      <c r="BF1866" s="55" t="str">
        <f t="shared" si="404"/>
        <v/>
      </c>
      <c r="BG1866" s="55" t="str">
        <f t="shared" si="404"/>
        <v/>
      </c>
      <c r="BH1866" s="55" t="str">
        <f t="shared" si="404"/>
        <v/>
      </c>
      <c r="BI1866" s="55" t="str">
        <f t="shared" si="404"/>
        <v/>
      </c>
      <c r="BJ1866" s="55" t="str">
        <f t="shared" si="404"/>
        <v/>
      </c>
      <c r="BK1866" s="55" t="str">
        <f t="shared" si="404"/>
        <v/>
      </c>
      <c r="BL1866" s="55" t="str">
        <f t="shared" si="404"/>
        <v/>
      </c>
      <c r="BM1866" s="55" t="str">
        <f t="shared" si="404"/>
        <v/>
      </c>
      <c r="BN1866" s="55" t="str">
        <f t="shared" si="404"/>
        <v/>
      </c>
      <c r="BO1866" s="55" t="str">
        <f t="shared" si="404"/>
        <v/>
      </c>
      <c r="BP1866" s="55" t="str">
        <f t="shared" si="404"/>
        <v/>
      </c>
      <c r="BQ1866" s="55" t="str">
        <f t="shared" si="404"/>
        <v/>
      </c>
      <c r="BR1866" s="1" t="str">
        <f t="shared" si="395"/>
        <v>Base</v>
      </c>
      <c r="BS1866" s="1" t="str">
        <f t="shared" si="396"/>
        <v/>
      </c>
      <c r="BT1866" s="3">
        <f t="shared" si="397"/>
        <v>1</v>
      </c>
      <c r="BU1866" s="11">
        <f t="shared" si="398"/>
        <v>-0.94</v>
      </c>
      <c r="BV1866" s="11">
        <f t="shared" si="399"/>
        <v>-0.88</v>
      </c>
      <c r="BW1866" s="11">
        <f t="shared" si="400"/>
        <v>0</v>
      </c>
      <c r="BX1866" s="9">
        <f t="shared" si="401"/>
        <v>-0.94</v>
      </c>
      <c r="BY1866" s="9">
        <f t="shared" si="402"/>
        <v>-0.88</v>
      </c>
      <c r="BZ1866" s="9">
        <f t="shared" si="403"/>
        <v>2</v>
      </c>
    </row>
    <row r="1867" spans="1:78" ht="15.5" x14ac:dyDescent="0.35">
      <c r="A1867"/>
      <c r="B1867"/>
      <c r="C1867"/>
      <c r="D1867"/>
      <c r="E1867"/>
      <c r="F1867"/>
      <c r="G1867"/>
      <c r="H1867"/>
      <c r="I1867"/>
      <c r="J1867"/>
      <c r="K1867"/>
      <c r="L1867"/>
      <c r="M1867"/>
      <c r="N1867"/>
      <c r="O1867"/>
      <c r="P1867"/>
      <c r="Q1867"/>
      <c r="R1867"/>
      <c r="S1867"/>
      <c r="T1867"/>
      <c r="U1867"/>
      <c r="V1867"/>
      <c r="W1867"/>
      <c r="X1867"/>
      <c r="Y1867"/>
      <c r="Z1867"/>
      <c r="AA1867"/>
      <c r="AB1867"/>
      <c r="AC1867"/>
      <c r="AD1867"/>
      <c r="AE1867"/>
      <c r="AF1867"/>
      <c r="AG1867"/>
      <c r="AH1867"/>
      <c r="AI1867"/>
      <c r="AJ1867"/>
      <c r="AK1867"/>
      <c r="AL1867"/>
      <c r="AM1867"/>
      <c r="AN1867"/>
      <c r="AO1867"/>
      <c r="AP1867"/>
      <c r="AQ1867"/>
      <c r="AR1867"/>
      <c r="AS1867"/>
      <c r="AT1867" s="12">
        <f>VLOOKUP($BR1867,Tables!$D$14:$I$27,2,FALSE)*W1867</f>
        <v>0</v>
      </c>
      <c r="AU1867" s="12">
        <f>VLOOKUP($BR1867,Tables!$D$14:$I$24,3,FALSE)</f>
        <v>0</v>
      </c>
      <c r="AV1867" s="12">
        <f>VLOOKUP($BR1867,Tables!$D$14:$I$24,4,FALSE)*W1867</f>
        <v>0</v>
      </c>
      <c r="AW1867" s="12">
        <f>VLOOKUP($BR1867,Tables!$D$14:$I$24,5,FALSE)*W1867</f>
        <v>0</v>
      </c>
      <c r="AX1867">
        <f>IF(ISERROR(VLOOKUP(V1867,Tables!$A$2:$B$27,2,FALSE))=TRUE,0,VLOOKUP(V1867,Tables!$A$2:$B$27,2,FALSE))*VLOOKUP(BR1867,Tables!$D$14:$J$24,7,FALSE)</f>
        <v>0</v>
      </c>
      <c r="AY1867">
        <f>IF(ISERROR(VLOOKUP(BS1867,Tables!$A$2:$B$31,2,FALSE))=TRUE,0,VLOOKUP(BS1867,Tables!$A$2:$B$31,2,FALSE))</f>
        <v>0</v>
      </c>
      <c r="AZ1867" s="12">
        <f>VLOOKUP($BR1867,Tables!$D$14:$K$24,8,FALSE)</f>
        <v>0</v>
      </c>
      <c r="BA1867" s="12">
        <f>IF(OR(BR1867="T150",BR1867="HYBT150"),W1867*Tables!$L$23,0)</f>
        <v>0</v>
      </c>
      <c r="BB1867" s="12">
        <f>IF(OR(BR1867="T200",BR1867="HYBT200"),W1867*Tables!$E$24,0)</f>
        <v>0</v>
      </c>
      <c r="BC1867" s="14">
        <f t="shared" si="394"/>
        <v>0</v>
      </c>
      <c r="BD1867" s="55" t="str">
        <f t="shared" si="404"/>
        <v/>
      </c>
      <c r="BE1867" s="55" t="str">
        <f t="shared" si="404"/>
        <v/>
      </c>
      <c r="BF1867" s="55" t="str">
        <f t="shared" si="404"/>
        <v/>
      </c>
      <c r="BG1867" s="55" t="str">
        <f t="shared" si="404"/>
        <v/>
      </c>
      <c r="BH1867" s="55" t="str">
        <f t="shared" si="404"/>
        <v/>
      </c>
      <c r="BI1867" s="55" t="str">
        <f t="shared" si="404"/>
        <v/>
      </c>
      <c r="BJ1867" s="55" t="str">
        <f t="shared" si="404"/>
        <v/>
      </c>
      <c r="BK1867" s="55" t="str">
        <f t="shared" si="404"/>
        <v/>
      </c>
      <c r="BL1867" s="55" t="str">
        <f t="shared" si="404"/>
        <v/>
      </c>
      <c r="BM1867" s="55" t="str">
        <f t="shared" si="404"/>
        <v/>
      </c>
      <c r="BN1867" s="55" t="str">
        <f t="shared" si="404"/>
        <v/>
      </c>
      <c r="BO1867" s="55" t="str">
        <f t="shared" si="404"/>
        <v/>
      </c>
      <c r="BP1867" s="55" t="str">
        <f t="shared" si="404"/>
        <v/>
      </c>
      <c r="BQ1867" s="55" t="str">
        <f t="shared" si="404"/>
        <v/>
      </c>
      <c r="BR1867" s="1" t="str">
        <f t="shared" si="395"/>
        <v>Base</v>
      </c>
      <c r="BS1867" s="1" t="str">
        <f t="shared" si="396"/>
        <v/>
      </c>
      <c r="BT1867" s="3">
        <f t="shared" si="397"/>
        <v>1</v>
      </c>
      <c r="BU1867" s="11">
        <f t="shared" si="398"/>
        <v>-0.94</v>
      </c>
      <c r="BV1867" s="11">
        <f t="shared" si="399"/>
        <v>-0.88</v>
      </c>
      <c r="BW1867" s="11">
        <f t="shared" si="400"/>
        <v>0</v>
      </c>
      <c r="BX1867" s="9">
        <f t="shared" si="401"/>
        <v>-0.94</v>
      </c>
      <c r="BY1867" s="9">
        <f t="shared" si="402"/>
        <v>-0.88</v>
      </c>
      <c r="BZ1867" s="9">
        <f t="shared" si="403"/>
        <v>2</v>
      </c>
    </row>
    <row r="1868" spans="1:78" ht="15.5" x14ac:dyDescent="0.35">
      <c r="A1868"/>
      <c r="B1868"/>
      <c r="C1868"/>
      <c r="D1868"/>
      <c r="E1868"/>
      <c r="F1868"/>
      <c r="G1868"/>
      <c r="H1868"/>
      <c r="I1868"/>
      <c r="J1868"/>
      <c r="K1868"/>
      <c r="L1868"/>
      <c r="M1868"/>
      <c r="N1868"/>
      <c r="O1868"/>
      <c r="P1868"/>
      <c r="Q1868"/>
      <c r="R1868"/>
      <c r="S1868"/>
      <c r="T1868"/>
      <c r="U1868"/>
      <c r="V1868"/>
      <c r="W1868"/>
      <c r="X1868"/>
      <c r="Y1868"/>
      <c r="Z1868"/>
      <c r="AA1868"/>
      <c r="AB1868"/>
      <c r="AC1868"/>
      <c r="AD1868"/>
      <c r="AE1868"/>
      <c r="AF1868"/>
      <c r="AG1868"/>
      <c r="AH1868"/>
      <c r="AI1868"/>
      <c r="AJ1868"/>
      <c r="AK1868"/>
      <c r="AL1868"/>
      <c r="AM1868"/>
      <c r="AN1868"/>
      <c r="AO1868"/>
      <c r="AP1868"/>
      <c r="AQ1868"/>
      <c r="AR1868"/>
      <c r="AS1868"/>
      <c r="AT1868" s="12">
        <f>VLOOKUP($BR1868,Tables!$D$14:$I$27,2,FALSE)*W1868</f>
        <v>0</v>
      </c>
      <c r="AU1868" s="12">
        <f>VLOOKUP($BR1868,Tables!$D$14:$I$24,3,FALSE)</f>
        <v>0</v>
      </c>
      <c r="AV1868" s="12">
        <f>VLOOKUP($BR1868,Tables!$D$14:$I$24,4,FALSE)*W1868</f>
        <v>0</v>
      </c>
      <c r="AW1868" s="12">
        <f>VLOOKUP($BR1868,Tables!$D$14:$I$24,5,FALSE)*W1868</f>
        <v>0</v>
      </c>
      <c r="AX1868">
        <f>IF(ISERROR(VLOOKUP(V1868,Tables!$A$2:$B$27,2,FALSE))=TRUE,0,VLOOKUP(V1868,Tables!$A$2:$B$27,2,FALSE))*VLOOKUP(BR1868,Tables!$D$14:$J$24,7,FALSE)</f>
        <v>0</v>
      </c>
      <c r="AY1868">
        <f>IF(ISERROR(VLOOKUP(BS1868,Tables!$A$2:$B$31,2,FALSE))=TRUE,0,VLOOKUP(BS1868,Tables!$A$2:$B$31,2,FALSE))</f>
        <v>0</v>
      </c>
      <c r="AZ1868" s="12">
        <f>VLOOKUP($BR1868,Tables!$D$14:$K$24,8,FALSE)</f>
        <v>0</v>
      </c>
      <c r="BA1868" s="12">
        <f>IF(OR(BR1868="T150",BR1868="HYBT150"),W1868*Tables!$L$23,0)</f>
        <v>0</v>
      </c>
      <c r="BB1868" s="12">
        <f>IF(OR(BR1868="T200",BR1868="HYBT200"),W1868*Tables!$E$24,0)</f>
        <v>0</v>
      </c>
      <c r="BC1868" s="14">
        <f t="shared" si="394"/>
        <v>0</v>
      </c>
      <c r="BD1868" s="55" t="str">
        <f t="shared" si="404"/>
        <v/>
      </c>
      <c r="BE1868" s="55" t="str">
        <f t="shared" si="404"/>
        <v/>
      </c>
      <c r="BF1868" s="55" t="str">
        <f t="shared" si="404"/>
        <v/>
      </c>
      <c r="BG1868" s="55" t="str">
        <f t="shared" si="404"/>
        <v/>
      </c>
      <c r="BH1868" s="55" t="str">
        <f t="shared" si="404"/>
        <v/>
      </c>
      <c r="BI1868" s="55" t="str">
        <f t="shared" si="404"/>
        <v/>
      </c>
      <c r="BJ1868" s="55" t="str">
        <f t="shared" si="404"/>
        <v/>
      </c>
      <c r="BK1868" s="55" t="str">
        <f t="shared" si="404"/>
        <v/>
      </c>
      <c r="BL1868" s="55" t="str">
        <f t="shared" si="404"/>
        <v/>
      </c>
      <c r="BM1868" s="55" t="str">
        <f t="shared" si="404"/>
        <v/>
      </c>
      <c r="BN1868" s="55" t="str">
        <f t="shared" si="404"/>
        <v/>
      </c>
      <c r="BO1868" s="55" t="str">
        <f t="shared" si="404"/>
        <v/>
      </c>
      <c r="BP1868" s="55" t="str">
        <f t="shared" si="404"/>
        <v/>
      </c>
      <c r="BQ1868" s="55" t="str">
        <f t="shared" si="404"/>
        <v/>
      </c>
      <c r="BR1868" s="1" t="str">
        <f t="shared" si="395"/>
        <v>Base</v>
      </c>
      <c r="BS1868" s="1" t="str">
        <f t="shared" si="396"/>
        <v/>
      </c>
      <c r="BT1868" s="3">
        <f t="shared" si="397"/>
        <v>1</v>
      </c>
      <c r="BU1868" s="11">
        <f t="shared" si="398"/>
        <v>-0.94</v>
      </c>
      <c r="BV1868" s="11">
        <f t="shared" si="399"/>
        <v>-0.88</v>
      </c>
      <c r="BW1868" s="11">
        <f t="shared" si="400"/>
        <v>0</v>
      </c>
      <c r="BX1868" s="9">
        <f t="shared" si="401"/>
        <v>-0.94</v>
      </c>
      <c r="BY1868" s="9">
        <f t="shared" si="402"/>
        <v>-0.88</v>
      </c>
      <c r="BZ1868" s="9">
        <f t="shared" si="403"/>
        <v>2</v>
      </c>
    </row>
    <row r="1869" spans="1:78" ht="15.5" x14ac:dyDescent="0.35">
      <c r="A1869"/>
      <c r="B1869"/>
      <c r="C1869"/>
      <c r="D1869"/>
      <c r="E1869"/>
      <c r="F1869"/>
      <c r="G1869"/>
      <c r="H1869"/>
      <c r="I1869"/>
      <c r="J1869"/>
      <c r="K1869"/>
      <c r="L1869"/>
      <c r="M1869"/>
      <c r="N1869"/>
      <c r="O1869"/>
      <c r="P1869"/>
      <c r="Q1869"/>
      <c r="R1869"/>
      <c r="S1869"/>
      <c r="T1869"/>
      <c r="U1869"/>
      <c r="V1869"/>
      <c r="W1869"/>
      <c r="X1869"/>
      <c r="Y1869"/>
      <c r="Z1869"/>
      <c r="AA1869"/>
      <c r="AB1869"/>
      <c r="AC1869"/>
      <c r="AD1869"/>
      <c r="AE1869"/>
      <c r="AF1869"/>
      <c r="AG1869"/>
      <c r="AH1869"/>
      <c r="AI1869"/>
      <c r="AJ1869"/>
      <c r="AK1869"/>
      <c r="AL1869"/>
      <c r="AM1869"/>
      <c r="AN1869"/>
      <c r="AO1869"/>
      <c r="AP1869"/>
      <c r="AQ1869"/>
      <c r="AR1869"/>
      <c r="AS1869"/>
      <c r="AT1869" s="12">
        <f>VLOOKUP($BR1869,Tables!$D$14:$I$27,2,FALSE)*W1869</f>
        <v>0</v>
      </c>
      <c r="AU1869" s="12">
        <f>VLOOKUP($BR1869,Tables!$D$14:$I$24,3,FALSE)</f>
        <v>0</v>
      </c>
      <c r="AV1869" s="12">
        <f>VLOOKUP($BR1869,Tables!$D$14:$I$24,4,FALSE)*W1869</f>
        <v>0</v>
      </c>
      <c r="AW1869" s="12">
        <f>VLOOKUP($BR1869,Tables!$D$14:$I$24,5,FALSE)*W1869</f>
        <v>0</v>
      </c>
      <c r="AX1869">
        <f>IF(ISERROR(VLOOKUP(V1869,Tables!$A$2:$B$27,2,FALSE))=TRUE,0,VLOOKUP(V1869,Tables!$A$2:$B$27,2,FALSE))*VLOOKUP(BR1869,Tables!$D$14:$J$24,7,FALSE)</f>
        <v>0</v>
      </c>
      <c r="AY1869">
        <f>IF(ISERROR(VLOOKUP(BS1869,Tables!$A$2:$B$31,2,FALSE))=TRUE,0,VLOOKUP(BS1869,Tables!$A$2:$B$31,2,FALSE))</f>
        <v>0</v>
      </c>
      <c r="AZ1869" s="12">
        <f>VLOOKUP($BR1869,Tables!$D$14:$K$24,8,FALSE)</f>
        <v>0</v>
      </c>
      <c r="BA1869" s="12">
        <f>IF(OR(BR1869="T150",BR1869="HYBT150"),W1869*Tables!$L$23,0)</f>
        <v>0</v>
      </c>
      <c r="BB1869" s="12">
        <f>IF(OR(BR1869="T200",BR1869="HYBT200"),W1869*Tables!$E$24,0)</f>
        <v>0</v>
      </c>
      <c r="BC1869" s="14">
        <f t="shared" si="394"/>
        <v>0</v>
      </c>
      <c r="BD1869" s="55" t="str">
        <f t="shared" si="404"/>
        <v/>
      </c>
      <c r="BE1869" s="55" t="str">
        <f t="shared" si="404"/>
        <v/>
      </c>
      <c r="BF1869" s="55" t="str">
        <f t="shared" si="404"/>
        <v/>
      </c>
      <c r="BG1869" s="55" t="str">
        <f t="shared" si="404"/>
        <v/>
      </c>
      <c r="BH1869" s="55" t="str">
        <f t="shared" si="404"/>
        <v/>
      </c>
      <c r="BI1869" s="55" t="str">
        <f t="shared" si="404"/>
        <v/>
      </c>
      <c r="BJ1869" s="55" t="str">
        <f t="shared" si="404"/>
        <v/>
      </c>
      <c r="BK1869" s="55" t="str">
        <f t="shared" si="404"/>
        <v/>
      </c>
      <c r="BL1869" s="55" t="str">
        <f t="shared" si="404"/>
        <v/>
      </c>
      <c r="BM1869" s="55" t="str">
        <f t="shared" si="404"/>
        <v/>
      </c>
      <c r="BN1869" s="55" t="str">
        <f t="shared" si="404"/>
        <v/>
      </c>
      <c r="BO1869" s="55" t="str">
        <f t="shared" si="404"/>
        <v/>
      </c>
      <c r="BP1869" s="55" t="str">
        <f t="shared" si="404"/>
        <v/>
      </c>
      <c r="BQ1869" s="55" t="str">
        <f t="shared" si="404"/>
        <v/>
      </c>
      <c r="BR1869" s="1" t="str">
        <f t="shared" si="395"/>
        <v>Base</v>
      </c>
      <c r="BS1869" s="1" t="str">
        <f t="shared" si="396"/>
        <v/>
      </c>
      <c r="BT1869" s="3">
        <f t="shared" si="397"/>
        <v>1</v>
      </c>
      <c r="BU1869" s="11">
        <f t="shared" si="398"/>
        <v>-0.94</v>
      </c>
      <c r="BV1869" s="11">
        <f t="shared" si="399"/>
        <v>-0.88</v>
      </c>
      <c r="BW1869" s="11">
        <f t="shared" si="400"/>
        <v>0</v>
      </c>
      <c r="BX1869" s="9">
        <f t="shared" si="401"/>
        <v>-0.94</v>
      </c>
      <c r="BY1869" s="9">
        <f t="shared" si="402"/>
        <v>-0.88</v>
      </c>
      <c r="BZ1869" s="9">
        <f t="shared" si="403"/>
        <v>2</v>
      </c>
    </row>
    <row r="1870" spans="1:78" ht="15.5" x14ac:dyDescent="0.35">
      <c r="A1870"/>
      <c r="B1870"/>
      <c r="C1870"/>
      <c r="D1870"/>
      <c r="E1870"/>
      <c r="F1870"/>
      <c r="G1870"/>
      <c r="H1870"/>
      <c r="I1870"/>
      <c r="J1870"/>
      <c r="K1870"/>
      <c r="L1870"/>
      <c r="M1870"/>
      <c r="N1870"/>
      <c r="O1870"/>
      <c r="P1870"/>
      <c r="Q1870"/>
      <c r="R1870"/>
      <c r="S1870"/>
      <c r="T1870"/>
      <c r="U1870"/>
      <c r="V1870"/>
      <c r="W1870"/>
      <c r="X1870"/>
      <c r="Y1870"/>
      <c r="Z1870"/>
      <c r="AA1870"/>
      <c r="AB1870"/>
      <c r="AC1870"/>
      <c r="AD1870"/>
      <c r="AE1870"/>
      <c r="AF1870"/>
      <c r="AG1870"/>
      <c r="AH1870"/>
      <c r="AI1870"/>
      <c r="AJ1870"/>
      <c r="AK1870"/>
      <c r="AL1870"/>
      <c r="AM1870"/>
      <c r="AN1870"/>
      <c r="AO1870"/>
      <c r="AP1870"/>
      <c r="AQ1870"/>
      <c r="AR1870"/>
      <c r="AS1870"/>
      <c r="AT1870" s="12">
        <f>VLOOKUP($BR1870,Tables!$D$14:$I$27,2,FALSE)*W1870</f>
        <v>0</v>
      </c>
      <c r="AU1870" s="12">
        <f>VLOOKUP($BR1870,Tables!$D$14:$I$24,3,FALSE)</f>
        <v>0</v>
      </c>
      <c r="AV1870" s="12">
        <f>VLOOKUP($BR1870,Tables!$D$14:$I$24,4,FALSE)*W1870</f>
        <v>0</v>
      </c>
      <c r="AW1870" s="12">
        <f>VLOOKUP($BR1870,Tables!$D$14:$I$24,5,FALSE)*W1870</f>
        <v>0</v>
      </c>
      <c r="AX1870">
        <f>IF(ISERROR(VLOOKUP(V1870,Tables!$A$2:$B$27,2,FALSE))=TRUE,0,VLOOKUP(V1870,Tables!$A$2:$B$27,2,FALSE))*VLOOKUP(BR1870,Tables!$D$14:$J$24,7,FALSE)</f>
        <v>0</v>
      </c>
      <c r="AY1870">
        <f>IF(ISERROR(VLOOKUP(BS1870,Tables!$A$2:$B$31,2,FALSE))=TRUE,0,VLOOKUP(BS1870,Tables!$A$2:$B$31,2,FALSE))</f>
        <v>0</v>
      </c>
      <c r="AZ1870" s="12">
        <f>VLOOKUP($BR1870,Tables!$D$14:$K$24,8,FALSE)</f>
        <v>0</v>
      </c>
      <c r="BA1870" s="12">
        <f>IF(OR(BR1870="T150",BR1870="HYBT150"),W1870*Tables!$L$23,0)</f>
        <v>0</v>
      </c>
      <c r="BB1870" s="12">
        <f>IF(OR(BR1870="T200",BR1870="HYBT200"),W1870*Tables!$E$24,0)</f>
        <v>0</v>
      </c>
      <c r="BC1870" s="14">
        <f t="shared" si="394"/>
        <v>0</v>
      </c>
      <c r="BD1870" s="55" t="str">
        <f t="shared" si="404"/>
        <v/>
      </c>
      <c r="BE1870" s="55" t="str">
        <f t="shared" si="404"/>
        <v/>
      </c>
      <c r="BF1870" s="55" t="str">
        <f t="shared" si="404"/>
        <v/>
      </c>
      <c r="BG1870" s="55" t="str">
        <f t="shared" si="404"/>
        <v/>
      </c>
      <c r="BH1870" s="55" t="str">
        <f t="shared" si="404"/>
        <v/>
      </c>
      <c r="BI1870" s="55" t="str">
        <f t="shared" si="404"/>
        <v/>
      </c>
      <c r="BJ1870" s="55" t="str">
        <f t="shared" si="404"/>
        <v/>
      </c>
      <c r="BK1870" s="55" t="str">
        <f t="shared" si="404"/>
        <v/>
      </c>
      <c r="BL1870" s="55" t="str">
        <f t="shared" si="404"/>
        <v/>
      </c>
      <c r="BM1870" s="55" t="str">
        <f t="shared" si="404"/>
        <v/>
      </c>
      <c r="BN1870" s="55" t="str">
        <f t="shared" si="404"/>
        <v/>
      </c>
      <c r="BO1870" s="55" t="str">
        <f t="shared" si="404"/>
        <v/>
      </c>
      <c r="BP1870" s="55" t="str">
        <f t="shared" ref="BD1870:BQ1889" si="405">IF(ISERROR(SEARCHB(" "&amp;BP$1&amp;" "," "&amp;$L1870&amp;" "))=TRUE,"",BP$1)</f>
        <v/>
      </c>
      <c r="BQ1870" s="55" t="str">
        <f t="shared" si="405"/>
        <v/>
      </c>
      <c r="BR1870" s="1" t="str">
        <f t="shared" si="395"/>
        <v>Base</v>
      </c>
      <c r="BS1870" s="1" t="str">
        <f t="shared" si="396"/>
        <v/>
      </c>
      <c r="BT1870" s="3">
        <f t="shared" si="397"/>
        <v>1</v>
      </c>
      <c r="BU1870" s="11">
        <f t="shared" si="398"/>
        <v>-0.94</v>
      </c>
      <c r="BV1870" s="11">
        <f t="shared" si="399"/>
        <v>-0.88</v>
      </c>
      <c r="BW1870" s="11">
        <f t="shared" si="400"/>
        <v>0</v>
      </c>
      <c r="BX1870" s="9">
        <f t="shared" si="401"/>
        <v>-0.94</v>
      </c>
      <c r="BY1870" s="9">
        <f t="shared" si="402"/>
        <v>-0.88</v>
      </c>
      <c r="BZ1870" s="9">
        <f t="shared" si="403"/>
        <v>2</v>
      </c>
    </row>
    <row r="1871" spans="1:78" ht="15.5" x14ac:dyDescent="0.35">
      <c r="A1871"/>
      <c r="B1871"/>
      <c r="C1871"/>
      <c r="D1871"/>
      <c r="E1871"/>
      <c r="F1871"/>
      <c r="G1871"/>
      <c r="H1871"/>
      <c r="I1871"/>
      <c r="J1871"/>
      <c r="K1871"/>
      <c r="L1871"/>
      <c r="M1871"/>
      <c r="N1871"/>
      <c r="O1871"/>
      <c r="P1871"/>
      <c r="Q1871"/>
      <c r="R1871"/>
      <c r="S1871"/>
      <c r="T1871"/>
      <c r="U1871"/>
      <c r="V1871"/>
      <c r="W1871"/>
      <c r="X1871"/>
      <c r="Y1871"/>
      <c r="Z1871"/>
      <c r="AA1871"/>
      <c r="AB1871"/>
      <c r="AC1871"/>
      <c r="AD1871"/>
      <c r="AE1871"/>
      <c r="AF1871"/>
      <c r="AG1871"/>
      <c r="AH1871"/>
      <c r="AI1871"/>
      <c r="AJ1871"/>
      <c r="AK1871"/>
      <c r="AL1871"/>
      <c r="AM1871"/>
      <c r="AN1871"/>
      <c r="AO1871"/>
      <c r="AP1871"/>
      <c r="AQ1871"/>
      <c r="AR1871"/>
      <c r="AS1871"/>
      <c r="AT1871" s="12">
        <f>VLOOKUP($BR1871,Tables!$D$14:$I$27,2,FALSE)*W1871</f>
        <v>0</v>
      </c>
      <c r="AU1871" s="12">
        <f>VLOOKUP($BR1871,Tables!$D$14:$I$24,3,FALSE)</f>
        <v>0</v>
      </c>
      <c r="AV1871" s="12">
        <f>VLOOKUP($BR1871,Tables!$D$14:$I$24,4,FALSE)*W1871</f>
        <v>0</v>
      </c>
      <c r="AW1871" s="12">
        <f>VLOOKUP($BR1871,Tables!$D$14:$I$24,5,FALSE)*W1871</f>
        <v>0</v>
      </c>
      <c r="AX1871">
        <f>IF(ISERROR(VLOOKUP(V1871,Tables!$A$2:$B$27,2,FALSE))=TRUE,0,VLOOKUP(V1871,Tables!$A$2:$B$27,2,FALSE))*VLOOKUP(BR1871,Tables!$D$14:$J$24,7,FALSE)</f>
        <v>0</v>
      </c>
      <c r="AY1871">
        <f>IF(ISERROR(VLOOKUP(BS1871,Tables!$A$2:$B$31,2,FALSE))=TRUE,0,VLOOKUP(BS1871,Tables!$A$2:$B$31,2,FALSE))</f>
        <v>0</v>
      </c>
      <c r="AZ1871" s="12">
        <f>VLOOKUP($BR1871,Tables!$D$14:$K$24,8,FALSE)</f>
        <v>0</v>
      </c>
      <c r="BA1871" s="12">
        <f>IF(OR(BR1871="T150",BR1871="HYBT150"),W1871*Tables!$L$23,0)</f>
        <v>0</v>
      </c>
      <c r="BB1871" s="12">
        <f>IF(OR(BR1871="T200",BR1871="HYBT200"),W1871*Tables!$E$24,0)</f>
        <v>0</v>
      </c>
      <c r="BC1871" s="14">
        <f t="shared" si="394"/>
        <v>0</v>
      </c>
      <c r="BD1871" s="55" t="str">
        <f t="shared" si="405"/>
        <v/>
      </c>
      <c r="BE1871" s="55" t="str">
        <f t="shared" si="405"/>
        <v/>
      </c>
      <c r="BF1871" s="55" t="str">
        <f t="shared" si="405"/>
        <v/>
      </c>
      <c r="BG1871" s="55" t="str">
        <f t="shared" si="405"/>
        <v/>
      </c>
      <c r="BH1871" s="55" t="str">
        <f t="shared" si="405"/>
        <v/>
      </c>
      <c r="BI1871" s="55" t="str">
        <f t="shared" si="405"/>
        <v/>
      </c>
      <c r="BJ1871" s="55" t="str">
        <f t="shared" si="405"/>
        <v/>
      </c>
      <c r="BK1871" s="55" t="str">
        <f t="shared" si="405"/>
        <v/>
      </c>
      <c r="BL1871" s="55" t="str">
        <f t="shared" si="405"/>
        <v/>
      </c>
      <c r="BM1871" s="55" t="str">
        <f t="shared" si="405"/>
        <v/>
      </c>
      <c r="BN1871" s="55" t="str">
        <f t="shared" si="405"/>
        <v/>
      </c>
      <c r="BO1871" s="55" t="str">
        <f t="shared" si="405"/>
        <v/>
      </c>
      <c r="BP1871" s="55" t="str">
        <f t="shared" si="405"/>
        <v/>
      </c>
      <c r="BQ1871" s="55" t="str">
        <f t="shared" si="405"/>
        <v/>
      </c>
      <c r="BR1871" s="1" t="str">
        <f t="shared" si="395"/>
        <v>Base</v>
      </c>
      <c r="BS1871" s="1" t="str">
        <f t="shared" si="396"/>
        <v/>
      </c>
      <c r="BT1871" s="3">
        <f t="shared" si="397"/>
        <v>1</v>
      </c>
      <c r="BU1871" s="11">
        <f t="shared" si="398"/>
        <v>-0.94</v>
      </c>
      <c r="BV1871" s="11">
        <f t="shared" si="399"/>
        <v>-0.88</v>
      </c>
      <c r="BW1871" s="11">
        <f t="shared" si="400"/>
        <v>0</v>
      </c>
      <c r="BX1871" s="9">
        <f t="shared" si="401"/>
        <v>-0.94</v>
      </c>
      <c r="BY1871" s="9">
        <f t="shared" si="402"/>
        <v>-0.88</v>
      </c>
      <c r="BZ1871" s="9">
        <f t="shared" si="403"/>
        <v>2</v>
      </c>
    </row>
    <row r="1872" spans="1:78" ht="15.5" x14ac:dyDescent="0.35">
      <c r="A1872"/>
      <c r="B1872"/>
      <c r="C1872"/>
      <c r="D1872"/>
      <c r="E1872"/>
      <c r="F1872"/>
      <c r="G1872"/>
      <c r="H1872"/>
      <c r="I1872"/>
      <c r="J1872"/>
      <c r="K1872"/>
      <c r="L1872"/>
      <c r="M1872"/>
      <c r="N1872"/>
      <c r="O1872"/>
      <c r="P1872"/>
      <c r="Q1872"/>
      <c r="R1872"/>
      <c r="S1872"/>
      <c r="T1872"/>
      <c r="U1872"/>
      <c r="V1872"/>
      <c r="W1872"/>
      <c r="X1872"/>
      <c r="Y1872"/>
      <c r="Z1872"/>
      <c r="AA1872"/>
      <c r="AB1872"/>
      <c r="AC1872"/>
      <c r="AD1872"/>
      <c r="AE1872"/>
      <c r="AF1872"/>
      <c r="AG1872"/>
      <c r="AH1872"/>
      <c r="AI1872"/>
      <c r="AJ1872"/>
      <c r="AK1872"/>
      <c r="AL1872"/>
      <c r="AM1872"/>
      <c r="AN1872"/>
      <c r="AO1872"/>
      <c r="AP1872"/>
      <c r="AQ1872"/>
      <c r="AR1872"/>
      <c r="AS1872"/>
      <c r="AT1872" s="12">
        <f>VLOOKUP($BR1872,Tables!$D$14:$I$27,2,FALSE)*W1872</f>
        <v>0</v>
      </c>
      <c r="AU1872" s="12">
        <f>VLOOKUP($BR1872,Tables!$D$14:$I$24,3,FALSE)</f>
        <v>0</v>
      </c>
      <c r="AV1872" s="12">
        <f>VLOOKUP($BR1872,Tables!$D$14:$I$24,4,FALSE)*W1872</f>
        <v>0</v>
      </c>
      <c r="AW1872" s="12">
        <f>VLOOKUP($BR1872,Tables!$D$14:$I$24,5,FALSE)*W1872</f>
        <v>0</v>
      </c>
      <c r="AX1872">
        <f>IF(ISERROR(VLOOKUP(V1872,Tables!$A$2:$B$27,2,FALSE))=TRUE,0,VLOOKUP(V1872,Tables!$A$2:$B$27,2,FALSE))*VLOOKUP(BR1872,Tables!$D$14:$J$24,7,FALSE)</f>
        <v>0</v>
      </c>
      <c r="AY1872">
        <f>IF(ISERROR(VLOOKUP(BS1872,Tables!$A$2:$B$31,2,FALSE))=TRUE,0,VLOOKUP(BS1872,Tables!$A$2:$B$31,2,FALSE))</f>
        <v>0</v>
      </c>
      <c r="AZ1872" s="12">
        <f>VLOOKUP($BR1872,Tables!$D$14:$K$24,8,FALSE)</f>
        <v>0</v>
      </c>
      <c r="BA1872" s="12">
        <f>IF(OR(BR1872="T150",BR1872="HYBT150"),W1872*Tables!$L$23,0)</f>
        <v>0</v>
      </c>
      <c r="BB1872" s="12">
        <f>IF(OR(BR1872="T200",BR1872="HYBT200"),W1872*Tables!$E$24,0)</f>
        <v>0</v>
      </c>
      <c r="BC1872" s="14">
        <f t="shared" si="394"/>
        <v>0</v>
      </c>
      <c r="BD1872" s="55" t="str">
        <f t="shared" si="405"/>
        <v/>
      </c>
      <c r="BE1872" s="55" t="str">
        <f t="shared" si="405"/>
        <v/>
      </c>
      <c r="BF1872" s="55" t="str">
        <f t="shared" si="405"/>
        <v/>
      </c>
      <c r="BG1872" s="55" t="str">
        <f t="shared" si="405"/>
        <v/>
      </c>
      <c r="BH1872" s="55" t="str">
        <f t="shared" si="405"/>
        <v/>
      </c>
      <c r="BI1872" s="55" t="str">
        <f t="shared" si="405"/>
        <v/>
      </c>
      <c r="BJ1872" s="55" t="str">
        <f t="shared" si="405"/>
        <v/>
      </c>
      <c r="BK1872" s="55" t="str">
        <f t="shared" si="405"/>
        <v/>
      </c>
      <c r="BL1872" s="55" t="str">
        <f t="shared" si="405"/>
        <v/>
      </c>
      <c r="BM1872" s="55" t="str">
        <f t="shared" si="405"/>
        <v/>
      </c>
      <c r="BN1872" s="55" t="str">
        <f t="shared" si="405"/>
        <v/>
      </c>
      <c r="BO1872" s="55" t="str">
        <f t="shared" si="405"/>
        <v/>
      </c>
      <c r="BP1872" s="55" t="str">
        <f t="shared" si="405"/>
        <v/>
      </c>
      <c r="BQ1872" s="55" t="str">
        <f t="shared" si="405"/>
        <v/>
      </c>
      <c r="BR1872" s="1" t="str">
        <f t="shared" si="395"/>
        <v>Base</v>
      </c>
      <c r="BS1872" s="1" t="str">
        <f t="shared" si="396"/>
        <v/>
      </c>
      <c r="BT1872" s="3">
        <f t="shared" si="397"/>
        <v>1</v>
      </c>
      <c r="BU1872" s="11">
        <f t="shared" si="398"/>
        <v>-0.94</v>
      </c>
      <c r="BV1872" s="11">
        <f t="shared" si="399"/>
        <v>-0.88</v>
      </c>
      <c r="BW1872" s="11">
        <f t="shared" si="400"/>
        <v>0</v>
      </c>
      <c r="BX1872" s="9">
        <f t="shared" si="401"/>
        <v>-0.94</v>
      </c>
      <c r="BY1872" s="9">
        <f t="shared" si="402"/>
        <v>-0.88</v>
      </c>
      <c r="BZ1872" s="9">
        <f t="shared" si="403"/>
        <v>2</v>
      </c>
    </row>
    <row r="1873" spans="1:78" ht="15.5" x14ac:dyDescent="0.35">
      <c r="A1873"/>
      <c r="B1873"/>
      <c r="C1873"/>
      <c r="D1873"/>
      <c r="E1873"/>
      <c r="F1873"/>
      <c r="G1873"/>
      <c r="H1873"/>
      <c r="I1873"/>
      <c r="J1873"/>
      <c r="K1873"/>
      <c r="L1873"/>
      <c r="M1873"/>
      <c r="N1873"/>
      <c r="O1873"/>
      <c r="P1873"/>
      <c r="Q1873"/>
      <c r="R1873"/>
      <c r="S1873"/>
      <c r="T1873"/>
      <c r="U1873"/>
      <c r="V1873"/>
      <c r="W1873"/>
      <c r="X1873"/>
      <c r="Y1873"/>
      <c r="Z1873"/>
      <c r="AA1873"/>
      <c r="AB1873"/>
      <c r="AC1873"/>
      <c r="AD1873"/>
      <c r="AE1873"/>
      <c r="AF1873"/>
      <c r="AG1873"/>
      <c r="AH1873"/>
      <c r="AI1873"/>
      <c r="AJ1873"/>
      <c r="AK1873"/>
      <c r="AL1873"/>
      <c r="AM1873"/>
      <c r="AN1873"/>
      <c r="AO1873"/>
      <c r="AP1873"/>
      <c r="AQ1873"/>
      <c r="AR1873"/>
      <c r="AS1873"/>
      <c r="AT1873" s="12">
        <f>VLOOKUP($BR1873,Tables!$D$14:$I$27,2,FALSE)*W1873</f>
        <v>0</v>
      </c>
      <c r="AU1873" s="12">
        <f>VLOOKUP($BR1873,Tables!$D$14:$I$24,3,FALSE)</f>
        <v>0</v>
      </c>
      <c r="AV1873" s="12">
        <f>VLOOKUP($BR1873,Tables!$D$14:$I$24,4,FALSE)*W1873</f>
        <v>0</v>
      </c>
      <c r="AW1873" s="12">
        <f>VLOOKUP($BR1873,Tables!$D$14:$I$24,5,FALSE)*W1873</f>
        <v>0</v>
      </c>
      <c r="AX1873">
        <f>IF(ISERROR(VLOOKUP(V1873,Tables!$A$2:$B$27,2,FALSE))=TRUE,0,VLOOKUP(V1873,Tables!$A$2:$B$27,2,FALSE))*VLOOKUP(BR1873,Tables!$D$14:$J$24,7,FALSE)</f>
        <v>0</v>
      </c>
      <c r="AY1873">
        <f>IF(ISERROR(VLOOKUP(BS1873,Tables!$A$2:$B$31,2,FALSE))=TRUE,0,VLOOKUP(BS1873,Tables!$A$2:$B$31,2,FALSE))</f>
        <v>0</v>
      </c>
      <c r="AZ1873" s="12">
        <f>VLOOKUP($BR1873,Tables!$D$14:$K$24,8,FALSE)</f>
        <v>0</v>
      </c>
      <c r="BA1873" s="12">
        <f>IF(OR(BR1873="T150",BR1873="HYBT150"),W1873*Tables!$L$23,0)</f>
        <v>0</v>
      </c>
      <c r="BB1873" s="12">
        <f>IF(OR(BR1873="T200",BR1873="HYBT200"),W1873*Tables!$E$24,0)</f>
        <v>0</v>
      </c>
      <c r="BC1873" s="14">
        <f t="shared" si="394"/>
        <v>0</v>
      </c>
      <c r="BD1873" s="55" t="str">
        <f t="shared" si="405"/>
        <v/>
      </c>
      <c r="BE1873" s="55" t="str">
        <f t="shared" si="405"/>
        <v/>
      </c>
      <c r="BF1873" s="55" t="str">
        <f t="shared" si="405"/>
        <v/>
      </c>
      <c r="BG1873" s="55" t="str">
        <f t="shared" si="405"/>
        <v/>
      </c>
      <c r="BH1873" s="55" t="str">
        <f t="shared" si="405"/>
        <v/>
      </c>
      <c r="BI1873" s="55" t="str">
        <f t="shared" si="405"/>
        <v/>
      </c>
      <c r="BJ1873" s="55" t="str">
        <f t="shared" si="405"/>
        <v/>
      </c>
      <c r="BK1873" s="55" t="str">
        <f t="shared" si="405"/>
        <v/>
      </c>
      <c r="BL1873" s="55" t="str">
        <f t="shared" si="405"/>
        <v/>
      </c>
      <c r="BM1873" s="55" t="str">
        <f t="shared" si="405"/>
        <v/>
      </c>
      <c r="BN1873" s="55" t="str">
        <f t="shared" si="405"/>
        <v/>
      </c>
      <c r="BO1873" s="55" t="str">
        <f t="shared" si="405"/>
        <v/>
      </c>
      <c r="BP1873" s="55" t="str">
        <f t="shared" si="405"/>
        <v/>
      </c>
      <c r="BQ1873" s="55" t="str">
        <f t="shared" si="405"/>
        <v/>
      </c>
      <c r="BR1873" s="1" t="str">
        <f t="shared" si="395"/>
        <v>Base</v>
      </c>
      <c r="BS1873" s="1" t="str">
        <f t="shared" si="396"/>
        <v/>
      </c>
      <c r="BT1873" s="3">
        <f t="shared" si="397"/>
        <v>1</v>
      </c>
      <c r="BU1873" s="11">
        <f t="shared" si="398"/>
        <v>-0.94</v>
      </c>
      <c r="BV1873" s="11">
        <f t="shared" si="399"/>
        <v>-0.88</v>
      </c>
      <c r="BW1873" s="11">
        <f t="shared" si="400"/>
        <v>0</v>
      </c>
      <c r="BX1873" s="9">
        <f t="shared" si="401"/>
        <v>-0.94</v>
      </c>
      <c r="BY1873" s="9">
        <f t="shared" si="402"/>
        <v>-0.88</v>
      </c>
      <c r="BZ1873" s="9">
        <f t="shared" si="403"/>
        <v>2</v>
      </c>
    </row>
    <row r="1874" spans="1:78" ht="15.5" x14ac:dyDescent="0.35">
      <c r="A1874"/>
      <c r="B1874"/>
      <c r="C1874"/>
      <c r="D1874"/>
      <c r="E1874"/>
      <c r="F1874"/>
      <c r="G1874"/>
      <c r="H1874"/>
      <c r="I1874"/>
      <c r="J1874"/>
      <c r="K1874"/>
      <c r="L1874"/>
      <c r="M1874"/>
      <c r="N1874"/>
      <c r="O1874"/>
      <c r="P1874"/>
      <c r="Q1874"/>
      <c r="R1874"/>
      <c r="S1874"/>
      <c r="T1874"/>
      <c r="U1874"/>
      <c r="V1874"/>
      <c r="W1874"/>
      <c r="X1874"/>
      <c r="Y1874"/>
      <c r="Z1874"/>
      <c r="AA1874"/>
      <c r="AB1874"/>
      <c r="AC1874"/>
      <c r="AD1874"/>
      <c r="AE1874"/>
      <c r="AF1874"/>
      <c r="AG1874"/>
      <c r="AH1874"/>
      <c r="AI1874"/>
      <c r="AJ1874"/>
      <c r="AK1874"/>
      <c r="AL1874"/>
      <c r="AM1874"/>
      <c r="AN1874"/>
      <c r="AO1874"/>
      <c r="AP1874"/>
      <c r="AQ1874"/>
      <c r="AR1874"/>
      <c r="AS1874"/>
      <c r="AT1874" s="12">
        <f>VLOOKUP($BR1874,Tables!$D$14:$I$27,2,FALSE)*W1874</f>
        <v>0</v>
      </c>
      <c r="AU1874" s="12">
        <f>VLOOKUP($BR1874,Tables!$D$14:$I$24,3,FALSE)</f>
        <v>0</v>
      </c>
      <c r="AV1874" s="12">
        <f>VLOOKUP($BR1874,Tables!$D$14:$I$24,4,FALSE)*W1874</f>
        <v>0</v>
      </c>
      <c r="AW1874" s="12">
        <f>VLOOKUP($BR1874,Tables!$D$14:$I$24,5,FALSE)*W1874</f>
        <v>0</v>
      </c>
      <c r="AX1874">
        <f>IF(ISERROR(VLOOKUP(V1874,Tables!$A$2:$B$27,2,FALSE))=TRUE,0,VLOOKUP(V1874,Tables!$A$2:$B$27,2,FALSE))*VLOOKUP(BR1874,Tables!$D$14:$J$24,7,FALSE)</f>
        <v>0</v>
      </c>
      <c r="AY1874">
        <f>IF(ISERROR(VLOOKUP(BS1874,Tables!$A$2:$B$31,2,FALSE))=TRUE,0,VLOOKUP(BS1874,Tables!$A$2:$B$31,2,FALSE))</f>
        <v>0</v>
      </c>
      <c r="AZ1874" s="12">
        <f>VLOOKUP($BR1874,Tables!$D$14:$K$24,8,FALSE)</f>
        <v>0</v>
      </c>
      <c r="BA1874" s="12">
        <f>IF(OR(BR1874="T150",BR1874="HYBT150"),W1874*Tables!$L$23,0)</f>
        <v>0</v>
      </c>
      <c r="BB1874" s="12">
        <f>IF(OR(BR1874="T200",BR1874="HYBT200"),W1874*Tables!$E$24,0)</f>
        <v>0</v>
      </c>
      <c r="BC1874" s="14">
        <f t="shared" si="394"/>
        <v>0</v>
      </c>
      <c r="BD1874" s="55" t="str">
        <f t="shared" si="405"/>
        <v/>
      </c>
      <c r="BE1874" s="55" t="str">
        <f t="shared" si="405"/>
        <v/>
      </c>
      <c r="BF1874" s="55" t="str">
        <f t="shared" si="405"/>
        <v/>
      </c>
      <c r="BG1874" s="55" t="str">
        <f t="shared" si="405"/>
        <v/>
      </c>
      <c r="BH1874" s="55" t="str">
        <f t="shared" si="405"/>
        <v/>
      </c>
      <c r="BI1874" s="55" t="str">
        <f t="shared" si="405"/>
        <v/>
      </c>
      <c r="BJ1874" s="55" t="str">
        <f t="shared" si="405"/>
        <v/>
      </c>
      <c r="BK1874" s="55" t="str">
        <f t="shared" si="405"/>
        <v/>
      </c>
      <c r="BL1874" s="55" t="str">
        <f t="shared" si="405"/>
        <v/>
      </c>
      <c r="BM1874" s="55" t="str">
        <f t="shared" si="405"/>
        <v/>
      </c>
      <c r="BN1874" s="55" t="str">
        <f t="shared" si="405"/>
        <v/>
      </c>
      <c r="BO1874" s="55" t="str">
        <f t="shared" si="405"/>
        <v/>
      </c>
      <c r="BP1874" s="55" t="str">
        <f t="shared" si="405"/>
        <v/>
      </c>
      <c r="BQ1874" s="55" t="str">
        <f t="shared" si="405"/>
        <v/>
      </c>
      <c r="BR1874" s="1" t="str">
        <f t="shared" si="395"/>
        <v>Base</v>
      </c>
      <c r="BS1874" s="1" t="str">
        <f t="shared" si="396"/>
        <v/>
      </c>
      <c r="BT1874" s="3">
        <f t="shared" si="397"/>
        <v>1</v>
      </c>
      <c r="BU1874" s="11">
        <f t="shared" si="398"/>
        <v>-0.94</v>
      </c>
      <c r="BV1874" s="11">
        <f t="shared" si="399"/>
        <v>-0.88</v>
      </c>
      <c r="BW1874" s="11">
        <f t="shared" si="400"/>
        <v>0</v>
      </c>
      <c r="BX1874" s="9">
        <f t="shared" si="401"/>
        <v>-0.94</v>
      </c>
      <c r="BY1874" s="9">
        <f t="shared" si="402"/>
        <v>-0.88</v>
      </c>
      <c r="BZ1874" s="9">
        <f t="shared" si="403"/>
        <v>2</v>
      </c>
    </row>
    <row r="1875" spans="1:78" ht="15.5" x14ac:dyDescent="0.35">
      <c r="A1875"/>
      <c r="B1875"/>
      <c r="C1875"/>
      <c r="D1875"/>
      <c r="E1875"/>
      <c r="F1875"/>
      <c r="G1875"/>
      <c r="H1875"/>
      <c r="I1875"/>
      <c r="J1875"/>
      <c r="K1875"/>
      <c r="L1875"/>
      <c r="M1875"/>
      <c r="N1875"/>
      <c r="O1875"/>
      <c r="P1875"/>
      <c r="Q1875"/>
      <c r="R1875"/>
      <c r="S1875"/>
      <c r="T1875"/>
      <c r="U1875"/>
      <c r="V1875"/>
      <c r="W1875"/>
      <c r="X1875"/>
      <c r="Y1875"/>
      <c r="Z1875"/>
      <c r="AA1875"/>
      <c r="AB1875"/>
      <c r="AC1875"/>
      <c r="AD1875"/>
      <c r="AE1875"/>
      <c r="AF1875"/>
      <c r="AG1875"/>
      <c r="AH1875"/>
      <c r="AI1875"/>
      <c r="AJ1875"/>
      <c r="AK1875"/>
      <c r="AL1875"/>
      <c r="AM1875"/>
      <c r="AN1875"/>
      <c r="AO1875"/>
      <c r="AP1875"/>
      <c r="AQ1875"/>
      <c r="AR1875"/>
      <c r="AS1875"/>
      <c r="AT1875" s="12">
        <f>VLOOKUP($BR1875,Tables!$D$14:$I$27,2,FALSE)*W1875</f>
        <v>0</v>
      </c>
      <c r="AU1875" s="12">
        <f>VLOOKUP($BR1875,Tables!$D$14:$I$24,3,FALSE)</f>
        <v>0</v>
      </c>
      <c r="AV1875" s="12">
        <f>VLOOKUP($BR1875,Tables!$D$14:$I$24,4,FALSE)*W1875</f>
        <v>0</v>
      </c>
      <c r="AW1875" s="12">
        <f>VLOOKUP($BR1875,Tables!$D$14:$I$24,5,FALSE)*W1875</f>
        <v>0</v>
      </c>
      <c r="AX1875">
        <f>IF(ISERROR(VLOOKUP(V1875,Tables!$A$2:$B$27,2,FALSE))=TRUE,0,VLOOKUP(V1875,Tables!$A$2:$B$27,2,FALSE))*VLOOKUP(BR1875,Tables!$D$14:$J$24,7,FALSE)</f>
        <v>0</v>
      </c>
      <c r="AY1875">
        <f>IF(ISERROR(VLOOKUP(BS1875,Tables!$A$2:$B$31,2,FALSE))=TRUE,0,VLOOKUP(BS1875,Tables!$A$2:$B$31,2,FALSE))</f>
        <v>0</v>
      </c>
      <c r="AZ1875" s="12">
        <f>VLOOKUP($BR1875,Tables!$D$14:$K$24,8,FALSE)</f>
        <v>0</v>
      </c>
      <c r="BA1875" s="12">
        <f>IF(OR(BR1875="T150",BR1875="HYBT150"),W1875*Tables!$L$23,0)</f>
        <v>0</v>
      </c>
      <c r="BB1875" s="12">
        <f>IF(OR(BR1875="T200",BR1875="HYBT200"),W1875*Tables!$E$24,0)</f>
        <v>0</v>
      </c>
      <c r="BC1875" s="14">
        <f t="shared" si="394"/>
        <v>0</v>
      </c>
      <c r="BD1875" s="55" t="str">
        <f t="shared" si="405"/>
        <v/>
      </c>
      <c r="BE1875" s="55" t="str">
        <f t="shared" si="405"/>
        <v/>
      </c>
      <c r="BF1875" s="55" t="str">
        <f t="shared" si="405"/>
        <v/>
      </c>
      <c r="BG1875" s="55" t="str">
        <f t="shared" si="405"/>
        <v/>
      </c>
      <c r="BH1875" s="55" t="str">
        <f t="shared" si="405"/>
        <v/>
      </c>
      <c r="BI1875" s="55" t="str">
        <f t="shared" si="405"/>
        <v/>
      </c>
      <c r="BJ1875" s="55" t="str">
        <f t="shared" si="405"/>
        <v/>
      </c>
      <c r="BK1875" s="55" t="str">
        <f t="shared" si="405"/>
        <v/>
      </c>
      <c r="BL1875" s="55" t="str">
        <f t="shared" si="405"/>
        <v/>
      </c>
      <c r="BM1875" s="55" t="str">
        <f t="shared" si="405"/>
        <v/>
      </c>
      <c r="BN1875" s="55" t="str">
        <f t="shared" si="405"/>
        <v/>
      </c>
      <c r="BO1875" s="55" t="str">
        <f t="shared" si="405"/>
        <v/>
      </c>
      <c r="BP1875" s="55" t="str">
        <f t="shared" si="405"/>
        <v/>
      </c>
      <c r="BQ1875" s="55" t="str">
        <f t="shared" si="405"/>
        <v/>
      </c>
      <c r="BR1875" s="1" t="str">
        <f t="shared" si="395"/>
        <v>Base</v>
      </c>
      <c r="BS1875" s="1" t="str">
        <f t="shared" si="396"/>
        <v/>
      </c>
      <c r="BT1875" s="3">
        <f t="shared" si="397"/>
        <v>1</v>
      </c>
      <c r="BU1875" s="11">
        <f t="shared" si="398"/>
        <v>-0.94</v>
      </c>
      <c r="BV1875" s="11">
        <f t="shared" si="399"/>
        <v>-0.88</v>
      </c>
      <c r="BW1875" s="11">
        <f t="shared" si="400"/>
        <v>0</v>
      </c>
      <c r="BX1875" s="9">
        <f t="shared" si="401"/>
        <v>-0.94</v>
      </c>
      <c r="BY1875" s="9">
        <f t="shared" si="402"/>
        <v>-0.88</v>
      </c>
      <c r="BZ1875" s="9">
        <f t="shared" si="403"/>
        <v>2</v>
      </c>
    </row>
    <row r="1876" spans="1:78" ht="15.5" x14ac:dyDescent="0.35">
      <c r="A1876"/>
      <c r="B1876"/>
      <c r="C1876"/>
      <c r="D1876"/>
      <c r="E1876"/>
      <c r="F1876"/>
      <c r="G1876"/>
      <c r="H1876"/>
      <c r="I1876"/>
      <c r="J1876"/>
      <c r="K1876"/>
      <c r="L1876"/>
      <c r="M1876"/>
      <c r="N1876"/>
      <c r="O1876"/>
      <c r="P1876"/>
      <c r="Q1876"/>
      <c r="R1876"/>
      <c r="S1876"/>
      <c r="T1876"/>
      <c r="U1876"/>
      <c r="V1876"/>
      <c r="W1876"/>
      <c r="X1876"/>
      <c r="Y1876"/>
      <c r="Z1876"/>
      <c r="AA1876"/>
      <c r="AB1876"/>
      <c r="AC1876"/>
      <c r="AD1876"/>
      <c r="AE1876"/>
      <c r="AF1876"/>
      <c r="AG1876"/>
      <c r="AH1876"/>
      <c r="AI1876"/>
      <c r="AJ1876"/>
      <c r="AK1876"/>
      <c r="AL1876"/>
      <c r="AM1876"/>
      <c r="AN1876"/>
      <c r="AO1876"/>
      <c r="AP1876"/>
      <c r="AQ1876"/>
      <c r="AR1876"/>
      <c r="AS1876"/>
      <c r="AT1876" s="12">
        <f>VLOOKUP($BR1876,Tables!$D$14:$I$27,2,FALSE)*W1876</f>
        <v>0</v>
      </c>
      <c r="AU1876" s="12">
        <f>VLOOKUP($BR1876,Tables!$D$14:$I$24,3,FALSE)</f>
        <v>0</v>
      </c>
      <c r="AV1876" s="12">
        <f>VLOOKUP($BR1876,Tables!$D$14:$I$24,4,FALSE)*W1876</f>
        <v>0</v>
      </c>
      <c r="AW1876" s="12">
        <f>VLOOKUP($BR1876,Tables!$D$14:$I$24,5,FALSE)*W1876</f>
        <v>0</v>
      </c>
      <c r="AX1876">
        <f>IF(ISERROR(VLOOKUP(V1876,Tables!$A$2:$B$27,2,FALSE))=TRUE,0,VLOOKUP(V1876,Tables!$A$2:$B$27,2,FALSE))*VLOOKUP(BR1876,Tables!$D$14:$J$24,7,FALSE)</f>
        <v>0</v>
      </c>
      <c r="AY1876">
        <f>IF(ISERROR(VLOOKUP(BS1876,Tables!$A$2:$B$31,2,FALSE))=TRUE,0,VLOOKUP(BS1876,Tables!$A$2:$B$31,2,FALSE))</f>
        <v>0</v>
      </c>
      <c r="AZ1876" s="12">
        <f>VLOOKUP($BR1876,Tables!$D$14:$K$24,8,FALSE)</f>
        <v>0</v>
      </c>
      <c r="BA1876" s="12">
        <f>IF(OR(BR1876="T150",BR1876="HYBT150"),W1876*Tables!$L$23,0)</f>
        <v>0</v>
      </c>
      <c r="BB1876" s="12">
        <f>IF(OR(BR1876="T200",BR1876="HYBT200"),W1876*Tables!$E$24,0)</f>
        <v>0</v>
      </c>
      <c r="BC1876" s="14">
        <f t="shared" si="394"/>
        <v>0</v>
      </c>
      <c r="BD1876" s="55" t="str">
        <f t="shared" si="405"/>
        <v/>
      </c>
      <c r="BE1876" s="55" t="str">
        <f t="shared" si="405"/>
        <v/>
      </c>
      <c r="BF1876" s="55" t="str">
        <f t="shared" si="405"/>
        <v/>
      </c>
      <c r="BG1876" s="55" t="str">
        <f t="shared" si="405"/>
        <v/>
      </c>
      <c r="BH1876" s="55" t="str">
        <f t="shared" si="405"/>
        <v/>
      </c>
      <c r="BI1876" s="55" t="str">
        <f t="shared" si="405"/>
        <v/>
      </c>
      <c r="BJ1876" s="55" t="str">
        <f t="shared" si="405"/>
        <v/>
      </c>
      <c r="BK1876" s="55" t="str">
        <f t="shared" si="405"/>
        <v/>
      </c>
      <c r="BL1876" s="55" t="str">
        <f t="shared" si="405"/>
        <v/>
      </c>
      <c r="BM1876" s="55" t="str">
        <f t="shared" si="405"/>
        <v/>
      </c>
      <c r="BN1876" s="55" t="str">
        <f t="shared" si="405"/>
        <v/>
      </c>
      <c r="BO1876" s="55" t="str">
        <f t="shared" si="405"/>
        <v/>
      </c>
      <c r="BP1876" s="55" t="str">
        <f t="shared" si="405"/>
        <v/>
      </c>
      <c r="BQ1876" s="55" t="str">
        <f t="shared" si="405"/>
        <v/>
      </c>
      <c r="BR1876" s="1" t="str">
        <f t="shared" si="395"/>
        <v>Base</v>
      </c>
      <c r="BS1876" s="1" t="str">
        <f t="shared" si="396"/>
        <v/>
      </c>
      <c r="BT1876" s="3">
        <f t="shared" si="397"/>
        <v>1</v>
      </c>
      <c r="BU1876" s="11">
        <f t="shared" si="398"/>
        <v>-0.94</v>
      </c>
      <c r="BV1876" s="11">
        <f t="shared" si="399"/>
        <v>-0.88</v>
      </c>
      <c r="BW1876" s="11">
        <f t="shared" si="400"/>
        <v>0</v>
      </c>
      <c r="BX1876" s="9">
        <f t="shared" si="401"/>
        <v>-0.94</v>
      </c>
      <c r="BY1876" s="9">
        <f t="shared" si="402"/>
        <v>-0.88</v>
      </c>
      <c r="BZ1876" s="9">
        <f t="shared" si="403"/>
        <v>2</v>
      </c>
    </row>
    <row r="1877" spans="1:78" ht="15.5" x14ac:dyDescent="0.35">
      <c r="A1877"/>
      <c r="B1877"/>
      <c r="C1877"/>
      <c r="D1877"/>
      <c r="E1877"/>
      <c r="F1877"/>
      <c r="G1877"/>
      <c r="H1877"/>
      <c r="I1877"/>
      <c r="J1877"/>
      <c r="K1877"/>
      <c r="L1877"/>
      <c r="M1877"/>
      <c r="N1877"/>
      <c r="O1877"/>
      <c r="P1877"/>
      <c r="Q1877"/>
      <c r="R1877"/>
      <c r="S1877"/>
      <c r="T1877"/>
      <c r="U1877"/>
      <c r="V1877"/>
      <c r="W1877"/>
      <c r="X1877"/>
      <c r="Y1877"/>
      <c r="Z1877"/>
      <c r="AA1877"/>
      <c r="AB1877"/>
      <c r="AC1877"/>
      <c r="AD1877"/>
      <c r="AE1877"/>
      <c r="AF1877"/>
      <c r="AG1877"/>
      <c r="AH1877"/>
      <c r="AI1877"/>
      <c r="AJ1877"/>
      <c r="AK1877"/>
      <c r="AL1877"/>
      <c r="AM1877"/>
      <c r="AN1877"/>
      <c r="AO1877"/>
      <c r="AP1877"/>
      <c r="AQ1877"/>
      <c r="AR1877"/>
      <c r="AS1877"/>
      <c r="AT1877" s="12">
        <f>VLOOKUP($BR1877,Tables!$D$14:$I$27,2,FALSE)*W1877</f>
        <v>0</v>
      </c>
      <c r="AU1877" s="12">
        <f>VLOOKUP($BR1877,Tables!$D$14:$I$24,3,FALSE)</f>
        <v>0</v>
      </c>
      <c r="AV1877" s="12">
        <f>VLOOKUP($BR1877,Tables!$D$14:$I$24,4,FALSE)*W1877</f>
        <v>0</v>
      </c>
      <c r="AW1877" s="12">
        <f>VLOOKUP($BR1877,Tables!$D$14:$I$24,5,FALSE)*W1877</f>
        <v>0</v>
      </c>
      <c r="AX1877">
        <f>IF(ISERROR(VLOOKUP(V1877,Tables!$A$2:$B$27,2,FALSE))=TRUE,0,VLOOKUP(V1877,Tables!$A$2:$B$27,2,FALSE))*VLOOKUP(BR1877,Tables!$D$14:$J$24,7,FALSE)</f>
        <v>0</v>
      </c>
      <c r="AY1877">
        <f>IF(ISERROR(VLOOKUP(BS1877,Tables!$A$2:$B$31,2,FALSE))=TRUE,0,VLOOKUP(BS1877,Tables!$A$2:$B$31,2,FALSE))</f>
        <v>0</v>
      </c>
      <c r="AZ1877" s="12">
        <f>VLOOKUP($BR1877,Tables!$D$14:$K$24,8,FALSE)</f>
        <v>0</v>
      </c>
      <c r="BA1877" s="12">
        <f>IF(OR(BR1877="T150",BR1877="HYBT150"),W1877*Tables!$L$23,0)</f>
        <v>0</v>
      </c>
      <c r="BB1877" s="12">
        <f>IF(OR(BR1877="T200",BR1877="HYBT200"),W1877*Tables!$E$24,0)</f>
        <v>0</v>
      </c>
      <c r="BC1877" s="14">
        <f t="shared" si="394"/>
        <v>0</v>
      </c>
      <c r="BD1877" s="55" t="str">
        <f t="shared" si="405"/>
        <v/>
      </c>
      <c r="BE1877" s="55" t="str">
        <f t="shared" si="405"/>
        <v/>
      </c>
      <c r="BF1877" s="55" t="str">
        <f t="shared" si="405"/>
        <v/>
      </c>
      <c r="BG1877" s="55" t="str">
        <f t="shared" si="405"/>
        <v/>
      </c>
      <c r="BH1877" s="55" t="str">
        <f t="shared" si="405"/>
        <v/>
      </c>
      <c r="BI1877" s="55" t="str">
        <f t="shared" si="405"/>
        <v/>
      </c>
      <c r="BJ1877" s="55" t="str">
        <f t="shared" si="405"/>
        <v/>
      </c>
      <c r="BK1877" s="55" t="str">
        <f t="shared" si="405"/>
        <v/>
      </c>
      <c r="BL1877" s="55" t="str">
        <f t="shared" si="405"/>
        <v/>
      </c>
      <c r="BM1877" s="55" t="str">
        <f t="shared" si="405"/>
        <v/>
      </c>
      <c r="BN1877" s="55" t="str">
        <f t="shared" si="405"/>
        <v/>
      </c>
      <c r="BO1877" s="55" t="str">
        <f t="shared" si="405"/>
        <v/>
      </c>
      <c r="BP1877" s="55" t="str">
        <f t="shared" si="405"/>
        <v/>
      </c>
      <c r="BQ1877" s="55" t="str">
        <f t="shared" si="405"/>
        <v/>
      </c>
      <c r="BR1877" s="1" t="str">
        <f t="shared" si="395"/>
        <v>Base</v>
      </c>
      <c r="BS1877" s="1" t="str">
        <f t="shared" si="396"/>
        <v/>
      </c>
      <c r="BT1877" s="3">
        <f t="shared" si="397"/>
        <v>1</v>
      </c>
      <c r="BU1877" s="11">
        <f t="shared" si="398"/>
        <v>-0.94</v>
      </c>
      <c r="BV1877" s="11">
        <f t="shared" si="399"/>
        <v>-0.88</v>
      </c>
      <c r="BW1877" s="11">
        <f t="shared" si="400"/>
        <v>0</v>
      </c>
      <c r="BX1877" s="9">
        <f t="shared" si="401"/>
        <v>-0.94</v>
      </c>
      <c r="BY1877" s="9">
        <f t="shared" si="402"/>
        <v>-0.88</v>
      </c>
      <c r="BZ1877" s="9">
        <f t="shared" si="403"/>
        <v>2</v>
      </c>
    </row>
    <row r="1878" spans="1:78" ht="15.5" x14ac:dyDescent="0.35">
      <c r="A1878"/>
      <c r="B1878"/>
      <c r="C1878"/>
      <c r="D1878"/>
      <c r="E1878"/>
      <c r="F1878"/>
      <c r="G1878"/>
      <c r="H1878"/>
      <c r="I1878"/>
      <c r="J1878"/>
      <c r="K1878"/>
      <c r="L1878"/>
      <c r="M1878"/>
      <c r="N1878"/>
      <c r="O1878"/>
      <c r="P1878"/>
      <c r="Q1878"/>
      <c r="R1878"/>
      <c r="S1878"/>
      <c r="T1878"/>
      <c r="U1878"/>
      <c r="V1878"/>
      <c r="W1878"/>
      <c r="X1878"/>
      <c r="Y1878"/>
      <c r="Z1878"/>
      <c r="AA1878"/>
      <c r="AB1878"/>
      <c r="AC1878"/>
      <c r="AD1878"/>
      <c r="AE1878"/>
      <c r="AF1878"/>
      <c r="AG1878"/>
      <c r="AH1878"/>
      <c r="AI1878"/>
      <c r="AJ1878"/>
      <c r="AK1878"/>
      <c r="AL1878"/>
      <c r="AM1878"/>
      <c r="AN1878"/>
      <c r="AO1878"/>
      <c r="AP1878"/>
      <c r="AQ1878"/>
      <c r="AR1878"/>
      <c r="AS1878"/>
      <c r="AT1878" s="12">
        <f>VLOOKUP($BR1878,Tables!$D$14:$I$27,2,FALSE)*W1878</f>
        <v>0</v>
      </c>
      <c r="AU1878" s="12">
        <f>VLOOKUP($BR1878,Tables!$D$14:$I$24,3,FALSE)</f>
        <v>0</v>
      </c>
      <c r="AV1878" s="12">
        <f>VLOOKUP($BR1878,Tables!$D$14:$I$24,4,FALSE)*W1878</f>
        <v>0</v>
      </c>
      <c r="AW1878" s="12">
        <f>VLOOKUP($BR1878,Tables!$D$14:$I$24,5,FALSE)*W1878</f>
        <v>0</v>
      </c>
      <c r="AX1878">
        <f>IF(ISERROR(VLOOKUP(V1878,Tables!$A$2:$B$27,2,FALSE))=TRUE,0,VLOOKUP(V1878,Tables!$A$2:$B$27,2,FALSE))*VLOOKUP(BR1878,Tables!$D$14:$J$24,7,FALSE)</f>
        <v>0</v>
      </c>
      <c r="AY1878">
        <f>IF(ISERROR(VLOOKUP(BS1878,Tables!$A$2:$B$31,2,FALSE))=TRUE,0,VLOOKUP(BS1878,Tables!$A$2:$B$31,2,FALSE))</f>
        <v>0</v>
      </c>
      <c r="AZ1878" s="12">
        <f>VLOOKUP($BR1878,Tables!$D$14:$K$24,8,FALSE)</f>
        <v>0</v>
      </c>
      <c r="BA1878" s="12">
        <f>IF(OR(BR1878="T150",BR1878="HYBT150"),W1878*Tables!$L$23,0)</f>
        <v>0</v>
      </c>
      <c r="BB1878" s="12">
        <f>IF(OR(BR1878="T200",BR1878="HYBT200"),W1878*Tables!$E$24,0)</f>
        <v>0</v>
      </c>
      <c r="BC1878" s="14">
        <f t="shared" si="394"/>
        <v>0</v>
      </c>
      <c r="BD1878" s="55" t="str">
        <f t="shared" si="405"/>
        <v/>
      </c>
      <c r="BE1878" s="55" t="str">
        <f t="shared" si="405"/>
        <v/>
      </c>
      <c r="BF1878" s="55" t="str">
        <f t="shared" si="405"/>
        <v/>
      </c>
      <c r="BG1878" s="55" t="str">
        <f t="shared" si="405"/>
        <v/>
      </c>
      <c r="BH1878" s="55" t="str">
        <f t="shared" si="405"/>
        <v/>
      </c>
      <c r="BI1878" s="55" t="str">
        <f t="shared" si="405"/>
        <v/>
      </c>
      <c r="BJ1878" s="55" t="str">
        <f t="shared" si="405"/>
        <v/>
      </c>
      <c r="BK1878" s="55" t="str">
        <f t="shared" si="405"/>
        <v/>
      </c>
      <c r="BL1878" s="55" t="str">
        <f t="shared" si="405"/>
        <v/>
      </c>
      <c r="BM1878" s="55" t="str">
        <f t="shared" si="405"/>
        <v/>
      </c>
      <c r="BN1878" s="55" t="str">
        <f t="shared" si="405"/>
        <v/>
      </c>
      <c r="BO1878" s="55" t="str">
        <f t="shared" si="405"/>
        <v/>
      </c>
      <c r="BP1878" s="55" t="str">
        <f t="shared" si="405"/>
        <v/>
      </c>
      <c r="BQ1878" s="55" t="str">
        <f t="shared" si="405"/>
        <v/>
      </c>
      <c r="BR1878" s="1" t="str">
        <f t="shared" si="395"/>
        <v>Base</v>
      </c>
      <c r="BS1878" s="1" t="str">
        <f t="shared" si="396"/>
        <v/>
      </c>
      <c r="BT1878" s="3">
        <f t="shared" si="397"/>
        <v>1</v>
      </c>
      <c r="BU1878" s="11">
        <f t="shared" si="398"/>
        <v>-0.94</v>
      </c>
      <c r="BV1878" s="11">
        <f t="shared" si="399"/>
        <v>-0.88</v>
      </c>
      <c r="BW1878" s="11">
        <f t="shared" si="400"/>
        <v>0</v>
      </c>
      <c r="BX1878" s="9">
        <f t="shared" si="401"/>
        <v>-0.94</v>
      </c>
      <c r="BY1878" s="9">
        <f t="shared" si="402"/>
        <v>-0.88</v>
      </c>
      <c r="BZ1878" s="9">
        <f t="shared" si="403"/>
        <v>2</v>
      </c>
    </row>
    <row r="1879" spans="1:78" ht="15.5" x14ac:dyDescent="0.35">
      <c r="A1879"/>
      <c r="B1879"/>
      <c r="C1879"/>
      <c r="D1879"/>
      <c r="E1879"/>
      <c r="F1879"/>
      <c r="G1879"/>
      <c r="H1879"/>
      <c r="I1879"/>
      <c r="J1879"/>
      <c r="K1879"/>
      <c r="L1879"/>
      <c r="M1879"/>
      <c r="N1879"/>
      <c r="O1879"/>
      <c r="P1879"/>
      <c r="Q1879"/>
      <c r="R1879"/>
      <c r="S1879"/>
      <c r="T1879"/>
      <c r="U1879"/>
      <c r="V1879"/>
      <c r="W1879"/>
      <c r="X1879"/>
      <c r="Y1879"/>
      <c r="Z1879"/>
      <c r="AA1879"/>
      <c r="AB1879"/>
      <c r="AC1879"/>
      <c r="AD1879"/>
      <c r="AE1879"/>
      <c r="AF1879"/>
      <c r="AG1879"/>
      <c r="AH1879"/>
      <c r="AI1879"/>
      <c r="AJ1879"/>
      <c r="AK1879"/>
      <c r="AL1879"/>
      <c r="AM1879"/>
      <c r="AN1879"/>
      <c r="AO1879"/>
      <c r="AP1879"/>
      <c r="AQ1879"/>
      <c r="AR1879"/>
      <c r="AS1879"/>
      <c r="AT1879" s="12">
        <f>VLOOKUP($BR1879,Tables!$D$14:$I$27,2,FALSE)*W1879</f>
        <v>0</v>
      </c>
      <c r="AU1879" s="12">
        <f>VLOOKUP($BR1879,Tables!$D$14:$I$24,3,FALSE)</f>
        <v>0</v>
      </c>
      <c r="AV1879" s="12">
        <f>VLOOKUP($BR1879,Tables!$D$14:$I$24,4,FALSE)*W1879</f>
        <v>0</v>
      </c>
      <c r="AW1879" s="12">
        <f>VLOOKUP($BR1879,Tables!$D$14:$I$24,5,FALSE)*W1879</f>
        <v>0</v>
      </c>
      <c r="AX1879">
        <f>IF(ISERROR(VLOOKUP(V1879,Tables!$A$2:$B$27,2,FALSE))=TRUE,0,VLOOKUP(V1879,Tables!$A$2:$B$27,2,FALSE))*VLOOKUP(BR1879,Tables!$D$14:$J$24,7,FALSE)</f>
        <v>0</v>
      </c>
      <c r="AY1879">
        <f>IF(ISERROR(VLOOKUP(BS1879,Tables!$A$2:$B$31,2,FALSE))=TRUE,0,VLOOKUP(BS1879,Tables!$A$2:$B$31,2,FALSE))</f>
        <v>0</v>
      </c>
      <c r="AZ1879" s="12">
        <f>VLOOKUP($BR1879,Tables!$D$14:$K$24,8,FALSE)</f>
        <v>0</v>
      </c>
      <c r="BA1879" s="12">
        <f>IF(OR(BR1879="T150",BR1879="HYBT150"),W1879*Tables!$L$23,0)</f>
        <v>0</v>
      </c>
      <c r="BB1879" s="12">
        <f>IF(OR(BR1879="T200",BR1879="HYBT200"),W1879*Tables!$E$24,0)</f>
        <v>0</v>
      </c>
      <c r="BC1879" s="14">
        <f t="shared" si="394"/>
        <v>0</v>
      </c>
      <c r="BD1879" s="55" t="str">
        <f t="shared" si="405"/>
        <v/>
      </c>
      <c r="BE1879" s="55" t="str">
        <f t="shared" si="405"/>
        <v/>
      </c>
      <c r="BF1879" s="55" t="str">
        <f t="shared" si="405"/>
        <v/>
      </c>
      <c r="BG1879" s="55" t="str">
        <f t="shared" si="405"/>
        <v/>
      </c>
      <c r="BH1879" s="55" t="str">
        <f t="shared" si="405"/>
        <v/>
      </c>
      <c r="BI1879" s="55" t="str">
        <f t="shared" si="405"/>
        <v/>
      </c>
      <c r="BJ1879" s="55" t="str">
        <f t="shared" si="405"/>
        <v/>
      </c>
      <c r="BK1879" s="55" t="str">
        <f t="shared" si="405"/>
        <v/>
      </c>
      <c r="BL1879" s="55" t="str">
        <f t="shared" si="405"/>
        <v/>
      </c>
      <c r="BM1879" s="55" t="str">
        <f t="shared" si="405"/>
        <v/>
      </c>
      <c r="BN1879" s="55" t="str">
        <f t="shared" si="405"/>
        <v/>
      </c>
      <c r="BO1879" s="55" t="str">
        <f t="shared" si="405"/>
        <v/>
      </c>
      <c r="BP1879" s="55" t="str">
        <f t="shared" si="405"/>
        <v/>
      </c>
      <c r="BQ1879" s="55" t="str">
        <f t="shared" si="405"/>
        <v/>
      </c>
      <c r="BR1879" s="1" t="str">
        <f t="shared" si="395"/>
        <v>Base</v>
      </c>
      <c r="BS1879" s="1" t="str">
        <f t="shared" si="396"/>
        <v/>
      </c>
      <c r="BT1879" s="3">
        <f t="shared" si="397"/>
        <v>1</v>
      </c>
      <c r="BU1879" s="11">
        <f t="shared" si="398"/>
        <v>-0.94</v>
      </c>
      <c r="BV1879" s="11">
        <f t="shared" si="399"/>
        <v>-0.88</v>
      </c>
      <c r="BW1879" s="11">
        <f t="shared" si="400"/>
        <v>0</v>
      </c>
      <c r="BX1879" s="9">
        <f t="shared" si="401"/>
        <v>-0.94</v>
      </c>
      <c r="BY1879" s="9">
        <f t="shared" si="402"/>
        <v>-0.88</v>
      </c>
      <c r="BZ1879" s="9">
        <f t="shared" si="403"/>
        <v>2</v>
      </c>
    </row>
    <row r="1880" spans="1:78" ht="15.5" x14ac:dyDescent="0.35">
      <c r="A1880"/>
      <c r="B1880"/>
      <c r="C1880"/>
      <c r="D1880"/>
      <c r="E1880"/>
      <c r="F1880"/>
      <c r="G1880"/>
      <c r="H1880"/>
      <c r="I1880"/>
      <c r="J1880"/>
      <c r="K1880"/>
      <c r="L1880"/>
      <c r="M1880"/>
      <c r="N1880"/>
      <c r="O1880"/>
      <c r="P1880"/>
      <c r="Q1880"/>
      <c r="R1880"/>
      <c r="S1880"/>
      <c r="T1880"/>
      <c r="U1880"/>
      <c r="V1880"/>
      <c r="W1880"/>
      <c r="X1880"/>
      <c r="Y1880"/>
      <c r="Z1880"/>
      <c r="AA1880"/>
      <c r="AB1880"/>
      <c r="AC1880"/>
      <c r="AD1880"/>
      <c r="AE1880"/>
      <c r="AF1880"/>
      <c r="AG1880"/>
      <c r="AH1880"/>
      <c r="AI1880"/>
      <c r="AJ1880"/>
      <c r="AK1880"/>
      <c r="AL1880"/>
      <c r="AM1880"/>
      <c r="AN1880"/>
      <c r="AO1880"/>
      <c r="AP1880"/>
      <c r="AQ1880"/>
      <c r="AR1880"/>
      <c r="AS1880"/>
      <c r="AT1880" s="12">
        <f>VLOOKUP($BR1880,Tables!$D$14:$I$27,2,FALSE)*W1880</f>
        <v>0</v>
      </c>
      <c r="AU1880" s="12">
        <f>VLOOKUP($BR1880,Tables!$D$14:$I$24,3,FALSE)</f>
        <v>0</v>
      </c>
      <c r="AV1880" s="12">
        <f>VLOOKUP($BR1880,Tables!$D$14:$I$24,4,FALSE)*W1880</f>
        <v>0</v>
      </c>
      <c r="AW1880" s="12">
        <f>VLOOKUP($BR1880,Tables!$D$14:$I$24,5,FALSE)*W1880</f>
        <v>0</v>
      </c>
      <c r="AX1880">
        <f>IF(ISERROR(VLOOKUP(V1880,Tables!$A$2:$B$27,2,FALSE))=TRUE,0,VLOOKUP(V1880,Tables!$A$2:$B$27,2,FALSE))*VLOOKUP(BR1880,Tables!$D$14:$J$24,7,FALSE)</f>
        <v>0</v>
      </c>
      <c r="AY1880">
        <f>IF(ISERROR(VLOOKUP(BS1880,Tables!$A$2:$B$31,2,FALSE))=TRUE,0,VLOOKUP(BS1880,Tables!$A$2:$B$31,2,FALSE))</f>
        <v>0</v>
      </c>
      <c r="AZ1880" s="12">
        <f>VLOOKUP($BR1880,Tables!$D$14:$K$24,8,FALSE)</f>
        <v>0</v>
      </c>
      <c r="BA1880" s="12">
        <f>IF(OR(BR1880="T150",BR1880="HYBT150"),W1880*Tables!$L$23,0)</f>
        <v>0</v>
      </c>
      <c r="BB1880" s="12">
        <f>IF(OR(BR1880="T200",BR1880="HYBT200"),W1880*Tables!$E$24,0)</f>
        <v>0</v>
      </c>
      <c r="BC1880" s="14">
        <f t="shared" si="394"/>
        <v>0</v>
      </c>
      <c r="BD1880" s="55" t="str">
        <f t="shared" si="405"/>
        <v/>
      </c>
      <c r="BE1880" s="55" t="str">
        <f t="shared" si="405"/>
        <v/>
      </c>
      <c r="BF1880" s="55" t="str">
        <f t="shared" si="405"/>
        <v/>
      </c>
      <c r="BG1880" s="55" t="str">
        <f t="shared" si="405"/>
        <v/>
      </c>
      <c r="BH1880" s="55" t="str">
        <f t="shared" si="405"/>
        <v/>
      </c>
      <c r="BI1880" s="55" t="str">
        <f t="shared" si="405"/>
        <v/>
      </c>
      <c r="BJ1880" s="55" t="str">
        <f t="shared" si="405"/>
        <v/>
      </c>
      <c r="BK1880" s="55" t="str">
        <f t="shared" si="405"/>
        <v/>
      </c>
      <c r="BL1880" s="55" t="str">
        <f t="shared" si="405"/>
        <v/>
      </c>
      <c r="BM1880" s="55" t="str">
        <f t="shared" si="405"/>
        <v/>
      </c>
      <c r="BN1880" s="55" t="str">
        <f t="shared" si="405"/>
        <v/>
      </c>
      <c r="BO1880" s="55" t="str">
        <f t="shared" si="405"/>
        <v/>
      </c>
      <c r="BP1880" s="55" t="str">
        <f t="shared" si="405"/>
        <v/>
      </c>
      <c r="BQ1880" s="55" t="str">
        <f t="shared" si="405"/>
        <v/>
      </c>
      <c r="BR1880" s="1" t="str">
        <f t="shared" si="395"/>
        <v>Base</v>
      </c>
      <c r="BS1880" s="1" t="str">
        <f t="shared" si="396"/>
        <v/>
      </c>
      <c r="BT1880" s="3">
        <f t="shared" si="397"/>
        <v>1</v>
      </c>
      <c r="BU1880" s="11">
        <f t="shared" si="398"/>
        <v>-0.94</v>
      </c>
      <c r="BV1880" s="11">
        <f t="shared" si="399"/>
        <v>-0.88</v>
      </c>
      <c r="BW1880" s="11">
        <f t="shared" si="400"/>
        <v>0</v>
      </c>
      <c r="BX1880" s="9">
        <f t="shared" si="401"/>
        <v>-0.94</v>
      </c>
      <c r="BY1880" s="9">
        <f t="shared" si="402"/>
        <v>-0.88</v>
      </c>
      <c r="BZ1880" s="9">
        <f t="shared" si="403"/>
        <v>2</v>
      </c>
    </row>
    <row r="1881" spans="1:78" ht="15.5" x14ac:dyDescent="0.35">
      <c r="A1881"/>
      <c r="B1881"/>
      <c r="C1881"/>
      <c r="D1881"/>
      <c r="E1881"/>
      <c r="F1881"/>
      <c r="G1881"/>
      <c r="H1881"/>
      <c r="I1881"/>
      <c r="J1881"/>
      <c r="K1881"/>
      <c r="L1881"/>
      <c r="M1881"/>
      <c r="N1881"/>
      <c r="O1881"/>
      <c r="P1881"/>
      <c r="Q1881"/>
      <c r="R1881"/>
      <c r="S1881"/>
      <c r="T1881"/>
      <c r="U1881"/>
      <c r="V1881"/>
      <c r="W1881"/>
      <c r="X1881"/>
      <c r="Y1881"/>
      <c r="Z1881"/>
      <c r="AA1881"/>
      <c r="AB1881"/>
      <c r="AC1881"/>
      <c r="AD1881"/>
      <c r="AE1881"/>
      <c r="AF1881"/>
      <c r="AG1881"/>
      <c r="AH1881"/>
      <c r="AI1881"/>
      <c r="AJ1881"/>
      <c r="AK1881"/>
      <c r="AL1881"/>
      <c r="AM1881"/>
      <c r="AN1881"/>
      <c r="AO1881"/>
      <c r="AP1881"/>
      <c r="AQ1881"/>
      <c r="AR1881"/>
      <c r="AS1881"/>
      <c r="AT1881" s="12">
        <f>VLOOKUP($BR1881,Tables!$D$14:$I$27,2,FALSE)*W1881</f>
        <v>0</v>
      </c>
      <c r="AU1881" s="12">
        <f>VLOOKUP($BR1881,Tables!$D$14:$I$24,3,FALSE)</f>
        <v>0</v>
      </c>
      <c r="AV1881" s="12">
        <f>VLOOKUP($BR1881,Tables!$D$14:$I$24,4,FALSE)*W1881</f>
        <v>0</v>
      </c>
      <c r="AW1881" s="12">
        <f>VLOOKUP($BR1881,Tables!$D$14:$I$24,5,FALSE)*W1881</f>
        <v>0</v>
      </c>
      <c r="AX1881">
        <f>IF(ISERROR(VLOOKUP(V1881,Tables!$A$2:$B$27,2,FALSE))=TRUE,0,VLOOKUP(V1881,Tables!$A$2:$B$27,2,FALSE))*VLOOKUP(BR1881,Tables!$D$14:$J$24,7,FALSE)</f>
        <v>0</v>
      </c>
      <c r="AY1881">
        <f>IF(ISERROR(VLOOKUP(BS1881,Tables!$A$2:$B$31,2,FALSE))=TRUE,0,VLOOKUP(BS1881,Tables!$A$2:$B$31,2,FALSE))</f>
        <v>0</v>
      </c>
      <c r="AZ1881" s="12">
        <f>VLOOKUP($BR1881,Tables!$D$14:$K$24,8,FALSE)</f>
        <v>0</v>
      </c>
      <c r="BA1881" s="12">
        <f>IF(OR(BR1881="T150",BR1881="HYBT150"),W1881*Tables!$L$23,0)</f>
        <v>0</v>
      </c>
      <c r="BB1881" s="12">
        <f>IF(OR(BR1881="T200",BR1881="HYBT200"),W1881*Tables!$E$24,0)</f>
        <v>0</v>
      </c>
      <c r="BC1881" s="14">
        <f t="shared" si="394"/>
        <v>0</v>
      </c>
      <c r="BD1881" s="55" t="str">
        <f t="shared" si="405"/>
        <v/>
      </c>
      <c r="BE1881" s="55" t="str">
        <f t="shared" si="405"/>
        <v/>
      </c>
      <c r="BF1881" s="55" t="str">
        <f t="shared" si="405"/>
        <v/>
      </c>
      <c r="BG1881" s="55" t="str">
        <f t="shared" si="405"/>
        <v/>
      </c>
      <c r="BH1881" s="55" t="str">
        <f t="shared" si="405"/>
        <v/>
      </c>
      <c r="BI1881" s="55" t="str">
        <f t="shared" si="405"/>
        <v/>
      </c>
      <c r="BJ1881" s="55" t="str">
        <f t="shared" si="405"/>
        <v/>
      </c>
      <c r="BK1881" s="55" t="str">
        <f t="shared" si="405"/>
        <v/>
      </c>
      <c r="BL1881" s="55" t="str">
        <f t="shared" si="405"/>
        <v/>
      </c>
      <c r="BM1881" s="55" t="str">
        <f t="shared" si="405"/>
        <v/>
      </c>
      <c r="BN1881" s="55" t="str">
        <f t="shared" si="405"/>
        <v/>
      </c>
      <c r="BO1881" s="55" t="str">
        <f t="shared" si="405"/>
        <v/>
      </c>
      <c r="BP1881" s="55" t="str">
        <f t="shared" si="405"/>
        <v/>
      </c>
      <c r="BQ1881" s="55" t="str">
        <f t="shared" si="405"/>
        <v/>
      </c>
      <c r="BR1881" s="1" t="str">
        <f t="shared" si="395"/>
        <v>Base</v>
      </c>
      <c r="BS1881" s="1" t="str">
        <f t="shared" si="396"/>
        <v/>
      </c>
      <c r="BT1881" s="3">
        <f t="shared" si="397"/>
        <v>1</v>
      </c>
      <c r="BU1881" s="11">
        <f t="shared" si="398"/>
        <v>-0.94</v>
      </c>
      <c r="BV1881" s="11">
        <f t="shared" si="399"/>
        <v>-0.88</v>
      </c>
      <c r="BW1881" s="11">
        <f t="shared" si="400"/>
        <v>0</v>
      </c>
      <c r="BX1881" s="9">
        <f t="shared" si="401"/>
        <v>-0.94</v>
      </c>
      <c r="BY1881" s="9">
        <f t="shared" si="402"/>
        <v>-0.88</v>
      </c>
      <c r="BZ1881" s="9">
        <f t="shared" si="403"/>
        <v>2</v>
      </c>
    </row>
    <row r="1882" spans="1:78" ht="15.5" x14ac:dyDescent="0.35">
      <c r="A1882"/>
      <c r="B1882"/>
      <c r="C1882"/>
      <c r="D1882"/>
      <c r="E1882"/>
      <c r="F1882"/>
      <c r="G1882"/>
      <c r="H1882"/>
      <c r="I1882"/>
      <c r="J1882"/>
      <c r="K1882"/>
      <c r="L1882"/>
      <c r="M1882"/>
      <c r="N1882"/>
      <c r="O1882"/>
      <c r="P1882"/>
      <c r="Q1882"/>
      <c r="R1882"/>
      <c r="S1882"/>
      <c r="T1882"/>
      <c r="U1882"/>
      <c r="V1882"/>
      <c r="W1882"/>
      <c r="X1882"/>
      <c r="Y1882"/>
      <c r="Z1882"/>
      <c r="AA1882"/>
      <c r="AB1882"/>
      <c r="AC1882"/>
      <c r="AD1882"/>
      <c r="AE1882"/>
      <c r="AF1882"/>
      <c r="AG1882"/>
      <c r="AH1882"/>
      <c r="AI1882"/>
      <c r="AJ1882"/>
      <c r="AK1882"/>
      <c r="AL1882"/>
      <c r="AM1882"/>
      <c r="AN1882"/>
      <c r="AO1882"/>
      <c r="AP1882"/>
      <c r="AQ1882"/>
      <c r="AR1882"/>
      <c r="AS1882"/>
      <c r="AT1882" s="12">
        <f>VLOOKUP($BR1882,Tables!$D$14:$I$27,2,FALSE)*W1882</f>
        <v>0</v>
      </c>
      <c r="AU1882" s="12">
        <f>VLOOKUP($BR1882,Tables!$D$14:$I$24,3,FALSE)</f>
        <v>0</v>
      </c>
      <c r="AV1882" s="12">
        <f>VLOOKUP($BR1882,Tables!$D$14:$I$24,4,FALSE)*W1882</f>
        <v>0</v>
      </c>
      <c r="AW1882" s="12">
        <f>VLOOKUP($BR1882,Tables!$D$14:$I$24,5,FALSE)*W1882</f>
        <v>0</v>
      </c>
      <c r="AX1882">
        <f>IF(ISERROR(VLOOKUP(V1882,Tables!$A$2:$B$27,2,FALSE))=TRUE,0,VLOOKUP(V1882,Tables!$A$2:$B$27,2,FALSE))*VLOOKUP(BR1882,Tables!$D$14:$J$24,7,FALSE)</f>
        <v>0</v>
      </c>
      <c r="AY1882">
        <f>IF(ISERROR(VLOOKUP(BS1882,Tables!$A$2:$B$31,2,FALSE))=TRUE,0,VLOOKUP(BS1882,Tables!$A$2:$B$31,2,FALSE))</f>
        <v>0</v>
      </c>
      <c r="AZ1882" s="12">
        <f>VLOOKUP($BR1882,Tables!$D$14:$K$24,8,FALSE)</f>
        <v>0</v>
      </c>
      <c r="BA1882" s="12">
        <f>IF(OR(BR1882="T150",BR1882="HYBT150"),W1882*Tables!$L$23,0)</f>
        <v>0</v>
      </c>
      <c r="BB1882" s="12">
        <f>IF(OR(BR1882="T200",BR1882="HYBT200"),W1882*Tables!$E$24,0)</f>
        <v>0</v>
      </c>
      <c r="BC1882" s="14">
        <f t="shared" si="394"/>
        <v>0</v>
      </c>
      <c r="BD1882" s="55" t="str">
        <f t="shared" si="405"/>
        <v/>
      </c>
      <c r="BE1882" s="55" t="str">
        <f t="shared" si="405"/>
        <v/>
      </c>
      <c r="BF1882" s="55" t="str">
        <f t="shared" si="405"/>
        <v/>
      </c>
      <c r="BG1882" s="55" t="str">
        <f t="shared" si="405"/>
        <v/>
      </c>
      <c r="BH1882" s="55" t="str">
        <f t="shared" si="405"/>
        <v/>
      </c>
      <c r="BI1882" s="55" t="str">
        <f t="shared" si="405"/>
        <v/>
      </c>
      <c r="BJ1882" s="55" t="str">
        <f t="shared" si="405"/>
        <v/>
      </c>
      <c r="BK1882" s="55" t="str">
        <f t="shared" si="405"/>
        <v/>
      </c>
      <c r="BL1882" s="55" t="str">
        <f t="shared" si="405"/>
        <v/>
      </c>
      <c r="BM1882" s="55" t="str">
        <f t="shared" si="405"/>
        <v/>
      </c>
      <c r="BN1882" s="55" t="str">
        <f t="shared" si="405"/>
        <v/>
      </c>
      <c r="BO1882" s="55" t="str">
        <f t="shared" si="405"/>
        <v/>
      </c>
      <c r="BP1882" s="55" t="str">
        <f t="shared" si="405"/>
        <v/>
      </c>
      <c r="BQ1882" s="55" t="str">
        <f t="shared" si="405"/>
        <v/>
      </c>
      <c r="BR1882" s="1" t="str">
        <f t="shared" si="395"/>
        <v>Base</v>
      </c>
      <c r="BS1882" s="1" t="str">
        <f t="shared" si="396"/>
        <v/>
      </c>
      <c r="BT1882" s="3">
        <f t="shared" si="397"/>
        <v>1</v>
      </c>
      <c r="BU1882" s="11">
        <f t="shared" si="398"/>
        <v>-0.94</v>
      </c>
      <c r="BV1882" s="11">
        <f t="shared" si="399"/>
        <v>-0.88</v>
      </c>
      <c r="BW1882" s="11">
        <f t="shared" si="400"/>
        <v>0</v>
      </c>
      <c r="BX1882" s="9">
        <f t="shared" si="401"/>
        <v>-0.94</v>
      </c>
      <c r="BY1882" s="9">
        <f t="shared" si="402"/>
        <v>-0.88</v>
      </c>
      <c r="BZ1882" s="9">
        <f t="shared" si="403"/>
        <v>2</v>
      </c>
    </row>
    <row r="1883" spans="1:78" ht="15.5" x14ac:dyDescent="0.35">
      <c r="A1883"/>
      <c r="B1883"/>
      <c r="C1883"/>
      <c r="D1883"/>
      <c r="E1883"/>
      <c r="F1883"/>
      <c r="G1883"/>
      <c r="H1883"/>
      <c r="I1883"/>
      <c r="J1883"/>
      <c r="K1883"/>
      <c r="L1883"/>
      <c r="M1883"/>
      <c r="N1883"/>
      <c r="O1883"/>
      <c r="P1883"/>
      <c r="Q1883"/>
      <c r="R1883"/>
      <c r="S1883"/>
      <c r="T1883"/>
      <c r="U1883"/>
      <c r="V1883"/>
      <c r="W1883"/>
      <c r="X1883"/>
      <c r="Y1883"/>
      <c r="Z1883"/>
      <c r="AA1883"/>
      <c r="AB1883"/>
      <c r="AC1883"/>
      <c r="AD1883"/>
      <c r="AE1883"/>
      <c r="AF1883"/>
      <c r="AG1883"/>
      <c r="AH1883"/>
      <c r="AI1883"/>
      <c r="AJ1883"/>
      <c r="AK1883"/>
      <c r="AL1883"/>
      <c r="AM1883"/>
      <c r="AN1883"/>
      <c r="AO1883"/>
      <c r="AP1883"/>
      <c r="AQ1883"/>
      <c r="AR1883"/>
      <c r="AS1883"/>
      <c r="AT1883" s="12">
        <f>VLOOKUP($BR1883,Tables!$D$14:$I$27,2,FALSE)*W1883</f>
        <v>0</v>
      </c>
      <c r="AU1883" s="12">
        <f>VLOOKUP($BR1883,Tables!$D$14:$I$24,3,FALSE)</f>
        <v>0</v>
      </c>
      <c r="AV1883" s="12">
        <f>VLOOKUP($BR1883,Tables!$D$14:$I$24,4,FALSE)*W1883</f>
        <v>0</v>
      </c>
      <c r="AW1883" s="12">
        <f>VLOOKUP($BR1883,Tables!$D$14:$I$24,5,FALSE)*W1883</f>
        <v>0</v>
      </c>
      <c r="AX1883">
        <f>IF(ISERROR(VLOOKUP(V1883,Tables!$A$2:$B$27,2,FALSE))=TRUE,0,VLOOKUP(V1883,Tables!$A$2:$B$27,2,FALSE))*VLOOKUP(BR1883,Tables!$D$14:$J$24,7,FALSE)</f>
        <v>0</v>
      </c>
      <c r="AY1883">
        <f>IF(ISERROR(VLOOKUP(BS1883,Tables!$A$2:$B$31,2,FALSE))=TRUE,0,VLOOKUP(BS1883,Tables!$A$2:$B$31,2,FALSE))</f>
        <v>0</v>
      </c>
      <c r="AZ1883" s="12">
        <f>VLOOKUP($BR1883,Tables!$D$14:$K$24,8,FALSE)</f>
        <v>0</v>
      </c>
      <c r="BA1883" s="12">
        <f>IF(OR(BR1883="T150",BR1883="HYBT150"),W1883*Tables!$L$23,0)</f>
        <v>0</v>
      </c>
      <c r="BB1883" s="12">
        <f>IF(OR(BR1883="T200",BR1883="HYBT200"),W1883*Tables!$E$24,0)</f>
        <v>0</v>
      </c>
      <c r="BC1883" s="14">
        <f t="shared" si="394"/>
        <v>0</v>
      </c>
      <c r="BD1883" s="55" t="str">
        <f t="shared" si="405"/>
        <v/>
      </c>
      <c r="BE1883" s="55" t="str">
        <f t="shared" si="405"/>
        <v/>
      </c>
      <c r="BF1883" s="55" t="str">
        <f t="shared" si="405"/>
        <v/>
      </c>
      <c r="BG1883" s="55" t="str">
        <f t="shared" si="405"/>
        <v/>
      </c>
      <c r="BH1883" s="55" t="str">
        <f t="shared" si="405"/>
        <v/>
      </c>
      <c r="BI1883" s="55" t="str">
        <f t="shared" si="405"/>
        <v/>
      </c>
      <c r="BJ1883" s="55" t="str">
        <f t="shared" si="405"/>
        <v/>
      </c>
      <c r="BK1883" s="55" t="str">
        <f t="shared" si="405"/>
        <v/>
      </c>
      <c r="BL1883" s="55" t="str">
        <f t="shared" si="405"/>
        <v/>
      </c>
      <c r="BM1883" s="55" t="str">
        <f t="shared" si="405"/>
        <v/>
      </c>
      <c r="BN1883" s="55" t="str">
        <f t="shared" si="405"/>
        <v/>
      </c>
      <c r="BO1883" s="55" t="str">
        <f t="shared" si="405"/>
        <v/>
      </c>
      <c r="BP1883" s="55" t="str">
        <f t="shared" si="405"/>
        <v/>
      </c>
      <c r="BQ1883" s="55" t="str">
        <f t="shared" si="405"/>
        <v/>
      </c>
      <c r="BR1883" s="1" t="str">
        <f t="shared" si="395"/>
        <v>Base</v>
      </c>
      <c r="BS1883" s="1" t="str">
        <f t="shared" si="396"/>
        <v/>
      </c>
      <c r="BT1883" s="3">
        <f t="shared" si="397"/>
        <v>1</v>
      </c>
      <c r="BU1883" s="11">
        <f t="shared" si="398"/>
        <v>-0.94</v>
      </c>
      <c r="BV1883" s="11">
        <f t="shared" si="399"/>
        <v>-0.88</v>
      </c>
      <c r="BW1883" s="11">
        <f t="shared" si="400"/>
        <v>0</v>
      </c>
      <c r="BX1883" s="9">
        <f t="shared" si="401"/>
        <v>-0.94</v>
      </c>
      <c r="BY1883" s="9">
        <f t="shared" si="402"/>
        <v>-0.88</v>
      </c>
      <c r="BZ1883" s="9">
        <f t="shared" si="403"/>
        <v>2</v>
      </c>
    </row>
    <row r="1884" spans="1:78" ht="15.5" x14ac:dyDescent="0.35">
      <c r="A1884"/>
      <c r="B1884"/>
      <c r="C1884"/>
      <c r="D1884"/>
      <c r="E1884"/>
      <c r="F1884"/>
      <c r="G1884"/>
      <c r="H1884"/>
      <c r="I1884"/>
      <c r="J1884"/>
      <c r="K1884"/>
      <c r="L1884"/>
      <c r="M1884"/>
      <c r="N1884"/>
      <c r="O1884"/>
      <c r="P1884"/>
      <c r="Q1884"/>
      <c r="R1884"/>
      <c r="S1884"/>
      <c r="T1884"/>
      <c r="U1884"/>
      <c r="V1884"/>
      <c r="W1884"/>
      <c r="X1884"/>
      <c r="Y1884"/>
      <c r="Z1884"/>
      <c r="AA1884"/>
      <c r="AB1884"/>
      <c r="AC1884"/>
      <c r="AD1884"/>
      <c r="AE1884"/>
      <c r="AF1884"/>
      <c r="AG1884"/>
      <c r="AH1884"/>
      <c r="AI1884"/>
      <c r="AJ1884"/>
      <c r="AK1884"/>
      <c r="AL1884"/>
      <c r="AM1884"/>
      <c r="AN1884"/>
      <c r="AO1884"/>
      <c r="AP1884"/>
      <c r="AQ1884"/>
      <c r="AR1884"/>
      <c r="AS1884"/>
      <c r="AT1884" s="12">
        <f>VLOOKUP($BR1884,Tables!$D$14:$I$27,2,FALSE)*W1884</f>
        <v>0</v>
      </c>
      <c r="AU1884" s="12">
        <f>VLOOKUP($BR1884,Tables!$D$14:$I$24,3,FALSE)</f>
        <v>0</v>
      </c>
      <c r="AV1884" s="12">
        <f>VLOOKUP($BR1884,Tables!$D$14:$I$24,4,FALSE)*W1884</f>
        <v>0</v>
      </c>
      <c r="AW1884" s="12">
        <f>VLOOKUP($BR1884,Tables!$D$14:$I$24,5,FALSE)*W1884</f>
        <v>0</v>
      </c>
      <c r="AX1884">
        <f>IF(ISERROR(VLOOKUP(V1884,Tables!$A$2:$B$27,2,FALSE))=TRUE,0,VLOOKUP(V1884,Tables!$A$2:$B$27,2,FALSE))*VLOOKUP(BR1884,Tables!$D$14:$J$24,7,FALSE)</f>
        <v>0</v>
      </c>
      <c r="AY1884">
        <f>IF(ISERROR(VLOOKUP(BS1884,Tables!$A$2:$B$31,2,FALSE))=TRUE,0,VLOOKUP(BS1884,Tables!$A$2:$B$31,2,FALSE))</f>
        <v>0</v>
      </c>
      <c r="AZ1884" s="12">
        <f>VLOOKUP($BR1884,Tables!$D$14:$K$24,8,FALSE)</f>
        <v>0</v>
      </c>
      <c r="BA1884" s="12">
        <f>IF(OR(BR1884="T150",BR1884="HYBT150"),W1884*Tables!$L$23,0)</f>
        <v>0</v>
      </c>
      <c r="BB1884" s="12">
        <f>IF(OR(BR1884="T200",BR1884="HYBT200"),W1884*Tables!$E$24,0)</f>
        <v>0</v>
      </c>
      <c r="BC1884" s="14">
        <f t="shared" si="394"/>
        <v>0</v>
      </c>
      <c r="BD1884" s="55" t="str">
        <f t="shared" si="405"/>
        <v/>
      </c>
      <c r="BE1884" s="55" t="str">
        <f t="shared" si="405"/>
        <v/>
      </c>
      <c r="BF1884" s="55" t="str">
        <f t="shared" si="405"/>
        <v/>
      </c>
      <c r="BG1884" s="55" t="str">
        <f t="shared" si="405"/>
        <v/>
      </c>
      <c r="BH1884" s="55" t="str">
        <f t="shared" si="405"/>
        <v/>
      </c>
      <c r="BI1884" s="55" t="str">
        <f t="shared" si="405"/>
        <v/>
      </c>
      <c r="BJ1884" s="55" t="str">
        <f t="shared" si="405"/>
        <v/>
      </c>
      <c r="BK1884" s="55" t="str">
        <f t="shared" si="405"/>
        <v/>
      </c>
      <c r="BL1884" s="55" t="str">
        <f t="shared" si="405"/>
        <v/>
      </c>
      <c r="BM1884" s="55" t="str">
        <f t="shared" si="405"/>
        <v/>
      </c>
      <c r="BN1884" s="55" t="str">
        <f t="shared" si="405"/>
        <v/>
      </c>
      <c r="BO1884" s="55" t="str">
        <f t="shared" si="405"/>
        <v/>
      </c>
      <c r="BP1884" s="55" t="str">
        <f t="shared" si="405"/>
        <v/>
      </c>
      <c r="BQ1884" s="55" t="str">
        <f t="shared" si="405"/>
        <v/>
      </c>
      <c r="BR1884" s="1" t="str">
        <f t="shared" si="395"/>
        <v>Base</v>
      </c>
      <c r="BS1884" s="1" t="str">
        <f t="shared" si="396"/>
        <v/>
      </c>
      <c r="BT1884" s="3">
        <f t="shared" si="397"/>
        <v>1</v>
      </c>
      <c r="BU1884" s="11">
        <f t="shared" si="398"/>
        <v>-0.94</v>
      </c>
      <c r="BV1884" s="11">
        <f t="shared" si="399"/>
        <v>-0.88</v>
      </c>
      <c r="BW1884" s="11">
        <f t="shared" si="400"/>
        <v>0</v>
      </c>
      <c r="BX1884" s="9">
        <f t="shared" si="401"/>
        <v>-0.94</v>
      </c>
      <c r="BY1884" s="9">
        <f t="shared" si="402"/>
        <v>-0.88</v>
      </c>
      <c r="BZ1884" s="9">
        <f t="shared" si="403"/>
        <v>2</v>
      </c>
    </row>
    <row r="1885" spans="1:78" ht="15.5" x14ac:dyDescent="0.35">
      <c r="A1885"/>
      <c r="B1885"/>
      <c r="C1885"/>
      <c r="D1885"/>
      <c r="E1885"/>
      <c r="F1885"/>
      <c r="G1885"/>
      <c r="H1885"/>
      <c r="I1885"/>
      <c r="J1885"/>
      <c r="K1885"/>
      <c r="L1885"/>
      <c r="M1885"/>
      <c r="N1885"/>
      <c r="O1885"/>
      <c r="P1885"/>
      <c r="Q1885"/>
      <c r="R1885"/>
      <c r="S1885"/>
      <c r="T1885"/>
      <c r="U1885"/>
      <c r="V1885"/>
      <c r="W1885"/>
      <c r="X1885"/>
      <c r="Y1885"/>
      <c r="Z1885"/>
      <c r="AA1885"/>
      <c r="AB1885"/>
      <c r="AC1885"/>
      <c r="AD1885"/>
      <c r="AE1885"/>
      <c r="AF1885"/>
      <c r="AG1885"/>
      <c r="AH1885"/>
      <c r="AI1885"/>
      <c r="AJ1885"/>
      <c r="AK1885"/>
      <c r="AL1885"/>
      <c r="AM1885"/>
      <c r="AN1885"/>
      <c r="AO1885"/>
      <c r="AP1885"/>
      <c r="AQ1885"/>
      <c r="AR1885"/>
      <c r="AS1885"/>
      <c r="AT1885" s="12">
        <f>VLOOKUP($BR1885,Tables!$D$14:$I$27,2,FALSE)*W1885</f>
        <v>0</v>
      </c>
      <c r="AU1885" s="12">
        <f>VLOOKUP($BR1885,Tables!$D$14:$I$24,3,FALSE)</f>
        <v>0</v>
      </c>
      <c r="AV1885" s="12">
        <f>VLOOKUP($BR1885,Tables!$D$14:$I$24,4,FALSE)*W1885</f>
        <v>0</v>
      </c>
      <c r="AW1885" s="12">
        <f>VLOOKUP($BR1885,Tables!$D$14:$I$24,5,FALSE)*W1885</f>
        <v>0</v>
      </c>
      <c r="AX1885">
        <f>IF(ISERROR(VLOOKUP(V1885,Tables!$A$2:$B$27,2,FALSE))=TRUE,0,VLOOKUP(V1885,Tables!$A$2:$B$27,2,FALSE))*VLOOKUP(BR1885,Tables!$D$14:$J$24,7,FALSE)</f>
        <v>0</v>
      </c>
      <c r="AY1885">
        <f>IF(ISERROR(VLOOKUP(BS1885,Tables!$A$2:$B$31,2,FALSE))=TRUE,0,VLOOKUP(BS1885,Tables!$A$2:$B$31,2,FALSE))</f>
        <v>0</v>
      </c>
      <c r="AZ1885" s="12">
        <f>VLOOKUP($BR1885,Tables!$D$14:$K$24,8,FALSE)</f>
        <v>0</v>
      </c>
      <c r="BA1885" s="12">
        <f>IF(OR(BR1885="T150",BR1885="HYBT150"),W1885*Tables!$L$23,0)</f>
        <v>0</v>
      </c>
      <c r="BB1885" s="12">
        <f>IF(OR(BR1885="T200",BR1885="HYBT200"),W1885*Tables!$E$24,0)</f>
        <v>0</v>
      </c>
      <c r="BC1885" s="14">
        <f t="shared" si="394"/>
        <v>0</v>
      </c>
      <c r="BD1885" s="55" t="str">
        <f t="shared" si="405"/>
        <v/>
      </c>
      <c r="BE1885" s="55" t="str">
        <f t="shared" si="405"/>
        <v/>
      </c>
      <c r="BF1885" s="55" t="str">
        <f t="shared" si="405"/>
        <v/>
      </c>
      <c r="BG1885" s="55" t="str">
        <f t="shared" si="405"/>
        <v/>
      </c>
      <c r="BH1885" s="55" t="str">
        <f t="shared" si="405"/>
        <v/>
      </c>
      <c r="BI1885" s="55" t="str">
        <f t="shared" si="405"/>
        <v/>
      </c>
      <c r="BJ1885" s="55" t="str">
        <f t="shared" si="405"/>
        <v/>
      </c>
      <c r="BK1885" s="55" t="str">
        <f t="shared" si="405"/>
        <v/>
      </c>
      <c r="BL1885" s="55" t="str">
        <f t="shared" si="405"/>
        <v/>
      </c>
      <c r="BM1885" s="55" t="str">
        <f t="shared" si="405"/>
        <v/>
      </c>
      <c r="BN1885" s="55" t="str">
        <f t="shared" si="405"/>
        <v/>
      </c>
      <c r="BO1885" s="55" t="str">
        <f t="shared" si="405"/>
        <v/>
      </c>
      <c r="BP1885" s="55" t="str">
        <f t="shared" si="405"/>
        <v/>
      </c>
      <c r="BQ1885" s="55" t="str">
        <f t="shared" si="405"/>
        <v/>
      </c>
      <c r="BR1885" s="1" t="str">
        <f t="shared" si="395"/>
        <v>Base</v>
      </c>
      <c r="BS1885" s="1" t="str">
        <f t="shared" si="396"/>
        <v/>
      </c>
      <c r="BT1885" s="3">
        <f t="shared" si="397"/>
        <v>1</v>
      </c>
      <c r="BU1885" s="11">
        <f t="shared" si="398"/>
        <v>-0.94</v>
      </c>
      <c r="BV1885" s="11">
        <f t="shared" si="399"/>
        <v>-0.88</v>
      </c>
      <c r="BW1885" s="11">
        <f t="shared" si="400"/>
        <v>0</v>
      </c>
      <c r="BX1885" s="9">
        <f t="shared" si="401"/>
        <v>-0.94</v>
      </c>
      <c r="BY1885" s="9">
        <f t="shared" si="402"/>
        <v>-0.88</v>
      </c>
      <c r="BZ1885" s="9">
        <f t="shared" si="403"/>
        <v>2</v>
      </c>
    </row>
    <row r="1886" spans="1:78" ht="15.5" x14ac:dyDescent="0.35">
      <c r="A1886"/>
      <c r="B1886"/>
      <c r="C1886"/>
      <c r="D1886"/>
      <c r="E1886"/>
      <c r="F1886"/>
      <c r="G1886"/>
      <c r="H1886"/>
      <c r="I1886"/>
      <c r="J1886"/>
      <c r="K1886"/>
      <c r="L1886"/>
      <c r="M1886"/>
      <c r="N1886"/>
      <c r="O1886"/>
      <c r="P1886"/>
      <c r="Q1886"/>
      <c r="R1886"/>
      <c r="S1886"/>
      <c r="T1886"/>
      <c r="U1886"/>
      <c r="V1886"/>
      <c r="W1886"/>
      <c r="X1886"/>
      <c r="Y1886"/>
      <c r="Z1886"/>
      <c r="AA1886"/>
      <c r="AB1886"/>
      <c r="AC1886"/>
      <c r="AD1886"/>
      <c r="AE1886"/>
      <c r="AF1886"/>
      <c r="AG1886"/>
      <c r="AH1886"/>
      <c r="AI1886"/>
      <c r="AJ1886"/>
      <c r="AK1886"/>
      <c r="AL1886"/>
      <c r="AM1886"/>
      <c r="AN1886"/>
      <c r="AO1886"/>
      <c r="AP1886"/>
      <c r="AQ1886"/>
      <c r="AR1886"/>
      <c r="AS1886"/>
      <c r="AT1886" s="12">
        <f>VLOOKUP($BR1886,Tables!$D$14:$I$27,2,FALSE)*W1886</f>
        <v>0</v>
      </c>
      <c r="AU1886" s="12">
        <f>VLOOKUP($BR1886,Tables!$D$14:$I$24,3,FALSE)</f>
        <v>0</v>
      </c>
      <c r="AV1886" s="12">
        <f>VLOOKUP($BR1886,Tables!$D$14:$I$24,4,FALSE)*W1886</f>
        <v>0</v>
      </c>
      <c r="AW1886" s="12">
        <f>VLOOKUP($BR1886,Tables!$D$14:$I$24,5,FALSE)*W1886</f>
        <v>0</v>
      </c>
      <c r="AX1886">
        <f>IF(ISERROR(VLOOKUP(V1886,Tables!$A$2:$B$27,2,FALSE))=TRUE,0,VLOOKUP(V1886,Tables!$A$2:$B$27,2,FALSE))*VLOOKUP(BR1886,Tables!$D$14:$J$24,7,FALSE)</f>
        <v>0</v>
      </c>
      <c r="AY1886">
        <f>IF(ISERROR(VLOOKUP(BS1886,Tables!$A$2:$B$31,2,FALSE))=TRUE,0,VLOOKUP(BS1886,Tables!$A$2:$B$31,2,FALSE))</f>
        <v>0</v>
      </c>
      <c r="AZ1886" s="12">
        <f>VLOOKUP($BR1886,Tables!$D$14:$K$24,8,FALSE)</f>
        <v>0</v>
      </c>
      <c r="BA1886" s="12">
        <f>IF(OR(BR1886="T150",BR1886="HYBT150"),W1886*Tables!$L$23,0)</f>
        <v>0</v>
      </c>
      <c r="BB1886" s="12">
        <f>IF(OR(BR1886="T200",BR1886="HYBT200"),W1886*Tables!$E$24,0)</f>
        <v>0</v>
      </c>
      <c r="BC1886" s="14">
        <f t="shared" si="394"/>
        <v>0</v>
      </c>
      <c r="BD1886" s="55" t="str">
        <f t="shared" si="405"/>
        <v/>
      </c>
      <c r="BE1886" s="55" t="str">
        <f t="shared" si="405"/>
        <v/>
      </c>
      <c r="BF1886" s="55" t="str">
        <f t="shared" si="405"/>
        <v/>
      </c>
      <c r="BG1886" s="55" t="str">
        <f t="shared" si="405"/>
        <v/>
      </c>
      <c r="BH1886" s="55" t="str">
        <f t="shared" si="405"/>
        <v/>
      </c>
      <c r="BI1886" s="55" t="str">
        <f t="shared" si="405"/>
        <v/>
      </c>
      <c r="BJ1886" s="55" t="str">
        <f t="shared" si="405"/>
        <v/>
      </c>
      <c r="BK1886" s="55" t="str">
        <f t="shared" si="405"/>
        <v/>
      </c>
      <c r="BL1886" s="55" t="str">
        <f t="shared" si="405"/>
        <v/>
      </c>
      <c r="BM1886" s="55" t="str">
        <f t="shared" si="405"/>
        <v/>
      </c>
      <c r="BN1886" s="55" t="str">
        <f t="shared" si="405"/>
        <v/>
      </c>
      <c r="BO1886" s="55" t="str">
        <f t="shared" si="405"/>
        <v/>
      </c>
      <c r="BP1886" s="55" t="str">
        <f t="shared" si="405"/>
        <v/>
      </c>
      <c r="BQ1886" s="55" t="str">
        <f t="shared" si="405"/>
        <v/>
      </c>
      <c r="BR1886" s="1" t="str">
        <f t="shared" si="395"/>
        <v>Base</v>
      </c>
      <c r="BS1886" s="1" t="str">
        <f t="shared" si="396"/>
        <v/>
      </c>
      <c r="BT1886" s="3">
        <f t="shared" si="397"/>
        <v>1</v>
      </c>
      <c r="BU1886" s="11">
        <f t="shared" si="398"/>
        <v>-0.94</v>
      </c>
      <c r="BV1886" s="11">
        <f t="shared" si="399"/>
        <v>-0.88</v>
      </c>
      <c r="BW1886" s="11">
        <f t="shared" si="400"/>
        <v>0</v>
      </c>
      <c r="BX1886" s="9">
        <f t="shared" si="401"/>
        <v>-0.94</v>
      </c>
      <c r="BY1886" s="9">
        <f t="shared" si="402"/>
        <v>-0.88</v>
      </c>
      <c r="BZ1886" s="9">
        <f t="shared" si="403"/>
        <v>2</v>
      </c>
    </row>
    <row r="1887" spans="1:78" ht="15.5" x14ac:dyDescent="0.35">
      <c r="A1887"/>
      <c r="B1887"/>
      <c r="C1887"/>
      <c r="D1887"/>
      <c r="E1887"/>
      <c r="F1887"/>
      <c r="G1887"/>
      <c r="H1887"/>
      <c r="I1887"/>
      <c r="J1887"/>
      <c r="K1887"/>
      <c r="L1887"/>
      <c r="M1887"/>
      <c r="N1887"/>
      <c r="O1887"/>
      <c r="P1887"/>
      <c r="Q1887"/>
      <c r="R1887"/>
      <c r="S1887"/>
      <c r="T1887"/>
      <c r="U1887"/>
      <c r="V1887"/>
      <c r="W1887"/>
      <c r="X1887"/>
      <c r="Y1887"/>
      <c r="Z1887"/>
      <c r="AA1887"/>
      <c r="AB1887"/>
      <c r="AC1887"/>
      <c r="AD1887"/>
      <c r="AE1887"/>
      <c r="AF1887"/>
      <c r="AG1887"/>
      <c r="AH1887"/>
      <c r="AI1887"/>
      <c r="AJ1887"/>
      <c r="AK1887"/>
      <c r="AL1887"/>
      <c r="AM1887"/>
      <c r="AN1887"/>
      <c r="AO1887"/>
      <c r="AP1887"/>
      <c r="AQ1887"/>
      <c r="AR1887"/>
      <c r="AS1887"/>
      <c r="AT1887" s="12">
        <f>VLOOKUP($BR1887,Tables!$D$14:$I$27,2,FALSE)*W1887</f>
        <v>0</v>
      </c>
      <c r="AU1887" s="12">
        <f>VLOOKUP($BR1887,Tables!$D$14:$I$24,3,FALSE)</f>
        <v>0</v>
      </c>
      <c r="AV1887" s="12">
        <f>VLOOKUP($BR1887,Tables!$D$14:$I$24,4,FALSE)*W1887</f>
        <v>0</v>
      </c>
      <c r="AW1887" s="12">
        <f>VLOOKUP($BR1887,Tables!$D$14:$I$24,5,FALSE)*W1887</f>
        <v>0</v>
      </c>
      <c r="AX1887">
        <f>IF(ISERROR(VLOOKUP(V1887,Tables!$A$2:$B$27,2,FALSE))=TRUE,0,VLOOKUP(V1887,Tables!$A$2:$B$27,2,FALSE))*VLOOKUP(BR1887,Tables!$D$14:$J$24,7,FALSE)</f>
        <v>0</v>
      </c>
      <c r="AY1887">
        <f>IF(ISERROR(VLOOKUP(BS1887,Tables!$A$2:$B$31,2,FALSE))=TRUE,0,VLOOKUP(BS1887,Tables!$A$2:$B$31,2,FALSE))</f>
        <v>0</v>
      </c>
      <c r="AZ1887" s="12">
        <f>VLOOKUP($BR1887,Tables!$D$14:$K$24,8,FALSE)</f>
        <v>0</v>
      </c>
      <c r="BA1887" s="12">
        <f>IF(OR(BR1887="T150",BR1887="HYBT150"),W1887*Tables!$L$23,0)</f>
        <v>0</v>
      </c>
      <c r="BB1887" s="12">
        <f>IF(OR(BR1887="T200",BR1887="HYBT200"),W1887*Tables!$E$24,0)</f>
        <v>0</v>
      </c>
      <c r="BC1887" s="14">
        <f t="shared" si="394"/>
        <v>0</v>
      </c>
      <c r="BD1887" s="55" t="str">
        <f t="shared" si="405"/>
        <v/>
      </c>
      <c r="BE1887" s="55" t="str">
        <f t="shared" si="405"/>
        <v/>
      </c>
      <c r="BF1887" s="55" t="str">
        <f t="shared" si="405"/>
        <v/>
      </c>
      <c r="BG1887" s="55" t="str">
        <f t="shared" si="405"/>
        <v/>
      </c>
      <c r="BH1887" s="55" t="str">
        <f t="shared" si="405"/>
        <v/>
      </c>
      <c r="BI1887" s="55" t="str">
        <f t="shared" si="405"/>
        <v/>
      </c>
      <c r="BJ1887" s="55" t="str">
        <f t="shared" si="405"/>
        <v/>
      </c>
      <c r="BK1887" s="55" t="str">
        <f t="shared" si="405"/>
        <v/>
      </c>
      <c r="BL1887" s="55" t="str">
        <f t="shared" si="405"/>
        <v/>
      </c>
      <c r="BM1887" s="55" t="str">
        <f t="shared" si="405"/>
        <v/>
      </c>
      <c r="BN1887" s="55" t="str">
        <f t="shared" si="405"/>
        <v/>
      </c>
      <c r="BO1887" s="55" t="str">
        <f t="shared" si="405"/>
        <v/>
      </c>
      <c r="BP1887" s="55" t="str">
        <f t="shared" si="405"/>
        <v/>
      </c>
      <c r="BQ1887" s="55" t="str">
        <f t="shared" si="405"/>
        <v/>
      </c>
      <c r="BR1887" s="1" t="str">
        <f t="shared" si="395"/>
        <v>Base</v>
      </c>
      <c r="BS1887" s="1" t="str">
        <f t="shared" si="396"/>
        <v/>
      </c>
      <c r="BT1887" s="3">
        <f t="shared" si="397"/>
        <v>1</v>
      </c>
      <c r="BU1887" s="11">
        <f t="shared" si="398"/>
        <v>-0.94</v>
      </c>
      <c r="BV1887" s="11">
        <f t="shared" si="399"/>
        <v>-0.88</v>
      </c>
      <c r="BW1887" s="11">
        <f t="shared" si="400"/>
        <v>0</v>
      </c>
      <c r="BX1887" s="9">
        <f t="shared" si="401"/>
        <v>-0.94</v>
      </c>
      <c r="BY1887" s="9">
        <f t="shared" si="402"/>
        <v>-0.88</v>
      </c>
      <c r="BZ1887" s="9">
        <f t="shared" si="403"/>
        <v>2</v>
      </c>
    </row>
    <row r="1888" spans="1:78" ht="15.5" x14ac:dyDescent="0.35">
      <c r="A1888"/>
      <c r="B1888"/>
      <c r="C1888"/>
      <c r="D1888"/>
      <c r="E1888"/>
      <c r="F1888"/>
      <c r="G1888"/>
      <c r="H1888"/>
      <c r="I1888"/>
      <c r="J1888"/>
      <c r="K1888"/>
      <c r="L1888"/>
      <c r="M1888"/>
      <c r="N1888"/>
      <c r="O1888"/>
      <c r="P1888"/>
      <c r="Q1888"/>
      <c r="R1888"/>
      <c r="S1888"/>
      <c r="T1888"/>
      <c r="U1888"/>
      <c r="V1888"/>
      <c r="W1888"/>
      <c r="X1888"/>
      <c r="Y1888"/>
      <c r="Z1888"/>
      <c r="AA1888"/>
      <c r="AB1888"/>
      <c r="AC1888"/>
      <c r="AD1888"/>
      <c r="AE1888"/>
      <c r="AF1888"/>
      <c r="AG1888"/>
      <c r="AH1888"/>
      <c r="AI1888"/>
      <c r="AJ1888"/>
      <c r="AK1888"/>
      <c r="AL1888"/>
      <c r="AM1888"/>
      <c r="AN1888"/>
      <c r="AO1888"/>
      <c r="AP1888"/>
      <c r="AQ1888"/>
      <c r="AR1888"/>
      <c r="AS1888"/>
      <c r="AT1888" s="12">
        <f>VLOOKUP($BR1888,Tables!$D$14:$I$27,2,FALSE)*W1888</f>
        <v>0</v>
      </c>
      <c r="AU1888" s="12">
        <f>VLOOKUP($BR1888,Tables!$D$14:$I$24,3,FALSE)</f>
        <v>0</v>
      </c>
      <c r="AV1888" s="12">
        <f>VLOOKUP($BR1888,Tables!$D$14:$I$24,4,FALSE)*W1888</f>
        <v>0</v>
      </c>
      <c r="AW1888" s="12">
        <f>VLOOKUP($BR1888,Tables!$D$14:$I$24,5,FALSE)*W1888</f>
        <v>0</v>
      </c>
      <c r="AX1888">
        <f>IF(ISERROR(VLOOKUP(V1888,Tables!$A$2:$B$27,2,FALSE))=TRUE,0,VLOOKUP(V1888,Tables!$A$2:$B$27,2,FALSE))*VLOOKUP(BR1888,Tables!$D$14:$J$24,7,FALSE)</f>
        <v>0</v>
      </c>
      <c r="AY1888">
        <f>IF(ISERROR(VLOOKUP(BS1888,Tables!$A$2:$B$31,2,FALSE))=TRUE,0,VLOOKUP(BS1888,Tables!$A$2:$B$31,2,FALSE))</f>
        <v>0</v>
      </c>
      <c r="AZ1888" s="12">
        <f>VLOOKUP($BR1888,Tables!$D$14:$K$24,8,FALSE)</f>
        <v>0</v>
      </c>
      <c r="BA1888" s="12">
        <f>IF(OR(BR1888="T150",BR1888="HYBT150"),W1888*Tables!$L$23,0)</f>
        <v>0</v>
      </c>
      <c r="BB1888" s="12">
        <f>IF(OR(BR1888="T200",BR1888="HYBT200"),W1888*Tables!$E$24,0)</f>
        <v>0</v>
      </c>
      <c r="BC1888" s="14">
        <f t="shared" si="394"/>
        <v>0</v>
      </c>
      <c r="BD1888" s="55" t="str">
        <f t="shared" si="405"/>
        <v/>
      </c>
      <c r="BE1888" s="55" t="str">
        <f t="shared" si="405"/>
        <v/>
      </c>
      <c r="BF1888" s="55" t="str">
        <f t="shared" si="405"/>
        <v/>
      </c>
      <c r="BG1888" s="55" t="str">
        <f t="shared" si="405"/>
        <v/>
      </c>
      <c r="BH1888" s="55" t="str">
        <f t="shared" si="405"/>
        <v/>
      </c>
      <c r="BI1888" s="55" t="str">
        <f t="shared" si="405"/>
        <v/>
      </c>
      <c r="BJ1888" s="55" t="str">
        <f t="shared" si="405"/>
        <v/>
      </c>
      <c r="BK1888" s="55" t="str">
        <f t="shared" si="405"/>
        <v/>
      </c>
      <c r="BL1888" s="55" t="str">
        <f t="shared" si="405"/>
        <v/>
      </c>
      <c r="BM1888" s="55" t="str">
        <f t="shared" si="405"/>
        <v/>
      </c>
      <c r="BN1888" s="55" t="str">
        <f t="shared" si="405"/>
        <v/>
      </c>
      <c r="BO1888" s="55" t="str">
        <f t="shared" si="405"/>
        <v/>
      </c>
      <c r="BP1888" s="55" t="str">
        <f t="shared" si="405"/>
        <v/>
      </c>
      <c r="BQ1888" s="55" t="str">
        <f t="shared" si="405"/>
        <v/>
      </c>
      <c r="BR1888" s="1" t="str">
        <f t="shared" si="395"/>
        <v>Base</v>
      </c>
      <c r="BS1888" s="1" t="str">
        <f t="shared" si="396"/>
        <v/>
      </c>
      <c r="BT1888" s="3">
        <f t="shared" si="397"/>
        <v>1</v>
      </c>
      <c r="BU1888" s="11">
        <f t="shared" si="398"/>
        <v>-0.94</v>
      </c>
      <c r="BV1888" s="11">
        <f t="shared" si="399"/>
        <v>-0.88</v>
      </c>
      <c r="BW1888" s="11">
        <f t="shared" si="400"/>
        <v>0</v>
      </c>
      <c r="BX1888" s="9">
        <f t="shared" si="401"/>
        <v>-0.94</v>
      </c>
      <c r="BY1888" s="9">
        <f t="shared" si="402"/>
        <v>-0.88</v>
      </c>
      <c r="BZ1888" s="9">
        <f t="shared" si="403"/>
        <v>2</v>
      </c>
    </row>
    <row r="1889" spans="1:78" ht="15.5" x14ac:dyDescent="0.35">
      <c r="A1889"/>
      <c r="B1889"/>
      <c r="C1889"/>
      <c r="D1889"/>
      <c r="E1889"/>
      <c r="F1889"/>
      <c r="G1889"/>
      <c r="H1889"/>
      <c r="I1889"/>
      <c r="J1889"/>
      <c r="K1889"/>
      <c r="L1889"/>
      <c r="M1889"/>
      <c r="N1889"/>
      <c r="O1889"/>
      <c r="P1889"/>
      <c r="Q1889"/>
      <c r="R1889"/>
      <c r="S1889"/>
      <c r="T1889"/>
      <c r="U1889"/>
      <c r="V1889"/>
      <c r="W1889"/>
      <c r="X1889"/>
      <c r="Y1889"/>
      <c r="Z1889"/>
      <c r="AA1889"/>
      <c r="AB1889"/>
      <c r="AC1889"/>
      <c r="AD1889"/>
      <c r="AE1889"/>
      <c r="AF1889"/>
      <c r="AG1889"/>
      <c r="AH1889"/>
      <c r="AI1889"/>
      <c r="AJ1889"/>
      <c r="AK1889"/>
      <c r="AL1889"/>
      <c r="AM1889"/>
      <c r="AN1889"/>
      <c r="AO1889"/>
      <c r="AP1889"/>
      <c r="AQ1889"/>
      <c r="AR1889"/>
      <c r="AS1889"/>
      <c r="AT1889" s="12">
        <f>VLOOKUP($BR1889,Tables!$D$14:$I$27,2,FALSE)*W1889</f>
        <v>0</v>
      </c>
      <c r="AU1889" s="12">
        <f>VLOOKUP($BR1889,Tables!$D$14:$I$24,3,FALSE)</f>
        <v>0</v>
      </c>
      <c r="AV1889" s="12">
        <f>VLOOKUP($BR1889,Tables!$D$14:$I$24,4,FALSE)*W1889</f>
        <v>0</v>
      </c>
      <c r="AW1889" s="12">
        <f>VLOOKUP($BR1889,Tables!$D$14:$I$24,5,FALSE)*W1889</f>
        <v>0</v>
      </c>
      <c r="AX1889">
        <f>IF(ISERROR(VLOOKUP(V1889,Tables!$A$2:$B$27,2,FALSE))=TRUE,0,VLOOKUP(V1889,Tables!$A$2:$B$27,2,FALSE))*VLOOKUP(BR1889,Tables!$D$14:$J$24,7,FALSE)</f>
        <v>0</v>
      </c>
      <c r="AY1889">
        <f>IF(ISERROR(VLOOKUP(BS1889,Tables!$A$2:$B$31,2,FALSE))=TRUE,0,VLOOKUP(BS1889,Tables!$A$2:$B$31,2,FALSE))</f>
        <v>0</v>
      </c>
      <c r="AZ1889" s="12">
        <f>VLOOKUP($BR1889,Tables!$D$14:$K$24,8,FALSE)</f>
        <v>0</v>
      </c>
      <c r="BA1889" s="12">
        <f>IF(OR(BR1889="T150",BR1889="HYBT150"),W1889*Tables!$L$23,0)</f>
        <v>0</v>
      </c>
      <c r="BB1889" s="12">
        <f>IF(OR(BR1889="T200",BR1889="HYBT200"),W1889*Tables!$E$24,0)</f>
        <v>0</v>
      </c>
      <c r="BC1889" s="14">
        <f t="shared" si="394"/>
        <v>0</v>
      </c>
      <c r="BD1889" s="55" t="str">
        <f t="shared" si="405"/>
        <v/>
      </c>
      <c r="BE1889" s="55" t="str">
        <f t="shared" ref="BD1889:BQ1907" si="406">IF(ISERROR(SEARCHB(" "&amp;BE$1&amp;" "," "&amp;$L1889&amp;" "))=TRUE,"",BE$1)</f>
        <v/>
      </c>
      <c r="BF1889" s="55" t="str">
        <f t="shared" si="406"/>
        <v/>
      </c>
      <c r="BG1889" s="55" t="str">
        <f t="shared" si="406"/>
        <v/>
      </c>
      <c r="BH1889" s="55" t="str">
        <f t="shared" si="406"/>
        <v/>
      </c>
      <c r="BI1889" s="55" t="str">
        <f t="shared" si="406"/>
        <v/>
      </c>
      <c r="BJ1889" s="55" t="str">
        <f t="shared" si="406"/>
        <v/>
      </c>
      <c r="BK1889" s="55" t="str">
        <f t="shared" si="406"/>
        <v/>
      </c>
      <c r="BL1889" s="55" t="str">
        <f t="shared" si="406"/>
        <v/>
      </c>
      <c r="BM1889" s="55" t="str">
        <f t="shared" si="406"/>
        <v/>
      </c>
      <c r="BN1889" s="55" t="str">
        <f t="shared" si="406"/>
        <v/>
      </c>
      <c r="BO1889" s="55" t="str">
        <f t="shared" si="406"/>
        <v/>
      </c>
      <c r="BP1889" s="55" t="str">
        <f t="shared" si="406"/>
        <v/>
      </c>
      <c r="BQ1889" s="55" t="str">
        <f t="shared" si="406"/>
        <v/>
      </c>
      <c r="BR1889" s="1" t="str">
        <f t="shared" si="395"/>
        <v>Base</v>
      </c>
      <c r="BS1889" s="1" t="str">
        <f t="shared" si="396"/>
        <v/>
      </c>
      <c r="BT1889" s="3">
        <f t="shared" si="397"/>
        <v>1</v>
      </c>
      <c r="BU1889" s="11">
        <f t="shared" si="398"/>
        <v>-0.94</v>
      </c>
      <c r="BV1889" s="11">
        <f t="shared" si="399"/>
        <v>-0.88</v>
      </c>
      <c r="BW1889" s="11">
        <f t="shared" si="400"/>
        <v>0</v>
      </c>
      <c r="BX1889" s="9">
        <f t="shared" si="401"/>
        <v>-0.94</v>
      </c>
      <c r="BY1889" s="9">
        <f t="shared" si="402"/>
        <v>-0.88</v>
      </c>
      <c r="BZ1889" s="9">
        <f t="shared" si="403"/>
        <v>2</v>
      </c>
    </row>
    <row r="1890" spans="1:78" ht="15.5" x14ac:dyDescent="0.35">
      <c r="A1890"/>
      <c r="B1890"/>
      <c r="C1890"/>
      <c r="D1890"/>
      <c r="E1890"/>
      <c r="F1890"/>
      <c r="G1890"/>
      <c r="H1890"/>
      <c r="I1890"/>
      <c r="J1890"/>
      <c r="K1890"/>
      <c r="L1890"/>
      <c r="M1890"/>
      <c r="N1890"/>
      <c r="O1890"/>
      <c r="P1890"/>
      <c r="Q1890"/>
      <c r="R1890"/>
      <c r="S1890"/>
      <c r="T1890"/>
      <c r="U1890"/>
      <c r="V1890"/>
      <c r="W1890"/>
      <c r="X1890"/>
      <c r="Y1890"/>
      <c r="Z1890"/>
      <c r="AA1890"/>
      <c r="AB1890"/>
      <c r="AC1890"/>
      <c r="AD1890"/>
      <c r="AE1890"/>
      <c r="AF1890"/>
      <c r="AG1890"/>
      <c r="AH1890"/>
      <c r="AI1890"/>
      <c r="AJ1890"/>
      <c r="AK1890"/>
      <c r="AL1890"/>
      <c r="AM1890"/>
      <c r="AN1890"/>
      <c r="AO1890"/>
      <c r="AP1890"/>
      <c r="AQ1890"/>
      <c r="AR1890"/>
      <c r="AS1890"/>
      <c r="AT1890" s="12">
        <f>VLOOKUP($BR1890,Tables!$D$14:$I$27,2,FALSE)*W1890</f>
        <v>0</v>
      </c>
      <c r="AU1890" s="12">
        <f>VLOOKUP($BR1890,Tables!$D$14:$I$24,3,FALSE)</f>
        <v>0</v>
      </c>
      <c r="AV1890" s="12">
        <f>VLOOKUP($BR1890,Tables!$D$14:$I$24,4,FALSE)*W1890</f>
        <v>0</v>
      </c>
      <c r="AW1890" s="12">
        <f>VLOOKUP($BR1890,Tables!$D$14:$I$24,5,FALSE)*W1890</f>
        <v>0</v>
      </c>
      <c r="AX1890">
        <f>IF(ISERROR(VLOOKUP(V1890,Tables!$A$2:$B$27,2,FALSE))=TRUE,0,VLOOKUP(V1890,Tables!$A$2:$B$27,2,FALSE))*VLOOKUP(BR1890,Tables!$D$14:$J$24,7,FALSE)</f>
        <v>0</v>
      </c>
      <c r="AY1890">
        <f>IF(ISERROR(VLOOKUP(BS1890,Tables!$A$2:$B$31,2,FALSE))=TRUE,0,VLOOKUP(BS1890,Tables!$A$2:$B$31,2,FALSE))</f>
        <v>0</v>
      </c>
      <c r="AZ1890" s="12">
        <f>VLOOKUP($BR1890,Tables!$D$14:$K$24,8,FALSE)</f>
        <v>0</v>
      </c>
      <c r="BA1890" s="12">
        <f>IF(OR(BR1890="T150",BR1890="HYBT150"),W1890*Tables!$L$23,0)</f>
        <v>0</v>
      </c>
      <c r="BB1890" s="12">
        <f>IF(OR(BR1890="T200",BR1890="HYBT200"),W1890*Tables!$E$24,0)</f>
        <v>0</v>
      </c>
      <c r="BC1890" s="14">
        <f t="shared" si="394"/>
        <v>0</v>
      </c>
      <c r="BD1890" s="55" t="str">
        <f t="shared" si="406"/>
        <v/>
      </c>
      <c r="BE1890" s="55" t="str">
        <f t="shared" si="406"/>
        <v/>
      </c>
      <c r="BF1890" s="55" t="str">
        <f t="shared" si="406"/>
        <v/>
      </c>
      <c r="BG1890" s="55" t="str">
        <f t="shared" si="406"/>
        <v/>
      </c>
      <c r="BH1890" s="55" t="str">
        <f t="shared" si="406"/>
        <v/>
      </c>
      <c r="BI1890" s="55" t="str">
        <f t="shared" si="406"/>
        <v/>
      </c>
      <c r="BJ1890" s="55" t="str">
        <f t="shared" si="406"/>
        <v/>
      </c>
      <c r="BK1890" s="55" t="str">
        <f t="shared" si="406"/>
        <v/>
      </c>
      <c r="BL1890" s="55" t="str">
        <f t="shared" si="406"/>
        <v/>
      </c>
      <c r="BM1890" s="55" t="str">
        <f t="shared" si="406"/>
        <v/>
      </c>
      <c r="BN1890" s="55" t="str">
        <f t="shared" si="406"/>
        <v/>
      </c>
      <c r="BO1890" s="55" t="str">
        <f t="shared" si="406"/>
        <v/>
      </c>
      <c r="BP1890" s="55" t="str">
        <f t="shared" si="406"/>
        <v/>
      </c>
      <c r="BQ1890" s="55" t="str">
        <f t="shared" si="406"/>
        <v/>
      </c>
      <c r="BR1890" s="1" t="str">
        <f t="shared" si="395"/>
        <v>Base</v>
      </c>
      <c r="BS1890" s="1" t="str">
        <f t="shared" si="396"/>
        <v/>
      </c>
      <c r="BT1890" s="3">
        <f t="shared" si="397"/>
        <v>1</v>
      </c>
      <c r="BU1890" s="11">
        <f t="shared" si="398"/>
        <v>-0.94</v>
      </c>
      <c r="BV1890" s="11">
        <f t="shared" si="399"/>
        <v>-0.88</v>
      </c>
      <c r="BW1890" s="11">
        <f t="shared" si="400"/>
        <v>0</v>
      </c>
      <c r="BX1890" s="9">
        <f t="shared" si="401"/>
        <v>-0.94</v>
      </c>
      <c r="BY1890" s="9">
        <f t="shared" si="402"/>
        <v>-0.88</v>
      </c>
      <c r="BZ1890" s="9">
        <f t="shared" si="403"/>
        <v>2</v>
      </c>
    </row>
    <row r="1891" spans="1:78" ht="15.5" x14ac:dyDescent="0.35">
      <c r="A1891"/>
      <c r="B1891"/>
      <c r="C1891"/>
      <c r="D1891"/>
      <c r="E1891"/>
      <c r="F1891"/>
      <c r="G1891"/>
      <c r="H1891"/>
      <c r="I1891"/>
      <c r="J1891"/>
      <c r="K1891"/>
      <c r="L1891"/>
      <c r="M1891"/>
      <c r="N1891"/>
      <c r="O1891"/>
      <c r="P1891"/>
      <c r="Q1891"/>
      <c r="R1891"/>
      <c r="S1891"/>
      <c r="T1891"/>
      <c r="U1891"/>
      <c r="V1891"/>
      <c r="W1891"/>
      <c r="X1891"/>
      <c r="Y1891"/>
      <c r="Z1891"/>
      <c r="AA1891"/>
      <c r="AB1891"/>
      <c r="AC1891"/>
      <c r="AD1891"/>
      <c r="AE1891"/>
      <c r="AF1891"/>
      <c r="AG1891"/>
      <c r="AH1891"/>
      <c r="AI1891"/>
      <c r="AJ1891"/>
      <c r="AK1891"/>
      <c r="AL1891"/>
      <c r="AM1891"/>
      <c r="AN1891"/>
      <c r="AO1891"/>
      <c r="AP1891"/>
      <c r="AQ1891"/>
      <c r="AR1891"/>
      <c r="AS1891"/>
      <c r="AT1891" s="12">
        <f>VLOOKUP($BR1891,Tables!$D$14:$I$27,2,FALSE)*W1891</f>
        <v>0</v>
      </c>
      <c r="AU1891" s="12">
        <f>VLOOKUP($BR1891,Tables!$D$14:$I$24,3,FALSE)</f>
        <v>0</v>
      </c>
      <c r="AV1891" s="12">
        <f>VLOOKUP($BR1891,Tables!$D$14:$I$24,4,FALSE)*W1891</f>
        <v>0</v>
      </c>
      <c r="AW1891" s="12">
        <f>VLOOKUP($BR1891,Tables!$D$14:$I$24,5,FALSE)*W1891</f>
        <v>0</v>
      </c>
      <c r="AX1891">
        <f>IF(ISERROR(VLOOKUP(V1891,Tables!$A$2:$B$27,2,FALSE))=TRUE,0,VLOOKUP(V1891,Tables!$A$2:$B$27,2,FALSE))*VLOOKUP(BR1891,Tables!$D$14:$J$24,7,FALSE)</f>
        <v>0</v>
      </c>
      <c r="AY1891">
        <f>IF(ISERROR(VLOOKUP(BS1891,Tables!$A$2:$B$31,2,FALSE))=TRUE,0,VLOOKUP(BS1891,Tables!$A$2:$B$31,2,FALSE))</f>
        <v>0</v>
      </c>
      <c r="AZ1891" s="12">
        <f>VLOOKUP($BR1891,Tables!$D$14:$K$24,8,FALSE)</f>
        <v>0</v>
      </c>
      <c r="BA1891" s="12">
        <f>IF(OR(BR1891="T150",BR1891="HYBT150"),W1891*Tables!$L$23,0)</f>
        <v>0</v>
      </c>
      <c r="BB1891" s="12">
        <f>IF(OR(BR1891="T200",BR1891="HYBT200"),W1891*Tables!$E$24,0)</f>
        <v>0</v>
      </c>
      <c r="BC1891" s="14">
        <f t="shared" si="394"/>
        <v>0</v>
      </c>
      <c r="BD1891" s="55" t="str">
        <f t="shared" si="406"/>
        <v/>
      </c>
      <c r="BE1891" s="55" t="str">
        <f t="shared" si="406"/>
        <v/>
      </c>
      <c r="BF1891" s="55" t="str">
        <f t="shared" si="406"/>
        <v/>
      </c>
      <c r="BG1891" s="55" t="str">
        <f t="shared" si="406"/>
        <v/>
      </c>
      <c r="BH1891" s="55" t="str">
        <f t="shared" si="406"/>
        <v/>
      </c>
      <c r="BI1891" s="55" t="str">
        <f t="shared" si="406"/>
        <v/>
      </c>
      <c r="BJ1891" s="55" t="str">
        <f t="shared" si="406"/>
        <v/>
      </c>
      <c r="BK1891" s="55" t="str">
        <f t="shared" si="406"/>
        <v/>
      </c>
      <c r="BL1891" s="55" t="str">
        <f t="shared" si="406"/>
        <v/>
      </c>
      <c r="BM1891" s="55" t="str">
        <f t="shared" si="406"/>
        <v/>
      </c>
      <c r="BN1891" s="55" t="str">
        <f t="shared" si="406"/>
        <v/>
      </c>
      <c r="BO1891" s="55" t="str">
        <f t="shared" si="406"/>
        <v/>
      </c>
      <c r="BP1891" s="55" t="str">
        <f t="shared" si="406"/>
        <v/>
      </c>
      <c r="BQ1891" s="55" t="str">
        <f t="shared" si="406"/>
        <v/>
      </c>
      <c r="BR1891" s="1" t="str">
        <f t="shared" si="395"/>
        <v>Base</v>
      </c>
      <c r="BS1891" s="1" t="str">
        <f t="shared" si="396"/>
        <v/>
      </c>
      <c r="BT1891" s="3">
        <f t="shared" si="397"/>
        <v>1</v>
      </c>
      <c r="BU1891" s="11">
        <f t="shared" si="398"/>
        <v>-0.94</v>
      </c>
      <c r="BV1891" s="11">
        <f t="shared" si="399"/>
        <v>-0.88</v>
      </c>
      <c r="BW1891" s="11">
        <f t="shared" si="400"/>
        <v>0</v>
      </c>
      <c r="BX1891" s="9">
        <f t="shared" si="401"/>
        <v>-0.94</v>
      </c>
      <c r="BY1891" s="9">
        <f t="shared" si="402"/>
        <v>-0.88</v>
      </c>
      <c r="BZ1891" s="9">
        <f t="shared" si="403"/>
        <v>2</v>
      </c>
    </row>
    <row r="1892" spans="1:78" ht="15.5" x14ac:dyDescent="0.35">
      <c r="A1892"/>
      <c r="B1892"/>
      <c r="C1892"/>
      <c r="D1892"/>
      <c r="E1892"/>
      <c r="F1892"/>
      <c r="G1892"/>
      <c r="H1892"/>
      <c r="I1892"/>
      <c r="J1892"/>
      <c r="K1892"/>
      <c r="L1892"/>
      <c r="M1892"/>
      <c r="N1892"/>
      <c r="O1892"/>
      <c r="P1892"/>
      <c r="Q1892"/>
      <c r="R1892"/>
      <c r="S1892"/>
      <c r="T1892"/>
      <c r="U1892"/>
      <c r="V1892"/>
      <c r="W1892"/>
      <c r="X1892"/>
      <c r="Y1892"/>
      <c r="Z1892"/>
      <c r="AA1892"/>
      <c r="AB1892"/>
      <c r="AC1892"/>
      <c r="AD1892"/>
      <c r="AE1892"/>
      <c r="AF1892"/>
      <c r="AG1892"/>
      <c r="AH1892"/>
      <c r="AI1892"/>
      <c r="AJ1892"/>
      <c r="AK1892"/>
      <c r="AL1892"/>
      <c r="AM1892"/>
      <c r="AN1892"/>
      <c r="AO1892"/>
      <c r="AP1892"/>
      <c r="AQ1892"/>
      <c r="AR1892"/>
      <c r="AS1892"/>
      <c r="AT1892" s="12">
        <f>VLOOKUP($BR1892,Tables!$D$14:$I$27,2,FALSE)*W1892</f>
        <v>0</v>
      </c>
      <c r="AU1892" s="12">
        <f>VLOOKUP($BR1892,Tables!$D$14:$I$24,3,FALSE)</f>
        <v>0</v>
      </c>
      <c r="AV1892" s="12">
        <f>VLOOKUP($BR1892,Tables!$D$14:$I$24,4,FALSE)*W1892</f>
        <v>0</v>
      </c>
      <c r="AW1892" s="12">
        <f>VLOOKUP($BR1892,Tables!$D$14:$I$24,5,FALSE)*W1892</f>
        <v>0</v>
      </c>
      <c r="AX1892">
        <f>IF(ISERROR(VLOOKUP(V1892,Tables!$A$2:$B$27,2,FALSE))=TRUE,0,VLOOKUP(V1892,Tables!$A$2:$B$27,2,FALSE))*VLOOKUP(BR1892,Tables!$D$14:$J$24,7,FALSE)</f>
        <v>0</v>
      </c>
      <c r="AY1892">
        <f>IF(ISERROR(VLOOKUP(BS1892,Tables!$A$2:$B$31,2,FALSE))=TRUE,0,VLOOKUP(BS1892,Tables!$A$2:$B$31,2,FALSE))</f>
        <v>0</v>
      </c>
      <c r="AZ1892" s="12">
        <f>VLOOKUP($BR1892,Tables!$D$14:$K$24,8,FALSE)</f>
        <v>0</v>
      </c>
      <c r="BA1892" s="12">
        <f>IF(OR(BR1892="T150",BR1892="HYBT150"),W1892*Tables!$L$23,0)</f>
        <v>0</v>
      </c>
      <c r="BB1892" s="12">
        <f>IF(OR(BR1892="T200",BR1892="HYBT200"),W1892*Tables!$E$24,0)</f>
        <v>0</v>
      </c>
      <c r="BC1892" s="14">
        <f t="shared" si="394"/>
        <v>0</v>
      </c>
      <c r="BD1892" s="55" t="str">
        <f t="shared" si="406"/>
        <v/>
      </c>
      <c r="BE1892" s="55" t="str">
        <f t="shared" si="406"/>
        <v/>
      </c>
      <c r="BF1892" s="55" t="str">
        <f t="shared" si="406"/>
        <v/>
      </c>
      <c r="BG1892" s="55" t="str">
        <f t="shared" si="406"/>
        <v/>
      </c>
      <c r="BH1892" s="55" t="str">
        <f t="shared" si="406"/>
        <v/>
      </c>
      <c r="BI1892" s="55" t="str">
        <f t="shared" si="406"/>
        <v/>
      </c>
      <c r="BJ1892" s="55" t="str">
        <f t="shared" si="406"/>
        <v/>
      </c>
      <c r="BK1892" s="55" t="str">
        <f t="shared" si="406"/>
        <v/>
      </c>
      <c r="BL1892" s="55" t="str">
        <f t="shared" si="406"/>
        <v/>
      </c>
      <c r="BM1892" s="55" t="str">
        <f t="shared" si="406"/>
        <v/>
      </c>
      <c r="BN1892" s="55" t="str">
        <f t="shared" si="406"/>
        <v/>
      </c>
      <c r="BO1892" s="55" t="str">
        <f t="shared" si="406"/>
        <v/>
      </c>
      <c r="BP1892" s="55" t="str">
        <f t="shared" si="406"/>
        <v/>
      </c>
      <c r="BQ1892" s="55" t="str">
        <f t="shared" si="406"/>
        <v/>
      </c>
      <c r="BR1892" s="1" t="str">
        <f t="shared" si="395"/>
        <v>Base</v>
      </c>
      <c r="BS1892" s="1" t="str">
        <f t="shared" si="396"/>
        <v/>
      </c>
      <c r="BT1892" s="3">
        <f t="shared" si="397"/>
        <v>1</v>
      </c>
      <c r="BU1892" s="11">
        <f t="shared" si="398"/>
        <v>-0.94</v>
      </c>
      <c r="BV1892" s="11">
        <f t="shared" si="399"/>
        <v>-0.88</v>
      </c>
      <c r="BW1892" s="11">
        <f t="shared" si="400"/>
        <v>0</v>
      </c>
      <c r="BX1892" s="9">
        <f t="shared" si="401"/>
        <v>-0.94</v>
      </c>
      <c r="BY1892" s="9">
        <f t="shared" si="402"/>
        <v>-0.88</v>
      </c>
      <c r="BZ1892" s="9">
        <f t="shared" si="403"/>
        <v>2</v>
      </c>
    </row>
    <row r="1893" spans="1:78" ht="15.5" x14ac:dyDescent="0.35">
      <c r="A1893"/>
      <c r="B1893"/>
      <c r="C1893"/>
      <c r="D1893"/>
      <c r="E1893"/>
      <c r="F1893"/>
      <c r="G1893"/>
      <c r="H1893"/>
      <c r="I1893"/>
      <c r="J1893"/>
      <c r="K1893"/>
      <c r="L1893"/>
      <c r="M1893"/>
      <c r="N1893"/>
      <c r="O1893"/>
      <c r="P1893"/>
      <c r="Q1893"/>
      <c r="R1893"/>
      <c r="S1893"/>
      <c r="T1893"/>
      <c r="U1893"/>
      <c r="V1893"/>
      <c r="W1893"/>
      <c r="X1893"/>
      <c r="Y1893"/>
      <c r="Z1893"/>
      <c r="AA1893"/>
      <c r="AB1893"/>
      <c r="AC1893"/>
      <c r="AD1893"/>
      <c r="AE1893"/>
      <c r="AF1893"/>
      <c r="AG1893"/>
      <c r="AH1893"/>
      <c r="AI1893"/>
      <c r="AJ1893"/>
      <c r="AK1893"/>
      <c r="AL1893"/>
      <c r="AM1893"/>
      <c r="AN1893"/>
      <c r="AO1893"/>
      <c r="AP1893"/>
      <c r="AQ1893"/>
      <c r="AR1893"/>
      <c r="AS1893"/>
      <c r="AT1893" s="12">
        <f>VLOOKUP($BR1893,Tables!$D$14:$I$27,2,FALSE)*W1893</f>
        <v>0</v>
      </c>
      <c r="AU1893" s="12">
        <f>VLOOKUP($BR1893,Tables!$D$14:$I$24,3,FALSE)</f>
        <v>0</v>
      </c>
      <c r="AV1893" s="12">
        <f>VLOOKUP($BR1893,Tables!$D$14:$I$24,4,FALSE)*W1893</f>
        <v>0</v>
      </c>
      <c r="AW1893" s="12">
        <f>VLOOKUP($BR1893,Tables!$D$14:$I$24,5,FALSE)*W1893</f>
        <v>0</v>
      </c>
      <c r="AX1893">
        <f>IF(ISERROR(VLOOKUP(V1893,Tables!$A$2:$B$27,2,FALSE))=TRUE,0,VLOOKUP(V1893,Tables!$A$2:$B$27,2,FALSE))*VLOOKUP(BR1893,Tables!$D$14:$J$24,7,FALSE)</f>
        <v>0</v>
      </c>
      <c r="AY1893">
        <f>IF(ISERROR(VLOOKUP(BS1893,Tables!$A$2:$B$31,2,FALSE))=TRUE,0,VLOOKUP(BS1893,Tables!$A$2:$B$31,2,FALSE))</f>
        <v>0</v>
      </c>
      <c r="AZ1893" s="12">
        <f>VLOOKUP($BR1893,Tables!$D$14:$K$24,8,FALSE)</f>
        <v>0</v>
      </c>
      <c r="BA1893" s="12">
        <f>IF(OR(BR1893="T150",BR1893="HYBT150"),W1893*Tables!$L$23,0)</f>
        <v>0</v>
      </c>
      <c r="BB1893" s="12">
        <f>IF(OR(BR1893="T200",BR1893="HYBT200"),W1893*Tables!$E$24,0)</f>
        <v>0</v>
      </c>
      <c r="BC1893" s="14">
        <f t="shared" si="394"/>
        <v>0</v>
      </c>
      <c r="BD1893" s="55" t="str">
        <f t="shared" si="406"/>
        <v/>
      </c>
      <c r="BE1893" s="55" t="str">
        <f t="shared" si="406"/>
        <v/>
      </c>
      <c r="BF1893" s="55" t="str">
        <f t="shared" si="406"/>
        <v/>
      </c>
      <c r="BG1893" s="55" t="str">
        <f t="shared" si="406"/>
        <v/>
      </c>
      <c r="BH1893" s="55" t="str">
        <f t="shared" si="406"/>
        <v/>
      </c>
      <c r="BI1893" s="55" t="str">
        <f t="shared" si="406"/>
        <v/>
      </c>
      <c r="BJ1893" s="55" t="str">
        <f t="shared" si="406"/>
        <v/>
      </c>
      <c r="BK1893" s="55" t="str">
        <f t="shared" si="406"/>
        <v/>
      </c>
      <c r="BL1893" s="55" t="str">
        <f t="shared" si="406"/>
        <v/>
      </c>
      <c r="BM1893" s="55" t="str">
        <f t="shared" si="406"/>
        <v/>
      </c>
      <c r="BN1893" s="55" t="str">
        <f t="shared" si="406"/>
        <v/>
      </c>
      <c r="BO1893" s="55" t="str">
        <f t="shared" si="406"/>
        <v/>
      </c>
      <c r="BP1893" s="55" t="str">
        <f t="shared" si="406"/>
        <v/>
      </c>
      <c r="BQ1893" s="55" t="str">
        <f t="shared" si="406"/>
        <v/>
      </c>
      <c r="BR1893" s="1" t="str">
        <f t="shared" si="395"/>
        <v>Base</v>
      </c>
      <c r="BS1893" s="1" t="str">
        <f t="shared" si="396"/>
        <v/>
      </c>
      <c r="BT1893" s="3">
        <f t="shared" si="397"/>
        <v>1</v>
      </c>
      <c r="BU1893" s="11">
        <f t="shared" si="398"/>
        <v>-0.94</v>
      </c>
      <c r="BV1893" s="11">
        <f t="shared" si="399"/>
        <v>-0.88</v>
      </c>
      <c r="BW1893" s="11">
        <f t="shared" si="400"/>
        <v>0</v>
      </c>
      <c r="BX1893" s="9">
        <f t="shared" si="401"/>
        <v>-0.94</v>
      </c>
      <c r="BY1893" s="9">
        <f t="shared" si="402"/>
        <v>-0.88</v>
      </c>
      <c r="BZ1893" s="9">
        <f t="shared" si="403"/>
        <v>2</v>
      </c>
    </row>
    <row r="1894" spans="1:78" ht="15.5" x14ac:dyDescent="0.35">
      <c r="A1894"/>
      <c r="B1894"/>
      <c r="C1894"/>
      <c r="D1894"/>
      <c r="E1894"/>
      <c r="F1894"/>
      <c r="G1894"/>
      <c r="H1894"/>
      <c r="I1894"/>
      <c r="J1894"/>
      <c r="K1894"/>
      <c r="L1894"/>
      <c r="M1894"/>
      <c r="N1894"/>
      <c r="O1894"/>
      <c r="P1894"/>
      <c r="Q1894"/>
      <c r="R1894"/>
      <c r="S1894"/>
      <c r="T1894"/>
      <c r="U1894"/>
      <c r="V1894"/>
      <c r="W1894"/>
      <c r="X1894"/>
      <c r="Y1894"/>
      <c r="Z1894"/>
      <c r="AA1894"/>
      <c r="AB1894"/>
      <c r="AC1894"/>
      <c r="AD1894"/>
      <c r="AE1894"/>
      <c r="AF1894"/>
      <c r="AG1894"/>
      <c r="AH1894"/>
      <c r="AI1894"/>
      <c r="AJ1894"/>
      <c r="AK1894"/>
      <c r="AL1894"/>
      <c r="AM1894"/>
      <c r="AN1894"/>
      <c r="AO1894"/>
      <c r="AP1894"/>
      <c r="AQ1894"/>
      <c r="AR1894"/>
      <c r="AS1894"/>
      <c r="AT1894" s="12">
        <f>VLOOKUP($BR1894,Tables!$D$14:$I$27,2,FALSE)*W1894</f>
        <v>0</v>
      </c>
      <c r="AU1894" s="12">
        <f>VLOOKUP($BR1894,Tables!$D$14:$I$24,3,FALSE)</f>
        <v>0</v>
      </c>
      <c r="AV1894" s="12">
        <f>VLOOKUP($BR1894,Tables!$D$14:$I$24,4,FALSE)*W1894</f>
        <v>0</v>
      </c>
      <c r="AW1894" s="12">
        <f>VLOOKUP($BR1894,Tables!$D$14:$I$24,5,FALSE)*W1894</f>
        <v>0</v>
      </c>
      <c r="AX1894">
        <f>IF(ISERROR(VLOOKUP(V1894,Tables!$A$2:$B$27,2,FALSE))=TRUE,0,VLOOKUP(V1894,Tables!$A$2:$B$27,2,FALSE))*VLOOKUP(BR1894,Tables!$D$14:$J$24,7,FALSE)</f>
        <v>0</v>
      </c>
      <c r="AY1894">
        <f>IF(ISERROR(VLOOKUP(BS1894,Tables!$A$2:$B$31,2,FALSE))=TRUE,0,VLOOKUP(BS1894,Tables!$A$2:$B$31,2,FALSE))</f>
        <v>0</v>
      </c>
      <c r="AZ1894" s="12">
        <f>VLOOKUP($BR1894,Tables!$D$14:$K$24,8,FALSE)</f>
        <v>0</v>
      </c>
      <c r="BA1894" s="12">
        <f>IF(OR(BR1894="T150",BR1894="HYBT150"),W1894*Tables!$L$23,0)</f>
        <v>0</v>
      </c>
      <c r="BB1894" s="12">
        <f>IF(OR(BR1894="T200",BR1894="HYBT200"),W1894*Tables!$E$24,0)</f>
        <v>0</v>
      </c>
      <c r="BC1894" s="14">
        <f t="shared" si="394"/>
        <v>0</v>
      </c>
      <c r="BD1894" s="55" t="str">
        <f t="shared" si="406"/>
        <v/>
      </c>
      <c r="BE1894" s="55" t="str">
        <f t="shared" si="406"/>
        <v/>
      </c>
      <c r="BF1894" s="55" t="str">
        <f t="shared" si="406"/>
        <v/>
      </c>
      <c r="BG1894" s="55" t="str">
        <f t="shared" si="406"/>
        <v/>
      </c>
      <c r="BH1894" s="55" t="str">
        <f t="shared" si="406"/>
        <v/>
      </c>
      <c r="BI1894" s="55" t="str">
        <f t="shared" si="406"/>
        <v/>
      </c>
      <c r="BJ1894" s="55" t="str">
        <f t="shared" si="406"/>
        <v/>
      </c>
      <c r="BK1894" s="55" t="str">
        <f t="shared" si="406"/>
        <v/>
      </c>
      <c r="BL1894" s="55" t="str">
        <f t="shared" si="406"/>
        <v/>
      </c>
      <c r="BM1894" s="55" t="str">
        <f t="shared" si="406"/>
        <v/>
      </c>
      <c r="BN1894" s="55" t="str">
        <f t="shared" si="406"/>
        <v/>
      </c>
      <c r="BO1894" s="55" t="str">
        <f t="shared" si="406"/>
        <v/>
      </c>
      <c r="BP1894" s="55" t="str">
        <f t="shared" si="406"/>
        <v/>
      </c>
      <c r="BQ1894" s="55" t="str">
        <f t="shared" si="406"/>
        <v/>
      </c>
      <c r="BR1894" s="1" t="str">
        <f t="shared" si="395"/>
        <v>Base</v>
      </c>
      <c r="BS1894" s="1" t="str">
        <f t="shared" si="396"/>
        <v/>
      </c>
      <c r="BT1894" s="3">
        <f t="shared" si="397"/>
        <v>1</v>
      </c>
      <c r="BU1894" s="11">
        <f t="shared" si="398"/>
        <v>-0.94</v>
      </c>
      <c r="BV1894" s="11">
        <f t="shared" si="399"/>
        <v>-0.88</v>
      </c>
      <c r="BW1894" s="11">
        <f t="shared" si="400"/>
        <v>0</v>
      </c>
      <c r="BX1894" s="9">
        <f t="shared" si="401"/>
        <v>-0.94</v>
      </c>
      <c r="BY1894" s="9">
        <f t="shared" si="402"/>
        <v>-0.88</v>
      </c>
      <c r="BZ1894" s="9">
        <f t="shared" si="403"/>
        <v>2</v>
      </c>
    </row>
    <row r="1895" spans="1:78" ht="15.5" x14ac:dyDescent="0.35">
      <c r="A1895"/>
      <c r="B1895"/>
      <c r="C1895"/>
      <c r="D1895"/>
      <c r="E1895"/>
      <c r="F1895"/>
      <c r="G1895"/>
      <c r="H1895"/>
      <c r="I1895"/>
      <c r="J1895"/>
      <c r="K1895"/>
      <c r="L1895"/>
      <c r="M1895"/>
      <c r="N1895"/>
      <c r="O1895"/>
      <c r="P1895"/>
      <c r="Q1895"/>
      <c r="R1895"/>
      <c r="S1895"/>
      <c r="T1895"/>
      <c r="U1895"/>
      <c r="V1895"/>
      <c r="W1895"/>
      <c r="X1895"/>
      <c r="Y1895"/>
      <c r="Z1895"/>
      <c r="AA1895"/>
      <c r="AB1895"/>
      <c r="AC1895"/>
      <c r="AD1895"/>
      <c r="AE1895"/>
      <c r="AF1895"/>
      <c r="AG1895"/>
      <c r="AH1895"/>
      <c r="AI1895"/>
      <c r="AJ1895"/>
      <c r="AK1895"/>
      <c r="AL1895"/>
      <c r="AM1895"/>
      <c r="AN1895"/>
      <c r="AO1895"/>
      <c r="AP1895"/>
      <c r="AQ1895"/>
      <c r="AR1895"/>
      <c r="AS1895"/>
      <c r="AT1895" s="12">
        <f>VLOOKUP($BR1895,Tables!$D$14:$I$27,2,FALSE)*W1895</f>
        <v>0</v>
      </c>
      <c r="AU1895" s="12">
        <f>VLOOKUP($BR1895,Tables!$D$14:$I$24,3,FALSE)</f>
        <v>0</v>
      </c>
      <c r="AV1895" s="12">
        <f>VLOOKUP($BR1895,Tables!$D$14:$I$24,4,FALSE)*W1895</f>
        <v>0</v>
      </c>
      <c r="AW1895" s="12">
        <f>VLOOKUP($BR1895,Tables!$D$14:$I$24,5,FALSE)*W1895</f>
        <v>0</v>
      </c>
      <c r="AX1895">
        <f>IF(ISERROR(VLOOKUP(V1895,Tables!$A$2:$B$27,2,FALSE))=TRUE,0,VLOOKUP(V1895,Tables!$A$2:$B$27,2,FALSE))*VLOOKUP(BR1895,Tables!$D$14:$J$24,7,FALSE)</f>
        <v>0</v>
      </c>
      <c r="AY1895">
        <f>IF(ISERROR(VLOOKUP(BS1895,Tables!$A$2:$B$31,2,FALSE))=TRUE,0,VLOOKUP(BS1895,Tables!$A$2:$B$31,2,FALSE))</f>
        <v>0</v>
      </c>
      <c r="AZ1895" s="12">
        <f>VLOOKUP($BR1895,Tables!$D$14:$K$24,8,FALSE)</f>
        <v>0</v>
      </c>
      <c r="BA1895" s="12">
        <f>IF(OR(BR1895="T150",BR1895="HYBT150"),W1895*Tables!$L$23,0)</f>
        <v>0</v>
      </c>
      <c r="BB1895" s="12">
        <f>IF(OR(BR1895="T200",BR1895="HYBT200"),W1895*Tables!$E$24,0)</f>
        <v>0</v>
      </c>
      <c r="BC1895" s="14">
        <f t="shared" si="394"/>
        <v>0</v>
      </c>
      <c r="BD1895" s="55" t="str">
        <f t="shared" si="406"/>
        <v/>
      </c>
      <c r="BE1895" s="55" t="str">
        <f t="shared" si="406"/>
        <v/>
      </c>
      <c r="BF1895" s="55" t="str">
        <f t="shared" si="406"/>
        <v/>
      </c>
      <c r="BG1895" s="55" t="str">
        <f t="shared" si="406"/>
        <v/>
      </c>
      <c r="BH1895" s="55" t="str">
        <f t="shared" si="406"/>
        <v/>
      </c>
      <c r="BI1895" s="55" t="str">
        <f t="shared" si="406"/>
        <v/>
      </c>
      <c r="BJ1895" s="55" t="str">
        <f t="shared" si="406"/>
        <v/>
      </c>
      <c r="BK1895" s="55" t="str">
        <f t="shared" si="406"/>
        <v/>
      </c>
      <c r="BL1895" s="55" t="str">
        <f t="shared" si="406"/>
        <v/>
      </c>
      <c r="BM1895" s="55" t="str">
        <f t="shared" si="406"/>
        <v/>
      </c>
      <c r="BN1895" s="55" t="str">
        <f t="shared" si="406"/>
        <v/>
      </c>
      <c r="BO1895" s="55" t="str">
        <f t="shared" si="406"/>
        <v/>
      </c>
      <c r="BP1895" s="55" t="str">
        <f t="shared" si="406"/>
        <v/>
      </c>
      <c r="BQ1895" s="55" t="str">
        <f t="shared" si="406"/>
        <v/>
      </c>
      <c r="BR1895" s="1" t="str">
        <f t="shared" si="395"/>
        <v>Base</v>
      </c>
      <c r="BS1895" s="1" t="str">
        <f t="shared" si="396"/>
        <v/>
      </c>
      <c r="BT1895" s="3">
        <f t="shared" si="397"/>
        <v>1</v>
      </c>
      <c r="BU1895" s="11">
        <f t="shared" si="398"/>
        <v>-0.94</v>
      </c>
      <c r="BV1895" s="11">
        <f t="shared" si="399"/>
        <v>-0.88</v>
      </c>
      <c r="BW1895" s="11">
        <f t="shared" si="400"/>
        <v>0</v>
      </c>
      <c r="BX1895" s="9">
        <f t="shared" si="401"/>
        <v>-0.94</v>
      </c>
      <c r="BY1895" s="9">
        <f t="shared" si="402"/>
        <v>-0.88</v>
      </c>
      <c r="BZ1895" s="9">
        <f t="shared" si="403"/>
        <v>2</v>
      </c>
    </row>
    <row r="1896" spans="1:78" ht="15.5" x14ac:dyDescent="0.35">
      <c r="A1896"/>
      <c r="B1896"/>
      <c r="C1896"/>
      <c r="D1896"/>
      <c r="E1896"/>
      <c r="F1896"/>
      <c r="G1896"/>
      <c r="H1896"/>
      <c r="I1896"/>
      <c r="J1896"/>
      <c r="K1896"/>
      <c r="L1896"/>
      <c r="M1896"/>
      <c r="N1896"/>
      <c r="O1896"/>
      <c r="P1896"/>
      <c r="Q1896"/>
      <c r="R1896"/>
      <c r="S1896"/>
      <c r="T1896"/>
      <c r="U1896"/>
      <c r="V1896"/>
      <c r="W1896"/>
      <c r="X1896"/>
      <c r="Y1896"/>
      <c r="Z1896"/>
      <c r="AA1896"/>
      <c r="AB1896"/>
      <c r="AC1896"/>
      <c r="AD1896"/>
      <c r="AE1896"/>
      <c r="AF1896"/>
      <c r="AG1896"/>
      <c r="AH1896"/>
      <c r="AI1896"/>
      <c r="AJ1896"/>
      <c r="AK1896"/>
      <c r="AL1896"/>
      <c r="AM1896"/>
      <c r="AN1896"/>
      <c r="AO1896"/>
      <c r="AP1896"/>
      <c r="AQ1896"/>
      <c r="AR1896"/>
      <c r="AS1896"/>
      <c r="AT1896" s="12">
        <f>VLOOKUP($BR1896,Tables!$D$14:$I$27,2,FALSE)*W1896</f>
        <v>0</v>
      </c>
      <c r="AU1896" s="12">
        <f>VLOOKUP($BR1896,Tables!$D$14:$I$24,3,FALSE)</f>
        <v>0</v>
      </c>
      <c r="AV1896" s="12">
        <f>VLOOKUP($BR1896,Tables!$D$14:$I$24,4,FALSE)*W1896</f>
        <v>0</v>
      </c>
      <c r="AW1896" s="12">
        <f>VLOOKUP($BR1896,Tables!$D$14:$I$24,5,FALSE)*W1896</f>
        <v>0</v>
      </c>
      <c r="AX1896">
        <f>IF(ISERROR(VLOOKUP(V1896,Tables!$A$2:$B$27,2,FALSE))=TRUE,0,VLOOKUP(V1896,Tables!$A$2:$B$27,2,FALSE))*VLOOKUP(BR1896,Tables!$D$14:$J$24,7,FALSE)</f>
        <v>0</v>
      </c>
      <c r="AY1896">
        <f>IF(ISERROR(VLOOKUP(BS1896,Tables!$A$2:$B$31,2,FALSE))=TRUE,0,VLOOKUP(BS1896,Tables!$A$2:$B$31,2,FALSE))</f>
        <v>0</v>
      </c>
      <c r="AZ1896" s="12">
        <f>VLOOKUP($BR1896,Tables!$D$14:$K$24,8,FALSE)</f>
        <v>0</v>
      </c>
      <c r="BA1896" s="12">
        <f>IF(OR(BR1896="T150",BR1896="HYBT150"),W1896*Tables!$L$23,0)</f>
        <v>0</v>
      </c>
      <c r="BB1896" s="12">
        <f>IF(OR(BR1896="T200",BR1896="HYBT200"),W1896*Tables!$E$24,0)</f>
        <v>0</v>
      </c>
      <c r="BC1896" s="14">
        <f t="shared" si="394"/>
        <v>0</v>
      </c>
      <c r="BD1896" s="55" t="str">
        <f t="shared" si="406"/>
        <v/>
      </c>
      <c r="BE1896" s="55" t="str">
        <f t="shared" si="406"/>
        <v/>
      </c>
      <c r="BF1896" s="55" t="str">
        <f t="shared" si="406"/>
        <v/>
      </c>
      <c r="BG1896" s="55" t="str">
        <f t="shared" si="406"/>
        <v/>
      </c>
      <c r="BH1896" s="55" t="str">
        <f t="shared" si="406"/>
        <v/>
      </c>
      <c r="BI1896" s="55" t="str">
        <f t="shared" si="406"/>
        <v/>
      </c>
      <c r="BJ1896" s="55" t="str">
        <f t="shared" si="406"/>
        <v/>
      </c>
      <c r="BK1896" s="55" t="str">
        <f t="shared" si="406"/>
        <v/>
      </c>
      <c r="BL1896" s="55" t="str">
        <f t="shared" si="406"/>
        <v/>
      </c>
      <c r="BM1896" s="55" t="str">
        <f t="shared" si="406"/>
        <v/>
      </c>
      <c r="BN1896" s="55" t="str">
        <f t="shared" si="406"/>
        <v/>
      </c>
      <c r="BO1896" s="55" t="str">
        <f t="shared" si="406"/>
        <v/>
      </c>
      <c r="BP1896" s="55" t="str">
        <f t="shared" si="406"/>
        <v/>
      </c>
      <c r="BQ1896" s="55" t="str">
        <f t="shared" si="406"/>
        <v/>
      </c>
      <c r="BR1896" s="1" t="str">
        <f t="shared" si="395"/>
        <v>Base</v>
      </c>
      <c r="BS1896" s="1" t="str">
        <f t="shared" si="396"/>
        <v/>
      </c>
      <c r="BT1896" s="3">
        <f t="shared" si="397"/>
        <v>1</v>
      </c>
      <c r="BU1896" s="11">
        <f t="shared" si="398"/>
        <v>-0.94</v>
      </c>
      <c r="BV1896" s="11">
        <f t="shared" si="399"/>
        <v>-0.88</v>
      </c>
      <c r="BW1896" s="11">
        <f t="shared" si="400"/>
        <v>0</v>
      </c>
      <c r="BX1896" s="9">
        <f t="shared" si="401"/>
        <v>-0.94</v>
      </c>
      <c r="BY1896" s="9">
        <f t="shared" si="402"/>
        <v>-0.88</v>
      </c>
      <c r="BZ1896" s="9">
        <f t="shared" si="403"/>
        <v>2</v>
      </c>
    </row>
    <row r="1897" spans="1:78" ht="15.5" x14ac:dyDescent="0.35">
      <c r="A1897"/>
      <c r="B1897"/>
      <c r="C1897"/>
      <c r="D1897"/>
      <c r="E1897"/>
      <c r="F1897"/>
      <c r="G1897"/>
      <c r="H1897"/>
      <c r="I1897"/>
      <c r="J1897"/>
      <c r="K1897"/>
      <c r="L1897"/>
      <c r="M1897"/>
      <c r="N1897"/>
      <c r="O1897"/>
      <c r="P1897"/>
      <c r="Q1897"/>
      <c r="R1897"/>
      <c r="S1897"/>
      <c r="T1897"/>
      <c r="U1897"/>
      <c r="V1897"/>
      <c r="W1897"/>
      <c r="X1897"/>
      <c r="Y1897"/>
      <c r="Z1897"/>
      <c r="AA1897"/>
      <c r="AB1897"/>
      <c r="AC1897"/>
      <c r="AD1897"/>
      <c r="AE1897"/>
      <c r="AF1897"/>
      <c r="AG1897"/>
      <c r="AH1897"/>
      <c r="AI1897"/>
      <c r="AJ1897"/>
      <c r="AK1897"/>
      <c r="AL1897"/>
      <c r="AM1897"/>
      <c r="AN1897"/>
      <c r="AO1897"/>
      <c r="AP1897"/>
      <c r="AQ1897"/>
      <c r="AR1897"/>
      <c r="AS1897"/>
      <c r="AT1897" s="12">
        <f>VLOOKUP($BR1897,Tables!$D$14:$I$27,2,FALSE)*W1897</f>
        <v>0</v>
      </c>
      <c r="AU1897" s="12">
        <f>VLOOKUP($BR1897,Tables!$D$14:$I$24,3,FALSE)</f>
        <v>0</v>
      </c>
      <c r="AV1897" s="12">
        <f>VLOOKUP($BR1897,Tables!$D$14:$I$24,4,FALSE)*W1897</f>
        <v>0</v>
      </c>
      <c r="AW1897" s="12">
        <f>VLOOKUP($BR1897,Tables!$D$14:$I$24,5,FALSE)*W1897</f>
        <v>0</v>
      </c>
      <c r="AX1897">
        <f>IF(ISERROR(VLOOKUP(V1897,Tables!$A$2:$B$27,2,FALSE))=TRUE,0,VLOOKUP(V1897,Tables!$A$2:$B$27,2,FALSE))*VLOOKUP(BR1897,Tables!$D$14:$J$24,7,FALSE)</f>
        <v>0</v>
      </c>
      <c r="AY1897">
        <f>IF(ISERROR(VLOOKUP(BS1897,Tables!$A$2:$B$31,2,FALSE))=TRUE,0,VLOOKUP(BS1897,Tables!$A$2:$B$31,2,FALSE))</f>
        <v>0</v>
      </c>
      <c r="AZ1897" s="12">
        <f>VLOOKUP($BR1897,Tables!$D$14:$K$24,8,FALSE)</f>
        <v>0</v>
      </c>
      <c r="BA1897" s="12">
        <f>IF(OR(BR1897="T150",BR1897="HYBT150"),W1897*Tables!$L$23,0)</f>
        <v>0</v>
      </c>
      <c r="BB1897" s="12">
        <f>IF(OR(BR1897="T200",BR1897="HYBT200"),W1897*Tables!$E$24,0)</f>
        <v>0</v>
      </c>
      <c r="BC1897" s="14">
        <f t="shared" si="394"/>
        <v>0</v>
      </c>
      <c r="BD1897" s="55" t="str">
        <f t="shared" si="406"/>
        <v/>
      </c>
      <c r="BE1897" s="55" t="str">
        <f t="shared" si="406"/>
        <v/>
      </c>
      <c r="BF1897" s="55" t="str">
        <f t="shared" si="406"/>
        <v/>
      </c>
      <c r="BG1897" s="55" t="str">
        <f t="shared" si="406"/>
        <v/>
      </c>
      <c r="BH1897" s="55" t="str">
        <f t="shared" si="406"/>
        <v/>
      </c>
      <c r="BI1897" s="55" t="str">
        <f t="shared" si="406"/>
        <v/>
      </c>
      <c r="BJ1897" s="55" t="str">
        <f t="shared" si="406"/>
        <v/>
      </c>
      <c r="BK1897" s="55" t="str">
        <f t="shared" si="406"/>
        <v/>
      </c>
      <c r="BL1897" s="55" t="str">
        <f t="shared" si="406"/>
        <v/>
      </c>
      <c r="BM1897" s="55" t="str">
        <f t="shared" si="406"/>
        <v/>
      </c>
      <c r="BN1897" s="55" t="str">
        <f t="shared" si="406"/>
        <v/>
      </c>
      <c r="BO1897" s="55" t="str">
        <f t="shared" si="406"/>
        <v/>
      </c>
      <c r="BP1897" s="55" t="str">
        <f t="shared" si="406"/>
        <v/>
      </c>
      <c r="BQ1897" s="55" t="str">
        <f t="shared" si="406"/>
        <v/>
      </c>
      <c r="BR1897" s="1" t="str">
        <f t="shared" si="395"/>
        <v>Base</v>
      </c>
      <c r="BS1897" s="1" t="str">
        <f t="shared" si="396"/>
        <v/>
      </c>
      <c r="BT1897" s="3">
        <f t="shared" si="397"/>
        <v>1</v>
      </c>
      <c r="BU1897" s="11">
        <f t="shared" si="398"/>
        <v>-0.94</v>
      </c>
      <c r="BV1897" s="11">
        <f t="shared" si="399"/>
        <v>-0.88</v>
      </c>
      <c r="BW1897" s="11">
        <f t="shared" si="400"/>
        <v>0</v>
      </c>
      <c r="BX1897" s="9">
        <f t="shared" si="401"/>
        <v>-0.94</v>
      </c>
      <c r="BY1897" s="9">
        <f t="shared" si="402"/>
        <v>-0.88</v>
      </c>
      <c r="BZ1897" s="9">
        <f t="shared" si="403"/>
        <v>2</v>
      </c>
    </row>
    <row r="1898" spans="1:78" ht="15.5" x14ac:dyDescent="0.35">
      <c r="A1898"/>
      <c r="B1898"/>
      <c r="C1898"/>
      <c r="D1898"/>
      <c r="E1898"/>
      <c r="F1898"/>
      <c r="G1898"/>
      <c r="H1898"/>
      <c r="I1898"/>
      <c r="J1898"/>
      <c r="K1898"/>
      <c r="L1898"/>
      <c r="M1898"/>
      <c r="N1898"/>
      <c r="O1898"/>
      <c r="P1898"/>
      <c r="Q1898"/>
      <c r="R1898"/>
      <c r="S1898"/>
      <c r="T1898"/>
      <c r="U1898"/>
      <c r="V1898"/>
      <c r="W1898"/>
      <c r="X1898"/>
      <c r="Y1898"/>
      <c r="Z1898"/>
      <c r="AA1898"/>
      <c r="AB1898"/>
      <c r="AC1898"/>
      <c r="AD1898"/>
      <c r="AE1898"/>
      <c r="AF1898"/>
      <c r="AG1898"/>
      <c r="AH1898"/>
      <c r="AI1898"/>
      <c r="AJ1898"/>
      <c r="AK1898"/>
      <c r="AL1898"/>
      <c r="AM1898"/>
      <c r="AN1898"/>
      <c r="AO1898"/>
      <c r="AP1898"/>
      <c r="AQ1898"/>
      <c r="AR1898"/>
      <c r="AS1898"/>
      <c r="AT1898" s="12">
        <f>VLOOKUP($BR1898,Tables!$D$14:$I$27,2,FALSE)*W1898</f>
        <v>0</v>
      </c>
      <c r="AU1898" s="12">
        <f>VLOOKUP($BR1898,Tables!$D$14:$I$24,3,FALSE)</f>
        <v>0</v>
      </c>
      <c r="AV1898" s="12">
        <f>VLOOKUP($BR1898,Tables!$D$14:$I$24,4,FALSE)*W1898</f>
        <v>0</v>
      </c>
      <c r="AW1898" s="12">
        <f>VLOOKUP($BR1898,Tables!$D$14:$I$24,5,FALSE)*W1898</f>
        <v>0</v>
      </c>
      <c r="AX1898">
        <f>IF(ISERROR(VLOOKUP(V1898,Tables!$A$2:$B$27,2,FALSE))=TRUE,0,VLOOKUP(V1898,Tables!$A$2:$B$27,2,FALSE))*VLOOKUP(BR1898,Tables!$D$14:$J$24,7,FALSE)</f>
        <v>0</v>
      </c>
      <c r="AY1898">
        <f>IF(ISERROR(VLOOKUP(BS1898,Tables!$A$2:$B$31,2,FALSE))=TRUE,0,VLOOKUP(BS1898,Tables!$A$2:$B$31,2,FALSE))</f>
        <v>0</v>
      </c>
      <c r="AZ1898" s="12">
        <f>VLOOKUP($BR1898,Tables!$D$14:$K$24,8,FALSE)</f>
        <v>0</v>
      </c>
      <c r="BA1898" s="12">
        <f>IF(OR(BR1898="T150",BR1898="HYBT150"),W1898*Tables!$L$23,0)</f>
        <v>0</v>
      </c>
      <c r="BB1898" s="12">
        <f>IF(OR(BR1898="T200",BR1898="HYBT200"),W1898*Tables!$E$24,0)</f>
        <v>0</v>
      </c>
      <c r="BC1898" s="14">
        <f t="shared" si="394"/>
        <v>0</v>
      </c>
      <c r="BD1898" s="55" t="str">
        <f t="shared" si="406"/>
        <v/>
      </c>
      <c r="BE1898" s="55" t="str">
        <f t="shared" si="406"/>
        <v/>
      </c>
      <c r="BF1898" s="55" t="str">
        <f t="shared" si="406"/>
        <v/>
      </c>
      <c r="BG1898" s="55" t="str">
        <f t="shared" si="406"/>
        <v/>
      </c>
      <c r="BH1898" s="55" t="str">
        <f t="shared" si="406"/>
        <v/>
      </c>
      <c r="BI1898" s="55" t="str">
        <f t="shared" si="406"/>
        <v/>
      </c>
      <c r="BJ1898" s="55" t="str">
        <f t="shared" si="406"/>
        <v/>
      </c>
      <c r="BK1898" s="55" t="str">
        <f t="shared" si="406"/>
        <v/>
      </c>
      <c r="BL1898" s="55" t="str">
        <f t="shared" si="406"/>
        <v/>
      </c>
      <c r="BM1898" s="55" t="str">
        <f t="shared" si="406"/>
        <v/>
      </c>
      <c r="BN1898" s="55" t="str">
        <f t="shared" si="406"/>
        <v/>
      </c>
      <c r="BO1898" s="55" t="str">
        <f t="shared" si="406"/>
        <v/>
      </c>
      <c r="BP1898" s="55" t="str">
        <f t="shared" si="406"/>
        <v/>
      </c>
      <c r="BQ1898" s="55" t="str">
        <f t="shared" si="406"/>
        <v/>
      </c>
      <c r="BR1898" s="1" t="str">
        <f t="shared" si="395"/>
        <v>Base</v>
      </c>
      <c r="BS1898" s="1" t="str">
        <f t="shared" si="396"/>
        <v/>
      </c>
      <c r="BT1898" s="3">
        <f t="shared" si="397"/>
        <v>1</v>
      </c>
      <c r="BU1898" s="11">
        <f t="shared" si="398"/>
        <v>-0.94</v>
      </c>
      <c r="BV1898" s="11">
        <f t="shared" si="399"/>
        <v>-0.88</v>
      </c>
      <c r="BW1898" s="11">
        <f t="shared" si="400"/>
        <v>0</v>
      </c>
      <c r="BX1898" s="9">
        <f t="shared" si="401"/>
        <v>-0.94</v>
      </c>
      <c r="BY1898" s="9">
        <f t="shared" si="402"/>
        <v>-0.88</v>
      </c>
      <c r="BZ1898" s="9">
        <f t="shared" si="403"/>
        <v>2</v>
      </c>
    </row>
    <row r="1899" spans="1:78" ht="15.5" x14ac:dyDescent="0.35">
      <c r="A1899"/>
      <c r="B1899"/>
      <c r="C1899"/>
      <c r="D1899"/>
      <c r="E1899"/>
      <c r="F1899"/>
      <c r="G1899"/>
      <c r="H1899"/>
      <c r="I1899"/>
      <c r="J1899"/>
      <c r="K1899"/>
      <c r="L1899"/>
      <c r="M1899"/>
      <c r="N1899"/>
      <c r="O1899"/>
      <c r="P1899"/>
      <c r="Q1899"/>
      <c r="R1899"/>
      <c r="S1899"/>
      <c r="T1899"/>
      <c r="U1899"/>
      <c r="V1899"/>
      <c r="W1899"/>
      <c r="X1899"/>
      <c r="Y1899"/>
      <c r="Z1899"/>
      <c r="AA1899"/>
      <c r="AB1899"/>
      <c r="AC1899"/>
      <c r="AD1899"/>
      <c r="AE1899"/>
      <c r="AF1899"/>
      <c r="AG1899"/>
      <c r="AH1899"/>
      <c r="AI1899"/>
      <c r="AJ1899"/>
      <c r="AK1899"/>
      <c r="AL1899"/>
      <c r="AM1899"/>
      <c r="AN1899"/>
      <c r="AO1899"/>
      <c r="AP1899"/>
      <c r="AQ1899"/>
      <c r="AR1899"/>
      <c r="AS1899"/>
      <c r="AT1899" s="12">
        <f>VLOOKUP($BR1899,Tables!$D$14:$I$27,2,FALSE)*W1899</f>
        <v>0</v>
      </c>
      <c r="AU1899" s="12">
        <f>VLOOKUP($BR1899,Tables!$D$14:$I$24,3,FALSE)</f>
        <v>0</v>
      </c>
      <c r="AV1899" s="12">
        <f>VLOOKUP($BR1899,Tables!$D$14:$I$24,4,FALSE)*W1899</f>
        <v>0</v>
      </c>
      <c r="AW1899" s="12">
        <f>VLOOKUP($BR1899,Tables!$D$14:$I$24,5,FALSE)*W1899</f>
        <v>0</v>
      </c>
      <c r="AX1899">
        <f>IF(ISERROR(VLOOKUP(V1899,Tables!$A$2:$B$27,2,FALSE))=TRUE,0,VLOOKUP(V1899,Tables!$A$2:$B$27,2,FALSE))*VLOOKUP(BR1899,Tables!$D$14:$J$24,7,FALSE)</f>
        <v>0</v>
      </c>
      <c r="AY1899">
        <f>IF(ISERROR(VLOOKUP(BS1899,Tables!$A$2:$B$31,2,FALSE))=TRUE,0,VLOOKUP(BS1899,Tables!$A$2:$B$31,2,FALSE))</f>
        <v>0</v>
      </c>
      <c r="AZ1899" s="12">
        <f>VLOOKUP($BR1899,Tables!$D$14:$K$24,8,FALSE)</f>
        <v>0</v>
      </c>
      <c r="BA1899" s="12">
        <f>IF(OR(BR1899="T150",BR1899="HYBT150"),W1899*Tables!$L$23,0)</f>
        <v>0</v>
      </c>
      <c r="BB1899" s="12">
        <f>IF(OR(BR1899="T200",BR1899="HYBT200"),W1899*Tables!$E$24,0)</f>
        <v>0</v>
      </c>
      <c r="BC1899" s="14">
        <f t="shared" si="394"/>
        <v>0</v>
      </c>
      <c r="BD1899" s="55" t="str">
        <f t="shared" si="406"/>
        <v/>
      </c>
      <c r="BE1899" s="55" t="str">
        <f t="shared" si="406"/>
        <v/>
      </c>
      <c r="BF1899" s="55" t="str">
        <f t="shared" si="406"/>
        <v/>
      </c>
      <c r="BG1899" s="55" t="str">
        <f t="shared" si="406"/>
        <v/>
      </c>
      <c r="BH1899" s="55" t="str">
        <f t="shared" si="406"/>
        <v/>
      </c>
      <c r="BI1899" s="55" t="str">
        <f t="shared" si="406"/>
        <v/>
      </c>
      <c r="BJ1899" s="55" t="str">
        <f t="shared" si="406"/>
        <v/>
      </c>
      <c r="BK1899" s="55" t="str">
        <f t="shared" si="406"/>
        <v/>
      </c>
      <c r="BL1899" s="55" t="str">
        <f t="shared" si="406"/>
        <v/>
      </c>
      <c r="BM1899" s="55" t="str">
        <f t="shared" si="406"/>
        <v/>
      </c>
      <c r="BN1899" s="55" t="str">
        <f t="shared" si="406"/>
        <v/>
      </c>
      <c r="BO1899" s="55" t="str">
        <f t="shared" si="406"/>
        <v/>
      </c>
      <c r="BP1899" s="55" t="str">
        <f t="shared" si="406"/>
        <v/>
      </c>
      <c r="BQ1899" s="55" t="str">
        <f t="shared" si="406"/>
        <v/>
      </c>
      <c r="BR1899" s="1" t="str">
        <f t="shared" si="395"/>
        <v>Base</v>
      </c>
      <c r="BS1899" s="1" t="str">
        <f t="shared" si="396"/>
        <v/>
      </c>
      <c r="BT1899" s="3">
        <f t="shared" si="397"/>
        <v>1</v>
      </c>
      <c r="BU1899" s="11">
        <f t="shared" si="398"/>
        <v>-0.94</v>
      </c>
      <c r="BV1899" s="11">
        <f t="shared" si="399"/>
        <v>-0.88</v>
      </c>
      <c r="BW1899" s="11">
        <f t="shared" si="400"/>
        <v>0</v>
      </c>
      <c r="BX1899" s="9">
        <f t="shared" si="401"/>
        <v>-0.94</v>
      </c>
      <c r="BY1899" s="9">
        <f t="shared" si="402"/>
        <v>-0.88</v>
      </c>
      <c r="BZ1899" s="9">
        <f t="shared" si="403"/>
        <v>2</v>
      </c>
    </row>
    <row r="1900" spans="1:78" ht="15.5" x14ac:dyDescent="0.35">
      <c r="A1900"/>
      <c r="B1900"/>
      <c r="C1900"/>
      <c r="D1900"/>
      <c r="E1900"/>
      <c r="F1900"/>
      <c r="G1900"/>
      <c r="H1900"/>
      <c r="I1900"/>
      <c r="J1900"/>
      <c r="K1900"/>
      <c r="L1900"/>
      <c r="M1900"/>
      <c r="N1900"/>
      <c r="O1900"/>
      <c r="P1900"/>
      <c r="Q1900"/>
      <c r="R1900"/>
      <c r="S1900"/>
      <c r="T1900"/>
      <c r="U1900"/>
      <c r="V1900"/>
      <c r="W1900"/>
      <c r="X1900"/>
      <c r="Y1900"/>
      <c r="Z1900"/>
      <c r="AA1900"/>
      <c r="AB1900"/>
      <c r="AC1900"/>
      <c r="AD1900"/>
      <c r="AE1900"/>
      <c r="AF1900"/>
      <c r="AG1900"/>
      <c r="AH1900"/>
      <c r="AI1900"/>
      <c r="AJ1900"/>
      <c r="AK1900"/>
      <c r="AL1900"/>
      <c r="AM1900"/>
      <c r="AN1900"/>
      <c r="AO1900"/>
      <c r="AP1900"/>
      <c r="AQ1900"/>
      <c r="AR1900"/>
      <c r="AS1900"/>
      <c r="AT1900" s="12">
        <f>VLOOKUP($BR1900,Tables!$D$14:$I$27,2,FALSE)*W1900</f>
        <v>0</v>
      </c>
      <c r="AU1900" s="12">
        <f>VLOOKUP($BR1900,Tables!$D$14:$I$24,3,FALSE)</f>
        <v>0</v>
      </c>
      <c r="AV1900" s="12">
        <f>VLOOKUP($BR1900,Tables!$D$14:$I$24,4,FALSE)*W1900</f>
        <v>0</v>
      </c>
      <c r="AW1900" s="12">
        <f>VLOOKUP($BR1900,Tables!$D$14:$I$24,5,FALSE)*W1900</f>
        <v>0</v>
      </c>
      <c r="AX1900">
        <f>IF(ISERROR(VLOOKUP(V1900,Tables!$A$2:$B$27,2,FALSE))=TRUE,0,VLOOKUP(V1900,Tables!$A$2:$B$27,2,FALSE))*VLOOKUP(BR1900,Tables!$D$14:$J$24,7,FALSE)</f>
        <v>0</v>
      </c>
      <c r="AY1900">
        <f>IF(ISERROR(VLOOKUP(BS1900,Tables!$A$2:$B$31,2,FALSE))=TRUE,0,VLOOKUP(BS1900,Tables!$A$2:$B$31,2,FALSE))</f>
        <v>0</v>
      </c>
      <c r="AZ1900" s="12">
        <f>VLOOKUP($BR1900,Tables!$D$14:$K$24,8,FALSE)</f>
        <v>0</v>
      </c>
      <c r="BA1900" s="12">
        <f>IF(OR(BR1900="T150",BR1900="HYBT150"),W1900*Tables!$L$23,0)</f>
        <v>0</v>
      </c>
      <c r="BB1900" s="12">
        <f>IF(OR(BR1900="T200",BR1900="HYBT200"),W1900*Tables!$E$24,0)</f>
        <v>0</v>
      </c>
      <c r="BC1900" s="14">
        <f t="shared" si="394"/>
        <v>0</v>
      </c>
      <c r="BD1900" s="55" t="str">
        <f t="shared" si="406"/>
        <v/>
      </c>
      <c r="BE1900" s="55" t="str">
        <f t="shared" si="406"/>
        <v/>
      </c>
      <c r="BF1900" s="55" t="str">
        <f t="shared" si="406"/>
        <v/>
      </c>
      <c r="BG1900" s="55" t="str">
        <f t="shared" si="406"/>
        <v/>
      </c>
      <c r="BH1900" s="55" t="str">
        <f t="shared" si="406"/>
        <v/>
      </c>
      <c r="BI1900" s="55" t="str">
        <f t="shared" si="406"/>
        <v/>
      </c>
      <c r="BJ1900" s="55" t="str">
        <f t="shared" si="406"/>
        <v/>
      </c>
      <c r="BK1900" s="55" t="str">
        <f t="shared" si="406"/>
        <v/>
      </c>
      <c r="BL1900" s="55" t="str">
        <f t="shared" si="406"/>
        <v/>
      </c>
      <c r="BM1900" s="55" t="str">
        <f t="shared" si="406"/>
        <v/>
      </c>
      <c r="BN1900" s="55" t="str">
        <f t="shared" si="406"/>
        <v/>
      </c>
      <c r="BO1900" s="55" t="str">
        <f t="shared" si="406"/>
        <v/>
      </c>
      <c r="BP1900" s="55" t="str">
        <f t="shared" si="406"/>
        <v/>
      </c>
      <c r="BQ1900" s="55" t="str">
        <f t="shared" si="406"/>
        <v/>
      </c>
      <c r="BR1900" s="1" t="str">
        <f t="shared" si="395"/>
        <v>Base</v>
      </c>
      <c r="BS1900" s="1" t="str">
        <f t="shared" si="396"/>
        <v/>
      </c>
      <c r="BT1900" s="3">
        <f t="shared" si="397"/>
        <v>1</v>
      </c>
      <c r="BU1900" s="11">
        <f t="shared" si="398"/>
        <v>-0.94</v>
      </c>
      <c r="BV1900" s="11">
        <f t="shared" si="399"/>
        <v>-0.88</v>
      </c>
      <c r="BW1900" s="11">
        <f t="shared" si="400"/>
        <v>0</v>
      </c>
      <c r="BX1900" s="9">
        <f t="shared" si="401"/>
        <v>-0.94</v>
      </c>
      <c r="BY1900" s="9">
        <f t="shared" si="402"/>
        <v>-0.88</v>
      </c>
      <c r="BZ1900" s="9">
        <f t="shared" si="403"/>
        <v>2</v>
      </c>
    </row>
    <row r="1901" spans="1:78" ht="15.5" x14ac:dyDescent="0.35">
      <c r="A1901"/>
      <c r="B1901"/>
      <c r="C1901"/>
      <c r="D1901"/>
      <c r="E1901"/>
      <c r="F1901"/>
      <c r="G1901"/>
      <c r="H1901"/>
      <c r="I1901"/>
      <c r="J1901"/>
      <c r="K1901"/>
      <c r="L1901"/>
      <c r="M1901"/>
      <c r="N1901"/>
      <c r="O1901"/>
      <c r="P1901"/>
      <c r="Q1901"/>
      <c r="R1901"/>
      <c r="S1901"/>
      <c r="T1901"/>
      <c r="U1901"/>
      <c r="V1901"/>
      <c r="W1901"/>
      <c r="X1901"/>
      <c r="Y1901"/>
      <c r="Z1901"/>
      <c r="AA1901"/>
      <c r="AB1901"/>
      <c r="AC1901"/>
      <c r="AD1901"/>
      <c r="AE1901"/>
      <c r="AF1901"/>
      <c r="AG1901"/>
      <c r="AH1901"/>
      <c r="AI1901"/>
      <c r="AJ1901"/>
      <c r="AK1901"/>
      <c r="AL1901"/>
      <c r="AM1901"/>
      <c r="AN1901"/>
      <c r="AO1901"/>
      <c r="AP1901"/>
      <c r="AQ1901"/>
      <c r="AR1901"/>
      <c r="AS1901"/>
      <c r="AT1901" s="12">
        <f>VLOOKUP($BR1901,Tables!$D$14:$I$27,2,FALSE)*W1901</f>
        <v>0</v>
      </c>
      <c r="AU1901" s="12">
        <f>VLOOKUP($BR1901,Tables!$D$14:$I$24,3,FALSE)</f>
        <v>0</v>
      </c>
      <c r="AV1901" s="12">
        <f>VLOOKUP($BR1901,Tables!$D$14:$I$24,4,FALSE)*W1901</f>
        <v>0</v>
      </c>
      <c r="AW1901" s="12">
        <f>VLOOKUP($BR1901,Tables!$D$14:$I$24,5,FALSE)*W1901</f>
        <v>0</v>
      </c>
      <c r="AX1901">
        <f>IF(ISERROR(VLOOKUP(V1901,Tables!$A$2:$B$27,2,FALSE))=TRUE,0,VLOOKUP(V1901,Tables!$A$2:$B$27,2,FALSE))*VLOOKUP(BR1901,Tables!$D$14:$J$24,7,FALSE)</f>
        <v>0</v>
      </c>
      <c r="AY1901">
        <f>IF(ISERROR(VLOOKUP(BS1901,Tables!$A$2:$B$31,2,FALSE))=TRUE,0,VLOOKUP(BS1901,Tables!$A$2:$B$31,2,FALSE))</f>
        <v>0</v>
      </c>
      <c r="AZ1901" s="12">
        <f>VLOOKUP($BR1901,Tables!$D$14:$K$24,8,FALSE)</f>
        <v>0</v>
      </c>
      <c r="BA1901" s="12">
        <f>IF(OR(BR1901="T150",BR1901="HYBT150"),W1901*Tables!$L$23,0)</f>
        <v>0</v>
      </c>
      <c r="BB1901" s="12">
        <f>IF(OR(BR1901="T200",BR1901="HYBT200"),W1901*Tables!$E$24,0)</f>
        <v>0</v>
      </c>
      <c r="BC1901" s="14">
        <f t="shared" si="394"/>
        <v>0</v>
      </c>
      <c r="BD1901" s="55" t="str">
        <f t="shared" si="406"/>
        <v/>
      </c>
      <c r="BE1901" s="55" t="str">
        <f t="shared" si="406"/>
        <v/>
      </c>
      <c r="BF1901" s="55" t="str">
        <f t="shared" si="406"/>
        <v/>
      </c>
      <c r="BG1901" s="55" t="str">
        <f t="shared" si="406"/>
        <v/>
      </c>
      <c r="BH1901" s="55" t="str">
        <f t="shared" si="406"/>
        <v/>
      </c>
      <c r="BI1901" s="55" t="str">
        <f t="shared" si="406"/>
        <v/>
      </c>
      <c r="BJ1901" s="55" t="str">
        <f t="shared" si="406"/>
        <v/>
      </c>
      <c r="BK1901" s="55" t="str">
        <f t="shared" si="406"/>
        <v/>
      </c>
      <c r="BL1901" s="55" t="str">
        <f t="shared" si="406"/>
        <v/>
      </c>
      <c r="BM1901" s="55" t="str">
        <f t="shared" si="406"/>
        <v/>
      </c>
      <c r="BN1901" s="55" t="str">
        <f t="shared" si="406"/>
        <v/>
      </c>
      <c r="BO1901" s="55" t="str">
        <f t="shared" si="406"/>
        <v/>
      </c>
      <c r="BP1901" s="55" t="str">
        <f t="shared" si="406"/>
        <v/>
      </c>
      <c r="BQ1901" s="55" t="str">
        <f t="shared" si="406"/>
        <v/>
      </c>
      <c r="BR1901" s="1" t="str">
        <f t="shared" si="395"/>
        <v>Base</v>
      </c>
      <c r="BS1901" s="1" t="str">
        <f t="shared" si="396"/>
        <v/>
      </c>
      <c r="BT1901" s="3">
        <f t="shared" si="397"/>
        <v>1</v>
      </c>
      <c r="BU1901" s="11">
        <f t="shared" si="398"/>
        <v>-0.94</v>
      </c>
      <c r="BV1901" s="11">
        <f t="shared" si="399"/>
        <v>-0.88</v>
      </c>
      <c r="BW1901" s="11">
        <f t="shared" si="400"/>
        <v>0</v>
      </c>
      <c r="BX1901" s="9">
        <f t="shared" si="401"/>
        <v>-0.94</v>
      </c>
      <c r="BY1901" s="9">
        <f t="shared" si="402"/>
        <v>-0.88</v>
      </c>
      <c r="BZ1901" s="9">
        <f t="shared" si="403"/>
        <v>2</v>
      </c>
    </row>
    <row r="1902" spans="1:78" ht="15.5" x14ac:dyDescent="0.35">
      <c r="A1902"/>
      <c r="B1902"/>
      <c r="C1902"/>
      <c r="D1902"/>
      <c r="E1902"/>
      <c r="F1902"/>
      <c r="G1902"/>
      <c r="H1902"/>
      <c r="I1902"/>
      <c r="J1902"/>
      <c r="K1902"/>
      <c r="L1902"/>
      <c r="M1902"/>
      <c r="N1902"/>
      <c r="O1902"/>
      <c r="P1902"/>
      <c r="Q1902"/>
      <c r="R1902"/>
      <c r="S1902"/>
      <c r="T1902"/>
      <c r="U1902"/>
      <c r="V1902"/>
      <c r="W1902"/>
      <c r="X1902"/>
      <c r="Y1902"/>
      <c r="Z1902"/>
      <c r="AA1902"/>
      <c r="AB1902"/>
      <c r="AC1902"/>
      <c r="AD1902"/>
      <c r="AE1902"/>
      <c r="AF1902"/>
      <c r="AG1902"/>
      <c r="AH1902"/>
      <c r="AI1902"/>
      <c r="AJ1902"/>
      <c r="AK1902"/>
      <c r="AL1902"/>
      <c r="AM1902"/>
      <c r="AN1902"/>
      <c r="AO1902"/>
      <c r="AP1902"/>
      <c r="AQ1902"/>
      <c r="AR1902"/>
      <c r="AS1902"/>
      <c r="AT1902" s="12">
        <f>VLOOKUP($BR1902,Tables!$D$14:$I$27,2,FALSE)*W1902</f>
        <v>0</v>
      </c>
      <c r="AU1902" s="12">
        <f>VLOOKUP($BR1902,Tables!$D$14:$I$24,3,FALSE)</f>
        <v>0</v>
      </c>
      <c r="AV1902" s="12">
        <f>VLOOKUP($BR1902,Tables!$D$14:$I$24,4,FALSE)*W1902</f>
        <v>0</v>
      </c>
      <c r="AW1902" s="12">
        <f>VLOOKUP($BR1902,Tables!$D$14:$I$24,5,FALSE)*W1902</f>
        <v>0</v>
      </c>
      <c r="AX1902">
        <f>IF(ISERROR(VLOOKUP(V1902,Tables!$A$2:$B$27,2,FALSE))=TRUE,0,VLOOKUP(V1902,Tables!$A$2:$B$27,2,FALSE))*VLOOKUP(BR1902,Tables!$D$14:$J$24,7,FALSE)</f>
        <v>0</v>
      </c>
      <c r="AY1902">
        <f>IF(ISERROR(VLOOKUP(BS1902,Tables!$A$2:$B$31,2,FALSE))=TRUE,0,VLOOKUP(BS1902,Tables!$A$2:$B$31,2,FALSE))</f>
        <v>0</v>
      </c>
      <c r="AZ1902" s="12">
        <f>VLOOKUP($BR1902,Tables!$D$14:$K$24,8,FALSE)</f>
        <v>0</v>
      </c>
      <c r="BA1902" s="12">
        <f>IF(OR(BR1902="T150",BR1902="HYBT150"),W1902*Tables!$L$23,0)</f>
        <v>0</v>
      </c>
      <c r="BB1902" s="12">
        <f>IF(OR(BR1902="T200",BR1902="HYBT200"),W1902*Tables!$E$24,0)</f>
        <v>0</v>
      </c>
      <c r="BC1902" s="14">
        <f t="shared" si="394"/>
        <v>0</v>
      </c>
      <c r="BD1902" s="55" t="str">
        <f t="shared" si="406"/>
        <v/>
      </c>
      <c r="BE1902" s="55" t="str">
        <f t="shared" si="406"/>
        <v/>
      </c>
      <c r="BF1902" s="55" t="str">
        <f t="shared" si="406"/>
        <v/>
      </c>
      <c r="BG1902" s="55" t="str">
        <f t="shared" si="406"/>
        <v/>
      </c>
      <c r="BH1902" s="55" t="str">
        <f t="shared" si="406"/>
        <v/>
      </c>
      <c r="BI1902" s="55" t="str">
        <f t="shared" si="406"/>
        <v/>
      </c>
      <c r="BJ1902" s="55" t="str">
        <f t="shared" si="406"/>
        <v/>
      </c>
      <c r="BK1902" s="55" t="str">
        <f t="shared" si="406"/>
        <v/>
      </c>
      <c r="BL1902" s="55" t="str">
        <f t="shared" si="406"/>
        <v/>
      </c>
      <c r="BM1902" s="55" t="str">
        <f t="shared" si="406"/>
        <v/>
      </c>
      <c r="BN1902" s="55" t="str">
        <f t="shared" si="406"/>
        <v/>
      </c>
      <c r="BO1902" s="55" t="str">
        <f t="shared" si="406"/>
        <v/>
      </c>
      <c r="BP1902" s="55" t="str">
        <f t="shared" si="406"/>
        <v/>
      </c>
      <c r="BQ1902" s="55" t="str">
        <f t="shared" si="406"/>
        <v/>
      </c>
      <c r="BR1902" s="1" t="str">
        <f t="shared" si="395"/>
        <v>Base</v>
      </c>
      <c r="BS1902" s="1" t="str">
        <f t="shared" si="396"/>
        <v/>
      </c>
      <c r="BT1902" s="3">
        <f t="shared" si="397"/>
        <v>1</v>
      </c>
      <c r="BU1902" s="11">
        <f t="shared" si="398"/>
        <v>-0.94</v>
      </c>
      <c r="BV1902" s="11">
        <f t="shared" si="399"/>
        <v>-0.88</v>
      </c>
      <c r="BW1902" s="11">
        <f t="shared" si="400"/>
        <v>0</v>
      </c>
      <c r="BX1902" s="9">
        <f t="shared" si="401"/>
        <v>-0.94</v>
      </c>
      <c r="BY1902" s="9">
        <f t="shared" si="402"/>
        <v>-0.88</v>
      </c>
      <c r="BZ1902" s="9">
        <f t="shared" si="403"/>
        <v>2</v>
      </c>
    </row>
    <row r="1903" spans="1:78" ht="15.5" x14ac:dyDescent="0.35">
      <c r="A1903"/>
      <c r="B1903"/>
      <c r="C1903"/>
      <c r="D1903"/>
      <c r="E1903"/>
      <c r="F1903"/>
      <c r="G1903"/>
      <c r="H1903"/>
      <c r="I1903"/>
      <c r="J1903"/>
      <c r="K1903"/>
      <c r="L1903"/>
      <c r="M1903"/>
      <c r="N1903"/>
      <c r="O1903"/>
      <c r="P1903"/>
      <c r="Q1903"/>
      <c r="R1903"/>
      <c r="S1903"/>
      <c r="T1903"/>
      <c r="U1903"/>
      <c r="V1903"/>
      <c r="W1903"/>
      <c r="X1903"/>
      <c r="Y1903"/>
      <c r="Z1903"/>
      <c r="AA1903"/>
      <c r="AB1903"/>
      <c r="AC1903"/>
      <c r="AD1903"/>
      <c r="AE1903"/>
      <c r="AF1903"/>
      <c r="AG1903"/>
      <c r="AH1903"/>
      <c r="AI1903"/>
      <c r="AJ1903"/>
      <c r="AK1903"/>
      <c r="AL1903"/>
      <c r="AM1903"/>
      <c r="AN1903"/>
      <c r="AO1903"/>
      <c r="AP1903"/>
      <c r="AQ1903"/>
      <c r="AR1903"/>
      <c r="AS1903"/>
      <c r="AT1903" s="12">
        <f>VLOOKUP($BR1903,Tables!$D$14:$I$27,2,FALSE)*W1903</f>
        <v>0</v>
      </c>
      <c r="AU1903" s="12">
        <f>VLOOKUP($BR1903,Tables!$D$14:$I$24,3,FALSE)</f>
        <v>0</v>
      </c>
      <c r="AV1903" s="12">
        <f>VLOOKUP($BR1903,Tables!$D$14:$I$24,4,FALSE)*W1903</f>
        <v>0</v>
      </c>
      <c r="AW1903" s="12">
        <f>VLOOKUP($BR1903,Tables!$D$14:$I$24,5,FALSE)*W1903</f>
        <v>0</v>
      </c>
      <c r="AX1903">
        <f>IF(ISERROR(VLOOKUP(V1903,Tables!$A$2:$B$27,2,FALSE))=TRUE,0,VLOOKUP(V1903,Tables!$A$2:$B$27,2,FALSE))*VLOOKUP(BR1903,Tables!$D$14:$J$24,7,FALSE)</f>
        <v>0</v>
      </c>
      <c r="AY1903">
        <f>IF(ISERROR(VLOOKUP(BS1903,Tables!$A$2:$B$31,2,FALSE))=TRUE,0,VLOOKUP(BS1903,Tables!$A$2:$B$31,2,FALSE))</f>
        <v>0</v>
      </c>
      <c r="AZ1903" s="12">
        <f>VLOOKUP($BR1903,Tables!$D$14:$K$24,8,FALSE)</f>
        <v>0</v>
      </c>
      <c r="BA1903" s="12">
        <f>IF(OR(BR1903="T150",BR1903="HYBT150"),W1903*Tables!$L$23,0)</f>
        <v>0</v>
      </c>
      <c r="BB1903" s="12">
        <f>IF(OR(BR1903="T200",BR1903="HYBT200"),W1903*Tables!$E$24,0)</f>
        <v>0</v>
      </c>
      <c r="BC1903" s="14">
        <f t="shared" si="394"/>
        <v>0</v>
      </c>
      <c r="BD1903" s="55" t="str">
        <f t="shared" si="406"/>
        <v/>
      </c>
      <c r="BE1903" s="55" t="str">
        <f t="shared" si="406"/>
        <v/>
      </c>
      <c r="BF1903" s="55" t="str">
        <f t="shared" si="406"/>
        <v/>
      </c>
      <c r="BG1903" s="55" t="str">
        <f t="shared" si="406"/>
        <v/>
      </c>
      <c r="BH1903" s="55" t="str">
        <f t="shared" si="406"/>
        <v/>
      </c>
      <c r="BI1903" s="55" t="str">
        <f t="shared" si="406"/>
        <v/>
      </c>
      <c r="BJ1903" s="55" t="str">
        <f t="shared" si="406"/>
        <v/>
      </c>
      <c r="BK1903" s="55" t="str">
        <f t="shared" si="406"/>
        <v/>
      </c>
      <c r="BL1903" s="55" t="str">
        <f t="shared" si="406"/>
        <v/>
      </c>
      <c r="BM1903" s="55" t="str">
        <f t="shared" si="406"/>
        <v/>
      </c>
      <c r="BN1903" s="55" t="str">
        <f t="shared" si="406"/>
        <v/>
      </c>
      <c r="BO1903" s="55" t="str">
        <f t="shared" si="406"/>
        <v/>
      </c>
      <c r="BP1903" s="55" t="str">
        <f t="shared" si="406"/>
        <v/>
      </c>
      <c r="BQ1903" s="55" t="str">
        <f t="shared" si="406"/>
        <v/>
      </c>
      <c r="BR1903" s="1" t="str">
        <f t="shared" si="395"/>
        <v>Base</v>
      </c>
      <c r="BS1903" s="1" t="str">
        <f t="shared" si="396"/>
        <v/>
      </c>
      <c r="BT1903" s="3">
        <f t="shared" si="397"/>
        <v>1</v>
      </c>
      <c r="BU1903" s="11">
        <f t="shared" si="398"/>
        <v>-0.94</v>
      </c>
      <c r="BV1903" s="11">
        <f t="shared" si="399"/>
        <v>-0.88</v>
      </c>
      <c r="BW1903" s="11">
        <f t="shared" si="400"/>
        <v>0</v>
      </c>
      <c r="BX1903" s="9">
        <f t="shared" si="401"/>
        <v>-0.94</v>
      </c>
      <c r="BY1903" s="9">
        <f t="shared" si="402"/>
        <v>-0.88</v>
      </c>
      <c r="BZ1903" s="9">
        <f t="shared" si="403"/>
        <v>2</v>
      </c>
    </row>
    <row r="1904" spans="1:78" ht="15.5" x14ac:dyDescent="0.35">
      <c r="A1904"/>
      <c r="B1904"/>
      <c r="C1904"/>
      <c r="D1904"/>
      <c r="E1904"/>
      <c r="F1904"/>
      <c r="G1904"/>
      <c r="H1904"/>
      <c r="I1904"/>
      <c r="J1904"/>
      <c r="K1904"/>
      <c r="L1904"/>
      <c r="M1904"/>
      <c r="N1904"/>
      <c r="O1904"/>
      <c r="P1904"/>
      <c r="Q1904"/>
      <c r="R1904"/>
      <c r="S1904"/>
      <c r="T1904"/>
      <c r="U1904"/>
      <c r="V1904"/>
      <c r="W1904"/>
      <c r="X1904"/>
      <c r="Y1904"/>
      <c r="Z1904"/>
      <c r="AA1904"/>
      <c r="AB1904"/>
      <c r="AC1904"/>
      <c r="AD1904"/>
      <c r="AE1904"/>
      <c r="AF1904"/>
      <c r="AG1904"/>
      <c r="AH1904"/>
      <c r="AI1904"/>
      <c r="AJ1904"/>
      <c r="AK1904"/>
      <c r="AL1904"/>
      <c r="AM1904"/>
      <c r="AN1904"/>
      <c r="AO1904"/>
      <c r="AP1904"/>
      <c r="AQ1904"/>
      <c r="AR1904"/>
      <c r="AS1904"/>
      <c r="AT1904" s="12">
        <f>VLOOKUP($BR1904,Tables!$D$14:$I$27,2,FALSE)*W1904</f>
        <v>0</v>
      </c>
      <c r="AU1904" s="12">
        <f>VLOOKUP($BR1904,Tables!$D$14:$I$24,3,FALSE)</f>
        <v>0</v>
      </c>
      <c r="AV1904" s="12">
        <f>VLOOKUP($BR1904,Tables!$D$14:$I$24,4,FALSE)*W1904</f>
        <v>0</v>
      </c>
      <c r="AW1904" s="12">
        <f>VLOOKUP($BR1904,Tables!$D$14:$I$24,5,FALSE)*W1904</f>
        <v>0</v>
      </c>
      <c r="AX1904">
        <f>IF(ISERROR(VLOOKUP(V1904,Tables!$A$2:$B$27,2,FALSE))=TRUE,0,VLOOKUP(V1904,Tables!$A$2:$B$27,2,FALSE))*VLOOKUP(BR1904,Tables!$D$14:$J$24,7,FALSE)</f>
        <v>0</v>
      </c>
      <c r="AY1904">
        <f>IF(ISERROR(VLOOKUP(BS1904,Tables!$A$2:$B$31,2,FALSE))=TRUE,0,VLOOKUP(BS1904,Tables!$A$2:$B$31,2,FALSE))</f>
        <v>0</v>
      </c>
      <c r="AZ1904" s="12">
        <f>VLOOKUP($BR1904,Tables!$D$14:$K$24,8,FALSE)</f>
        <v>0</v>
      </c>
      <c r="BA1904" s="12">
        <f>IF(OR(BR1904="T150",BR1904="HYBT150"),W1904*Tables!$L$23,0)</f>
        <v>0</v>
      </c>
      <c r="BB1904" s="12">
        <f>IF(OR(BR1904="T200",BR1904="HYBT200"),W1904*Tables!$E$24,0)</f>
        <v>0</v>
      </c>
      <c r="BC1904" s="14">
        <f t="shared" si="394"/>
        <v>0</v>
      </c>
      <c r="BD1904" s="55" t="str">
        <f t="shared" si="406"/>
        <v/>
      </c>
      <c r="BE1904" s="55" t="str">
        <f t="shared" si="406"/>
        <v/>
      </c>
      <c r="BF1904" s="55" t="str">
        <f t="shared" si="406"/>
        <v/>
      </c>
      <c r="BG1904" s="55" t="str">
        <f t="shared" si="406"/>
        <v/>
      </c>
      <c r="BH1904" s="55" t="str">
        <f t="shared" si="406"/>
        <v/>
      </c>
      <c r="BI1904" s="55" t="str">
        <f t="shared" si="406"/>
        <v/>
      </c>
      <c r="BJ1904" s="55" t="str">
        <f t="shared" si="406"/>
        <v/>
      </c>
      <c r="BK1904" s="55" t="str">
        <f t="shared" si="406"/>
        <v/>
      </c>
      <c r="BL1904" s="55" t="str">
        <f t="shared" si="406"/>
        <v/>
      </c>
      <c r="BM1904" s="55" t="str">
        <f t="shared" si="406"/>
        <v/>
      </c>
      <c r="BN1904" s="55" t="str">
        <f t="shared" si="406"/>
        <v/>
      </c>
      <c r="BO1904" s="55" t="str">
        <f t="shared" si="406"/>
        <v/>
      </c>
      <c r="BP1904" s="55" t="str">
        <f t="shared" si="406"/>
        <v/>
      </c>
      <c r="BQ1904" s="55" t="str">
        <f t="shared" si="406"/>
        <v/>
      </c>
      <c r="BR1904" s="1" t="str">
        <f t="shared" si="395"/>
        <v>Base</v>
      </c>
      <c r="BS1904" s="1" t="str">
        <f t="shared" si="396"/>
        <v/>
      </c>
      <c r="BT1904" s="3">
        <f t="shared" si="397"/>
        <v>1</v>
      </c>
      <c r="BU1904" s="11">
        <f t="shared" si="398"/>
        <v>-0.94</v>
      </c>
      <c r="BV1904" s="11">
        <f t="shared" si="399"/>
        <v>-0.88</v>
      </c>
      <c r="BW1904" s="11">
        <f t="shared" si="400"/>
        <v>0</v>
      </c>
      <c r="BX1904" s="9">
        <f t="shared" si="401"/>
        <v>-0.94</v>
      </c>
      <c r="BY1904" s="9">
        <f t="shared" si="402"/>
        <v>-0.88</v>
      </c>
      <c r="BZ1904" s="9">
        <f t="shared" si="403"/>
        <v>2</v>
      </c>
    </row>
    <row r="1905" spans="1:78" ht="15.5" x14ac:dyDescent="0.35">
      <c r="A1905"/>
      <c r="B1905"/>
      <c r="C1905"/>
      <c r="D1905"/>
      <c r="E1905"/>
      <c r="F1905"/>
      <c r="G1905"/>
      <c r="H1905"/>
      <c r="I1905"/>
      <c r="J1905"/>
      <c r="K1905"/>
      <c r="L1905"/>
      <c r="M1905"/>
      <c r="N1905"/>
      <c r="O1905"/>
      <c r="P1905"/>
      <c r="Q1905"/>
      <c r="R1905"/>
      <c r="S1905"/>
      <c r="T1905"/>
      <c r="U1905"/>
      <c r="V1905"/>
      <c r="W1905"/>
      <c r="X1905"/>
      <c r="Y1905"/>
      <c r="Z1905"/>
      <c r="AA1905"/>
      <c r="AB1905"/>
      <c r="AC1905"/>
      <c r="AD1905"/>
      <c r="AE1905"/>
      <c r="AF1905"/>
      <c r="AG1905"/>
      <c r="AH1905"/>
      <c r="AI1905"/>
      <c r="AJ1905"/>
      <c r="AK1905"/>
      <c r="AL1905"/>
      <c r="AM1905"/>
      <c r="AN1905"/>
      <c r="AO1905"/>
      <c r="AP1905"/>
      <c r="AQ1905"/>
      <c r="AR1905"/>
      <c r="AS1905"/>
      <c r="AT1905" s="12">
        <f>VLOOKUP($BR1905,Tables!$D$14:$I$27,2,FALSE)*W1905</f>
        <v>0</v>
      </c>
      <c r="AU1905" s="12">
        <f>VLOOKUP($BR1905,Tables!$D$14:$I$24,3,FALSE)</f>
        <v>0</v>
      </c>
      <c r="AV1905" s="12">
        <f>VLOOKUP($BR1905,Tables!$D$14:$I$24,4,FALSE)*W1905</f>
        <v>0</v>
      </c>
      <c r="AW1905" s="12">
        <f>VLOOKUP($BR1905,Tables!$D$14:$I$24,5,FALSE)*W1905</f>
        <v>0</v>
      </c>
      <c r="AX1905">
        <f>IF(ISERROR(VLOOKUP(V1905,Tables!$A$2:$B$27,2,FALSE))=TRUE,0,VLOOKUP(V1905,Tables!$A$2:$B$27,2,FALSE))*VLOOKUP(BR1905,Tables!$D$14:$J$24,7,FALSE)</f>
        <v>0</v>
      </c>
      <c r="AY1905">
        <f>IF(ISERROR(VLOOKUP(BS1905,Tables!$A$2:$B$31,2,FALSE))=TRUE,0,VLOOKUP(BS1905,Tables!$A$2:$B$31,2,FALSE))</f>
        <v>0</v>
      </c>
      <c r="AZ1905" s="12">
        <f>VLOOKUP($BR1905,Tables!$D$14:$K$24,8,FALSE)</f>
        <v>0</v>
      </c>
      <c r="BA1905" s="12">
        <f>IF(OR(BR1905="T150",BR1905="HYBT150"),W1905*Tables!$L$23,0)</f>
        <v>0</v>
      </c>
      <c r="BB1905" s="12">
        <f>IF(OR(BR1905="T200",BR1905="HYBT200"),W1905*Tables!$E$24,0)</f>
        <v>0</v>
      </c>
      <c r="BC1905" s="14">
        <f t="shared" si="394"/>
        <v>0</v>
      </c>
      <c r="BD1905" s="55" t="str">
        <f t="shared" si="406"/>
        <v/>
      </c>
      <c r="BE1905" s="55" t="str">
        <f t="shared" si="406"/>
        <v/>
      </c>
      <c r="BF1905" s="55" t="str">
        <f t="shared" si="406"/>
        <v/>
      </c>
      <c r="BG1905" s="55" t="str">
        <f t="shared" si="406"/>
        <v/>
      </c>
      <c r="BH1905" s="55" t="str">
        <f t="shared" si="406"/>
        <v/>
      </c>
      <c r="BI1905" s="55" t="str">
        <f t="shared" si="406"/>
        <v/>
      </c>
      <c r="BJ1905" s="55" t="str">
        <f t="shared" si="406"/>
        <v/>
      </c>
      <c r="BK1905" s="55" t="str">
        <f t="shared" si="406"/>
        <v/>
      </c>
      <c r="BL1905" s="55" t="str">
        <f t="shared" si="406"/>
        <v/>
      </c>
      <c r="BM1905" s="55" t="str">
        <f t="shared" si="406"/>
        <v/>
      </c>
      <c r="BN1905" s="55" t="str">
        <f t="shared" si="406"/>
        <v/>
      </c>
      <c r="BO1905" s="55" t="str">
        <f t="shared" si="406"/>
        <v/>
      </c>
      <c r="BP1905" s="55" t="str">
        <f t="shared" si="406"/>
        <v/>
      </c>
      <c r="BQ1905" s="55" t="str">
        <f t="shared" si="406"/>
        <v/>
      </c>
      <c r="BR1905" s="1" t="str">
        <f t="shared" si="395"/>
        <v>Base</v>
      </c>
      <c r="BS1905" s="1" t="str">
        <f t="shared" si="396"/>
        <v/>
      </c>
      <c r="BT1905" s="3">
        <f t="shared" si="397"/>
        <v>1</v>
      </c>
      <c r="BU1905" s="11">
        <f t="shared" si="398"/>
        <v>-0.94</v>
      </c>
      <c r="BV1905" s="11">
        <f t="shared" si="399"/>
        <v>-0.88</v>
      </c>
      <c r="BW1905" s="11">
        <f t="shared" si="400"/>
        <v>0</v>
      </c>
      <c r="BX1905" s="9">
        <f t="shared" si="401"/>
        <v>-0.94</v>
      </c>
      <c r="BY1905" s="9">
        <f t="shared" si="402"/>
        <v>-0.88</v>
      </c>
      <c r="BZ1905" s="9">
        <f t="shared" si="403"/>
        <v>2</v>
      </c>
    </row>
    <row r="1906" spans="1:78" ht="15.5" x14ac:dyDescent="0.35">
      <c r="A1906"/>
      <c r="B1906"/>
      <c r="C1906"/>
      <c r="D1906"/>
      <c r="E1906"/>
      <c r="F1906"/>
      <c r="G1906"/>
      <c r="H1906"/>
      <c r="I1906"/>
      <c r="J1906"/>
      <c r="K1906"/>
      <c r="L1906"/>
      <c r="M1906"/>
      <c r="N1906"/>
      <c r="O1906"/>
      <c r="P1906"/>
      <c r="Q1906"/>
      <c r="R1906"/>
      <c r="S1906"/>
      <c r="T1906"/>
      <c r="U1906"/>
      <c r="V1906"/>
      <c r="W1906"/>
      <c r="X1906"/>
      <c r="Y1906"/>
      <c r="Z1906"/>
      <c r="AA1906"/>
      <c r="AB1906"/>
      <c r="AC1906"/>
      <c r="AD1906"/>
      <c r="AE1906"/>
      <c r="AF1906"/>
      <c r="AG1906"/>
      <c r="AH1906"/>
      <c r="AI1906"/>
      <c r="AJ1906"/>
      <c r="AK1906"/>
      <c r="AL1906"/>
      <c r="AM1906"/>
      <c r="AN1906"/>
      <c r="AO1906"/>
      <c r="AP1906"/>
      <c r="AQ1906"/>
      <c r="AR1906"/>
      <c r="AS1906"/>
      <c r="AT1906" s="12">
        <f>VLOOKUP($BR1906,Tables!$D$14:$I$27,2,FALSE)*W1906</f>
        <v>0</v>
      </c>
      <c r="AU1906" s="12">
        <f>VLOOKUP($BR1906,Tables!$D$14:$I$24,3,FALSE)</f>
        <v>0</v>
      </c>
      <c r="AV1906" s="12">
        <f>VLOOKUP($BR1906,Tables!$D$14:$I$24,4,FALSE)*W1906</f>
        <v>0</v>
      </c>
      <c r="AW1906" s="12">
        <f>VLOOKUP($BR1906,Tables!$D$14:$I$24,5,FALSE)*W1906</f>
        <v>0</v>
      </c>
      <c r="AX1906">
        <f>IF(ISERROR(VLOOKUP(V1906,Tables!$A$2:$B$27,2,FALSE))=TRUE,0,VLOOKUP(V1906,Tables!$A$2:$B$27,2,FALSE))*VLOOKUP(BR1906,Tables!$D$14:$J$24,7,FALSE)</f>
        <v>0</v>
      </c>
      <c r="AY1906">
        <f>IF(ISERROR(VLOOKUP(BS1906,Tables!$A$2:$B$31,2,FALSE))=TRUE,0,VLOOKUP(BS1906,Tables!$A$2:$B$31,2,FALSE))</f>
        <v>0</v>
      </c>
      <c r="AZ1906" s="12">
        <f>VLOOKUP($BR1906,Tables!$D$14:$K$24,8,FALSE)</f>
        <v>0</v>
      </c>
      <c r="BA1906" s="12">
        <f>IF(OR(BR1906="T150",BR1906="HYBT150"),W1906*Tables!$L$23,0)</f>
        <v>0</v>
      </c>
      <c r="BB1906" s="12">
        <f>IF(OR(BR1906="T200",BR1906="HYBT200"),W1906*Tables!$E$24,0)</f>
        <v>0</v>
      </c>
      <c r="BC1906" s="14">
        <f t="shared" si="394"/>
        <v>0</v>
      </c>
      <c r="BD1906" s="55" t="str">
        <f t="shared" si="406"/>
        <v/>
      </c>
      <c r="BE1906" s="55" t="str">
        <f t="shared" si="406"/>
        <v/>
      </c>
      <c r="BF1906" s="55" t="str">
        <f t="shared" si="406"/>
        <v/>
      </c>
      <c r="BG1906" s="55" t="str">
        <f t="shared" si="406"/>
        <v/>
      </c>
      <c r="BH1906" s="55" t="str">
        <f t="shared" si="406"/>
        <v/>
      </c>
      <c r="BI1906" s="55" t="str">
        <f t="shared" si="406"/>
        <v/>
      </c>
      <c r="BJ1906" s="55" t="str">
        <f t="shared" si="406"/>
        <v/>
      </c>
      <c r="BK1906" s="55" t="str">
        <f t="shared" si="406"/>
        <v/>
      </c>
      <c r="BL1906" s="55" t="str">
        <f t="shared" si="406"/>
        <v/>
      </c>
      <c r="BM1906" s="55" t="str">
        <f t="shared" si="406"/>
        <v/>
      </c>
      <c r="BN1906" s="55" t="str">
        <f t="shared" si="406"/>
        <v/>
      </c>
      <c r="BO1906" s="55" t="str">
        <f t="shared" si="406"/>
        <v/>
      </c>
      <c r="BP1906" s="55" t="str">
        <f t="shared" si="406"/>
        <v/>
      </c>
      <c r="BQ1906" s="55" t="str">
        <f t="shared" si="406"/>
        <v/>
      </c>
      <c r="BR1906" s="1" t="str">
        <f t="shared" si="395"/>
        <v>Base</v>
      </c>
      <c r="BS1906" s="1" t="str">
        <f t="shared" si="396"/>
        <v/>
      </c>
      <c r="BT1906" s="3">
        <f t="shared" si="397"/>
        <v>1</v>
      </c>
      <c r="BU1906" s="11">
        <f t="shared" si="398"/>
        <v>-0.94</v>
      </c>
      <c r="BV1906" s="11">
        <f t="shared" si="399"/>
        <v>-0.88</v>
      </c>
      <c r="BW1906" s="11">
        <f t="shared" si="400"/>
        <v>0</v>
      </c>
      <c r="BX1906" s="9">
        <f t="shared" si="401"/>
        <v>-0.94</v>
      </c>
      <c r="BY1906" s="9">
        <f t="shared" si="402"/>
        <v>-0.88</v>
      </c>
      <c r="BZ1906" s="9">
        <f t="shared" si="403"/>
        <v>2</v>
      </c>
    </row>
    <row r="1907" spans="1:78" ht="15.5" x14ac:dyDescent="0.35">
      <c r="A1907"/>
      <c r="B1907"/>
      <c r="C1907"/>
      <c r="D1907"/>
      <c r="E1907"/>
      <c r="F1907"/>
      <c r="G1907"/>
      <c r="H1907"/>
      <c r="I1907"/>
      <c r="J1907"/>
      <c r="K1907"/>
      <c r="L1907"/>
      <c r="M1907"/>
      <c r="N1907"/>
      <c r="O1907"/>
      <c r="P1907"/>
      <c r="Q1907"/>
      <c r="R1907"/>
      <c r="S1907"/>
      <c r="T1907"/>
      <c r="U1907"/>
      <c r="V1907"/>
      <c r="W1907"/>
      <c r="X1907"/>
      <c r="Y1907"/>
      <c r="Z1907"/>
      <c r="AA1907"/>
      <c r="AB1907"/>
      <c r="AC1907"/>
      <c r="AD1907"/>
      <c r="AE1907"/>
      <c r="AF1907"/>
      <c r="AG1907"/>
      <c r="AH1907"/>
      <c r="AI1907"/>
      <c r="AJ1907"/>
      <c r="AK1907"/>
      <c r="AL1907"/>
      <c r="AM1907"/>
      <c r="AN1907"/>
      <c r="AO1907"/>
      <c r="AP1907"/>
      <c r="AQ1907"/>
      <c r="AR1907"/>
      <c r="AS1907"/>
      <c r="AT1907" s="12">
        <f>VLOOKUP($BR1907,Tables!$D$14:$I$27,2,FALSE)*W1907</f>
        <v>0</v>
      </c>
      <c r="AU1907" s="12">
        <f>VLOOKUP($BR1907,Tables!$D$14:$I$24,3,FALSE)</f>
        <v>0</v>
      </c>
      <c r="AV1907" s="12">
        <f>VLOOKUP($BR1907,Tables!$D$14:$I$24,4,FALSE)*W1907</f>
        <v>0</v>
      </c>
      <c r="AW1907" s="12">
        <f>VLOOKUP($BR1907,Tables!$D$14:$I$24,5,FALSE)*W1907</f>
        <v>0</v>
      </c>
      <c r="AX1907">
        <f>IF(ISERROR(VLOOKUP(V1907,Tables!$A$2:$B$27,2,FALSE))=TRUE,0,VLOOKUP(V1907,Tables!$A$2:$B$27,2,FALSE))*VLOOKUP(BR1907,Tables!$D$14:$J$24,7,FALSE)</f>
        <v>0</v>
      </c>
      <c r="AY1907">
        <f>IF(ISERROR(VLOOKUP(BS1907,Tables!$A$2:$B$31,2,FALSE))=TRUE,0,VLOOKUP(BS1907,Tables!$A$2:$B$31,2,FALSE))</f>
        <v>0</v>
      </c>
      <c r="AZ1907" s="12">
        <f>VLOOKUP($BR1907,Tables!$D$14:$K$24,8,FALSE)</f>
        <v>0</v>
      </c>
      <c r="BA1907" s="12">
        <f>IF(OR(BR1907="T150",BR1907="HYBT150"),W1907*Tables!$L$23,0)</f>
        <v>0</v>
      </c>
      <c r="BB1907" s="12">
        <f>IF(OR(BR1907="T200",BR1907="HYBT200"),W1907*Tables!$E$24,0)</f>
        <v>0</v>
      </c>
      <c r="BC1907" s="14">
        <f t="shared" si="394"/>
        <v>0</v>
      </c>
      <c r="BD1907" s="55" t="str">
        <f t="shared" si="406"/>
        <v/>
      </c>
      <c r="BE1907" s="55" t="str">
        <f t="shared" si="406"/>
        <v/>
      </c>
      <c r="BF1907" s="55" t="str">
        <f t="shared" si="406"/>
        <v/>
      </c>
      <c r="BG1907" s="55" t="str">
        <f t="shared" si="406"/>
        <v/>
      </c>
      <c r="BH1907" s="55" t="str">
        <f t="shared" ref="BD1907:BQ1925" si="407">IF(ISERROR(SEARCHB(" "&amp;BH$1&amp;" "," "&amp;$L1907&amp;" "))=TRUE,"",BH$1)</f>
        <v/>
      </c>
      <c r="BI1907" s="55" t="str">
        <f t="shared" si="407"/>
        <v/>
      </c>
      <c r="BJ1907" s="55" t="str">
        <f t="shared" si="407"/>
        <v/>
      </c>
      <c r="BK1907" s="55" t="str">
        <f t="shared" si="407"/>
        <v/>
      </c>
      <c r="BL1907" s="55" t="str">
        <f t="shared" si="407"/>
        <v/>
      </c>
      <c r="BM1907" s="55" t="str">
        <f t="shared" si="407"/>
        <v/>
      </c>
      <c r="BN1907" s="55" t="str">
        <f t="shared" si="407"/>
        <v/>
      </c>
      <c r="BO1907" s="55" t="str">
        <f t="shared" si="407"/>
        <v/>
      </c>
      <c r="BP1907" s="55" t="str">
        <f t="shared" si="407"/>
        <v/>
      </c>
      <c r="BQ1907" s="55" t="str">
        <f t="shared" si="407"/>
        <v/>
      </c>
      <c r="BR1907" s="1" t="str">
        <f t="shared" si="395"/>
        <v>Base</v>
      </c>
      <c r="BS1907" s="1" t="str">
        <f t="shared" si="396"/>
        <v/>
      </c>
      <c r="BT1907" s="3">
        <f t="shared" si="397"/>
        <v>1</v>
      </c>
      <c r="BU1907" s="11">
        <f t="shared" si="398"/>
        <v>-0.94</v>
      </c>
      <c r="BV1907" s="11">
        <f t="shared" si="399"/>
        <v>-0.88</v>
      </c>
      <c r="BW1907" s="11">
        <f t="shared" si="400"/>
        <v>0</v>
      </c>
      <c r="BX1907" s="9">
        <f t="shared" si="401"/>
        <v>-0.94</v>
      </c>
      <c r="BY1907" s="9">
        <f t="shared" si="402"/>
        <v>-0.88</v>
      </c>
      <c r="BZ1907" s="9">
        <f t="shared" si="403"/>
        <v>2</v>
      </c>
    </row>
    <row r="1908" spans="1:78" ht="15.5" x14ac:dyDescent="0.35">
      <c r="A1908"/>
      <c r="B1908"/>
      <c r="C1908"/>
      <c r="D1908"/>
      <c r="E1908"/>
      <c r="F1908"/>
      <c r="G1908"/>
      <c r="H1908"/>
      <c r="I1908"/>
      <c r="J1908"/>
      <c r="K1908"/>
      <c r="L1908"/>
      <c r="M1908"/>
      <c r="N1908"/>
      <c r="O1908"/>
      <c r="P1908"/>
      <c r="Q1908"/>
      <c r="R1908"/>
      <c r="S1908"/>
      <c r="T1908"/>
      <c r="U1908"/>
      <c r="V1908"/>
      <c r="W1908"/>
      <c r="X1908"/>
      <c r="Y1908"/>
      <c r="Z1908"/>
      <c r="AA1908"/>
      <c r="AB1908"/>
      <c r="AC1908"/>
      <c r="AD1908"/>
      <c r="AE1908"/>
      <c r="AF1908"/>
      <c r="AG1908"/>
      <c r="AH1908"/>
      <c r="AI1908"/>
      <c r="AJ1908"/>
      <c r="AK1908"/>
      <c r="AL1908"/>
      <c r="AM1908"/>
      <c r="AN1908"/>
      <c r="AO1908"/>
      <c r="AP1908"/>
      <c r="AQ1908"/>
      <c r="AR1908"/>
      <c r="AS1908"/>
      <c r="AT1908" s="12">
        <f>VLOOKUP($BR1908,Tables!$D$14:$I$27,2,FALSE)*W1908</f>
        <v>0</v>
      </c>
      <c r="AU1908" s="12">
        <f>VLOOKUP($BR1908,Tables!$D$14:$I$24,3,FALSE)</f>
        <v>0</v>
      </c>
      <c r="AV1908" s="12">
        <f>VLOOKUP($BR1908,Tables!$D$14:$I$24,4,FALSE)*W1908</f>
        <v>0</v>
      </c>
      <c r="AW1908" s="12">
        <f>VLOOKUP($BR1908,Tables!$D$14:$I$24,5,FALSE)*W1908</f>
        <v>0</v>
      </c>
      <c r="AX1908">
        <f>IF(ISERROR(VLOOKUP(V1908,Tables!$A$2:$B$27,2,FALSE))=TRUE,0,VLOOKUP(V1908,Tables!$A$2:$B$27,2,FALSE))*VLOOKUP(BR1908,Tables!$D$14:$J$24,7,FALSE)</f>
        <v>0</v>
      </c>
      <c r="AY1908">
        <f>IF(ISERROR(VLOOKUP(BS1908,Tables!$A$2:$B$31,2,FALSE))=TRUE,0,VLOOKUP(BS1908,Tables!$A$2:$B$31,2,FALSE))</f>
        <v>0</v>
      </c>
      <c r="AZ1908" s="12">
        <f>VLOOKUP($BR1908,Tables!$D$14:$K$24,8,FALSE)</f>
        <v>0</v>
      </c>
      <c r="BA1908" s="12">
        <f>IF(OR(BR1908="T150",BR1908="HYBT150"),W1908*Tables!$L$23,0)</f>
        <v>0</v>
      </c>
      <c r="BB1908" s="12">
        <f>IF(OR(BR1908="T200",BR1908="HYBT200"),W1908*Tables!$E$24,0)</f>
        <v>0</v>
      </c>
      <c r="BC1908" s="14">
        <f t="shared" si="394"/>
        <v>0</v>
      </c>
      <c r="BD1908" s="55" t="str">
        <f t="shared" si="407"/>
        <v/>
      </c>
      <c r="BE1908" s="55" t="str">
        <f t="shared" si="407"/>
        <v/>
      </c>
      <c r="BF1908" s="55" t="str">
        <f t="shared" si="407"/>
        <v/>
      </c>
      <c r="BG1908" s="55" t="str">
        <f t="shared" si="407"/>
        <v/>
      </c>
      <c r="BH1908" s="55" t="str">
        <f t="shared" si="407"/>
        <v/>
      </c>
      <c r="BI1908" s="55" t="str">
        <f t="shared" si="407"/>
        <v/>
      </c>
      <c r="BJ1908" s="55" t="str">
        <f t="shared" si="407"/>
        <v/>
      </c>
      <c r="BK1908" s="55" t="str">
        <f t="shared" si="407"/>
        <v/>
      </c>
      <c r="BL1908" s="55" t="str">
        <f t="shared" si="407"/>
        <v/>
      </c>
      <c r="BM1908" s="55" t="str">
        <f t="shared" si="407"/>
        <v/>
      </c>
      <c r="BN1908" s="55" t="str">
        <f t="shared" si="407"/>
        <v/>
      </c>
      <c r="BO1908" s="55" t="str">
        <f t="shared" si="407"/>
        <v/>
      </c>
      <c r="BP1908" s="55" t="str">
        <f t="shared" si="407"/>
        <v/>
      </c>
      <c r="BQ1908" s="55" t="str">
        <f t="shared" si="407"/>
        <v/>
      </c>
      <c r="BR1908" s="1" t="str">
        <f t="shared" si="395"/>
        <v>Base</v>
      </c>
      <c r="BS1908" s="1" t="str">
        <f t="shared" si="396"/>
        <v/>
      </c>
      <c r="BT1908" s="3">
        <f t="shared" si="397"/>
        <v>1</v>
      </c>
      <c r="BU1908" s="11">
        <f t="shared" si="398"/>
        <v>-0.94</v>
      </c>
      <c r="BV1908" s="11">
        <f t="shared" si="399"/>
        <v>-0.88</v>
      </c>
      <c r="BW1908" s="11">
        <f t="shared" si="400"/>
        <v>0</v>
      </c>
      <c r="BX1908" s="9">
        <f t="shared" si="401"/>
        <v>-0.94</v>
      </c>
      <c r="BY1908" s="9">
        <f t="shared" si="402"/>
        <v>-0.88</v>
      </c>
      <c r="BZ1908" s="9">
        <f t="shared" si="403"/>
        <v>2</v>
      </c>
    </row>
    <row r="1909" spans="1:78" ht="15.5" x14ac:dyDescent="0.35">
      <c r="A1909"/>
      <c r="B1909"/>
      <c r="C1909"/>
      <c r="D1909"/>
      <c r="E1909"/>
      <c r="F1909"/>
      <c r="G1909"/>
      <c r="H1909"/>
      <c r="I1909"/>
      <c r="J1909"/>
      <c r="K1909"/>
      <c r="L1909"/>
      <c r="M1909"/>
      <c r="N1909"/>
      <c r="O1909"/>
      <c r="P1909"/>
      <c r="Q1909"/>
      <c r="R1909"/>
      <c r="S1909"/>
      <c r="T1909"/>
      <c r="U1909"/>
      <c r="V1909"/>
      <c r="W1909"/>
      <c r="X1909"/>
      <c r="Y1909"/>
      <c r="Z1909"/>
      <c r="AA1909"/>
      <c r="AB1909"/>
      <c r="AC1909"/>
      <c r="AD1909"/>
      <c r="AE1909"/>
      <c r="AF1909"/>
      <c r="AG1909"/>
      <c r="AH1909"/>
      <c r="AI1909"/>
      <c r="AJ1909"/>
      <c r="AK1909"/>
      <c r="AL1909"/>
      <c r="AM1909"/>
      <c r="AN1909"/>
      <c r="AO1909"/>
      <c r="AP1909"/>
      <c r="AQ1909"/>
      <c r="AR1909"/>
      <c r="AS1909"/>
      <c r="AT1909" s="12">
        <f>VLOOKUP($BR1909,Tables!$D$14:$I$27,2,FALSE)*W1909</f>
        <v>0</v>
      </c>
      <c r="AU1909" s="12">
        <f>VLOOKUP($BR1909,Tables!$D$14:$I$24,3,FALSE)</f>
        <v>0</v>
      </c>
      <c r="AV1909" s="12">
        <f>VLOOKUP($BR1909,Tables!$D$14:$I$24,4,FALSE)*W1909</f>
        <v>0</v>
      </c>
      <c r="AW1909" s="12">
        <f>VLOOKUP($BR1909,Tables!$D$14:$I$24,5,FALSE)*W1909</f>
        <v>0</v>
      </c>
      <c r="AX1909">
        <f>IF(ISERROR(VLOOKUP(V1909,Tables!$A$2:$B$27,2,FALSE))=TRUE,0,VLOOKUP(V1909,Tables!$A$2:$B$27,2,FALSE))*VLOOKUP(BR1909,Tables!$D$14:$J$24,7,FALSE)</f>
        <v>0</v>
      </c>
      <c r="AY1909">
        <f>IF(ISERROR(VLOOKUP(BS1909,Tables!$A$2:$B$31,2,FALSE))=TRUE,0,VLOOKUP(BS1909,Tables!$A$2:$B$31,2,FALSE))</f>
        <v>0</v>
      </c>
      <c r="AZ1909" s="12">
        <f>VLOOKUP($BR1909,Tables!$D$14:$K$24,8,FALSE)</f>
        <v>0</v>
      </c>
      <c r="BA1909" s="12">
        <f>IF(OR(BR1909="T150",BR1909="HYBT150"),W1909*Tables!$L$23,0)</f>
        <v>0</v>
      </c>
      <c r="BB1909" s="12">
        <f>IF(OR(BR1909="T200",BR1909="HYBT200"),W1909*Tables!$E$24,0)</f>
        <v>0</v>
      </c>
      <c r="BC1909" s="14">
        <f t="shared" si="394"/>
        <v>0</v>
      </c>
      <c r="BD1909" s="55" t="str">
        <f t="shared" si="407"/>
        <v/>
      </c>
      <c r="BE1909" s="55" t="str">
        <f t="shared" si="407"/>
        <v/>
      </c>
      <c r="BF1909" s="55" t="str">
        <f t="shared" si="407"/>
        <v/>
      </c>
      <c r="BG1909" s="55" t="str">
        <f t="shared" si="407"/>
        <v/>
      </c>
      <c r="BH1909" s="55" t="str">
        <f t="shared" si="407"/>
        <v/>
      </c>
      <c r="BI1909" s="55" t="str">
        <f t="shared" si="407"/>
        <v/>
      </c>
      <c r="BJ1909" s="55" t="str">
        <f t="shared" si="407"/>
        <v/>
      </c>
      <c r="BK1909" s="55" t="str">
        <f t="shared" si="407"/>
        <v/>
      </c>
      <c r="BL1909" s="55" t="str">
        <f t="shared" si="407"/>
        <v/>
      </c>
      <c r="BM1909" s="55" t="str">
        <f t="shared" si="407"/>
        <v/>
      </c>
      <c r="BN1909" s="55" t="str">
        <f t="shared" si="407"/>
        <v/>
      </c>
      <c r="BO1909" s="55" t="str">
        <f t="shared" si="407"/>
        <v/>
      </c>
      <c r="BP1909" s="55" t="str">
        <f t="shared" si="407"/>
        <v/>
      </c>
      <c r="BQ1909" s="55" t="str">
        <f t="shared" si="407"/>
        <v/>
      </c>
      <c r="BR1909" s="1" t="str">
        <f t="shared" si="395"/>
        <v>Base</v>
      </c>
      <c r="BS1909" s="1" t="str">
        <f t="shared" si="396"/>
        <v/>
      </c>
      <c r="BT1909" s="3">
        <f t="shared" si="397"/>
        <v>1</v>
      </c>
      <c r="BU1909" s="11">
        <f t="shared" si="398"/>
        <v>-0.94</v>
      </c>
      <c r="BV1909" s="11">
        <f t="shared" si="399"/>
        <v>-0.88</v>
      </c>
      <c r="BW1909" s="11">
        <f t="shared" si="400"/>
        <v>0</v>
      </c>
      <c r="BX1909" s="9">
        <f t="shared" si="401"/>
        <v>-0.94</v>
      </c>
      <c r="BY1909" s="9">
        <f t="shared" si="402"/>
        <v>-0.88</v>
      </c>
      <c r="BZ1909" s="9">
        <f t="shared" si="403"/>
        <v>2</v>
      </c>
    </row>
    <row r="1910" spans="1:78" ht="15.5" x14ac:dyDescent="0.35">
      <c r="A1910"/>
      <c r="B1910"/>
      <c r="C1910"/>
      <c r="D1910"/>
      <c r="E1910"/>
      <c r="F1910"/>
      <c r="G1910"/>
      <c r="H1910"/>
      <c r="I1910"/>
      <c r="J1910"/>
      <c r="K1910"/>
      <c r="L1910"/>
      <c r="M1910"/>
      <c r="N1910"/>
      <c r="O1910"/>
      <c r="P1910"/>
      <c r="Q1910"/>
      <c r="R1910"/>
      <c r="S1910"/>
      <c r="T1910"/>
      <c r="U1910"/>
      <c r="V1910"/>
      <c r="W1910"/>
      <c r="X1910"/>
      <c r="Y1910"/>
      <c r="Z1910"/>
      <c r="AA1910"/>
      <c r="AB1910"/>
      <c r="AC1910"/>
      <c r="AD1910"/>
      <c r="AE1910"/>
      <c r="AF1910"/>
      <c r="AG1910"/>
      <c r="AH1910"/>
      <c r="AI1910"/>
      <c r="AJ1910"/>
      <c r="AK1910"/>
      <c r="AL1910"/>
      <c r="AM1910"/>
      <c r="AN1910"/>
      <c r="AO1910"/>
      <c r="AP1910"/>
      <c r="AQ1910"/>
      <c r="AR1910"/>
      <c r="AS1910"/>
      <c r="AT1910" s="12">
        <f>VLOOKUP($BR1910,Tables!$D$14:$I$27,2,FALSE)*W1910</f>
        <v>0</v>
      </c>
      <c r="AU1910" s="12">
        <f>VLOOKUP($BR1910,Tables!$D$14:$I$24,3,FALSE)</f>
        <v>0</v>
      </c>
      <c r="AV1910" s="12">
        <f>VLOOKUP($BR1910,Tables!$D$14:$I$24,4,FALSE)*W1910</f>
        <v>0</v>
      </c>
      <c r="AW1910" s="12">
        <f>VLOOKUP($BR1910,Tables!$D$14:$I$24,5,FALSE)*W1910</f>
        <v>0</v>
      </c>
      <c r="AX1910">
        <f>IF(ISERROR(VLOOKUP(V1910,Tables!$A$2:$B$27,2,FALSE))=TRUE,0,VLOOKUP(V1910,Tables!$A$2:$B$27,2,FALSE))*VLOOKUP(BR1910,Tables!$D$14:$J$24,7,FALSE)</f>
        <v>0</v>
      </c>
      <c r="AY1910">
        <f>IF(ISERROR(VLOOKUP(BS1910,Tables!$A$2:$B$31,2,FALSE))=TRUE,0,VLOOKUP(BS1910,Tables!$A$2:$B$31,2,FALSE))</f>
        <v>0</v>
      </c>
      <c r="AZ1910" s="12">
        <f>VLOOKUP($BR1910,Tables!$D$14:$K$24,8,FALSE)</f>
        <v>0</v>
      </c>
      <c r="BA1910" s="12">
        <f>IF(OR(BR1910="T150",BR1910="HYBT150"),W1910*Tables!$L$23,0)</f>
        <v>0</v>
      </c>
      <c r="BB1910" s="12">
        <f>IF(OR(BR1910="T200",BR1910="HYBT200"),W1910*Tables!$E$24,0)</f>
        <v>0</v>
      </c>
      <c r="BC1910" s="14">
        <f t="shared" si="394"/>
        <v>0</v>
      </c>
      <c r="BD1910" s="55" t="str">
        <f t="shared" si="407"/>
        <v/>
      </c>
      <c r="BE1910" s="55" t="str">
        <f t="shared" si="407"/>
        <v/>
      </c>
      <c r="BF1910" s="55" t="str">
        <f t="shared" si="407"/>
        <v/>
      </c>
      <c r="BG1910" s="55" t="str">
        <f t="shared" si="407"/>
        <v/>
      </c>
      <c r="BH1910" s="55" t="str">
        <f t="shared" si="407"/>
        <v/>
      </c>
      <c r="BI1910" s="55" t="str">
        <f t="shared" si="407"/>
        <v/>
      </c>
      <c r="BJ1910" s="55" t="str">
        <f t="shared" si="407"/>
        <v/>
      </c>
      <c r="BK1910" s="55" t="str">
        <f t="shared" si="407"/>
        <v/>
      </c>
      <c r="BL1910" s="55" t="str">
        <f t="shared" si="407"/>
        <v/>
      </c>
      <c r="BM1910" s="55" t="str">
        <f t="shared" si="407"/>
        <v/>
      </c>
      <c r="BN1910" s="55" t="str">
        <f t="shared" si="407"/>
        <v/>
      </c>
      <c r="BO1910" s="55" t="str">
        <f t="shared" si="407"/>
        <v/>
      </c>
      <c r="BP1910" s="55" t="str">
        <f t="shared" si="407"/>
        <v/>
      </c>
      <c r="BQ1910" s="55" t="str">
        <f t="shared" si="407"/>
        <v/>
      </c>
      <c r="BR1910" s="1" t="str">
        <f t="shared" si="395"/>
        <v>Base</v>
      </c>
      <c r="BS1910" s="1" t="str">
        <f t="shared" si="396"/>
        <v/>
      </c>
      <c r="BT1910" s="3">
        <f t="shared" si="397"/>
        <v>1</v>
      </c>
      <c r="BU1910" s="11">
        <f t="shared" si="398"/>
        <v>-0.94</v>
      </c>
      <c r="BV1910" s="11">
        <f t="shared" si="399"/>
        <v>-0.88</v>
      </c>
      <c r="BW1910" s="11">
        <f t="shared" si="400"/>
        <v>0</v>
      </c>
      <c r="BX1910" s="9">
        <f t="shared" si="401"/>
        <v>-0.94</v>
      </c>
      <c r="BY1910" s="9">
        <f t="shared" si="402"/>
        <v>-0.88</v>
      </c>
      <c r="BZ1910" s="9">
        <f t="shared" si="403"/>
        <v>2</v>
      </c>
    </row>
    <row r="1911" spans="1:78" ht="15.5" x14ac:dyDescent="0.35">
      <c r="A1911"/>
      <c r="B1911"/>
      <c r="C1911"/>
      <c r="D1911"/>
      <c r="E1911"/>
      <c r="F1911"/>
      <c r="G1911"/>
      <c r="H1911"/>
      <c r="I1911"/>
      <c r="J1911"/>
      <c r="K1911"/>
      <c r="L1911"/>
      <c r="M1911"/>
      <c r="N1911"/>
      <c r="O1911"/>
      <c r="P1911"/>
      <c r="Q1911"/>
      <c r="R1911"/>
      <c r="S1911"/>
      <c r="T1911"/>
      <c r="U1911"/>
      <c r="V1911"/>
      <c r="W1911"/>
      <c r="X1911"/>
      <c r="Y1911"/>
      <c r="Z1911"/>
      <c r="AA1911"/>
      <c r="AB1911"/>
      <c r="AC1911"/>
      <c r="AD1911"/>
      <c r="AE1911"/>
      <c r="AF1911"/>
      <c r="AG1911"/>
      <c r="AH1911"/>
      <c r="AI1911"/>
      <c r="AJ1911"/>
      <c r="AK1911"/>
      <c r="AL1911"/>
      <c r="AM1911"/>
      <c r="AN1911"/>
      <c r="AO1911"/>
      <c r="AP1911"/>
      <c r="AQ1911"/>
      <c r="AR1911"/>
      <c r="AS1911"/>
      <c r="AT1911" s="12">
        <f>VLOOKUP($BR1911,Tables!$D$14:$I$27,2,FALSE)*W1911</f>
        <v>0</v>
      </c>
      <c r="AU1911" s="12">
        <f>VLOOKUP($BR1911,Tables!$D$14:$I$24,3,FALSE)</f>
        <v>0</v>
      </c>
      <c r="AV1911" s="12">
        <f>VLOOKUP($BR1911,Tables!$D$14:$I$24,4,FALSE)*W1911</f>
        <v>0</v>
      </c>
      <c r="AW1911" s="12">
        <f>VLOOKUP($BR1911,Tables!$D$14:$I$24,5,FALSE)*W1911</f>
        <v>0</v>
      </c>
      <c r="AX1911">
        <f>IF(ISERROR(VLOOKUP(V1911,Tables!$A$2:$B$27,2,FALSE))=TRUE,0,VLOOKUP(V1911,Tables!$A$2:$B$27,2,FALSE))*VLOOKUP(BR1911,Tables!$D$14:$J$24,7,FALSE)</f>
        <v>0</v>
      </c>
      <c r="AY1911">
        <f>IF(ISERROR(VLOOKUP(BS1911,Tables!$A$2:$B$31,2,FALSE))=TRUE,0,VLOOKUP(BS1911,Tables!$A$2:$B$31,2,FALSE))</f>
        <v>0</v>
      </c>
      <c r="AZ1911" s="12">
        <f>VLOOKUP($BR1911,Tables!$D$14:$K$24,8,FALSE)</f>
        <v>0</v>
      </c>
      <c r="BA1911" s="12">
        <f>IF(OR(BR1911="T150",BR1911="HYBT150"),W1911*Tables!$L$23,0)</f>
        <v>0</v>
      </c>
      <c r="BB1911" s="12">
        <f>IF(OR(BR1911="T200",BR1911="HYBT200"),W1911*Tables!$E$24,0)</f>
        <v>0</v>
      </c>
      <c r="BC1911" s="14">
        <f t="shared" si="394"/>
        <v>0</v>
      </c>
      <c r="BD1911" s="55" t="str">
        <f t="shared" si="407"/>
        <v/>
      </c>
      <c r="BE1911" s="55" t="str">
        <f t="shared" si="407"/>
        <v/>
      </c>
      <c r="BF1911" s="55" t="str">
        <f t="shared" si="407"/>
        <v/>
      </c>
      <c r="BG1911" s="55" t="str">
        <f t="shared" si="407"/>
        <v/>
      </c>
      <c r="BH1911" s="55" t="str">
        <f t="shared" si="407"/>
        <v/>
      </c>
      <c r="BI1911" s="55" t="str">
        <f t="shared" si="407"/>
        <v/>
      </c>
      <c r="BJ1911" s="55" t="str">
        <f t="shared" si="407"/>
        <v/>
      </c>
      <c r="BK1911" s="55" t="str">
        <f t="shared" si="407"/>
        <v/>
      </c>
      <c r="BL1911" s="55" t="str">
        <f t="shared" si="407"/>
        <v/>
      </c>
      <c r="BM1911" s="55" t="str">
        <f t="shared" si="407"/>
        <v/>
      </c>
      <c r="BN1911" s="55" t="str">
        <f t="shared" si="407"/>
        <v/>
      </c>
      <c r="BO1911" s="55" t="str">
        <f t="shared" si="407"/>
        <v/>
      </c>
      <c r="BP1911" s="55" t="str">
        <f t="shared" si="407"/>
        <v/>
      </c>
      <c r="BQ1911" s="55" t="str">
        <f t="shared" si="407"/>
        <v/>
      </c>
      <c r="BR1911" s="1" t="str">
        <f t="shared" si="395"/>
        <v>Base</v>
      </c>
      <c r="BS1911" s="1" t="str">
        <f t="shared" si="396"/>
        <v/>
      </c>
      <c r="BT1911" s="3">
        <f t="shared" si="397"/>
        <v>1</v>
      </c>
      <c r="BU1911" s="11">
        <f t="shared" si="398"/>
        <v>-0.94</v>
      </c>
      <c r="BV1911" s="11">
        <f t="shared" si="399"/>
        <v>-0.88</v>
      </c>
      <c r="BW1911" s="11">
        <f t="shared" si="400"/>
        <v>0</v>
      </c>
      <c r="BX1911" s="9">
        <f t="shared" si="401"/>
        <v>-0.94</v>
      </c>
      <c r="BY1911" s="9">
        <f t="shared" si="402"/>
        <v>-0.88</v>
      </c>
      <c r="BZ1911" s="9">
        <f t="shared" si="403"/>
        <v>2</v>
      </c>
    </row>
    <row r="1912" spans="1:78" ht="15.5" x14ac:dyDescent="0.35">
      <c r="A1912"/>
      <c r="B1912"/>
      <c r="C1912"/>
      <c r="D1912"/>
      <c r="E1912"/>
      <c r="F1912"/>
      <c r="G1912"/>
      <c r="H1912"/>
      <c r="I1912"/>
      <c r="J1912"/>
      <c r="K1912"/>
      <c r="L1912"/>
      <c r="M1912"/>
      <c r="N1912"/>
      <c r="O1912"/>
      <c r="P1912"/>
      <c r="Q1912"/>
      <c r="R1912"/>
      <c r="S1912"/>
      <c r="T1912"/>
      <c r="U1912"/>
      <c r="V1912"/>
      <c r="W1912"/>
      <c r="X1912"/>
      <c r="Y1912"/>
      <c r="Z1912"/>
      <c r="AA1912"/>
      <c r="AB1912"/>
      <c r="AC1912"/>
      <c r="AD1912"/>
      <c r="AE1912"/>
      <c r="AF1912"/>
      <c r="AG1912"/>
      <c r="AH1912"/>
      <c r="AI1912"/>
      <c r="AJ1912"/>
      <c r="AK1912"/>
      <c r="AL1912"/>
      <c r="AM1912"/>
      <c r="AN1912"/>
      <c r="AO1912"/>
      <c r="AP1912"/>
      <c r="AQ1912"/>
      <c r="AR1912"/>
      <c r="AS1912"/>
      <c r="AT1912" s="12">
        <f>VLOOKUP($BR1912,Tables!$D$14:$I$27,2,FALSE)*W1912</f>
        <v>0</v>
      </c>
      <c r="AU1912" s="12">
        <f>VLOOKUP($BR1912,Tables!$D$14:$I$24,3,FALSE)</f>
        <v>0</v>
      </c>
      <c r="AV1912" s="12">
        <f>VLOOKUP($BR1912,Tables!$D$14:$I$24,4,FALSE)*W1912</f>
        <v>0</v>
      </c>
      <c r="AW1912" s="12">
        <f>VLOOKUP($BR1912,Tables!$D$14:$I$24,5,FALSE)*W1912</f>
        <v>0</v>
      </c>
      <c r="AX1912">
        <f>IF(ISERROR(VLOOKUP(V1912,Tables!$A$2:$B$27,2,FALSE))=TRUE,0,VLOOKUP(V1912,Tables!$A$2:$B$27,2,FALSE))*VLOOKUP(BR1912,Tables!$D$14:$J$24,7,FALSE)</f>
        <v>0</v>
      </c>
      <c r="AY1912">
        <f>IF(ISERROR(VLOOKUP(BS1912,Tables!$A$2:$B$31,2,FALSE))=TRUE,0,VLOOKUP(BS1912,Tables!$A$2:$B$31,2,FALSE))</f>
        <v>0</v>
      </c>
      <c r="AZ1912" s="12">
        <f>VLOOKUP($BR1912,Tables!$D$14:$K$24,8,FALSE)</f>
        <v>0</v>
      </c>
      <c r="BA1912" s="12">
        <f>IF(OR(BR1912="T150",BR1912="HYBT150"),W1912*Tables!$L$23,0)</f>
        <v>0</v>
      </c>
      <c r="BB1912" s="12">
        <f>IF(OR(BR1912="T200",BR1912="HYBT200"),W1912*Tables!$E$24,0)</f>
        <v>0</v>
      </c>
      <c r="BC1912" s="14">
        <f t="shared" si="394"/>
        <v>0</v>
      </c>
      <c r="BD1912" s="55" t="str">
        <f t="shared" si="407"/>
        <v/>
      </c>
      <c r="BE1912" s="55" t="str">
        <f t="shared" si="407"/>
        <v/>
      </c>
      <c r="BF1912" s="55" t="str">
        <f t="shared" si="407"/>
        <v/>
      </c>
      <c r="BG1912" s="55" t="str">
        <f t="shared" si="407"/>
        <v/>
      </c>
      <c r="BH1912" s="55" t="str">
        <f t="shared" si="407"/>
        <v/>
      </c>
      <c r="BI1912" s="55" t="str">
        <f t="shared" si="407"/>
        <v/>
      </c>
      <c r="BJ1912" s="55" t="str">
        <f t="shared" si="407"/>
        <v/>
      </c>
      <c r="BK1912" s="55" t="str">
        <f t="shared" si="407"/>
        <v/>
      </c>
      <c r="BL1912" s="55" t="str">
        <f t="shared" si="407"/>
        <v/>
      </c>
      <c r="BM1912" s="55" t="str">
        <f t="shared" si="407"/>
        <v/>
      </c>
      <c r="BN1912" s="55" t="str">
        <f t="shared" si="407"/>
        <v/>
      </c>
      <c r="BO1912" s="55" t="str">
        <f t="shared" si="407"/>
        <v/>
      </c>
      <c r="BP1912" s="55" t="str">
        <f t="shared" si="407"/>
        <v/>
      </c>
      <c r="BQ1912" s="55" t="str">
        <f t="shared" si="407"/>
        <v/>
      </c>
      <c r="BR1912" s="1" t="str">
        <f t="shared" si="395"/>
        <v>Base</v>
      </c>
      <c r="BS1912" s="1" t="str">
        <f t="shared" si="396"/>
        <v/>
      </c>
      <c r="BT1912" s="3">
        <f t="shared" si="397"/>
        <v>1</v>
      </c>
      <c r="BU1912" s="11">
        <f t="shared" si="398"/>
        <v>-0.94</v>
      </c>
      <c r="BV1912" s="11">
        <f t="shared" si="399"/>
        <v>-0.88</v>
      </c>
      <c r="BW1912" s="11">
        <f t="shared" si="400"/>
        <v>0</v>
      </c>
      <c r="BX1912" s="9">
        <f t="shared" si="401"/>
        <v>-0.94</v>
      </c>
      <c r="BY1912" s="9">
        <f t="shared" si="402"/>
        <v>-0.88</v>
      </c>
      <c r="BZ1912" s="9">
        <f t="shared" si="403"/>
        <v>2</v>
      </c>
    </row>
    <row r="1913" spans="1:78" ht="15.5" x14ac:dyDescent="0.35">
      <c r="A1913"/>
      <c r="B1913"/>
      <c r="C1913"/>
      <c r="D1913"/>
      <c r="E1913"/>
      <c r="F1913"/>
      <c r="G1913"/>
      <c r="H1913"/>
      <c r="I1913"/>
      <c r="J1913"/>
      <c r="K1913"/>
      <c r="L1913"/>
      <c r="M1913"/>
      <c r="N1913"/>
      <c r="O1913"/>
      <c r="P1913"/>
      <c r="Q1913"/>
      <c r="R1913"/>
      <c r="S1913"/>
      <c r="T1913"/>
      <c r="U1913"/>
      <c r="V1913"/>
      <c r="W1913"/>
      <c r="X1913"/>
      <c r="Y1913"/>
      <c r="Z1913"/>
      <c r="AA1913"/>
      <c r="AB1913"/>
      <c r="AC1913"/>
      <c r="AD1913"/>
      <c r="AE1913"/>
      <c r="AF1913"/>
      <c r="AG1913"/>
      <c r="AH1913"/>
      <c r="AI1913"/>
      <c r="AJ1913"/>
      <c r="AK1913"/>
      <c r="AL1913"/>
      <c r="AM1913"/>
      <c r="AN1913"/>
      <c r="AO1913"/>
      <c r="AP1913"/>
      <c r="AQ1913"/>
      <c r="AR1913"/>
      <c r="AS1913"/>
      <c r="AT1913" s="12">
        <f>VLOOKUP($BR1913,Tables!$D$14:$I$27,2,FALSE)*W1913</f>
        <v>0</v>
      </c>
      <c r="AU1913" s="12">
        <f>VLOOKUP($BR1913,Tables!$D$14:$I$24,3,FALSE)</f>
        <v>0</v>
      </c>
      <c r="AV1913" s="12">
        <f>VLOOKUP($BR1913,Tables!$D$14:$I$24,4,FALSE)*W1913</f>
        <v>0</v>
      </c>
      <c r="AW1913" s="12">
        <f>VLOOKUP($BR1913,Tables!$D$14:$I$24,5,FALSE)*W1913</f>
        <v>0</v>
      </c>
      <c r="AX1913">
        <f>IF(ISERROR(VLOOKUP(V1913,Tables!$A$2:$B$27,2,FALSE))=TRUE,0,VLOOKUP(V1913,Tables!$A$2:$B$27,2,FALSE))*VLOOKUP(BR1913,Tables!$D$14:$J$24,7,FALSE)</f>
        <v>0</v>
      </c>
      <c r="AY1913">
        <f>IF(ISERROR(VLOOKUP(BS1913,Tables!$A$2:$B$31,2,FALSE))=TRUE,0,VLOOKUP(BS1913,Tables!$A$2:$B$31,2,FALSE))</f>
        <v>0</v>
      </c>
      <c r="AZ1913" s="12">
        <f>VLOOKUP($BR1913,Tables!$D$14:$K$24,8,FALSE)</f>
        <v>0</v>
      </c>
      <c r="BA1913" s="12">
        <f>IF(OR(BR1913="T150",BR1913="HYBT150"),W1913*Tables!$L$23,0)</f>
        <v>0</v>
      </c>
      <c r="BB1913" s="12">
        <f>IF(OR(BR1913="T200",BR1913="HYBT200"),W1913*Tables!$E$24,0)</f>
        <v>0</v>
      </c>
      <c r="BC1913" s="14">
        <f t="shared" ref="BC1913:BC1976" si="408">SUM(AT1913:BB1913)</f>
        <v>0</v>
      </c>
      <c r="BD1913" s="55" t="str">
        <f t="shared" si="407"/>
        <v/>
      </c>
      <c r="BE1913" s="55" t="str">
        <f t="shared" si="407"/>
        <v/>
      </c>
      <c r="BF1913" s="55" t="str">
        <f t="shared" si="407"/>
        <v/>
      </c>
      <c r="BG1913" s="55" t="str">
        <f t="shared" si="407"/>
        <v/>
      </c>
      <c r="BH1913" s="55" t="str">
        <f t="shared" si="407"/>
        <v/>
      </c>
      <c r="BI1913" s="55" t="str">
        <f t="shared" si="407"/>
        <v/>
      </c>
      <c r="BJ1913" s="55" t="str">
        <f t="shared" si="407"/>
        <v/>
      </c>
      <c r="BK1913" s="55" t="str">
        <f t="shared" si="407"/>
        <v/>
      </c>
      <c r="BL1913" s="55" t="str">
        <f t="shared" si="407"/>
        <v/>
      </c>
      <c r="BM1913" s="55" t="str">
        <f t="shared" si="407"/>
        <v/>
      </c>
      <c r="BN1913" s="55" t="str">
        <f t="shared" si="407"/>
        <v/>
      </c>
      <c r="BO1913" s="55" t="str">
        <f t="shared" si="407"/>
        <v/>
      </c>
      <c r="BP1913" s="55" t="str">
        <f t="shared" si="407"/>
        <v/>
      </c>
      <c r="BQ1913" s="55" t="str">
        <f t="shared" si="407"/>
        <v/>
      </c>
      <c r="BR1913" s="1" t="str">
        <f t="shared" ref="BR1913:BR1976" si="409">IF(BD1913&amp;BE1913&amp;BF1913&amp;BG1913&amp;BH1913&amp;BI1913&amp;BJ1913&amp;BK1913&amp;BP1913&amp;BQ1913="","Base",BD1913&amp;BE1913&amp;BF1913&amp;BG1913&amp;BH1913&amp;BI1913&amp;BJ1913&amp;BK1913&amp;BP1913&amp;BQ1913)</f>
        <v>Base</v>
      </c>
      <c r="BS1913" s="1" t="str">
        <f t="shared" ref="BS1913:BS1976" si="410">IF(BL1913&amp;BM1913&amp;BN1913&amp;BO1913="","",BL1913&amp;BM1913&amp;BN1913&amp;BO1913)</f>
        <v/>
      </c>
      <c r="BT1913" s="3">
        <f t="shared" ref="BT1913:BT1976" si="411">J1913-I1913+1</f>
        <v>1</v>
      </c>
      <c r="BU1913" s="11">
        <f t="shared" ref="BU1913:BU1976" si="412">BT1913*0.06-1</f>
        <v>-0.94</v>
      </c>
      <c r="BV1913" s="11">
        <f t="shared" ref="BV1913:BV1976" si="413">BT1913*0.12-1</f>
        <v>-0.88</v>
      </c>
      <c r="BW1913" s="11">
        <f t="shared" ref="BW1913:BW1976" si="414">(BT1913-1)*0.84</f>
        <v>0</v>
      </c>
      <c r="BX1913" s="9">
        <f t="shared" ref="BX1913:BX1976" si="415">BU1913+I1913</f>
        <v>-0.94</v>
      </c>
      <c r="BY1913" s="9">
        <f t="shared" ref="BY1913:BY1976" si="416">BV1913+I1913</f>
        <v>-0.88</v>
      </c>
      <c r="BZ1913" s="9">
        <f t="shared" ref="BZ1913:BZ1976" si="417">IF(WEEKDAY(BW1913+I1913)=1,BW1913+I1913+1,IF(WEEKDAY(BW1913+I1913)=7,BW1913+I1913+2,BW1913+I1913))</f>
        <v>2</v>
      </c>
    </row>
    <row r="1914" spans="1:78" ht="15.5" x14ac:dyDescent="0.35">
      <c r="A1914"/>
      <c r="B1914"/>
      <c r="C1914"/>
      <c r="D1914"/>
      <c r="E1914"/>
      <c r="F1914"/>
      <c r="G1914"/>
      <c r="H1914"/>
      <c r="I1914"/>
      <c r="J1914"/>
      <c r="K1914"/>
      <c r="L1914"/>
      <c r="M1914"/>
      <c r="N1914"/>
      <c r="O1914"/>
      <c r="P1914"/>
      <c r="Q1914"/>
      <c r="R1914"/>
      <c r="S1914"/>
      <c r="T1914"/>
      <c r="U1914"/>
      <c r="V1914"/>
      <c r="W1914"/>
      <c r="X1914"/>
      <c r="Y1914"/>
      <c r="Z1914"/>
      <c r="AA1914"/>
      <c r="AB1914"/>
      <c r="AC1914"/>
      <c r="AD1914"/>
      <c r="AE1914"/>
      <c r="AF1914"/>
      <c r="AG1914"/>
      <c r="AH1914"/>
      <c r="AI1914"/>
      <c r="AJ1914"/>
      <c r="AK1914"/>
      <c r="AL1914"/>
      <c r="AM1914"/>
      <c r="AN1914"/>
      <c r="AO1914"/>
      <c r="AP1914"/>
      <c r="AQ1914"/>
      <c r="AR1914"/>
      <c r="AS1914"/>
      <c r="AT1914" s="12">
        <f>VLOOKUP($BR1914,Tables!$D$14:$I$27,2,FALSE)*W1914</f>
        <v>0</v>
      </c>
      <c r="AU1914" s="12">
        <f>VLOOKUP($BR1914,Tables!$D$14:$I$24,3,FALSE)</f>
        <v>0</v>
      </c>
      <c r="AV1914" s="12">
        <f>VLOOKUP($BR1914,Tables!$D$14:$I$24,4,FALSE)*W1914</f>
        <v>0</v>
      </c>
      <c r="AW1914" s="12">
        <f>VLOOKUP($BR1914,Tables!$D$14:$I$24,5,FALSE)*W1914</f>
        <v>0</v>
      </c>
      <c r="AX1914">
        <f>IF(ISERROR(VLOOKUP(V1914,Tables!$A$2:$B$27,2,FALSE))=TRUE,0,VLOOKUP(V1914,Tables!$A$2:$B$27,2,FALSE))*VLOOKUP(BR1914,Tables!$D$14:$J$24,7,FALSE)</f>
        <v>0</v>
      </c>
      <c r="AY1914">
        <f>IF(ISERROR(VLOOKUP(BS1914,Tables!$A$2:$B$31,2,FALSE))=TRUE,0,VLOOKUP(BS1914,Tables!$A$2:$B$31,2,FALSE))</f>
        <v>0</v>
      </c>
      <c r="AZ1914" s="12">
        <f>VLOOKUP($BR1914,Tables!$D$14:$K$24,8,FALSE)</f>
        <v>0</v>
      </c>
      <c r="BA1914" s="12">
        <f>IF(OR(BR1914="T150",BR1914="HYBT150"),W1914*Tables!$L$23,0)</f>
        <v>0</v>
      </c>
      <c r="BB1914" s="12">
        <f>IF(OR(BR1914="T200",BR1914="HYBT200"),W1914*Tables!$E$24,0)</f>
        <v>0</v>
      </c>
      <c r="BC1914" s="14">
        <f t="shared" si="408"/>
        <v>0</v>
      </c>
      <c r="BD1914" s="55" t="str">
        <f t="shared" si="407"/>
        <v/>
      </c>
      <c r="BE1914" s="55" t="str">
        <f t="shared" si="407"/>
        <v/>
      </c>
      <c r="BF1914" s="55" t="str">
        <f t="shared" si="407"/>
        <v/>
      </c>
      <c r="BG1914" s="55" t="str">
        <f t="shared" si="407"/>
        <v/>
      </c>
      <c r="BH1914" s="55" t="str">
        <f t="shared" si="407"/>
        <v/>
      </c>
      <c r="BI1914" s="55" t="str">
        <f t="shared" si="407"/>
        <v/>
      </c>
      <c r="BJ1914" s="55" t="str">
        <f t="shared" si="407"/>
        <v/>
      </c>
      <c r="BK1914" s="55" t="str">
        <f t="shared" si="407"/>
        <v/>
      </c>
      <c r="BL1914" s="55" t="str">
        <f t="shared" si="407"/>
        <v/>
      </c>
      <c r="BM1914" s="55" t="str">
        <f t="shared" si="407"/>
        <v/>
      </c>
      <c r="BN1914" s="55" t="str">
        <f t="shared" si="407"/>
        <v/>
      </c>
      <c r="BO1914" s="55" t="str">
        <f t="shared" si="407"/>
        <v/>
      </c>
      <c r="BP1914" s="55" t="str">
        <f t="shared" si="407"/>
        <v/>
      </c>
      <c r="BQ1914" s="55" t="str">
        <f t="shared" si="407"/>
        <v/>
      </c>
      <c r="BR1914" s="1" t="str">
        <f t="shared" si="409"/>
        <v>Base</v>
      </c>
      <c r="BS1914" s="1" t="str">
        <f t="shared" si="410"/>
        <v/>
      </c>
      <c r="BT1914" s="3">
        <f t="shared" si="411"/>
        <v>1</v>
      </c>
      <c r="BU1914" s="11">
        <f t="shared" si="412"/>
        <v>-0.94</v>
      </c>
      <c r="BV1914" s="11">
        <f t="shared" si="413"/>
        <v>-0.88</v>
      </c>
      <c r="BW1914" s="11">
        <f t="shared" si="414"/>
        <v>0</v>
      </c>
      <c r="BX1914" s="9">
        <f t="shared" si="415"/>
        <v>-0.94</v>
      </c>
      <c r="BY1914" s="9">
        <f t="shared" si="416"/>
        <v>-0.88</v>
      </c>
      <c r="BZ1914" s="9">
        <f t="shared" si="417"/>
        <v>2</v>
      </c>
    </row>
    <row r="1915" spans="1:78" ht="15.5" x14ac:dyDescent="0.35">
      <c r="A1915"/>
      <c r="B1915"/>
      <c r="C1915"/>
      <c r="D1915"/>
      <c r="E1915"/>
      <c r="F1915"/>
      <c r="G1915"/>
      <c r="H1915"/>
      <c r="I1915"/>
      <c r="J1915"/>
      <c r="K1915"/>
      <c r="L1915"/>
      <c r="M1915"/>
      <c r="N1915"/>
      <c r="O1915"/>
      <c r="P1915"/>
      <c r="Q1915"/>
      <c r="R1915"/>
      <c r="S1915"/>
      <c r="T1915"/>
      <c r="U1915"/>
      <c r="V1915"/>
      <c r="W1915"/>
      <c r="X1915"/>
      <c r="Y1915"/>
      <c r="Z1915"/>
      <c r="AA1915"/>
      <c r="AB1915"/>
      <c r="AC1915"/>
      <c r="AD1915"/>
      <c r="AE1915"/>
      <c r="AF1915"/>
      <c r="AG1915"/>
      <c r="AH1915"/>
      <c r="AI1915"/>
      <c r="AJ1915"/>
      <c r="AK1915"/>
      <c r="AL1915"/>
      <c r="AM1915"/>
      <c r="AN1915"/>
      <c r="AO1915"/>
      <c r="AP1915"/>
      <c r="AQ1915"/>
      <c r="AR1915"/>
      <c r="AS1915"/>
      <c r="AT1915" s="12">
        <f>VLOOKUP($BR1915,Tables!$D$14:$I$27,2,FALSE)*W1915</f>
        <v>0</v>
      </c>
      <c r="AU1915" s="12">
        <f>VLOOKUP($BR1915,Tables!$D$14:$I$24,3,FALSE)</f>
        <v>0</v>
      </c>
      <c r="AV1915" s="12">
        <f>VLOOKUP($BR1915,Tables!$D$14:$I$24,4,FALSE)*W1915</f>
        <v>0</v>
      </c>
      <c r="AW1915" s="12">
        <f>VLOOKUP($BR1915,Tables!$D$14:$I$24,5,FALSE)*W1915</f>
        <v>0</v>
      </c>
      <c r="AX1915">
        <f>IF(ISERROR(VLOOKUP(V1915,Tables!$A$2:$B$27,2,FALSE))=TRUE,0,VLOOKUP(V1915,Tables!$A$2:$B$27,2,FALSE))*VLOOKUP(BR1915,Tables!$D$14:$J$24,7,FALSE)</f>
        <v>0</v>
      </c>
      <c r="AY1915">
        <f>IF(ISERROR(VLOOKUP(BS1915,Tables!$A$2:$B$31,2,FALSE))=TRUE,0,VLOOKUP(BS1915,Tables!$A$2:$B$31,2,FALSE))</f>
        <v>0</v>
      </c>
      <c r="AZ1915" s="12">
        <f>VLOOKUP($BR1915,Tables!$D$14:$K$24,8,FALSE)</f>
        <v>0</v>
      </c>
      <c r="BA1915" s="12">
        <f>IF(OR(BR1915="T150",BR1915="HYBT150"),W1915*Tables!$L$23,0)</f>
        <v>0</v>
      </c>
      <c r="BB1915" s="12">
        <f>IF(OR(BR1915="T200",BR1915="HYBT200"),W1915*Tables!$E$24,0)</f>
        <v>0</v>
      </c>
      <c r="BC1915" s="14">
        <f t="shared" si="408"/>
        <v>0</v>
      </c>
      <c r="BD1915" s="55" t="str">
        <f t="shared" si="407"/>
        <v/>
      </c>
      <c r="BE1915" s="55" t="str">
        <f t="shared" si="407"/>
        <v/>
      </c>
      <c r="BF1915" s="55" t="str">
        <f t="shared" si="407"/>
        <v/>
      </c>
      <c r="BG1915" s="55" t="str">
        <f t="shared" si="407"/>
        <v/>
      </c>
      <c r="BH1915" s="55" t="str">
        <f t="shared" si="407"/>
        <v/>
      </c>
      <c r="BI1915" s="55" t="str">
        <f t="shared" si="407"/>
        <v/>
      </c>
      <c r="BJ1915" s="55" t="str">
        <f t="shared" si="407"/>
        <v/>
      </c>
      <c r="BK1915" s="55" t="str">
        <f t="shared" si="407"/>
        <v/>
      </c>
      <c r="BL1915" s="55" t="str">
        <f t="shared" si="407"/>
        <v/>
      </c>
      <c r="BM1915" s="55" t="str">
        <f t="shared" si="407"/>
        <v/>
      </c>
      <c r="BN1915" s="55" t="str">
        <f t="shared" si="407"/>
        <v/>
      </c>
      <c r="BO1915" s="55" t="str">
        <f t="shared" si="407"/>
        <v/>
      </c>
      <c r="BP1915" s="55" t="str">
        <f t="shared" si="407"/>
        <v/>
      </c>
      <c r="BQ1915" s="55" t="str">
        <f t="shared" si="407"/>
        <v/>
      </c>
      <c r="BR1915" s="1" t="str">
        <f t="shared" si="409"/>
        <v>Base</v>
      </c>
      <c r="BS1915" s="1" t="str">
        <f t="shared" si="410"/>
        <v/>
      </c>
      <c r="BT1915" s="3">
        <f t="shared" si="411"/>
        <v>1</v>
      </c>
      <c r="BU1915" s="11">
        <f t="shared" si="412"/>
        <v>-0.94</v>
      </c>
      <c r="BV1915" s="11">
        <f t="shared" si="413"/>
        <v>-0.88</v>
      </c>
      <c r="BW1915" s="11">
        <f t="shared" si="414"/>
        <v>0</v>
      </c>
      <c r="BX1915" s="9">
        <f t="shared" si="415"/>
        <v>-0.94</v>
      </c>
      <c r="BY1915" s="9">
        <f t="shared" si="416"/>
        <v>-0.88</v>
      </c>
      <c r="BZ1915" s="9">
        <f t="shared" si="417"/>
        <v>2</v>
      </c>
    </row>
    <row r="1916" spans="1:78" ht="15.5" x14ac:dyDescent="0.35">
      <c r="A1916"/>
      <c r="B1916"/>
      <c r="C1916"/>
      <c r="D1916"/>
      <c r="E1916"/>
      <c r="F1916"/>
      <c r="G1916"/>
      <c r="H1916"/>
      <c r="I1916"/>
      <c r="J1916"/>
      <c r="K1916"/>
      <c r="L1916"/>
      <c r="M1916"/>
      <c r="N1916"/>
      <c r="O1916"/>
      <c r="P1916"/>
      <c r="Q1916"/>
      <c r="R1916"/>
      <c r="S1916"/>
      <c r="T1916"/>
      <c r="U1916"/>
      <c r="V1916"/>
      <c r="W1916"/>
      <c r="X1916"/>
      <c r="Y1916"/>
      <c r="Z1916"/>
      <c r="AA1916"/>
      <c r="AB1916"/>
      <c r="AC1916"/>
      <c r="AD1916"/>
      <c r="AE1916"/>
      <c r="AF1916"/>
      <c r="AG1916"/>
      <c r="AH1916"/>
      <c r="AI1916"/>
      <c r="AJ1916"/>
      <c r="AK1916"/>
      <c r="AL1916"/>
      <c r="AM1916"/>
      <c r="AN1916"/>
      <c r="AO1916"/>
      <c r="AP1916"/>
      <c r="AQ1916"/>
      <c r="AR1916"/>
      <c r="AS1916"/>
      <c r="AT1916" s="12">
        <f>VLOOKUP($BR1916,Tables!$D$14:$I$27,2,FALSE)*W1916</f>
        <v>0</v>
      </c>
      <c r="AU1916" s="12">
        <f>VLOOKUP($BR1916,Tables!$D$14:$I$24,3,FALSE)</f>
        <v>0</v>
      </c>
      <c r="AV1916" s="12">
        <f>VLOOKUP($BR1916,Tables!$D$14:$I$24,4,FALSE)*W1916</f>
        <v>0</v>
      </c>
      <c r="AW1916" s="12">
        <f>VLOOKUP($BR1916,Tables!$D$14:$I$24,5,FALSE)*W1916</f>
        <v>0</v>
      </c>
      <c r="AX1916">
        <f>IF(ISERROR(VLOOKUP(V1916,Tables!$A$2:$B$27,2,FALSE))=TRUE,0,VLOOKUP(V1916,Tables!$A$2:$B$27,2,FALSE))*VLOOKUP(BR1916,Tables!$D$14:$J$24,7,FALSE)</f>
        <v>0</v>
      </c>
      <c r="AY1916">
        <f>IF(ISERROR(VLOOKUP(BS1916,Tables!$A$2:$B$31,2,FALSE))=TRUE,0,VLOOKUP(BS1916,Tables!$A$2:$B$31,2,FALSE))</f>
        <v>0</v>
      </c>
      <c r="AZ1916" s="12">
        <f>VLOOKUP($BR1916,Tables!$D$14:$K$24,8,FALSE)</f>
        <v>0</v>
      </c>
      <c r="BA1916" s="12">
        <f>IF(OR(BR1916="T150",BR1916="HYBT150"),W1916*Tables!$L$23,0)</f>
        <v>0</v>
      </c>
      <c r="BB1916" s="12">
        <f>IF(OR(BR1916="T200",BR1916="HYBT200"),W1916*Tables!$E$24,0)</f>
        <v>0</v>
      </c>
      <c r="BC1916" s="14">
        <f t="shared" si="408"/>
        <v>0</v>
      </c>
      <c r="BD1916" s="55" t="str">
        <f t="shared" si="407"/>
        <v/>
      </c>
      <c r="BE1916" s="55" t="str">
        <f t="shared" si="407"/>
        <v/>
      </c>
      <c r="BF1916" s="55" t="str">
        <f t="shared" si="407"/>
        <v/>
      </c>
      <c r="BG1916" s="55" t="str">
        <f t="shared" si="407"/>
        <v/>
      </c>
      <c r="BH1916" s="55" t="str">
        <f t="shared" si="407"/>
        <v/>
      </c>
      <c r="BI1916" s="55" t="str">
        <f t="shared" si="407"/>
        <v/>
      </c>
      <c r="BJ1916" s="55" t="str">
        <f t="shared" si="407"/>
        <v/>
      </c>
      <c r="BK1916" s="55" t="str">
        <f t="shared" si="407"/>
        <v/>
      </c>
      <c r="BL1916" s="55" t="str">
        <f t="shared" si="407"/>
        <v/>
      </c>
      <c r="BM1916" s="55" t="str">
        <f t="shared" si="407"/>
        <v/>
      </c>
      <c r="BN1916" s="55" t="str">
        <f t="shared" si="407"/>
        <v/>
      </c>
      <c r="BO1916" s="55" t="str">
        <f t="shared" si="407"/>
        <v/>
      </c>
      <c r="BP1916" s="55" t="str">
        <f t="shared" si="407"/>
        <v/>
      </c>
      <c r="BQ1916" s="55" t="str">
        <f t="shared" si="407"/>
        <v/>
      </c>
      <c r="BR1916" s="1" t="str">
        <f t="shared" si="409"/>
        <v>Base</v>
      </c>
      <c r="BS1916" s="1" t="str">
        <f t="shared" si="410"/>
        <v/>
      </c>
      <c r="BT1916" s="3">
        <f t="shared" si="411"/>
        <v>1</v>
      </c>
      <c r="BU1916" s="11">
        <f t="shared" si="412"/>
        <v>-0.94</v>
      </c>
      <c r="BV1916" s="11">
        <f t="shared" si="413"/>
        <v>-0.88</v>
      </c>
      <c r="BW1916" s="11">
        <f t="shared" si="414"/>
        <v>0</v>
      </c>
      <c r="BX1916" s="9">
        <f t="shared" si="415"/>
        <v>-0.94</v>
      </c>
      <c r="BY1916" s="9">
        <f t="shared" si="416"/>
        <v>-0.88</v>
      </c>
      <c r="BZ1916" s="9">
        <f t="shared" si="417"/>
        <v>2</v>
      </c>
    </row>
    <row r="1917" spans="1:78" ht="15.5" x14ac:dyDescent="0.35">
      <c r="A1917"/>
      <c r="B1917"/>
      <c r="C1917"/>
      <c r="D1917"/>
      <c r="E1917"/>
      <c r="F1917"/>
      <c r="G1917"/>
      <c r="H1917"/>
      <c r="I1917"/>
      <c r="J1917"/>
      <c r="K1917"/>
      <c r="L1917"/>
      <c r="M1917"/>
      <c r="N1917"/>
      <c r="O1917"/>
      <c r="P1917"/>
      <c r="Q1917"/>
      <c r="R1917"/>
      <c r="S1917"/>
      <c r="T1917"/>
      <c r="U1917"/>
      <c r="V1917"/>
      <c r="W1917"/>
      <c r="X1917"/>
      <c r="Y1917"/>
      <c r="Z1917"/>
      <c r="AA1917"/>
      <c r="AB1917"/>
      <c r="AC1917"/>
      <c r="AD1917"/>
      <c r="AE1917"/>
      <c r="AF1917"/>
      <c r="AG1917"/>
      <c r="AH1917"/>
      <c r="AI1917"/>
      <c r="AJ1917"/>
      <c r="AK1917"/>
      <c r="AL1917"/>
      <c r="AM1917"/>
      <c r="AN1917"/>
      <c r="AO1917"/>
      <c r="AP1917"/>
      <c r="AQ1917"/>
      <c r="AR1917"/>
      <c r="AS1917"/>
      <c r="AT1917" s="12">
        <f>VLOOKUP($BR1917,Tables!$D$14:$I$27,2,FALSE)*W1917</f>
        <v>0</v>
      </c>
      <c r="AU1917" s="12">
        <f>VLOOKUP($BR1917,Tables!$D$14:$I$24,3,FALSE)</f>
        <v>0</v>
      </c>
      <c r="AV1917" s="12">
        <f>VLOOKUP($BR1917,Tables!$D$14:$I$24,4,FALSE)*W1917</f>
        <v>0</v>
      </c>
      <c r="AW1917" s="12">
        <f>VLOOKUP($BR1917,Tables!$D$14:$I$24,5,FALSE)*W1917</f>
        <v>0</v>
      </c>
      <c r="AX1917">
        <f>IF(ISERROR(VLOOKUP(V1917,Tables!$A$2:$B$27,2,FALSE))=TRUE,0,VLOOKUP(V1917,Tables!$A$2:$B$27,2,FALSE))*VLOOKUP(BR1917,Tables!$D$14:$J$24,7,FALSE)</f>
        <v>0</v>
      </c>
      <c r="AY1917">
        <f>IF(ISERROR(VLOOKUP(BS1917,Tables!$A$2:$B$31,2,FALSE))=TRUE,0,VLOOKUP(BS1917,Tables!$A$2:$B$31,2,FALSE))</f>
        <v>0</v>
      </c>
      <c r="AZ1917" s="12">
        <f>VLOOKUP($BR1917,Tables!$D$14:$K$24,8,FALSE)</f>
        <v>0</v>
      </c>
      <c r="BA1917" s="12">
        <f>IF(OR(BR1917="T150",BR1917="HYBT150"),W1917*Tables!$L$23,0)</f>
        <v>0</v>
      </c>
      <c r="BB1917" s="12">
        <f>IF(OR(BR1917="T200",BR1917="HYBT200"),W1917*Tables!$E$24,0)</f>
        <v>0</v>
      </c>
      <c r="BC1917" s="14">
        <f t="shared" si="408"/>
        <v>0</v>
      </c>
      <c r="BD1917" s="55" t="str">
        <f t="shared" si="407"/>
        <v/>
      </c>
      <c r="BE1917" s="55" t="str">
        <f t="shared" si="407"/>
        <v/>
      </c>
      <c r="BF1917" s="55" t="str">
        <f t="shared" si="407"/>
        <v/>
      </c>
      <c r="BG1917" s="55" t="str">
        <f t="shared" si="407"/>
        <v/>
      </c>
      <c r="BH1917" s="55" t="str">
        <f t="shared" si="407"/>
        <v/>
      </c>
      <c r="BI1917" s="55" t="str">
        <f t="shared" si="407"/>
        <v/>
      </c>
      <c r="BJ1917" s="55" t="str">
        <f t="shared" si="407"/>
        <v/>
      </c>
      <c r="BK1917" s="55" t="str">
        <f t="shared" si="407"/>
        <v/>
      </c>
      <c r="BL1917" s="55" t="str">
        <f t="shared" si="407"/>
        <v/>
      </c>
      <c r="BM1917" s="55" t="str">
        <f t="shared" si="407"/>
        <v/>
      </c>
      <c r="BN1917" s="55" t="str">
        <f t="shared" si="407"/>
        <v/>
      </c>
      <c r="BO1917" s="55" t="str">
        <f t="shared" si="407"/>
        <v/>
      </c>
      <c r="BP1917" s="55" t="str">
        <f t="shared" si="407"/>
        <v/>
      </c>
      <c r="BQ1917" s="55" t="str">
        <f t="shared" si="407"/>
        <v/>
      </c>
      <c r="BR1917" s="1" t="str">
        <f t="shared" si="409"/>
        <v>Base</v>
      </c>
      <c r="BS1917" s="1" t="str">
        <f t="shared" si="410"/>
        <v/>
      </c>
      <c r="BT1917" s="3">
        <f t="shared" si="411"/>
        <v>1</v>
      </c>
      <c r="BU1917" s="11">
        <f t="shared" si="412"/>
        <v>-0.94</v>
      </c>
      <c r="BV1917" s="11">
        <f t="shared" si="413"/>
        <v>-0.88</v>
      </c>
      <c r="BW1917" s="11">
        <f t="shared" si="414"/>
        <v>0</v>
      </c>
      <c r="BX1917" s="9">
        <f t="shared" si="415"/>
        <v>-0.94</v>
      </c>
      <c r="BY1917" s="9">
        <f t="shared" si="416"/>
        <v>-0.88</v>
      </c>
      <c r="BZ1917" s="9">
        <f t="shared" si="417"/>
        <v>2</v>
      </c>
    </row>
    <row r="1918" spans="1:78" ht="15.5" x14ac:dyDescent="0.35">
      <c r="A1918"/>
      <c r="B1918"/>
      <c r="C1918"/>
      <c r="D1918"/>
      <c r="E1918"/>
      <c r="F1918"/>
      <c r="G1918"/>
      <c r="H1918"/>
      <c r="I1918"/>
      <c r="J1918"/>
      <c r="K1918"/>
      <c r="L1918"/>
      <c r="M1918"/>
      <c r="N1918"/>
      <c r="O1918"/>
      <c r="P1918"/>
      <c r="Q1918"/>
      <c r="R1918"/>
      <c r="S1918"/>
      <c r="T1918"/>
      <c r="U1918"/>
      <c r="V1918"/>
      <c r="W1918"/>
      <c r="X1918"/>
      <c r="Y1918"/>
      <c r="Z1918"/>
      <c r="AA1918"/>
      <c r="AB1918"/>
      <c r="AC1918"/>
      <c r="AD1918"/>
      <c r="AE1918"/>
      <c r="AF1918"/>
      <c r="AG1918"/>
      <c r="AH1918"/>
      <c r="AI1918"/>
      <c r="AJ1918"/>
      <c r="AK1918"/>
      <c r="AL1918"/>
      <c r="AM1918"/>
      <c r="AN1918"/>
      <c r="AO1918"/>
      <c r="AP1918"/>
      <c r="AQ1918"/>
      <c r="AR1918"/>
      <c r="AS1918"/>
      <c r="AT1918" s="12">
        <f>VLOOKUP($BR1918,Tables!$D$14:$I$27,2,FALSE)*W1918</f>
        <v>0</v>
      </c>
      <c r="AU1918" s="12">
        <f>VLOOKUP($BR1918,Tables!$D$14:$I$24,3,FALSE)</f>
        <v>0</v>
      </c>
      <c r="AV1918" s="12">
        <f>VLOOKUP($BR1918,Tables!$D$14:$I$24,4,FALSE)*W1918</f>
        <v>0</v>
      </c>
      <c r="AW1918" s="12">
        <f>VLOOKUP($BR1918,Tables!$D$14:$I$24,5,FALSE)*W1918</f>
        <v>0</v>
      </c>
      <c r="AX1918">
        <f>IF(ISERROR(VLOOKUP(V1918,Tables!$A$2:$B$27,2,FALSE))=TRUE,0,VLOOKUP(V1918,Tables!$A$2:$B$27,2,FALSE))*VLOOKUP(BR1918,Tables!$D$14:$J$24,7,FALSE)</f>
        <v>0</v>
      </c>
      <c r="AY1918">
        <f>IF(ISERROR(VLOOKUP(BS1918,Tables!$A$2:$B$31,2,FALSE))=TRUE,0,VLOOKUP(BS1918,Tables!$A$2:$B$31,2,FALSE))</f>
        <v>0</v>
      </c>
      <c r="AZ1918" s="12">
        <f>VLOOKUP($BR1918,Tables!$D$14:$K$24,8,FALSE)</f>
        <v>0</v>
      </c>
      <c r="BA1918" s="12">
        <f>IF(OR(BR1918="T150",BR1918="HYBT150"),W1918*Tables!$L$23,0)</f>
        <v>0</v>
      </c>
      <c r="BB1918" s="12">
        <f>IF(OR(BR1918="T200",BR1918="HYBT200"),W1918*Tables!$E$24,0)</f>
        <v>0</v>
      </c>
      <c r="BC1918" s="14">
        <f t="shared" si="408"/>
        <v>0</v>
      </c>
      <c r="BD1918" s="55" t="str">
        <f t="shared" si="407"/>
        <v/>
      </c>
      <c r="BE1918" s="55" t="str">
        <f t="shared" si="407"/>
        <v/>
      </c>
      <c r="BF1918" s="55" t="str">
        <f t="shared" si="407"/>
        <v/>
      </c>
      <c r="BG1918" s="55" t="str">
        <f t="shared" si="407"/>
        <v/>
      </c>
      <c r="BH1918" s="55" t="str">
        <f t="shared" si="407"/>
        <v/>
      </c>
      <c r="BI1918" s="55" t="str">
        <f t="shared" si="407"/>
        <v/>
      </c>
      <c r="BJ1918" s="55" t="str">
        <f t="shared" si="407"/>
        <v/>
      </c>
      <c r="BK1918" s="55" t="str">
        <f t="shared" si="407"/>
        <v/>
      </c>
      <c r="BL1918" s="55" t="str">
        <f t="shared" si="407"/>
        <v/>
      </c>
      <c r="BM1918" s="55" t="str">
        <f t="shared" si="407"/>
        <v/>
      </c>
      <c r="BN1918" s="55" t="str">
        <f t="shared" si="407"/>
        <v/>
      </c>
      <c r="BO1918" s="55" t="str">
        <f t="shared" si="407"/>
        <v/>
      </c>
      <c r="BP1918" s="55" t="str">
        <f t="shared" si="407"/>
        <v/>
      </c>
      <c r="BQ1918" s="55" t="str">
        <f t="shared" si="407"/>
        <v/>
      </c>
      <c r="BR1918" s="1" t="str">
        <f t="shared" si="409"/>
        <v>Base</v>
      </c>
      <c r="BS1918" s="1" t="str">
        <f t="shared" si="410"/>
        <v/>
      </c>
      <c r="BT1918" s="3">
        <f t="shared" si="411"/>
        <v>1</v>
      </c>
      <c r="BU1918" s="11">
        <f t="shared" si="412"/>
        <v>-0.94</v>
      </c>
      <c r="BV1918" s="11">
        <f t="shared" si="413"/>
        <v>-0.88</v>
      </c>
      <c r="BW1918" s="11">
        <f t="shared" si="414"/>
        <v>0</v>
      </c>
      <c r="BX1918" s="9">
        <f t="shared" si="415"/>
        <v>-0.94</v>
      </c>
      <c r="BY1918" s="9">
        <f t="shared" si="416"/>
        <v>-0.88</v>
      </c>
      <c r="BZ1918" s="9">
        <f t="shared" si="417"/>
        <v>2</v>
      </c>
    </row>
    <row r="1919" spans="1:78" ht="15.5" x14ac:dyDescent="0.35">
      <c r="A1919"/>
      <c r="B1919"/>
      <c r="C1919"/>
      <c r="D1919"/>
      <c r="E1919"/>
      <c r="F1919"/>
      <c r="G1919"/>
      <c r="H1919"/>
      <c r="I1919"/>
      <c r="J1919"/>
      <c r="K1919"/>
      <c r="L1919"/>
      <c r="M1919"/>
      <c r="N1919"/>
      <c r="O1919"/>
      <c r="P1919"/>
      <c r="Q1919"/>
      <c r="R1919"/>
      <c r="S1919"/>
      <c r="T1919"/>
      <c r="U1919"/>
      <c r="V1919"/>
      <c r="W1919"/>
      <c r="X1919"/>
      <c r="Y1919"/>
      <c r="Z1919"/>
      <c r="AA1919"/>
      <c r="AB1919"/>
      <c r="AC1919"/>
      <c r="AD1919"/>
      <c r="AE1919"/>
      <c r="AF1919"/>
      <c r="AG1919"/>
      <c r="AH1919"/>
      <c r="AI1919"/>
      <c r="AJ1919"/>
      <c r="AK1919"/>
      <c r="AL1919"/>
      <c r="AM1919"/>
      <c r="AN1919"/>
      <c r="AO1919"/>
      <c r="AP1919"/>
      <c r="AQ1919"/>
      <c r="AR1919"/>
      <c r="AS1919"/>
      <c r="AT1919" s="12">
        <f>VLOOKUP($BR1919,Tables!$D$14:$I$27,2,FALSE)*W1919</f>
        <v>0</v>
      </c>
      <c r="AU1919" s="12">
        <f>VLOOKUP($BR1919,Tables!$D$14:$I$24,3,FALSE)</f>
        <v>0</v>
      </c>
      <c r="AV1919" s="12">
        <f>VLOOKUP($BR1919,Tables!$D$14:$I$24,4,FALSE)*W1919</f>
        <v>0</v>
      </c>
      <c r="AW1919" s="12">
        <f>VLOOKUP($BR1919,Tables!$D$14:$I$24,5,FALSE)*W1919</f>
        <v>0</v>
      </c>
      <c r="AX1919">
        <f>IF(ISERROR(VLOOKUP(V1919,Tables!$A$2:$B$27,2,FALSE))=TRUE,0,VLOOKUP(V1919,Tables!$A$2:$B$27,2,FALSE))*VLOOKUP(BR1919,Tables!$D$14:$J$24,7,FALSE)</f>
        <v>0</v>
      </c>
      <c r="AY1919">
        <f>IF(ISERROR(VLOOKUP(BS1919,Tables!$A$2:$B$31,2,FALSE))=TRUE,0,VLOOKUP(BS1919,Tables!$A$2:$B$31,2,FALSE))</f>
        <v>0</v>
      </c>
      <c r="AZ1919" s="12">
        <f>VLOOKUP($BR1919,Tables!$D$14:$K$24,8,FALSE)</f>
        <v>0</v>
      </c>
      <c r="BA1919" s="12">
        <f>IF(OR(BR1919="T150",BR1919="HYBT150"),W1919*Tables!$L$23,0)</f>
        <v>0</v>
      </c>
      <c r="BB1919" s="12">
        <f>IF(OR(BR1919="T200",BR1919="HYBT200"),W1919*Tables!$E$24,0)</f>
        <v>0</v>
      </c>
      <c r="BC1919" s="14">
        <f t="shared" si="408"/>
        <v>0</v>
      </c>
      <c r="BD1919" s="55" t="str">
        <f t="shared" si="407"/>
        <v/>
      </c>
      <c r="BE1919" s="55" t="str">
        <f t="shared" si="407"/>
        <v/>
      </c>
      <c r="BF1919" s="55" t="str">
        <f t="shared" si="407"/>
        <v/>
      </c>
      <c r="BG1919" s="55" t="str">
        <f t="shared" si="407"/>
        <v/>
      </c>
      <c r="BH1919" s="55" t="str">
        <f t="shared" si="407"/>
        <v/>
      </c>
      <c r="BI1919" s="55" t="str">
        <f t="shared" si="407"/>
        <v/>
      </c>
      <c r="BJ1919" s="55" t="str">
        <f t="shared" si="407"/>
        <v/>
      </c>
      <c r="BK1919" s="55" t="str">
        <f t="shared" si="407"/>
        <v/>
      </c>
      <c r="BL1919" s="55" t="str">
        <f t="shared" si="407"/>
        <v/>
      </c>
      <c r="BM1919" s="55" t="str">
        <f t="shared" si="407"/>
        <v/>
      </c>
      <c r="BN1919" s="55" t="str">
        <f t="shared" si="407"/>
        <v/>
      </c>
      <c r="BO1919" s="55" t="str">
        <f t="shared" si="407"/>
        <v/>
      </c>
      <c r="BP1919" s="55" t="str">
        <f t="shared" si="407"/>
        <v/>
      </c>
      <c r="BQ1919" s="55" t="str">
        <f t="shared" si="407"/>
        <v/>
      </c>
      <c r="BR1919" s="1" t="str">
        <f t="shared" si="409"/>
        <v>Base</v>
      </c>
      <c r="BS1919" s="1" t="str">
        <f t="shared" si="410"/>
        <v/>
      </c>
      <c r="BT1919" s="3">
        <f t="shared" si="411"/>
        <v>1</v>
      </c>
      <c r="BU1919" s="11">
        <f t="shared" si="412"/>
        <v>-0.94</v>
      </c>
      <c r="BV1919" s="11">
        <f t="shared" si="413"/>
        <v>-0.88</v>
      </c>
      <c r="BW1919" s="11">
        <f t="shared" si="414"/>
        <v>0</v>
      </c>
      <c r="BX1919" s="9">
        <f t="shared" si="415"/>
        <v>-0.94</v>
      </c>
      <c r="BY1919" s="9">
        <f t="shared" si="416"/>
        <v>-0.88</v>
      </c>
      <c r="BZ1919" s="9">
        <f t="shared" si="417"/>
        <v>2</v>
      </c>
    </row>
    <row r="1920" spans="1:78" ht="15.5" x14ac:dyDescent="0.35">
      <c r="A1920"/>
      <c r="B1920"/>
      <c r="C1920"/>
      <c r="D1920"/>
      <c r="E1920"/>
      <c r="F1920"/>
      <c r="G1920"/>
      <c r="H1920"/>
      <c r="I1920"/>
      <c r="J1920"/>
      <c r="K1920"/>
      <c r="L1920"/>
      <c r="M1920"/>
      <c r="N1920"/>
      <c r="O1920"/>
      <c r="P1920"/>
      <c r="Q1920"/>
      <c r="R1920"/>
      <c r="S1920"/>
      <c r="T1920"/>
      <c r="U1920"/>
      <c r="V1920"/>
      <c r="W1920"/>
      <c r="X1920"/>
      <c r="Y1920"/>
      <c r="Z1920"/>
      <c r="AA1920"/>
      <c r="AB1920"/>
      <c r="AC1920"/>
      <c r="AD1920"/>
      <c r="AE1920"/>
      <c r="AF1920"/>
      <c r="AG1920"/>
      <c r="AH1920"/>
      <c r="AI1920"/>
      <c r="AJ1920"/>
      <c r="AK1920"/>
      <c r="AL1920"/>
      <c r="AM1920"/>
      <c r="AN1920"/>
      <c r="AO1920"/>
      <c r="AP1920"/>
      <c r="AQ1920"/>
      <c r="AR1920"/>
      <c r="AS1920"/>
      <c r="AT1920" s="12">
        <f>VLOOKUP($BR1920,Tables!$D$14:$I$27,2,FALSE)*W1920</f>
        <v>0</v>
      </c>
      <c r="AU1920" s="12">
        <f>VLOOKUP($BR1920,Tables!$D$14:$I$24,3,FALSE)</f>
        <v>0</v>
      </c>
      <c r="AV1920" s="12">
        <f>VLOOKUP($BR1920,Tables!$D$14:$I$24,4,FALSE)*W1920</f>
        <v>0</v>
      </c>
      <c r="AW1920" s="12">
        <f>VLOOKUP($BR1920,Tables!$D$14:$I$24,5,FALSE)*W1920</f>
        <v>0</v>
      </c>
      <c r="AX1920">
        <f>IF(ISERROR(VLOOKUP(V1920,Tables!$A$2:$B$27,2,FALSE))=TRUE,0,VLOOKUP(V1920,Tables!$A$2:$B$27,2,FALSE))*VLOOKUP(BR1920,Tables!$D$14:$J$24,7,FALSE)</f>
        <v>0</v>
      </c>
      <c r="AY1920">
        <f>IF(ISERROR(VLOOKUP(BS1920,Tables!$A$2:$B$31,2,FALSE))=TRUE,0,VLOOKUP(BS1920,Tables!$A$2:$B$31,2,FALSE))</f>
        <v>0</v>
      </c>
      <c r="AZ1920" s="12">
        <f>VLOOKUP($BR1920,Tables!$D$14:$K$24,8,FALSE)</f>
        <v>0</v>
      </c>
      <c r="BA1920" s="12">
        <f>IF(OR(BR1920="T150",BR1920="HYBT150"),W1920*Tables!$L$23,0)</f>
        <v>0</v>
      </c>
      <c r="BB1920" s="12">
        <f>IF(OR(BR1920="T200",BR1920="HYBT200"),W1920*Tables!$E$24,0)</f>
        <v>0</v>
      </c>
      <c r="BC1920" s="14">
        <f t="shared" si="408"/>
        <v>0</v>
      </c>
      <c r="BD1920" s="55" t="str">
        <f t="shared" si="407"/>
        <v/>
      </c>
      <c r="BE1920" s="55" t="str">
        <f t="shared" si="407"/>
        <v/>
      </c>
      <c r="BF1920" s="55" t="str">
        <f t="shared" si="407"/>
        <v/>
      </c>
      <c r="BG1920" s="55" t="str">
        <f t="shared" si="407"/>
        <v/>
      </c>
      <c r="BH1920" s="55" t="str">
        <f t="shared" si="407"/>
        <v/>
      </c>
      <c r="BI1920" s="55" t="str">
        <f t="shared" si="407"/>
        <v/>
      </c>
      <c r="BJ1920" s="55" t="str">
        <f t="shared" si="407"/>
        <v/>
      </c>
      <c r="BK1920" s="55" t="str">
        <f t="shared" si="407"/>
        <v/>
      </c>
      <c r="BL1920" s="55" t="str">
        <f t="shared" si="407"/>
        <v/>
      </c>
      <c r="BM1920" s="55" t="str">
        <f t="shared" si="407"/>
        <v/>
      </c>
      <c r="BN1920" s="55" t="str">
        <f t="shared" si="407"/>
        <v/>
      </c>
      <c r="BO1920" s="55" t="str">
        <f t="shared" si="407"/>
        <v/>
      </c>
      <c r="BP1920" s="55" t="str">
        <f t="shared" si="407"/>
        <v/>
      </c>
      <c r="BQ1920" s="55" t="str">
        <f t="shared" si="407"/>
        <v/>
      </c>
      <c r="BR1920" s="1" t="str">
        <f t="shared" si="409"/>
        <v>Base</v>
      </c>
      <c r="BS1920" s="1" t="str">
        <f t="shared" si="410"/>
        <v/>
      </c>
      <c r="BT1920" s="3">
        <f t="shared" si="411"/>
        <v>1</v>
      </c>
      <c r="BU1920" s="11">
        <f t="shared" si="412"/>
        <v>-0.94</v>
      </c>
      <c r="BV1920" s="11">
        <f t="shared" si="413"/>
        <v>-0.88</v>
      </c>
      <c r="BW1920" s="11">
        <f t="shared" si="414"/>
        <v>0</v>
      </c>
      <c r="BX1920" s="9">
        <f t="shared" si="415"/>
        <v>-0.94</v>
      </c>
      <c r="BY1920" s="9">
        <f t="shared" si="416"/>
        <v>-0.88</v>
      </c>
      <c r="BZ1920" s="9">
        <f t="shared" si="417"/>
        <v>2</v>
      </c>
    </row>
    <row r="1921" spans="1:78" ht="15.5" x14ac:dyDescent="0.35">
      <c r="A1921"/>
      <c r="B1921"/>
      <c r="C1921"/>
      <c r="D1921"/>
      <c r="E1921"/>
      <c r="F1921"/>
      <c r="G1921"/>
      <c r="H1921"/>
      <c r="I1921"/>
      <c r="J1921"/>
      <c r="K1921"/>
      <c r="L1921"/>
      <c r="M1921"/>
      <c r="N1921"/>
      <c r="O1921"/>
      <c r="P1921"/>
      <c r="Q1921"/>
      <c r="R1921"/>
      <c r="S1921"/>
      <c r="T1921"/>
      <c r="U1921"/>
      <c r="V1921"/>
      <c r="W1921"/>
      <c r="X1921"/>
      <c r="Y1921"/>
      <c r="Z1921"/>
      <c r="AA1921"/>
      <c r="AB1921"/>
      <c r="AC1921"/>
      <c r="AD1921"/>
      <c r="AE1921"/>
      <c r="AF1921"/>
      <c r="AG1921"/>
      <c r="AH1921"/>
      <c r="AI1921"/>
      <c r="AJ1921"/>
      <c r="AK1921"/>
      <c r="AL1921"/>
      <c r="AM1921"/>
      <c r="AN1921"/>
      <c r="AO1921"/>
      <c r="AP1921"/>
      <c r="AQ1921"/>
      <c r="AR1921"/>
      <c r="AS1921"/>
      <c r="AT1921" s="12">
        <f>VLOOKUP($BR1921,Tables!$D$14:$I$27,2,FALSE)*W1921</f>
        <v>0</v>
      </c>
      <c r="AU1921" s="12">
        <f>VLOOKUP($BR1921,Tables!$D$14:$I$24,3,FALSE)</f>
        <v>0</v>
      </c>
      <c r="AV1921" s="12">
        <f>VLOOKUP($BR1921,Tables!$D$14:$I$24,4,FALSE)*W1921</f>
        <v>0</v>
      </c>
      <c r="AW1921" s="12">
        <f>VLOOKUP($BR1921,Tables!$D$14:$I$24,5,FALSE)*W1921</f>
        <v>0</v>
      </c>
      <c r="AX1921">
        <f>IF(ISERROR(VLOOKUP(V1921,Tables!$A$2:$B$27,2,FALSE))=TRUE,0,VLOOKUP(V1921,Tables!$A$2:$B$27,2,FALSE))*VLOOKUP(BR1921,Tables!$D$14:$J$24,7,FALSE)</f>
        <v>0</v>
      </c>
      <c r="AY1921">
        <f>IF(ISERROR(VLOOKUP(BS1921,Tables!$A$2:$B$31,2,FALSE))=TRUE,0,VLOOKUP(BS1921,Tables!$A$2:$B$31,2,FALSE))</f>
        <v>0</v>
      </c>
      <c r="AZ1921" s="12">
        <f>VLOOKUP($BR1921,Tables!$D$14:$K$24,8,FALSE)</f>
        <v>0</v>
      </c>
      <c r="BA1921" s="12">
        <f>IF(OR(BR1921="T150",BR1921="HYBT150"),W1921*Tables!$L$23,0)</f>
        <v>0</v>
      </c>
      <c r="BB1921" s="12">
        <f>IF(OR(BR1921="T200",BR1921="HYBT200"),W1921*Tables!$E$24,0)</f>
        <v>0</v>
      </c>
      <c r="BC1921" s="14">
        <f t="shared" si="408"/>
        <v>0</v>
      </c>
      <c r="BD1921" s="55" t="str">
        <f t="shared" si="407"/>
        <v/>
      </c>
      <c r="BE1921" s="55" t="str">
        <f t="shared" si="407"/>
        <v/>
      </c>
      <c r="BF1921" s="55" t="str">
        <f t="shared" si="407"/>
        <v/>
      </c>
      <c r="BG1921" s="55" t="str">
        <f t="shared" si="407"/>
        <v/>
      </c>
      <c r="BH1921" s="55" t="str">
        <f t="shared" si="407"/>
        <v/>
      </c>
      <c r="BI1921" s="55" t="str">
        <f t="shared" si="407"/>
        <v/>
      </c>
      <c r="BJ1921" s="55" t="str">
        <f t="shared" si="407"/>
        <v/>
      </c>
      <c r="BK1921" s="55" t="str">
        <f t="shared" si="407"/>
        <v/>
      </c>
      <c r="BL1921" s="55" t="str">
        <f t="shared" si="407"/>
        <v/>
      </c>
      <c r="BM1921" s="55" t="str">
        <f t="shared" si="407"/>
        <v/>
      </c>
      <c r="BN1921" s="55" t="str">
        <f t="shared" si="407"/>
        <v/>
      </c>
      <c r="BO1921" s="55" t="str">
        <f t="shared" si="407"/>
        <v/>
      </c>
      <c r="BP1921" s="55" t="str">
        <f t="shared" si="407"/>
        <v/>
      </c>
      <c r="BQ1921" s="55" t="str">
        <f t="shared" si="407"/>
        <v/>
      </c>
      <c r="BR1921" s="1" t="str">
        <f t="shared" si="409"/>
        <v>Base</v>
      </c>
      <c r="BS1921" s="1" t="str">
        <f t="shared" si="410"/>
        <v/>
      </c>
      <c r="BT1921" s="3">
        <f t="shared" si="411"/>
        <v>1</v>
      </c>
      <c r="BU1921" s="11">
        <f t="shared" si="412"/>
        <v>-0.94</v>
      </c>
      <c r="BV1921" s="11">
        <f t="shared" si="413"/>
        <v>-0.88</v>
      </c>
      <c r="BW1921" s="11">
        <f t="shared" si="414"/>
        <v>0</v>
      </c>
      <c r="BX1921" s="9">
        <f t="shared" si="415"/>
        <v>-0.94</v>
      </c>
      <c r="BY1921" s="9">
        <f t="shared" si="416"/>
        <v>-0.88</v>
      </c>
      <c r="BZ1921" s="9">
        <f t="shared" si="417"/>
        <v>2</v>
      </c>
    </row>
    <row r="1922" spans="1:78" ht="15.5" x14ac:dyDescent="0.35">
      <c r="A1922"/>
      <c r="B1922"/>
      <c r="C1922"/>
      <c r="D1922"/>
      <c r="E1922"/>
      <c r="F1922"/>
      <c r="G1922"/>
      <c r="H1922"/>
      <c r="I1922"/>
      <c r="J1922"/>
      <c r="K1922"/>
      <c r="L1922"/>
      <c r="M1922"/>
      <c r="N1922"/>
      <c r="O1922"/>
      <c r="P1922"/>
      <c r="Q1922"/>
      <c r="R1922"/>
      <c r="S1922"/>
      <c r="T1922"/>
      <c r="U1922"/>
      <c r="V1922"/>
      <c r="W1922"/>
      <c r="X1922"/>
      <c r="Y1922"/>
      <c r="Z1922"/>
      <c r="AA1922"/>
      <c r="AB1922"/>
      <c r="AC1922"/>
      <c r="AD1922"/>
      <c r="AE1922"/>
      <c r="AF1922"/>
      <c r="AG1922"/>
      <c r="AH1922"/>
      <c r="AI1922"/>
      <c r="AJ1922"/>
      <c r="AK1922"/>
      <c r="AL1922"/>
      <c r="AM1922"/>
      <c r="AN1922"/>
      <c r="AO1922"/>
      <c r="AP1922"/>
      <c r="AQ1922"/>
      <c r="AR1922"/>
      <c r="AS1922"/>
      <c r="AT1922" s="12">
        <f>VLOOKUP($BR1922,Tables!$D$14:$I$27,2,FALSE)*W1922</f>
        <v>0</v>
      </c>
      <c r="AU1922" s="12">
        <f>VLOOKUP($BR1922,Tables!$D$14:$I$24,3,FALSE)</f>
        <v>0</v>
      </c>
      <c r="AV1922" s="12">
        <f>VLOOKUP($BR1922,Tables!$D$14:$I$24,4,FALSE)*W1922</f>
        <v>0</v>
      </c>
      <c r="AW1922" s="12">
        <f>VLOOKUP($BR1922,Tables!$D$14:$I$24,5,FALSE)*W1922</f>
        <v>0</v>
      </c>
      <c r="AX1922">
        <f>IF(ISERROR(VLOOKUP(V1922,Tables!$A$2:$B$27,2,FALSE))=TRUE,0,VLOOKUP(V1922,Tables!$A$2:$B$27,2,FALSE))*VLOOKUP(BR1922,Tables!$D$14:$J$24,7,FALSE)</f>
        <v>0</v>
      </c>
      <c r="AY1922">
        <f>IF(ISERROR(VLOOKUP(BS1922,Tables!$A$2:$B$31,2,FALSE))=TRUE,0,VLOOKUP(BS1922,Tables!$A$2:$B$31,2,FALSE))</f>
        <v>0</v>
      </c>
      <c r="AZ1922" s="12">
        <f>VLOOKUP($BR1922,Tables!$D$14:$K$24,8,FALSE)</f>
        <v>0</v>
      </c>
      <c r="BA1922" s="12">
        <f>IF(OR(BR1922="T150",BR1922="HYBT150"),W1922*Tables!$L$23,0)</f>
        <v>0</v>
      </c>
      <c r="BB1922" s="12">
        <f>IF(OR(BR1922="T200",BR1922="HYBT200"),W1922*Tables!$E$24,0)</f>
        <v>0</v>
      </c>
      <c r="BC1922" s="14">
        <f t="shared" si="408"/>
        <v>0</v>
      </c>
      <c r="BD1922" s="55" t="str">
        <f t="shared" si="407"/>
        <v/>
      </c>
      <c r="BE1922" s="55" t="str">
        <f t="shared" si="407"/>
        <v/>
      </c>
      <c r="BF1922" s="55" t="str">
        <f t="shared" si="407"/>
        <v/>
      </c>
      <c r="BG1922" s="55" t="str">
        <f t="shared" si="407"/>
        <v/>
      </c>
      <c r="BH1922" s="55" t="str">
        <f t="shared" si="407"/>
        <v/>
      </c>
      <c r="BI1922" s="55" t="str">
        <f t="shared" si="407"/>
        <v/>
      </c>
      <c r="BJ1922" s="55" t="str">
        <f t="shared" si="407"/>
        <v/>
      </c>
      <c r="BK1922" s="55" t="str">
        <f t="shared" si="407"/>
        <v/>
      </c>
      <c r="BL1922" s="55" t="str">
        <f t="shared" si="407"/>
        <v/>
      </c>
      <c r="BM1922" s="55" t="str">
        <f t="shared" si="407"/>
        <v/>
      </c>
      <c r="BN1922" s="55" t="str">
        <f t="shared" si="407"/>
        <v/>
      </c>
      <c r="BO1922" s="55" t="str">
        <f t="shared" si="407"/>
        <v/>
      </c>
      <c r="BP1922" s="55" t="str">
        <f t="shared" si="407"/>
        <v/>
      </c>
      <c r="BQ1922" s="55" t="str">
        <f t="shared" si="407"/>
        <v/>
      </c>
      <c r="BR1922" s="1" t="str">
        <f t="shared" si="409"/>
        <v>Base</v>
      </c>
      <c r="BS1922" s="1" t="str">
        <f t="shared" si="410"/>
        <v/>
      </c>
      <c r="BT1922" s="3">
        <f t="shared" si="411"/>
        <v>1</v>
      </c>
      <c r="BU1922" s="11">
        <f t="shared" si="412"/>
        <v>-0.94</v>
      </c>
      <c r="BV1922" s="11">
        <f t="shared" si="413"/>
        <v>-0.88</v>
      </c>
      <c r="BW1922" s="11">
        <f t="shared" si="414"/>
        <v>0</v>
      </c>
      <c r="BX1922" s="9">
        <f t="shared" si="415"/>
        <v>-0.94</v>
      </c>
      <c r="BY1922" s="9">
        <f t="shared" si="416"/>
        <v>-0.88</v>
      </c>
      <c r="BZ1922" s="9">
        <f t="shared" si="417"/>
        <v>2</v>
      </c>
    </row>
    <row r="1923" spans="1:78" ht="15.5" x14ac:dyDescent="0.35">
      <c r="A1923"/>
      <c r="B1923"/>
      <c r="C1923"/>
      <c r="D1923"/>
      <c r="E1923"/>
      <c r="F1923"/>
      <c r="G1923"/>
      <c r="H1923"/>
      <c r="I1923"/>
      <c r="J1923"/>
      <c r="K1923"/>
      <c r="L1923"/>
      <c r="M1923"/>
      <c r="N1923"/>
      <c r="O1923"/>
      <c r="P1923"/>
      <c r="Q1923"/>
      <c r="R1923"/>
      <c r="S1923"/>
      <c r="T1923"/>
      <c r="U1923"/>
      <c r="V1923"/>
      <c r="W1923"/>
      <c r="X1923"/>
      <c r="Y1923"/>
      <c r="Z1923"/>
      <c r="AA1923"/>
      <c r="AB1923"/>
      <c r="AC1923"/>
      <c r="AD1923"/>
      <c r="AE1923"/>
      <c r="AF1923"/>
      <c r="AG1923"/>
      <c r="AH1923"/>
      <c r="AI1923"/>
      <c r="AJ1923"/>
      <c r="AK1923"/>
      <c r="AL1923"/>
      <c r="AM1923"/>
      <c r="AN1923"/>
      <c r="AO1923"/>
      <c r="AP1923"/>
      <c r="AQ1923"/>
      <c r="AR1923"/>
      <c r="AS1923"/>
      <c r="AT1923" s="12">
        <f>VLOOKUP($BR1923,Tables!$D$14:$I$27,2,FALSE)*W1923</f>
        <v>0</v>
      </c>
      <c r="AU1923" s="12">
        <f>VLOOKUP($BR1923,Tables!$D$14:$I$24,3,FALSE)</f>
        <v>0</v>
      </c>
      <c r="AV1923" s="12">
        <f>VLOOKUP($BR1923,Tables!$D$14:$I$24,4,FALSE)*W1923</f>
        <v>0</v>
      </c>
      <c r="AW1923" s="12">
        <f>VLOOKUP($BR1923,Tables!$D$14:$I$24,5,FALSE)*W1923</f>
        <v>0</v>
      </c>
      <c r="AX1923">
        <f>IF(ISERROR(VLOOKUP(V1923,Tables!$A$2:$B$27,2,FALSE))=TRUE,0,VLOOKUP(V1923,Tables!$A$2:$B$27,2,FALSE))*VLOOKUP(BR1923,Tables!$D$14:$J$24,7,FALSE)</f>
        <v>0</v>
      </c>
      <c r="AY1923">
        <f>IF(ISERROR(VLOOKUP(BS1923,Tables!$A$2:$B$31,2,FALSE))=TRUE,0,VLOOKUP(BS1923,Tables!$A$2:$B$31,2,FALSE))</f>
        <v>0</v>
      </c>
      <c r="AZ1923" s="12">
        <f>VLOOKUP($BR1923,Tables!$D$14:$K$24,8,FALSE)</f>
        <v>0</v>
      </c>
      <c r="BA1923" s="12">
        <f>IF(OR(BR1923="T150",BR1923="HYBT150"),W1923*Tables!$L$23,0)</f>
        <v>0</v>
      </c>
      <c r="BB1923" s="12">
        <f>IF(OR(BR1923="T200",BR1923="HYBT200"),W1923*Tables!$E$24,0)</f>
        <v>0</v>
      </c>
      <c r="BC1923" s="14">
        <f t="shared" si="408"/>
        <v>0</v>
      </c>
      <c r="BD1923" s="55" t="str">
        <f t="shared" si="407"/>
        <v/>
      </c>
      <c r="BE1923" s="55" t="str">
        <f t="shared" si="407"/>
        <v/>
      </c>
      <c r="BF1923" s="55" t="str">
        <f t="shared" si="407"/>
        <v/>
      </c>
      <c r="BG1923" s="55" t="str">
        <f t="shared" si="407"/>
        <v/>
      </c>
      <c r="BH1923" s="55" t="str">
        <f t="shared" si="407"/>
        <v/>
      </c>
      <c r="BI1923" s="55" t="str">
        <f t="shared" si="407"/>
        <v/>
      </c>
      <c r="BJ1923" s="55" t="str">
        <f t="shared" si="407"/>
        <v/>
      </c>
      <c r="BK1923" s="55" t="str">
        <f t="shared" si="407"/>
        <v/>
      </c>
      <c r="BL1923" s="55" t="str">
        <f t="shared" si="407"/>
        <v/>
      </c>
      <c r="BM1923" s="55" t="str">
        <f t="shared" si="407"/>
        <v/>
      </c>
      <c r="BN1923" s="55" t="str">
        <f t="shared" si="407"/>
        <v/>
      </c>
      <c r="BO1923" s="55" t="str">
        <f t="shared" si="407"/>
        <v/>
      </c>
      <c r="BP1923" s="55" t="str">
        <f t="shared" si="407"/>
        <v/>
      </c>
      <c r="BQ1923" s="55" t="str">
        <f t="shared" si="407"/>
        <v/>
      </c>
      <c r="BR1923" s="1" t="str">
        <f t="shared" si="409"/>
        <v>Base</v>
      </c>
      <c r="BS1923" s="1" t="str">
        <f t="shared" si="410"/>
        <v/>
      </c>
      <c r="BT1923" s="3">
        <f t="shared" si="411"/>
        <v>1</v>
      </c>
      <c r="BU1923" s="11">
        <f t="shared" si="412"/>
        <v>-0.94</v>
      </c>
      <c r="BV1923" s="11">
        <f t="shared" si="413"/>
        <v>-0.88</v>
      </c>
      <c r="BW1923" s="11">
        <f t="shared" si="414"/>
        <v>0</v>
      </c>
      <c r="BX1923" s="9">
        <f t="shared" si="415"/>
        <v>-0.94</v>
      </c>
      <c r="BY1923" s="9">
        <f t="shared" si="416"/>
        <v>-0.88</v>
      </c>
      <c r="BZ1923" s="9">
        <f t="shared" si="417"/>
        <v>2</v>
      </c>
    </row>
    <row r="1924" spans="1:78" ht="15.5" x14ac:dyDescent="0.35">
      <c r="A1924"/>
      <c r="B1924"/>
      <c r="C1924"/>
      <c r="D1924"/>
      <c r="E1924"/>
      <c r="F1924"/>
      <c r="G1924"/>
      <c r="H1924"/>
      <c r="I1924"/>
      <c r="J1924"/>
      <c r="K1924"/>
      <c r="L1924"/>
      <c r="M1924"/>
      <c r="N1924"/>
      <c r="O1924"/>
      <c r="P1924"/>
      <c r="Q1924"/>
      <c r="R1924"/>
      <c r="S1924"/>
      <c r="T1924"/>
      <c r="U1924"/>
      <c r="V1924"/>
      <c r="W1924"/>
      <c r="X1924"/>
      <c r="Y1924"/>
      <c r="Z1924"/>
      <c r="AA1924"/>
      <c r="AB1924"/>
      <c r="AC1924"/>
      <c r="AD1924"/>
      <c r="AE1924"/>
      <c r="AF1924"/>
      <c r="AG1924"/>
      <c r="AH1924"/>
      <c r="AI1924"/>
      <c r="AJ1924"/>
      <c r="AK1924"/>
      <c r="AL1924"/>
      <c r="AM1924"/>
      <c r="AN1924"/>
      <c r="AO1924"/>
      <c r="AP1924"/>
      <c r="AQ1924"/>
      <c r="AR1924"/>
      <c r="AS1924"/>
      <c r="AT1924" s="12">
        <f>VLOOKUP($BR1924,Tables!$D$14:$I$27,2,FALSE)*W1924</f>
        <v>0</v>
      </c>
      <c r="AU1924" s="12">
        <f>VLOOKUP($BR1924,Tables!$D$14:$I$24,3,FALSE)</f>
        <v>0</v>
      </c>
      <c r="AV1924" s="12">
        <f>VLOOKUP($BR1924,Tables!$D$14:$I$24,4,FALSE)*W1924</f>
        <v>0</v>
      </c>
      <c r="AW1924" s="12">
        <f>VLOOKUP($BR1924,Tables!$D$14:$I$24,5,FALSE)*W1924</f>
        <v>0</v>
      </c>
      <c r="AX1924">
        <f>IF(ISERROR(VLOOKUP(V1924,Tables!$A$2:$B$27,2,FALSE))=TRUE,0,VLOOKUP(V1924,Tables!$A$2:$B$27,2,FALSE))*VLOOKUP(BR1924,Tables!$D$14:$J$24,7,FALSE)</f>
        <v>0</v>
      </c>
      <c r="AY1924">
        <f>IF(ISERROR(VLOOKUP(BS1924,Tables!$A$2:$B$31,2,FALSE))=TRUE,0,VLOOKUP(BS1924,Tables!$A$2:$B$31,2,FALSE))</f>
        <v>0</v>
      </c>
      <c r="AZ1924" s="12">
        <f>VLOOKUP($BR1924,Tables!$D$14:$K$24,8,FALSE)</f>
        <v>0</v>
      </c>
      <c r="BA1924" s="12">
        <f>IF(OR(BR1924="T150",BR1924="HYBT150"),W1924*Tables!$L$23,0)</f>
        <v>0</v>
      </c>
      <c r="BB1924" s="12">
        <f>IF(OR(BR1924="T200",BR1924="HYBT200"),W1924*Tables!$E$24,0)</f>
        <v>0</v>
      </c>
      <c r="BC1924" s="14">
        <f t="shared" si="408"/>
        <v>0</v>
      </c>
      <c r="BD1924" s="55" t="str">
        <f t="shared" si="407"/>
        <v/>
      </c>
      <c r="BE1924" s="55" t="str">
        <f t="shared" si="407"/>
        <v/>
      </c>
      <c r="BF1924" s="55" t="str">
        <f t="shared" si="407"/>
        <v/>
      </c>
      <c r="BG1924" s="55" t="str">
        <f t="shared" si="407"/>
        <v/>
      </c>
      <c r="BH1924" s="55" t="str">
        <f t="shared" si="407"/>
        <v/>
      </c>
      <c r="BI1924" s="55" t="str">
        <f t="shared" si="407"/>
        <v/>
      </c>
      <c r="BJ1924" s="55" t="str">
        <f t="shared" si="407"/>
        <v/>
      </c>
      <c r="BK1924" s="55" t="str">
        <f t="shared" si="407"/>
        <v/>
      </c>
      <c r="BL1924" s="55" t="str">
        <f t="shared" si="407"/>
        <v/>
      </c>
      <c r="BM1924" s="55" t="str">
        <f t="shared" si="407"/>
        <v/>
      </c>
      <c r="BN1924" s="55" t="str">
        <f t="shared" si="407"/>
        <v/>
      </c>
      <c r="BO1924" s="55" t="str">
        <f t="shared" si="407"/>
        <v/>
      </c>
      <c r="BP1924" s="55" t="str">
        <f t="shared" si="407"/>
        <v/>
      </c>
      <c r="BQ1924" s="55" t="str">
        <f t="shared" si="407"/>
        <v/>
      </c>
      <c r="BR1924" s="1" t="str">
        <f t="shared" si="409"/>
        <v>Base</v>
      </c>
      <c r="BS1924" s="1" t="str">
        <f t="shared" si="410"/>
        <v/>
      </c>
      <c r="BT1924" s="3">
        <f t="shared" si="411"/>
        <v>1</v>
      </c>
      <c r="BU1924" s="11">
        <f t="shared" si="412"/>
        <v>-0.94</v>
      </c>
      <c r="BV1924" s="11">
        <f t="shared" si="413"/>
        <v>-0.88</v>
      </c>
      <c r="BW1924" s="11">
        <f t="shared" si="414"/>
        <v>0</v>
      </c>
      <c r="BX1924" s="9">
        <f t="shared" si="415"/>
        <v>-0.94</v>
      </c>
      <c r="BY1924" s="9">
        <f t="shared" si="416"/>
        <v>-0.88</v>
      </c>
      <c r="BZ1924" s="9">
        <f t="shared" si="417"/>
        <v>2</v>
      </c>
    </row>
    <row r="1925" spans="1:78" ht="15.5" x14ac:dyDescent="0.35">
      <c r="A1925"/>
      <c r="B1925"/>
      <c r="C1925"/>
      <c r="D1925"/>
      <c r="E1925"/>
      <c r="F1925"/>
      <c r="G1925"/>
      <c r="H1925"/>
      <c r="I1925"/>
      <c r="J1925"/>
      <c r="K1925"/>
      <c r="L1925"/>
      <c r="M1925"/>
      <c r="N1925"/>
      <c r="O1925"/>
      <c r="P1925"/>
      <c r="Q1925"/>
      <c r="R1925"/>
      <c r="S1925"/>
      <c r="T1925"/>
      <c r="U1925"/>
      <c r="V1925"/>
      <c r="W1925"/>
      <c r="X1925"/>
      <c r="Y1925"/>
      <c r="Z1925"/>
      <c r="AA1925"/>
      <c r="AB1925"/>
      <c r="AC1925"/>
      <c r="AD1925"/>
      <c r="AE1925"/>
      <c r="AF1925"/>
      <c r="AG1925"/>
      <c r="AH1925"/>
      <c r="AI1925"/>
      <c r="AJ1925"/>
      <c r="AK1925"/>
      <c r="AL1925"/>
      <c r="AM1925"/>
      <c r="AN1925"/>
      <c r="AO1925"/>
      <c r="AP1925"/>
      <c r="AQ1925"/>
      <c r="AR1925"/>
      <c r="AS1925"/>
      <c r="AT1925" s="12">
        <f>VLOOKUP($BR1925,Tables!$D$14:$I$27,2,FALSE)*W1925</f>
        <v>0</v>
      </c>
      <c r="AU1925" s="12">
        <f>VLOOKUP($BR1925,Tables!$D$14:$I$24,3,FALSE)</f>
        <v>0</v>
      </c>
      <c r="AV1925" s="12">
        <f>VLOOKUP($BR1925,Tables!$D$14:$I$24,4,FALSE)*W1925</f>
        <v>0</v>
      </c>
      <c r="AW1925" s="12">
        <f>VLOOKUP($BR1925,Tables!$D$14:$I$24,5,FALSE)*W1925</f>
        <v>0</v>
      </c>
      <c r="AX1925">
        <f>IF(ISERROR(VLOOKUP(V1925,Tables!$A$2:$B$27,2,FALSE))=TRUE,0,VLOOKUP(V1925,Tables!$A$2:$B$27,2,FALSE))*VLOOKUP(BR1925,Tables!$D$14:$J$24,7,FALSE)</f>
        <v>0</v>
      </c>
      <c r="AY1925">
        <f>IF(ISERROR(VLOOKUP(BS1925,Tables!$A$2:$B$31,2,FALSE))=TRUE,0,VLOOKUP(BS1925,Tables!$A$2:$B$31,2,FALSE))</f>
        <v>0</v>
      </c>
      <c r="AZ1925" s="12">
        <f>VLOOKUP($BR1925,Tables!$D$14:$K$24,8,FALSE)</f>
        <v>0</v>
      </c>
      <c r="BA1925" s="12">
        <f>IF(OR(BR1925="T150",BR1925="HYBT150"),W1925*Tables!$L$23,0)</f>
        <v>0</v>
      </c>
      <c r="BB1925" s="12">
        <f>IF(OR(BR1925="T200",BR1925="HYBT200"),W1925*Tables!$E$24,0)</f>
        <v>0</v>
      </c>
      <c r="BC1925" s="14">
        <f t="shared" si="408"/>
        <v>0</v>
      </c>
      <c r="BD1925" s="55" t="str">
        <f t="shared" si="407"/>
        <v/>
      </c>
      <c r="BE1925" s="55" t="str">
        <f t="shared" si="407"/>
        <v/>
      </c>
      <c r="BF1925" s="55" t="str">
        <f t="shared" si="407"/>
        <v/>
      </c>
      <c r="BG1925" s="55" t="str">
        <f t="shared" si="407"/>
        <v/>
      </c>
      <c r="BH1925" s="55" t="str">
        <f t="shared" si="407"/>
        <v/>
      </c>
      <c r="BI1925" s="55" t="str">
        <f t="shared" si="407"/>
        <v/>
      </c>
      <c r="BJ1925" s="55" t="str">
        <f t="shared" si="407"/>
        <v/>
      </c>
      <c r="BK1925" s="55" t="str">
        <f t="shared" ref="BD1925:BQ1943" si="418">IF(ISERROR(SEARCHB(" "&amp;BK$1&amp;" "," "&amp;$L1925&amp;" "))=TRUE,"",BK$1)</f>
        <v/>
      </c>
      <c r="BL1925" s="55" t="str">
        <f t="shared" si="418"/>
        <v/>
      </c>
      <c r="BM1925" s="55" t="str">
        <f t="shared" si="418"/>
        <v/>
      </c>
      <c r="BN1925" s="55" t="str">
        <f t="shared" si="418"/>
        <v/>
      </c>
      <c r="BO1925" s="55" t="str">
        <f t="shared" si="418"/>
        <v/>
      </c>
      <c r="BP1925" s="55" t="str">
        <f t="shared" si="418"/>
        <v/>
      </c>
      <c r="BQ1925" s="55" t="str">
        <f t="shared" si="418"/>
        <v/>
      </c>
      <c r="BR1925" s="1" t="str">
        <f t="shared" si="409"/>
        <v>Base</v>
      </c>
      <c r="BS1925" s="1" t="str">
        <f t="shared" si="410"/>
        <v/>
      </c>
      <c r="BT1925" s="3">
        <f t="shared" si="411"/>
        <v>1</v>
      </c>
      <c r="BU1925" s="11">
        <f t="shared" si="412"/>
        <v>-0.94</v>
      </c>
      <c r="BV1925" s="11">
        <f t="shared" si="413"/>
        <v>-0.88</v>
      </c>
      <c r="BW1925" s="11">
        <f t="shared" si="414"/>
        <v>0</v>
      </c>
      <c r="BX1925" s="9">
        <f t="shared" si="415"/>
        <v>-0.94</v>
      </c>
      <c r="BY1925" s="9">
        <f t="shared" si="416"/>
        <v>-0.88</v>
      </c>
      <c r="BZ1925" s="9">
        <f t="shared" si="417"/>
        <v>2</v>
      </c>
    </row>
    <row r="1926" spans="1:78" ht="15.5" x14ac:dyDescent="0.35">
      <c r="A1926"/>
      <c r="B1926"/>
      <c r="C1926"/>
      <c r="D1926"/>
      <c r="E1926"/>
      <c r="F1926"/>
      <c r="G1926"/>
      <c r="H1926"/>
      <c r="I1926"/>
      <c r="J1926"/>
      <c r="K1926"/>
      <c r="L1926"/>
      <c r="M1926"/>
      <c r="N1926"/>
      <c r="O1926"/>
      <c r="P1926"/>
      <c r="Q1926"/>
      <c r="R1926"/>
      <c r="S1926"/>
      <c r="T1926"/>
      <c r="U1926"/>
      <c r="V1926"/>
      <c r="W1926"/>
      <c r="X1926"/>
      <c r="Y1926"/>
      <c r="Z1926"/>
      <c r="AA1926"/>
      <c r="AB1926"/>
      <c r="AC1926"/>
      <c r="AD1926"/>
      <c r="AE1926"/>
      <c r="AF1926"/>
      <c r="AG1926"/>
      <c r="AH1926"/>
      <c r="AI1926"/>
      <c r="AJ1926"/>
      <c r="AK1926"/>
      <c r="AL1926"/>
      <c r="AM1926"/>
      <c r="AN1926"/>
      <c r="AO1926"/>
      <c r="AP1926"/>
      <c r="AQ1926"/>
      <c r="AR1926"/>
      <c r="AS1926"/>
      <c r="AT1926" s="12">
        <f>VLOOKUP($BR1926,Tables!$D$14:$I$27,2,FALSE)*W1926</f>
        <v>0</v>
      </c>
      <c r="AU1926" s="12">
        <f>VLOOKUP($BR1926,Tables!$D$14:$I$24,3,FALSE)</f>
        <v>0</v>
      </c>
      <c r="AV1926" s="12">
        <f>VLOOKUP($BR1926,Tables!$D$14:$I$24,4,FALSE)*W1926</f>
        <v>0</v>
      </c>
      <c r="AW1926" s="12">
        <f>VLOOKUP($BR1926,Tables!$D$14:$I$24,5,FALSE)*W1926</f>
        <v>0</v>
      </c>
      <c r="AX1926">
        <f>IF(ISERROR(VLOOKUP(V1926,Tables!$A$2:$B$27,2,FALSE))=TRUE,0,VLOOKUP(V1926,Tables!$A$2:$B$27,2,FALSE))*VLOOKUP(BR1926,Tables!$D$14:$J$24,7,FALSE)</f>
        <v>0</v>
      </c>
      <c r="AY1926">
        <f>IF(ISERROR(VLOOKUP(BS1926,Tables!$A$2:$B$31,2,FALSE))=TRUE,0,VLOOKUP(BS1926,Tables!$A$2:$B$31,2,FALSE))</f>
        <v>0</v>
      </c>
      <c r="AZ1926" s="12">
        <f>VLOOKUP($BR1926,Tables!$D$14:$K$24,8,FALSE)</f>
        <v>0</v>
      </c>
      <c r="BA1926" s="12">
        <f>IF(OR(BR1926="T150",BR1926="HYBT150"),W1926*Tables!$L$23,0)</f>
        <v>0</v>
      </c>
      <c r="BB1926" s="12">
        <f>IF(OR(BR1926="T200",BR1926="HYBT200"),W1926*Tables!$E$24,0)</f>
        <v>0</v>
      </c>
      <c r="BC1926" s="14">
        <f t="shared" si="408"/>
        <v>0</v>
      </c>
      <c r="BD1926" s="55" t="str">
        <f t="shared" si="418"/>
        <v/>
      </c>
      <c r="BE1926" s="55" t="str">
        <f t="shared" si="418"/>
        <v/>
      </c>
      <c r="BF1926" s="55" t="str">
        <f t="shared" si="418"/>
        <v/>
      </c>
      <c r="BG1926" s="55" t="str">
        <f t="shared" si="418"/>
        <v/>
      </c>
      <c r="BH1926" s="55" t="str">
        <f t="shared" si="418"/>
        <v/>
      </c>
      <c r="BI1926" s="55" t="str">
        <f t="shared" si="418"/>
        <v/>
      </c>
      <c r="BJ1926" s="55" t="str">
        <f t="shared" si="418"/>
        <v/>
      </c>
      <c r="BK1926" s="55" t="str">
        <f t="shared" si="418"/>
        <v/>
      </c>
      <c r="BL1926" s="55" t="str">
        <f t="shared" si="418"/>
        <v/>
      </c>
      <c r="BM1926" s="55" t="str">
        <f t="shared" si="418"/>
        <v/>
      </c>
      <c r="BN1926" s="55" t="str">
        <f t="shared" si="418"/>
        <v/>
      </c>
      <c r="BO1926" s="55" t="str">
        <f t="shared" si="418"/>
        <v/>
      </c>
      <c r="BP1926" s="55" t="str">
        <f t="shared" si="418"/>
        <v/>
      </c>
      <c r="BQ1926" s="55" t="str">
        <f t="shared" si="418"/>
        <v/>
      </c>
      <c r="BR1926" s="1" t="str">
        <f t="shared" si="409"/>
        <v>Base</v>
      </c>
      <c r="BS1926" s="1" t="str">
        <f t="shared" si="410"/>
        <v/>
      </c>
      <c r="BT1926" s="3">
        <f t="shared" si="411"/>
        <v>1</v>
      </c>
      <c r="BU1926" s="11">
        <f t="shared" si="412"/>
        <v>-0.94</v>
      </c>
      <c r="BV1926" s="11">
        <f t="shared" si="413"/>
        <v>-0.88</v>
      </c>
      <c r="BW1926" s="11">
        <f t="shared" si="414"/>
        <v>0</v>
      </c>
      <c r="BX1926" s="9">
        <f t="shared" si="415"/>
        <v>-0.94</v>
      </c>
      <c r="BY1926" s="9">
        <f t="shared" si="416"/>
        <v>-0.88</v>
      </c>
      <c r="BZ1926" s="9">
        <f t="shared" si="417"/>
        <v>2</v>
      </c>
    </row>
    <row r="1927" spans="1:78" ht="15.5" x14ac:dyDescent="0.35">
      <c r="A1927"/>
      <c r="B1927"/>
      <c r="C1927"/>
      <c r="D1927"/>
      <c r="E1927"/>
      <c r="F1927"/>
      <c r="G1927"/>
      <c r="H1927"/>
      <c r="I1927"/>
      <c r="J1927"/>
      <c r="K1927"/>
      <c r="L1927"/>
      <c r="M1927"/>
      <c r="N1927"/>
      <c r="O1927"/>
      <c r="P1927"/>
      <c r="Q1927"/>
      <c r="R1927"/>
      <c r="S1927"/>
      <c r="T1927"/>
      <c r="U1927"/>
      <c r="V1927"/>
      <c r="W1927"/>
      <c r="X1927"/>
      <c r="Y1927"/>
      <c r="Z1927"/>
      <c r="AA1927"/>
      <c r="AB1927"/>
      <c r="AC1927"/>
      <c r="AD1927"/>
      <c r="AE1927"/>
      <c r="AF1927"/>
      <c r="AG1927"/>
      <c r="AH1927"/>
      <c r="AI1927"/>
      <c r="AJ1927"/>
      <c r="AK1927"/>
      <c r="AL1927"/>
      <c r="AM1927"/>
      <c r="AN1927"/>
      <c r="AO1927"/>
      <c r="AP1927"/>
      <c r="AQ1927"/>
      <c r="AR1927"/>
      <c r="AS1927"/>
      <c r="AT1927" s="12">
        <f>VLOOKUP($BR1927,Tables!$D$14:$I$27,2,FALSE)*W1927</f>
        <v>0</v>
      </c>
      <c r="AU1927" s="12">
        <f>VLOOKUP($BR1927,Tables!$D$14:$I$24,3,FALSE)</f>
        <v>0</v>
      </c>
      <c r="AV1927" s="12">
        <f>VLOOKUP($BR1927,Tables!$D$14:$I$24,4,FALSE)*W1927</f>
        <v>0</v>
      </c>
      <c r="AW1927" s="12">
        <f>VLOOKUP($BR1927,Tables!$D$14:$I$24,5,FALSE)*W1927</f>
        <v>0</v>
      </c>
      <c r="AX1927">
        <f>IF(ISERROR(VLOOKUP(V1927,Tables!$A$2:$B$27,2,FALSE))=TRUE,0,VLOOKUP(V1927,Tables!$A$2:$B$27,2,FALSE))*VLOOKUP(BR1927,Tables!$D$14:$J$24,7,FALSE)</f>
        <v>0</v>
      </c>
      <c r="AY1927">
        <f>IF(ISERROR(VLOOKUP(BS1927,Tables!$A$2:$B$31,2,FALSE))=TRUE,0,VLOOKUP(BS1927,Tables!$A$2:$B$31,2,FALSE))</f>
        <v>0</v>
      </c>
      <c r="AZ1927" s="12">
        <f>VLOOKUP($BR1927,Tables!$D$14:$K$24,8,FALSE)</f>
        <v>0</v>
      </c>
      <c r="BA1927" s="12">
        <f>IF(OR(BR1927="T150",BR1927="HYBT150"),W1927*Tables!$L$23,0)</f>
        <v>0</v>
      </c>
      <c r="BB1927" s="12">
        <f>IF(OR(BR1927="T200",BR1927="HYBT200"),W1927*Tables!$E$24,0)</f>
        <v>0</v>
      </c>
      <c r="BC1927" s="14">
        <f t="shared" si="408"/>
        <v>0</v>
      </c>
      <c r="BD1927" s="55" t="str">
        <f t="shared" si="418"/>
        <v/>
      </c>
      <c r="BE1927" s="55" t="str">
        <f t="shared" si="418"/>
        <v/>
      </c>
      <c r="BF1927" s="55" t="str">
        <f t="shared" si="418"/>
        <v/>
      </c>
      <c r="BG1927" s="55" t="str">
        <f t="shared" si="418"/>
        <v/>
      </c>
      <c r="BH1927" s="55" t="str">
        <f t="shared" si="418"/>
        <v/>
      </c>
      <c r="BI1927" s="55" t="str">
        <f t="shared" si="418"/>
        <v/>
      </c>
      <c r="BJ1927" s="55" t="str">
        <f t="shared" si="418"/>
        <v/>
      </c>
      <c r="BK1927" s="55" t="str">
        <f t="shared" si="418"/>
        <v/>
      </c>
      <c r="BL1927" s="55" t="str">
        <f t="shared" si="418"/>
        <v/>
      </c>
      <c r="BM1927" s="55" t="str">
        <f t="shared" si="418"/>
        <v/>
      </c>
      <c r="BN1927" s="55" t="str">
        <f t="shared" si="418"/>
        <v/>
      </c>
      <c r="BO1927" s="55" t="str">
        <f t="shared" si="418"/>
        <v/>
      </c>
      <c r="BP1927" s="55" t="str">
        <f t="shared" si="418"/>
        <v/>
      </c>
      <c r="BQ1927" s="55" t="str">
        <f t="shared" si="418"/>
        <v/>
      </c>
      <c r="BR1927" s="1" t="str">
        <f t="shared" si="409"/>
        <v>Base</v>
      </c>
      <c r="BS1927" s="1" t="str">
        <f t="shared" si="410"/>
        <v/>
      </c>
      <c r="BT1927" s="3">
        <f t="shared" si="411"/>
        <v>1</v>
      </c>
      <c r="BU1927" s="11">
        <f t="shared" si="412"/>
        <v>-0.94</v>
      </c>
      <c r="BV1927" s="11">
        <f t="shared" si="413"/>
        <v>-0.88</v>
      </c>
      <c r="BW1927" s="11">
        <f t="shared" si="414"/>
        <v>0</v>
      </c>
      <c r="BX1927" s="9">
        <f t="shared" si="415"/>
        <v>-0.94</v>
      </c>
      <c r="BY1927" s="9">
        <f t="shared" si="416"/>
        <v>-0.88</v>
      </c>
      <c r="BZ1927" s="9">
        <f t="shared" si="417"/>
        <v>2</v>
      </c>
    </row>
    <row r="1928" spans="1:78" ht="15.5" x14ac:dyDescent="0.35">
      <c r="A1928"/>
      <c r="B1928"/>
      <c r="C1928"/>
      <c r="D1928"/>
      <c r="E1928"/>
      <c r="F1928"/>
      <c r="G1928"/>
      <c r="H1928"/>
      <c r="I1928"/>
      <c r="J1928"/>
      <c r="K1928"/>
      <c r="L1928"/>
      <c r="M1928"/>
      <c r="N1928"/>
      <c r="O1928"/>
      <c r="P1928"/>
      <c r="Q1928"/>
      <c r="R1928"/>
      <c r="S1928"/>
      <c r="T1928"/>
      <c r="U1928"/>
      <c r="V1928"/>
      <c r="W1928"/>
      <c r="X1928"/>
      <c r="Y1928"/>
      <c r="Z1928"/>
      <c r="AA1928"/>
      <c r="AB1928"/>
      <c r="AC1928"/>
      <c r="AD1928"/>
      <c r="AE1928"/>
      <c r="AF1928"/>
      <c r="AG1928"/>
      <c r="AH1928"/>
      <c r="AI1928"/>
      <c r="AJ1928"/>
      <c r="AK1928"/>
      <c r="AL1928"/>
      <c r="AM1928"/>
      <c r="AN1928"/>
      <c r="AO1928"/>
      <c r="AP1928"/>
      <c r="AQ1928"/>
      <c r="AR1928"/>
      <c r="AS1928"/>
      <c r="AT1928" s="12">
        <f>VLOOKUP($BR1928,Tables!$D$14:$I$27,2,FALSE)*W1928</f>
        <v>0</v>
      </c>
      <c r="AU1928" s="12">
        <f>VLOOKUP($BR1928,Tables!$D$14:$I$24,3,FALSE)</f>
        <v>0</v>
      </c>
      <c r="AV1928" s="12">
        <f>VLOOKUP($BR1928,Tables!$D$14:$I$24,4,FALSE)*W1928</f>
        <v>0</v>
      </c>
      <c r="AW1928" s="12">
        <f>VLOOKUP($BR1928,Tables!$D$14:$I$24,5,FALSE)*W1928</f>
        <v>0</v>
      </c>
      <c r="AX1928">
        <f>IF(ISERROR(VLOOKUP(V1928,Tables!$A$2:$B$27,2,FALSE))=TRUE,0,VLOOKUP(V1928,Tables!$A$2:$B$27,2,FALSE))*VLOOKUP(BR1928,Tables!$D$14:$J$24,7,FALSE)</f>
        <v>0</v>
      </c>
      <c r="AY1928">
        <f>IF(ISERROR(VLOOKUP(BS1928,Tables!$A$2:$B$31,2,FALSE))=TRUE,0,VLOOKUP(BS1928,Tables!$A$2:$B$31,2,FALSE))</f>
        <v>0</v>
      </c>
      <c r="AZ1928" s="12">
        <f>VLOOKUP($BR1928,Tables!$D$14:$K$24,8,FALSE)</f>
        <v>0</v>
      </c>
      <c r="BA1928" s="12">
        <f>IF(OR(BR1928="T150",BR1928="HYBT150"),W1928*Tables!$L$23,0)</f>
        <v>0</v>
      </c>
      <c r="BB1928" s="12">
        <f>IF(OR(BR1928="T200",BR1928="HYBT200"),W1928*Tables!$E$24,0)</f>
        <v>0</v>
      </c>
      <c r="BC1928" s="14">
        <f t="shared" si="408"/>
        <v>0</v>
      </c>
      <c r="BD1928" s="55" t="str">
        <f t="shared" si="418"/>
        <v/>
      </c>
      <c r="BE1928" s="55" t="str">
        <f t="shared" si="418"/>
        <v/>
      </c>
      <c r="BF1928" s="55" t="str">
        <f t="shared" si="418"/>
        <v/>
      </c>
      <c r="BG1928" s="55" t="str">
        <f t="shared" si="418"/>
        <v/>
      </c>
      <c r="BH1928" s="55" t="str">
        <f t="shared" si="418"/>
        <v/>
      </c>
      <c r="BI1928" s="55" t="str">
        <f t="shared" si="418"/>
        <v/>
      </c>
      <c r="BJ1928" s="55" t="str">
        <f t="shared" si="418"/>
        <v/>
      </c>
      <c r="BK1928" s="55" t="str">
        <f t="shared" si="418"/>
        <v/>
      </c>
      <c r="BL1928" s="55" t="str">
        <f t="shared" si="418"/>
        <v/>
      </c>
      <c r="BM1928" s="55" t="str">
        <f t="shared" si="418"/>
        <v/>
      </c>
      <c r="BN1928" s="55" t="str">
        <f t="shared" si="418"/>
        <v/>
      </c>
      <c r="BO1928" s="55" t="str">
        <f t="shared" si="418"/>
        <v/>
      </c>
      <c r="BP1928" s="55" t="str">
        <f t="shared" si="418"/>
        <v/>
      </c>
      <c r="BQ1928" s="55" t="str">
        <f t="shared" si="418"/>
        <v/>
      </c>
      <c r="BR1928" s="1" t="str">
        <f t="shared" si="409"/>
        <v>Base</v>
      </c>
      <c r="BS1928" s="1" t="str">
        <f t="shared" si="410"/>
        <v/>
      </c>
      <c r="BT1928" s="3">
        <f t="shared" si="411"/>
        <v>1</v>
      </c>
      <c r="BU1928" s="11">
        <f t="shared" si="412"/>
        <v>-0.94</v>
      </c>
      <c r="BV1928" s="11">
        <f t="shared" si="413"/>
        <v>-0.88</v>
      </c>
      <c r="BW1928" s="11">
        <f t="shared" si="414"/>
        <v>0</v>
      </c>
      <c r="BX1928" s="9">
        <f t="shared" si="415"/>
        <v>-0.94</v>
      </c>
      <c r="BY1928" s="9">
        <f t="shared" si="416"/>
        <v>-0.88</v>
      </c>
      <c r="BZ1928" s="9">
        <f t="shared" si="417"/>
        <v>2</v>
      </c>
    </row>
    <row r="1929" spans="1:78" ht="15.5" x14ac:dyDescent="0.35">
      <c r="A1929"/>
      <c r="B1929"/>
      <c r="C1929"/>
      <c r="D1929"/>
      <c r="E1929"/>
      <c r="F1929"/>
      <c r="G1929"/>
      <c r="H1929"/>
      <c r="I1929"/>
      <c r="J1929"/>
      <c r="K1929"/>
      <c r="L1929"/>
      <c r="M1929"/>
      <c r="N1929"/>
      <c r="O1929"/>
      <c r="P1929"/>
      <c r="Q1929"/>
      <c r="R1929"/>
      <c r="S1929"/>
      <c r="T1929"/>
      <c r="U1929"/>
      <c r="V1929"/>
      <c r="W1929"/>
      <c r="X1929"/>
      <c r="Y1929"/>
      <c r="Z1929"/>
      <c r="AA1929"/>
      <c r="AB1929"/>
      <c r="AC1929"/>
      <c r="AD1929"/>
      <c r="AE1929"/>
      <c r="AF1929"/>
      <c r="AG1929"/>
      <c r="AH1929"/>
      <c r="AI1929"/>
      <c r="AJ1929"/>
      <c r="AK1929"/>
      <c r="AL1929"/>
      <c r="AM1929"/>
      <c r="AN1929"/>
      <c r="AO1929"/>
      <c r="AP1929"/>
      <c r="AQ1929"/>
      <c r="AR1929"/>
      <c r="AS1929"/>
      <c r="AT1929" s="12">
        <f>VLOOKUP($BR1929,Tables!$D$14:$I$27,2,FALSE)*W1929</f>
        <v>0</v>
      </c>
      <c r="AU1929" s="12">
        <f>VLOOKUP($BR1929,Tables!$D$14:$I$24,3,FALSE)</f>
        <v>0</v>
      </c>
      <c r="AV1929" s="12">
        <f>VLOOKUP($BR1929,Tables!$D$14:$I$24,4,FALSE)*W1929</f>
        <v>0</v>
      </c>
      <c r="AW1929" s="12">
        <f>VLOOKUP($BR1929,Tables!$D$14:$I$24,5,FALSE)*W1929</f>
        <v>0</v>
      </c>
      <c r="AX1929">
        <f>IF(ISERROR(VLOOKUP(V1929,Tables!$A$2:$B$27,2,FALSE))=TRUE,0,VLOOKUP(V1929,Tables!$A$2:$B$27,2,FALSE))*VLOOKUP(BR1929,Tables!$D$14:$J$24,7,FALSE)</f>
        <v>0</v>
      </c>
      <c r="AY1929">
        <f>IF(ISERROR(VLOOKUP(BS1929,Tables!$A$2:$B$31,2,FALSE))=TRUE,0,VLOOKUP(BS1929,Tables!$A$2:$B$31,2,FALSE))</f>
        <v>0</v>
      </c>
      <c r="AZ1929" s="12">
        <f>VLOOKUP($BR1929,Tables!$D$14:$K$24,8,FALSE)</f>
        <v>0</v>
      </c>
      <c r="BA1929" s="12">
        <f>IF(OR(BR1929="T150",BR1929="HYBT150"),W1929*Tables!$L$23,0)</f>
        <v>0</v>
      </c>
      <c r="BB1929" s="12">
        <f>IF(OR(BR1929="T200",BR1929="HYBT200"),W1929*Tables!$E$24,0)</f>
        <v>0</v>
      </c>
      <c r="BC1929" s="14">
        <f t="shared" si="408"/>
        <v>0</v>
      </c>
      <c r="BD1929" s="55" t="str">
        <f t="shared" si="418"/>
        <v/>
      </c>
      <c r="BE1929" s="55" t="str">
        <f t="shared" si="418"/>
        <v/>
      </c>
      <c r="BF1929" s="55" t="str">
        <f t="shared" si="418"/>
        <v/>
      </c>
      <c r="BG1929" s="55" t="str">
        <f t="shared" si="418"/>
        <v/>
      </c>
      <c r="BH1929" s="55" t="str">
        <f t="shared" si="418"/>
        <v/>
      </c>
      <c r="BI1929" s="55" t="str">
        <f t="shared" si="418"/>
        <v/>
      </c>
      <c r="BJ1929" s="55" t="str">
        <f t="shared" si="418"/>
        <v/>
      </c>
      <c r="BK1929" s="55" t="str">
        <f t="shared" si="418"/>
        <v/>
      </c>
      <c r="BL1929" s="55" t="str">
        <f t="shared" si="418"/>
        <v/>
      </c>
      <c r="BM1929" s="55" t="str">
        <f t="shared" si="418"/>
        <v/>
      </c>
      <c r="BN1929" s="55" t="str">
        <f t="shared" si="418"/>
        <v/>
      </c>
      <c r="BO1929" s="55" t="str">
        <f t="shared" si="418"/>
        <v/>
      </c>
      <c r="BP1929" s="55" t="str">
        <f t="shared" si="418"/>
        <v/>
      </c>
      <c r="BQ1929" s="55" t="str">
        <f t="shared" si="418"/>
        <v/>
      </c>
      <c r="BR1929" s="1" t="str">
        <f t="shared" si="409"/>
        <v>Base</v>
      </c>
      <c r="BS1929" s="1" t="str">
        <f t="shared" si="410"/>
        <v/>
      </c>
      <c r="BT1929" s="3">
        <f t="shared" si="411"/>
        <v>1</v>
      </c>
      <c r="BU1929" s="11">
        <f t="shared" si="412"/>
        <v>-0.94</v>
      </c>
      <c r="BV1929" s="11">
        <f t="shared" si="413"/>
        <v>-0.88</v>
      </c>
      <c r="BW1929" s="11">
        <f t="shared" si="414"/>
        <v>0</v>
      </c>
      <c r="BX1929" s="9">
        <f t="shared" si="415"/>
        <v>-0.94</v>
      </c>
      <c r="BY1929" s="9">
        <f t="shared" si="416"/>
        <v>-0.88</v>
      </c>
      <c r="BZ1929" s="9">
        <f t="shared" si="417"/>
        <v>2</v>
      </c>
    </row>
    <row r="1930" spans="1:78" ht="15.5" x14ac:dyDescent="0.35">
      <c r="A1930"/>
      <c r="B1930"/>
      <c r="C1930"/>
      <c r="D1930"/>
      <c r="E1930"/>
      <c r="F1930"/>
      <c r="G1930"/>
      <c r="H1930"/>
      <c r="I1930"/>
      <c r="J1930"/>
      <c r="K1930"/>
      <c r="L1930"/>
      <c r="M1930"/>
      <c r="N1930"/>
      <c r="O1930"/>
      <c r="P1930"/>
      <c r="Q1930"/>
      <c r="R1930"/>
      <c r="S1930"/>
      <c r="T1930"/>
      <c r="U1930"/>
      <c r="V1930"/>
      <c r="W1930"/>
      <c r="X1930"/>
      <c r="Y1930"/>
      <c r="Z1930"/>
      <c r="AA1930"/>
      <c r="AB1930"/>
      <c r="AC1930"/>
      <c r="AD1930"/>
      <c r="AE1930"/>
      <c r="AF1930"/>
      <c r="AG1930"/>
      <c r="AH1930"/>
      <c r="AI1930"/>
      <c r="AJ1930"/>
      <c r="AK1930"/>
      <c r="AL1930"/>
      <c r="AM1930"/>
      <c r="AN1930"/>
      <c r="AO1930"/>
      <c r="AP1930"/>
      <c r="AQ1930"/>
      <c r="AR1930"/>
      <c r="AS1930"/>
      <c r="AT1930" s="12">
        <f>VLOOKUP($BR1930,Tables!$D$14:$I$27,2,FALSE)*W1930</f>
        <v>0</v>
      </c>
      <c r="AU1930" s="12">
        <f>VLOOKUP($BR1930,Tables!$D$14:$I$24,3,FALSE)</f>
        <v>0</v>
      </c>
      <c r="AV1930" s="12">
        <f>VLOOKUP($BR1930,Tables!$D$14:$I$24,4,FALSE)*W1930</f>
        <v>0</v>
      </c>
      <c r="AW1930" s="12">
        <f>VLOOKUP($BR1930,Tables!$D$14:$I$24,5,FALSE)*W1930</f>
        <v>0</v>
      </c>
      <c r="AX1930">
        <f>IF(ISERROR(VLOOKUP(V1930,Tables!$A$2:$B$27,2,FALSE))=TRUE,0,VLOOKUP(V1930,Tables!$A$2:$B$27,2,FALSE))*VLOOKUP(BR1930,Tables!$D$14:$J$24,7,FALSE)</f>
        <v>0</v>
      </c>
      <c r="AY1930">
        <f>IF(ISERROR(VLOOKUP(BS1930,Tables!$A$2:$B$31,2,FALSE))=TRUE,0,VLOOKUP(BS1930,Tables!$A$2:$B$31,2,FALSE))</f>
        <v>0</v>
      </c>
      <c r="AZ1930" s="12">
        <f>VLOOKUP($BR1930,Tables!$D$14:$K$24,8,FALSE)</f>
        <v>0</v>
      </c>
      <c r="BA1930" s="12">
        <f>IF(OR(BR1930="T150",BR1930="HYBT150"),W1930*Tables!$L$23,0)</f>
        <v>0</v>
      </c>
      <c r="BB1930" s="12">
        <f>IF(OR(BR1930="T200",BR1930="HYBT200"),W1930*Tables!$E$24,0)</f>
        <v>0</v>
      </c>
      <c r="BC1930" s="14">
        <f t="shared" si="408"/>
        <v>0</v>
      </c>
      <c r="BD1930" s="55" t="str">
        <f t="shared" si="418"/>
        <v/>
      </c>
      <c r="BE1930" s="55" t="str">
        <f t="shared" si="418"/>
        <v/>
      </c>
      <c r="BF1930" s="55" t="str">
        <f t="shared" si="418"/>
        <v/>
      </c>
      <c r="BG1930" s="55" t="str">
        <f t="shared" si="418"/>
        <v/>
      </c>
      <c r="BH1930" s="55" t="str">
        <f t="shared" si="418"/>
        <v/>
      </c>
      <c r="BI1930" s="55" t="str">
        <f t="shared" si="418"/>
        <v/>
      </c>
      <c r="BJ1930" s="55" t="str">
        <f t="shared" si="418"/>
        <v/>
      </c>
      <c r="BK1930" s="55" t="str">
        <f t="shared" si="418"/>
        <v/>
      </c>
      <c r="BL1930" s="55" t="str">
        <f t="shared" si="418"/>
        <v/>
      </c>
      <c r="BM1930" s="55" t="str">
        <f t="shared" si="418"/>
        <v/>
      </c>
      <c r="BN1930" s="55" t="str">
        <f t="shared" si="418"/>
        <v/>
      </c>
      <c r="BO1930" s="55" t="str">
        <f t="shared" si="418"/>
        <v/>
      </c>
      <c r="BP1930" s="55" t="str">
        <f t="shared" si="418"/>
        <v/>
      </c>
      <c r="BQ1930" s="55" t="str">
        <f t="shared" si="418"/>
        <v/>
      </c>
      <c r="BR1930" s="1" t="str">
        <f t="shared" si="409"/>
        <v>Base</v>
      </c>
      <c r="BS1930" s="1" t="str">
        <f t="shared" si="410"/>
        <v/>
      </c>
      <c r="BT1930" s="3">
        <f t="shared" si="411"/>
        <v>1</v>
      </c>
      <c r="BU1930" s="11">
        <f t="shared" si="412"/>
        <v>-0.94</v>
      </c>
      <c r="BV1930" s="11">
        <f t="shared" si="413"/>
        <v>-0.88</v>
      </c>
      <c r="BW1930" s="11">
        <f t="shared" si="414"/>
        <v>0</v>
      </c>
      <c r="BX1930" s="9">
        <f t="shared" si="415"/>
        <v>-0.94</v>
      </c>
      <c r="BY1930" s="9">
        <f t="shared" si="416"/>
        <v>-0.88</v>
      </c>
      <c r="BZ1930" s="9">
        <f t="shared" si="417"/>
        <v>2</v>
      </c>
    </row>
    <row r="1931" spans="1:78" ht="15.5" x14ac:dyDescent="0.35">
      <c r="A1931"/>
      <c r="B1931"/>
      <c r="C1931"/>
      <c r="D1931"/>
      <c r="E1931"/>
      <c r="F1931"/>
      <c r="G1931"/>
      <c r="H1931"/>
      <c r="I1931"/>
      <c r="J1931"/>
      <c r="K1931"/>
      <c r="L1931"/>
      <c r="M1931"/>
      <c r="N1931"/>
      <c r="O1931"/>
      <c r="P1931"/>
      <c r="Q1931"/>
      <c r="R1931"/>
      <c r="S1931"/>
      <c r="T1931"/>
      <c r="U1931"/>
      <c r="V1931"/>
      <c r="W1931"/>
      <c r="X1931"/>
      <c r="Y1931"/>
      <c r="Z1931"/>
      <c r="AA1931"/>
      <c r="AB1931"/>
      <c r="AC1931"/>
      <c r="AD1931"/>
      <c r="AE1931"/>
      <c r="AF1931"/>
      <c r="AG1931"/>
      <c r="AH1931"/>
      <c r="AI1931"/>
      <c r="AJ1931"/>
      <c r="AK1931"/>
      <c r="AL1931"/>
      <c r="AM1931"/>
      <c r="AN1931"/>
      <c r="AO1931"/>
      <c r="AP1931"/>
      <c r="AQ1931"/>
      <c r="AR1931"/>
      <c r="AS1931"/>
      <c r="AT1931" s="12">
        <f>VLOOKUP($BR1931,Tables!$D$14:$I$27,2,FALSE)*W1931</f>
        <v>0</v>
      </c>
      <c r="AU1931" s="12">
        <f>VLOOKUP($BR1931,Tables!$D$14:$I$24,3,FALSE)</f>
        <v>0</v>
      </c>
      <c r="AV1931" s="12">
        <f>VLOOKUP($BR1931,Tables!$D$14:$I$24,4,FALSE)*W1931</f>
        <v>0</v>
      </c>
      <c r="AW1931" s="12">
        <f>VLOOKUP($BR1931,Tables!$D$14:$I$24,5,FALSE)*W1931</f>
        <v>0</v>
      </c>
      <c r="AX1931">
        <f>IF(ISERROR(VLOOKUP(V1931,Tables!$A$2:$B$27,2,FALSE))=TRUE,0,VLOOKUP(V1931,Tables!$A$2:$B$27,2,FALSE))*VLOOKUP(BR1931,Tables!$D$14:$J$24,7,FALSE)</f>
        <v>0</v>
      </c>
      <c r="AY1931">
        <f>IF(ISERROR(VLOOKUP(BS1931,Tables!$A$2:$B$31,2,FALSE))=TRUE,0,VLOOKUP(BS1931,Tables!$A$2:$B$31,2,FALSE))</f>
        <v>0</v>
      </c>
      <c r="AZ1931" s="12">
        <f>VLOOKUP($BR1931,Tables!$D$14:$K$24,8,FALSE)</f>
        <v>0</v>
      </c>
      <c r="BA1931" s="12">
        <f>IF(OR(BR1931="T150",BR1931="HYBT150"),W1931*Tables!$L$23,0)</f>
        <v>0</v>
      </c>
      <c r="BB1931" s="12">
        <f>IF(OR(BR1931="T200",BR1931="HYBT200"),W1931*Tables!$E$24,0)</f>
        <v>0</v>
      </c>
      <c r="BC1931" s="14">
        <f t="shared" si="408"/>
        <v>0</v>
      </c>
      <c r="BD1931" s="55" t="str">
        <f t="shared" si="418"/>
        <v/>
      </c>
      <c r="BE1931" s="55" t="str">
        <f t="shared" si="418"/>
        <v/>
      </c>
      <c r="BF1931" s="55" t="str">
        <f t="shared" si="418"/>
        <v/>
      </c>
      <c r="BG1931" s="55" t="str">
        <f t="shared" si="418"/>
        <v/>
      </c>
      <c r="BH1931" s="55" t="str">
        <f t="shared" si="418"/>
        <v/>
      </c>
      <c r="BI1931" s="55" t="str">
        <f t="shared" si="418"/>
        <v/>
      </c>
      <c r="BJ1931" s="55" t="str">
        <f t="shared" si="418"/>
        <v/>
      </c>
      <c r="BK1931" s="55" t="str">
        <f t="shared" si="418"/>
        <v/>
      </c>
      <c r="BL1931" s="55" t="str">
        <f t="shared" si="418"/>
        <v/>
      </c>
      <c r="BM1931" s="55" t="str">
        <f t="shared" si="418"/>
        <v/>
      </c>
      <c r="BN1931" s="55" t="str">
        <f t="shared" si="418"/>
        <v/>
      </c>
      <c r="BO1931" s="55" t="str">
        <f t="shared" si="418"/>
        <v/>
      </c>
      <c r="BP1931" s="55" t="str">
        <f t="shared" si="418"/>
        <v/>
      </c>
      <c r="BQ1931" s="55" t="str">
        <f t="shared" si="418"/>
        <v/>
      </c>
      <c r="BR1931" s="1" t="str">
        <f t="shared" si="409"/>
        <v>Base</v>
      </c>
      <c r="BS1931" s="1" t="str">
        <f t="shared" si="410"/>
        <v/>
      </c>
      <c r="BT1931" s="3">
        <f t="shared" si="411"/>
        <v>1</v>
      </c>
      <c r="BU1931" s="11">
        <f t="shared" si="412"/>
        <v>-0.94</v>
      </c>
      <c r="BV1931" s="11">
        <f t="shared" si="413"/>
        <v>-0.88</v>
      </c>
      <c r="BW1931" s="11">
        <f t="shared" si="414"/>
        <v>0</v>
      </c>
      <c r="BX1931" s="9">
        <f t="shared" si="415"/>
        <v>-0.94</v>
      </c>
      <c r="BY1931" s="9">
        <f t="shared" si="416"/>
        <v>-0.88</v>
      </c>
      <c r="BZ1931" s="9">
        <f t="shared" si="417"/>
        <v>2</v>
      </c>
    </row>
    <row r="1932" spans="1:78" ht="15.5" x14ac:dyDescent="0.35">
      <c r="A1932"/>
      <c r="B1932"/>
      <c r="C1932"/>
      <c r="D1932"/>
      <c r="E1932"/>
      <c r="F1932"/>
      <c r="G1932"/>
      <c r="H1932"/>
      <c r="I1932"/>
      <c r="J1932"/>
      <c r="K1932"/>
      <c r="L1932"/>
      <c r="M1932"/>
      <c r="N1932"/>
      <c r="O1932"/>
      <c r="P1932"/>
      <c r="Q1932"/>
      <c r="R1932"/>
      <c r="S1932"/>
      <c r="T1932"/>
      <c r="U1932"/>
      <c r="V1932"/>
      <c r="W1932"/>
      <c r="X1932"/>
      <c r="Y1932"/>
      <c r="Z1932"/>
      <c r="AA1932"/>
      <c r="AB1932"/>
      <c r="AC1932"/>
      <c r="AD1932"/>
      <c r="AE1932"/>
      <c r="AF1932"/>
      <c r="AG1932"/>
      <c r="AH1932"/>
      <c r="AI1932"/>
      <c r="AJ1932"/>
      <c r="AK1932"/>
      <c r="AL1932"/>
      <c r="AM1932"/>
      <c r="AN1932"/>
      <c r="AO1932"/>
      <c r="AP1932"/>
      <c r="AQ1932"/>
      <c r="AR1932"/>
      <c r="AS1932"/>
      <c r="AT1932" s="12">
        <f>VLOOKUP($BR1932,Tables!$D$14:$I$27,2,FALSE)*W1932</f>
        <v>0</v>
      </c>
      <c r="AU1932" s="12">
        <f>VLOOKUP($BR1932,Tables!$D$14:$I$24,3,FALSE)</f>
        <v>0</v>
      </c>
      <c r="AV1932" s="12">
        <f>VLOOKUP($BR1932,Tables!$D$14:$I$24,4,FALSE)*W1932</f>
        <v>0</v>
      </c>
      <c r="AW1932" s="12">
        <f>VLOOKUP($BR1932,Tables!$D$14:$I$24,5,FALSE)*W1932</f>
        <v>0</v>
      </c>
      <c r="AX1932">
        <f>IF(ISERROR(VLOOKUP(V1932,Tables!$A$2:$B$27,2,FALSE))=TRUE,0,VLOOKUP(V1932,Tables!$A$2:$B$27,2,FALSE))*VLOOKUP(BR1932,Tables!$D$14:$J$24,7,FALSE)</f>
        <v>0</v>
      </c>
      <c r="AY1932">
        <f>IF(ISERROR(VLOOKUP(BS1932,Tables!$A$2:$B$31,2,FALSE))=TRUE,0,VLOOKUP(BS1932,Tables!$A$2:$B$31,2,FALSE))</f>
        <v>0</v>
      </c>
      <c r="AZ1932" s="12">
        <f>VLOOKUP($BR1932,Tables!$D$14:$K$24,8,FALSE)</f>
        <v>0</v>
      </c>
      <c r="BA1932" s="12">
        <f>IF(OR(BR1932="T150",BR1932="HYBT150"),W1932*Tables!$L$23,0)</f>
        <v>0</v>
      </c>
      <c r="BB1932" s="12">
        <f>IF(OR(BR1932="T200",BR1932="HYBT200"),W1932*Tables!$E$24,0)</f>
        <v>0</v>
      </c>
      <c r="BC1932" s="14">
        <f t="shared" si="408"/>
        <v>0</v>
      </c>
      <c r="BD1932" s="55" t="str">
        <f t="shared" si="418"/>
        <v/>
      </c>
      <c r="BE1932" s="55" t="str">
        <f t="shared" si="418"/>
        <v/>
      </c>
      <c r="BF1932" s="55" t="str">
        <f t="shared" si="418"/>
        <v/>
      </c>
      <c r="BG1932" s="55" t="str">
        <f t="shared" si="418"/>
        <v/>
      </c>
      <c r="BH1932" s="55" t="str">
        <f t="shared" si="418"/>
        <v/>
      </c>
      <c r="BI1932" s="55" t="str">
        <f t="shared" si="418"/>
        <v/>
      </c>
      <c r="BJ1932" s="55" t="str">
        <f t="shared" si="418"/>
        <v/>
      </c>
      <c r="BK1932" s="55" t="str">
        <f t="shared" si="418"/>
        <v/>
      </c>
      <c r="BL1932" s="55" t="str">
        <f t="shared" si="418"/>
        <v/>
      </c>
      <c r="BM1932" s="55" t="str">
        <f t="shared" si="418"/>
        <v/>
      </c>
      <c r="BN1932" s="55" t="str">
        <f t="shared" si="418"/>
        <v/>
      </c>
      <c r="BO1932" s="55" t="str">
        <f t="shared" si="418"/>
        <v/>
      </c>
      <c r="BP1932" s="55" t="str">
        <f t="shared" si="418"/>
        <v/>
      </c>
      <c r="BQ1932" s="55" t="str">
        <f t="shared" si="418"/>
        <v/>
      </c>
      <c r="BR1932" s="1" t="str">
        <f t="shared" si="409"/>
        <v>Base</v>
      </c>
      <c r="BS1932" s="1" t="str">
        <f t="shared" si="410"/>
        <v/>
      </c>
      <c r="BT1932" s="3">
        <f t="shared" si="411"/>
        <v>1</v>
      </c>
      <c r="BU1932" s="11">
        <f t="shared" si="412"/>
        <v>-0.94</v>
      </c>
      <c r="BV1932" s="11">
        <f t="shared" si="413"/>
        <v>-0.88</v>
      </c>
      <c r="BW1932" s="11">
        <f t="shared" si="414"/>
        <v>0</v>
      </c>
      <c r="BX1932" s="9">
        <f t="shared" si="415"/>
        <v>-0.94</v>
      </c>
      <c r="BY1932" s="9">
        <f t="shared" si="416"/>
        <v>-0.88</v>
      </c>
      <c r="BZ1932" s="9">
        <f t="shared" si="417"/>
        <v>2</v>
      </c>
    </row>
    <row r="1933" spans="1:78" ht="15.5" x14ac:dyDescent="0.35">
      <c r="A1933"/>
      <c r="B1933"/>
      <c r="C1933"/>
      <c r="D1933"/>
      <c r="E1933"/>
      <c r="F1933"/>
      <c r="G1933"/>
      <c r="H1933"/>
      <c r="I1933"/>
      <c r="J1933"/>
      <c r="K1933"/>
      <c r="L1933"/>
      <c r="M1933"/>
      <c r="N1933"/>
      <c r="O1933"/>
      <c r="P1933"/>
      <c r="Q1933"/>
      <c r="R1933"/>
      <c r="S1933"/>
      <c r="T1933"/>
      <c r="U1933"/>
      <c r="V1933"/>
      <c r="W1933"/>
      <c r="X1933"/>
      <c r="Y1933"/>
      <c r="Z1933"/>
      <c r="AA1933"/>
      <c r="AB1933"/>
      <c r="AC1933"/>
      <c r="AD1933"/>
      <c r="AE1933"/>
      <c r="AF1933"/>
      <c r="AG1933"/>
      <c r="AH1933"/>
      <c r="AI1933"/>
      <c r="AJ1933"/>
      <c r="AK1933"/>
      <c r="AL1933"/>
      <c r="AM1933"/>
      <c r="AN1933"/>
      <c r="AO1933"/>
      <c r="AP1933"/>
      <c r="AQ1933"/>
      <c r="AR1933"/>
      <c r="AS1933"/>
      <c r="AT1933" s="12">
        <f>VLOOKUP($BR1933,Tables!$D$14:$I$27,2,FALSE)*W1933</f>
        <v>0</v>
      </c>
      <c r="AU1933" s="12">
        <f>VLOOKUP($BR1933,Tables!$D$14:$I$24,3,FALSE)</f>
        <v>0</v>
      </c>
      <c r="AV1933" s="12">
        <f>VLOOKUP($BR1933,Tables!$D$14:$I$24,4,FALSE)*W1933</f>
        <v>0</v>
      </c>
      <c r="AW1933" s="12">
        <f>VLOOKUP($BR1933,Tables!$D$14:$I$24,5,FALSE)*W1933</f>
        <v>0</v>
      </c>
      <c r="AX1933">
        <f>IF(ISERROR(VLOOKUP(V1933,Tables!$A$2:$B$27,2,FALSE))=TRUE,0,VLOOKUP(V1933,Tables!$A$2:$B$27,2,FALSE))*VLOOKUP(BR1933,Tables!$D$14:$J$24,7,FALSE)</f>
        <v>0</v>
      </c>
      <c r="AY1933">
        <f>IF(ISERROR(VLOOKUP(BS1933,Tables!$A$2:$B$31,2,FALSE))=TRUE,0,VLOOKUP(BS1933,Tables!$A$2:$B$31,2,FALSE))</f>
        <v>0</v>
      </c>
      <c r="AZ1933" s="12">
        <f>VLOOKUP($BR1933,Tables!$D$14:$K$24,8,FALSE)</f>
        <v>0</v>
      </c>
      <c r="BA1933" s="12">
        <f>IF(OR(BR1933="T150",BR1933="HYBT150"),W1933*Tables!$L$23,0)</f>
        <v>0</v>
      </c>
      <c r="BB1933" s="12">
        <f>IF(OR(BR1933="T200",BR1933="HYBT200"),W1933*Tables!$E$24,0)</f>
        <v>0</v>
      </c>
      <c r="BC1933" s="14">
        <f t="shared" si="408"/>
        <v>0</v>
      </c>
      <c r="BD1933" s="55" t="str">
        <f t="shared" si="418"/>
        <v/>
      </c>
      <c r="BE1933" s="55" t="str">
        <f t="shared" si="418"/>
        <v/>
      </c>
      <c r="BF1933" s="55" t="str">
        <f t="shared" si="418"/>
        <v/>
      </c>
      <c r="BG1933" s="55" t="str">
        <f t="shared" si="418"/>
        <v/>
      </c>
      <c r="BH1933" s="55" t="str">
        <f t="shared" si="418"/>
        <v/>
      </c>
      <c r="BI1933" s="55" t="str">
        <f t="shared" si="418"/>
        <v/>
      </c>
      <c r="BJ1933" s="55" t="str">
        <f t="shared" si="418"/>
        <v/>
      </c>
      <c r="BK1933" s="55" t="str">
        <f t="shared" si="418"/>
        <v/>
      </c>
      <c r="BL1933" s="55" t="str">
        <f t="shared" si="418"/>
        <v/>
      </c>
      <c r="BM1933" s="55" t="str">
        <f t="shared" si="418"/>
        <v/>
      </c>
      <c r="BN1933" s="55" t="str">
        <f t="shared" si="418"/>
        <v/>
      </c>
      <c r="BO1933" s="55" t="str">
        <f t="shared" si="418"/>
        <v/>
      </c>
      <c r="BP1933" s="55" t="str">
        <f t="shared" si="418"/>
        <v/>
      </c>
      <c r="BQ1933" s="55" t="str">
        <f t="shared" si="418"/>
        <v/>
      </c>
      <c r="BR1933" s="1" t="str">
        <f t="shared" si="409"/>
        <v>Base</v>
      </c>
      <c r="BS1933" s="1" t="str">
        <f t="shared" si="410"/>
        <v/>
      </c>
      <c r="BT1933" s="3">
        <f t="shared" si="411"/>
        <v>1</v>
      </c>
      <c r="BU1933" s="11">
        <f t="shared" si="412"/>
        <v>-0.94</v>
      </c>
      <c r="BV1933" s="11">
        <f t="shared" si="413"/>
        <v>-0.88</v>
      </c>
      <c r="BW1933" s="11">
        <f t="shared" si="414"/>
        <v>0</v>
      </c>
      <c r="BX1933" s="9">
        <f t="shared" si="415"/>
        <v>-0.94</v>
      </c>
      <c r="BY1933" s="9">
        <f t="shared" si="416"/>
        <v>-0.88</v>
      </c>
      <c r="BZ1933" s="9">
        <f t="shared" si="417"/>
        <v>2</v>
      </c>
    </row>
    <row r="1934" spans="1:78" ht="15.5" x14ac:dyDescent="0.35">
      <c r="A1934"/>
      <c r="B1934"/>
      <c r="C1934"/>
      <c r="D1934"/>
      <c r="E1934"/>
      <c r="F1934"/>
      <c r="G1934"/>
      <c r="H1934"/>
      <c r="I1934"/>
      <c r="J1934"/>
      <c r="K1934"/>
      <c r="L1934"/>
      <c r="M1934"/>
      <c r="N1934"/>
      <c r="O1934"/>
      <c r="P1934"/>
      <c r="Q1934"/>
      <c r="R1934"/>
      <c r="S1934"/>
      <c r="T1934"/>
      <c r="U1934"/>
      <c r="V1934"/>
      <c r="W1934"/>
      <c r="X1934"/>
      <c r="Y1934"/>
      <c r="Z1934"/>
      <c r="AA1934"/>
      <c r="AB1934"/>
      <c r="AC1934"/>
      <c r="AD1934"/>
      <c r="AE1934"/>
      <c r="AF1934"/>
      <c r="AG1934"/>
      <c r="AH1934"/>
      <c r="AI1934"/>
      <c r="AJ1934"/>
      <c r="AK1934"/>
      <c r="AL1934"/>
      <c r="AM1934"/>
      <c r="AN1934"/>
      <c r="AO1934"/>
      <c r="AP1934"/>
      <c r="AQ1934"/>
      <c r="AR1934"/>
      <c r="AS1934"/>
      <c r="AT1934" s="12">
        <f>VLOOKUP($BR1934,Tables!$D$14:$I$27,2,FALSE)*W1934</f>
        <v>0</v>
      </c>
      <c r="AU1934" s="12">
        <f>VLOOKUP($BR1934,Tables!$D$14:$I$24,3,FALSE)</f>
        <v>0</v>
      </c>
      <c r="AV1934" s="12">
        <f>VLOOKUP($BR1934,Tables!$D$14:$I$24,4,FALSE)*W1934</f>
        <v>0</v>
      </c>
      <c r="AW1934" s="12">
        <f>VLOOKUP($BR1934,Tables!$D$14:$I$24,5,FALSE)*W1934</f>
        <v>0</v>
      </c>
      <c r="AX1934">
        <f>IF(ISERROR(VLOOKUP(V1934,Tables!$A$2:$B$27,2,FALSE))=TRUE,0,VLOOKUP(V1934,Tables!$A$2:$B$27,2,FALSE))*VLOOKUP(BR1934,Tables!$D$14:$J$24,7,FALSE)</f>
        <v>0</v>
      </c>
      <c r="AY1934">
        <f>IF(ISERROR(VLOOKUP(BS1934,Tables!$A$2:$B$31,2,FALSE))=TRUE,0,VLOOKUP(BS1934,Tables!$A$2:$B$31,2,FALSE))</f>
        <v>0</v>
      </c>
      <c r="AZ1934" s="12">
        <f>VLOOKUP($BR1934,Tables!$D$14:$K$24,8,FALSE)</f>
        <v>0</v>
      </c>
      <c r="BA1934" s="12">
        <f>IF(OR(BR1934="T150",BR1934="HYBT150"),W1934*Tables!$L$23,0)</f>
        <v>0</v>
      </c>
      <c r="BB1934" s="12">
        <f>IF(OR(BR1934="T200",BR1934="HYBT200"),W1934*Tables!$E$24,0)</f>
        <v>0</v>
      </c>
      <c r="BC1934" s="14">
        <f t="shared" si="408"/>
        <v>0</v>
      </c>
      <c r="BD1934" s="55" t="str">
        <f t="shared" si="418"/>
        <v/>
      </c>
      <c r="BE1934" s="55" t="str">
        <f t="shared" si="418"/>
        <v/>
      </c>
      <c r="BF1934" s="55" t="str">
        <f t="shared" si="418"/>
        <v/>
      </c>
      <c r="BG1934" s="55" t="str">
        <f t="shared" si="418"/>
        <v/>
      </c>
      <c r="BH1934" s="55" t="str">
        <f t="shared" si="418"/>
        <v/>
      </c>
      <c r="BI1934" s="55" t="str">
        <f t="shared" si="418"/>
        <v/>
      </c>
      <c r="BJ1934" s="55" t="str">
        <f t="shared" si="418"/>
        <v/>
      </c>
      <c r="BK1934" s="55" t="str">
        <f t="shared" si="418"/>
        <v/>
      </c>
      <c r="BL1934" s="55" t="str">
        <f t="shared" si="418"/>
        <v/>
      </c>
      <c r="BM1934" s="55" t="str">
        <f t="shared" si="418"/>
        <v/>
      </c>
      <c r="BN1934" s="55" t="str">
        <f t="shared" si="418"/>
        <v/>
      </c>
      <c r="BO1934" s="55" t="str">
        <f t="shared" si="418"/>
        <v/>
      </c>
      <c r="BP1934" s="55" t="str">
        <f t="shared" si="418"/>
        <v/>
      </c>
      <c r="BQ1934" s="55" t="str">
        <f t="shared" si="418"/>
        <v/>
      </c>
      <c r="BR1934" s="1" t="str">
        <f t="shared" si="409"/>
        <v>Base</v>
      </c>
      <c r="BS1934" s="1" t="str">
        <f t="shared" si="410"/>
        <v/>
      </c>
      <c r="BT1934" s="3">
        <f t="shared" si="411"/>
        <v>1</v>
      </c>
      <c r="BU1934" s="11">
        <f t="shared" si="412"/>
        <v>-0.94</v>
      </c>
      <c r="BV1934" s="11">
        <f t="shared" si="413"/>
        <v>-0.88</v>
      </c>
      <c r="BW1934" s="11">
        <f t="shared" si="414"/>
        <v>0</v>
      </c>
      <c r="BX1934" s="9">
        <f t="shared" si="415"/>
        <v>-0.94</v>
      </c>
      <c r="BY1934" s="9">
        <f t="shared" si="416"/>
        <v>-0.88</v>
      </c>
      <c r="BZ1934" s="9">
        <f t="shared" si="417"/>
        <v>2</v>
      </c>
    </row>
    <row r="1935" spans="1:78" ht="15.5" x14ac:dyDescent="0.35">
      <c r="A1935"/>
      <c r="B1935"/>
      <c r="C1935"/>
      <c r="D1935"/>
      <c r="E1935"/>
      <c r="F1935"/>
      <c r="G1935"/>
      <c r="H1935"/>
      <c r="I1935"/>
      <c r="J1935"/>
      <c r="K1935"/>
      <c r="L1935"/>
      <c r="M1935"/>
      <c r="N1935"/>
      <c r="O1935"/>
      <c r="P1935"/>
      <c r="Q1935"/>
      <c r="R1935"/>
      <c r="S1935"/>
      <c r="T1935"/>
      <c r="U1935"/>
      <c r="V1935"/>
      <c r="W1935"/>
      <c r="X1935"/>
      <c r="Y1935"/>
      <c r="Z1935"/>
      <c r="AA1935"/>
      <c r="AB1935"/>
      <c r="AC1935"/>
      <c r="AD1935"/>
      <c r="AE1935"/>
      <c r="AF1935"/>
      <c r="AG1935"/>
      <c r="AH1935"/>
      <c r="AI1935"/>
      <c r="AJ1935"/>
      <c r="AK1935"/>
      <c r="AL1935"/>
      <c r="AM1935"/>
      <c r="AN1935"/>
      <c r="AO1935"/>
      <c r="AP1935"/>
      <c r="AQ1935"/>
      <c r="AR1935"/>
      <c r="AS1935"/>
      <c r="AT1935" s="12">
        <f>VLOOKUP($BR1935,Tables!$D$14:$I$27,2,FALSE)*W1935</f>
        <v>0</v>
      </c>
      <c r="AU1935" s="12">
        <f>VLOOKUP($BR1935,Tables!$D$14:$I$24,3,FALSE)</f>
        <v>0</v>
      </c>
      <c r="AV1935" s="12">
        <f>VLOOKUP($BR1935,Tables!$D$14:$I$24,4,FALSE)*W1935</f>
        <v>0</v>
      </c>
      <c r="AW1935" s="12">
        <f>VLOOKUP($BR1935,Tables!$D$14:$I$24,5,FALSE)*W1935</f>
        <v>0</v>
      </c>
      <c r="AX1935">
        <f>IF(ISERROR(VLOOKUP(V1935,Tables!$A$2:$B$27,2,FALSE))=TRUE,0,VLOOKUP(V1935,Tables!$A$2:$B$27,2,FALSE))*VLOOKUP(BR1935,Tables!$D$14:$J$24,7,FALSE)</f>
        <v>0</v>
      </c>
      <c r="AY1935">
        <f>IF(ISERROR(VLOOKUP(BS1935,Tables!$A$2:$B$31,2,FALSE))=TRUE,0,VLOOKUP(BS1935,Tables!$A$2:$B$31,2,FALSE))</f>
        <v>0</v>
      </c>
      <c r="AZ1935" s="12">
        <f>VLOOKUP($BR1935,Tables!$D$14:$K$24,8,FALSE)</f>
        <v>0</v>
      </c>
      <c r="BA1935" s="12">
        <f>IF(OR(BR1935="T150",BR1935="HYBT150"),W1935*Tables!$L$23,0)</f>
        <v>0</v>
      </c>
      <c r="BB1935" s="12">
        <f>IF(OR(BR1935="T200",BR1935="HYBT200"),W1935*Tables!$E$24,0)</f>
        <v>0</v>
      </c>
      <c r="BC1935" s="14">
        <f t="shared" si="408"/>
        <v>0</v>
      </c>
      <c r="BD1935" s="55" t="str">
        <f t="shared" si="418"/>
        <v/>
      </c>
      <c r="BE1935" s="55" t="str">
        <f t="shared" si="418"/>
        <v/>
      </c>
      <c r="BF1935" s="55" t="str">
        <f t="shared" si="418"/>
        <v/>
      </c>
      <c r="BG1935" s="55" t="str">
        <f t="shared" si="418"/>
        <v/>
      </c>
      <c r="BH1935" s="55" t="str">
        <f t="shared" si="418"/>
        <v/>
      </c>
      <c r="BI1935" s="55" t="str">
        <f t="shared" si="418"/>
        <v/>
      </c>
      <c r="BJ1935" s="55" t="str">
        <f t="shared" si="418"/>
        <v/>
      </c>
      <c r="BK1935" s="55" t="str">
        <f t="shared" si="418"/>
        <v/>
      </c>
      <c r="BL1935" s="55" t="str">
        <f t="shared" si="418"/>
        <v/>
      </c>
      <c r="BM1935" s="55" t="str">
        <f t="shared" si="418"/>
        <v/>
      </c>
      <c r="BN1935" s="55" t="str">
        <f t="shared" si="418"/>
        <v/>
      </c>
      <c r="BO1935" s="55" t="str">
        <f t="shared" si="418"/>
        <v/>
      </c>
      <c r="BP1935" s="55" t="str">
        <f t="shared" si="418"/>
        <v/>
      </c>
      <c r="BQ1935" s="55" t="str">
        <f t="shared" si="418"/>
        <v/>
      </c>
      <c r="BR1935" s="1" t="str">
        <f t="shared" si="409"/>
        <v>Base</v>
      </c>
      <c r="BS1935" s="1" t="str">
        <f t="shared" si="410"/>
        <v/>
      </c>
      <c r="BT1935" s="3">
        <f t="shared" si="411"/>
        <v>1</v>
      </c>
      <c r="BU1935" s="11">
        <f t="shared" si="412"/>
        <v>-0.94</v>
      </c>
      <c r="BV1935" s="11">
        <f t="shared" si="413"/>
        <v>-0.88</v>
      </c>
      <c r="BW1935" s="11">
        <f t="shared" si="414"/>
        <v>0</v>
      </c>
      <c r="BX1935" s="9">
        <f t="shared" si="415"/>
        <v>-0.94</v>
      </c>
      <c r="BY1935" s="9">
        <f t="shared" si="416"/>
        <v>-0.88</v>
      </c>
      <c r="BZ1935" s="9">
        <f t="shared" si="417"/>
        <v>2</v>
      </c>
    </row>
    <row r="1936" spans="1:78" ht="15.5" x14ac:dyDescent="0.35">
      <c r="A1936"/>
      <c r="B1936"/>
      <c r="C1936"/>
      <c r="D1936"/>
      <c r="E1936"/>
      <c r="F1936"/>
      <c r="G1936"/>
      <c r="H1936"/>
      <c r="I1936"/>
      <c r="J1936"/>
      <c r="K1936"/>
      <c r="L1936"/>
      <c r="M1936"/>
      <c r="N1936"/>
      <c r="O1936"/>
      <c r="P1936"/>
      <c r="Q1936"/>
      <c r="R1936"/>
      <c r="S1936"/>
      <c r="T1936"/>
      <c r="U1936"/>
      <c r="V1936"/>
      <c r="W1936"/>
      <c r="X1936"/>
      <c r="Y1936"/>
      <c r="Z1936"/>
      <c r="AA1936"/>
      <c r="AB1936"/>
      <c r="AC1936"/>
      <c r="AD1936"/>
      <c r="AE1936"/>
      <c r="AF1936"/>
      <c r="AG1936"/>
      <c r="AH1936"/>
      <c r="AI1936"/>
      <c r="AJ1936"/>
      <c r="AK1936"/>
      <c r="AL1936"/>
      <c r="AM1936"/>
      <c r="AN1936"/>
      <c r="AO1936"/>
      <c r="AP1936"/>
      <c r="AQ1936"/>
      <c r="AR1936"/>
      <c r="AS1936"/>
      <c r="AT1936" s="12">
        <f>VLOOKUP($BR1936,Tables!$D$14:$I$27,2,FALSE)*W1936</f>
        <v>0</v>
      </c>
      <c r="AU1936" s="12">
        <f>VLOOKUP($BR1936,Tables!$D$14:$I$24,3,FALSE)</f>
        <v>0</v>
      </c>
      <c r="AV1936" s="12">
        <f>VLOOKUP($BR1936,Tables!$D$14:$I$24,4,FALSE)*W1936</f>
        <v>0</v>
      </c>
      <c r="AW1936" s="12">
        <f>VLOOKUP($BR1936,Tables!$D$14:$I$24,5,FALSE)*W1936</f>
        <v>0</v>
      </c>
      <c r="AX1936">
        <f>IF(ISERROR(VLOOKUP(V1936,Tables!$A$2:$B$27,2,FALSE))=TRUE,0,VLOOKUP(V1936,Tables!$A$2:$B$27,2,FALSE))*VLOOKUP(BR1936,Tables!$D$14:$J$24,7,FALSE)</f>
        <v>0</v>
      </c>
      <c r="AY1936">
        <f>IF(ISERROR(VLOOKUP(BS1936,Tables!$A$2:$B$31,2,FALSE))=TRUE,0,VLOOKUP(BS1936,Tables!$A$2:$B$31,2,FALSE))</f>
        <v>0</v>
      </c>
      <c r="AZ1936" s="12">
        <f>VLOOKUP($BR1936,Tables!$D$14:$K$24,8,FALSE)</f>
        <v>0</v>
      </c>
      <c r="BA1936" s="12">
        <f>IF(OR(BR1936="T150",BR1936="HYBT150"),W1936*Tables!$L$23,0)</f>
        <v>0</v>
      </c>
      <c r="BB1936" s="12">
        <f>IF(OR(BR1936="T200",BR1936="HYBT200"),W1936*Tables!$E$24,0)</f>
        <v>0</v>
      </c>
      <c r="BC1936" s="14">
        <f t="shared" si="408"/>
        <v>0</v>
      </c>
      <c r="BD1936" s="55" t="str">
        <f t="shared" si="418"/>
        <v/>
      </c>
      <c r="BE1936" s="55" t="str">
        <f t="shared" si="418"/>
        <v/>
      </c>
      <c r="BF1936" s="55" t="str">
        <f t="shared" si="418"/>
        <v/>
      </c>
      <c r="BG1936" s="55" t="str">
        <f t="shared" si="418"/>
        <v/>
      </c>
      <c r="BH1936" s="55" t="str">
        <f t="shared" si="418"/>
        <v/>
      </c>
      <c r="BI1936" s="55" t="str">
        <f t="shared" si="418"/>
        <v/>
      </c>
      <c r="BJ1936" s="55" t="str">
        <f t="shared" si="418"/>
        <v/>
      </c>
      <c r="BK1936" s="55" t="str">
        <f t="shared" si="418"/>
        <v/>
      </c>
      <c r="BL1936" s="55" t="str">
        <f t="shared" si="418"/>
        <v/>
      </c>
      <c r="BM1936" s="55" t="str">
        <f t="shared" si="418"/>
        <v/>
      </c>
      <c r="BN1936" s="55" t="str">
        <f t="shared" si="418"/>
        <v/>
      </c>
      <c r="BO1936" s="55" t="str">
        <f t="shared" si="418"/>
        <v/>
      </c>
      <c r="BP1936" s="55" t="str">
        <f t="shared" si="418"/>
        <v/>
      </c>
      <c r="BQ1936" s="55" t="str">
        <f t="shared" si="418"/>
        <v/>
      </c>
      <c r="BR1936" s="1" t="str">
        <f t="shared" si="409"/>
        <v>Base</v>
      </c>
      <c r="BS1936" s="1" t="str">
        <f t="shared" si="410"/>
        <v/>
      </c>
      <c r="BT1936" s="3">
        <f t="shared" si="411"/>
        <v>1</v>
      </c>
      <c r="BU1936" s="11">
        <f t="shared" si="412"/>
        <v>-0.94</v>
      </c>
      <c r="BV1936" s="11">
        <f t="shared" si="413"/>
        <v>-0.88</v>
      </c>
      <c r="BW1936" s="11">
        <f t="shared" si="414"/>
        <v>0</v>
      </c>
      <c r="BX1936" s="9">
        <f t="shared" si="415"/>
        <v>-0.94</v>
      </c>
      <c r="BY1936" s="9">
        <f t="shared" si="416"/>
        <v>-0.88</v>
      </c>
      <c r="BZ1936" s="9">
        <f t="shared" si="417"/>
        <v>2</v>
      </c>
    </row>
    <row r="1937" spans="1:78" ht="15.5" x14ac:dyDescent="0.35">
      <c r="A1937"/>
      <c r="B1937"/>
      <c r="C1937"/>
      <c r="D1937"/>
      <c r="E1937"/>
      <c r="F1937"/>
      <c r="G1937"/>
      <c r="H1937"/>
      <c r="I1937"/>
      <c r="J1937"/>
      <c r="K1937"/>
      <c r="L1937"/>
      <c r="M1937"/>
      <c r="N1937"/>
      <c r="O1937"/>
      <c r="P1937"/>
      <c r="Q1937"/>
      <c r="R1937"/>
      <c r="S1937"/>
      <c r="T1937"/>
      <c r="U1937"/>
      <c r="V1937"/>
      <c r="W1937"/>
      <c r="X1937"/>
      <c r="Y1937"/>
      <c r="Z1937"/>
      <c r="AA1937"/>
      <c r="AB1937"/>
      <c r="AC1937"/>
      <c r="AD1937"/>
      <c r="AE1937"/>
      <c r="AF1937"/>
      <c r="AG1937"/>
      <c r="AH1937"/>
      <c r="AI1937"/>
      <c r="AJ1937"/>
      <c r="AK1937"/>
      <c r="AL1937"/>
      <c r="AM1937"/>
      <c r="AN1937"/>
      <c r="AO1937"/>
      <c r="AP1937"/>
      <c r="AQ1937"/>
      <c r="AR1937"/>
      <c r="AS1937"/>
      <c r="AT1937" s="12">
        <f>VLOOKUP($BR1937,Tables!$D$14:$I$27,2,FALSE)*W1937</f>
        <v>0</v>
      </c>
      <c r="AU1937" s="12">
        <f>VLOOKUP($BR1937,Tables!$D$14:$I$24,3,FALSE)</f>
        <v>0</v>
      </c>
      <c r="AV1937" s="12">
        <f>VLOOKUP($BR1937,Tables!$D$14:$I$24,4,FALSE)*W1937</f>
        <v>0</v>
      </c>
      <c r="AW1937" s="12">
        <f>VLOOKUP($BR1937,Tables!$D$14:$I$24,5,FALSE)*W1937</f>
        <v>0</v>
      </c>
      <c r="AX1937">
        <f>IF(ISERROR(VLOOKUP(V1937,Tables!$A$2:$B$27,2,FALSE))=TRUE,0,VLOOKUP(V1937,Tables!$A$2:$B$27,2,FALSE))*VLOOKUP(BR1937,Tables!$D$14:$J$24,7,FALSE)</f>
        <v>0</v>
      </c>
      <c r="AY1937">
        <f>IF(ISERROR(VLOOKUP(BS1937,Tables!$A$2:$B$31,2,FALSE))=TRUE,0,VLOOKUP(BS1937,Tables!$A$2:$B$31,2,FALSE))</f>
        <v>0</v>
      </c>
      <c r="AZ1937" s="12">
        <f>VLOOKUP($BR1937,Tables!$D$14:$K$24,8,FALSE)</f>
        <v>0</v>
      </c>
      <c r="BA1937" s="12">
        <f>IF(OR(BR1937="T150",BR1937="HYBT150"),W1937*Tables!$L$23,0)</f>
        <v>0</v>
      </c>
      <c r="BB1937" s="12">
        <f>IF(OR(BR1937="T200",BR1937="HYBT200"),W1937*Tables!$E$24,0)</f>
        <v>0</v>
      </c>
      <c r="BC1937" s="14">
        <f t="shared" si="408"/>
        <v>0</v>
      </c>
      <c r="BD1937" s="55" t="str">
        <f t="shared" si="418"/>
        <v/>
      </c>
      <c r="BE1937" s="55" t="str">
        <f t="shared" si="418"/>
        <v/>
      </c>
      <c r="BF1937" s="55" t="str">
        <f t="shared" si="418"/>
        <v/>
      </c>
      <c r="BG1937" s="55" t="str">
        <f t="shared" si="418"/>
        <v/>
      </c>
      <c r="BH1937" s="55" t="str">
        <f t="shared" si="418"/>
        <v/>
      </c>
      <c r="BI1937" s="55" t="str">
        <f t="shared" si="418"/>
        <v/>
      </c>
      <c r="BJ1937" s="55" t="str">
        <f t="shared" si="418"/>
        <v/>
      </c>
      <c r="BK1937" s="55" t="str">
        <f t="shared" si="418"/>
        <v/>
      </c>
      <c r="BL1937" s="55" t="str">
        <f t="shared" si="418"/>
        <v/>
      </c>
      <c r="BM1937" s="55" t="str">
        <f t="shared" si="418"/>
        <v/>
      </c>
      <c r="BN1937" s="55" t="str">
        <f t="shared" si="418"/>
        <v/>
      </c>
      <c r="BO1937" s="55" t="str">
        <f t="shared" si="418"/>
        <v/>
      </c>
      <c r="BP1937" s="55" t="str">
        <f t="shared" si="418"/>
        <v/>
      </c>
      <c r="BQ1937" s="55" t="str">
        <f t="shared" si="418"/>
        <v/>
      </c>
      <c r="BR1937" s="1" t="str">
        <f t="shared" si="409"/>
        <v>Base</v>
      </c>
      <c r="BS1937" s="1" t="str">
        <f t="shared" si="410"/>
        <v/>
      </c>
      <c r="BT1937" s="3">
        <f t="shared" si="411"/>
        <v>1</v>
      </c>
      <c r="BU1937" s="11">
        <f t="shared" si="412"/>
        <v>-0.94</v>
      </c>
      <c r="BV1937" s="11">
        <f t="shared" si="413"/>
        <v>-0.88</v>
      </c>
      <c r="BW1937" s="11">
        <f t="shared" si="414"/>
        <v>0</v>
      </c>
      <c r="BX1937" s="9">
        <f t="shared" si="415"/>
        <v>-0.94</v>
      </c>
      <c r="BY1937" s="9">
        <f t="shared" si="416"/>
        <v>-0.88</v>
      </c>
      <c r="BZ1937" s="9">
        <f t="shared" si="417"/>
        <v>2</v>
      </c>
    </row>
    <row r="1938" spans="1:78" ht="15.5" x14ac:dyDescent="0.35">
      <c r="A1938"/>
      <c r="B1938"/>
      <c r="C1938"/>
      <c r="D1938"/>
      <c r="E1938"/>
      <c r="F1938"/>
      <c r="G1938"/>
      <c r="H1938"/>
      <c r="I1938"/>
      <c r="J1938"/>
      <c r="K1938"/>
      <c r="L1938"/>
      <c r="M1938"/>
      <c r="N1938"/>
      <c r="O1938"/>
      <c r="P1938"/>
      <c r="Q1938"/>
      <c r="R1938"/>
      <c r="S1938"/>
      <c r="T1938"/>
      <c r="U1938"/>
      <c r="V1938"/>
      <c r="W1938"/>
      <c r="X1938"/>
      <c r="Y1938"/>
      <c r="Z1938"/>
      <c r="AA1938"/>
      <c r="AB1938"/>
      <c r="AC1938"/>
      <c r="AD1938"/>
      <c r="AE1938"/>
      <c r="AF1938"/>
      <c r="AG1938"/>
      <c r="AH1938"/>
      <c r="AI1938"/>
      <c r="AJ1938"/>
      <c r="AK1938"/>
      <c r="AL1938"/>
      <c r="AM1938"/>
      <c r="AN1938"/>
      <c r="AO1938"/>
      <c r="AP1938"/>
      <c r="AQ1938"/>
      <c r="AR1938"/>
      <c r="AS1938"/>
      <c r="AT1938" s="12">
        <f>VLOOKUP($BR1938,Tables!$D$14:$I$27,2,FALSE)*W1938</f>
        <v>0</v>
      </c>
      <c r="AU1938" s="12">
        <f>VLOOKUP($BR1938,Tables!$D$14:$I$24,3,FALSE)</f>
        <v>0</v>
      </c>
      <c r="AV1938" s="12">
        <f>VLOOKUP($BR1938,Tables!$D$14:$I$24,4,FALSE)*W1938</f>
        <v>0</v>
      </c>
      <c r="AW1938" s="12">
        <f>VLOOKUP($BR1938,Tables!$D$14:$I$24,5,FALSE)*W1938</f>
        <v>0</v>
      </c>
      <c r="AX1938">
        <f>IF(ISERROR(VLOOKUP(V1938,Tables!$A$2:$B$27,2,FALSE))=TRUE,0,VLOOKUP(V1938,Tables!$A$2:$B$27,2,FALSE))*VLOOKUP(BR1938,Tables!$D$14:$J$24,7,FALSE)</f>
        <v>0</v>
      </c>
      <c r="AY1938">
        <f>IF(ISERROR(VLOOKUP(BS1938,Tables!$A$2:$B$31,2,FALSE))=TRUE,0,VLOOKUP(BS1938,Tables!$A$2:$B$31,2,FALSE))</f>
        <v>0</v>
      </c>
      <c r="AZ1938" s="12">
        <f>VLOOKUP($BR1938,Tables!$D$14:$K$24,8,FALSE)</f>
        <v>0</v>
      </c>
      <c r="BA1938" s="12">
        <f>IF(OR(BR1938="T150",BR1938="HYBT150"),W1938*Tables!$L$23,0)</f>
        <v>0</v>
      </c>
      <c r="BB1938" s="12">
        <f>IF(OR(BR1938="T200",BR1938="HYBT200"),W1938*Tables!$E$24,0)</f>
        <v>0</v>
      </c>
      <c r="BC1938" s="14">
        <f t="shared" si="408"/>
        <v>0</v>
      </c>
      <c r="BD1938" s="55" t="str">
        <f t="shared" si="418"/>
        <v/>
      </c>
      <c r="BE1938" s="55" t="str">
        <f t="shared" si="418"/>
        <v/>
      </c>
      <c r="BF1938" s="55" t="str">
        <f t="shared" si="418"/>
        <v/>
      </c>
      <c r="BG1938" s="55" t="str">
        <f t="shared" si="418"/>
        <v/>
      </c>
      <c r="BH1938" s="55" t="str">
        <f t="shared" si="418"/>
        <v/>
      </c>
      <c r="BI1938" s="55" t="str">
        <f t="shared" si="418"/>
        <v/>
      </c>
      <c r="BJ1938" s="55" t="str">
        <f t="shared" si="418"/>
        <v/>
      </c>
      <c r="BK1938" s="55" t="str">
        <f t="shared" si="418"/>
        <v/>
      </c>
      <c r="BL1938" s="55" t="str">
        <f t="shared" si="418"/>
        <v/>
      </c>
      <c r="BM1938" s="55" t="str">
        <f t="shared" si="418"/>
        <v/>
      </c>
      <c r="BN1938" s="55" t="str">
        <f t="shared" si="418"/>
        <v/>
      </c>
      <c r="BO1938" s="55" t="str">
        <f t="shared" si="418"/>
        <v/>
      </c>
      <c r="BP1938" s="55" t="str">
        <f t="shared" si="418"/>
        <v/>
      </c>
      <c r="BQ1938" s="55" t="str">
        <f t="shared" si="418"/>
        <v/>
      </c>
      <c r="BR1938" s="1" t="str">
        <f t="shared" si="409"/>
        <v>Base</v>
      </c>
      <c r="BS1938" s="1" t="str">
        <f t="shared" si="410"/>
        <v/>
      </c>
      <c r="BT1938" s="3">
        <f t="shared" si="411"/>
        <v>1</v>
      </c>
      <c r="BU1938" s="11">
        <f t="shared" si="412"/>
        <v>-0.94</v>
      </c>
      <c r="BV1938" s="11">
        <f t="shared" si="413"/>
        <v>-0.88</v>
      </c>
      <c r="BW1938" s="11">
        <f t="shared" si="414"/>
        <v>0</v>
      </c>
      <c r="BX1938" s="9">
        <f t="shared" si="415"/>
        <v>-0.94</v>
      </c>
      <c r="BY1938" s="9">
        <f t="shared" si="416"/>
        <v>-0.88</v>
      </c>
      <c r="BZ1938" s="9">
        <f t="shared" si="417"/>
        <v>2</v>
      </c>
    </row>
    <row r="1939" spans="1:78" ht="15.5" x14ac:dyDescent="0.35">
      <c r="A1939"/>
      <c r="B1939"/>
      <c r="C1939"/>
      <c r="D1939"/>
      <c r="E1939"/>
      <c r="F1939"/>
      <c r="G1939"/>
      <c r="H1939"/>
      <c r="I1939"/>
      <c r="J1939"/>
      <c r="K1939"/>
      <c r="L1939"/>
      <c r="M1939"/>
      <c r="N1939"/>
      <c r="O1939"/>
      <c r="P1939"/>
      <c r="Q1939"/>
      <c r="R1939"/>
      <c r="S1939"/>
      <c r="T1939"/>
      <c r="U1939"/>
      <c r="V1939"/>
      <c r="W1939"/>
      <c r="X1939"/>
      <c r="Y1939"/>
      <c r="Z1939"/>
      <c r="AA1939"/>
      <c r="AB1939"/>
      <c r="AC1939"/>
      <c r="AD1939"/>
      <c r="AE1939"/>
      <c r="AF1939"/>
      <c r="AG1939"/>
      <c r="AH1939"/>
      <c r="AI1939"/>
      <c r="AJ1939"/>
      <c r="AK1939"/>
      <c r="AL1939"/>
      <c r="AM1939"/>
      <c r="AN1939"/>
      <c r="AO1939"/>
      <c r="AP1939"/>
      <c r="AQ1939"/>
      <c r="AR1939"/>
      <c r="AS1939"/>
      <c r="AT1939" s="12">
        <f>VLOOKUP($BR1939,Tables!$D$14:$I$27,2,FALSE)*W1939</f>
        <v>0</v>
      </c>
      <c r="AU1939" s="12">
        <f>VLOOKUP($BR1939,Tables!$D$14:$I$24,3,FALSE)</f>
        <v>0</v>
      </c>
      <c r="AV1939" s="12">
        <f>VLOOKUP($BR1939,Tables!$D$14:$I$24,4,FALSE)*W1939</f>
        <v>0</v>
      </c>
      <c r="AW1939" s="12">
        <f>VLOOKUP($BR1939,Tables!$D$14:$I$24,5,FALSE)*W1939</f>
        <v>0</v>
      </c>
      <c r="AX1939">
        <f>IF(ISERROR(VLOOKUP(V1939,Tables!$A$2:$B$27,2,FALSE))=TRUE,0,VLOOKUP(V1939,Tables!$A$2:$B$27,2,FALSE))*VLOOKUP(BR1939,Tables!$D$14:$J$24,7,FALSE)</f>
        <v>0</v>
      </c>
      <c r="AY1939">
        <f>IF(ISERROR(VLOOKUP(BS1939,Tables!$A$2:$B$31,2,FALSE))=TRUE,0,VLOOKUP(BS1939,Tables!$A$2:$B$31,2,FALSE))</f>
        <v>0</v>
      </c>
      <c r="AZ1939" s="12">
        <f>VLOOKUP($BR1939,Tables!$D$14:$K$24,8,FALSE)</f>
        <v>0</v>
      </c>
      <c r="BA1939" s="12">
        <f>IF(OR(BR1939="T150",BR1939="HYBT150"),W1939*Tables!$L$23,0)</f>
        <v>0</v>
      </c>
      <c r="BB1939" s="12">
        <f>IF(OR(BR1939="T200",BR1939="HYBT200"),W1939*Tables!$E$24,0)</f>
        <v>0</v>
      </c>
      <c r="BC1939" s="14">
        <f t="shared" si="408"/>
        <v>0</v>
      </c>
      <c r="BD1939" s="55" t="str">
        <f t="shared" si="418"/>
        <v/>
      </c>
      <c r="BE1939" s="55" t="str">
        <f t="shared" si="418"/>
        <v/>
      </c>
      <c r="BF1939" s="55" t="str">
        <f t="shared" si="418"/>
        <v/>
      </c>
      <c r="BG1939" s="55" t="str">
        <f t="shared" si="418"/>
        <v/>
      </c>
      <c r="BH1939" s="55" t="str">
        <f t="shared" si="418"/>
        <v/>
      </c>
      <c r="BI1939" s="55" t="str">
        <f t="shared" si="418"/>
        <v/>
      </c>
      <c r="BJ1939" s="55" t="str">
        <f t="shared" si="418"/>
        <v/>
      </c>
      <c r="BK1939" s="55" t="str">
        <f t="shared" si="418"/>
        <v/>
      </c>
      <c r="BL1939" s="55" t="str">
        <f t="shared" si="418"/>
        <v/>
      </c>
      <c r="BM1939" s="55" t="str">
        <f t="shared" si="418"/>
        <v/>
      </c>
      <c r="BN1939" s="55" t="str">
        <f t="shared" si="418"/>
        <v/>
      </c>
      <c r="BO1939" s="55" t="str">
        <f t="shared" si="418"/>
        <v/>
      </c>
      <c r="BP1939" s="55" t="str">
        <f t="shared" si="418"/>
        <v/>
      </c>
      <c r="BQ1939" s="55" t="str">
        <f t="shared" si="418"/>
        <v/>
      </c>
      <c r="BR1939" s="1" t="str">
        <f t="shared" si="409"/>
        <v>Base</v>
      </c>
      <c r="BS1939" s="1" t="str">
        <f t="shared" si="410"/>
        <v/>
      </c>
      <c r="BT1939" s="3">
        <f t="shared" si="411"/>
        <v>1</v>
      </c>
      <c r="BU1939" s="11">
        <f t="shared" si="412"/>
        <v>-0.94</v>
      </c>
      <c r="BV1939" s="11">
        <f t="shared" si="413"/>
        <v>-0.88</v>
      </c>
      <c r="BW1939" s="11">
        <f t="shared" si="414"/>
        <v>0</v>
      </c>
      <c r="BX1939" s="9">
        <f t="shared" si="415"/>
        <v>-0.94</v>
      </c>
      <c r="BY1939" s="9">
        <f t="shared" si="416"/>
        <v>-0.88</v>
      </c>
      <c r="BZ1939" s="9">
        <f t="shared" si="417"/>
        <v>2</v>
      </c>
    </row>
    <row r="1940" spans="1:78" ht="15.5" x14ac:dyDescent="0.35">
      <c r="A1940"/>
      <c r="B1940"/>
      <c r="C1940"/>
      <c r="D1940"/>
      <c r="E1940"/>
      <c r="F1940"/>
      <c r="G1940"/>
      <c r="H1940"/>
      <c r="I1940"/>
      <c r="J1940"/>
      <c r="K1940"/>
      <c r="L1940"/>
      <c r="M1940"/>
      <c r="N1940"/>
      <c r="O1940"/>
      <c r="P1940"/>
      <c r="Q1940"/>
      <c r="R1940"/>
      <c r="S1940"/>
      <c r="T1940"/>
      <c r="U1940"/>
      <c r="V1940"/>
      <c r="W1940"/>
      <c r="X1940"/>
      <c r="Y1940"/>
      <c r="Z1940"/>
      <c r="AA1940"/>
      <c r="AB1940"/>
      <c r="AC1940"/>
      <c r="AD1940"/>
      <c r="AE1940"/>
      <c r="AF1940"/>
      <c r="AG1940"/>
      <c r="AH1940"/>
      <c r="AI1940"/>
      <c r="AJ1940"/>
      <c r="AK1940"/>
      <c r="AL1940"/>
      <c r="AM1940"/>
      <c r="AN1940"/>
      <c r="AO1940"/>
      <c r="AP1940"/>
      <c r="AQ1940"/>
      <c r="AR1940"/>
      <c r="AS1940"/>
      <c r="AT1940" s="12">
        <f>VLOOKUP($BR1940,Tables!$D$14:$I$27,2,FALSE)*W1940</f>
        <v>0</v>
      </c>
      <c r="AU1940" s="12">
        <f>VLOOKUP($BR1940,Tables!$D$14:$I$24,3,FALSE)</f>
        <v>0</v>
      </c>
      <c r="AV1940" s="12">
        <f>VLOOKUP($BR1940,Tables!$D$14:$I$24,4,FALSE)*W1940</f>
        <v>0</v>
      </c>
      <c r="AW1940" s="12">
        <f>VLOOKUP($BR1940,Tables!$D$14:$I$24,5,FALSE)*W1940</f>
        <v>0</v>
      </c>
      <c r="AX1940">
        <f>IF(ISERROR(VLOOKUP(V1940,Tables!$A$2:$B$27,2,FALSE))=TRUE,0,VLOOKUP(V1940,Tables!$A$2:$B$27,2,FALSE))*VLOOKUP(BR1940,Tables!$D$14:$J$24,7,FALSE)</f>
        <v>0</v>
      </c>
      <c r="AY1940">
        <f>IF(ISERROR(VLOOKUP(BS1940,Tables!$A$2:$B$31,2,FALSE))=TRUE,0,VLOOKUP(BS1940,Tables!$A$2:$B$31,2,FALSE))</f>
        <v>0</v>
      </c>
      <c r="AZ1940" s="12">
        <f>VLOOKUP($BR1940,Tables!$D$14:$K$24,8,FALSE)</f>
        <v>0</v>
      </c>
      <c r="BA1940" s="12">
        <f>IF(OR(BR1940="T150",BR1940="HYBT150"),W1940*Tables!$L$23,0)</f>
        <v>0</v>
      </c>
      <c r="BB1940" s="12">
        <f>IF(OR(BR1940="T200",BR1940="HYBT200"),W1940*Tables!$E$24,0)</f>
        <v>0</v>
      </c>
      <c r="BC1940" s="14">
        <f t="shared" si="408"/>
        <v>0</v>
      </c>
      <c r="BD1940" s="55" t="str">
        <f t="shared" si="418"/>
        <v/>
      </c>
      <c r="BE1940" s="55" t="str">
        <f t="shared" si="418"/>
        <v/>
      </c>
      <c r="BF1940" s="55" t="str">
        <f t="shared" si="418"/>
        <v/>
      </c>
      <c r="BG1940" s="55" t="str">
        <f t="shared" si="418"/>
        <v/>
      </c>
      <c r="BH1940" s="55" t="str">
        <f t="shared" si="418"/>
        <v/>
      </c>
      <c r="BI1940" s="55" t="str">
        <f t="shared" si="418"/>
        <v/>
      </c>
      <c r="BJ1940" s="55" t="str">
        <f t="shared" si="418"/>
        <v/>
      </c>
      <c r="BK1940" s="55" t="str">
        <f t="shared" si="418"/>
        <v/>
      </c>
      <c r="BL1940" s="55" t="str">
        <f t="shared" si="418"/>
        <v/>
      </c>
      <c r="BM1940" s="55" t="str">
        <f t="shared" si="418"/>
        <v/>
      </c>
      <c r="BN1940" s="55" t="str">
        <f t="shared" si="418"/>
        <v/>
      </c>
      <c r="BO1940" s="55" t="str">
        <f t="shared" si="418"/>
        <v/>
      </c>
      <c r="BP1940" s="55" t="str">
        <f t="shared" si="418"/>
        <v/>
      </c>
      <c r="BQ1940" s="55" t="str">
        <f t="shared" si="418"/>
        <v/>
      </c>
      <c r="BR1940" s="1" t="str">
        <f t="shared" si="409"/>
        <v>Base</v>
      </c>
      <c r="BS1940" s="1" t="str">
        <f t="shared" si="410"/>
        <v/>
      </c>
      <c r="BT1940" s="3">
        <f t="shared" si="411"/>
        <v>1</v>
      </c>
      <c r="BU1940" s="11">
        <f t="shared" si="412"/>
        <v>-0.94</v>
      </c>
      <c r="BV1940" s="11">
        <f t="shared" si="413"/>
        <v>-0.88</v>
      </c>
      <c r="BW1940" s="11">
        <f t="shared" si="414"/>
        <v>0</v>
      </c>
      <c r="BX1940" s="9">
        <f t="shared" si="415"/>
        <v>-0.94</v>
      </c>
      <c r="BY1940" s="9">
        <f t="shared" si="416"/>
        <v>-0.88</v>
      </c>
      <c r="BZ1940" s="9">
        <f t="shared" si="417"/>
        <v>2</v>
      </c>
    </row>
    <row r="1941" spans="1:78" ht="15.5" x14ac:dyDescent="0.35">
      <c r="A1941"/>
      <c r="B1941"/>
      <c r="C1941"/>
      <c r="D1941"/>
      <c r="E1941"/>
      <c r="F1941"/>
      <c r="G1941"/>
      <c r="H1941"/>
      <c r="I1941"/>
      <c r="J1941"/>
      <c r="K1941"/>
      <c r="L1941"/>
      <c r="M1941"/>
      <c r="N1941"/>
      <c r="O1941"/>
      <c r="P1941"/>
      <c r="Q1941"/>
      <c r="R1941"/>
      <c r="S1941"/>
      <c r="T1941"/>
      <c r="U1941"/>
      <c r="V1941"/>
      <c r="W1941"/>
      <c r="X1941"/>
      <c r="Y1941"/>
      <c r="Z1941"/>
      <c r="AA1941"/>
      <c r="AB1941"/>
      <c r="AC1941"/>
      <c r="AD1941"/>
      <c r="AE1941"/>
      <c r="AF1941"/>
      <c r="AG1941"/>
      <c r="AH1941"/>
      <c r="AI1941"/>
      <c r="AJ1941"/>
      <c r="AK1941"/>
      <c r="AL1941"/>
      <c r="AM1941"/>
      <c r="AN1941"/>
      <c r="AO1941"/>
      <c r="AP1941"/>
      <c r="AQ1941"/>
      <c r="AR1941"/>
      <c r="AS1941"/>
      <c r="AT1941" s="12">
        <f>VLOOKUP($BR1941,Tables!$D$14:$I$27,2,FALSE)*W1941</f>
        <v>0</v>
      </c>
      <c r="AU1941" s="12">
        <f>VLOOKUP($BR1941,Tables!$D$14:$I$24,3,FALSE)</f>
        <v>0</v>
      </c>
      <c r="AV1941" s="12">
        <f>VLOOKUP($BR1941,Tables!$D$14:$I$24,4,FALSE)*W1941</f>
        <v>0</v>
      </c>
      <c r="AW1941" s="12">
        <f>VLOOKUP($BR1941,Tables!$D$14:$I$24,5,FALSE)*W1941</f>
        <v>0</v>
      </c>
      <c r="AX1941">
        <f>IF(ISERROR(VLOOKUP(V1941,Tables!$A$2:$B$27,2,FALSE))=TRUE,0,VLOOKUP(V1941,Tables!$A$2:$B$27,2,FALSE))*VLOOKUP(BR1941,Tables!$D$14:$J$24,7,FALSE)</f>
        <v>0</v>
      </c>
      <c r="AY1941">
        <f>IF(ISERROR(VLOOKUP(BS1941,Tables!$A$2:$B$31,2,FALSE))=TRUE,0,VLOOKUP(BS1941,Tables!$A$2:$B$31,2,FALSE))</f>
        <v>0</v>
      </c>
      <c r="AZ1941" s="12">
        <f>VLOOKUP($BR1941,Tables!$D$14:$K$24,8,FALSE)</f>
        <v>0</v>
      </c>
      <c r="BA1941" s="12">
        <f>IF(OR(BR1941="T150",BR1941="HYBT150"),W1941*Tables!$L$23,0)</f>
        <v>0</v>
      </c>
      <c r="BB1941" s="12">
        <f>IF(OR(BR1941="T200",BR1941="HYBT200"),W1941*Tables!$E$24,0)</f>
        <v>0</v>
      </c>
      <c r="BC1941" s="14">
        <f t="shared" si="408"/>
        <v>0</v>
      </c>
      <c r="BD1941" s="55" t="str">
        <f t="shared" si="418"/>
        <v/>
      </c>
      <c r="BE1941" s="55" t="str">
        <f t="shared" si="418"/>
        <v/>
      </c>
      <c r="BF1941" s="55" t="str">
        <f t="shared" si="418"/>
        <v/>
      </c>
      <c r="BG1941" s="55" t="str">
        <f t="shared" si="418"/>
        <v/>
      </c>
      <c r="BH1941" s="55" t="str">
        <f t="shared" si="418"/>
        <v/>
      </c>
      <c r="BI1941" s="55" t="str">
        <f t="shared" si="418"/>
        <v/>
      </c>
      <c r="BJ1941" s="55" t="str">
        <f t="shared" si="418"/>
        <v/>
      </c>
      <c r="BK1941" s="55" t="str">
        <f t="shared" si="418"/>
        <v/>
      </c>
      <c r="BL1941" s="55" t="str">
        <f t="shared" si="418"/>
        <v/>
      </c>
      <c r="BM1941" s="55" t="str">
        <f t="shared" si="418"/>
        <v/>
      </c>
      <c r="BN1941" s="55" t="str">
        <f t="shared" si="418"/>
        <v/>
      </c>
      <c r="BO1941" s="55" t="str">
        <f t="shared" si="418"/>
        <v/>
      </c>
      <c r="BP1941" s="55" t="str">
        <f t="shared" si="418"/>
        <v/>
      </c>
      <c r="BQ1941" s="55" t="str">
        <f t="shared" si="418"/>
        <v/>
      </c>
      <c r="BR1941" s="1" t="str">
        <f t="shared" si="409"/>
        <v>Base</v>
      </c>
      <c r="BS1941" s="1" t="str">
        <f t="shared" si="410"/>
        <v/>
      </c>
      <c r="BT1941" s="3">
        <f t="shared" si="411"/>
        <v>1</v>
      </c>
      <c r="BU1941" s="11">
        <f t="shared" si="412"/>
        <v>-0.94</v>
      </c>
      <c r="BV1941" s="11">
        <f t="shared" si="413"/>
        <v>-0.88</v>
      </c>
      <c r="BW1941" s="11">
        <f t="shared" si="414"/>
        <v>0</v>
      </c>
      <c r="BX1941" s="9">
        <f t="shared" si="415"/>
        <v>-0.94</v>
      </c>
      <c r="BY1941" s="9">
        <f t="shared" si="416"/>
        <v>-0.88</v>
      </c>
      <c r="BZ1941" s="9">
        <f t="shared" si="417"/>
        <v>2</v>
      </c>
    </row>
    <row r="1942" spans="1:78" ht="15.5" x14ac:dyDescent="0.35">
      <c r="A1942"/>
      <c r="B1942"/>
      <c r="C1942"/>
      <c r="D1942"/>
      <c r="E1942"/>
      <c r="F1942"/>
      <c r="G1942"/>
      <c r="H1942"/>
      <c r="I1942"/>
      <c r="J1942"/>
      <c r="K1942"/>
      <c r="L1942"/>
      <c r="M1942"/>
      <c r="N1942"/>
      <c r="O1942"/>
      <c r="P1942"/>
      <c r="Q1942"/>
      <c r="R1942"/>
      <c r="S1942"/>
      <c r="T1942"/>
      <c r="U1942"/>
      <c r="V1942"/>
      <c r="W1942"/>
      <c r="X1942"/>
      <c r="Y1942"/>
      <c r="Z1942"/>
      <c r="AA1942"/>
      <c r="AB1942"/>
      <c r="AC1942"/>
      <c r="AD1942"/>
      <c r="AE1942"/>
      <c r="AF1942"/>
      <c r="AG1942"/>
      <c r="AH1942"/>
      <c r="AI1942"/>
      <c r="AJ1942"/>
      <c r="AK1942"/>
      <c r="AL1942"/>
      <c r="AM1942"/>
      <c r="AN1942"/>
      <c r="AO1942"/>
      <c r="AP1942"/>
      <c r="AQ1942"/>
      <c r="AR1942"/>
      <c r="AS1942"/>
      <c r="AT1942" s="12">
        <f>VLOOKUP($BR1942,Tables!$D$14:$I$27,2,FALSE)*W1942</f>
        <v>0</v>
      </c>
      <c r="AU1942" s="12">
        <f>VLOOKUP($BR1942,Tables!$D$14:$I$24,3,FALSE)</f>
        <v>0</v>
      </c>
      <c r="AV1942" s="12">
        <f>VLOOKUP($BR1942,Tables!$D$14:$I$24,4,FALSE)*W1942</f>
        <v>0</v>
      </c>
      <c r="AW1942" s="12">
        <f>VLOOKUP($BR1942,Tables!$D$14:$I$24,5,FALSE)*W1942</f>
        <v>0</v>
      </c>
      <c r="AX1942">
        <f>IF(ISERROR(VLOOKUP(V1942,Tables!$A$2:$B$27,2,FALSE))=TRUE,0,VLOOKUP(V1942,Tables!$A$2:$B$27,2,FALSE))*VLOOKUP(BR1942,Tables!$D$14:$J$24,7,FALSE)</f>
        <v>0</v>
      </c>
      <c r="AY1942">
        <f>IF(ISERROR(VLOOKUP(BS1942,Tables!$A$2:$B$31,2,FALSE))=TRUE,0,VLOOKUP(BS1942,Tables!$A$2:$B$31,2,FALSE))</f>
        <v>0</v>
      </c>
      <c r="AZ1942" s="12">
        <f>VLOOKUP($BR1942,Tables!$D$14:$K$24,8,FALSE)</f>
        <v>0</v>
      </c>
      <c r="BA1942" s="12">
        <f>IF(OR(BR1942="T150",BR1942="HYBT150"),W1942*Tables!$L$23,0)</f>
        <v>0</v>
      </c>
      <c r="BB1942" s="12">
        <f>IF(OR(BR1942="T200",BR1942="HYBT200"),W1942*Tables!$E$24,0)</f>
        <v>0</v>
      </c>
      <c r="BC1942" s="14">
        <f t="shared" si="408"/>
        <v>0</v>
      </c>
      <c r="BD1942" s="55" t="str">
        <f t="shared" si="418"/>
        <v/>
      </c>
      <c r="BE1942" s="55" t="str">
        <f t="shared" si="418"/>
        <v/>
      </c>
      <c r="BF1942" s="55" t="str">
        <f t="shared" si="418"/>
        <v/>
      </c>
      <c r="BG1942" s="55" t="str">
        <f t="shared" si="418"/>
        <v/>
      </c>
      <c r="BH1942" s="55" t="str">
        <f t="shared" si="418"/>
        <v/>
      </c>
      <c r="BI1942" s="55" t="str">
        <f t="shared" si="418"/>
        <v/>
      </c>
      <c r="BJ1942" s="55" t="str">
        <f t="shared" si="418"/>
        <v/>
      </c>
      <c r="BK1942" s="55" t="str">
        <f t="shared" si="418"/>
        <v/>
      </c>
      <c r="BL1942" s="55" t="str">
        <f t="shared" si="418"/>
        <v/>
      </c>
      <c r="BM1942" s="55" t="str">
        <f t="shared" si="418"/>
        <v/>
      </c>
      <c r="BN1942" s="55" t="str">
        <f t="shared" si="418"/>
        <v/>
      </c>
      <c r="BO1942" s="55" t="str">
        <f t="shared" si="418"/>
        <v/>
      </c>
      <c r="BP1942" s="55" t="str">
        <f t="shared" si="418"/>
        <v/>
      </c>
      <c r="BQ1942" s="55" t="str">
        <f t="shared" si="418"/>
        <v/>
      </c>
      <c r="BR1942" s="1" t="str">
        <f t="shared" si="409"/>
        <v>Base</v>
      </c>
      <c r="BS1942" s="1" t="str">
        <f t="shared" si="410"/>
        <v/>
      </c>
      <c r="BT1942" s="3">
        <f t="shared" si="411"/>
        <v>1</v>
      </c>
      <c r="BU1942" s="11">
        <f t="shared" si="412"/>
        <v>-0.94</v>
      </c>
      <c r="BV1942" s="11">
        <f t="shared" si="413"/>
        <v>-0.88</v>
      </c>
      <c r="BW1942" s="11">
        <f t="shared" si="414"/>
        <v>0</v>
      </c>
      <c r="BX1942" s="9">
        <f t="shared" si="415"/>
        <v>-0.94</v>
      </c>
      <c r="BY1942" s="9">
        <f t="shared" si="416"/>
        <v>-0.88</v>
      </c>
      <c r="BZ1942" s="9">
        <f t="shared" si="417"/>
        <v>2</v>
      </c>
    </row>
    <row r="1943" spans="1:78" ht="15.5" x14ac:dyDescent="0.35">
      <c r="A1943"/>
      <c r="B1943"/>
      <c r="C1943"/>
      <c r="D1943"/>
      <c r="E1943"/>
      <c r="F1943"/>
      <c r="G1943"/>
      <c r="H1943"/>
      <c r="I1943"/>
      <c r="J1943"/>
      <c r="K1943"/>
      <c r="L1943"/>
      <c r="M1943"/>
      <c r="N1943"/>
      <c r="O1943"/>
      <c r="P1943"/>
      <c r="Q1943"/>
      <c r="R1943"/>
      <c r="S1943"/>
      <c r="T1943"/>
      <c r="U1943"/>
      <c r="V1943"/>
      <c r="W1943"/>
      <c r="X1943"/>
      <c r="Y1943"/>
      <c r="Z1943"/>
      <c r="AA1943"/>
      <c r="AB1943"/>
      <c r="AC1943"/>
      <c r="AD1943"/>
      <c r="AE1943"/>
      <c r="AF1943"/>
      <c r="AG1943"/>
      <c r="AH1943"/>
      <c r="AI1943"/>
      <c r="AJ1943"/>
      <c r="AK1943"/>
      <c r="AL1943"/>
      <c r="AM1943"/>
      <c r="AN1943"/>
      <c r="AO1943"/>
      <c r="AP1943"/>
      <c r="AQ1943"/>
      <c r="AR1943"/>
      <c r="AS1943"/>
      <c r="AT1943" s="12">
        <f>VLOOKUP($BR1943,Tables!$D$14:$I$27,2,FALSE)*W1943</f>
        <v>0</v>
      </c>
      <c r="AU1943" s="12">
        <f>VLOOKUP($BR1943,Tables!$D$14:$I$24,3,FALSE)</f>
        <v>0</v>
      </c>
      <c r="AV1943" s="12">
        <f>VLOOKUP($BR1943,Tables!$D$14:$I$24,4,FALSE)*W1943</f>
        <v>0</v>
      </c>
      <c r="AW1943" s="12">
        <f>VLOOKUP($BR1943,Tables!$D$14:$I$24,5,FALSE)*W1943</f>
        <v>0</v>
      </c>
      <c r="AX1943">
        <f>IF(ISERROR(VLOOKUP(V1943,Tables!$A$2:$B$27,2,FALSE))=TRUE,0,VLOOKUP(V1943,Tables!$A$2:$B$27,2,FALSE))*VLOOKUP(BR1943,Tables!$D$14:$J$24,7,FALSE)</f>
        <v>0</v>
      </c>
      <c r="AY1943">
        <f>IF(ISERROR(VLOOKUP(BS1943,Tables!$A$2:$B$31,2,FALSE))=TRUE,0,VLOOKUP(BS1943,Tables!$A$2:$B$31,2,FALSE))</f>
        <v>0</v>
      </c>
      <c r="AZ1943" s="12">
        <f>VLOOKUP($BR1943,Tables!$D$14:$K$24,8,FALSE)</f>
        <v>0</v>
      </c>
      <c r="BA1943" s="12">
        <f>IF(OR(BR1943="T150",BR1943="HYBT150"),W1943*Tables!$L$23,0)</f>
        <v>0</v>
      </c>
      <c r="BB1943" s="12">
        <f>IF(OR(BR1943="T200",BR1943="HYBT200"),W1943*Tables!$E$24,0)</f>
        <v>0</v>
      </c>
      <c r="BC1943" s="14">
        <f t="shared" si="408"/>
        <v>0</v>
      </c>
      <c r="BD1943" s="55" t="str">
        <f t="shared" si="418"/>
        <v/>
      </c>
      <c r="BE1943" s="55" t="str">
        <f t="shared" si="418"/>
        <v/>
      </c>
      <c r="BF1943" s="55" t="str">
        <f t="shared" si="418"/>
        <v/>
      </c>
      <c r="BG1943" s="55" t="str">
        <f t="shared" si="418"/>
        <v/>
      </c>
      <c r="BH1943" s="55" t="str">
        <f t="shared" si="418"/>
        <v/>
      </c>
      <c r="BI1943" s="55" t="str">
        <f t="shared" si="418"/>
        <v/>
      </c>
      <c r="BJ1943" s="55" t="str">
        <f t="shared" si="418"/>
        <v/>
      </c>
      <c r="BK1943" s="55" t="str">
        <f t="shared" si="418"/>
        <v/>
      </c>
      <c r="BL1943" s="55" t="str">
        <f t="shared" si="418"/>
        <v/>
      </c>
      <c r="BM1943" s="55" t="str">
        <f t="shared" si="418"/>
        <v/>
      </c>
      <c r="BN1943" s="55" t="str">
        <f t="shared" ref="BD1943:BQ1961" si="419">IF(ISERROR(SEARCHB(" "&amp;BN$1&amp;" "," "&amp;$L1943&amp;" "))=TRUE,"",BN$1)</f>
        <v/>
      </c>
      <c r="BO1943" s="55" t="str">
        <f t="shared" si="419"/>
        <v/>
      </c>
      <c r="BP1943" s="55" t="str">
        <f t="shared" si="419"/>
        <v/>
      </c>
      <c r="BQ1943" s="55" t="str">
        <f t="shared" si="419"/>
        <v/>
      </c>
      <c r="BR1943" s="1" t="str">
        <f t="shared" si="409"/>
        <v>Base</v>
      </c>
      <c r="BS1943" s="1" t="str">
        <f t="shared" si="410"/>
        <v/>
      </c>
      <c r="BT1943" s="3">
        <f t="shared" si="411"/>
        <v>1</v>
      </c>
      <c r="BU1943" s="11">
        <f t="shared" si="412"/>
        <v>-0.94</v>
      </c>
      <c r="BV1943" s="11">
        <f t="shared" si="413"/>
        <v>-0.88</v>
      </c>
      <c r="BW1943" s="11">
        <f t="shared" si="414"/>
        <v>0</v>
      </c>
      <c r="BX1943" s="9">
        <f t="shared" si="415"/>
        <v>-0.94</v>
      </c>
      <c r="BY1943" s="9">
        <f t="shared" si="416"/>
        <v>-0.88</v>
      </c>
      <c r="BZ1943" s="9">
        <f t="shared" si="417"/>
        <v>2</v>
      </c>
    </row>
    <row r="1944" spans="1:78" ht="15.5" x14ac:dyDescent="0.35">
      <c r="A1944"/>
      <c r="B1944"/>
      <c r="C1944"/>
      <c r="D1944"/>
      <c r="E1944"/>
      <c r="F1944"/>
      <c r="G1944"/>
      <c r="H1944"/>
      <c r="I1944"/>
      <c r="J1944"/>
      <c r="K1944"/>
      <c r="L1944"/>
      <c r="M1944"/>
      <c r="N1944"/>
      <c r="O1944"/>
      <c r="P1944"/>
      <c r="Q1944"/>
      <c r="R1944"/>
      <c r="S1944"/>
      <c r="T1944"/>
      <c r="U1944"/>
      <c r="V1944"/>
      <c r="W1944"/>
      <c r="X1944"/>
      <c r="Y1944"/>
      <c r="Z1944"/>
      <c r="AA1944"/>
      <c r="AB1944"/>
      <c r="AC1944"/>
      <c r="AD1944"/>
      <c r="AE1944"/>
      <c r="AF1944"/>
      <c r="AG1944"/>
      <c r="AH1944"/>
      <c r="AI1944"/>
      <c r="AJ1944"/>
      <c r="AK1944"/>
      <c r="AL1944"/>
      <c r="AM1944"/>
      <c r="AN1944"/>
      <c r="AO1944"/>
      <c r="AP1944"/>
      <c r="AQ1944"/>
      <c r="AR1944"/>
      <c r="AS1944"/>
      <c r="AT1944" s="12">
        <f>VLOOKUP($BR1944,Tables!$D$14:$I$27,2,FALSE)*W1944</f>
        <v>0</v>
      </c>
      <c r="AU1944" s="12">
        <f>VLOOKUP($BR1944,Tables!$D$14:$I$24,3,FALSE)</f>
        <v>0</v>
      </c>
      <c r="AV1944" s="12">
        <f>VLOOKUP($BR1944,Tables!$D$14:$I$24,4,FALSE)*W1944</f>
        <v>0</v>
      </c>
      <c r="AW1944" s="12">
        <f>VLOOKUP($BR1944,Tables!$D$14:$I$24,5,FALSE)*W1944</f>
        <v>0</v>
      </c>
      <c r="AX1944">
        <f>IF(ISERROR(VLOOKUP(V1944,Tables!$A$2:$B$27,2,FALSE))=TRUE,0,VLOOKUP(V1944,Tables!$A$2:$B$27,2,FALSE))*VLOOKUP(BR1944,Tables!$D$14:$J$24,7,FALSE)</f>
        <v>0</v>
      </c>
      <c r="AY1944">
        <f>IF(ISERROR(VLOOKUP(BS1944,Tables!$A$2:$B$31,2,FALSE))=TRUE,0,VLOOKUP(BS1944,Tables!$A$2:$B$31,2,FALSE))</f>
        <v>0</v>
      </c>
      <c r="AZ1944" s="12">
        <f>VLOOKUP($BR1944,Tables!$D$14:$K$24,8,FALSE)</f>
        <v>0</v>
      </c>
      <c r="BA1944" s="12">
        <f>IF(OR(BR1944="T150",BR1944="HYBT150"),W1944*Tables!$L$23,0)</f>
        <v>0</v>
      </c>
      <c r="BB1944" s="12">
        <f>IF(OR(BR1944="T200",BR1944="HYBT200"),W1944*Tables!$E$24,0)</f>
        <v>0</v>
      </c>
      <c r="BC1944" s="14">
        <f t="shared" si="408"/>
        <v>0</v>
      </c>
      <c r="BD1944" s="55" t="str">
        <f t="shared" si="419"/>
        <v/>
      </c>
      <c r="BE1944" s="55" t="str">
        <f t="shared" si="419"/>
        <v/>
      </c>
      <c r="BF1944" s="55" t="str">
        <f t="shared" si="419"/>
        <v/>
      </c>
      <c r="BG1944" s="55" t="str">
        <f t="shared" si="419"/>
        <v/>
      </c>
      <c r="BH1944" s="55" t="str">
        <f t="shared" si="419"/>
        <v/>
      </c>
      <c r="BI1944" s="55" t="str">
        <f t="shared" si="419"/>
        <v/>
      </c>
      <c r="BJ1944" s="55" t="str">
        <f t="shared" si="419"/>
        <v/>
      </c>
      <c r="BK1944" s="55" t="str">
        <f t="shared" si="419"/>
        <v/>
      </c>
      <c r="BL1944" s="55" t="str">
        <f t="shared" si="419"/>
        <v/>
      </c>
      <c r="BM1944" s="55" t="str">
        <f t="shared" si="419"/>
        <v/>
      </c>
      <c r="BN1944" s="55" t="str">
        <f t="shared" si="419"/>
        <v/>
      </c>
      <c r="BO1944" s="55" t="str">
        <f t="shared" si="419"/>
        <v/>
      </c>
      <c r="BP1944" s="55" t="str">
        <f t="shared" si="419"/>
        <v/>
      </c>
      <c r="BQ1944" s="55" t="str">
        <f t="shared" si="419"/>
        <v/>
      </c>
      <c r="BR1944" s="1" t="str">
        <f t="shared" si="409"/>
        <v>Base</v>
      </c>
      <c r="BS1944" s="1" t="str">
        <f t="shared" si="410"/>
        <v/>
      </c>
      <c r="BT1944" s="3">
        <f t="shared" si="411"/>
        <v>1</v>
      </c>
      <c r="BU1944" s="11">
        <f t="shared" si="412"/>
        <v>-0.94</v>
      </c>
      <c r="BV1944" s="11">
        <f t="shared" si="413"/>
        <v>-0.88</v>
      </c>
      <c r="BW1944" s="11">
        <f t="shared" si="414"/>
        <v>0</v>
      </c>
      <c r="BX1944" s="9">
        <f t="shared" si="415"/>
        <v>-0.94</v>
      </c>
      <c r="BY1944" s="9">
        <f t="shared" si="416"/>
        <v>-0.88</v>
      </c>
      <c r="BZ1944" s="9">
        <f t="shared" si="417"/>
        <v>2</v>
      </c>
    </row>
    <row r="1945" spans="1:78" ht="15.5" x14ac:dyDescent="0.35">
      <c r="A1945"/>
      <c r="B1945"/>
      <c r="C1945"/>
      <c r="D1945"/>
      <c r="E1945"/>
      <c r="F1945"/>
      <c r="G1945"/>
      <c r="H1945"/>
      <c r="I1945"/>
      <c r="J1945"/>
      <c r="K1945"/>
      <c r="L1945"/>
      <c r="M1945"/>
      <c r="N1945"/>
      <c r="O1945"/>
      <c r="P1945"/>
      <c r="Q1945"/>
      <c r="R1945"/>
      <c r="S1945"/>
      <c r="T1945"/>
      <c r="U1945"/>
      <c r="V1945"/>
      <c r="W1945"/>
      <c r="X1945"/>
      <c r="Y1945"/>
      <c r="Z1945"/>
      <c r="AA1945"/>
      <c r="AB1945"/>
      <c r="AC1945"/>
      <c r="AD1945"/>
      <c r="AE1945"/>
      <c r="AF1945"/>
      <c r="AG1945"/>
      <c r="AH1945"/>
      <c r="AI1945"/>
      <c r="AJ1945"/>
      <c r="AK1945"/>
      <c r="AL1945"/>
      <c r="AM1945"/>
      <c r="AN1945"/>
      <c r="AO1945"/>
      <c r="AP1945"/>
      <c r="AQ1945"/>
      <c r="AR1945"/>
      <c r="AS1945"/>
      <c r="AT1945" s="12">
        <f>VLOOKUP($BR1945,Tables!$D$14:$I$27,2,FALSE)*W1945</f>
        <v>0</v>
      </c>
      <c r="AU1945" s="12">
        <f>VLOOKUP($BR1945,Tables!$D$14:$I$24,3,FALSE)</f>
        <v>0</v>
      </c>
      <c r="AV1945" s="12">
        <f>VLOOKUP($BR1945,Tables!$D$14:$I$24,4,FALSE)*W1945</f>
        <v>0</v>
      </c>
      <c r="AW1945" s="12">
        <f>VLOOKUP($BR1945,Tables!$D$14:$I$24,5,FALSE)*W1945</f>
        <v>0</v>
      </c>
      <c r="AX1945">
        <f>IF(ISERROR(VLOOKUP(V1945,Tables!$A$2:$B$27,2,FALSE))=TRUE,0,VLOOKUP(V1945,Tables!$A$2:$B$27,2,FALSE))*VLOOKUP(BR1945,Tables!$D$14:$J$24,7,FALSE)</f>
        <v>0</v>
      </c>
      <c r="AY1945">
        <f>IF(ISERROR(VLOOKUP(BS1945,Tables!$A$2:$B$31,2,FALSE))=TRUE,0,VLOOKUP(BS1945,Tables!$A$2:$B$31,2,FALSE))</f>
        <v>0</v>
      </c>
      <c r="AZ1945" s="12">
        <f>VLOOKUP($BR1945,Tables!$D$14:$K$24,8,FALSE)</f>
        <v>0</v>
      </c>
      <c r="BA1945" s="12">
        <f>IF(OR(BR1945="T150",BR1945="HYBT150"),W1945*Tables!$L$23,0)</f>
        <v>0</v>
      </c>
      <c r="BB1945" s="12">
        <f>IF(OR(BR1945="T200",BR1945="HYBT200"),W1945*Tables!$E$24,0)</f>
        <v>0</v>
      </c>
      <c r="BC1945" s="14">
        <f t="shared" si="408"/>
        <v>0</v>
      </c>
      <c r="BD1945" s="55" t="str">
        <f t="shared" si="419"/>
        <v/>
      </c>
      <c r="BE1945" s="55" t="str">
        <f t="shared" si="419"/>
        <v/>
      </c>
      <c r="BF1945" s="55" t="str">
        <f t="shared" si="419"/>
        <v/>
      </c>
      <c r="BG1945" s="55" t="str">
        <f t="shared" si="419"/>
        <v/>
      </c>
      <c r="BH1945" s="55" t="str">
        <f t="shared" si="419"/>
        <v/>
      </c>
      <c r="BI1945" s="55" t="str">
        <f t="shared" si="419"/>
        <v/>
      </c>
      <c r="BJ1945" s="55" t="str">
        <f t="shared" si="419"/>
        <v/>
      </c>
      <c r="BK1945" s="55" t="str">
        <f t="shared" si="419"/>
        <v/>
      </c>
      <c r="BL1945" s="55" t="str">
        <f t="shared" si="419"/>
        <v/>
      </c>
      <c r="BM1945" s="55" t="str">
        <f t="shared" si="419"/>
        <v/>
      </c>
      <c r="BN1945" s="55" t="str">
        <f t="shared" si="419"/>
        <v/>
      </c>
      <c r="BO1945" s="55" t="str">
        <f t="shared" si="419"/>
        <v/>
      </c>
      <c r="BP1945" s="55" t="str">
        <f t="shared" si="419"/>
        <v/>
      </c>
      <c r="BQ1945" s="55" t="str">
        <f t="shared" si="419"/>
        <v/>
      </c>
      <c r="BR1945" s="1" t="str">
        <f t="shared" si="409"/>
        <v>Base</v>
      </c>
      <c r="BS1945" s="1" t="str">
        <f t="shared" si="410"/>
        <v/>
      </c>
      <c r="BT1945" s="3">
        <f t="shared" si="411"/>
        <v>1</v>
      </c>
      <c r="BU1945" s="11">
        <f t="shared" si="412"/>
        <v>-0.94</v>
      </c>
      <c r="BV1945" s="11">
        <f t="shared" si="413"/>
        <v>-0.88</v>
      </c>
      <c r="BW1945" s="11">
        <f t="shared" si="414"/>
        <v>0</v>
      </c>
      <c r="BX1945" s="9">
        <f t="shared" si="415"/>
        <v>-0.94</v>
      </c>
      <c r="BY1945" s="9">
        <f t="shared" si="416"/>
        <v>-0.88</v>
      </c>
      <c r="BZ1945" s="9">
        <f t="shared" si="417"/>
        <v>2</v>
      </c>
    </row>
    <row r="1946" spans="1:78" ht="15.5" x14ac:dyDescent="0.35">
      <c r="A1946"/>
      <c r="B1946"/>
      <c r="C1946"/>
      <c r="D1946"/>
      <c r="E1946"/>
      <c r="F1946"/>
      <c r="G1946"/>
      <c r="H1946"/>
      <c r="I1946"/>
      <c r="J1946"/>
      <c r="K1946"/>
      <c r="L1946"/>
      <c r="M1946"/>
      <c r="N1946"/>
      <c r="O1946"/>
      <c r="P1946"/>
      <c r="Q1946"/>
      <c r="R1946"/>
      <c r="S1946"/>
      <c r="T1946"/>
      <c r="U1946"/>
      <c r="V1946"/>
      <c r="W1946"/>
      <c r="X1946"/>
      <c r="Y1946"/>
      <c r="Z1946"/>
      <c r="AA1946"/>
      <c r="AB1946"/>
      <c r="AC1946"/>
      <c r="AD1946"/>
      <c r="AE1946"/>
      <c r="AF1946"/>
      <c r="AG1946"/>
      <c r="AH1946"/>
      <c r="AI1946"/>
      <c r="AJ1946"/>
      <c r="AK1946"/>
      <c r="AL1946"/>
      <c r="AM1946"/>
      <c r="AN1946"/>
      <c r="AO1946"/>
      <c r="AP1946"/>
      <c r="AQ1946"/>
      <c r="AR1946"/>
      <c r="AS1946"/>
      <c r="AT1946" s="12">
        <f>VLOOKUP($BR1946,Tables!$D$14:$I$27,2,FALSE)*W1946</f>
        <v>0</v>
      </c>
      <c r="AU1946" s="12">
        <f>VLOOKUP($BR1946,Tables!$D$14:$I$24,3,FALSE)</f>
        <v>0</v>
      </c>
      <c r="AV1946" s="12">
        <f>VLOOKUP($BR1946,Tables!$D$14:$I$24,4,FALSE)*W1946</f>
        <v>0</v>
      </c>
      <c r="AW1946" s="12">
        <f>VLOOKUP($BR1946,Tables!$D$14:$I$24,5,FALSE)*W1946</f>
        <v>0</v>
      </c>
      <c r="AX1946">
        <f>IF(ISERROR(VLOOKUP(V1946,Tables!$A$2:$B$27,2,FALSE))=TRUE,0,VLOOKUP(V1946,Tables!$A$2:$B$27,2,FALSE))*VLOOKUP(BR1946,Tables!$D$14:$J$24,7,FALSE)</f>
        <v>0</v>
      </c>
      <c r="AY1946">
        <f>IF(ISERROR(VLOOKUP(BS1946,Tables!$A$2:$B$31,2,FALSE))=TRUE,0,VLOOKUP(BS1946,Tables!$A$2:$B$31,2,FALSE))</f>
        <v>0</v>
      </c>
      <c r="AZ1946" s="12">
        <f>VLOOKUP($BR1946,Tables!$D$14:$K$24,8,FALSE)</f>
        <v>0</v>
      </c>
      <c r="BA1946" s="12">
        <f>IF(OR(BR1946="T150",BR1946="HYBT150"),W1946*Tables!$L$23,0)</f>
        <v>0</v>
      </c>
      <c r="BB1946" s="12">
        <f>IF(OR(BR1946="T200",BR1946="HYBT200"),W1946*Tables!$E$24,0)</f>
        <v>0</v>
      </c>
      <c r="BC1946" s="14">
        <f t="shared" si="408"/>
        <v>0</v>
      </c>
      <c r="BD1946" s="55" t="str">
        <f t="shared" si="419"/>
        <v/>
      </c>
      <c r="BE1946" s="55" t="str">
        <f t="shared" si="419"/>
        <v/>
      </c>
      <c r="BF1946" s="55" t="str">
        <f t="shared" si="419"/>
        <v/>
      </c>
      <c r="BG1946" s="55" t="str">
        <f t="shared" si="419"/>
        <v/>
      </c>
      <c r="BH1946" s="55" t="str">
        <f t="shared" si="419"/>
        <v/>
      </c>
      <c r="BI1946" s="55" t="str">
        <f t="shared" si="419"/>
        <v/>
      </c>
      <c r="BJ1946" s="55" t="str">
        <f t="shared" si="419"/>
        <v/>
      </c>
      <c r="BK1946" s="55" t="str">
        <f t="shared" si="419"/>
        <v/>
      </c>
      <c r="BL1946" s="55" t="str">
        <f t="shared" si="419"/>
        <v/>
      </c>
      <c r="BM1946" s="55" t="str">
        <f t="shared" si="419"/>
        <v/>
      </c>
      <c r="BN1946" s="55" t="str">
        <f t="shared" si="419"/>
        <v/>
      </c>
      <c r="BO1946" s="55" t="str">
        <f t="shared" si="419"/>
        <v/>
      </c>
      <c r="BP1946" s="55" t="str">
        <f t="shared" si="419"/>
        <v/>
      </c>
      <c r="BQ1946" s="55" t="str">
        <f t="shared" si="419"/>
        <v/>
      </c>
      <c r="BR1946" s="1" t="str">
        <f t="shared" si="409"/>
        <v>Base</v>
      </c>
      <c r="BS1946" s="1" t="str">
        <f t="shared" si="410"/>
        <v/>
      </c>
      <c r="BT1946" s="3">
        <f t="shared" si="411"/>
        <v>1</v>
      </c>
      <c r="BU1946" s="11">
        <f t="shared" si="412"/>
        <v>-0.94</v>
      </c>
      <c r="BV1946" s="11">
        <f t="shared" si="413"/>
        <v>-0.88</v>
      </c>
      <c r="BW1946" s="11">
        <f t="shared" si="414"/>
        <v>0</v>
      </c>
      <c r="BX1946" s="9">
        <f t="shared" si="415"/>
        <v>-0.94</v>
      </c>
      <c r="BY1946" s="9">
        <f t="shared" si="416"/>
        <v>-0.88</v>
      </c>
      <c r="BZ1946" s="9">
        <f t="shared" si="417"/>
        <v>2</v>
      </c>
    </row>
    <row r="1947" spans="1:78" ht="15.5" x14ac:dyDescent="0.35">
      <c r="A1947"/>
      <c r="B1947"/>
      <c r="C1947"/>
      <c r="D1947"/>
      <c r="E1947"/>
      <c r="F1947"/>
      <c r="G1947"/>
      <c r="H1947"/>
      <c r="I1947"/>
      <c r="J1947"/>
      <c r="K1947"/>
      <c r="L1947"/>
      <c r="M1947"/>
      <c r="N1947"/>
      <c r="O1947"/>
      <c r="P1947"/>
      <c r="Q1947"/>
      <c r="R1947"/>
      <c r="S1947"/>
      <c r="T1947"/>
      <c r="U1947"/>
      <c r="V1947"/>
      <c r="W1947"/>
      <c r="X1947"/>
      <c r="Y1947"/>
      <c r="Z1947"/>
      <c r="AA1947"/>
      <c r="AB1947"/>
      <c r="AC1947"/>
      <c r="AD1947"/>
      <c r="AE1947"/>
      <c r="AF1947"/>
      <c r="AG1947"/>
      <c r="AH1947"/>
      <c r="AI1947"/>
      <c r="AJ1947"/>
      <c r="AK1947"/>
      <c r="AL1947"/>
      <c r="AM1947"/>
      <c r="AN1947"/>
      <c r="AO1947"/>
      <c r="AP1947"/>
      <c r="AQ1947"/>
      <c r="AR1947"/>
      <c r="AS1947"/>
      <c r="AT1947" s="12">
        <f>VLOOKUP($BR1947,Tables!$D$14:$I$27,2,FALSE)*W1947</f>
        <v>0</v>
      </c>
      <c r="AU1947" s="12">
        <f>VLOOKUP($BR1947,Tables!$D$14:$I$24,3,FALSE)</f>
        <v>0</v>
      </c>
      <c r="AV1947" s="12">
        <f>VLOOKUP($BR1947,Tables!$D$14:$I$24,4,FALSE)*W1947</f>
        <v>0</v>
      </c>
      <c r="AW1947" s="12">
        <f>VLOOKUP($BR1947,Tables!$D$14:$I$24,5,FALSE)*W1947</f>
        <v>0</v>
      </c>
      <c r="AX1947">
        <f>IF(ISERROR(VLOOKUP(V1947,Tables!$A$2:$B$27,2,FALSE))=TRUE,0,VLOOKUP(V1947,Tables!$A$2:$B$27,2,FALSE))*VLOOKUP(BR1947,Tables!$D$14:$J$24,7,FALSE)</f>
        <v>0</v>
      </c>
      <c r="AY1947">
        <f>IF(ISERROR(VLOOKUP(BS1947,Tables!$A$2:$B$31,2,FALSE))=TRUE,0,VLOOKUP(BS1947,Tables!$A$2:$B$31,2,FALSE))</f>
        <v>0</v>
      </c>
      <c r="AZ1947" s="12">
        <f>VLOOKUP($BR1947,Tables!$D$14:$K$24,8,FALSE)</f>
        <v>0</v>
      </c>
      <c r="BA1947" s="12">
        <f>IF(OR(BR1947="T150",BR1947="HYBT150"),W1947*Tables!$L$23,0)</f>
        <v>0</v>
      </c>
      <c r="BB1947" s="12">
        <f>IF(OR(BR1947="T200",BR1947="HYBT200"),W1947*Tables!$E$24,0)</f>
        <v>0</v>
      </c>
      <c r="BC1947" s="14">
        <f t="shared" si="408"/>
        <v>0</v>
      </c>
      <c r="BD1947" s="55" t="str">
        <f t="shared" si="419"/>
        <v/>
      </c>
      <c r="BE1947" s="55" t="str">
        <f t="shared" si="419"/>
        <v/>
      </c>
      <c r="BF1947" s="55" t="str">
        <f t="shared" si="419"/>
        <v/>
      </c>
      <c r="BG1947" s="55" t="str">
        <f t="shared" si="419"/>
        <v/>
      </c>
      <c r="BH1947" s="55" t="str">
        <f t="shared" si="419"/>
        <v/>
      </c>
      <c r="BI1947" s="55" t="str">
        <f t="shared" si="419"/>
        <v/>
      </c>
      <c r="BJ1947" s="55" t="str">
        <f t="shared" si="419"/>
        <v/>
      </c>
      <c r="BK1947" s="55" t="str">
        <f t="shared" si="419"/>
        <v/>
      </c>
      <c r="BL1947" s="55" t="str">
        <f t="shared" si="419"/>
        <v/>
      </c>
      <c r="BM1947" s="55" t="str">
        <f t="shared" si="419"/>
        <v/>
      </c>
      <c r="BN1947" s="55" t="str">
        <f t="shared" si="419"/>
        <v/>
      </c>
      <c r="BO1947" s="55" t="str">
        <f t="shared" si="419"/>
        <v/>
      </c>
      <c r="BP1947" s="55" t="str">
        <f t="shared" si="419"/>
        <v/>
      </c>
      <c r="BQ1947" s="55" t="str">
        <f t="shared" si="419"/>
        <v/>
      </c>
      <c r="BR1947" s="1" t="str">
        <f t="shared" si="409"/>
        <v>Base</v>
      </c>
      <c r="BS1947" s="1" t="str">
        <f t="shared" si="410"/>
        <v/>
      </c>
      <c r="BT1947" s="3">
        <f t="shared" si="411"/>
        <v>1</v>
      </c>
      <c r="BU1947" s="11">
        <f t="shared" si="412"/>
        <v>-0.94</v>
      </c>
      <c r="BV1947" s="11">
        <f t="shared" si="413"/>
        <v>-0.88</v>
      </c>
      <c r="BW1947" s="11">
        <f t="shared" si="414"/>
        <v>0</v>
      </c>
      <c r="BX1947" s="9">
        <f t="shared" si="415"/>
        <v>-0.94</v>
      </c>
      <c r="BY1947" s="9">
        <f t="shared" si="416"/>
        <v>-0.88</v>
      </c>
      <c r="BZ1947" s="9">
        <f t="shared" si="417"/>
        <v>2</v>
      </c>
    </row>
    <row r="1948" spans="1:78" ht="15.5" x14ac:dyDescent="0.35">
      <c r="A1948"/>
      <c r="B1948"/>
      <c r="C1948"/>
      <c r="D1948"/>
      <c r="E1948"/>
      <c r="F1948"/>
      <c r="G1948"/>
      <c r="H1948"/>
      <c r="I1948"/>
      <c r="J1948"/>
      <c r="K1948"/>
      <c r="L1948"/>
      <c r="M1948"/>
      <c r="N1948"/>
      <c r="O1948"/>
      <c r="P1948"/>
      <c r="Q1948"/>
      <c r="R1948"/>
      <c r="S1948"/>
      <c r="T1948"/>
      <c r="U1948"/>
      <c r="V1948"/>
      <c r="W1948"/>
      <c r="X1948"/>
      <c r="Y1948"/>
      <c r="Z1948"/>
      <c r="AA1948"/>
      <c r="AB1948"/>
      <c r="AC1948"/>
      <c r="AD1948"/>
      <c r="AE1948"/>
      <c r="AF1948"/>
      <c r="AG1948"/>
      <c r="AH1948"/>
      <c r="AI1948"/>
      <c r="AJ1948"/>
      <c r="AK1948"/>
      <c r="AL1948"/>
      <c r="AM1948"/>
      <c r="AN1948"/>
      <c r="AO1948"/>
      <c r="AP1948"/>
      <c r="AQ1948"/>
      <c r="AR1948"/>
      <c r="AS1948"/>
      <c r="AT1948" s="12">
        <f>VLOOKUP($BR1948,Tables!$D$14:$I$27,2,FALSE)*W1948</f>
        <v>0</v>
      </c>
      <c r="AU1948" s="12">
        <f>VLOOKUP($BR1948,Tables!$D$14:$I$24,3,FALSE)</f>
        <v>0</v>
      </c>
      <c r="AV1948" s="12">
        <f>VLOOKUP($BR1948,Tables!$D$14:$I$24,4,FALSE)*W1948</f>
        <v>0</v>
      </c>
      <c r="AW1948" s="12">
        <f>VLOOKUP($BR1948,Tables!$D$14:$I$24,5,FALSE)*W1948</f>
        <v>0</v>
      </c>
      <c r="AX1948">
        <f>IF(ISERROR(VLOOKUP(V1948,Tables!$A$2:$B$27,2,FALSE))=TRUE,0,VLOOKUP(V1948,Tables!$A$2:$B$27,2,FALSE))*VLOOKUP(BR1948,Tables!$D$14:$J$24,7,FALSE)</f>
        <v>0</v>
      </c>
      <c r="AY1948">
        <f>IF(ISERROR(VLOOKUP(BS1948,Tables!$A$2:$B$31,2,FALSE))=TRUE,0,VLOOKUP(BS1948,Tables!$A$2:$B$31,2,FALSE))</f>
        <v>0</v>
      </c>
      <c r="AZ1948" s="12">
        <f>VLOOKUP($BR1948,Tables!$D$14:$K$24,8,FALSE)</f>
        <v>0</v>
      </c>
      <c r="BA1948" s="12">
        <f>IF(OR(BR1948="T150",BR1948="HYBT150"),W1948*Tables!$L$23,0)</f>
        <v>0</v>
      </c>
      <c r="BB1948" s="12">
        <f>IF(OR(BR1948="T200",BR1948="HYBT200"),W1948*Tables!$E$24,0)</f>
        <v>0</v>
      </c>
      <c r="BC1948" s="14">
        <f t="shared" si="408"/>
        <v>0</v>
      </c>
      <c r="BD1948" s="55" t="str">
        <f t="shared" si="419"/>
        <v/>
      </c>
      <c r="BE1948" s="55" t="str">
        <f t="shared" si="419"/>
        <v/>
      </c>
      <c r="BF1948" s="55" t="str">
        <f t="shared" si="419"/>
        <v/>
      </c>
      <c r="BG1948" s="55" t="str">
        <f t="shared" si="419"/>
        <v/>
      </c>
      <c r="BH1948" s="55" t="str">
        <f t="shared" si="419"/>
        <v/>
      </c>
      <c r="BI1948" s="55" t="str">
        <f t="shared" si="419"/>
        <v/>
      </c>
      <c r="BJ1948" s="55" t="str">
        <f t="shared" si="419"/>
        <v/>
      </c>
      <c r="BK1948" s="55" t="str">
        <f t="shared" si="419"/>
        <v/>
      </c>
      <c r="BL1948" s="55" t="str">
        <f t="shared" si="419"/>
        <v/>
      </c>
      <c r="BM1948" s="55" t="str">
        <f t="shared" si="419"/>
        <v/>
      </c>
      <c r="BN1948" s="55" t="str">
        <f t="shared" si="419"/>
        <v/>
      </c>
      <c r="BO1948" s="55" t="str">
        <f t="shared" si="419"/>
        <v/>
      </c>
      <c r="BP1948" s="55" t="str">
        <f t="shared" si="419"/>
        <v/>
      </c>
      <c r="BQ1948" s="55" t="str">
        <f t="shared" si="419"/>
        <v/>
      </c>
      <c r="BR1948" s="1" t="str">
        <f t="shared" si="409"/>
        <v>Base</v>
      </c>
      <c r="BS1948" s="1" t="str">
        <f t="shared" si="410"/>
        <v/>
      </c>
      <c r="BT1948" s="3">
        <f t="shared" si="411"/>
        <v>1</v>
      </c>
      <c r="BU1948" s="11">
        <f t="shared" si="412"/>
        <v>-0.94</v>
      </c>
      <c r="BV1948" s="11">
        <f t="shared" si="413"/>
        <v>-0.88</v>
      </c>
      <c r="BW1948" s="11">
        <f t="shared" si="414"/>
        <v>0</v>
      </c>
      <c r="BX1948" s="9">
        <f t="shared" si="415"/>
        <v>-0.94</v>
      </c>
      <c r="BY1948" s="9">
        <f t="shared" si="416"/>
        <v>-0.88</v>
      </c>
      <c r="BZ1948" s="9">
        <f t="shared" si="417"/>
        <v>2</v>
      </c>
    </row>
    <row r="1949" spans="1:78" ht="15.5" x14ac:dyDescent="0.35">
      <c r="A1949"/>
      <c r="B1949"/>
      <c r="C1949"/>
      <c r="D1949"/>
      <c r="E1949"/>
      <c r="F1949"/>
      <c r="G1949"/>
      <c r="H1949"/>
      <c r="I1949"/>
      <c r="J1949"/>
      <c r="K1949"/>
      <c r="L1949"/>
      <c r="M1949"/>
      <c r="N1949"/>
      <c r="O1949"/>
      <c r="P1949"/>
      <c r="Q1949"/>
      <c r="R1949"/>
      <c r="S1949"/>
      <c r="T1949"/>
      <c r="U1949"/>
      <c r="V1949"/>
      <c r="W1949"/>
      <c r="X1949"/>
      <c r="Y1949"/>
      <c r="Z1949"/>
      <c r="AA1949"/>
      <c r="AB1949"/>
      <c r="AC1949"/>
      <c r="AD1949"/>
      <c r="AE1949"/>
      <c r="AF1949"/>
      <c r="AG1949"/>
      <c r="AH1949"/>
      <c r="AI1949"/>
      <c r="AJ1949"/>
      <c r="AK1949"/>
      <c r="AL1949"/>
      <c r="AM1949"/>
      <c r="AN1949"/>
      <c r="AO1949"/>
      <c r="AP1949"/>
      <c r="AQ1949"/>
      <c r="AR1949"/>
      <c r="AS1949"/>
      <c r="AT1949" s="12">
        <f>VLOOKUP($BR1949,Tables!$D$14:$I$27,2,FALSE)*W1949</f>
        <v>0</v>
      </c>
      <c r="AU1949" s="12">
        <f>VLOOKUP($BR1949,Tables!$D$14:$I$24,3,FALSE)</f>
        <v>0</v>
      </c>
      <c r="AV1949" s="12">
        <f>VLOOKUP($BR1949,Tables!$D$14:$I$24,4,FALSE)*W1949</f>
        <v>0</v>
      </c>
      <c r="AW1949" s="12">
        <f>VLOOKUP($BR1949,Tables!$D$14:$I$24,5,FALSE)*W1949</f>
        <v>0</v>
      </c>
      <c r="AX1949">
        <f>IF(ISERROR(VLOOKUP(V1949,Tables!$A$2:$B$27,2,FALSE))=TRUE,0,VLOOKUP(V1949,Tables!$A$2:$B$27,2,FALSE))*VLOOKUP(BR1949,Tables!$D$14:$J$24,7,FALSE)</f>
        <v>0</v>
      </c>
      <c r="AY1949">
        <f>IF(ISERROR(VLOOKUP(BS1949,Tables!$A$2:$B$31,2,FALSE))=TRUE,0,VLOOKUP(BS1949,Tables!$A$2:$B$31,2,FALSE))</f>
        <v>0</v>
      </c>
      <c r="AZ1949" s="12">
        <f>VLOOKUP($BR1949,Tables!$D$14:$K$24,8,FALSE)</f>
        <v>0</v>
      </c>
      <c r="BA1949" s="12">
        <f>IF(OR(BR1949="T150",BR1949="HYBT150"),W1949*Tables!$L$23,0)</f>
        <v>0</v>
      </c>
      <c r="BB1949" s="12">
        <f>IF(OR(BR1949="T200",BR1949="HYBT200"),W1949*Tables!$E$24,0)</f>
        <v>0</v>
      </c>
      <c r="BC1949" s="14">
        <f t="shared" si="408"/>
        <v>0</v>
      </c>
      <c r="BD1949" s="55" t="str">
        <f t="shared" si="419"/>
        <v/>
      </c>
      <c r="BE1949" s="55" t="str">
        <f t="shared" si="419"/>
        <v/>
      </c>
      <c r="BF1949" s="55" t="str">
        <f t="shared" si="419"/>
        <v/>
      </c>
      <c r="BG1949" s="55" t="str">
        <f t="shared" si="419"/>
        <v/>
      </c>
      <c r="BH1949" s="55" t="str">
        <f t="shared" si="419"/>
        <v/>
      </c>
      <c r="BI1949" s="55" t="str">
        <f t="shared" si="419"/>
        <v/>
      </c>
      <c r="BJ1949" s="55" t="str">
        <f t="shared" si="419"/>
        <v/>
      </c>
      <c r="BK1949" s="55" t="str">
        <f t="shared" si="419"/>
        <v/>
      </c>
      <c r="BL1949" s="55" t="str">
        <f t="shared" si="419"/>
        <v/>
      </c>
      <c r="BM1949" s="55" t="str">
        <f t="shared" si="419"/>
        <v/>
      </c>
      <c r="BN1949" s="55" t="str">
        <f t="shared" si="419"/>
        <v/>
      </c>
      <c r="BO1949" s="55" t="str">
        <f t="shared" si="419"/>
        <v/>
      </c>
      <c r="BP1949" s="55" t="str">
        <f t="shared" si="419"/>
        <v/>
      </c>
      <c r="BQ1949" s="55" t="str">
        <f t="shared" si="419"/>
        <v/>
      </c>
      <c r="BR1949" s="1" t="str">
        <f t="shared" si="409"/>
        <v>Base</v>
      </c>
      <c r="BS1949" s="1" t="str">
        <f t="shared" si="410"/>
        <v/>
      </c>
      <c r="BT1949" s="3">
        <f t="shared" si="411"/>
        <v>1</v>
      </c>
      <c r="BU1949" s="11">
        <f t="shared" si="412"/>
        <v>-0.94</v>
      </c>
      <c r="BV1949" s="11">
        <f t="shared" si="413"/>
        <v>-0.88</v>
      </c>
      <c r="BW1949" s="11">
        <f t="shared" si="414"/>
        <v>0</v>
      </c>
      <c r="BX1949" s="9">
        <f t="shared" si="415"/>
        <v>-0.94</v>
      </c>
      <c r="BY1949" s="9">
        <f t="shared" si="416"/>
        <v>-0.88</v>
      </c>
      <c r="BZ1949" s="9">
        <f t="shared" si="417"/>
        <v>2</v>
      </c>
    </row>
    <row r="1950" spans="1:78" ht="15.5" x14ac:dyDescent="0.35">
      <c r="A1950"/>
      <c r="B1950"/>
      <c r="C1950"/>
      <c r="D1950"/>
      <c r="E1950"/>
      <c r="F1950"/>
      <c r="G1950"/>
      <c r="H1950"/>
      <c r="I1950"/>
      <c r="J1950"/>
      <c r="K1950"/>
      <c r="L1950"/>
      <c r="M1950"/>
      <c r="N1950"/>
      <c r="O1950"/>
      <c r="P1950"/>
      <c r="Q1950"/>
      <c r="R1950"/>
      <c r="S1950"/>
      <c r="T1950"/>
      <c r="U1950"/>
      <c r="V1950"/>
      <c r="W1950"/>
      <c r="X1950"/>
      <c r="Y1950"/>
      <c r="Z1950"/>
      <c r="AA1950"/>
      <c r="AB1950"/>
      <c r="AC1950"/>
      <c r="AD1950"/>
      <c r="AE1950"/>
      <c r="AF1950"/>
      <c r="AG1950"/>
      <c r="AH1950"/>
      <c r="AI1950"/>
      <c r="AJ1950"/>
      <c r="AK1950"/>
      <c r="AL1950"/>
      <c r="AM1950"/>
      <c r="AN1950"/>
      <c r="AO1950"/>
      <c r="AP1950"/>
      <c r="AQ1950"/>
      <c r="AR1950"/>
      <c r="AS1950"/>
      <c r="AT1950" s="12">
        <f>VLOOKUP($BR1950,Tables!$D$14:$I$27,2,FALSE)*W1950</f>
        <v>0</v>
      </c>
      <c r="AU1950" s="12">
        <f>VLOOKUP($BR1950,Tables!$D$14:$I$24,3,FALSE)</f>
        <v>0</v>
      </c>
      <c r="AV1950" s="12">
        <f>VLOOKUP($BR1950,Tables!$D$14:$I$24,4,FALSE)*W1950</f>
        <v>0</v>
      </c>
      <c r="AW1950" s="12">
        <f>VLOOKUP($BR1950,Tables!$D$14:$I$24,5,FALSE)*W1950</f>
        <v>0</v>
      </c>
      <c r="AX1950">
        <f>IF(ISERROR(VLOOKUP(V1950,Tables!$A$2:$B$27,2,FALSE))=TRUE,0,VLOOKUP(V1950,Tables!$A$2:$B$27,2,FALSE))*VLOOKUP(BR1950,Tables!$D$14:$J$24,7,FALSE)</f>
        <v>0</v>
      </c>
      <c r="AY1950">
        <f>IF(ISERROR(VLOOKUP(BS1950,Tables!$A$2:$B$31,2,FALSE))=TRUE,0,VLOOKUP(BS1950,Tables!$A$2:$B$31,2,FALSE))</f>
        <v>0</v>
      </c>
      <c r="AZ1950" s="12">
        <f>VLOOKUP($BR1950,Tables!$D$14:$K$24,8,FALSE)</f>
        <v>0</v>
      </c>
      <c r="BA1950" s="12">
        <f>IF(OR(BR1950="T150",BR1950="HYBT150"),W1950*Tables!$L$23,0)</f>
        <v>0</v>
      </c>
      <c r="BB1950" s="12">
        <f>IF(OR(BR1950="T200",BR1950="HYBT200"),W1950*Tables!$E$24,0)</f>
        <v>0</v>
      </c>
      <c r="BC1950" s="14">
        <f t="shared" si="408"/>
        <v>0</v>
      </c>
      <c r="BD1950" s="55" t="str">
        <f t="shared" si="419"/>
        <v/>
      </c>
      <c r="BE1950" s="55" t="str">
        <f t="shared" si="419"/>
        <v/>
      </c>
      <c r="BF1950" s="55" t="str">
        <f t="shared" si="419"/>
        <v/>
      </c>
      <c r="BG1950" s="55" t="str">
        <f t="shared" si="419"/>
        <v/>
      </c>
      <c r="BH1950" s="55" t="str">
        <f t="shared" si="419"/>
        <v/>
      </c>
      <c r="BI1950" s="55" t="str">
        <f t="shared" si="419"/>
        <v/>
      </c>
      <c r="BJ1950" s="55" t="str">
        <f t="shared" si="419"/>
        <v/>
      </c>
      <c r="BK1950" s="55" t="str">
        <f t="shared" si="419"/>
        <v/>
      </c>
      <c r="BL1950" s="55" t="str">
        <f t="shared" si="419"/>
        <v/>
      </c>
      <c r="BM1950" s="55" t="str">
        <f t="shared" si="419"/>
        <v/>
      </c>
      <c r="BN1950" s="55" t="str">
        <f t="shared" si="419"/>
        <v/>
      </c>
      <c r="BO1950" s="55" t="str">
        <f t="shared" si="419"/>
        <v/>
      </c>
      <c r="BP1950" s="55" t="str">
        <f t="shared" si="419"/>
        <v/>
      </c>
      <c r="BQ1950" s="55" t="str">
        <f t="shared" si="419"/>
        <v/>
      </c>
      <c r="BR1950" s="1" t="str">
        <f t="shared" si="409"/>
        <v>Base</v>
      </c>
      <c r="BS1950" s="1" t="str">
        <f t="shared" si="410"/>
        <v/>
      </c>
      <c r="BT1950" s="3">
        <f t="shared" si="411"/>
        <v>1</v>
      </c>
      <c r="BU1950" s="11">
        <f t="shared" si="412"/>
        <v>-0.94</v>
      </c>
      <c r="BV1950" s="11">
        <f t="shared" si="413"/>
        <v>-0.88</v>
      </c>
      <c r="BW1950" s="11">
        <f t="shared" si="414"/>
        <v>0</v>
      </c>
      <c r="BX1950" s="9">
        <f t="shared" si="415"/>
        <v>-0.94</v>
      </c>
      <c r="BY1950" s="9">
        <f t="shared" si="416"/>
        <v>-0.88</v>
      </c>
      <c r="BZ1950" s="9">
        <f t="shared" si="417"/>
        <v>2</v>
      </c>
    </row>
    <row r="1951" spans="1:78" ht="15.5" x14ac:dyDescent="0.35">
      <c r="A1951"/>
      <c r="B1951"/>
      <c r="C1951"/>
      <c r="D1951"/>
      <c r="E1951"/>
      <c r="F1951"/>
      <c r="G1951"/>
      <c r="H1951"/>
      <c r="I1951"/>
      <c r="J1951"/>
      <c r="K1951"/>
      <c r="L1951"/>
      <c r="M1951"/>
      <c r="N1951"/>
      <c r="O1951"/>
      <c r="P1951"/>
      <c r="Q1951"/>
      <c r="R1951"/>
      <c r="S1951"/>
      <c r="T1951"/>
      <c r="U1951"/>
      <c r="V1951"/>
      <c r="W1951"/>
      <c r="X1951"/>
      <c r="Y1951"/>
      <c r="Z1951"/>
      <c r="AA1951"/>
      <c r="AB1951"/>
      <c r="AC1951"/>
      <c r="AD1951"/>
      <c r="AE1951"/>
      <c r="AF1951"/>
      <c r="AG1951"/>
      <c r="AH1951"/>
      <c r="AI1951"/>
      <c r="AJ1951"/>
      <c r="AK1951"/>
      <c r="AL1951"/>
      <c r="AM1951"/>
      <c r="AN1951"/>
      <c r="AO1951"/>
      <c r="AP1951"/>
      <c r="AQ1951"/>
      <c r="AR1951"/>
      <c r="AS1951"/>
      <c r="AT1951" s="12">
        <f>VLOOKUP($BR1951,Tables!$D$14:$I$27,2,FALSE)*W1951</f>
        <v>0</v>
      </c>
      <c r="AU1951" s="12">
        <f>VLOOKUP($BR1951,Tables!$D$14:$I$24,3,FALSE)</f>
        <v>0</v>
      </c>
      <c r="AV1951" s="12">
        <f>VLOOKUP($BR1951,Tables!$D$14:$I$24,4,FALSE)*W1951</f>
        <v>0</v>
      </c>
      <c r="AW1951" s="12">
        <f>VLOOKUP($BR1951,Tables!$D$14:$I$24,5,FALSE)*W1951</f>
        <v>0</v>
      </c>
      <c r="AX1951">
        <f>IF(ISERROR(VLOOKUP(V1951,Tables!$A$2:$B$27,2,FALSE))=TRUE,0,VLOOKUP(V1951,Tables!$A$2:$B$27,2,FALSE))*VLOOKUP(BR1951,Tables!$D$14:$J$24,7,FALSE)</f>
        <v>0</v>
      </c>
      <c r="AY1951">
        <f>IF(ISERROR(VLOOKUP(BS1951,Tables!$A$2:$B$31,2,FALSE))=TRUE,0,VLOOKUP(BS1951,Tables!$A$2:$B$31,2,FALSE))</f>
        <v>0</v>
      </c>
      <c r="AZ1951" s="12">
        <f>VLOOKUP($BR1951,Tables!$D$14:$K$24,8,FALSE)</f>
        <v>0</v>
      </c>
      <c r="BA1951" s="12">
        <f>IF(OR(BR1951="T150",BR1951="HYBT150"),W1951*Tables!$L$23,0)</f>
        <v>0</v>
      </c>
      <c r="BB1951" s="12">
        <f>IF(OR(BR1951="T200",BR1951="HYBT200"),W1951*Tables!$E$24,0)</f>
        <v>0</v>
      </c>
      <c r="BC1951" s="14">
        <f t="shared" si="408"/>
        <v>0</v>
      </c>
      <c r="BD1951" s="55" t="str">
        <f t="shared" si="419"/>
        <v/>
      </c>
      <c r="BE1951" s="55" t="str">
        <f t="shared" si="419"/>
        <v/>
      </c>
      <c r="BF1951" s="55" t="str">
        <f t="shared" si="419"/>
        <v/>
      </c>
      <c r="BG1951" s="55" t="str">
        <f t="shared" si="419"/>
        <v/>
      </c>
      <c r="BH1951" s="55" t="str">
        <f t="shared" si="419"/>
        <v/>
      </c>
      <c r="BI1951" s="55" t="str">
        <f t="shared" si="419"/>
        <v/>
      </c>
      <c r="BJ1951" s="55" t="str">
        <f t="shared" si="419"/>
        <v/>
      </c>
      <c r="BK1951" s="55" t="str">
        <f t="shared" si="419"/>
        <v/>
      </c>
      <c r="BL1951" s="55" t="str">
        <f t="shared" si="419"/>
        <v/>
      </c>
      <c r="BM1951" s="55" t="str">
        <f t="shared" si="419"/>
        <v/>
      </c>
      <c r="BN1951" s="55" t="str">
        <f t="shared" si="419"/>
        <v/>
      </c>
      <c r="BO1951" s="55" t="str">
        <f t="shared" si="419"/>
        <v/>
      </c>
      <c r="BP1951" s="55" t="str">
        <f t="shared" si="419"/>
        <v/>
      </c>
      <c r="BQ1951" s="55" t="str">
        <f t="shared" si="419"/>
        <v/>
      </c>
      <c r="BR1951" s="1" t="str">
        <f t="shared" si="409"/>
        <v>Base</v>
      </c>
      <c r="BS1951" s="1" t="str">
        <f t="shared" si="410"/>
        <v/>
      </c>
      <c r="BT1951" s="3">
        <f t="shared" si="411"/>
        <v>1</v>
      </c>
      <c r="BU1951" s="11">
        <f t="shared" si="412"/>
        <v>-0.94</v>
      </c>
      <c r="BV1951" s="11">
        <f t="shared" si="413"/>
        <v>-0.88</v>
      </c>
      <c r="BW1951" s="11">
        <f t="shared" si="414"/>
        <v>0</v>
      </c>
      <c r="BX1951" s="9">
        <f t="shared" si="415"/>
        <v>-0.94</v>
      </c>
      <c r="BY1951" s="9">
        <f t="shared" si="416"/>
        <v>-0.88</v>
      </c>
      <c r="BZ1951" s="9">
        <f t="shared" si="417"/>
        <v>2</v>
      </c>
    </row>
    <row r="1952" spans="1:78" ht="15.5" x14ac:dyDescent="0.35">
      <c r="A1952"/>
      <c r="B1952"/>
      <c r="C1952"/>
      <c r="D1952"/>
      <c r="E1952"/>
      <c r="F1952"/>
      <c r="G1952"/>
      <c r="H1952"/>
      <c r="I1952"/>
      <c r="J1952"/>
      <c r="K1952"/>
      <c r="L1952"/>
      <c r="M1952"/>
      <c r="N1952"/>
      <c r="O1952"/>
      <c r="P1952"/>
      <c r="Q1952"/>
      <c r="R1952"/>
      <c r="S1952"/>
      <c r="T1952"/>
      <c r="U1952"/>
      <c r="V1952"/>
      <c r="W1952"/>
      <c r="X1952"/>
      <c r="Y1952"/>
      <c r="Z1952"/>
      <c r="AA1952"/>
      <c r="AB1952"/>
      <c r="AC1952"/>
      <c r="AD1952"/>
      <c r="AE1952"/>
      <c r="AF1952"/>
      <c r="AG1952"/>
      <c r="AH1952"/>
      <c r="AI1952"/>
      <c r="AJ1952"/>
      <c r="AK1952"/>
      <c r="AL1952"/>
      <c r="AM1952"/>
      <c r="AN1952"/>
      <c r="AO1952"/>
      <c r="AP1952"/>
      <c r="AQ1952"/>
      <c r="AR1952"/>
      <c r="AS1952"/>
      <c r="AT1952" s="12">
        <f>VLOOKUP($BR1952,Tables!$D$14:$I$27,2,FALSE)*W1952</f>
        <v>0</v>
      </c>
      <c r="AU1952" s="12">
        <f>VLOOKUP($BR1952,Tables!$D$14:$I$24,3,FALSE)</f>
        <v>0</v>
      </c>
      <c r="AV1952" s="12">
        <f>VLOOKUP($BR1952,Tables!$D$14:$I$24,4,FALSE)*W1952</f>
        <v>0</v>
      </c>
      <c r="AW1952" s="12">
        <f>VLOOKUP($BR1952,Tables!$D$14:$I$24,5,FALSE)*W1952</f>
        <v>0</v>
      </c>
      <c r="AX1952">
        <f>IF(ISERROR(VLOOKUP(V1952,Tables!$A$2:$B$27,2,FALSE))=TRUE,0,VLOOKUP(V1952,Tables!$A$2:$B$27,2,FALSE))*VLOOKUP(BR1952,Tables!$D$14:$J$24,7,FALSE)</f>
        <v>0</v>
      </c>
      <c r="AY1952">
        <f>IF(ISERROR(VLOOKUP(BS1952,Tables!$A$2:$B$31,2,FALSE))=TRUE,0,VLOOKUP(BS1952,Tables!$A$2:$B$31,2,FALSE))</f>
        <v>0</v>
      </c>
      <c r="AZ1952" s="12">
        <f>VLOOKUP($BR1952,Tables!$D$14:$K$24,8,FALSE)</f>
        <v>0</v>
      </c>
      <c r="BA1952" s="12">
        <f>IF(OR(BR1952="T150",BR1952="HYBT150"),W1952*Tables!$L$23,0)</f>
        <v>0</v>
      </c>
      <c r="BB1952" s="12">
        <f>IF(OR(BR1952="T200",BR1952="HYBT200"),W1952*Tables!$E$24,0)</f>
        <v>0</v>
      </c>
      <c r="BC1952" s="14">
        <f t="shared" si="408"/>
        <v>0</v>
      </c>
      <c r="BD1952" s="55" t="str">
        <f t="shared" si="419"/>
        <v/>
      </c>
      <c r="BE1952" s="55" t="str">
        <f t="shared" si="419"/>
        <v/>
      </c>
      <c r="BF1952" s="55" t="str">
        <f t="shared" si="419"/>
        <v/>
      </c>
      <c r="BG1952" s="55" t="str">
        <f t="shared" si="419"/>
        <v/>
      </c>
      <c r="BH1952" s="55" t="str">
        <f t="shared" si="419"/>
        <v/>
      </c>
      <c r="BI1952" s="55" t="str">
        <f t="shared" si="419"/>
        <v/>
      </c>
      <c r="BJ1952" s="55" t="str">
        <f t="shared" si="419"/>
        <v/>
      </c>
      <c r="BK1952" s="55" t="str">
        <f t="shared" si="419"/>
        <v/>
      </c>
      <c r="BL1952" s="55" t="str">
        <f t="shared" si="419"/>
        <v/>
      </c>
      <c r="BM1952" s="55" t="str">
        <f t="shared" si="419"/>
        <v/>
      </c>
      <c r="BN1952" s="55" t="str">
        <f t="shared" si="419"/>
        <v/>
      </c>
      <c r="BO1952" s="55" t="str">
        <f t="shared" si="419"/>
        <v/>
      </c>
      <c r="BP1952" s="55" t="str">
        <f t="shared" si="419"/>
        <v/>
      </c>
      <c r="BQ1952" s="55" t="str">
        <f t="shared" si="419"/>
        <v/>
      </c>
      <c r="BR1952" s="1" t="str">
        <f t="shared" si="409"/>
        <v>Base</v>
      </c>
      <c r="BS1952" s="1" t="str">
        <f t="shared" si="410"/>
        <v/>
      </c>
      <c r="BT1952" s="3">
        <f t="shared" si="411"/>
        <v>1</v>
      </c>
      <c r="BU1952" s="11">
        <f t="shared" si="412"/>
        <v>-0.94</v>
      </c>
      <c r="BV1952" s="11">
        <f t="shared" si="413"/>
        <v>-0.88</v>
      </c>
      <c r="BW1952" s="11">
        <f t="shared" si="414"/>
        <v>0</v>
      </c>
      <c r="BX1952" s="9">
        <f t="shared" si="415"/>
        <v>-0.94</v>
      </c>
      <c r="BY1952" s="9">
        <f t="shared" si="416"/>
        <v>-0.88</v>
      </c>
      <c r="BZ1952" s="9">
        <f t="shared" si="417"/>
        <v>2</v>
      </c>
    </row>
    <row r="1953" spans="1:78" ht="15.5" x14ac:dyDescent="0.35">
      <c r="A1953"/>
      <c r="B1953"/>
      <c r="C1953"/>
      <c r="D1953"/>
      <c r="E1953"/>
      <c r="F1953"/>
      <c r="G1953"/>
      <c r="H1953"/>
      <c r="I1953"/>
      <c r="J1953"/>
      <c r="K1953"/>
      <c r="L1953"/>
      <c r="M1953"/>
      <c r="N1953"/>
      <c r="O1953"/>
      <c r="P1953"/>
      <c r="Q1953"/>
      <c r="R1953"/>
      <c r="S1953"/>
      <c r="T1953"/>
      <c r="U1953"/>
      <c r="V1953"/>
      <c r="W1953"/>
      <c r="X1953"/>
      <c r="Y1953"/>
      <c r="Z1953"/>
      <c r="AA1953"/>
      <c r="AB1953"/>
      <c r="AC1953"/>
      <c r="AD1953"/>
      <c r="AE1953"/>
      <c r="AF1953"/>
      <c r="AG1953"/>
      <c r="AH1953"/>
      <c r="AI1953"/>
      <c r="AJ1953"/>
      <c r="AK1953"/>
      <c r="AL1953"/>
      <c r="AM1953"/>
      <c r="AN1953"/>
      <c r="AO1953"/>
      <c r="AP1953"/>
      <c r="AQ1953"/>
      <c r="AR1953"/>
      <c r="AS1953"/>
      <c r="AT1953" s="12">
        <f>VLOOKUP($BR1953,Tables!$D$14:$I$27,2,FALSE)*W1953</f>
        <v>0</v>
      </c>
      <c r="AU1953" s="12">
        <f>VLOOKUP($BR1953,Tables!$D$14:$I$24,3,FALSE)</f>
        <v>0</v>
      </c>
      <c r="AV1953" s="12">
        <f>VLOOKUP($BR1953,Tables!$D$14:$I$24,4,FALSE)*W1953</f>
        <v>0</v>
      </c>
      <c r="AW1953" s="12">
        <f>VLOOKUP($BR1953,Tables!$D$14:$I$24,5,FALSE)*W1953</f>
        <v>0</v>
      </c>
      <c r="AX1953">
        <f>IF(ISERROR(VLOOKUP(V1953,Tables!$A$2:$B$27,2,FALSE))=TRUE,0,VLOOKUP(V1953,Tables!$A$2:$B$27,2,FALSE))*VLOOKUP(BR1953,Tables!$D$14:$J$24,7,FALSE)</f>
        <v>0</v>
      </c>
      <c r="AY1953">
        <f>IF(ISERROR(VLOOKUP(BS1953,Tables!$A$2:$B$31,2,FALSE))=TRUE,0,VLOOKUP(BS1953,Tables!$A$2:$B$31,2,FALSE))</f>
        <v>0</v>
      </c>
      <c r="AZ1953" s="12">
        <f>VLOOKUP($BR1953,Tables!$D$14:$K$24,8,FALSE)</f>
        <v>0</v>
      </c>
      <c r="BA1953" s="12">
        <f>IF(OR(BR1953="T150",BR1953="HYBT150"),W1953*Tables!$L$23,0)</f>
        <v>0</v>
      </c>
      <c r="BB1953" s="12">
        <f>IF(OR(BR1953="T200",BR1953="HYBT200"),W1953*Tables!$E$24,0)</f>
        <v>0</v>
      </c>
      <c r="BC1953" s="14">
        <f t="shared" si="408"/>
        <v>0</v>
      </c>
      <c r="BD1953" s="55" t="str">
        <f t="shared" si="419"/>
        <v/>
      </c>
      <c r="BE1953" s="55" t="str">
        <f t="shared" si="419"/>
        <v/>
      </c>
      <c r="BF1953" s="55" t="str">
        <f t="shared" si="419"/>
        <v/>
      </c>
      <c r="BG1953" s="55" t="str">
        <f t="shared" si="419"/>
        <v/>
      </c>
      <c r="BH1953" s="55" t="str">
        <f t="shared" si="419"/>
        <v/>
      </c>
      <c r="BI1953" s="55" t="str">
        <f t="shared" si="419"/>
        <v/>
      </c>
      <c r="BJ1953" s="55" t="str">
        <f t="shared" si="419"/>
        <v/>
      </c>
      <c r="BK1953" s="55" t="str">
        <f t="shared" si="419"/>
        <v/>
      </c>
      <c r="BL1953" s="55" t="str">
        <f t="shared" si="419"/>
        <v/>
      </c>
      <c r="BM1953" s="55" t="str">
        <f t="shared" si="419"/>
        <v/>
      </c>
      <c r="BN1953" s="55" t="str">
        <f t="shared" si="419"/>
        <v/>
      </c>
      <c r="BO1953" s="55" t="str">
        <f t="shared" si="419"/>
        <v/>
      </c>
      <c r="BP1953" s="55" t="str">
        <f t="shared" si="419"/>
        <v/>
      </c>
      <c r="BQ1953" s="55" t="str">
        <f t="shared" si="419"/>
        <v/>
      </c>
      <c r="BR1953" s="1" t="str">
        <f t="shared" si="409"/>
        <v>Base</v>
      </c>
      <c r="BS1953" s="1" t="str">
        <f t="shared" si="410"/>
        <v/>
      </c>
      <c r="BT1953" s="3">
        <f t="shared" si="411"/>
        <v>1</v>
      </c>
      <c r="BU1953" s="11">
        <f t="shared" si="412"/>
        <v>-0.94</v>
      </c>
      <c r="BV1953" s="11">
        <f t="shared" si="413"/>
        <v>-0.88</v>
      </c>
      <c r="BW1953" s="11">
        <f t="shared" si="414"/>
        <v>0</v>
      </c>
      <c r="BX1953" s="9">
        <f t="shared" si="415"/>
        <v>-0.94</v>
      </c>
      <c r="BY1953" s="9">
        <f t="shared" si="416"/>
        <v>-0.88</v>
      </c>
      <c r="BZ1953" s="9">
        <f t="shared" si="417"/>
        <v>2</v>
      </c>
    </row>
    <row r="1954" spans="1:78" ht="15.5" x14ac:dyDescent="0.35">
      <c r="A1954"/>
      <c r="B1954"/>
      <c r="C1954"/>
      <c r="D1954"/>
      <c r="E1954"/>
      <c r="F1954"/>
      <c r="G1954"/>
      <c r="H1954"/>
      <c r="I1954"/>
      <c r="J1954"/>
      <c r="K1954"/>
      <c r="L1954"/>
      <c r="M1954"/>
      <c r="N1954"/>
      <c r="O1954"/>
      <c r="P1954"/>
      <c r="Q1954"/>
      <c r="R1954"/>
      <c r="S1954"/>
      <c r="T1954"/>
      <c r="U1954"/>
      <c r="V1954"/>
      <c r="W1954"/>
      <c r="X1954"/>
      <c r="Y1954"/>
      <c r="Z1954"/>
      <c r="AA1954"/>
      <c r="AB1954"/>
      <c r="AC1954"/>
      <c r="AD1954"/>
      <c r="AE1954"/>
      <c r="AF1954"/>
      <c r="AG1954"/>
      <c r="AH1954"/>
      <c r="AI1954"/>
      <c r="AJ1954"/>
      <c r="AK1954"/>
      <c r="AL1954"/>
      <c r="AM1954"/>
      <c r="AN1954"/>
      <c r="AO1954"/>
      <c r="AP1954"/>
      <c r="AQ1954"/>
      <c r="AR1954"/>
      <c r="AS1954"/>
      <c r="AT1954" s="12">
        <f>VLOOKUP($BR1954,Tables!$D$14:$I$27,2,FALSE)*W1954</f>
        <v>0</v>
      </c>
      <c r="AU1954" s="12">
        <f>VLOOKUP($BR1954,Tables!$D$14:$I$24,3,FALSE)</f>
        <v>0</v>
      </c>
      <c r="AV1954" s="12">
        <f>VLOOKUP($BR1954,Tables!$D$14:$I$24,4,FALSE)*W1954</f>
        <v>0</v>
      </c>
      <c r="AW1954" s="12">
        <f>VLOOKUP($BR1954,Tables!$D$14:$I$24,5,FALSE)*W1954</f>
        <v>0</v>
      </c>
      <c r="AX1954">
        <f>IF(ISERROR(VLOOKUP(V1954,Tables!$A$2:$B$27,2,FALSE))=TRUE,0,VLOOKUP(V1954,Tables!$A$2:$B$27,2,FALSE))*VLOOKUP(BR1954,Tables!$D$14:$J$24,7,FALSE)</f>
        <v>0</v>
      </c>
      <c r="AY1954">
        <f>IF(ISERROR(VLOOKUP(BS1954,Tables!$A$2:$B$31,2,FALSE))=TRUE,0,VLOOKUP(BS1954,Tables!$A$2:$B$31,2,FALSE))</f>
        <v>0</v>
      </c>
      <c r="AZ1954" s="12">
        <f>VLOOKUP($BR1954,Tables!$D$14:$K$24,8,FALSE)</f>
        <v>0</v>
      </c>
      <c r="BA1954" s="12">
        <f>IF(OR(BR1954="T150",BR1954="HYBT150"),W1954*Tables!$L$23,0)</f>
        <v>0</v>
      </c>
      <c r="BB1954" s="12">
        <f>IF(OR(BR1954="T200",BR1954="HYBT200"),W1954*Tables!$E$24,0)</f>
        <v>0</v>
      </c>
      <c r="BC1954" s="14">
        <f t="shared" si="408"/>
        <v>0</v>
      </c>
      <c r="BD1954" s="55" t="str">
        <f t="shared" si="419"/>
        <v/>
      </c>
      <c r="BE1954" s="55" t="str">
        <f t="shared" si="419"/>
        <v/>
      </c>
      <c r="BF1954" s="55" t="str">
        <f t="shared" si="419"/>
        <v/>
      </c>
      <c r="BG1954" s="55" t="str">
        <f t="shared" si="419"/>
        <v/>
      </c>
      <c r="BH1954" s="55" t="str">
        <f t="shared" si="419"/>
        <v/>
      </c>
      <c r="BI1954" s="55" t="str">
        <f t="shared" si="419"/>
        <v/>
      </c>
      <c r="BJ1954" s="55" t="str">
        <f t="shared" si="419"/>
        <v/>
      </c>
      <c r="BK1954" s="55" t="str">
        <f t="shared" si="419"/>
        <v/>
      </c>
      <c r="BL1954" s="55" t="str">
        <f t="shared" si="419"/>
        <v/>
      </c>
      <c r="BM1954" s="55" t="str">
        <f t="shared" si="419"/>
        <v/>
      </c>
      <c r="BN1954" s="55" t="str">
        <f t="shared" si="419"/>
        <v/>
      </c>
      <c r="BO1954" s="55" t="str">
        <f t="shared" si="419"/>
        <v/>
      </c>
      <c r="BP1954" s="55" t="str">
        <f t="shared" si="419"/>
        <v/>
      </c>
      <c r="BQ1954" s="55" t="str">
        <f t="shared" si="419"/>
        <v/>
      </c>
      <c r="BR1954" s="1" t="str">
        <f t="shared" si="409"/>
        <v>Base</v>
      </c>
      <c r="BS1954" s="1" t="str">
        <f t="shared" si="410"/>
        <v/>
      </c>
      <c r="BT1954" s="3">
        <f t="shared" si="411"/>
        <v>1</v>
      </c>
      <c r="BU1954" s="11">
        <f t="shared" si="412"/>
        <v>-0.94</v>
      </c>
      <c r="BV1954" s="11">
        <f t="shared" si="413"/>
        <v>-0.88</v>
      </c>
      <c r="BW1954" s="11">
        <f t="shared" si="414"/>
        <v>0</v>
      </c>
      <c r="BX1954" s="9">
        <f t="shared" si="415"/>
        <v>-0.94</v>
      </c>
      <c r="BY1954" s="9">
        <f t="shared" si="416"/>
        <v>-0.88</v>
      </c>
      <c r="BZ1954" s="9">
        <f t="shared" si="417"/>
        <v>2</v>
      </c>
    </row>
    <row r="1955" spans="1:78" ht="15.5" x14ac:dyDescent="0.35">
      <c r="A1955"/>
      <c r="B1955"/>
      <c r="C1955"/>
      <c r="D1955"/>
      <c r="E1955"/>
      <c r="F1955"/>
      <c r="G1955"/>
      <c r="H1955"/>
      <c r="I1955"/>
      <c r="J1955"/>
      <c r="K1955"/>
      <c r="L1955"/>
      <c r="M1955"/>
      <c r="N1955"/>
      <c r="O1955"/>
      <c r="P1955"/>
      <c r="Q1955"/>
      <c r="R1955"/>
      <c r="S1955"/>
      <c r="T1955"/>
      <c r="U1955"/>
      <c r="V1955"/>
      <c r="W1955"/>
      <c r="X1955"/>
      <c r="Y1955"/>
      <c r="Z1955"/>
      <c r="AA1955"/>
      <c r="AB1955"/>
      <c r="AC1955"/>
      <c r="AD1955"/>
      <c r="AE1955"/>
      <c r="AF1955"/>
      <c r="AG1955"/>
      <c r="AH1955"/>
      <c r="AI1955"/>
      <c r="AJ1955"/>
      <c r="AK1955"/>
      <c r="AL1955"/>
      <c r="AM1955"/>
      <c r="AN1955"/>
      <c r="AO1955"/>
      <c r="AP1955"/>
      <c r="AQ1955"/>
      <c r="AR1955"/>
      <c r="AS1955"/>
      <c r="AT1955" s="12">
        <f>VLOOKUP($BR1955,Tables!$D$14:$I$27,2,FALSE)*W1955</f>
        <v>0</v>
      </c>
      <c r="AU1955" s="12">
        <f>VLOOKUP($BR1955,Tables!$D$14:$I$24,3,FALSE)</f>
        <v>0</v>
      </c>
      <c r="AV1955" s="12">
        <f>VLOOKUP($BR1955,Tables!$D$14:$I$24,4,FALSE)*W1955</f>
        <v>0</v>
      </c>
      <c r="AW1955" s="12">
        <f>VLOOKUP($BR1955,Tables!$D$14:$I$24,5,FALSE)*W1955</f>
        <v>0</v>
      </c>
      <c r="AX1955">
        <f>IF(ISERROR(VLOOKUP(V1955,Tables!$A$2:$B$27,2,FALSE))=TRUE,0,VLOOKUP(V1955,Tables!$A$2:$B$27,2,FALSE))*VLOOKUP(BR1955,Tables!$D$14:$J$24,7,FALSE)</f>
        <v>0</v>
      </c>
      <c r="AY1955">
        <f>IF(ISERROR(VLOOKUP(BS1955,Tables!$A$2:$B$31,2,FALSE))=TRUE,0,VLOOKUP(BS1955,Tables!$A$2:$B$31,2,FALSE))</f>
        <v>0</v>
      </c>
      <c r="AZ1955" s="12">
        <f>VLOOKUP($BR1955,Tables!$D$14:$K$24,8,FALSE)</f>
        <v>0</v>
      </c>
      <c r="BA1955" s="12">
        <f>IF(OR(BR1955="T150",BR1955="HYBT150"),W1955*Tables!$L$23,0)</f>
        <v>0</v>
      </c>
      <c r="BB1955" s="12">
        <f>IF(OR(BR1955="T200",BR1955="HYBT200"),W1955*Tables!$E$24,0)</f>
        <v>0</v>
      </c>
      <c r="BC1955" s="14">
        <f t="shared" si="408"/>
        <v>0</v>
      </c>
      <c r="BD1955" s="55" t="str">
        <f t="shared" si="419"/>
        <v/>
      </c>
      <c r="BE1955" s="55" t="str">
        <f t="shared" si="419"/>
        <v/>
      </c>
      <c r="BF1955" s="55" t="str">
        <f t="shared" si="419"/>
        <v/>
      </c>
      <c r="BG1955" s="55" t="str">
        <f t="shared" si="419"/>
        <v/>
      </c>
      <c r="BH1955" s="55" t="str">
        <f t="shared" si="419"/>
        <v/>
      </c>
      <c r="BI1955" s="55" t="str">
        <f t="shared" si="419"/>
        <v/>
      </c>
      <c r="BJ1955" s="55" t="str">
        <f t="shared" si="419"/>
        <v/>
      </c>
      <c r="BK1955" s="55" t="str">
        <f t="shared" si="419"/>
        <v/>
      </c>
      <c r="BL1955" s="55" t="str">
        <f t="shared" si="419"/>
        <v/>
      </c>
      <c r="BM1955" s="55" t="str">
        <f t="shared" si="419"/>
        <v/>
      </c>
      <c r="BN1955" s="55" t="str">
        <f t="shared" si="419"/>
        <v/>
      </c>
      <c r="BO1955" s="55" t="str">
        <f t="shared" si="419"/>
        <v/>
      </c>
      <c r="BP1955" s="55" t="str">
        <f t="shared" si="419"/>
        <v/>
      </c>
      <c r="BQ1955" s="55" t="str">
        <f t="shared" si="419"/>
        <v/>
      </c>
      <c r="BR1955" s="1" t="str">
        <f t="shared" si="409"/>
        <v>Base</v>
      </c>
      <c r="BS1955" s="1" t="str">
        <f t="shared" si="410"/>
        <v/>
      </c>
      <c r="BT1955" s="3">
        <f t="shared" si="411"/>
        <v>1</v>
      </c>
      <c r="BU1955" s="11">
        <f t="shared" si="412"/>
        <v>-0.94</v>
      </c>
      <c r="BV1955" s="11">
        <f t="shared" si="413"/>
        <v>-0.88</v>
      </c>
      <c r="BW1955" s="11">
        <f t="shared" si="414"/>
        <v>0</v>
      </c>
      <c r="BX1955" s="9">
        <f t="shared" si="415"/>
        <v>-0.94</v>
      </c>
      <c r="BY1955" s="9">
        <f t="shared" si="416"/>
        <v>-0.88</v>
      </c>
      <c r="BZ1955" s="9">
        <f t="shared" si="417"/>
        <v>2</v>
      </c>
    </row>
    <row r="1956" spans="1:78" ht="15.5" x14ac:dyDescent="0.35">
      <c r="A1956"/>
      <c r="B1956"/>
      <c r="C1956"/>
      <c r="D1956"/>
      <c r="E1956"/>
      <c r="F1956"/>
      <c r="G1956"/>
      <c r="H1956"/>
      <c r="I1956"/>
      <c r="J1956"/>
      <c r="K1956"/>
      <c r="L1956"/>
      <c r="M1956"/>
      <c r="N1956"/>
      <c r="O1956"/>
      <c r="P1956"/>
      <c r="Q1956"/>
      <c r="R1956"/>
      <c r="S1956"/>
      <c r="T1956"/>
      <c r="U1956"/>
      <c r="V1956"/>
      <c r="W1956"/>
      <c r="X1956"/>
      <c r="Y1956"/>
      <c r="Z1956"/>
      <c r="AA1956"/>
      <c r="AB1956"/>
      <c r="AC1956"/>
      <c r="AD1956"/>
      <c r="AE1956"/>
      <c r="AF1956"/>
      <c r="AG1956"/>
      <c r="AH1956"/>
      <c r="AI1956"/>
      <c r="AJ1956"/>
      <c r="AK1956"/>
      <c r="AL1956"/>
      <c r="AM1956"/>
      <c r="AN1956"/>
      <c r="AO1956"/>
      <c r="AP1956"/>
      <c r="AQ1956"/>
      <c r="AR1956"/>
      <c r="AS1956"/>
      <c r="AT1956" s="12">
        <f>VLOOKUP($BR1956,Tables!$D$14:$I$27,2,FALSE)*W1956</f>
        <v>0</v>
      </c>
      <c r="AU1956" s="12">
        <f>VLOOKUP($BR1956,Tables!$D$14:$I$24,3,FALSE)</f>
        <v>0</v>
      </c>
      <c r="AV1956" s="12">
        <f>VLOOKUP($BR1956,Tables!$D$14:$I$24,4,FALSE)*W1956</f>
        <v>0</v>
      </c>
      <c r="AW1956" s="12">
        <f>VLOOKUP($BR1956,Tables!$D$14:$I$24,5,FALSE)*W1956</f>
        <v>0</v>
      </c>
      <c r="AX1956">
        <f>IF(ISERROR(VLOOKUP(V1956,Tables!$A$2:$B$27,2,FALSE))=TRUE,0,VLOOKUP(V1956,Tables!$A$2:$B$27,2,FALSE))*VLOOKUP(BR1956,Tables!$D$14:$J$24,7,FALSE)</f>
        <v>0</v>
      </c>
      <c r="AY1956">
        <f>IF(ISERROR(VLOOKUP(BS1956,Tables!$A$2:$B$31,2,FALSE))=TRUE,0,VLOOKUP(BS1956,Tables!$A$2:$B$31,2,FALSE))</f>
        <v>0</v>
      </c>
      <c r="AZ1956" s="12">
        <f>VLOOKUP($BR1956,Tables!$D$14:$K$24,8,FALSE)</f>
        <v>0</v>
      </c>
      <c r="BA1956" s="12">
        <f>IF(OR(BR1956="T150",BR1956="HYBT150"),W1956*Tables!$L$23,0)</f>
        <v>0</v>
      </c>
      <c r="BB1956" s="12">
        <f>IF(OR(BR1956="T200",BR1956="HYBT200"),W1956*Tables!$E$24,0)</f>
        <v>0</v>
      </c>
      <c r="BC1956" s="14">
        <f t="shared" si="408"/>
        <v>0</v>
      </c>
      <c r="BD1956" s="55" t="str">
        <f t="shared" si="419"/>
        <v/>
      </c>
      <c r="BE1956" s="55" t="str">
        <f t="shared" si="419"/>
        <v/>
      </c>
      <c r="BF1956" s="55" t="str">
        <f t="shared" si="419"/>
        <v/>
      </c>
      <c r="BG1956" s="55" t="str">
        <f t="shared" si="419"/>
        <v/>
      </c>
      <c r="BH1956" s="55" t="str">
        <f t="shared" si="419"/>
        <v/>
      </c>
      <c r="BI1956" s="55" t="str">
        <f t="shared" si="419"/>
        <v/>
      </c>
      <c r="BJ1956" s="55" t="str">
        <f t="shared" si="419"/>
        <v/>
      </c>
      <c r="BK1956" s="55" t="str">
        <f t="shared" si="419"/>
        <v/>
      </c>
      <c r="BL1956" s="55" t="str">
        <f t="shared" si="419"/>
        <v/>
      </c>
      <c r="BM1956" s="55" t="str">
        <f t="shared" si="419"/>
        <v/>
      </c>
      <c r="BN1956" s="55" t="str">
        <f t="shared" si="419"/>
        <v/>
      </c>
      <c r="BO1956" s="55" t="str">
        <f t="shared" si="419"/>
        <v/>
      </c>
      <c r="BP1956" s="55" t="str">
        <f t="shared" si="419"/>
        <v/>
      </c>
      <c r="BQ1956" s="55" t="str">
        <f t="shared" si="419"/>
        <v/>
      </c>
      <c r="BR1956" s="1" t="str">
        <f t="shared" si="409"/>
        <v>Base</v>
      </c>
      <c r="BS1956" s="1" t="str">
        <f t="shared" si="410"/>
        <v/>
      </c>
      <c r="BT1956" s="3">
        <f t="shared" si="411"/>
        <v>1</v>
      </c>
      <c r="BU1956" s="11">
        <f t="shared" si="412"/>
        <v>-0.94</v>
      </c>
      <c r="BV1956" s="11">
        <f t="shared" si="413"/>
        <v>-0.88</v>
      </c>
      <c r="BW1956" s="11">
        <f t="shared" si="414"/>
        <v>0</v>
      </c>
      <c r="BX1956" s="9">
        <f t="shared" si="415"/>
        <v>-0.94</v>
      </c>
      <c r="BY1956" s="9">
        <f t="shared" si="416"/>
        <v>-0.88</v>
      </c>
      <c r="BZ1956" s="9">
        <f t="shared" si="417"/>
        <v>2</v>
      </c>
    </row>
    <row r="1957" spans="1:78" ht="15.5" x14ac:dyDescent="0.35">
      <c r="A1957"/>
      <c r="B1957"/>
      <c r="C1957"/>
      <c r="D1957"/>
      <c r="E1957"/>
      <c r="F1957"/>
      <c r="G1957"/>
      <c r="H1957"/>
      <c r="I1957"/>
      <c r="J1957"/>
      <c r="K1957"/>
      <c r="L1957"/>
      <c r="M1957"/>
      <c r="N1957"/>
      <c r="O1957"/>
      <c r="P1957"/>
      <c r="Q1957"/>
      <c r="R1957"/>
      <c r="S1957"/>
      <c r="T1957"/>
      <c r="U1957"/>
      <c r="V1957"/>
      <c r="W1957"/>
      <c r="X1957"/>
      <c r="Y1957"/>
      <c r="Z1957"/>
      <c r="AA1957"/>
      <c r="AB1957"/>
      <c r="AC1957"/>
      <c r="AD1957"/>
      <c r="AE1957"/>
      <c r="AF1957"/>
      <c r="AG1957"/>
      <c r="AH1957"/>
      <c r="AI1957"/>
      <c r="AJ1957"/>
      <c r="AK1957"/>
      <c r="AL1957"/>
      <c r="AM1957"/>
      <c r="AN1957"/>
      <c r="AO1957"/>
      <c r="AP1957"/>
      <c r="AQ1957"/>
      <c r="AR1957"/>
      <c r="AS1957"/>
      <c r="AT1957" s="12">
        <f>VLOOKUP($BR1957,Tables!$D$14:$I$27,2,FALSE)*W1957</f>
        <v>0</v>
      </c>
      <c r="AU1957" s="12">
        <f>VLOOKUP($BR1957,Tables!$D$14:$I$24,3,FALSE)</f>
        <v>0</v>
      </c>
      <c r="AV1957" s="12">
        <f>VLOOKUP($BR1957,Tables!$D$14:$I$24,4,FALSE)*W1957</f>
        <v>0</v>
      </c>
      <c r="AW1957" s="12">
        <f>VLOOKUP($BR1957,Tables!$D$14:$I$24,5,FALSE)*W1957</f>
        <v>0</v>
      </c>
      <c r="AX1957">
        <f>IF(ISERROR(VLOOKUP(V1957,Tables!$A$2:$B$27,2,FALSE))=TRUE,0,VLOOKUP(V1957,Tables!$A$2:$B$27,2,FALSE))*VLOOKUP(BR1957,Tables!$D$14:$J$24,7,FALSE)</f>
        <v>0</v>
      </c>
      <c r="AY1957">
        <f>IF(ISERROR(VLOOKUP(BS1957,Tables!$A$2:$B$31,2,FALSE))=TRUE,0,VLOOKUP(BS1957,Tables!$A$2:$B$31,2,FALSE))</f>
        <v>0</v>
      </c>
      <c r="AZ1957" s="12">
        <f>VLOOKUP($BR1957,Tables!$D$14:$K$24,8,FALSE)</f>
        <v>0</v>
      </c>
      <c r="BA1957" s="12">
        <f>IF(OR(BR1957="T150",BR1957="HYBT150"),W1957*Tables!$L$23,0)</f>
        <v>0</v>
      </c>
      <c r="BB1957" s="12">
        <f>IF(OR(BR1957="T200",BR1957="HYBT200"),W1957*Tables!$E$24,0)</f>
        <v>0</v>
      </c>
      <c r="BC1957" s="14">
        <f t="shared" si="408"/>
        <v>0</v>
      </c>
      <c r="BD1957" s="55" t="str">
        <f t="shared" si="419"/>
        <v/>
      </c>
      <c r="BE1957" s="55" t="str">
        <f t="shared" si="419"/>
        <v/>
      </c>
      <c r="BF1957" s="55" t="str">
        <f t="shared" si="419"/>
        <v/>
      </c>
      <c r="BG1957" s="55" t="str">
        <f t="shared" si="419"/>
        <v/>
      </c>
      <c r="BH1957" s="55" t="str">
        <f t="shared" si="419"/>
        <v/>
      </c>
      <c r="BI1957" s="55" t="str">
        <f t="shared" si="419"/>
        <v/>
      </c>
      <c r="BJ1957" s="55" t="str">
        <f t="shared" si="419"/>
        <v/>
      </c>
      <c r="BK1957" s="55" t="str">
        <f t="shared" si="419"/>
        <v/>
      </c>
      <c r="BL1957" s="55" t="str">
        <f t="shared" si="419"/>
        <v/>
      </c>
      <c r="BM1957" s="55" t="str">
        <f t="shared" si="419"/>
        <v/>
      </c>
      <c r="BN1957" s="55" t="str">
        <f t="shared" si="419"/>
        <v/>
      </c>
      <c r="BO1957" s="55" t="str">
        <f t="shared" si="419"/>
        <v/>
      </c>
      <c r="BP1957" s="55" t="str">
        <f t="shared" si="419"/>
        <v/>
      </c>
      <c r="BQ1957" s="55" t="str">
        <f t="shared" si="419"/>
        <v/>
      </c>
      <c r="BR1957" s="1" t="str">
        <f t="shared" si="409"/>
        <v>Base</v>
      </c>
      <c r="BS1957" s="1" t="str">
        <f t="shared" si="410"/>
        <v/>
      </c>
      <c r="BT1957" s="3">
        <f t="shared" si="411"/>
        <v>1</v>
      </c>
      <c r="BU1957" s="11">
        <f t="shared" si="412"/>
        <v>-0.94</v>
      </c>
      <c r="BV1957" s="11">
        <f t="shared" si="413"/>
        <v>-0.88</v>
      </c>
      <c r="BW1957" s="11">
        <f t="shared" si="414"/>
        <v>0</v>
      </c>
      <c r="BX1957" s="9">
        <f t="shared" si="415"/>
        <v>-0.94</v>
      </c>
      <c r="BY1957" s="9">
        <f t="shared" si="416"/>
        <v>-0.88</v>
      </c>
      <c r="BZ1957" s="9">
        <f t="shared" si="417"/>
        <v>2</v>
      </c>
    </row>
    <row r="1958" spans="1:78" ht="15.5" x14ac:dyDescent="0.35">
      <c r="A1958"/>
      <c r="B1958"/>
      <c r="C1958"/>
      <c r="D1958"/>
      <c r="E1958"/>
      <c r="F1958"/>
      <c r="G1958"/>
      <c r="H1958"/>
      <c r="I1958"/>
      <c r="J1958"/>
      <c r="K1958"/>
      <c r="L1958"/>
      <c r="M1958"/>
      <c r="N1958"/>
      <c r="O1958"/>
      <c r="P1958"/>
      <c r="Q1958"/>
      <c r="R1958"/>
      <c r="S1958"/>
      <c r="T1958"/>
      <c r="U1958"/>
      <c r="V1958"/>
      <c r="W1958"/>
      <c r="X1958"/>
      <c r="Y1958"/>
      <c r="Z1958"/>
      <c r="AA1958"/>
      <c r="AB1958"/>
      <c r="AC1958"/>
      <c r="AD1958"/>
      <c r="AE1958"/>
      <c r="AF1958"/>
      <c r="AG1958"/>
      <c r="AH1958"/>
      <c r="AI1958"/>
      <c r="AJ1958"/>
      <c r="AK1958"/>
      <c r="AL1958"/>
      <c r="AM1958"/>
      <c r="AN1958"/>
      <c r="AO1958"/>
      <c r="AP1958"/>
      <c r="AQ1958"/>
      <c r="AR1958"/>
      <c r="AS1958"/>
      <c r="AT1958" s="12">
        <f>VLOOKUP($BR1958,Tables!$D$14:$I$27,2,FALSE)*W1958</f>
        <v>0</v>
      </c>
      <c r="AU1958" s="12">
        <f>VLOOKUP($BR1958,Tables!$D$14:$I$24,3,FALSE)</f>
        <v>0</v>
      </c>
      <c r="AV1958" s="12">
        <f>VLOOKUP($BR1958,Tables!$D$14:$I$24,4,FALSE)*W1958</f>
        <v>0</v>
      </c>
      <c r="AW1958" s="12">
        <f>VLOOKUP($BR1958,Tables!$D$14:$I$24,5,FALSE)*W1958</f>
        <v>0</v>
      </c>
      <c r="AX1958">
        <f>IF(ISERROR(VLOOKUP(V1958,Tables!$A$2:$B$27,2,FALSE))=TRUE,0,VLOOKUP(V1958,Tables!$A$2:$B$27,2,FALSE))*VLOOKUP(BR1958,Tables!$D$14:$J$24,7,FALSE)</f>
        <v>0</v>
      </c>
      <c r="AY1958">
        <f>IF(ISERROR(VLOOKUP(BS1958,Tables!$A$2:$B$31,2,FALSE))=TRUE,0,VLOOKUP(BS1958,Tables!$A$2:$B$31,2,FALSE))</f>
        <v>0</v>
      </c>
      <c r="AZ1958" s="12">
        <f>VLOOKUP($BR1958,Tables!$D$14:$K$24,8,FALSE)</f>
        <v>0</v>
      </c>
      <c r="BA1958" s="12">
        <f>IF(OR(BR1958="T150",BR1958="HYBT150"),W1958*Tables!$L$23,0)</f>
        <v>0</v>
      </c>
      <c r="BB1958" s="12">
        <f>IF(OR(BR1958="T200",BR1958="HYBT200"),W1958*Tables!$E$24,0)</f>
        <v>0</v>
      </c>
      <c r="BC1958" s="14">
        <f t="shared" si="408"/>
        <v>0</v>
      </c>
      <c r="BD1958" s="55" t="str">
        <f t="shared" si="419"/>
        <v/>
      </c>
      <c r="BE1958" s="55" t="str">
        <f t="shared" si="419"/>
        <v/>
      </c>
      <c r="BF1958" s="55" t="str">
        <f t="shared" si="419"/>
        <v/>
      </c>
      <c r="BG1958" s="55" t="str">
        <f t="shared" si="419"/>
        <v/>
      </c>
      <c r="BH1958" s="55" t="str">
        <f t="shared" si="419"/>
        <v/>
      </c>
      <c r="BI1958" s="55" t="str">
        <f t="shared" si="419"/>
        <v/>
      </c>
      <c r="BJ1958" s="55" t="str">
        <f t="shared" si="419"/>
        <v/>
      </c>
      <c r="BK1958" s="55" t="str">
        <f t="shared" si="419"/>
        <v/>
      </c>
      <c r="BL1958" s="55" t="str">
        <f t="shared" si="419"/>
        <v/>
      </c>
      <c r="BM1958" s="55" t="str">
        <f t="shared" si="419"/>
        <v/>
      </c>
      <c r="BN1958" s="55" t="str">
        <f t="shared" si="419"/>
        <v/>
      </c>
      <c r="BO1958" s="55" t="str">
        <f t="shared" si="419"/>
        <v/>
      </c>
      <c r="BP1958" s="55" t="str">
        <f t="shared" si="419"/>
        <v/>
      </c>
      <c r="BQ1958" s="55" t="str">
        <f t="shared" si="419"/>
        <v/>
      </c>
      <c r="BR1958" s="1" t="str">
        <f t="shared" si="409"/>
        <v>Base</v>
      </c>
      <c r="BS1958" s="1" t="str">
        <f t="shared" si="410"/>
        <v/>
      </c>
      <c r="BT1958" s="3">
        <f t="shared" si="411"/>
        <v>1</v>
      </c>
      <c r="BU1958" s="11">
        <f t="shared" si="412"/>
        <v>-0.94</v>
      </c>
      <c r="BV1958" s="11">
        <f t="shared" si="413"/>
        <v>-0.88</v>
      </c>
      <c r="BW1958" s="11">
        <f t="shared" si="414"/>
        <v>0</v>
      </c>
      <c r="BX1958" s="9">
        <f t="shared" si="415"/>
        <v>-0.94</v>
      </c>
      <c r="BY1958" s="9">
        <f t="shared" si="416"/>
        <v>-0.88</v>
      </c>
      <c r="BZ1958" s="9">
        <f t="shared" si="417"/>
        <v>2</v>
      </c>
    </row>
    <row r="1959" spans="1:78" ht="15.5" x14ac:dyDescent="0.35">
      <c r="A1959"/>
      <c r="B1959"/>
      <c r="C1959"/>
      <c r="D1959"/>
      <c r="E1959"/>
      <c r="F1959"/>
      <c r="G1959"/>
      <c r="H1959"/>
      <c r="I1959"/>
      <c r="J1959"/>
      <c r="K1959"/>
      <c r="L1959"/>
      <c r="M1959"/>
      <c r="N1959"/>
      <c r="O1959"/>
      <c r="P1959"/>
      <c r="Q1959"/>
      <c r="R1959"/>
      <c r="S1959"/>
      <c r="T1959"/>
      <c r="U1959"/>
      <c r="V1959"/>
      <c r="W1959"/>
      <c r="X1959"/>
      <c r="Y1959"/>
      <c r="Z1959"/>
      <c r="AA1959"/>
      <c r="AB1959"/>
      <c r="AC1959"/>
      <c r="AD1959"/>
      <c r="AE1959"/>
      <c r="AF1959"/>
      <c r="AG1959"/>
      <c r="AH1959"/>
      <c r="AI1959"/>
      <c r="AJ1959"/>
      <c r="AK1959"/>
      <c r="AL1959"/>
      <c r="AM1959"/>
      <c r="AN1959"/>
      <c r="AO1959"/>
      <c r="AP1959"/>
      <c r="AQ1959"/>
      <c r="AR1959"/>
      <c r="AS1959"/>
      <c r="AT1959" s="12">
        <f>VLOOKUP($BR1959,Tables!$D$14:$I$27,2,FALSE)*W1959</f>
        <v>0</v>
      </c>
      <c r="AU1959" s="12">
        <f>VLOOKUP($BR1959,Tables!$D$14:$I$24,3,FALSE)</f>
        <v>0</v>
      </c>
      <c r="AV1959" s="12">
        <f>VLOOKUP($BR1959,Tables!$D$14:$I$24,4,FALSE)*W1959</f>
        <v>0</v>
      </c>
      <c r="AW1959" s="12">
        <f>VLOOKUP($BR1959,Tables!$D$14:$I$24,5,FALSE)*W1959</f>
        <v>0</v>
      </c>
      <c r="AX1959">
        <f>IF(ISERROR(VLOOKUP(V1959,Tables!$A$2:$B$27,2,FALSE))=TRUE,0,VLOOKUP(V1959,Tables!$A$2:$B$27,2,FALSE))*VLOOKUP(BR1959,Tables!$D$14:$J$24,7,FALSE)</f>
        <v>0</v>
      </c>
      <c r="AY1959">
        <f>IF(ISERROR(VLOOKUP(BS1959,Tables!$A$2:$B$31,2,FALSE))=TRUE,0,VLOOKUP(BS1959,Tables!$A$2:$B$31,2,FALSE))</f>
        <v>0</v>
      </c>
      <c r="AZ1959" s="12">
        <f>VLOOKUP($BR1959,Tables!$D$14:$K$24,8,FALSE)</f>
        <v>0</v>
      </c>
      <c r="BA1959" s="12">
        <f>IF(OR(BR1959="T150",BR1959="HYBT150"),W1959*Tables!$L$23,0)</f>
        <v>0</v>
      </c>
      <c r="BB1959" s="12">
        <f>IF(OR(BR1959="T200",BR1959="HYBT200"),W1959*Tables!$E$24,0)</f>
        <v>0</v>
      </c>
      <c r="BC1959" s="14">
        <f t="shared" si="408"/>
        <v>0</v>
      </c>
      <c r="BD1959" s="55" t="str">
        <f t="shared" si="419"/>
        <v/>
      </c>
      <c r="BE1959" s="55" t="str">
        <f t="shared" si="419"/>
        <v/>
      </c>
      <c r="BF1959" s="55" t="str">
        <f t="shared" si="419"/>
        <v/>
      </c>
      <c r="BG1959" s="55" t="str">
        <f t="shared" si="419"/>
        <v/>
      </c>
      <c r="BH1959" s="55" t="str">
        <f t="shared" si="419"/>
        <v/>
      </c>
      <c r="BI1959" s="55" t="str">
        <f t="shared" si="419"/>
        <v/>
      </c>
      <c r="BJ1959" s="55" t="str">
        <f t="shared" si="419"/>
        <v/>
      </c>
      <c r="BK1959" s="55" t="str">
        <f t="shared" si="419"/>
        <v/>
      </c>
      <c r="BL1959" s="55" t="str">
        <f t="shared" si="419"/>
        <v/>
      </c>
      <c r="BM1959" s="55" t="str">
        <f t="shared" si="419"/>
        <v/>
      </c>
      <c r="BN1959" s="55" t="str">
        <f t="shared" si="419"/>
        <v/>
      </c>
      <c r="BO1959" s="55" t="str">
        <f t="shared" si="419"/>
        <v/>
      </c>
      <c r="BP1959" s="55" t="str">
        <f t="shared" si="419"/>
        <v/>
      </c>
      <c r="BQ1959" s="55" t="str">
        <f t="shared" si="419"/>
        <v/>
      </c>
      <c r="BR1959" s="1" t="str">
        <f t="shared" si="409"/>
        <v>Base</v>
      </c>
      <c r="BS1959" s="1" t="str">
        <f t="shared" si="410"/>
        <v/>
      </c>
      <c r="BT1959" s="3">
        <f t="shared" si="411"/>
        <v>1</v>
      </c>
      <c r="BU1959" s="11">
        <f t="shared" si="412"/>
        <v>-0.94</v>
      </c>
      <c r="BV1959" s="11">
        <f t="shared" si="413"/>
        <v>-0.88</v>
      </c>
      <c r="BW1959" s="11">
        <f t="shared" si="414"/>
        <v>0</v>
      </c>
      <c r="BX1959" s="9">
        <f t="shared" si="415"/>
        <v>-0.94</v>
      </c>
      <c r="BY1959" s="9">
        <f t="shared" si="416"/>
        <v>-0.88</v>
      </c>
      <c r="BZ1959" s="9">
        <f t="shared" si="417"/>
        <v>2</v>
      </c>
    </row>
    <row r="1960" spans="1:78" ht="15.5" x14ac:dyDescent="0.35">
      <c r="A1960"/>
      <c r="B1960"/>
      <c r="C1960"/>
      <c r="D1960"/>
      <c r="E1960"/>
      <c r="F1960"/>
      <c r="G1960"/>
      <c r="H1960"/>
      <c r="I1960"/>
      <c r="J1960"/>
      <c r="K1960"/>
      <c r="L1960"/>
      <c r="M1960"/>
      <c r="N1960"/>
      <c r="O1960"/>
      <c r="P1960"/>
      <c r="Q1960"/>
      <c r="R1960"/>
      <c r="S1960"/>
      <c r="T1960"/>
      <c r="U1960"/>
      <c r="V1960"/>
      <c r="W1960"/>
      <c r="X1960"/>
      <c r="Y1960"/>
      <c r="Z1960"/>
      <c r="AA1960"/>
      <c r="AB1960"/>
      <c r="AC1960"/>
      <c r="AD1960"/>
      <c r="AE1960"/>
      <c r="AF1960"/>
      <c r="AG1960"/>
      <c r="AH1960"/>
      <c r="AI1960"/>
      <c r="AJ1960"/>
      <c r="AK1960"/>
      <c r="AL1960"/>
      <c r="AM1960"/>
      <c r="AN1960"/>
      <c r="AO1960"/>
      <c r="AP1960"/>
      <c r="AQ1960"/>
      <c r="AR1960"/>
      <c r="AS1960"/>
      <c r="AT1960" s="12">
        <f>VLOOKUP($BR1960,Tables!$D$14:$I$27,2,FALSE)*W1960</f>
        <v>0</v>
      </c>
      <c r="AU1960" s="12">
        <f>VLOOKUP($BR1960,Tables!$D$14:$I$24,3,FALSE)</f>
        <v>0</v>
      </c>
      <c r="AV1960" s="12">
        <f>VLOOKUP($BR1960,Tables!$D$14:$I$24,4,FALSE)*W1960</f>
        <v>0</v>
      </c>
      <c r="AW1960" s="12">
        <f>VLOOKUP($BR1960,Tables!$D$14:$I$24,5,FALSE)*W1960</f>
        <v>0</v>
      </c>
      <c r="AX1960">
        <f>IF(ISERROR(VLOOKUP(V1960,Tables!$A$2:$B$27,2,FALSE))=TRUE,0,VLOOKUP(V1960,Tables!$A$2:$B$27,2,FALSE))*VLOOKUP(BR1960,Tables!$D$14:$J$24,7,FALSE)</f>
        <v>0</v>
      </c>
      <c r="AY1960">
        <f>IF(ISERROR(VLOOKUP(BS1960,Tables!$A$2:$B$31,2,FALSE))=TRUE,0,VLOOKUP(BS1960,Tables!$A$2:$B$31,2,FALSE))</f>
        <v>0</v>
      </c>
      <c r="AZ1960" s="12">
        <f>VLOOKUP($BR1960,Tables!$D$14:$K$24,8,FALSE)</f>
        <v>0</v>
      </c>
      <c r="BA1960" s="12">
        <f>IF(OR(BR1960="T150",BR1960="HYBT150"),W1960*Tables!$L$23,0)</f>
        <v>0</v>
      </c>
      <c r="BB1960" s="12">
        <f>IF(OR(BR1960="T200",BR1960="HYBT200"),W1960*Tables!$E$24,0)</f>
        <v>0</v>
      </c>
      <c r="BC1960" s="14">
        <f t="shared" si="408"/>
        <v>0</v>
      </c>
      <c r="BD1960" s="55" t="str">
        <f t="shared" si="419"/>
        <v/>
      </c>
      <c r="BE1960" s="55" t="str">
        <f t="shared" si="419"/>
        <v/>
      </c>
      <c r="BF1960" s="55" t="str">
        <f t="shared" si="419"/>
        <v/>
      </c>
      <c r="BG1960" s="55" t="str">
        <f t="shared" si="419"/>
        <v/>
      </c>
      <c r="BH1960" s="55" t="str">
        <f t="shared" si="419"/>
        <v/>
      </c>
      <c r="BI1960" s="55" t="str">
        <f t="shared" si="419"/>
        <v/>
      </c>
      <c r="BJ1960" s="55" t="str">
        <f t="shared" si="419"/>
        <v/>
      </c>
      <c r="BK1960" s="55" t="str">
        <f t="shared" si="419"/>
        <v/>
      </c>
      <c r="BL1960" s="55" t="str">
        <f t="shared" si="419"/>
        <v/>
      </c>
      <c r="BM1960" s="55" t="str">
        <f t="shared" si="419"/>
        <v/>
      </c>
      <c r="BN1960" s="55" t="str">
        <f t="shared" si="419"/>
        <v/>
      </c>
      <c r="BO1960" s="55" t="str">
        <f t="shared" si="419"/>
        <v/>
      </c>
      <c r="BP1960" s="55" t="str">
        <f t="shared" si="419"/>
        <v/>
      </c>
      <c r="BQ1960" s="55" t="str">
        <f t="shared" si="419"/>
        <v/>
      </c>
      <c r="BR1960" s="1" t="str">
        <f t="shared" si="409"/>
        <v>Base</v>
      </c>
      <c r="BS1960" s="1" t="str">
        <f t="shared" si="410"/>
        <v/>
      </c>
      <c r="BT1960" s="3">
        <f t="shared" si="411"/>
        <v>1</v>
      </c>
      <c r="BU1960" s="11">
        <f t="shared" si="412"/>
        <v>-0.94</v>
      </c>
      <c r="BV1960" s="11">
        <f t="shared" si="413"/>
        <v>-0.88</v>
      </c>
      <c r="BW1960" s="11">
        <f t="shared" si="414"/>
        <v>0</v>
      </c>
      <c r="BX1960" s="9">
        <f t="shared" si="415"/>
        <v>-0.94</v>
      </c>
      <c r="BY1960" s="9">
        <f t="shared" si="416"/>
        <v>-0.88</v>
      </c>
      <c r="BZ1960" s="9">
        <f t="shared" si="417"/>
        <v>2</v>
      </c>
    </row>
    <row r="1961" spans="1:78" ht="15.5" x14ac:dyDescent="0.35">
      <c r="A1961"/>
      <c r="B1961"/>
      <c r="C1961"/>
      <c r="D1961"/>
      <c r="E1961"/>
      <c r="F1961"/>
      <c r="G1961"/>
      <c r="H1961"/>
      <c r="I1961"/>
      <c r="J1961"/>
      <c r="K1961"/>
      <c r="L1961"/>
      <c r="M1961"/>
      <c r="N1961"/>
      <c r="O1961"/>
      <c r="P1961"/>
      <c r="Q1961"/>
      <c r="R1961"/>
      <c r="S1961"/>
      <c r="T1961"/>
      <c r="U1961"/>
      <c r="V1961"/>
      <c r="W1961"/>
      <c r="X1961"/>
      <c r="Y1961"/>
      <c r="Z1961"/>
      <c r="AA1961"/>
      <c r="AB1961"/>
      <c r="AC1961"/>
      <c r="AD1961"/>
      <c r="AE1961"/>
      <c r="AF1961"/>
      <c r="AG1961"/>
      <c r="AH1961"/>
      <c r="AI1961"/>
      <c r="AJ1961"/>
      <c r="AK1961"/>
      <c r="AL1961"/>
      <c r="AM1961"/>
      <c r="AN1961"/>
      <c r="AO1961"/>
      <c r="AP1961"/>
      <c r="AQ1961"/>
      <c r="AR1961"/>
      <c r="AS1961"/>
      <c r="AT1961" s="12">
        <f>VLOOKUP($BR1961,Tables!$D$14:$I$27,2,FALSE)*W1961</f>
        <v>0</v>
      </c>
      <c r="AU1961" s="12">
        <f>VLOOKUP($BR1961,Tables!$D$14:$I$24,3,FALSE)</f>
        <v>0</v>
      </c>
      <c r="AV1961" s="12">
        <f>VLOOKUP($BR1961,Tables!$D$14:$I$24,4,FALSE)*W1961</f>
        <v>0</v>
      </c>
      <c r="AW1961" s="12">
        <f>VLOOKUP($BR1961,Tables!$D$14:$I$24,5,FALSE)*W1961</f>
        <v>0</v>
      </c>
      <c r="AX1961">
        <f>IF(ISERROR(VLOOKUP(V1961,Tables!$A$2:$B$27,2,FALSE))=TRUE,0,VLOOKUP(V1961,Tables!$A$2:$B$27,2,FALSE))*VLOOKUP(BR1961,Tables!$D$14:$J$24,7,FALSE)</f>
        <v>0</v>
      </c>
      <c r="AY1961">
        <f>IF(ISERROR(VLOOKUP(BS1961,Tables!$A$2:$B$31,2,FALSE))=TRUE,0,VLOOKUP(BS1961,Tables!$A$2:$B$31,2,FALSE))</f>
        <v>0</v>
      </c>
      <c r="AZ1961" s="12">
        <f>VLOOKUP($BR1961,Tables!$D$14:$K$24,8,FALSE)</f>
        <v>0</v>
      </c>
      <c r="BA1961" s="12">
        <f>IF(OR(BR1961="T150",BR1961="HYBT150"),W1961*Tables!$L$23,0)</f>
        <v>0</v>
      </c>
      <c r="BB1961" s="12">
        <f>IF(OR(BR1961="T200",BR1961="HYBT200"),W1961*Tables!$E$24,0)</f>
        <v>0</v>
      </c>
      <c r="BC1961" s="14">
        <f t="shared" si="408"/>
        <v>0</v>
      </c>
      <c r="BD1961" s="55" t="str">
        <f t="shared" si="419"/>
        <v/>
      </c>
      <c r="BE1961" s="55" t="str">
        <f t="shared" si="419"/>
        <v/>
      </c>
      <c r="BF1961" s="55" t="str">
        <f t="shared" si="419"/>
        <v/>
      </c>
      <c r="BG1961" s="55" t="str">
        <f t="shared" si="419"/>
        <v/>
      </c>
      <c r="BH1961" s="55" t="str">
        <f t="shared" si="419"/>
        <v/>
      </c>
      <c r="BI1961" s="55" t="str">
        <f t="shared" si="419"/>
        <v/>
      </c>
      <c r="BJ1961" s="55" t="str">
        <f t="shared" si="419"/>
        <v/>
      </c>
      <c r="BK1961" s="55" t="str">
        <f t="shared" si="419"/>
        <v/>
      </c>
      <c r="BL1961" s="55" t="str">
        <f t="shared" si="419"/>
        <v/>
      </c>
      <c r="BM1961" s="55" t="str">
        <f t="shared" si="419"/>
        <v/>
      </c>
      <c r="BN1961" s="55" t="str">
        <f t="shared" si="419"/>
        <v/>
      </c>
      <c r="BO1961" s="55" t="str">
        <f t="shared" si="419"/>
        <v/>
      </c>
      <c r="BP1961" s="55" t="str">
        <f t="shared" si="419"/>
        <v/>
      </c>
      <c r="BQ1961" s="55" t="str">
        <f t="shared" ref="BD1961:BQ1980" si="420">IF(ISERROR(SEARCHB(" "&amp;BQ$1&amp;" "," "&amp;$L1961&amp;" "))=TRUE,"",BQ$1)</f>
        <v/>
      </c>
      <c r="BR1961" s="1" t="str">
        <f t="shared" si="409"/>
        <v>Base</v>
      </c>
      <c r="BS1961" s="1" t="str">
        <f t="shared" si="410"/>
        <v/>
      </c>
      <c r="BT1961" s="3">
        <f t="shared" si="411"/>
        <v>1</v>
      </c>
      <c r="BU1961" s="11">
        <f t="shared" si="412"/>
        <v>-0.94</v>
      </c>
      <c r="BV1961" s="11">
        <f t="shared" si="413"/>
        <v>-0.88</v>
      </c>
      <c r="BW1961" s="11">
        <f t="shared" si="414"/>
        <v>0</v>
      </c>
      <c r="BX1961" s="9">
        <f t="shared" si="415"/>
        <v>-0.94</v>
      </c>
      <c r="BY1961" s="9">
        <f t="shared" si="416"/>
        <v>-0.88</v>
      </c>
      <c r="BZ1961" s="9">
        <f t="shared" si="417"/>
        <v>2</v>
      </c>
    </row>
    <row r="1962" spans="1:78" ht="15.5" x14ac:dyDescent="0.35">
      <c r="A1962"/>
      <c r="B1962"/>
      <c r="C1962"/>
      <c r="D1962"/>
      <c r="E1962"/>
      <c r="F1962"/>
      <c r="G1962"/>
      <c r="H1962"/>
      <c r="I1962"/>
      <c r="J1962"/>
      <c r="K1962"/>
      <c r="L1962"/>
      <c r="M1962"/>
      <c r="N1962"/>
      <c r="O1962"/>
      <c r="P1962"/>
      <c r="Q1962"/>
      <c r="R1962"/>
      <c r="S1962"/>
      <c r="T1962"/>
      <c r="U1962"/>
      <c r="V1962"/>
      <c r="W1962"/>
      <c r="X1962"/>
      <c r="Y1962"/>
      <c r="Z1962"/>
      <c r="AA1962"/>
      <c r="AB1962"/>
      <c r="AC1962"/>
      <c r="AD1962"/>
      <c r="AE1962"/>
      <c r="AF1962"/>
      <c r="AG1962"/>
      <c r="AH1962"/>
      <c r="AI1962"/>
      <c r="AJ1962"/>
      <c r="AK1962"/>
      <c r="AL1962"/>
      <c r="AM1962"/>
      <c r="AN1962"/>
      <c r="AO1962"/>
      <c r="AP1962"/>
      <c r="AQ1962"/>
      <c r="AR1962"/>
      <c r="AS1962"/>
      <c r="AT1962" s="12">
        <f>VLOOKUP($BR1962,Tables!$D$14:$I$27,2,FALSE)*W1962</f>
        <v>0</v>
      </c>
      <c r="AU1962" s="12">
        <f>VLOOKUP($BR1962,Tables!$D$14:$I$24,3,FALSE)</f>
        <v>0</v>
      </c>
      <c r="AV1962" s="12">
        <f>VLOOKUP($BR1962,Tables!$D$14:$I$24,4,FALSE)*W1962</f>
        <v>0</v>
      </c>
      <c r="AW1962" s="12">
        <f>VLOOKUP($BR1962,Tables!$D$14:$I$24,5,FALSE)*W1962</f>
        <v>0</v>
      </c>
      <c r="AX1962">
        <f>IF(ISERROR(VLOOKUP(V1962,Tables!$A$2:$B$27,2,FALSE))=TRUE,0,VLOOKUP(V1962,Tables!$A$2:$B$27,2,FALSE))*VLOOKUP(BR1962,Tables!$D$14:$J$24,7,FALSE)</f>
        <v>0</v>
      </c>
      <c r="AY1962">
        <f>IF(ISERROR(VLOOKUP(BS1962,Tables!$A$2:$B$31,2,FALSE))=TRUE,0,VLOOKUP(BS1962,Tables!$A$2:$B$31,2,FALSE))</f>
        <v>0</v>
      </c>
      <c r="AZ1962" s="12">
        <f>VLOOKUP($BR1962,Tables!$D$14:$K$24,8,FALSE)</f>
        <v>0</v>
      </c>
      <c r="BA1962" s="12">
        <f>IF(OR(BR1962="T150",BR1962="HYBT150"),W1962*Tables!$L$23,0)</f>
        <v>0</v>
      </c>
      <c r="BB1962" s="12">
        <f>IF(OR(BR1962="T200",BR1962="HYBT200"),W1962*Tables!$E$24,0)</f>
        <v>0</v>
      </c>
      <c r="BC1962" s="14">
        <f t="shared" si="408"/>
        <v>0</v>
      </c>
      <c r="BD1962" s="55" t="str">
        <f t="shared" si="420"/>
        <v/>
      </c>
      <c r="BE1962" s="55" t="str">
        <f t="shared" si="420"/>
        <v/>
      </c>
      <c r="BF1962" s="55" t="str">
        <f t="shared" si="420"/>
        <v/>
      </c>
      <c r="BG1962" s="55" t="str">
        <f t="shared" si="420"/>
        <v/>
      </c>
      <c r="BH1962" s="55" t="str">
        <f t="shared" si="420"/>
        <v/>
      </c>
      <c r="BI1962" s="55" t="str">
        <f t="shared" si="420"/>
        <v/>
      </c>
      <c r="BJ1962" s="55" t="str">
        <f t="shared" si="420"/>
        <v/>
      </c>
      <c r="BK1962" s="55" t="str">
        <f t="shared" si="420"/>
        <v/>
      </c>
      <c r="BL1962" s="55" t="str">
        <f t="shared" si="420"/>
        <v/>
      </c>
      <c r="BM1962" s="55" t="str">
        <f t="shared" si="420"/>
        <v/>
      </c>
      <c r="BN1962" s="55" t="str">
        <f t="shared" si="420"/>
        <v/>
      </c>
      <c r="BO1962" s="55" t="str">
        <f t="shared" si="420"/>
        <v/>
      </c>
      <c r="BP1962" s="55" t="str">
        <f t="shared" si="420"/>
        <v/>
      </c>
      <c r="BQ1962" s="55" t="str">
        <f t="shared" si="420"/>
        <v/>
      </c>
      <c r="BR1962" s="1" t="str">
        <f t="shared" si="409"/>
        <v>Base</v>
      </c>
      <c r="BS1962" s="1" t="str">
        <f t="shared" si="410"/>
        <v/>
      </c>
      <c r="BT1962" s="3">
        <f t="shared" si="411"/>
        <v>1</v>
      </c>
      <c r="BU1962" s="11">
        <f t="shared" si="412"/>
        <v>-0.94</v>
      </c>
      <c r="BV1962" s="11">
        <f t="shared" si="413"/>
        <v>-0.88</v>
      </c>
      <c r="BW1962" s="11">
        <f t="shared" si="414"/>
        <v>0</v>
      </c>
      <c r="BX1962" s="9">
        <f t="shared" si="415"/>
        <v>-0.94</v>
      </c>
      <c r="BY1962" s="9">
        <f t="shared" si="416"/>
        <v>-0.88</v>
      </c>
      <c r="BZ1962" s="9">
        <f t="shared" si="417"/>
        <v>2</v>
      </c>
    </row>
    <row r="1963" spans="1:78" ht="15.5" x14ac:dyDescent="0.35">
      <c r="A1963"/>
      <c r="B1963"/>
      <c r="C1963"/>
      <c r="D1963"/>
      <c r="E1963"/>
      <c r="F1963"/>
      <c r="G1963"/>
      <c r="H1963"/>
      <c r="I1963"/>
      <c r="J1963"/>
      <c r="K1963"/>
      <c r="L1963"/>
      <c r="M1963"/>
      <c r="N1963"/>
      <c r="O1963"/>
      <c r="P1963"/>
      <c r="Q1963"/>
      <c r="R1963"/>
      <c r="S1963"/>
      <c r="T1963"/>
      <c r="U1963"/>
      <c r="V1963"/>
      <c r="W1963"/>
      <c r="X1963"/>
      <c r="Y1963"/>
      <c r="Z1963"/>
      <c r="AA1963"/>
      <c r="AB1963"/>
      <c r="AC1963"/>
      <c r="AD1963"/>
      <c r="AE1963"/>
      <c r="AF1963"/>
      <c r="AG1963"/>
      <c r="AH1963"/>
      <c r="AI1963"/>
      <c r="AJ1963"/>
      <c r="AK1963"/>
      <c r="AL1963"/>
      <c r="AM1963"/>
      <c r="AN1963"/>
      <c r="AO1963"/>
      <c r="AP1963"/>
      <c r="AQ1963"/>
      <c r="AR1963"/>
      <c r="AS1963"/>
      <c r="AT1963" s="12">
        <f>VLOOKUP($BR1963,Tables!$D$14:$I$27,2,FALSE)*W1963</f>
        <v>0</v>
      </c>
      <c r="AU1963" s="12">
        <f>VLOOKUP($BR1963,Tables!$D$14:$I$24,3,FALSE)</f>
        <v>0</v>
      </c>
      <c r="AV1963" s="12">
        <f>VLOOKUP($BR1963,Tables!$D$14:$I$24,4,FALSE)*W1963</f>
        <v>0</v>
      </c>
      <c r="AW1963" s="12">
        <f>VLOOKUP($BR1963,Tables!$D$14:$I$24,5,FALSE)*W1963</f>
        <v>0</v>
      </c>
      <c r="AX1963">
        <f>IF(ISERROR(VLOOKUP(V1963,Tables!$A$2:$B$27,2,FALSE))=TRUE,0,VLOOKUP(V1963,Tables!$A$2:$B$27,2,FALSE))*VLOOKUP(BR1963,Tables!$D$14:$J$24,7,FALSE)</f>
        <v>0</v>
      </c>
      <c r="AY1963">
        <f>IF(ISERROR(VLOOKUP(BS1963,Tables!$A$2:$B$31,2,FALSE))=TRUE,0,VLOOKUP(BS1963,Tables!$A$2:$B$31,2,FALSE))</f>
        <v>0</v>
      </c>
      <c r="AZ1963" s="12">
        <f>VLOOKUP($BR1963,Tables!$D$14:$K$24,8,FALSE)</f>
        <v>0</v>
      </c>
      <c r="BA1963" s="12">
        <f>IF(OR(BR1963="T150",BR1963="HYBT150"),W1963*Tables!$L$23,0)</f>
        <v>0</v>
      </c>
      <c r="BB1963" s="12">
        <f>IF(OR(BR1963="T200",BR1963="HYBT200"),W1963*Tables!$E$24,0)</f>
        <v>0</v>
      </c>
      <c r="BC1963" s="14">
        <f t="shared" si="408"/>
        <v>0</v>
      </c>
      <c r="BD1963" s="55" t="str">
        <f t="shared" si="420"/>
        <v/>
      </c>
      <c r="BE1963" s="55" t="str">
        <f t="shared" si="420"/>
        <v/>
      </c>
      <c r="BF1963" s="55" t="str">
        <f t="shared" si="420"/>
        <v/>
      </c>
      <c r="BG1963" s="55" t="str">
        <f t="shared" si="420"/>
        <v/>
      </c>
      <c r="BH1963" s="55" t="str">
        <f t="shared" si="420"/>
        <v/>
      </c>
      <c r="BI1963" s="55" t="str">
        <f t="shared" si="420"/>
        <v/>
      </c>
      <c r="BJ1963" s="55" t="str">
        <f t="shared" si="420"/>
        <v/>
      </c>
      <c r="BK1963" s="55" t="str">
        <f t="shared" si="420"/>
        <v/>
      </c>
      <c r="BL1963" s="55" t="str">
        <f t="shared" si="420"/>
        <v/>
      </c>
      <c r="BM1963" s="55" t="str">
        <f t="shared" si="420"/>
        <v/>
      </c>
      <c r="BN1963" s="55" t="str">
        <f t="shared" si="420"/>
        <v/>
      </c>
      <c r="BO1963" s="55" t="str">
        <f t="shared" si="420"/>
        <v/>
      </c>
      <c r="BP1963" s="55" t="str">
        <f t="shared" si="420"/>
        <v/>
      </c>
      <c r="BQ1963" s="55" t="str">
        <f t="shared" si="420"/>
        <v/>
      </c>
      <c r="BR1963" s="1" t="str">
        <f t="shared" si="409"/>
        <v>Base</v>
      </c>
      <c r="BS1963" s="1" t="str">
        <f t="shared" si="410"/>
        <v/>
      </c>
      <c r="BT1963" s="3">
        <f t="shared" si="411"/>
        <v>1</v>
      </c>
      <c r="BU1963" s="11">
        <f t="shared" si="412"/>
        <v>-0.94</v>
      </c>
      <c r="BV1963" s="11">
        <f t="shared" si="413"/>
        <v>-0.88</v>
      </c>
      <c r="BW1963" s="11">
        <f t="shared" si="414"/>
        <v>0</v>
      </c>
      <c r="BX1963" s="9">
        <f t="shared" si="415"/>
        <v>-0.94</v>
      </c>
      <c r="BY1963" s="9">
        <f t="shared" si="416"/>
        <v>-0.88</v>
      </c>
      <c r="BZ1963" s="9">
        <f t="shared" si="417"/>
        <v>2</v>
      </c>
    </row>
    <row r="1964" spans="1:78" ht="15.5" x14ac:dyDescent="0.35">
      <c r="A1964"/>
      <c r="B1964"/>
      <c r="C1964"/>
      <c r="D1964"/>
      <c r="E1964"/>
      <c r="F1964"/>
      <c r="G1964"/>
      <c r="H1964"/>
      <c r="I1964"/>
      <c r="J1964"/>
      <c r="K1964"/>
      <c r="L1964"/>
      <c r="M1964"/>
      <c r="N1964"/>
      <c r="O1964"/>
      <c r="P1964"/>
      <c r="Q1964"/>
      <c r="R1964"/>
      <c r="S1964"/>
      <c r="T1964"/>
      <c r="U1964"/>
      <c r="V1964"/>
      <c r="W1964"/>
      <c r="X1964"/>
      <c r="Y1964"/>
      <c r="Z1964"/>
      <c r="AA1964"/>
      <c r="AB1964"/>
      <c r="AC1964"/>
      <c r="AD1964"/>
      <c r="AE1964"/>
      <c r="AF1964"/>
      <c r="AG1964"/>
      <c r="AH1964"/>
      <c r="AI1964"/>
      <c r="AJ1964"/>
      <c r="AK1964"/>
      <c r="AL1964"/>
      <c r="AM1964"/>
      <c r="AN1964"/>
      <c r="AO1964"/>
      <c r="AP1964"/>
      <c r="AQ1964"/>
      <c r="AR1964"/>
      <c r="AS1964"/>
      <c r="AT1964" s="12">
        <f>VLOOKUP($BR1964,Tables!$D$14:$I$27,2,FALSE)*W1964</f>
        <v>0</v>
      </c>
      <c r="AU1964" s="12">
        <f>VLOOKUP($BR1964,Tables!$D$14:$I$24,3,FALSE)</f>
        <v>0</v>
      </c>
      <c r="AV1964" s="12">
        <f>VLOOKUP($BR1964,Tables!$D$14:$I$24,4,FALSE)*W1964</f>
        <v>0</v>
      </c>
      <c r="AW1964" s="12">
        <f>VLOOKUP($BR1964,Tables!$D$14:$I$24,5,FALSE)*W1964</f>
        <v>0</v>
      </c>
      <c r="AX1964">
        <f>IF(ISERROR(VLOOKUP(V1964,Tables!$A$2:$B$27,2,FALSE))=TRUE,0,VLOOKUP(V1964,Tables!$A$2:$B$27,2,FALSE))*VLOOKUP(BR1964,Tables!$D$14:$J$24,7,FALSE)</f>
        <v>0</v>
      </c>
      <c r="AY1964">
        <f>IF(ISERROR(VLOOKUP(BS1964,Tables!$A$2:$B$31,2,FALSE))=TRUE,0,VLOOKUP(BS1964,Tables!$A$2:$B$31,2,FALSE))</f>
        <v>0</v>
      </c>
      <c r="AZ1964" s="12">
        <f>VLOOKUP($BR1964,Tables!$D$14:$K$24,8,FALSE)</f>
        <v>0</v>
      </c>
      <c r="BA1964" s="12">
        <f>IF(OR(BR1964="T150",BR1964="HYBT150"),W1964*Tables!$L$23,0)</f>
        <v>0</v>
      </c>
      <c r="BB1964" s="12">
        <f>IF(OR(BR1964="T200",BR1964="HYBT200"),W1964*Tables!$E$24,0)</f>
        <v>0</v>
      </c>
      <c r="BC1964" s="14">
        <f t="shared" si="408"/>
        <v>0</v>
      </c>
      <c r="BD1964" s="55" t="str">
        <f t="shared" si="420"/>
        <v/>
      </c>
      <c r="BE1964" s="55" t="str">
        <f t="shared" si="420"/>
        <v/>
      </c>
      <c r="BF1964" s="55" t="str">
        <f t="shared" si="420"/>
        <v/>
      </c>
      <c r="BG1964" s="55" t="str">
        <f t="shared" si="420"/>
        <v/>
      </c>
      <c r="BH1964" s="55" t="str">
        <f t="shared" si="420"/>
        <v/>
      </c>
      <c r="BI1964" s="55" t="str">
        <f t="shared" si="420"/>
        <v/>
      </c>
      <c r="BJ1964" s="55" t="str">
        <f t="shared" si="420"/>
        <v/>
      </c>
      <c r="BK1964" s="55" t="str">
        <f t="shared" si="420"/>
        <v/>
      </c>
      <c r="BL1964" s="55" t="str">
        <f t="shared" si="420"/>
        <v/>
      </c>
      <c r="BM1964" s="55" t="str">
        <f t="shared" si="420"/>
        <v/>
      </c>
      <c r="BN1964" s="55" t="str">
        <f t="shared" si="420"/>
        <v/>
      </c>
      <c r="BO1964" s="55" t="str">
        <f t="shared" si="420"/>
        <v/>
      </c>
      <c r="BP1964" s="55" t="str">
        <f t="shared" si="420"/>
        <v/>
      </c>
      <c r="BQ1964" s="55" t="str">
        <f t="shared" si="420"/>
        <v/>
      </c>
      <c r="BR1964" s="1" t="str">
        <f t="shared" si="409"/>
        <v>Base</v>
      </c>
      <c r="BS1964" s="1" t="str">
        <f t="shared" si="410"/>
        <v/>
      </c>
      <c r="BT1964" s="3">
        <f t="shared" si="411"/>
        <v>1</v>
      </c>
      <c r="BU1964" s="11">
        <f t="shared" si="412"/>
        <v>-0.94</v>
      </c>
      <c r="BV1964" s="11">
        <f t="shared" si="413"/>
        <v>-0.88</v>
      </c>
      <c r="BW1964" s="11">
        <f t="shared" si="414"/>
        <v>0</v>
      </c>
      <c r="BX1964" s="9">
        <f t="shared" si="415"/>
        <v>-0.94</v>
      </c>
      <c r="BY1964" s="9">
        <f t="shared" si="416"/>
        <v>-0.88</v>
      </c>
      <c r="BZ1964" s="9">
        <f t="shared" si="417"/>
        <v>2</v>
      </c>
    </row>
    <row r="1965" spans="1:78" ht="15.5" x14ac:dyDescent="0.35">
      <c r="A1965"/>
      <c r="B1965"/>
      <c r="C1965"/>
      <c r="D1965"/>
      <c r="E1965"/>
      <c r="F1965"/>
      <c r="G1965"/>
      <c r="H1965"/>
      <c r="I1965"/>
      <c r="J1965"/>
      <c r="K1965"/>
      <c r="L1965"/>
      <c r="M1965"/>
      <c r="N1965"/>
      <c r="O1965"/>
      <c r="P1965"/>
      <c r="Q1965"/>
      <c r="R1965"/>
      <c r="S1965"/>
      <c r="T1965"/>
      <c r="U1965"/>
      <c r="V1965"/>
      <c r="W1965"/>
      <c r="X1965"/>
      <c r="Y1965"/>
      <c r="Z1965"/>
      <c r="AA1965"/>
      <c r="AB1965"/>
      <c r="AC1965"/>
      <c r="AD1965"/>
      <c r="AE1965"/>
      <c r="AF1965"/>
      <c r="AG1965"/>
      <c r="AH1965"/>
      <c r="AI1965"/>
      <c r="AJ1965"/>
      <c r="AK1965"/>
      <c r="AL1965"/>
      <c r="AM1965"/>
      <c r="AN1965"/>
      <c r="AO1965"/>
      <c r="AP1965"/>
      <c r="AQ1965"/>
      <c r="AR1965"/>
      <c r="AS1965"/>
      <c r="AT1965" s="12">
        <f>VLOOKUP($BR1965,Tables!$D$14:$I$27,2,FALSE)*W1965</f>
        <v>0</v>
      </c>
      <c r="AU1965" s="12">
        <f>VLOOKUP($BR1965,Tables!$D$14:$I$24,3,FALSE)</f>
        <v>0</v>
      </c>
      <c r="AV1965" s="12">
        <f>VLOOKUP($BR1965,Tables!$D$14:$I$24,4,FALSE)*W1965</f>
        <v>0</v>
      </c>
      <c r="AW1965" s="12">
        <f>VLOOKUP($BR1965,Tables!$D$14:$I$24,5,FALSE)*W1965</f>
        <v>0</v>
      </c>
      <c r="AX1965">
        <f>IF(ISERROR(VLOOKUP(V1965,Tables!$A$2:$B$27,2,FALSE))=TRUE,0,VLOOKUP(V1965,Tables!$A$2:$B$27,2,FALSE))*VLOOKUP(BR1965,Tables!$D$14:$J$24,7,FALSE)</f>
        <v>0</v>
      </c>
      <c r="AY1965">
        <f>IF(ISERROR(VLOOKUP(BS1965,Tables!$A$2:$B$31,2,FALSE))=TRUE,0,VLOOKUP(BS1965,Tables!$A$2:$B$31,2,FALSE))</f>
        <v>0</v>
      </c>
      <c r="AZ1965" s="12">
        <f>VLOOKUP($BR1965,Tables!$D$14:$K$24,8,FALSE)</f>
        <v>0</v>
      </c>
      <c r="BA1965" s="12">
        <f>IF(OR(BR1965="T150",BR1965="HYBT150"),W1965*Tables!$L$23,0)</f>
        <v>0</v>
      </c>
      <c r="BB1965" s="12">
        <f>IF(OR(BR1965="T200",BR1965="HYBT200"),W1965*Tables!$E$24,0)</f>
        <v>0</v>
      </c>
      <c r="BC1965" s="14">
        <f t="shared" si="408"/>
        <v>0</v>
      </c>
      <c r="BD1965" s="55" t="str">
        <f t="shared" si="420"/>
        <v/>
      </c>
      <c r="BE1965" s="55" t="str">
        <f t="shared" si="420"/>
        <v/>
      </c>
      <c r="BF1965" s="55" t="str">
        <f t="shared" si="420"/>
        <v/>
      </c>
      <c r="BG1965" s="55" t="str">
        <f t="shared" si="420"/>
        <v/>
      </c>
      <c r="BH1965" s="55" t="str">
        <f t="shared" si="420"/>
        <v/>
      </c>
      <c r="BI1965" s="55" t="str">
        <f t="shared" si="420"/>
        <v/>
      </c>
      <c r="BJ1965" s="55" t="str">
        <f t="shared" si="420"/>
        <v/>
      </c>
      <c r="BK1965" s="55" t="str">
        <f t="shared" si="420"/>
        <v/>
      </c>
      <c r="BL1965" s="55" t="str">
        <f t="shared" si="420"/>
        <v/>
      </c>
      <c r="BM1965" s="55" t="str">
        <f t="shared" si="420"/>
        <v/>
      </c>
      <c r="BN1965" s="55" t="str">
        <f t="shared" si="420"/>
        <v/>
      </c>
      <c r="BO1965" s="55" t="str">
        <f t="shared" si="420"/>
        <v/>
      </c>
      <c r="BP1965" s="55" t="str">
        <f t="shared" si="420"/>
        <v/>
      </c>
      <c r="BQ1965" s="55" t="str">
        <f t="shared" si="420"/>
        <v/>
      </c>
      <c r="BR1965" s="1" t="str">
        <f t="shared" si="409"/>
        <v>Base</v>
      </c>
      <c r="BS1965" s="1" t="str">
        <f t="shared" si="410"/>
        <v/>
      </c>
      <c r="BT1965" s="3">
        <f t="shared" si="411"/>
        <v>1</v>
      </c>
      <c r="BU1965" s="11">
        <f t="shared" si="412"/>
        <v>-0.94</v>
      </c>
      <c r="BV1965" s="11">
        <f t="shared" si="413"/>
        <v>-0.88</v>
      </c>
      <c r="BW1965" s="11">
        <f t="shared" si="414"/>
        <v>0</v>
      </c>
      <c r="BX1965" s="9">
        <f t="shared" si="415"/>
        <v>-0.94</v>
      </c>
      <c r="BY1965" s="9">
        <f t="shared" si="416"/>
        <v>-0.88</v>
      </c>
      <c r="BZ1965" s="9">
        <f t="shared" si="417"/>
        <v>2</v>
      </c>
    </row>
    <row r="1966" spans="1:78" ht="15.5" x14ac:dyDescent="0.35">
      <c r="A1966"/>
      <c r="B1966"/>
      <c r="C1966"/>
      <c r="D1966"/>
      <c r="E1966"/>
      <c r="F1966"/>
      <c r="G1966"/>
      <c r="H1966"/>
      <c r="I1966"/>
      <c r="J1966"/>
      <c r="K1966"/>
      <c r="L1966"/>
      <c r="M1966"/>
      <c r="N1966"/>
      <c r="O1966"/>
      <c r="P1966"/>
      <c r="Q1966"/>
      <c r="R1966"/>
      <c r="S1966"/>
      <c r="T1966"/>
      <c r="U1966"/>
      <c r="V1966"/>
      <c r="W1966"/>
      <c r="X1966"/>
      <c r="Y1966"/>
      <c r="Z1966"/>
      <c r="AA1966"/>
      <c r="AB1966"/>
      <c r="AC1966"/>
      <c r="AD1966"/>
      <c r="AE1966"/>
      <c r="AF1966"/>
      <c r="AG1966"/>
      <c r="AH1966"/>
      <c r="AI1966"/>
      <c r="AJ1966"/>
      <c r="AK1966"/>
      <c r="AL1966"/>
      <c r="AM1966"/>
      <c r="AN1966"/>
      <c r="AO1966"/>
      <c r="AP1966"/>
      <c r="AQ1966"/>
      <c r="AR1966"/>
      <c r="AS1966"/>
      <c r="AT1966" s="12">
        <f>VLOOKUP($BR1966,Tables!$D$14:$I$27,2,FALSE)*W1966</f>
        <v>0</v>
      </c>
      <c r="AU1966" s="12">
        <f>VLOOKUP($BR1966,Tables!$D$14:$I$24,3,FALSE)</f>
        <v>0</v>
      </c>
      <c r="AV1966" s="12">
        <f>VLOOKUP($BR1966,Tables!$D$14:$I$24,4,FALSE)*W1966</f>
        <v>0</v>
      </c>
      <c r="AW1966" s="12">
        <f>VLOOKUP($BR1966,Tables!$D$14:$I$24,5,FALSE)*W1966</f>
        <v>0</v>
      </c>
      <c r="AX1966">
        <f>IF(ISERROR(VLOOKUP(V1966,Tables!$A$2:$B$27,2,FALSE))=TRUE,0,VLOOKUP(V1966,Tables!$A$2:$B$27,2,FALSE))*VLOOKUP(BR1966,Tables!$D$14:$J$24,7,FALSE)</f>
        <v>0</v>
      </c>
      <c r="AY1966">
        <f>IF(ISERROR(VLOOKUP(BS1966,Tables!$A$2:$B$31,2,FALSE))=TRUE,0,VLOOKUP(BS1966,Tables!$A$2:$B$31,2,FALSE))</f>
        <v>0</v>
      </c>
      <c r="AZ1966" s="12">
        <f>VLOOKUP($BR1966,Tables!$D$14:$K$24,8,FALSE)</f>
        <v>0</v>
      </c>
      <c r="BA1966" s="12">
        <f>IF(OR(BR1966="T150",BR1966="HYBT150"),W1966*Tables!$L$23,0)</f>
        <v>0</v>
      </c>
      <c r="BB1966" s="12">
        <f>IF(OR(BR1966="T200",BR1966="HYBT200"),W1966*Tables!$E$24,0)</f>
        <v>0</v>
      </c>
      <c r="BC1966" s="14">
        <f t="shared" si="408"/>
        <v>0</v>
      </c>
      <c r="BD1966" s="55" t="str">
        <f t="shared" si="420"/>
        <v/>
      </c>
      <c r="BE1966" s="55" t="str">
        <f t="shared" si="420"/>
        <v/>
      </c>
      <c r="BF1966" s="55" t="str">
        <f t="shared" si="420"/>
        <v/>
      </c>
      <c r="BG1966" s="55" t="str">
        <f t="shared" si="420"/>
        <v/>
      </c>
      <c r="BH1966" s="55" t="str">
        <f t="shared" si="420"/>
        <v/>
      </c>
      <c r="BI1966" s="55" t="str">
        <f t="shared" si="420"/>
        <v/>
      </c>
      <c r="BJ1966" s="55" t="str">
        <f t="shared" si="420"/>
        <v/>
      </c>
      <c r="BK1966" s="55" t="str">
        <f t="shared" si="420"/>
        <v/>
      </c>
      <c r="BL1966" s="55" t="str">
        <f t="shared" si="420"/>
        <v/>
      </c>
      <c r="BM1966" s="55" t="str">
        <f t="shared" si="420"/>
        <v/>
      </c>
      <c r="BN1966" s="55" t="str">
        <f t="shared" si="420"/>
        <v/>
      </c>
      <c r="BO1966" s="55" t="str">
        <f t="shared" si="420"/>
        <v/>
      </c>
      <c r="BP1966" s="55" t="str">
        <f t="shared" si="420"/>
        <v/>
      </c>
      <c r="BQ1966" s="55" t="str">
        <f t="shared" si="420"/>
        <v/>
      </c>
      <c r="BR1966" s="1" t="str">
        <f t="shared" si="409"/>
        <v>Base</v>
      </c>
      <c r="BS1966" s="1" t="str">
        <f t="shared" si="410"/>
        <v/>
      </c>
      <c r="BT1966" s="3">
        <f t="shared" si="411"/>
        <v>1</v>
      </c>
      <c r="BU1966" s="11">
        <f t="shared" si="412"/>
        <v>-0.94</v>
      </c>
      <c r="BV1966" s="11">
        <f t="shared" si="413"/>
        <v>-0.88</v>
      </c>
      <c r="BW1966" s="11">
        <f t="shared" si="414"/>
        <v>0</v>
      </c>
      <c r="BX1966" s="9">
        <f t="shared" si="415"/>
        <v>-0.94</v>
      </c>
      <c r="BY1966" s="9">
        <f t="shared" si="416"/>
        <v>-0.88</v>
      </c>
      <c r="BZ1966" s="9">
        <f t="shared" si="417"/>
        <v>2</v>
      </c>
    </row>
    <row r="1967" spans="1:78" ht="15.5" x14ac:dyDescent="0.35">
      <c r="A1967"/>
      <c r="B1967"/>
      <c r="C1967"/>
      <c r="D1967"/>
      <c r="E1967"/>
      <c r="F1967"/>
      <c r="G1967"/>
      <c r="H1967"/>
      <c r="I1967"/>
      <c r="J1967"/>
      <c r="K1967"/>
      <c r="L1967"/>
      <c r="M1967"/>
      <c r="N1967"/>
      <c r="O1967"/>
      <c r="P1967"/>
      <c r="Q1967"/>
      <c r="R1967"/>
      <c r="S1967"/>
      <c r="T1967"/>
      <c r="U1967"/>
      <c r="V1967"/>
      <c r="W1967"/>
      <c r="X1967"/>
      <c r="Y1967"/>
      <c r="Z1967"/>
      <c r="AA1967"/>
      <c r="AB1967"/>
      <c r="AC1967"/>
      <c r="AD1967"/>
      <c r="AE1967"/>
      <c r="AF1967"/>
      <c r="AG1967"/>
      <c r="AH1967"/>
      <c r="AI1967"/>
      <c r="AJ1967"/>
      <c r="AK1967"/>
      <c r="AL1967"/>
      <c r="AM1967"/>
      <c r="AN1967"/>
      <c r="AO1967"/>
      <c r="AP1967"/>
      <c r="AQ1967"/>
      <c r="AR1967"/>
      <c r="AS1967"/>
      <c r="AT1967" s="12">
        <f>VLOOKUP($BR1967,Tables!$D$14:$I$27,2,FALSE)*W1967</f>
        <v>0</v>
      </c>
      <c r="AU1967" s="12">
        <f>VLOOKUP($BR1967,Tables!$D$14:$I$24,3,FALSE)</f>
        <v>0</v>
      </c>
      <c r="AV1967" s="12">
        <f>VLOOKUP($BR1967,Tables!$D$14:$I$24,4,FALSE)*W1967</f>
        <v>0</v>
      </c>
      <c r="AW1967" s="12">
        <f>VLOOKUP($BR1967,Tables!$D$14:$I$24,5,FALSE)*W1967</f>
        <v>0</v>
      </c>
      <c r="AX1967">
        <f>IF(ISERROR(VLOOKUP(V1967,Tables!$A$2:$B$27,2,FALSE))=TRUE,0,VLOOKUP(V1967,Tables!$A$2:$B$27,2,FALSE))*VLOOKUP(BR1967,Tables!$D$14:$J$24,7,FALSE)</f>
        <v>0</v>
      </c>
      <c r="AY1967">
        <f>IF(ISERROR(VLOOKUP(BS1967,Tables!$A$2:$B$31,2,FALSE))=TRUE,0,VLOOKUP(BS1967,Tables!$A$2:$B$31,2,FALSE))</f>
        <v>0</v>
      </c>
      <c r="AZ1967" s="12">
        <f>VLOOKUP($BR1967,Tables!$D$14:$K$24,8,FALSE)</f>
        <v>0</v>
      </c>
      <c r="BA1967" s="12">
        <f>IF(OR(BR1967="T150",BR1967="HYBT150"),W1967*Tables!$L$23,0)</f>
        <v>0</v>
      </c>
      <c r="BB1967" s="12">
        <f>IF(OR(BR1967="T200",BR1967="HYBT200"),W1967*Tables!$E$24,0)</f>
        <v>0</v>
      </c>
      <c r="BC1967" s="14">
        <f t="shared" si="408"/>
        <v>0</v>
      </c>
      <c r="BD1967" s="55" t="str">
        <f t="shared" si="420"/>
        <v/>
      </c>
      <c r="BE1967" s="55" t="str">
        <f t="shared" si="420"/>
        <v/>
      </c>
      <c r="BF1967" s="55" t="str">
        <f t="shared" si="420"/>
        <v/>
      </c>
      <c r="BG1967" s="55" t="str">
        <f t="shared" si="420"/>
        <v/>
      </c>
      <c r="BH1967" s="55" t="str">
        <f t="shared" si="420"/>
        <v/>
      </c>
      <c r="BI1967" s="55" t="str">
        <f t="shared" si="420"/>
        <v/>
      </c>
      <c r="BJ1967" s="55" t="str">
        <f t="shared" si="420"/>
        <v/>
      </c>
      <c r="BK1967" s="55" t="str">
        <f t="shared" si="420"/>
        <v/>
      </c>
      <c r="BL1967" s="55" t="str">
        <f t="shared" si="420"/>
        <v/>
      </c>
      <c r="BM1967" s="55" t="str">
        <f t="shared" si="420"/>
        <v/>
      </c>
      <c r="BN1967" s="55" t="str">
        <f t="shared" si="420"/>
        <v/>
      </c>
      <c r="BO1967" s="55" t="str">
        <f t="shared" si="420"/>
        <v/>
      </c>
      <c r="BP1967" s="55" t="str">
        <f t="shared" si="420"/>
        <v/>
      </c>
      <c r="BQ1967" s="55" t="str">
        <f t="shared" si="420"/>
        <v/>
      </c>
      <c r="BR1967" s="1" t="str">
        <f t="shared" si="409"/>
        <v>Base</v>
      </c>
      <c r="BS1967" s="1" t="str">
        <f t="shared" si="410"/>
        <v/>
      </c>
      <c r="BT1967" s="3">
        <f t="shared" si="411"/>
        <v>1</v>
      </c>
      <c r="BU1967" s="11">
        <f t="shared" si="412"/>
        <v>-0.94</v>
      </c>
      <c r="BV1967" s="11">
        <f t="shared" si="413"/>
        <v>-0.88</v>
      </c>
      <c r="BW1967" s="11">
        <f t="shared" si="414"/>
        <v>0</v>
      </c>
      <c r="BX1967" s="9">
        <f t="shared" si="415"/>
        <v>-0.94</v>
      </c>
      <c r="BY1967" s="9">
        <f t="shared" si="416"/>
        <v>-0.88</v>
      </c>
      <c r="BZ1967" s="9">
        <f t="shared" si="417"/>
        <v>2</v>
      </c>
    </row>
    <row r="1968" spans="1:78" ht="15.5" x14ac:dyDescent="0.35">
      <c r="A1968"/>
      <c r="B1968"/>
      <c r="C1968"/>
      <c r="D1968"/>
      <c r="E1968"/>
      <c r="F1968"/>
      <c r="G1968"/>
      <c r="H1968"/>
      <c r="I1968"/>
      <c r="J1968"/>
      <c r="K1968"/>
      <c r="L1968"/>
      <c r="M1968"/>
      <c r="N1968"/>
      <c r="O1968"/>
      <c r="P1968"/>
      <c r="Q1968"/>
      <c r="R1968"/>
      <c r="S1968"/>
      <c r="T1968"/>
      <c r="U1968"/>
      <c r="V1968"/>
      <c r="W1968"/>
      <c r="X1968"/>
      <c r="Y1968"/>
      <c r="Z1968"/>
      <c r="AA1968"/>
      <c r="AB1968"/>
      <c r="AC1968"/>
      <c r="AD1968"/>
      <c r="AE1968"/>
      <c r="AF1968"/>
      <c r="AG1968"/>
      <c r="AH1968"/>
      <c r="AI1968"/>
      <c r="AJ1968"/>
      <c r="AK1968"/>
      <c r="AL1968"/>
      <c r="AM1968"/>
      <c r="AN1968"/>
      <c r="AO1968"/>
      <c r="AP1968"/>
      <c r="AQ1968"/>
      <c r="AR1968"/>
      <c r="AS1968"/>
      <c r="AT1968" s="12">
        <f>VLOOKUP($BR1968,Tables!$D$14:$I$27,2,FALSE)*W1968</f>
        <v>0</v>
      </c>
      <c r="AU1968" s="12">
        <f>VLOOKUP($BR1968,Tables!$D$14:$I$24,3,FALSE)</f>
        <v>0</v>
      </c>
      <c r="AV1968" s="12">
        <f>VLOOKUP($BR1968,Tables!$D$14:$I$24,4,FALSE)*W1968</f>
        <v>0</v>
      </c>
      <c r="AW1968" s="12">
        <f>VLOOKUP($BR1968,Tables!$D$14:$I$24,5,FALSE)*W1968</f>
        <v>0</v>
      </c>
      <c r="AX1968">
        <f>IF(ISERROR(VLOOKUP(V1968,Tables!$A$2:$B$27,2,FALSE))=TRUE,0,VLOOKUP(V1968,Tables!$A$2:$B$27,2,FALSE))*VLOOKUP(BR1968,Tables!$D$14:$J$24,7,FALSE)</f>
        <v>0</v>
      </c>
      <c r="AY1968">
        <f>IF(ISERROR(VLOOKUP(BS1968,Tables!$A$2:$B$31,2,FALSE))=TRUE,0,VLOOKUP(BS1968,Tables!$A$2:$B$31,2,FALSE))</f>
        <v>0</v>
      </c>
      <c r="AZ1968" s="12">
        <f>VLOOKUP($BR1968,Tables!$D$14:$K$24,8,FALSE)</f>
        <v>0</v>
      </c>
      <c r="BA1968" s="12">
        <f>IF(OR(BR1968="T150",BR1968="HYBT150"),W1968*Tables!$L$23,0)</f>
        <v>0</v>
      </c>
      <c r="BB1968" s="12">
        <f>IF(OR(BR1968="T200",BR1968="HYBT200"),W1968*Tables!$E$24,0)</f>
        <v>0</v>
      </c>
      <c r="BC1968" s="14">
        <f t="shared" si="408"/>
        <v>0</v>
      </c>
      <c r="BD1968" s="55" t="str">
        <f t="shared" si="420"/>
        <v/>
      </c>
      <c r="BE1968" s="55" t="str">
        <f t="shared" si="420"/>
        <v/>
      </c>
      <c r="BF1968" s="55" t="str">
        <f t="shared" si="420"/>
        <v/>
      </c>
      <c r="BG1968" s="55" t="str">
        <f t="shared" si="420"/>
        <v/>
      </c>
      <c r="BH1968" s="55" t="str">
        <f t="shared" si="420"/>
        <v/>
      </c>
      <c r="BI1968" s="55" t="str">
        <f t="shared" si="420"/>
        <v/>
      </c>
      <c r="BJ1968" s="55" t="str">
        <f t="shared" si="420"/>
        <v/>
      </c>
      <c r="BK1968" s="55" t="str">
        <f t="shared" si="420"/>
        <v/>
      </c>
      <c r="BL1968" s="55" t="str">
        <f t="shared" si="420"/>
        <v/>
      </c>
      <c r="BM1968" s="55" t="str">
        <f t="shared" si="420"/>
        <v/>
      </c>
      <c r="BN1968" s="55" t="str">
        <f t="shared" si="420"/>
        <v/>
      </c>
      <c r="BO1968" s="55" t="str">
        <f t="shared" si="420"/>
        <v/>
      </c>
      <c r="BP1968" s="55" t="str">
        <f t="shared" si="420"/>
        <v/>
      </c>
      <c r="BQ1968" s="55" t="str">
        <f t="shared" si="420"/>
        <v/>
      </c>
      <c r="BR1968" s="1" t="str">
        <f t="shared" si="409"/>
        <v>Base</v>
      </c>
      <c r="BS1968" s="1" t="str">
        <f t="shared" si="410"/>
        <v/>
      </c>
      <c r="BT1968" s="3">
        <f t="shared" si="411"/>
        <v>1</v>
      </c>
      <c r="BU1968" s="11">
        <f t="shared" si="412"/>
        <v>-0.94</v>
      </c>
      <c r="BV1968" s="11">
        <f t="shared" si="413"/>
        <v>-0.88</v>
      </c>
      <c r="BW1968" s="11">
        <f t="shared" si="414"/>
        <v>0</v>
      </c>
      <c r="BX1968" s="9">
        <f t="shared" si="415"/>
        <v>-0.94</v>
      </c>
      <c r="BY1968" s="9">
        <f t="shared" si="416"/>
        <v>-0.88</v>
      </c>
      <c r="BZ1968" s="9">
        <f t="shared" si="417"/>
        <v>2</v>
      </c>
    </row>
    <row r="1969" spans="1:78" ht="15.5" x14ac:dyDescent="0.35">
      <c r="A1969"/>
      <c r="B1969"/>
      <c r="C1969"/>
      <c r="D1969"/>
      <c r="E1969"/>
      <c r="F1969"/>
      <c r="G1969"/>
      <c r="H1969"/>
      <c r="I1969"/>
      <c r="J1969"/>
      <c r="K1969"/>
      <c r="L1969"/>
      <c r="M1969"/>
      <c r="N1969"/>
      <c r="O1969"/>
      <c r="P1969"/>
      <c r="Q1969"/>
      <c r="R1969"/>
      <c r="S1969"/>
      <c r="T1969"/>
      <c r="U1969"/>
      <c r="V1969"/>
      <c r="W1969"/>
      <c r="X1969"/>
      <c r="Y1969"/>
      <c r="Z1969"/>
      <c r="AA1969"/>
      <c r="AB1969"/>
      <c r="AC1969"/>
      <c r="AD1969"/>
      <c r="AE1969"/>
      <c r="AF1969"/>
      <c r="AG1969"/>
      <c r="AH1969"/>
      <c r="AI1969"/>
      <c r="AJ1969"/>
      <c r="AK1969"/>
      <c r="AL1969"/>
      <c r="AM1969"/>
      <c r="AN1969"/>
      <c r="AO1969"/>
      <c r="AP1969"/>
      <c r="AQ1969"/>
      <c r="AR1969"/>
      <c r="AS1969"/>
      <c r="AT1969" s="12">
        <f>VLOOKUP($BR1969,Tables!$D$14:$I$27,2,FALSE)*W1969</f>
        <v>0</v>
      </c>
      <c r="AU1969" s="12">
        <f>VLOOKUP($BR1969,Tables!$D$14:$I$24,3,FALSE)</f>
        <v>0</v>
      </c>
      <c r="AV1969" s="12">
        <f>VLOOKUP($BR1969,Tables!$D$14:$I$24,4,FALSE)*W1969</f>
        <v>0</v>
      </c>
      <c r="AW1969" s="12">
        <f>VLOOKUP($BR1969,Tables!$D$14:$I$24,5,FALSE)*W1969</f>
        <v>0</v>
      </c>
      <c r="AX1969">
        <f>IF(ISERROR(VLOOKUP(V1969,Tables!$A$2:$B$27,2,FALSE))=TRUE,0,VLOOKUP(V1969,Tables!$A$2:$B$27,2,FALSE))*VLOOKUP(BR1969,Tables!$D$14:$J$24,7,FALSE)</f>
        <v>0</v>
      </c>
      <c r="AY1969">
        <f>IF(ISERROR(VLOOKUP(BS1969,Tables!$A$2:$B$31,2,FALSE))=TRUE,0,VLOOKUP(BS1969,Tables!$A$2:$B$31,2,FALSE))</f>
        <v>0</v>
      </c>
      <c r="AZ1969" s="12">
        <f>VLOOKUP($BR1969,Tables!$D$14:$K$24,8,FALSE)</f>
        <v>0</v>
      </c>
      <c r="BA1969" s="12">
        <f>IF(OR(BR1969="T150",BR1969="HYBT150"),W1969*Tables!$L$23,0)</f>
        <v>0</v>
      </c>
      <c r="BB1969" s="12">
        <f>IF(OR(BR1969="T200",BR1969="HYBT200"),W1969*Tables!$E$24,0)</f>
        <v>0</v>
      </c>
      <c r="BC1969" s="14">
        <f t="shared" si="408"/>
        <v>0</v>
      </c>
      <c r="BD1969" s="55" t="str">
        <f t="shared" si="420"/>
        <v/>
      </c>
      <c r="BE1969" s="55" t="str">
        <f t="shared" si="420"/>
        <v/>
      </c>
      <c r="BF1969" s="55" t="str">
        <f t="shared" si="420"/>
        <v/>
      </c>
      <c r="BG1969" s="55" t="str">
        <f t="shared" si="420"/>
        <v/>
      </c>
      <c r="BH1969" s="55" t="str">
        <f t="shared" si="420"/>
        <v/>
      </c>
      <c r="BI1969" s="55" t="str">
        <f t="shared" si="420"/>
        <v/>
      </c>
      <c r="BJ1969" s="55" t="str">
        <f t="shared" si="420"/>
        <v/>
      </c>
      <c r="BK1969" s="55" t="str">
        <f t="shared" si="420"/>
        <v/>
      </c>
      <c r="BL1969" s="55" t="str">
        <f t="shared" si="420"/>
        <v/>
      </c>
      <c r="BM1969" s="55" t="str">
        <f t="shared" si="420"/>
        <v/>
      </c>
      <c r="BN1969" s="55" t="str">
        <f t="shared" si="420"/>
        <v/>
      </c>
      <c r="BO1969" s="55" t="str">
        <f t="shared" si="420"/>
        <v/>
      </c>
      <c r="BP1969" s="55" t="str">
        <f t="shared" si="420"/>
        <v/>
      </c>
      <c r="BQ1969" s="55" t="str">
        <f t="shared" si="420"/>
        <v/>
      </c>
      <c r="BR1969" s="1" t="str">
        <f t="shared" si="409"/>
        <v>Base</v>
      </c>
      <c r="BS1969" s="1" t="str">
        <f t="shared" si="410"/>
        <v/>
      </c>
      <c r="BT1969" s="3">
        <f t="shared" si="411"/>
        <v>1</v>
      </c>
      <c r="BU1969" s="11">
        <f t="shared" si="412"/>
        <v>-0.94</v>
      </c>
      <c r="BV1969" s="11">
        <f t="shared" si="413"/>
        <v>-0.88</v>
      </c>
      <c r="BW1969" s="11">
        <f t="shared" si="414"/>
        <v>0</v>
      </c>
      <c r="BX1969" s="9">
        <f t="shared" si="415"/>
        <v>-0.94</v>
      </c>
      <c r="BY1969" s="9">
        <f t="shared" si="416"/>
        <v>-0.88</v>
      </c>
      <c r="BZ1969" s="9">
        <f t="shared" si="417"/>
        <v>2</v>
      </c>
    </row>
    <row r="1970" spans="1:78" ht="15.5" x14ac:dyDescent="0.35">
      <c r="A1970"/>
      <c r="B1970"/>
      <c r="C1970"/>
      <c r="D1970"/>
      <c r="E1970"/>
      <c r="F1970"/>
      <c r="G1970"/>
      <c r="H1970"/>
      <c r="I1970"/>
      <c r="J1970"/>
      <c r="K1970"/>
      <c r="L1970"/>
      <c r="M1970"/>
      <c r="N1970"/>
      <c r="O1970"/>
      <c r="P1970"/>
      <c r="Q1970"/>
      <c r="R1970"/>
      <c r="S1970"/>
      <c r="T1970"/>
      <c r="U1970"/>
      <c r="V1970"/>
      <c r="W1970"/>
      <c r="X1970"/>
      <c r="Y1970"/>
      <c r="Z1970"/>
      <c r="AA1970"/>
      <c r="AB1970"/>
      <c r="AC1970"/>
      <c r="AD1970"/>
      <c r="AE1970"/>
      <c r="AF1970"/>
      <c r="AG1970"/>
      <c r="AH1970"/>
      <c r="AI1970"/>
      <c r="AJ1970"/>
      <c r="AK1970"/>
      <c r="AL1970"/>
      <c r="AM1970"/>
      <c r="AN1970"/>
      <c r="AO1970"/>
      <c r="AP1970"/>
      <c r="AQ1970"/>
      <c r="AR1970"/>
      <c r="AS1970"/>
      <c r="AT1970" s="12">
        <f>VLOOKUP($BR1970,Tables!$D$14:$I$27,2,FALSE)*W1970</f>
        <v>0</v>
      </c>
      <c r="AU1970" s="12">
        <f>VLOOKUP($BR1970,Tables!$D$14:$I$24,3,FALSE)</f>
        <v>0</v>
      </c>
      <c r="AV1970" s="12">
        <f>VLOOKUP($BR1970,Tables!$D$14:$I$24,4,FALSE)*W1970</f>
        <v>0</v>
      </c>
      <c r="AW1970" s="12">
        <f>VLOOKUP($BR1970,Tables!$D$14:$I$24,5,FALSE)*W1970</f>
        <v>0</v>
      </c>
      <c r="AX1970">
        <f>IF(ISERROR(VLOOKUP(V1970,Tables!$A$2:$B$27,2,FALSE))=TRUE,0,VLOOKUP(V1970,Tables!$A$2:$B$27,2,FALSE))*VLOOKUP(BR1970,Tables!$D$14:$J$24,7,FALSE)</f>
        <v>0</v>
      </c>
      <c r="AY1970">
        <f>IF(ISERROR(VLOOKUP(BS1970,Tables!$A$2:$B$31,2,FALSE))=TRUE,0,VLOOKUP(BS1970,Tables!$A$2:$B$31,2,FALSE))</f>
        <v>0</v>
      </c>
      <c r="AZ1970" s="12">
        <f>VLOOKUP($BR1970,Tables!$D$14:$K$24,8,FALSE)</f>
        <v>0</v>
      </c>
      <c r="BA1970" s="12">
        <f>IF(OR(BR1970="T150",BR1970="HYBT150"),W1970*Tables!$L$23,0)</f>
        <v>0</v>
      </c>
      <c r="BB1970" s="12">
        <f>IF(OR(BR1970="T200",BR1970="HYBT200"),W1970*Tables!$E$24,0)</f>
        <v>0</v>
      </c>
      <c r="BC1970" s="14">
        <f t="shared" si="408"/>
        <v>0</v>
      </c>
      <c r="BD1970" s="55" t="str">
        <f t="shared" si="420"/>
        <v/>
      </c>
      <c r="BE1970" s="55" t="str">
        <f t="shared" si="420"/>
        <v/>
      </c>
      <c r="BF1970" s="55" t="str">
        <f t="shared" si="420"/>
        <v/>
      </c>
      <c r="BG1970" s="55" t="str">
        <f t="shared" si="420"/>
        <v/>
      </c>
      <c r="BH1970" s="55" t="str">
        <f t="shared" si="420"/>
        <v/>
      </c>
      <c r="BI1970" s="55" t="str">
        <f t="shared" si="420"/>
        <v/>
      </c>
      <c r="BJ1970" s="55" t="str">
        <f t="shared" si="420"/>
        <v/>
      </c>
      <c r="BK1970" s="55" t="str">
        <f t="shared" si="420"/>
        <v/>
      </c>
      <c r="BL1970" s="55" t="str">
        <f t="shared" si="420"/>
        <v/>
      </c>
      <c r="BM1970" s="55" t="str">
        <f t="shared" si="420"/>
        <v/>
      </c>
      <c r="BN1970" s="55" t="str">
        <f t="shared" si="420"/>
        <v/>
      </c>
      <c r="BO1970" s="55" t="str">
        <f t="shared" si="420"/>
        <v/>
      </c>
      <c r="BP1970" s="55" t="str">
        <f t="shared" si="420"/>
        <v/>
      </c>
      <c r="BQ1970" s="55" t="str">
        <f t="shared" si="420"/>
        <v/>
      </c>
      <c r="BR1970" s="1" t="str">
        <f t="shared" si="409"/>
        <v>Base</v>
      </c>
      <c r="BS1970" s="1" t="str">
        <f t="shared" si="410"/>
        <v/>
      </c>
      <c r="BT1970" s="3">
        <f t="shared" si="411"/>
        <v>1</v>
      </c>
      <c r="BU1970" s="11">
        <f t="shared" si="412"/>
        <v>-0.94</v>
      </c>
      <c r="BV1970" s="11">
        <f t="shared" si="413"/>
        <v>-0.88</v>
      </c>
      <c r="BW1970" s="11">
        <f t="shared" si="414"/>
        <v>0</v>
      </c>
      <c r="BX1970" s="9">
        <f t="shared" si="415"/>
        <v>-0.94</v>
      </c>
      <c r="BY1970" s="9">
        <f t="shared" si="416"/>
        <v>-0.88</v>
      </c>
      <c r="BZ1970" s="9">
        <f t="shared" si="417"/>
        <v>2</v>
      </c>
    </row>
    <row r="1971" spans="1:78" ht="15.5" x14ac:dyDescent="0.35">
      <c r="A1971"/>
      <c r="B1971"/>
      <c r="C1971"/>
      <c r="D1971"/>
      <c r="E1971"/>
      <c r="F1971"/>
      <c r="G1971"/>
      <c r="H1971"/>
      <c r="I1971"/>
      <c r="J1971"/>
      <c r="K1971"/>
      <c r="L1971"/>
      <c r="M1971"/>
      <c r="N1971"/>
      <c r="O1971"/>
      <c r="P1971"/>
      <c r="Q1971"/>
      <c r="R1971"/>
      <c r="S1971"/>
      <c r="T1971"/>
      <c r="U1971"/>
      <c r="V1971"/>
      <c r="W1971"/>
      <c r="X1971"/>
      <c r="Y1971"/>
      <c r="Z1971"/>
      <c r="AA1971"/>
      <c r="AB1971"/>
      <c r="AC1971"/>
      <c r="AD1971"/>
      <c r="AE1971"/>
      <c r="AF1971"/>
      <c r="AG1971"/>
      <c r="AH1971"/>
      <c r="AI1971"/>
      <c r="AJ1971"/>
      <c r="AK1971"/>
      <c r="AL1971"/>
      <c r="AM1971"/>
      <c r="AN1971"/>
      <c r="AO1971"/>
      <c r="AP1971"/>
      <c r="AQ1971"/>
      <c r="AR1971"/>
      <c r="AS1971"/>
      <c r="AT1971" s="12">
        <f>VLOOKUP($BR1971,Tables!$D$14:$I$27,2,FALSE)*W1971</f>
        <v>0</v>
      </c>
      <c r="AU1971" s="12">
        <f>VLOOKUP($BR1971,Tables!$D$14:$I$24,3,FALSE)</f>
        <v>0</v>
      </c>
      <c r="AV1971" s="12">
        <f>VLOOKUP($BR1971,Tables!$D$14:$I$24,4,FALSE)*W1971</f>
        <v>0</v>
      </c>
      <c r="AW1971" s="12">
        <f>VLOOKUP($BR1971,Tables!$D$14:$I$24,5,FALSE)*W1971</f>
        <v>0</v>
      </c>
      <c r="AX1971">
        <f>IF(ISERROR(VLOOKUP(V1971,Tables!$A$2:$B$27,2,FALSE))=TRUE,0,VLOOKUP(V1971,Tables!$A$2:$B$27,2,FALSE))*VLOOKUP(BR1971,Tables!$D$14:$J$24,7,FALSE)</f>
        <v>0</v>
      </c>
      <c r="AY1971">
        <f>IF(ISERROR(VLOOKUP(BS1971,Tables!$A$2:$B$31,2,FALSE))=TRUE,0,VLOOKUP(BS1971,Tables!$A$2:$B$31,2,FALSE))</f>
        <v>0</v>
      </c>
      <c r="AZ1971" s="12">
        <f>VLOOKUP($BR1971,Tables!$D$14:$K$24,8,FALSE)</f>
        <v>0</v>
      </c>
      <c r="BA1971" s="12">
        <f>IF(OR(BR1971="T150",BR1971="HYBT150"),W1971*Tables!$L$23,0)</f>
        <v>0</v>
      </c>
      <c r="BB1971" s="12">
        <f>IF(OR(BR1971="T200",BR1971="HYBT200"),W1971*Tables!$E$24,0)</f>
        <v>0</v>
      </c>
      <c r="BC1971" s="14">
        <f t="shared" si="408"/>
        <v>0</v>
      </c>
      <c r="BD1971" s="55" t="str">
        <f t="shared" si="420"/>
        <v/>
      </c>
      <c r="BE1971" s="55" t="str">
        <f t="shared" si="420"/>
        <v/>
      </c>
      <c r="BF1971" s="55" t="str">
        <f t="shared" si="420"/>
        <v/>
      </c>
      <c r="BG1971" s="55" t="str">
        <f t="shared" si="420"/>
        <v/>
      </c>
      <c r="BH1971" s="55" t="str">
        <f t="shared" si="420"/>
        <v/>
      </c>
      <c r="BI1971" s="55" t="str">
        <f t="shared" si="420"/>
        <v/>
      </c>
      <c r="BJ1971" s="55" t="str">
        <f t="shared" si="420"/>
        <v/>
      </c>
      <c r="BK1971" s="55" t="str">
        <f t="shared" si="420"/>
        <v/>
      </c>
      <c r="BL1971" s="55" t="str">
        <f t="shared" si="420"/>
        <v/>
      </c>
      <c r="BM1971" s="55" t="str">
        <f t="shared" si="420"/>
        <v/>
      </c>
      <c r="BN1971" s="55" t="str">
        <f t="shared" si="420"/>
        <v/>
      </c>
      <c r="BO1971" s="55" t="str">
        <f t="shared" si="420"/>
        <v/>
      </c>
      <c r="BP1971" s="55" t="str">
        <f t="shared" si="420"/>
        <v/>
      </c>
      <c r="BQ1971" s="55" t="str">
        <f t="shared" si="420"/>
        <v/>
      </c>
      <c r="BR1971" s="1" t="str">
        <f t="shared" si="409"/>
        <v>Base</v>
      </c>
      <c r="BS1971" s="1" t="str">
        <f t="shared" si="410"/>
        <v/>
      </c>
      <c r="BT1971" s="3">
        <f t="shared" si="411"/>
        <v>1</v>
      </c>
      <c r="BU1971" s="11">
        <f t="shared" si="412"/>
        <v>-0.94</v>
      </c>
      <c r="BV1971" s="11">
        <f t="shared" si="413"/>
        <v>-0.88</v>
      </c>
      <c r="BW1971" s="11">
        <f t="shared" si="414"/>
        <v>0</v>
      </c>
      <c r="BX1971" s="9">
        <f t="shared" si="415"/>
        <v>-0.94</v>
      </c>
      <c r="BY1971" s="9">
        <f t="shared" si="416"/>
        <v>-0.88</v>
      </c>
      <c r="BZ1971" s="9">
        <f t="shared" si="417"/>
        <v>2</v>
      </c>
    </row>
    <row r="1972" spans="1:78" ht="15.5" x14ac:dyDescent="0.35">
      <c r="A1972"/>
      <c r="B1972"/>
      <c r="C1972"/>
      <c r="D1972"/>
      <c r="E1972"/>
      <c r="F1972"/>
      <c r="G1972"/>
      <c r="H1972"/>
      <c r="I1972"/>
      <c r="J1972"/>
      <c r="K1972"/>
      <c r="L1972"/>
      <c r="M1972"/>
      <c r="N1972"/>
      <c r="O1972"/>
      <c r="P1972"/>
      <c r="Q1972"/>
      <c r="R1972"/>
      <c r="S1972"/>
      <c r="T1972"/>
      <c r="U1972"/>
      <c r="V1972"/>
      <c r="W1972"/>
      <c r="X1972"/>
      <c r="Y1972"/>
      <c r="Z1972"/>
      <c r="AA1972"/>
      <c r="AB1972"/>
      <c r="AC1972"/>
      <c r="AD1972"/>
      <c r="AE1972"/>
      <c r="AF1972"/>
      <c r="AG1972"/>
      <c r="AH1972"/>
      <c r="AI1972"/>
      <c r="AJ1972"/>
      <c r="AK1972"/>
      <c r="AL1972"/>
      <c r="AM1972"/>
      <c r="AN1972"/>
      <c r="AO1972"/>
      <c r="AP1972"/>
      <c r="AQ1972"/>
      <c r="AR1972"/>
      <c r="AS1972"/>
      <c r="AT1972" s="12">
        <f>VLOOKUP($BR1972,Tables!$D$14:$I$27,2,FALSE)*W1972</f>
        <v>0</v>
      </c>
      <c r="AU1972" s="12">
        <f>VLOOKUP($BR1972,Tables!$D$14:$I$24,3,FALSE)</f>
        <v>0</v>
      </c>
      <c r="AV1972" s="12">
        <f>VLOOKUP($BR1972,Tables!$D$14:$I$24,4,FALSE)*W1972</f>
        <v>0</v>
      </c>
      <c r="AW1972" s="12">
        <f>VLOOKUP($BR1972,Tables!$D$14:$I$24,5,FALSE)*W1972</f>
        <v>0</v>
      </c>
      <c r="AX1972">
        <f>IF(ISERROR(VLOOKUP(V1972,Tables!$A$2:$B$27,2,FALSE))=TRUE,0,VLOOKUP(V1972,Tables!$A$2:$B$27,2,FALSE))*VLOOKUP(BR1972,Tables!$D$14:$J$24,7,FALSE)</f>
        <v>0</v>
      </c>
      <c r="AY1972">
        <f>IF(ISERROR(VLOOKUP(BS1972,Tables!$A$2:$B$31,2,FALSE))=TRUE,0,VLOOKUP(BS1972,Tables!$A$2:$B$31,2,FALSE))</f>
        <v>0</v>
      </c>
      <c r="AZ1972" s="12">
        <f>VLOOKUP($BR1972,Tables!$D$14:$K$24,8,FALSE)</f>
        <v>0</v>
      </c>
      <c r="BA1972" s="12">
        <f>IF(OR(BR1972="T150",BR1972="HYBT150"),W1972*Tables!$L$23,0)</f>
        <v>0</v>
      </c>
      <c r="BB1972" s="12">
        <f>IF(OR(BR1972="T200",BR1972="HYBT200"),W1972*Tables!$E$24,0)</f>
        <v>0</v>
      </c>
      <c r="BC1972" s="14">
        <f t="shared" si="408"/>
        <v>0</v>
      </c>
      <c r="BD1972" s="55" t="str">
        <f t="shared" si="420"/>
        <v/>
      </c>
      <c r="BE1972" s="55" t="str">
        <f t="shared" si="420"/>
        <v/>
      </c>
      <c r="BF1972" s="55" t="str">
        <f t="shared" si="420"/>
        <v/>
      </c>
      <c r="BG1972" s="55" t="str">
        <f t="shared" si="420"/>
        <v/>
      </c>
      <c r="BH1972" s="55" t="str">
        <f t="shared" si="420"/>
        <v/>
      </c>
      <c r="BI1972" s="55" t="str">
        <f t="shared" si="420"/>
        <v/>
      </c>
      <c r="BJ1972" s="55" t="str">
        <f t="shared" si="420"/>
        <v/>
      </c>
      <c r="BK1972" s="55" t="str">
        <f t="shared" si="420"/>
        <v/>
      </c>
      <c r="BL1972" s="55" t="str">
        <f t="shared" si="420"/>
        <v/>
      </c>
      <c r="BM1972" s="55" t="str">
        <f t="shared" si="420"/>
        <v/>
      </c>
      <c r="BN1972" s="55" t="str">
        <f t="shared" si="420"/>
        <v/>
      </c>
      <c r="BO1972" s="55" t="str">
        <f t="shared" si="420"/>
        <v/>
      </c>
      <c r="BP1972" s="55" t="str">
        <f t="shared" si="420"/>
        <v/>
      </c>
      <c r="BQ1972" s="55" t="str">
        <f t="shared" si="420"/>
        <v/>
      </c>
      <c r="BR1972" s="1" t="str">
        <f t="shared" si="409"/>
        <v>Base</v>
      </c>
      <c r="BS1972" s="1" t="str">
        <f t="shared" si="410"/>
        <v/>
      </c>
      <c r="BT1972" s="3">
        <f t="shared" si="411"/>
        <v>1</v>
      </c>
      <c r="BU1972" s="11">
        <f t="shared" si="412"/>
        <v>-0.94</v>
      </c>
      <c r="BV1972" s="11">
        <f t="shared" si="413"/>
        <v>-0.88</v>
      </c>
      <c r="BW1972" s="11">
        <f t="shared" si="414"/>
        <v>0</v>
      </c>
      <c r="BX1972" s="9">
        <f t="shared" si="415"/>
        <v>-0.94</v>
      </c>
      <c r="BY1972" s="9">
        <f t="shared" si="416"/>
        <v>-0.88</v>
      </c>
      <c r="BZ1972" s="9">
        <f t="shared" si="417"/>
        <v>2</v>
      </c>
    </row>
    <row r="1973" spans="1:78" ht="15.5" x14ac:dyDescent="0.35">
      <c r="A1973"/>
      <c r="B1973"/>
      <c r="C1973"/>
      <c r="D1973"/>
      <c r="E1973"/>
      <c r="F1973"/>
      <c r="G1973"/>
      <c r="H1973"/>
      <c r="I1973"/>
      <c r="J1973"/>
      <c r="K1973"/>
      <c r="L1973"/>
      <c r="M1973"/>
      <c r="N1973"/>
      <c r="O1973"/>
      <c r="P1973"/>
      <c r="Q1973"/>
      <c r="R1973"/>
      <c r="S1973"/>
      <c r="T1973"/>
      <c r="U1973"/>
      <c r="V1973"/>
      <c r="W1973"/>
      <c r="X1973"/>
      <c r="Y1973"/>
      <c r="Z1973"/>
      <c r="AA1973"/>
      <c r="AB1973"/>
      <c r="AC1973"/>
      <c r="AD1973"/>
      <c r="AE1973"/>
      <c r="AF1973"/>
      <c r="AG1973"/>
      <c r="AH1973"/>
      <c r="AI1973"/>
      <c r="AJ1973"/>
      <c r="AK1973"/>
      <c r="AL1973"/>
      <c r="AM1973"/>
      <c r="AN1973"/>
      <c r="AO1973"/>
      <c r="AP1973"/>
      <c r="AQ1973"/>
      <c r="AR1973"/>
      <c r="AS1973"/>
      <c r="AT1973" s="12">
        <f>VLOOKUP($BR1973,Tables!$D$14:$I$27,2,FALSE)*W1973</f>
        <v>0</v>
      </c>
      <c r="AU1973" s="12">
        <f>VLOOKUP($BR1973,Tables!$D$14:$I$24,3,FALSE)</f>
        <v>0</v>
      </c>
      <c r="AV1973" s="12">
        <f>VLOOKUP($BR1973,Tables!$D$14:$I$24,4,FALSE)*W1973</f>
        <v>0</v>
      </c>
      <c r="AW1973" s="12">
        <f>VLOOKUP($BR1973,Tables!$D$14:$I$24,5,FALSE)*W1973</f>
        <v>0</v>
      </c>
      <c r="AX1973">
        <f>IF(ISERROR(VLOOKUP(V1973,Tables!$A$2:$B$27,2,FALSE))=TRUE,0,VLOOKUP(V1973,Tables!$A$2:$B$27,2,FALSE))*VLOOKUP(BR1973,Tables!$D$14:$J$24,7,FALSE)</f>
        <v>0</v>
      </c>
      <c r="AY1973">
        <f>IF(ISERROR(VLOOKUP(BS1973,Tables!$A$2:$B$31,2,FALSE))=TRUE,0,VLOOKUP(BS1973,Tables!$A$2:$B$31,2,FALSE))</f>
        <v>0</v>
      </c>
      <c r="AZ1973" s="12">
        <f>VLOOKUP($BR1973,Tables!$D$14:$K$24,8,FALSE)</f>
        <v>0</v>
      </c>
      <c r="BA1973" s="12">
        <f>IF(OR(BR1973="T150",BR1973="HYBT150"),W1973*Tables!$L$23,0)</f>
        <v>0</v>
      </c>
      <c r="BB1973" s="12">
        <f>IF(OR(BR1973="T200",BR1973="HYBT200"),W1973*Tables!$E$24,0)</f>
        <v>0</v>
      </c>
      <c r="BC1973" s="14">
        <f t="shared" si="408"/>
        <v>0</v>
      </c>
      <c r="BD1973" s="55" t="str">
        <f t="shared" si="420"/>
        <v/>
      </c>
      <c r="BE1973" s="55" t="str">
        <f t="shared" si="420"/>
        <v/>
      </c>
      <c r="BF1973" s="55" t="str">
        <f t="shared" si="420"/>
        <v/>
      </c>
      <c r="BG1973" s="55" t="str">
        <f t="shared" si="420"/>
        <v/>
      </c>
      <c r="BH1973" s="55" t="str">
        <f t="shared" si="420"/>
        <v/>
      </c>
      <c r="BI1973" s="55" t="str">
        <f t="shared" si="420"/>
        <v/>
      </c>
      <c r="BJ1973" s="55" t="str">
        <f t="shared" si="420"/>
        <v/>
      </c>
      <c r="BK1973" s="55" t="str">
        <f t="shared" si="420"/>
        <v/>
      </c>
      <c r="BL1973" s="55" t="str">
        <f t="shared" si="420"/>
        <v/>
      </c>
      <c r="BM1973" s="55" t="str">
        <f t="shared" si="420"/>
        <v/>
      </c>
      <c r="BN1973" s="55" t="str">
        <f t="shared" si="420"/>
        <v/>
      </c>
      <c r="BO1973" s="55" t="str">
        <f t="shared" si="420"/>
        <v/>
      </c>
      <c r="BP1973" s="55" t="str">
        <f t="shared" si="420"/>
        <v/>
      </c>
      <c r="BQ1973" s="55" t="str">
        <f t="shared" si="420"/>
        <v/>
      </c>
      <c r="BR1973" s="1" t="str">
        <f t="shared" si="409"/>
        <v>Base</v>
      </c>
      <c r="BS1973" s="1" t="str">
        <f t="shared" si="410"/>
        <v/>
      </c>
      <c r="BT1973" s="3">
        <f t="shared" si="411"/>
        <v>1</v>
      </c>
      <c r="BU1973" s="11">
        <f t="shared" si="412"/>
        <v>-0.94</v>
      </c>
      <c r="BV1973" s="11">
        <f t="shared" si="413"/>
        <v>-0.88</v>
      </c>
      <c r="BW1973" s="11">
        <f t="shared" si="414"/>
        <v>0</v>
      </c>
      <c r="BX1973" s="9">
        <f t="shared" si="415"/>
        <v>-0.94</v>
      </c>
      <c r="BY1973" s="9">
        <f t="shared" si="416"/>
        <v>-0.88</v>
      </c>
      <c r="BZ1973" s="9">
        <f t="shared" si="417"/>
        <v>2</v>
      </c>
    </row>
    <row r="1974" spans="1:78" ht="15.5" x14ac:dyDescent="0.35">
      <c r="A1974"/>
      <c r="B1974"/>
      <c r="C1974"/>
      <c r="D1974"/>
      <c r="E1974"/>
      <c r="F1974"/>
      <c r="G1974"/>
      <c r="H1974"/>
      <c r="I1974"/>
      <c r="J1974"/>
      <c r="K1974"/>
      <c r="L1974"/>
      <c r="M1974"/>
      <c r="N1974"/>
      <c r="O1974"/>
      <c r="P1974"/>
      <c r="Q1974"/>
      <c r="R1974"/>
      <c r="S1974"/>
      <c r="T1974"/>
      <c r="U1974"/>
      <c r="V1974"/>
      <c r="W1974"/>
      <c r="X1974"/>
      <c r="Y1974"/>
      <c r="Z1974"/>
      <c r="AA1974"/>
      <c r="AB1974"/>
      <c r="AC1974"/>
      <c r="AD1974"/>
      <c r="AE1974"/>
      <c r="AF1974"/>
      <c r="AG1974"/>
      <c r="AH1974"/>
      <c r="AI1974"/>
      <c r="AJ1974"/>
      <c r="AK1974"/>
      <c r="AL1974"/>
      <c r="AM1974"/>
      <c r="AN1974"/>
      <c r="AO1974"/>
      <c r="AP1974"/>
      <c r="AQ1974"/>
      <c r="AR1974"/>
      <c r="AS1974"/>
      <c r="AT1974" s="12">
        <f>VLOOKUP($BR1974,Tables!$D$14:$I$27,2,FALSE)*W1974</f>
        <v>0</v>
      </c>
      <c r="AU1974" s="12">
        <f>VLOOKUP($BR1974,Tables!$D$14:$I$24,3,FALSE)</f>
        <v>0</v>
      </c>
      <c r="AV1974" s="12">
        <f>VLOOKUP($BR1974,Tables!$D$14:$I$24,4,FALSE)*W1974</f>
        <v>0</v>
      </c>
      <c r="AW1974" s="12">
        <f>VLOOKUP($BR1974,Tables!$D$14:$I$24,5,FALSE)*W1974</f>
        <v>0</v>
      </c>
      <c r="AX1974">
        <f>IF(ISERROR(VLOOKUP(V1974,Tables!$A$2:$B$27,2,FALSE))=TRUE,0,VLOOKUP(V1974,Tables!$A$2:$B$27,2,FALSE))*VLOOKUP(BR1974,Tables!$D$14:$J$24,7,FALSE)</f>
        <v>0</v>
      </c>
      <c r="AY1974">
        <f>IF(ISERROR(VLOOKUP(BS1974,Tables!$A$2:$B$31,2,FALSE))=TRUE,0,VLOOKUP(BS1974,Tables!$A$2:$B$31,2,FALSE))</f>
        <v>0</v>
      </c>
      <c r="AZ1974" s="12">
        <f>VLOOKUP($BR1974,Tables!$D$14:$K$24,8,FALSE)</f>
        <v>0</v>
      </c>
      <c r="BA1974" s="12">
        <f>IF(OR(BR1974="T150",BR1974="HYBT150"),W1974*Tables!$L$23,0)</f>
        <v>0</v>
      </c>
      <c r="BB1974" s="12">
        <f>IF(OR(BR1974="T200",BR1974="HYBT200"),W1974*Tables!$E$24,0)</f>
        <v>0</v>
      </c>
      <c r="BC1974" s="14">
        <f t="shared" si="408"/>
        <v>0</v>
      </c>
      <c r="BD1974" s="55" t="str">
        <f t="shared" si="420"/>
        <v/>
      </c>
      <c r="BE1974" s="55" t="str">
        <f t="shared" si="420"/>
        <v/>
      </c>
      <c r="BF1974" s="55" t="str">
        <f t="shared" si="420"/>
        <v/>
      </c>
      <c r="BG1974" s="55" t="str">
        <f t="shared" si="420"/>
        <v/>
      </c>
      <c r="BH1974" s="55" t="str">
        <f t="shared" si="420"/>
        <v/>
      </c>
      <c r="BI1974" s="55" t="str">
        <f t="shared" si="420"/>
        <v/>
      </c>
      <c r="BJ1974" s="55" t="str">
        <f t="shared" si="420"/>
        <v/>
      </c>
      <c r="BK1974" s="55" t="str">
        <f t="shared" si="420"/>
        <v/>
      </c>
      <c r="BL1974" s="55" t="str">
        <f t="shared" si="420"/>
        <v/>
      </c>
      <c r="BM1974" s="55" t="str">
        <f t="shared" si="420"/>
        <v/>
      </c>
      <c r="BN1974" s="55" t="str">
        <f t="shared" si="420"/>
        <v/>
      </c>
      <c r="BO1974" s="55" t="str">
        <f t="shared" si="420"/>
        <v/>
      </c>
      <c r="BP1974" s="55" t="str">
        <f t="shared" si="420"/>
        <v/>
      </c>
      <c r="BQ1974" s="55" t="str">
        <f t="shared" si="420"/>
        <v/>
      </c>
      <c r="BR1974" s="1" t="str">
        <f t="shared" si="409"/>
        <v>Base</v>
      </c>
      <c r="BS1974" s="1" t="str">
        <f t="shared" si="410"/>
        <v/>
      </c>
      <c r="BT1974" s="3">
        <f t="shared" si="411"/>
        <v>1</v>
      </c>
      <c r="BU1974" s="11">
        <f t="shared" si="412"/>
        <v>-0.94</v>
      </c>
      <c r="BV1974" s="11">
        <f t="shared" si="413"/>
        <v>-0.88</v>
      </c>
      <c r="BW1974" s="11">
        <f t="shared" si="414"/>
        <v>0</v>
      </c>
      <c r="BX1974" s="9">
        <f t="shared" si="415"/>
        <v>-0.94</v>
      </c>
      <c r="BY1974" s="9">
        <f t="shared" si="416"/>
        <v>-0.88</v>
      </c>
      <c r="BZ1974" s="9">
        <f t="shared" si="417"/>
        <v>2</v>
      </c>
    </row>
    <row r="1975" spans="1:78" ht="15.5" x14ac:dyDescent="0.35">
      <c r="A1975"/>
      <c r="B1975"/>
      <c r="C1975"/>
      <c r="D1975"/>
      <c r="E1975"/>
      <c r="F1975"/>
      <c r="G1975"/>
      <c r="H1975"/>
      <c r="I1975"/>
      <c r="J1975"/>
      <c r="K1975"/>
      <c r="L1975"/>
      <c r="M1975"/>
      <c r="N1975"/>
      <c r="O1975"/>
      <c r="P1975"/>
      <c r="Q1975"/>
      <c r="R1975"/>
      <c r="S1975"/>
      <c r="T1975"/>
      <c r="U1975"/>
      <c r="V1975"/>
      <c r="W1975"/>
      <c r="X1975"/>
      <c r="Y1975"/>
      <c r="Z1975"/>
      <c r="AA1975"/>
      <c r="AB1975"/>
      <c r="AC1975"/>
      <c r="AD1975"/>
      <c r="AE1975"/>
      <c r="AF1975"/>
      <c r="AG1975"/>
      <c r="AH1975"/>
      <c r="AI1975"/>
      <c r="AJ1975"/>
      <c r="AK1975"/>
      <c r="AL1975"/>
      <c r="AM1975"/>
      <c r="AN1975"/>
      <c r="AO1975"/>
      <c r="AP1975"/>
      <c r="AQ1975"/>
      <c r="AR1975"/>
      <c r="AS1975"/>
      <c r="AT1975" s="12">
        <f>VLOOKUP($BR1975,Tables!$D$14:$I$27,2,FALSE)*W1975</f>
        <v>0</v>
      </c>
      <c r="AU1975" s="12">
        <f>VLOOKUP($BR1975,Tables!$D$14:$I$24,3,FALSE)</f>
        <v>0</v>
      </c>
      <c r="AV1975" s="12">
        <f>VLOOKUP($BR1975,Tables!$D$14:$I$24,4,FALSE)*W1975</f>
        <v>0</v>
      </c>
      <c r="AW1975" s="12">
        <f>VLOOKUP($BR1975,Tables!$D$14:$I$24,5,FALSE)*W1975</f>
        <v>0</v>
      </c>
      <c r="AX1975">
        <f>IF(ISERROR(VLOOKUP(V1975,Tables!$A$2:$B$27,2,FALSE))=TRUE,0,VLOOKUP(V1975,Tables!$A$2:$B$27,2,FALSE))*VLOOKUP(BR1975,Tables!$D$14:$J$24,7,FALSE)</f>
        <v>0</v>
      </c>
      <c r="AY1975">
        <f>IF(ISERROR(VLOOKUP(BS1975,Tables!$A$2:$B$31,2,FALSE))=TRUE,0,VLOOKUP(BS1975,Tables!$A$2:$B$31,2,FALSE))</f>
        <v>0</v>
      </c>
      <c r="AZ1975" s="12">
        <f>VLOOKUP($BR1975,Tables!$D$14:$K$24,8,FALSE)</f>
        <v>0</v>
      </c>
      <c r="BA1975" s="12">
        <f>IF(OR(BR1975="T150",BR1975="HYBT150"),W1975*Tables!$L$23,0)</f>
        <v>0</v>
      </c>
      <c r="BB1975" s="12">
        <f>IF(OR(BR1975="T200",BR1975="HYBT200"),W1975*Tables!$E$24,0)</f>
        <v>0</v>
      </c>
      <c r="BC1975" s="14">
        <f t="shared" si="408"/>
        <v>0</v>
      </c>
      <c r="BD1975" s="55" t="str">
        <f t="shared" si="420"/>
        <v/>
      </c>
      <c r="BE1975" s="55" t="str">
        <f t="shared" si="420"/>
        <v/>
      </c>
      <c r="BF1975" s="55" t="str">
        <f t="shared" si="420"/>
        <v/>
      </c>
      <c r="BG1975" s="55" t="str">
        <f t="shared" si="420"/>
        <v/>
      </c>
      <c r="BH1975" s="55" t="str">
        <f t="shared" si="420"/>
        <v/>
      </c>
      <c r="BI1975" s="55" t="str">
        <f t="shared" si="420"/>
        <v/>
      </c>
      <c r="BJ1975" s="55" t="str">
        <f t="shared" si="420"/>
        <v/>
      </c>
      <c r="BK1975" s="55" t="str">
        <f t="shared" si="420"/>
        <v/>
      </c>
      <c r="BL1975" s="55" t="str">
        <f t="shared" si="420"/>
        <v/>
      </c>
      <c r="BM1975" s="55" t="str">
        <f t="shared" si="420"/>
        <v/>
      </c>
      <c r="BN1975" s="55" t="str">
        <f t="shared" si="420"/>
        <v/>
      </c>
      <c r="BO1975" s="55" t="str">
        <f t="shared" si="420"/>
        <v/>
      </c>
      <c r="BP1975" s="55" t="str">
        <f t="shared" si="420"/>
        <v/>
      </c>
      <c r="BQ1975" s="55" t="str">
        <f t="shared" si="420"/>
        <v/>
      </c>
      <c r="BR1975" s="1" t="str">
        <f t="shared" si="409"/>
        <v>Base</v>
      </c>
      <c r="BS1975" s="1" t="str">
        <f t="shared" si="410"/>
        <v/>
      </c>
      <c r="BT1975" s="3">
        <f t="shared" si="411"/>
        <v>1</v>
      </c>
      <c r="BU1975" s="11">
        <f t="shared" si="412"/>
        <v>-0.94</v>
      </c>
      <c r="BV1975" s="11">
        <f t="shared" si="413"/>
        <v>-0.88</v>
      </c>
      <c r="BW1975" s="11">
        <f t="shared" si="414"/>
        <v>0</v>
      </c>
      <c r="BX1975" s="9">
        <f t="shared" si="415"/>
        <v>-0.94</v>
      </c>
      <c r="BY1975" s="9">
        <f t="shared" si="416"/>
        <v>-0.88</v>
      </c>
      <c r="BZ1975" s="9">
        <f t="shared" si="417"/>
        <v>2</v>
      </c>
    </row>
    <row r="1976" spans="1:78" ht="15.5" x14ac:dyDescent="0.35">
      <c r="A1976"/>
      <c r="B1976"/>
      <c r="C1976"/>
      <c r="D1976"/>
      <c r="E1976"/>
      <c r="F1976"/>
      <c r="G1976"/>
      <c r="H1976"/>
      <c r="I1976"/>
      <c r="J1976"/>
      <c r="K1976"/>
      <c r="L1976"/>
      <c r="M1976"/>
      <c r="N1976"/>
      <c r="O1976"/>
      <c r="P1976"/>
      <c r="Q1976"/>
      <c r="R1976"/>
      <c r="S1976"/>
      <c r="T1976"/>
      <c r="U1976"/>
      <c r="V1976"/>
      <c r="W1976"/>
      <c r="X1976"/>
      <c r="Y1976"/>
      <c r="Z1976"/>
      <c r="AA1976"/>
      <c r="AB1976"/>
      <c r="AC1976"/>
      <c r="AD1976"/>
      <c r="AE1976"/>
      <c r="AF1976"/>
      <c r="AG1976"/>
      <c r="AH1976"/>
      <c r="AI1976"/>
      <c r="AJ1976"/>
      <c r="AK1976"/>
      <c r="AL1976"/>
      <c r="AM1976"/>
      <c r="AN1976"/>
      <c r="AO1976"/>
      <c r="AP1976"/>
      <c r="AQ1976"/>
      <c r="AR1976"/>
      <c r="AS1976"/>
      <c r="AT1976" s="12">
        <f>VLOOKUP($BR1976,Tables!$D$14:$I$27,2,FALSE)*W1976</f>
        <v>0</v>
      </c>
      <c r="AU1976" s="12">
        <f>VLOOKUP($BR1976,Tables!$D$14:$I$24,3,FALSE)</f>
        <v>0</v>
      </c>
      <c r="AV1976" s="12">
        <f>VLOOKUP($BR1976,Tables!$D$14:$I$24,4,FALSE)*W1976</f>
        <v>0</v>
      </c>
      <c r="AW1976" s="12">
        <f>VLOOKUP($BR1976,Tables!$D$14:$I$24,5,FALSE)*W1976</f>
        <v>0</v>
      </c>
      <c r="AX1976">
        <f>IF(ISERROR(VLOOKUP(V1976,Tables!$A$2:$B$27,2,FALSE))=TRUE,0,VLOOKUP(V1976,Tables!$A$2:$B$27,2,FALSE))*VLOOKUP(BR1976,Tables!$D$14:$J$24,7,FALSE)</f>
        <v>0</v>
      </c>
      <c r="AY1976">
        <f>IF(ISERROR(VLOOKUP(BS1976,Tables!$A$2:$B$31,2,FALSE))=TRUE,0,VLOOKUP(BS1976,Tables!$A$2:$B$31,2,FALSE))</f>
        <v>0</v>
      </c>
      <c r="AZ1976" s="12">
        <f>VLOOKUP($BR1976,Tables!$D$14:$K$24,8,FALSE)</f>
        <v>0</v>
      </c>
      <c r="BA1976" s="12">
        <f>IF(OR(BR1976="T150",BR1976="HYBT150"),W1976*Tables!$L$23,0)</f>
        <v>0</v>
      </c>
      <c r="BB1976" s="12">
        <f>IF(OR(BR1976="T200",BR1976="HYBT200"),W1976*Tables!$E$24,0)</f>
        <v>0</v>
      </c>
      <c r="BC1976" s="14">
        <f t="shared" si="408"/>
        <v>0</v>
      </c>
      <c r="BD1976" s="55" t="str">
        <f t="shared" si="420"/>
        <v/>
      </c>
      <c r="BE1976" s="55" t="str">
        <f t="shared" si="420"/>
        <v/>
      </c>
      <c r="BF1976" s="55" t="str">
        <f t="shared" si="420"/>
        <v/>
      </c>
      <c r="BG1976" s="55" t="str">
        <f t="shared" si="420"/>
        <v/>
      </c>
      <c r="BH1976" s="55" t="str">
        <f t="shared" si="420"/>
        <v/>
      </c>
      <c r="BI1976" s="55" t="str">
        <f t="shared" si="420"/>
        <v/>
      </c>
      <c r="BJ1976" s="55" t="str">
        <f t="shared" si="420"/>
        <v/>
      </c>
      <c r="BK1976" s="55" t="str">
        <f t="shared" si="420"/>
        <v/>
      </c>
      <c r="BL1976" s="55" t="str">
        <f t="shared" si="420"/>
        <v/>
      </c>
      <c r="BM1976" s="55" t="str">
        <f t="shared" si="420"/>
        <v/>
      </c>
      <c r="BN1976" s="55" t="str">
        <f t="shared" si="420"/>
        <v/>
      </c>
      <c r="BO1976" s="55" t="str">
        <f t="shared" si="420"/>
        <v/>
      </c>
      <c r="BP1976" s="55" t="str">
        <f t="shared" si="420"/>
        <v/>
      </c>
      <c r="BQ1976" s="55" t="str">
        <f t="shared" si="420"/>
        <v/>
      </c>
      <c r="BR1976" s="1" t="str">
        <f t="shared" si="409"/>
        <v>Base</v>
      </c>
      <c r="BS1976" s="1" t="str">
        <f t="shared" si="410"/>
        <v/>
      </c>
      <c r="BT1976" s="3">
        <f t="shared" si="411"/>
        <v>1</v>
      </c>
      <c r="BU1976" s="11">
        <f t="shared" si="412"/>
        <v>-0.94</v>
      </c>
      <c r="BV1976" s="11">
        <f t="shared" si="413"/>
        <v>-0.88</v>
      </c>
      <c r="BW1976" s="11">
        <f t="shared" si="414"/>
        <v>0</v>
      </c>
      <c r="BX1976" s="9">
        <f t="shared" si="415"/>
        <v>-0.94</v>
      </c>
      <c r="BY1976" s="9">
        <f t="shared" si="416"/>
        <v>-0.88</v>
      </c>
      <c r="BZ1976" s="9">
        <f t="shared" si="417"/>
        <v>2</v>
      </c>
    </row>
    <row r="1977" spans="1:78" ht="15.5" x14ac:dyDescent="0.35">
      <c r="A1977"/>
      <c r="B1977"/>
      <c r="C1977"/>
      <c r="D1977"/>
      <c r="E1977"/>
      <c r="F1977"/>
      <c r="G1977"/>
      <c r="H1977"/>
      <c r="I1977"/>
      <c r="J1977"/>
      <c r="K1977"/>
      <c r="L1977"/>
      <c r="M1977"/>
      <c r="N1977"/>
      <c r="O1977"/>
      <c r="P1977"/>
      <c r="Q1977"/>
      <c r="R1977"/>
      <c r="S1977"/>
      <c r="T1977"/>
      <c r="U1977"/>
      <c r="V1977"/>
      <c r="W1977"/>
      <c r="X1977"/>
      <c r="Y1977"/>
      <c r="Z1977"/>
      <c r="AA1977"/>
      <c r="AB1977"/>
      <c r="AC1977"/>
      <c r="AD1977"/>
      <c r="AE1977"/>
      <c r="AF1977"/>
      <c r="AG1977"/>
      <c r="AH1977"/>
      <c r="AI1977"/>
      <c r="AJ1977"/>
      <c r="AK1977"/>
      <c r="AL1977"/>
      <c r="AM1977"/>
      <c r="AN1977"/>
      <c r="AO1977"/>
      <c r="AP1977"/>
      <c r="AQ1977"/>
      <c r="AR1977"/>
      <c r="AS1977"/>
      <c r="AT1977" s="12">
        <f>VLOOKUP($BR1977,Tables!$D$14:$I$27,2,FALSE)*W1977</f>
        <v>0</v>
      </c>
      <c r="AU1977" s="12">
        <f>VLOOKUP($BR1977,Tables!$D$14:$I$24,3,FALSE)</f>
        <v>0</v>
      </c>
      <c r="AV1977" s="12">
        <f>VLOOKUP($BR1977,Tables!$D$14:$I$24,4,FALSE)*W1977</f>
        <v>0</v>
      </c>
      <c r="AW1977" s="12">
        <f>VLOOKUP($BR1977,Tables!$D$14:$I$24,5,FALSE)*W1977</f>
        <v>0</v>
      </c>
      <c r="AX1977">
        <f>IF(ISERROR(VLOOKUP(V1977,Tables!$A$2:$B$27,2,FALSE))=TRUE,0,VLOOKUP(V1977,Tables!$A$2:$B$27,2,FALSE))*VLOOKUP(BR1977,Tables!$D$14:$J$24,7,FALSE)</f>
        <v>0</v>
      </c>
      <c r="AY1977">
        <f>IF(ISERROR(VLOOKUP(BS1977,Tables!$A$2:$B$31,2,FALSE))=TRUE,0,VLOOKUP(BS1977,Tables!$A$2:$B$31,2,FALSE))</f>
        <v>0</v>
      </c>
      <c r="AZ1977" s="12">
        <f>VLOOKUP($BR1977,Tables!$D$14:$K$24,8,FALSE)</f>
        <v>0</v>
      </c>
      <c r="BA1977" s="12">
        <f>IF(OR(BR1977="T150",BR1977="HYBT150"),W1977*Tables!$L$23,0)</f>
        <v>0</v>
      </c>
      <c r="BB1977" s="12">
        <f>IF(OR(BR1977="T200",BR1977="HYBT200"),W1977*Tables!$E$24,0)</f>
        <v>0</v>
      </c>
      <c r="BC1977" s="14">
        <f t="shared" ref="BC1977:BC2040" si="421">SUM(AT1977:BB1977)</f>
        <v>0</v>
      </c>
      <c r="BD1977" s="55" t="str">
        <f t="shared" si="420"/>
        <v/>
      </c>
      <c r="BE1977" s="55" t="str">
        <f t="shared" si="420"/>
        <v/>
      </c>
      <c r="BF1977" s="55" t="str">
        <f t="shared" si="420"/>
        <v/>
      </c>
      <c r="BG1977" s="55" t="str">
        <f t="shared" si="420"/>
        <v/>
      </c>
      <c r="BH1977" s="55" t="str">
        <f t="shared" si="420"/>
        <v/>
      </c>
      <c r="BI1977" s="55" t="str">
        <f t="shared" si="420"/>
        <v/>
      </c>
      <c r="BJ1977" s="55" t="str">
        <f t="shared" si="420"/>
        <v/>
      </c>
      <c r="BK1977" s="55" t="str">
        <f t="shared" si="420"/>
        <v/>
      </c>
      <c r="BL1977" s="55" t="str">
        <f t="shared" si="420"/>
        <v/>
      </c>
      <c r="BM1977" s="55" t="str">
        <f t="shared" si="420"/>
        <v/>
      </c>
      <c r="BN1977" s="55" t="str">
        <f t="shared" si="420"/>
        <v/>
      </c>
      <c r="BO1977" s="55" t="str">
        <f t="shared" si="420"/>
        <v/>
      </c>
      <c r="BP1977" s="55" t="str">
        <f t="shared" si="420"/>
        <v/>
      </c>
      <c r="BQ1977" s="55" t="str">
        <f t="shared" si="420"/>
        <v/>
      </c>
      <c r="BR1977" s="1" t="str">
        <f t="shared" ref="BR1977:BR2040" si="422">IF(BD1977&amp;BE1977&amp;BF1977&amp;BG1977&amp;BH1977&amp;BI1977&amp;BJ1977&amp;BK1977&amp;BP1977&amp;BQ1977="","Base",BD1977&amp;BE1977&amp;BF1977&amp;BG1977&amp;BH1977&amp;BI1977&amp;BJ1977&amp;BK1977&amp;BP1977&amp;BQ1977)</f>
        <v>Base</v>
      </c>
      <c r="BS1977" s="1" t="str">
        <f t="shared" ref="BS1977:BS2040" si="423">IF(BL1977&amp;BM1977&amp;BN1977&amp;BO1977="","",BL1977&amp;BM1977&amp;BN1977&amp;BO1977)</f>
        <v/>
      </c>
      <c r="BT1977" s="3">
        <f t="shared" ref="BT1977:BT2040" si="424">J1977-I1977+1</f>
        <v>1</v>
      </c>
      <c r="BU1977" s="11">
        <f t="shared" ref="BU1977:BU2040" si="425">BT1977*0.06-1</f>
        <v>-0.94</v>
      </c>
      <c r="BV1977" s="11">
        <f t="shared" ref="BV1977:BV2040" si="426">BT1977*0.12-1</f>
        <v>-0.88</v>
      </c>
      <c r="BW1977" s="11">
        <f t="shared" ref="BW1977:BW2040" si="427">(BT1977-1)*0.84</f>
        <v>0</v>
      </c>
      <c r="BX1977" s="9">
        <f t="shared" ref="BX1977:BX2040" si="428">BU1977+I1977</f>
        <v>-0.94</v>
      </c>
      <c r="BY1977" s="9">
        <f t="shared" ref="BY1977:BY2040" si="429">BV1977+I1977</f>
        <v>-0.88</v>
      </c>
      <c r="BZ1977" s="9">
        <f t="shared" ref="BZ1977:BZ2040" si="430">IF(WEEKDAY(BW1977+I1977)=1,BW1977+I1977+1,IF(WEEKDAY(BW1977+I1977)=7,BW1977+I1977+2,BW1977+I1977))</f>
        <v>2</v>
      </c>
    </row>
    <row r="1978" spans="1:78" ht="15.5" x14ac:dyDescent="0.35">
      <c r="A1978"/>
      <c r="B1978"/>
      <c r="C1978"/>
      <c r="D1978"/>
      <c r="E1978"/>
      <c r="F1978"/>
      <c r="G1978"/>
      <c r="H1978"/>
      <c r="I1978"/>
      <c r="J1978"/>
      <c r="K1978"/>
      <c r="L1978"/>
      <c r="M1978"/>
      <c r="N1978"/>
      <c r="O1978"/>
      <c r="P1978"/>
      <c r="Q1978"/>
      <c r="R1978"/>
      <c r="S1978"/>
      <c r="T1978"/>
      <c r="U1978"/>
      <c r="V1978"/>
      <c r="W1978"/>
      <c r="X1978"/>
      <c r="Y1978"/>
      <c r="Z1978"/>
      <c r="AA1978"/>
      <c r="AB1978"/>
      <c r="AC1978"/>
      <c r="AD1978"/>
      <c r="AE1978"/>
      <c r="AF1978"/>
      <c r="AG1978"/>
      <c r="AH1978"/>
      <c r="AI1978"/>
      <c r="AJ1978"/>
      <c r="AK1978"/>
      <c r="AL1978"/>
      <c r="AM1978"/>
      <c r="AN1978"/>
      <c r="AO1978"/>
      <c r="AP1978"/>
      <c r="AQ1978"/>
      <c r="AR1978"/>
      <c r="AS1978"/>
      <c r="AT1978" s="12">
        <f>VLOOKUP($BR1978,Tables!$D$14:$I$27,2,FALSE)*W1978</f>
        <v>0</v>
      </c>
      <c r="AU1978" s="12">
        <f>VLOOKUP($BR1978,Tables!$D$14:$I$24,3,FALSE)</f>
        <v>0</v>
      </c>
      <c r="AV1978" s="12">
        <f>VLOOKUP($BR1978,Tables!$D$14:$I$24,4,FALSE)*W1978</f>
        <v>0</v>
      </c>
      <c r="AW1978" s="12">
        <f>VLOOKUP($BR1978,Tables!$D$14:$I$24,5,FALSE)*W1978</f>
        <v>0</v>
      </c>
      <c r="AX1978">
        <f>IF(ISERROR(VLOOKUP(V1978,Tables!$A$2:$B$27,2,FALSE))=TRUE,0,VLOOKUP(V1978,Tables!$A$2:$B$27,2,FALSE))*VLOOKUP(BR1978,Tables!$D$14:$J$24,7,FALSE)</f>
        <v>0</v>
      </c>
      <c r="AY1978">
        <f>IF(ISERROR(VLOOKUP(BS1978,Tables!$A$2:$B$31,2,FALSE))=TRUE,0,VLOOKUP(BS1978,Tables!$A$2:$B$31,2,FALSE))</f>
        <v>0</v>
      </c>
      <c r="AZ1978" s="12">
        <f>VLOOKUP($BR1978,Tables!$D$14:$K$24,8,FALSE)</f>
        <v>0</v>
      </c>
      <c r="BA1978" s="12">
        <f>IF(OR(BR1978="T150",BR1978="HYBT150"),W1978*Tables!$L$23,0)</f>
        <v>0</v>
      </c>
      <c r="BB1978" s="12">
        <f>IF(OR(BR1978="T200",BR1978="HYBT200"),W1978*Tables!$E$24,0)</f>
        <v>0</v>
      </c>
      <c r="BC1978" s="14">
        <f t="shared" si="421"/>
        <v>0</v>
      </c>
      <c r="BD1978" s="55" t="str">
        <f t="shared" si="420"/>
        <v/>
      </c>
      <c r="BE1978" s="55" t="str">
        <f t="shared" si="420"/>
        <v/>
      </c>
      <c r="BF1978" s="55" t="str">
        <f t="shared" si="420"/>
        <v/>
      </c>
      <c r="BG1978" s="55" t="str">
        <f t="shared" si="420"/>
        <v/>
      </c>
      <c r="BH1978" s="55" t="str">
        <f t="shared" si="420"/>
        <v/>
      </c>
      <c r="BI1978" s="55" t="str">
        <f t="shared" si="420"/>
        <v/>
      </c>
      <c r="BJ1978" s="55" t="str">
        <f t="shared" si="420"/>
        <v/>
      </c>
      <c r="BK1978" s="55" t="str">
        <f t="shared" si="420"/>
        <v/>
      </c>
      <c r="BL1978" s="55" t="str">
        <f t="shared" si="420"/>
        <v/>
      </c>
      <c r="BM1978" s="55" t="str">
        <f t="shared" si="420"/>
        <v/>
      </c>
      <c r="BN1978" s="55" t="str">
        <f t="shared" si="420"/>
        <v/>
      </c>
      <c r="BO1978" s="55" t="str">
        <f t="shared" si="420"/>
        <v/>
      </c>
      <c r="BP1978" s="55" t="str">
        <f t="shared" si="420"/>
        <v/>
      </c>
      <c r="BQ1978" s="55" t="str">
        <f t="shared" si="420"/>
        <v/>
      </c>
      <c r="BR1978" s="1" t="str">
        <f t="shared" si="422"/>
        <v>Base</v>
      </c>
      <c r="BS1978" s="1" t="str">
        <f t="shared" si="423"/>
        <v/>
      </c>
      <c r="BT1978" s="3">
        <f t="shared" si="424"/>
        <v>1</v>
      </c>
      <c r="BU1978" s="11">
        <f t="shared" si="425"/>
        <v>-0.94</v>
      </c>
      <c r="BV1978" s="11">
        <f t="shared" si="426"/>
        <v>-0.88</v>
      </c>
      <c r="BW1978" s="11">
        <f t="shared" si="427"/>
        <v>0</v>
      </c>
      <c r="BX1978" s="9">
        <f t="shared" si="428"/>
        <v>-0.94</v>
      </c>
      <c r="BY1978" s="9">
        <f t="shared" si="429"/>
        <v>-0.88</v>
      </c>
      <c r="BZ1978" s="9">
        <f t="shared" si="430"/>
        <v>2</v>
      </c>
    </row>
    <row r="1979" spans="1:78" ht="15.5" x14ac:dyDescent="0.35">
      <c r="A1979"/>
      <c r="B1979"/>
      <c r="C1979"/>
      <c r="D1979"/>
      <c r="E1979"/>
      <c r="F1979"/>
      <c r="G1979"/>
      <c r="H1979"/>
      <c r="I1979"/>
      <c r="J1979"/>
      <c r="K1979"/>
      <c r="L1979"/>
      <c r="M1979"/>
      <c r="N1979"/>
      <c r="O1979"/>
      <c r="P1979"/>
      <c r="Q1979"/>
      <c r="R1979"/>
      <c r="S1979"/>
      <c r="T1979"/>
      <c r="U1979"/>
      <c r="V1979"/>
      <c r="W1979"/>
      <c r="X1979"/>
      <c r="Y1979"/>
      <c r="Z1979"/>
      <c r="AA1979"/>
      <c r="AB1979"/>
      <c r="AC1979"/>
      <c r="AD1979"/>
      <c r="AE1979"/>
      <c r="AF1979"/>
      <c r="AG1979"/>
      <c r="AH1979"/>
      <c r="AI1979"/>
      <c r="AJ1979"/>
      <c r="AK1979"/>
      <c r="AL1979"/>
      <c r="AM1979"/>
      <c r="AN1979"/>
      <c r="AO1979"/>
      <c r="AP1979"/>
      <c r="AQ1979"/>
      <c r="AR1979"/>
      <c r="AS1979"/>
      <c r="AT1979" s="12">
        <f>VLOOKUP($BR1979,Tables!$D$14:$I$27,2,FALSE)*W1979</f>
        <v>0</v>
      </c>
      <c r="AU1979" s="12">
        <f>VLOOKUP($BR1979,Tables!$D$14:$I$24,3,FALSE)</f>
        <v>0</v>
      </c>
      <c r="AV1979" s="12">
        <f>VLOOKUP($BR1979,Tables!$D$14:$I$24,4,FALSE)*W1979</f>
        <v>0</v>
      </c>
      <c r="AW1979" s="12">
        <f>VLOOKUP($BR1979,Tables!$D$14:$I$24,5,FALSE)*W1979</f>
        <v>0</v>
      </c>
      <c r="AX1979">
        <f>IF(ISERROR(VLOOKUP(V1979,Tables!$A$2:$B$27,2,FALSE))=TRUE,0,VLOOKUP(V1979,Tables!$A$2:$B$27,2,FALSE))*VLOOKUP(BR1979,Tables!$D$14:$J$24,7,FALSE)</f>
        <v>0</v>
      </c>
      <c r="AY1979">
        <f>IF(ISERROR(VLOOKUP(BS1979,Tables!$A$2:$B$31,2,FALSE))=TRUE,0,VLOOKUP(BS1979,Tables!$A$2:$B$31,2,FALSE))</f>
        <v>0</v>
      </c>
      <c r="AZ1979" s="12">
        <f>VLOOKUP($BR1979,Tables!$D$14:$K$24,8,FALSE)</f>
        <v>0</v>
      </c>
      <c r="BA1979" s="12">
        <f>IF(OR(BR1979="T150",BR1979="HYBT150"),W1979*Tables!$L$23,0)</f>
        <v>0</v>
      </c>
      <c r="BB1979" s="12">
        <f>IF(OR(BR1979="T200",BR1979="HYBT200"),W1979*Tables!$E$24,0)</f>
        <v>0</v>
      </c>
      <c r="BC1979" s="14">
        <f t="shared" si="421"/>
        <v>0</v>
      </c>
      <c r="BD1979" s="55" t="str">
        <f t="shared" si="420"/>
        <v/>
      </c>
      <c r="BE1979" s="55" t="str">
        <f t="shared" si="420"/>
        <v/>
      </c>
      <c r="BF1979" s="55" t="str">
        <f t="shared" si="420"/>
        <v/>
      </c>
      <c r="BG1979" s="55" t="str">
        <f t="shared" si="420"/>
        <v/>
      </c>
      <c r="BH1979" s="55" t="str">
        <f t="shared" si="420"/>
        <v/>
      </c>
      <c r="BI1979" s="55" t="str">
        <f t="shared" si="420"/>
        <v/>
      </c>
      <c r="BJ1979" s="55" t="str">
        <f t="shared" si="420"/>
        <v/>
      </c>
      <c r="BK1979" s="55" t="str">
        <f t="shared" si="420"/>
        <v/>
      </c>
      <c r="BL1979" s="55" t="str">
        <f t="shared" si="420"/>
        <v/>
      </c>
      <c r="BM1979" s="55" t="str">
        <f t="shared" si="420"/>
        <v/>
      </c>
      <c r="BN1979" s="55" t="str">
        <f t="shared" si="420"/>
        <v/>
      </c>
      <c r="BO1979" s="55" t="str">
        <f t="shared" si="420"/>
        <v/>
      </c>
      <c r="BP1979" s="55" t="str">
        <f t="shared" si="420"/>
        <v/>
      </c>
      <c r="BQ1979" s="55" t="str">
        <f t="shared" si="420"/>
        <v/>
      </c>
      <c r="BR1979" s="1" t="str">
        <f t="shared" si="422"/>
        <v>Base</v>
      </c>
      <c r="BS1979" s="1" t="str">
        <f t="shared" si="423"/>
        <v/>
      </c>
      <c r="BT1979" s="3">
        <f t="shared" si="424"/>
        <v>1</v>
      </c>
      <c r="BU1979" s="11">
        <f t="shared" si="425"/>
        <v>-0.94</v>
      </c>
      <c r="BV1979" s="11">
        <f t="shared" si="426"/>
        <v>-0.88</v>
      </c>
      <c r="BW1979" s="11">
        <f t="shared" si="427"/>
        <v>0</v>
      </c>
      <c r="BX1979" s="9">
        <f t="shared" si="428"/>
        <v>-0.94</v>
      </c>
      <c r="BY1979" s="9">
        <f t="shared" si="429"/>
        <v>-0.88</v>
      </c>
      <c r="BZ1979" s="9">
        <f t="shared" si="430"/>
        <v>2</v>
      </c>
    </row>
    <row r="1980" spans="1:78" ht="15.5" x14ac:dyDescent="0.35">
      <c r="A1980"/>
      <c r="B1980"/>
      <c r="C1980"/>
      <c r="D1980"/>
      <c r="E1980"/>
      <c r="F1980"/>
      <c r="G1980"/>
      <c r="H1980"/>
      <c r="I1980"/>
      <c r="J1980"/>
      <c r="K1980"/>
      <c r="L1980"/>
      <c r="M1980"/>
      <c r="N1980"/>
      <c r="O1980"/>
      <c r="P1980"/>
      <c r="Q1980"/>
      <c r="R1980"/>
      <c r="S1980"/>
      <c r="T1980"/>
      <c r="U1980"/>
      <c r="V1980"/>
      <c r="W1980"/>
      <c r="X1980"/>
      <c r="Y1980"/>
      <c r="Z1980"/>
      <c r="AA1980"/>
      <c r="AB1980"/>
      <c r="AC1980"/>
      <c r="AD1980"/>
      <c r="AE1980"/>
      <c r="AF1980"/>
      <c r="AG1980"/>
      <c r="AH1980"/>
      <c r="AI1980"/>
      <c r="AJ1980"/>
      <c r="AK1980"/>
      <c r="AL1980"/>
      <c r="AM1980"/>
      <c r="AN1980"/>
      <c r="AO1980"/>
      <c r="AP1980"/>
      <c r="AQ1980"/>
      <c r="AR1980"/>
      <c r="AS1980"/>
      <c r="AT1980" s="12">
        <f>VLOOKUP($BR1980,Tables!$D$14:$I$27,2,FALSE)*W1980</f>
        <v>0</v>
      </c>
      <c r="AU1980" s="12">
        <f>VLOOKUP($BR1980,Tables!$D$14:$I$24,3,FALSE)</f>
        <v>0</v>
      </c>
      <c r="AV1980" s="12">
        <f>VLOOKUP($BR1980,Tables!$D$14:$I$24,4,FALSE)*W1980</f>
        <v>0</v>
      </c>
      <c r="AW1980" s="12">
        <f>VLOOKUP($BR1980,Tables!$D$14:$I$24,5,FALSE)*W1980</f>
        <v>0</v>
      </c>
      <c r="AX1980">
        <f>IF(ISERROR(VLOOKUP(V1980,Tables!$A$2:$B$27,2,FALSE))=TRUE,0,VLOOKUP(V1980,Tables!$A$2:$B$27,2,FALSE))*VLOOKUP(BR1980,Tables!$D$14:$J$24,7,FALSE)</f>
        <v>0</v>
      </c>
      <c r="AY1980">
        <f>IF(ISERROR(VLOOKUP(BS1980,Tables!$A$2:$B$31,2,FALSE))=TRUE,0,VLOOKUP(BS1980,Tables!$A$2:$B$31,2,FALSE))</f>
        <v>0</v>
      </c>
      <c r="AZ1980" s="12">
        <f>VLOOKUP($BR1980,Tables!$D$14:$K$24,8,FALSE)</f>
        <v>0</v>
      </c>
      <c r="BA1980" s="12">
        <f>IF(OR(BR1980="T150",BR1980="HYBT150"),W1980*Tables!$L$23,0)</f>
        <v>0</v>
      </c>
      <c r="BB1980" s="12">
        <f>IF(OR(BR1980="T200",BR1980="HYBT200"),W1980*Tables!$E$24,0)</f>
        <v>0</v>
      </c>
      <c r="BC1980" s="14">
        <f t="shared" si="421"/>
        <v>0</v>
      </c>
      <c r="BD1980" s="55" t="str">
        <f t="shared" si="420"/>
        <v/>
      </c>
      <c r="BE1980" s="55" t="str">
        <f t="shared" si="420"/>
        <v/>
      </c>
      <c r="BF1980" s="55" t="str">
        <f t="shared" ref="BD1980:BQ1998" si="431">IF(ISERROR(SEARCHB(" "&amp;BF$1&amp;" "," "&amp;$L1980&amp;" "))=TRUE,"",BF$1)</f>
        <v/>
      </c>
      <c r="BG1980" s="55" t="str">
        <f t="shared" si="431"/>
        <v/>
      </c>
      <c r="BH1980" s="55" t="str">
        <f t="shared" si="431"/>
        <v/>
      </c>
      <c r="BI1980" s="55" t="str">
        <f t="shared" si="431"/>
        <v/>
      </c>
      <c r="BJ1980" s="55" t="str">
        <f t="shared" si="431"/>
        <v/>
      </c>
      <c r="BK1980" s="55" t="str">
        <f t="shared" si="431"/>
        <v/>
      </c>
      <c r="BL1980" s="55" t="str">
        <f t="shared" si="431"/>
        <v/>
      </c>
      <c r="BM1980" s="55" t="str">
        <f t="shared" si="431"/>
        <v/>
      </c>
      <c r="BN1980" s="55" t="str">
        <f t="shared" si="431"/>
        <v/>
      </c>
      <c r="BO1980" s="55" t="str">
        <f t="shared" si="431"/>
        <v/>
      </c>
      <c r="BP1980" s="55" t="str">
        <f t="shared" si="431"/>
        <v/>
      </c>
      <c r="BQ1980" s="55" t="str">
        <f t="shared" si="431"/>
        <v/>
      </c>
      <c r="BR1980" s="1" t="str">
        <f t="shared" si="422"/>
        <v>Base</v>
      </c>
      <c r="BS1980" s="1" t="str">
        <f t="shared" si="423"/>
        <v/>
      </c>
      <c r="BT1980" s="3">
        <f t="shared" si="424"/>
        <v>1</v>
      </c>
      <c r="BU1980" s="11">
        <f t="shared" si="425"/>
        <v>-0.94</v>
      </c>
      <c r="BV1980" s="11">
        <f t="shared" si="426"/>
        <v>-0.88</v>
      </c>
      <c r="BW1980" s="11">
        <f t="shared" si="427"/>
        <v>0</v>
      </c>
      <c r="BX1980" s="9">
        <f t="shared" si="428"/>
        <v>-0.94</v>
      </c>
      <c r="BY1980" s="9">
        <f t="shared" si="429"/>
        <v>-0.88</v>
      </c>
      <c r="BZ1980" s="9">
        <f t="shared" si="430"/>
        <v>2</v>
      </c>
    </row>
    <row r="1981" spans="1:78" ht="15.5" x14ac:dyDescent="0.35">
      <c r="A1981"/>
      <c r="B1981"/>
      <c r="C1981"/>
      <c r="D1981"/>
      <c r="E1981"/>
      <c r="F1981"/>
      <c r="G1981"/>
      <c r="H1981"/>
      <c r="I1981"/>
      <c r="J1981"/>
      <c r="K1981"/>
      <c r="L1981"/>
      <c r="M1981"/>
      <c r="N1981"/>
      <c r="O1981"/>
      <c r="P1981"/>
      <c r="Q1981"/>
      <c r="R1981"/>
      <c r="S1981"/>
      <c r="T1981"/>
      <c r="U1981"/>
      <c r="V1981"/>
      <c r="W1981"/>
      <c r="X1981"/>
      <c r="Y1981"/>
      <c r="Z1981"/>
      <c r="AA1981"/>
      <c r="AB1981"/>
      <c r="AC1981"/>
      <c r="AD1981"/>
      <c r="AE1981"/>
      <c r="AF1981"/>
      <c r="AG1981"/>
      <c r="AH1981"/>
      <c r="AI1981"/>
      <c r="AJ1981"/>
      <c r="AK1981"/>
      <c r="AL1981"/>
      <c r="AM1981"/>
      <c r="AN1981"/>
      <c r="AO1981"/>
      <c r="AP1981"/>
      <c r="AQ1981"/>
      <c r="AR1981"/>
      <c r="AS1981"/>
      <c r="AT1981" s="12">
        <f>VLOOKUP($BR1981,Tables!$D$14:$I$27,2,FALSE)*W1981</f>
        <v>0</v>
      </c>
      <c r="AU1981" s="12">
        <f>VLOOKUP($BR1981,Tables!$D$14:$I$24,3,FALSE)</f>
        <v>0</v>
      </c>
      <c r="AV1981" s="12">
        <f>VLOOKUP($BR1981,Tables!$D$14:$I$24,4,FALSE)*W1981</f>
        <v>0</v>
      </c>
      <c r="AW1981" s="12">
        <f>VLOOKUP($BR1981,Tables!$D$14:$I$24,5,FALSE)*W1981</f>
        <v>0</v>
      </c>
      <c r="AX1981">
        <f>IF(ISERROR(VLOOKUP(V1981,Tables!$A$2:$B$27,2,FALSE))=TRUE,0,VLOOKUP(V1981,Tables!$A$2:$B$27,2,FALSE))*VLOOKUP(BR1981,Tables!$D$14:$J$24,7,FALSE)</f>
        <v>0</v>
      </c>
      <c r="AY1981">
        <f>IF(ISERROR(VLOOKUP(BS1981,Tables!$A$2:$B$31,2,FALSE))=TRUE,0,VLOOKUP(BS1981,Tables!$A$2:$B$31,2,FALSE))</f>
        <v>0</v>
      </c>
      <c r="AZ1981" s="12">
        <f>VLOOKUP($BR1981,Tables!$D$14:$K$24,8,FALSE)</f>
        <v>0</v>
      </c>
      <c r="BA1981" s="12">
        <f>IF(OR(BR1981="T150",BR1981="HYBT150"),W1981*Tables!$L$23,0)</f>
        <v>0</v>
      </c>
      <c r="BB1981" s="12">
        <f>IF(OR(BR1981="T200",BR1981="HYBT200"),W1981*Tables!$E$24,0)</f>
        <v>0</v>
      </c>
      <c r="BC1981" s="14">
        <f t="shared" si="421"/>
        <v>0</v>
      </c>
      <c r="BD1981" s="55" t="str">
        <f t="shared" si="431"/>
        <v/>
      </c>
      <c r="BE1981" s="55" t="str">
        <f t="shared" si="431"/>
        <v/>
      </c>
      <c r="BF1981" s="55" t="str">
        <f t="shared" si="431"/>
        <v/>
      </c>
      <c r="BG1981" s="55" t="str">
        <f t="shared" si="431"/>
        <v/>
      </c>
      <c r="BH1981" s="55" t="str">
        <f t="shared" si="431"/>
        <v/>
      </c>
      <c r="BI1981" s="55" t="str">
        <f t="shared" si="431"/>
        <v/>
      </c>
      <c r="BJ1981" s="55" t="str">
        <f t="shared" si="431"/>
        <v/>
      </c>
      <c r="BK1981" s="55" t="str">
        <f t="shared" si="431"/>
        <v/>
      </c>
      <c r="BL1981" s="55" t="str">
        <f t="shared" si="431"/>
        <v/>
      </c>
      <c r="BM1981" s="55" t="str">
        <f t="shared" si="431"/>
        <v/>
      </c>
      <c r="BN1981" s="55" t="str">
        <f t="shared" si="431"/>
        <v/>
      </c>
      <c r="BO1981" s="55" t="str">
        <f t="shared" si="431"/>
        <v/>
      </c>
      <c r="BP1981" s="55" t="str">
        <f t="shared" si="431"/>
        <v/>
      </c>
      <c r="BQ1981" s="55" t="str">
        <f t="shared" si="431"/>
        <v/>
      </c>
      <c r="BR1981" s="1" t="str">
        <f t="shared" si="422"/>
        <v>Base</v>
      </c>
      <c r="BS1981" s="1" t="str">
        <f t="shared" si="423"/>
        <v/>
      </c>
      <c r="BT1981" s="3">
        <f t="shared" si="424"/>
        <v>1</v>
      </c>
      <c r="BU1981" s="11">
        <f t="shared" si="425"/>
        <v>-0.94</v>
      </c>
      <c r="BV1981" s="11">
        <f t="shared" si="426"/>
        <v>-0.88</v>
      </c>
      <c r="BW1981" s="11">
        <f t="shared" si="427"/>
        <v>0</v>
      </c>
      <c r="BX1981" s="9">
        <f t="shared" si="428"/>
        <v>-0.94</v>
      </c>
      <c r="BY1981" s="9">
        <f t="shared" si="429"/>
        <v>-0.88</v>
      </c>
      <c r="BZ1981" s="9">
        <f t="shared" si="430"/>
        <v>2</v>
      </c>
    </row>
    <row r="1982" spans="1:78" ht="15.5" x14ac:dyDescent="0.35">
      <c r="A1982"/>
      <c r="B1982"/>
      <c r="C1982"/>
      <c r="D1982"/>
      <c r="E1982"/>
      <c r="F1982"/>
      <c r="G1982"/>
      <c r="H1982"/>
      <c r="I1982"/>
      <c r="J1982"/>
      <c r="K1982"/>
      <c r="L1982"/>
      <c r="M1982"/>
      <c r="N1982"/>
      <c r="O1982"/>
      <c r="P1982"/>
      <c r="Q1982"/>
      <c r="R1982"/>
      <c r="S1982"/>
      <c r="T1982"/>
      <c r="U1982"/>
      <c r="V1982"/>
      <c r="W1982"/>
      <c r="X1982"/>
      <c r="Y1982"/>
      <c r="Z1982"/>
      <c r="AA1982"/>
      <c r="AB1982"/>
      <c r="AC1982"/>
      <c r="AD1982"/>
      <c r="AE1982"/>
      <c r="AF1982"/>
      <c r="AG1982"/>
      <c r="AH1982"/>
      <c r="AI1982"/>
      <c r="AJ1982"/>
      <c r="AK1982"/>
      <c r="AL1982"/>
      <c r="AM1982"/>
      <c r="AN1982"/>
      <c r="AO1982"/>
      <c r="AP1982"/>
      <c r="AQ1982"/>
      <c r="AR1982"/>
      <c r="AS1982"/>
      <c r="AT1982" s="12">
        <f>VLOOKUP($BR1982,Tables!$D$14:$I$27,2,FALSE)*W1982</f>
        <v>0</v>
      </c>
      <c r="AU1982" s="12">
        <f>VLOOKUP($BR1982,Tables!$D$14:$I$24,3,FALSE)</f>
        <v>0</v>
      </c>
      <c r="AV1982" s="12">
        <f>VLOOKUP($BR1982,Tables!$D$14:$I$24,4,FALSE)*W1982</f>
        <v>0</v>
      </c>
      <c r="AW1982" s="12">
        <f>VLOOKUP($BR1982,Tables!$D$14:$I$24,5,FALSE)*W1982</f>
        <v>0</v>
      </c>
      <c r="AX1982">
        <f>IF(ISERROR(VLOOKUP(V1982,Tables!$A$2:$B$27,2,FALSE))=TRUE,0,VLOOKUP(V1982,Tables!$A$2:$B$27,2,FALSE))*VLOOKUP(BR1982,Tables!$D$14:$J$24,7,FALSE)</f>
        <v>0</v>
      </c>
      <c r="AY1982">
        <f>IF(ISERROR(VLOOKUP(BS1982,Tables!$A$2:$B$31,2,FALSE))=TRUE,0,VLOOKUP(BS1982,Tables!$A$2:$B$31,2,FALSE))</f>
        <v>0</v>
      </c>
      <c r="AZ1982" s="12">
        <f>VLOOKUP($BR1982,Tables!$D$14:$K$24,8,FALSE)</f>
        <v>0</v>
      </c>
      <c r="BA1982" s="12">
        <f>IF(OR(BR1982="T150",BR1982="HYBT150"),W1982*Tables!$L$23,0)</f>
        <v>0</v>
      </c>
      <c r="BB1982" s="12">
        <f>IF(OR(BR1982="T200",BR1982="HYBT200"),W1982*Tables!$E$24,0)</f>
        <v>0</v>
      </c>
      <c r="BC1982" s="14">
        <f t="shared" si="421"/>
        <v>0</v>
      </c>
      <c r="BD1982" s="55" t="str">
        <f t="shared" si="431"/>
        <v/>
      </c>
      <c r="BE1982" s="55" t="str">
        <f t="shared" si="431"/>
        <v/>
      </c>
      <c r="BF1982" s="55" t="str">
        <f t="shared" si="431"/>
        <v/>
      </c>
      <c r="BG1982" s="55" t="str">
        <f t="shared" si="431"/>
        <v/>
      </c>
      <c r="BH1982" s="55" t="str">
        <f t="shared" si="431"/>
        <v/>
      </c>
      <c r="BI1982" s="55" t="str">
        <f t="shared" si="431"/>
        <v/>
      </c>
      <c r="BJ1982" s="55" t="str">
        <f t="shared" si="431"/>
        <v/>
      </c>
      <c r="BK1982" s="55" t="str">
        <f t="shared" si="431"/>
        <v/>
      </c>
      <c r="BL1982" s="55" t="str">
        <f t="shared" si="431"/>
        <v/>
      </c>
      <c r="BM1982" s="55" t="str">
        <f t="shared" si="431"/>
        <v/>
      </c>
      <c r="BN1982" s="55" t="str">
        <f t="shared" si="431"/>
        <v/>
      </c>
      <c r="BO1982" s="55" t="str">
        <f t="shared" si="431"/>
        <v/>
      </c>
      <c r="BP1982" s="55" t="str">
        <f t="shared" si="431"/>
        <v/>
      </c>
      <c r="BQ1982" s="55" t="str">
        <f t="shared" si="431"/>
        <v/>
      </c>
      <c r="BR1982" s="1" t="str">
        <f t="shared" si="422"/>
        <v>Base</v>
      </c>
      <c r="BS1982" s="1" t="str">
        <f t="shared" si="423"/>
        <v/>
      </c>
      <c r="BT1982" s="3">
        <f t="shared" si="424"/>
        <v>1</v>
      </c>
      <c r="BU1982" s="11">
        <f t="shared" si="425"/>
        <v>-0.94</v>
      </c>
      <c r="BV1982" s="11">
        <f t="shared" si="426"/>
        <v>-0.88</v>
      </c>
      <c r="BW1982" s="11">
        <f t="shared" si="427"/>
        <v>0</v>
      </c>
      <c r="BX1982" s="9">
        <f t="shared" si="428"/>
        <v>-0.94</v>
      </c>
      <c r="BY1982" s="9">
        <f t="shared" si="429"/>
        <v>-0.88</v>
      </c>
      <c r="BZ1982" s="9">
        <f t="shared" si="430"/>
        <v>2</v>
      </c>
    </row>
    <row r="1983" spans="1:78" ht="15.5" x14ac:dyDescent="0.35">
      <c r="A1983"/>
      <c r="B1983"/>
      <c r="C1983"/>
      <c r="D1983"/>
      <c r="E1983"/>
      <c r="F1983"/>
      <c r="G1983"/>
      <c r="H1983"/>
      <c r="I1983"/>
      <c r="J1983"/>
      <c r="K1983"/>
      <c r="L1983"/>
      <c r="M1983"/>
      <c r="N1983"/>
      <c r="O1983"/>
      <c r="P1983"/>
      <c r="Q1983"/>
      <c r="R1983"/>
      <c r="S1983"/>
      <c r="T1983"/>
      <c r="U1983"/>
      <c r="V1983"/>
      <c r="W1983"/>
      <c r="X1983"/>
      <c r="Y1983"/>
      <c r="Z1983"/>
      <c r="AA1983"/>
      <c r="AB1983"/>
      <c r="AC1983"/>
      <c r="AD1983"/>
      <c r="AE1983"/>
      <c r="AF1983"/>
      <c r="AG1983"/>
      <c r="AH1983"/>
      <c r="AI1983"/>
      <c r="AJ1983"/>
      <c r="AK1983"/>
      <c r="AL1983"/>
      <c r="AM1983"/>
      <c r="AN1983"/>
      <c r="AO1983"/>
      <c r="AP1983"/>
      <c r="AQ1983"/>
      <c r="AR1983"/>
      <c r="AS1983"/>
      <c r="AT1983" s="12">
        <f>VLOOKUP($BR1983,Tables!$D$14:$I$27,2,FALSE)*W1983</f>
        <v>0</v>
      </c>
      <c r="AU1983" s="12">
        <f>VLOOKUP($BR1983,Tables!$D$14:$I$24,3,FALSE)</f>
        <v>0</v>
      </c>
      <c r="AV1983" s="12">
        <f>VLOOKUP($BR1983,Tables!$D$14:$I$24,4,FALSE)*W1983</f>
        <v>0</v>
      </c>
      <c r="AW1983" s="12">
        <f>VLOOKUP($BR1983,Tables!$D$14:$I$24,5,FALSE)*W1983</f>
        <v>0</v>
      </c>
      <c r="AX1983">
        <f>IF(ISERROR(VLOOKUP(V1983,Tables!$A$2:$B$27,2,FALSE))=TRUE,0,VLOOKUP(V1983,Tables!$A$2:$B$27,2,FALSE))*VLOOKUP(BR1983,Tables!$D$14:$J$24,7,FALSE)</f>
        <v>0</v>
      </c>
      <c r="AY1983">
        <f>IF(ISERROR(VLOOKUP(BS1983,Tables!$A$2:$B$31,2,FALSE))=TRUE,0,VLOOKUP(BS1983,Tables!$A$2:$B$31,2,FALSE))</f>
        <v>0</v>
      </c>
      <c r="AZ1983" s="12">
        <f>VLOOKUP($BR1983,Tables!$D$14:$K$24,8,FALSE)</f>
        <v>0</v>
      </c>
      <c r="BA1983" s="12">
        <f>IF(OR(BR1983="T150",BR1983="HYBT150"),W1983*Tables!$L$23,0)</f>
        <v>0</v>
      </c>
      <c r="BB1983" s="12">
        <f>IF(OR(BR1983="T200",BR1983="HYBT200"),W1983*Tables!$E$24,0)</f>
        <v>0</v>
      </c>
      <c r="BC1983" s="14">
        <f t="shared" si="421"/>
        <v>0</v>
      </c>
      <c r="BD1983" s="55" t="str">
        <f t="shared" si="431"/>
        <v/>
      </c>
      <c r="BE1983" s="55" t="str">
        <f t="shared" si="431"/>
        <v/>
      </c>
      <c r="BF1983" s="55" t="str">
        <f t="shared" si="431"/>
        <v/>
      </c>
      <c r="BG1983" s="55" t="str">
        <f t="shared" si="431"/>
        <v/>
      </c>
      <c r="BH1983" s="55" t="str">
        <f t="shared" si="431"/>
        <v/>
      </c>
      <c r="BI1983" s="55" t="str">
        <f t="shared" si="431"/>
        <v/>
      </c>
      <c r="BJ1983" s="55" t="str">
        <f t="shared" si="431"/>
        <v/>
      </c>
      <c r="BK1983" s="55" t="str">
        <f t="shared" si="431"/>
        <v/>
      </c>
      <c r="BL1983" s="55" t="str">
        <f t="shared" si="431"/>
        <v/>
      </c>
      <c r="BM1983" s="55" t="str">
        <f t="shared" si="431"/>
        <v/>
      </c>
      <c r="BN1983" s="55" t="str">
        <f t="shared" si="431"/>
        <v/>
      </c>
      <c r="BO1983" s="55" t="str">
        <f t="shared" si="431"/>
        <v/>
      </c>
      <c r="BP1983" s="55" t="str">
        <f t="shared" si="431"/>
        <v/>
      </c>
      <c r="BQ1983" s="55" t="str">
        <f t="shared" si="431"/>
        <v/>
      </c>
      <c r="BR1983" s="1" t="str">
        <f t="shared" si="422"/>
        <v>Base</v>
      </c>
      <c r="BS1983" s="1" t="str">
        <f t="shared" si="423"/>
        <v/>
      </c>
      <c r="BT1983" s="3">
        <f t="shared" si="424"/>
        <v>1</v>
      </c>
      <c r="BU1983" s="11">
        <f t="shared" si="425"/>
        <v>-0.94</v>
      </c>
      <c r="BV1983" s="11">
        <f t="shared" si="426"/>
        <v>-0.88</v>
      </c>
      <c r="BW1983" s="11">
        <f t="shared" si="427"/>
        <v>0</v>
      </c>
      <c r="BX1983" s="9">
        <f t="shared" si="428"/>
        <v>-0.94</v>
      </c>
      <c r="BY1983" s="9">
        <f t="shared" si="429"/>
        <v>-0.88</v>
      </c>
      <c r="BZ1983" s="9">
        <f t="shared" si="430"/>
        <v>2</v>
      </c>
    </row>
    <row r="1984" spans="1:78" ht="15.5" x14ac:dyDescent="0.35">
      <c r="A1984"/>
      <c r="B1984"/>
      <c r="C1984"/>
      <c r="D1984"/>
      <c r="E1984"/>
      <c r="F1984"/>
      <c r="G1984"/>
      <c r="H1984"/>
      <c r="I1984"/>
      <c r="J1984"/>
      <c r="K1984"/>
      <c r="L1984"/>
      <c r="M1984"/>
      <c r="N1984"/>
      <c r="O1984"/>
      <c r="P1984"/>
      <c r="Q1984"/>
      <c r="R1984"/>
      <c r="S1984"/>
      <c r="T1984"/>
      <c r="U1984"/>
      <c r="V1984"/>
      <c r="W1984"/>
      <c r="X1984"/>
      <c r="Y1984"/>
      <c r="Z1984"/>
      <c r="AA1984"/>
      <c r="AB1984"/>
      <c r="AC1984"/>
      <c r="AD1984"/>
      <c r="AE1984"/>
      <c r="AF1984"/>
      <c r="AG1984"/>
      <c r="AH1984"/>
      <c r="AI1984"/>
      <c r="AJ1984"/>
      <c r="AK1984"/>
      <c r="AL1984"/>
      <c r="AM1984"/>
      <c r="AN1984"/>
      <c r="AO1984"/>
      <c r="AP1984"/>
      <c r="AQ1984"/>
      <c r="AR1984"/>
      <c r="AS1984"/>
      <c r="AT1984" s="12">
        <f>VLOOKUP($BR1984,Tables!$D$14:$I$27,2,FALSE)*W1984</f>
        <v>0</v>
      </c>
      <c r="AU1984" s="12">
        <f>VLOOKUP($BR1984,Tables!$D$14:$I$24,3,FALSE)</f>
        <v>0</v>
      </c>
      <c r="AV1984" s="12">
        <f>VLOOKUP($BR1984,Tables!$D$14:$I$24,4,FALSE)*W1984</f>
        <v>0</v>
      </c>
      <c r="AW1984" s="12">
        <f>VLOOKUP($BR1984,Tables!$D$14:$I$24,5,FALSE)*W1984</f>
        <v>0</v>
      </c>
      <c r="AX1984">
        <f>IF(ISERROR(VLOOKUP(V1984,Tables!$A$2:$B$27,2,FALSE))=TRUE,0,VLOOKUP(V1984,Tables!$A$2:$B$27,2,FALSE))*VLOOKUP(BR1984,Tables!$D$14:$J$24,7,FALSE)</f>
        <v>0</v>
      </c>
      <c r="AY1984">
        <f>IF(ISERROR(VLOOKUP(BS1984,Tables!$A$2:$B$31,2,FALSE))=TRUE,0,VLOOKUP(BS1984,Tables!$A$2:$B$31,2,FALSE))</f>
        <v>0</v>
      </c>
      <c r="AZ1984" s="12">
        <f>VLOOKUP($BR1984,Tables!$D$14:$K$24,8,FALSE)</f>
        <v>0</v>
      </c>
      <c r="BA1984" s="12">
        <f>IF(OR(BR1984="T150",BR1984="HYBT150"),W1984*Tables!$L$23,0)</f>
        <v>0</v>
      </c>
      <c r="BB1984" s="12">
        <f>IF(OR(BR1984="T200",BR1984="HYBT200"),W1984*Tables!$E$24,0)</f>
        <v>0</v>
      </c>
      <c r="BC1984" s="14">
        <f t="shared" si="421"/>
        <v>0</v>
      </c>
      <c r="BD1984" s="55" t="str">
        <f t="shared" si="431"/>
        <v/>
      </c>
      <c r="BE1984" s="55" t="str">
        <f t="shared" si="431"/>
        <v/>
      </c>
      <c r="BF1984" s="55" t="str">
        <f t="shared" si="431"/>
        <v/>
      </c>
      <c r="BG1984" s="55" t="str">
        <f t="shared" si="431"/>
        <v/>
      </c>
      <c r="BH1984" s="55" t="str">
        <f t="shared" si="431"/>
        <v/>
      </c>
      <c r="BI1984" s="55" t="str">
        <f t="shared" si="431"/>
        <v/>
      </c>
      <c r="BJ1984" s="55" t="str">
        <f t="shared" si="431"/>
        <v/>
      </c>
      <c r="BK1984" s="55" t="str">
        <f t="shared" si="431"/>
        <v/>
      </c>
      <c r="BL1984" s="55" t="str">
        <f t="shared" si="431"/>
        <v/>
      </c>
      <c r="BM1984" s="55" t="str">
        <f t="shared" si="431"/>
        <v/>
      </c>
      <c r="BN1984" s="55" t="str">
        <f t="shared" si="431"/>
        <v/>
      </c>
      <c r="BO1984" s="55" t="str">
        <f t="shared" si="431"/>
        <v/>
      </c>
      <c r="BP1984" s="55" t="str">
        <f t="shared" si="431"/>
        <v/>
      </c>
      <c r="BQ1984" s="55" t="str">
        <f t="shared" si="431"/>
        <v/>
      </c>
      <c r="BR1984" s="1" t="str">
        <f t="shared" si="422"/>
        <v>Base</v>
      </c>
      <c r="BS1984" s="1" t="str">
        <f t="shared" si="423"/>
        <v/>
      </c>
      <c r="BT1984" s="3">
        <f t="shared" si="424"/>
        <v>1</v>
      </c>
      <c r="BU1984" s="11">
        <f t="shared" si="425"/>
        <v>-0.94</v>
      </c>
      <c r="BV1984" s="11">
        <f t="shared" si="426"/>
        <v>-0.88</v>
      </c>
      <c r="BW1984" s="11">
        <f t="shared" si="427"/>
        <v>0</v>
      </c>
      <c r="BX1984" s="9">
        <f t="shared" si="428"/>
        <v>-0.94</v>
      </c>
      <c r="BY1984" s="9">
        <f t="shared" si="429"/>
        <v>-0.88</v>
      </c>
      <c r="BZ1984" s="9">
        <f t="shared" si="430"/>
        <v>2</v>
      </c>
    </row>
    <row r="1985" spans="1:78" ht="15.5" x14ac:dyDescent="0.35">
      <c r="A1985"/>
      <c r="B1985"/>
      <c r="C1985"/>
      <c r="D1985"/>
      <c r="E1985"/>
      <c r="F1985"/>
      <c r="G1985"/>
      <c r="H1985"/>
      <c r="I1985"/>
      <c r="J1985"/>
      <c r="K1985"/>
      <c r="L1985"/>
      <c r="M1985"/>
      <c r="N1985"/>
      <c r="O1985"/>
      <c r="P1985"/>
      <c r="Q1985"/>
      <c r="R1985"/>
      <c r="S1985"/>
      <c r="T1985"/>
      <c r="U1985"/>
      <c r="V1985"/>
      <c r="W1985"/>
      <c r="X1985"/>
      <c r="Y1985"/>
      <c r="Z1985"/>
      <c r="AA1985"/>
      <c r="AB1985"/>
      <c r="AC1985"/>
      <c r="AD1985"/>
      <c r="AE1985"/>
      <c r="AF1985"/>
      <c r="AG1985"/>
      <c r="AH1985"/>
      <c r="AI1985"/>
      <c r="AJ1985"/>
      <c r="AK1985"/>
      <c r="AL1985"/>
      <c r="AM1985"/>
      <c r="AN1985"/>
      <c r="AO1985"/>
      <c r="AP1985"/>
      <c r="AQ1985"/>
      <c r="AR1985"/>
      <c r="AS1985"/>
      <c r="AT1985" s="12">
        <f>VLOOKUP($BR1985,Tables!$D$14:$I$27,2,FALSE)*W1985</f>
        <v>0</v>
      </c>
      <c r="AU1985" s="12">
        <f>VLOOKUP($BR1985,Tables!$D$14:$I$24,3,FALSE)</f>
        <v>0</v>
      </c>
      <c r="AV1985" s="12">
        <f>VLOOKUP($BR1985,Tables!$D$14:$I$24,4,FALSE)*W1985</f>
        <v>0</v>
      </c>
      <c r="AW1985" s="12">
        <f>VLOOKUP($BR1985,Tables!$D$14:$I$24,5,FALSE)*W1985</f>
        <v>0</v>
      </c>
      <c r="AX1985">
        <f>IF(ISERROR(VLOOKUP(V1985,Tables!$A$2:$B$27,2,FALSE))=TRUE,0,VLOOKUP(V1985,Tables!$A$2:$B$27,2,FALSE))*VLOOKUP(BR1985,Tables!$D$14:$J$24,7,FALSE)</f>
        <v>0</v>
      </c>
      <c r="AY1985">
        <f>IF(ISERROR(VLOOKUP(BS1985,Tables!$A$2:$B$31,2,FALSE))=TRUE,0,VLOOKUP(BS1985,Tables!$A$2:$B$31,2,FALSE))</f>
        <v>0</v>
      </c>
      <c r="AZ1985" s="12">
        <f>VLOOKUP($BR1985,Tables!$D$14:$K$24,8,FALSE)</f>
        <v>0</v>
      </c>
      <c r="BA1985" s="12">
        <f>IF(OR(BR1985="T150",BR1985="HYBT150"),W1985*Tables!$L$23,0)</f>
        <v>0</v>
      </c>
      <c r="BB1985" s="12">
        <f>IF(OR(BR1985="T200",BR1985="HYBT200"),W1985*Tables!$E$24,0)</f>
        <v>0</v>
      </c>
      <c r="BC1985" s="14">
        <f t="shared" si="421"/>
        <v>0</v>
      </c>
      <c r="BD1985" s="55" t="str">
        <f t="shared" si="431"/>
        <v/>
      </c>
      <c r="BE1985" s="55" t="str">
        <f t="shared" si="431"/>
        <v/>
      </c>
      <c r="BF1985" s="55" t="str">
        <f t="shared" si="431"/>
        <v/>
      </c>
      <c r="BG1985" s="55" t="str">
        <f t="shared" si="431"/>
        <v/>
      </c>
      <c r="BH1985" s="55" t="str">
        <f t="shared" si="431"/>
        <v/>
      </c>
      <c r="BI1985" s="55" t="str">
        <f t="shared" si="431"/>
        <v/>
      </c>
      <c r="BJ1985" s="55" t="str">
        <f t="shared" si="431"/>
        <v/>
      </c>
      <c r="BK1985" s="55" t="str">
        <f t="shared" si="431"/>
        <v/>
      </c>
      <c r="BL1985" s="55" t="str">
        <f t="shared" si="431"/>
        <v/>
      </c>
      <c r="BM1985" s="55" t="str">
        <f t="shared" si="431"/>
        <v/>
      </c>
      <c r="BN1985" s="55" t="str">
        <f t="shared" si="431"/>
        <v/>
      </c>
      <c r="BO1985" s="55" t="str">
        <f t="shared" si="431"/>
        <v/>
      </c>
      <c r="BP1985" s="55" t="str">
        <f t="shared" si="431"/>
        <v/>
      </c>
      <c r="BQ1985" s="55" t="str">
        <f t="shared" si="431"/>
        <v/>
      </c>
      <c r="BR1985" s="1" t="str">
        <f t="shared" si="422"/>
        <v>Base</v>
      </c>
      <c r="BS1985" s="1" t="str">
        <f t="shared" si="423"/>
        <v/>
      </c>
      <c r="BT1985" s="3">
        <f t="shared" si="424"/>
        <v>1</v>
      </c>
      <c r="BU1985" s="11">
        <f t="shared" si="425"/>
        <v>-0.94</v>
      </c>
      <c r="BV1985" s="11">
        <f t="shared" si="426"/>
        <v>-0.88</v>
      </c>
      <c r="BW1985" s="11">
        <f t="shared" si="427"/>
        <v>0</v>
      </c>
      <c r="BX1985" s="9">
        <f t="shared" si="428"/>
        <v>-0.94</v>
      </c>
      <c r="BY1985" s="9">
        <f t="shared" si="429"/>
        <v>-0.88</v>
      </c>
      <c r="BZ1985" s="9">
        <f t="shared" si="430"/>
        <v>2</v>
      </c>
    </row>
    <row r="1986" spans="1:78" ht="15.5" x14ac:dyDescent="0.35">
      <c r="A1986"/>
      <c r="B1986"/>
      <c r="C1986"/>
      <c r="D1986"/>
      <c r="E1986"/>
      <c r="F1986"/>
      <c r="G1986"/>
      <c r="H1986"/>
      <c r="I1986"/>
      <c r="J1986"/>
      <c r="K1986"/>
      <c r="L1986"/>
      <c r="M1986"/>
      <c r="N1986"/>
      <c r="O1986"/>
      <c r="P1986"/>
      <c r="Q1986"/>
      <c r="R1986"/>
      <c r="S1986"/>
      <c r="T1986"/>
      <c r="U1986"/>
      <c r="V1986"/>
      <c r="W1986"/>
      <c r="X1986"/>
      <c r="Y1986"/>
      <c r="Z1986"/>
      <c r="AA1986"/>
      <c r="AB1986"/>
      <c r="AC1986"/>
      <c r="AD1986"/>
      <c r="AE1986"/>
      <c r="AF1986"/>
      <c r="AG1986"/>
      <c r="AH1986"/>
      <c r="AI1986"/>
      <c r="AJ1986"/>
      <c r="AK1986"/>
      <c r="AL1986"/>
      <c r="AM1986"/>
      <c r="AN1986"/>
      <c r="AO1986"/>
      <c r="AP1986"/>
      <c r="AQ1986"/>
      <c r="AR1986"/>
      <c r="AS1986"/>
      <c r="AT1986" s="12">
        <f>VLOOKUP($BR1986,Tables!$D$14:$I$27,2,FALSE)*W1986</f>
        <v>0</v>
      </c>
      <c r="AU1986" s="12">
        <f>VLOOKUP($BR1986,Tables!$D$14:$I$24,3,FALSE)</f>
        <v>0</v>
      </c>
      <c r="AV1986" s="12">
        <f>VLOOKUP($BR1986,Tables!$D$14:$I$24,4,FALSE)*W1986</f>
        <v>0</v>
      </c>
      <c r="AW1986" s="12">
        <f>VLOOKUP($BR1986,Tables!$D$14:$I$24,5,FALSE)*W1986</f>
        <v>0</v>
      </c>
      <c r="AX1986">
        <f>IF(ISERROR(VLOOKUP(V1986,Tables!$A$2:$B$27,2,FALSE))=TRUE,0,VLOOKUP(V1986,Tables!$A$2:$B$27,2,FALSE))*VLOOKUP(BR1986,Tables!$D$14:$J$24,7,FALSE)</f>
        <v>0</v>
      </c>
      <c r="AY1986">
        <f>IF(ISERROR(VLOOKUP(BS1986,Tables!$A$2:$B$31,2,FALSE))=TRUE,0,VLOOKUP(BS1986,Tables!$A$2:$B$31,2,FALSE))</f>
        <v>0</v>
      </c>
      <c r="AZ1986" s="12">
        <f>VLOOKUP($BR1986,Tables!$D$14:$K$24,8,FALSE)</f>
        <v>0</v>
      </c>
      <c r="BA1986" s="12">
        <f>IF(OR(BR1986="T150",BR1986="HYBT150"),W1986*Tables!$L$23,0)</f>
        <v>0</v>
      </c>
      <c r="BB1986" s="12">
        <f>IF(OR(BR1986="T200",BR1986="HYBT200"),W1986*Tables!$E$24,0)</f>
        <v>0</v>
      </c>
      <c r="BC1986" s="14">
        <f t="shared" si="421"/>
        <v>0</v>
      </c>
      <c r="BD1986" s="55" t="str">
        <f t="shared" si="431"/>
        <v/>
      </c>
      <c r="BE1986" s="55" t="str">
        <f t="shared" si="431"/>
        <v/>
      </c>
      <c r="BF1986" s="55" t="str">
        <f t="shared" si="431"/>
        <v/>
      </c>
      <c r="BG1986" s="55" t="str">
        <f t="shared" si="431"/>
        <v/>
      </c>
      <c r="BH1986" s="55" t="str">
        <f t="shared" si="431"/>
        <v/>
      </c>
      <c r="BI1986" s="55" t="str">
        <f t="shared" si="431"/>
        <v/>
      </c>
      <c r="BJ1986" s="55" t="str">
        <f t="shared" si="431"/>
        <v/>
      </c>
      <c r="BK1986" s="55" t="str">
        <f t="shared" si="431"/>
        <v/>
      </c>
      <c r="BL1986" s="55" t="str">
        <f t="shared" si="431"/>
        <v/>
      </c>
      <c r="BM1986" s="55" t="str">
        <f t="shared" si="431"/>
        <v/>
      </c>
      <c r="BN1986" s="55" t="str">
        <f t="shared" si="431"/>
        <v/>
      </c>
      <c r="BO1986" s="55" t="str">
        <f t="shared" si="431"/>
        <v/>
      </c>
      <c r="BP1986" s="55" t="str">
        <f t="shared" si="431"/>
        <v/>
      </c>
      <c r="BQ1986" s="55" t="str">
        <f t="shared" si="431"/>
        <v/>
      </c>
      <c r="BR1986" s="1" t="str">
        <f t="shared" si="422"/>
        <v>Base</v>
      </c>
      <c r="BS1986" s="1" t="str">
        <f t="shared" si="423"/>
        <v/>
      </c>
      <c r="BT1986" s="3">
        <f t="shared" si="424"/>
        <v>1</v>
      </c>
      <c r="BU1986" s="11">
        <f t="shared" si="425"/>
        <v>-0.94</v>
      </c>
      <c r="BV1986" s="11">
        <f t="shared" si="426"/>
        <v>-0.88</v>
      </c>
      <c r="BW1986" s="11">
        <f t="shared" si="427"/>
        <v>0</v>
      </c>
      <c r="BX1986" s="9">
        <f t="shared" si="428"/>
        <v>-0.94</v>
      </c>
      <c r="BY1986" s="9">
        <f t="shared" si="429"/>
        <v>-0.88</v>
      </c>
      <c r="BZ1986" s="9">
        <f t="shared" si="430"/>
        <v>2</v>
      </c>
    </row>
    <row r="1987" spans="1:78" ht="15.5" x14ac:dyDescent="0.35">
      <c r="A1987"/>
      <c r="B1987"/>
      <c r="C1987"/>
      <c r="D1987"/>
      <c r="E1987"/>
      <c r="F1987"/>
      <c r="G1987"/>
      <c r="H1987"/>
      <c r="I1987"/>
      <c r="J1987"/>
      <c r="K1987"/>
      <c r="L1987"/>
      <c r="M1987"/>
      <c r="N1987"/>
      <c r="O1987"/>
      <c r="P1987"/>
      <c r="Q1987"/>
      <c r="R1987"/>
      <c r="S1987"/>
      <c r="T1987"/>
      <c r="U1987"/>
      <c r="V1987"/>
      <c r="W1987"/>
      <c r="X1987"/>
      <c r="Y1987"/>
      <c r="Z1987"/>
      <c r="AA1987"/>
      <c r="AB1987"/>
      <c r="AC1987"/>
      <c r="AD1987"/>
      <c r="AE1987"/>
      <c r="AF1987"/>
      <c r="AG1987"/>
      <c r="AH1987"/>
      <c r="AI1987"/>
      <c r="AJ1987"/>
      <c r="AK1987"/>
      <c r="AL1987"/>
      <c r="AM1987"/>
      <c r="AN1987"/>
      <c r="AO1987"/>
      <c r="AP1987"/>
      <c r="AQ1987"/>
      <c r="AR1987"/>
      <c r="AS1987"/>
      <c r="AT1987" s="12">
        <f>VLOOKUP($BR1987,Tables!$D$14:$I$27,2,FALSE)*W1987</f>
        <v>0</v>
      </c>
      <c r="AU1987" s="12">
        <f>VLOOKUP($BR1987,Tables!$D$14:$I$24,3,FALSE)</f>
        <v>0</v>
      </c>
      <c r="AV1987" s="12">
        <f>VLOOKUP($BR1987,Tables!$D$14:$I$24,4,FALSE)*W1987</f>
        <v>0</v>
      </c>
      <c r="AW1987" s="12">
        <f>VLOOKUP($BR1987,Tables!$D$14:$I$24,5,FALSE)*W1987</f>
        <v>0</v>
      </c>
      <c r="AX1987">
        <f>IF(ISERROR(VLOOKUP(V1987,Tables!$A$2:$B$27,2,FALSE))=TRUE,0,VLOOKUP(V1987,Tables!$A$2:$B$27,2,FALSE))*VLOOKUP(BR1987,Tables!$D$14:$J$24,7,FALSE)</f>
        <v>0</v>
      </c>
      <c r="AY1987">
        <f>IF(ISERROR(VLOOKUP(BS1987,Tables!$A$2:$B$31,2,FALSE))=TRUE,0,VLOOKUP(BS1987,Tables!$A$2:$B$31,2,FALSE))</f>
        <v>0</v>
      </c>
      <c r="AZ1987" s="12">
        <f>VLOOKUP($BR1987,Tables!$D$14:$K$24,8,FALSE)</f>
        <v>0</v>
      </c>
      <c r="BA1987" s="12">
        <f>IF(OR(BR1987="T150",BR1987="HYBT150"),W1987*Tables!$L$23,0)</f>
        <v>0</v>
      </c>
      <c r="BB1987" s="12">
        <f>IF(OR(BR1987="T200",BR1987="HYBT200"),W1987*Tables!$E$24,0)</f>
        <v>0</v>
      </c>
      <c r="BC1987" s="14">
        <f t="shared" si="421"/>
        <v>0</v>
      </c>
      <c r="BD1987" s="55" t="str">
        <f t="shared" si="431"/>
        <v/>
      </c>
      <c r="BE1987" s="55" t="str">
        <f t="shared" si="431"/>
        <v/>
      </c>
      <c r="BF1987" s="55" t="str">
        <f t="shared" si="431"/>
        <v/>
      </c>
      <c r="BG1987" s="55" t="str">
        <f t="shared" si="431"/>
        <v/>
      </c>
      <c r="BH1987" s="55" t="str">
        <f t="shared" si="431"/>
        <v/>
      </c>
      <c r="BI1987" s="55" t="str">
        <f t="shared" si="431"/>
        <v/>
      </c>
      <c r="BJ1987" s="55" t="str">
        <f t="shared" si="431"/>
        <v/>
      </c>
      <c r="BK1987" s="55" t="str">
        <f t="shared" si="431"/>
        <v/>
      </c>
      <c r="BL1987" s="55" t="str">
        <f t="shared" si="431"/>
        <v/>
      </c>
      <c r="BM1987" s="55" t="str">
        <f t="shared" si="431"/>
        <v/>
      </c>
      <c r="BN1987" s="55" t="str">
        <f t="shared" si="431"/>
        <v/>
      </c>
      <c r="BO1987" s="55" t="str">
        <f t="shared" si="431"/>
        <v/>
      </c>
      <c r="BP1987" s="55" t="str">
        <f t="shared" si="431"/>
        <v/>
      </c>
      <c r="BQ1987" s="55" t="str">
        <f t="shared" si="431"/>
        <v/>
      </c>
      <c r="BR1987" s="1" t="str">
        <f t="shared" si="422"/>
        <v>Base</v>
      </c>
      <c r="BS1987" s="1" t="str">
        <f t="shared" si="423"/>
        <v/>
      </c>
      <c r="BT1987" s="3">
        <f t="shared" si="424"/>
        <v>1</v>
      </c>
      <c r="BU1987" s="11">
        <f t="shared" si="425"/>
        <v>-0.94</v>
      </c>
      <c r="BV1987" s="11">
        <f t="shared" si="426"/>
        <v>-0.88</v>
      </c>
      <c r="BW1987" s="11">
        <f t="shared" si="427"/>
        <v>0</v>
      </c>
      <c r="BX1987" s="9">
        <f t="shared" si="428"/>
        <v>-0.94</v>
      </c>
      <c r="BY1987" s="9">
        <f t="shared" si="429"/>
        <v>-0.88</v>
      </c>
      <c r="BZ1987" s="9">
        <f t="shared" si="430"/>
        <v>2</v>
      </c>
    </row>
    <row r="1988" spans="1:78" ht="15.5" x14ac:dyDescent="0.35">
      <c r="A1988"/>
      <c r="B1988"/>
      <c r="C1988"/>
      <c r="D1988"/>
      <c r="E1988"/>
      <c r="F1988"/>
      <c r="G1988"/>
      <c r="H1988"/>
      <c r="I1988"/>
      <c r="J1988"/>
      <c r="K1988"/>
      <c r="L1988"/>
      <c r="M1988"/>
      <c r="N1988"/>
      <c r="O1988"/>
      <c r="P1988"/>
      <c r="Q1988"/>
      <c r="R1988"/>
      <c r="S1988"/>
      <c r="T1988"/>
      <c r="U1988"/>
      <c r="V1988"/>
      <c r="W1988"/>
      <c r="X1988"/>
      <c r="Y1988"/>
      <c r="Z1988"/>
      <c r="AA1988"/>
      <c r="AB1988"/>
      <c r="AC1988"/>
      <c r="AD1988"/>
      <c r="AE1988"/>
      <c r="AF1988"/>
      <c r="AG1988"/>
      <c r="AH1988"/>
      <c r="AI1988"/>
      <c r="AJ1988"/>
      <c r="AK1988"/>
      <c r="AL1988"/>
      <c r="AM1988"/>
      <c r="AN1988"/>
      <c r="AO1988"/>
      <c r="AP1988"/>
      <c r="AQ1988"/>
      <c r="AR1988"/>
      <c r="AS1988"/>
      <c r="AT1988" s="12">
        <f>VLOOKUP($BR1988,Tables!$D$14:$I$27,2,FALSE)*W1988</f>
        <v>0</v>
      </c>
      <c r="AU1988" s="12">
        <f>VLOOKUP($BR1988,Tables!$D$14:$I$24,3,FALSE)</f>
        <v>0</v>
      </c>
      <c r="AV1988" s="12">
        <f>VLOOKUP($BR1988,Tables!$D$14:$I$24,4,FALSE)*W1988</f>
        <v>0</v>
      </c>
      <c r="AW1988" s="12">
        <f>VLOOKUP($BR1988,Tables!$D$14:$I$24,5,FALSE)*W1988</f>
        <v>0</v>
      </c>
      <c r="AX1988">
        <f>IF(ISERROR(VLOOKUP(V1988,Tables!$A$2:$B$27,2,FALSE))=TRUE,0,VLOOKUP(V1988,Tables!$A$2:$B$27,2,FALSE))*VLOOKUP(BR1988,Tables!$D$14:$J$24,7,FALSE)</f>
        <v>0</v>
      </c>
      <c r="AY1988">
        <f>IF(ISERROR(VLOOKUP(BS1988,Tables!$A$2:$B$31,2,FALSE))=TRUE,0,VLOOKUP(BS1988,Tables!$A$2:$B$31,2,FALSE))</f>
        <v>0</v>
      </c>
      <c r="AZ1988" s="12">
        <f>VLOOKUP($BR1988,Tables!$D$14:$K$24,8,FALSE)</f>
        <v>0</v>
      </c>
      <c r="BA1988" s="12">
        <f>IF(OR(BR1988="T150",BR1988="HYBT150"),W1988*Tables!$L$23,0)</f>
        <v>0</v>
      </c>
      <c r="BB1988" s="12">
        <f>IF(OR(BR1988="T200",BR1988="HYBT200"),W1988*Tables!$E$24,0)</f>
        <v>0</v>
      </c>
      <c r="BC1988" s="14">
        <f t="shared" si="421"/>
        <v>0</v>
      </c>
      <c r="BD1988" s="55" t="str">
        <f t="shared" si="431"/>
        <v/>
      </c>
      <c r="BE1988" s="55" t="str">
        <f t="shared" si="431"/>
        <v/>
      </c>
      <c r="BF1988" s="55" t="str">
        <f t="shared" si="431"/>
        <v/>
      </c>
      <c r="BG1988" s="55" t="str">
        <f t="shared" si="431"/>
        <v/>
      </c>
      <c r="BH1988" s="55" t="str">
        <f t="shared" si="431"/>
        <v/>
      </c>
      <c r="BI1988" s="55" t="str">
        <f t="shared" si="431"/>
        <v/>
      </c>
      <c r="BJ1988" s="55" t="str">
        <f t="shared" si="431"/>
        <v/>
      </c>
      <c r="BK1988" s="55" t="str">
        <f t="shared" si="431"/>
        <v/>
      </c>
      <c r="BL1988" s="55" t="str">
        <f t="shared" si="431"/>
        <v/>
      </c>
      <c r="BM1988" s="55" t="str">
        <f t="shared" si="431"/>
        <v/>
      </c>
      <c r="BN1988" s="55" t="str">
        <f t="shared" si="431"/>
        <v/>
      </c>
      <c r="BO1988" s="55" t="str">
        <f t="shared" si="431"/>
        <v/>
      </c>
      <c r="BP1988" s="55" t="str">
        <f t="shared" si="431"/>
        <v/>
      </c>
      <c r="BQ1988" s="55" t="str">
        <f t="shared" si="431"/>
        <v/>
      </c>
      <c r="BR1988" s="1" t="str">
        <f t="shared" si="422"/>
        <v>Base</v>
      </c>
      <c r="BS1988" s="1" t="str">
        <f t="shared" si="423"/>
        <v/>
      </c>
      <c r="BT1988" s="3">
        <f t="shared" si="424"/>
        <v>1</v>
      </c>
      <c r="BU1988" s="11">
        <f t="shared" si="425"/>
        <v>-0.94</v>
      </c>
      <c r="BV1988" s="11">
        <f t="shared" si="426"/>
        <v>-0.88</v>
      </c>
      <c r="BW1988" s="11">
        <f t="shared" si="427"/>
        <v>0</v>
      </c>
      <c r="BX1988" s="9">
        <f t="shared" si="428"/>
        <v>-0.94</v>
      </c>
      <c r="BY1988" s="9">
        <f t="shared" si="429"/>
        <v>-0.88</v>
      </c>
      <c r="BZ1988" s="9">
        <f t="shared" si="430"/>
        <v>2</v>
      </c>
    </row>
    <row r="1989" spans="1:78" ht="15.5" x14ac:dyDescent="0.35">
      <c r="A1989"/>
      <c r="B1989"/>
      <c r="C1989"/>
      <c r="D1989"/>
      <c r="E1989"/>
      <c r="F1989"/>
      <c r="G1989"/>
      <c r="H1989"/>
      <c r="I1989"/>
      <c r="J1989"/>
      <c r="K1989"/>
      <c r="L1989"/>
      <c r="M1989"/>
      <c r="N1989"/>
      <c r="O1989"/>
      <c r="P1989"/>
      <c r="Q1989"/>
      <c r="R1989"/>
      <c r="S1989"/>
      <c r="T1989"/>
      <c r="U1989"/>
      <c r="V1989"/>
      <c r="W1989"/>
      <c r="X1989"/>
      <c r="Y1989"/>
      <c r="Z1989"/>
      <c r="AA1989"/>
      <c r="AB1989"/>
      <c r="AC1989"/>
      <c r="AD1989"/>
      <c r="AE1989"/>
      <c r="AF1989"/>
      <c r="AG1989"/>
      <c r="AH1989"/>
      <c r="AI1989"/>
      <c r="AJ1989"/>
      <c r="AK1989"/>
      <c r="AL1989"/>
      <c r="AM1989"/>
      <c r="AN1989"/>
      <c r="AO1989"/>
      <c r="AP1989"/>
      <c r="AQ1989"/>
      <c r="AR1989"/>
      <c r="AS1989"/>
      <c r="AT1989" s="12">
        <f>VLOOKUP($BR1989,Tables!$D$14:$I$27,2,FALSE)*W1989</f>
        <v>0</v>
      </c>
      <c r="AU1989" s="12">
        <f>VLOOKUP($BR1989,Tables!$D$14:$I$24,3,FALSE)</f>
        <v>0</v>
      </c>
      <c r="AV1989" s="12">
        <f>VLOOKUP($BR1989,Tables!$D$14:$I$24,4,FALSE)*W1989</f>
        <v>0</v>
      </c>
      <c r="AW1989" s="12">
        <f>VLOOKUP($BR1989,Tables!$D$14:$I$24,5,FALSE)*W1989</f>
        <v>0</v>
      </c>
      <c r="AX1989">
        <f>IF(ISERROR(VLOOKUP(V1989,Tables!$A$2:$B$27,2,FALSE))=TRUE,0,VLOOKUP(V1989,Tables!$A$2:$B$27,2,FALSE))*VLOOKUP(BR1989,Tables!$D$14:$J$24,7,FALSE)</f>
        <v>0</v>
      </c>
      <c r="AY1989">
        <f>IF(ISERROR(VLOOKUP(BS1989,Tables!$A$2:$B$31,2,FALSE))=TRUE,0,VLOOKUP(BS1989,Tables!$A$2:$B$31,2,FALSE))</f>
        <v>0</v>
      </c>
      <c r="AZ1989" s="12">
        <f>VLOOKUP($BR1989,Tables!$D$14:$K$24,8,FALSE)</f>
        <v>0</v>
      </c>
      <c r="BA1989" s="12">
        <f>IF(OR(BR1989="T150",BR1989="HYBT150"),W1989*Tables!$L$23,0)</f>
        <v>0</v>
      </c>
      <c r="BB1989" s="12">
        <f>IF(OR(BR1989="T200",BR1989="HYBT200"),W1989*Tables!$E$24,0)</f>
        <v>0</v>
      </c>
      <c r="BC1989" s="14">
        <f t="shared" si="421"/>
        <v>0</v>
      </c>
      <c r="BD1989" s="55" t="str">
        <f t="shared" si="431"/>
        <v/>
      </c>
      <c r="BE1989" s="55" t="str">
        <f t="shared" si="431"/>
        <v/>
      </c>
      <c r="BF1989" s="55" t="str">
        <f t="shared" si="431"/>
        <v/>
      </c>
      <c r="BG1989" s="55" t="str">
        <f t="shared" si="431"/>
        <v/>
      </c>
      <c r="BH1989" s="55" t="str">
        <f t="shared" si="431"/>
        <v/>
      </c>
      <c r="BI1989" s="55" t="str">
        <f t="shared" si="431"/>
        <v/>
      </c>
      <c r="BJ1989" s="55" t="str">
        <f t="shared" si="431"/>
        <v/>
      </c>
      <c r="BK1989" s="55" t="str">
        <f t="shared" si="431"/>
        <v/>
      </c>
      <c r="BL1989" s="55" t="str">
        <f t="shared" si="431"/>
        <v/>
      </c>
      <c r="BM1989" s="55" t="str">
        <f t="shared" si="431"/>
        <v/>
      </c>
      <c r="BN1989" s="55" t="str">
        <f t="shared" si="431"/>
        <v/>
      </c>
      <c r="BO1989" s="55" t="str">
        <f t="shared" si="431"/>
        <v/>
      </c>
      <c r="BP1989" s="55" t="str">
        <f t="shared" si="431"/>
        <v/>
      </c>
      <c r="BQ1989" s="55" t="str">
        <f t="shared" si="431"/>
        <v/>
      </c>
      <c r="BR1989" s="1" t="str">
        <f t="shared" si="422"/>
        <v>Base</v>
      </c>
      <c r="BS1989" s="1" t="str">
        <f t="shared" si="423"/>
        <v/>
      </c>
      <c r="BT1989" s="3">
        <f t="shared" si="424"/>
        <v>1</v>
      </c>
      <c r="BU1989" s="11">
        <f t="shared" si="425"/>
        <v>-0.94</v>
      </c>
      <c r="BV1989" s="11">
        <f t="shared" si="426"/>
        <v>-0.88</v>
      </c>
      <c r="BW1989" s="11">
        <f t="shared" si="427"/>
        <v>0</v>
      </c>
      <c r="BX1989" s="9">
        <f t="shared" si="428"/>
        <v>-0.94</v>
      </c>
      <c r="BY1989" s="9">
        <f t="shared" si="429"/>
        <v>-0.88</v>
      </c>
      <c r="BZ1989" s="9">
        <f t="shared" si="430"/>
        <v>2</v>
      </c>
    </row>
    <row r="1990" spans="1:78" ht="15.5" x14ac:dyDescent="0.35">
      <c r="A1990"/>
      <c r="B1990"/>
      <c r="C1990"/>
      <c r="D1990"/>
      <c r="E1990"/>
      <c r="F1990"/>
      <c r="G1990"/>
      <c r="H1990"/>
      <c r="I1990"/>
      <c r="J1990"/>
      <c r="K1990"/>
      <c r="L1990"/>
      <c r="M1990"/>
      <c r="N1990"/>
      <c r="O1990"/>
      <c r="P1990"/>
      <c r="Q1990"/>
      <c r="R1990"/>
      <c r="S1990"/>
      <c r="T1990"/>
      <c r="U1990"/>
      <c r="V1990"/>
      <c r="W1990"/>
      <c r="X1990"/>
      <c r="Y1990"/>
      <c r="Z1990"/>
      <c r="AA1990"/>
      <c r="AB1990"/>
      <c r="AC1990"/>
      <c r="AD1990"/>
      <c r="AE1990"/>
      <c r="AF1990"/>
      <c r="AG1990"/>
      <c r="AH1990"/>
      <c r="AI1990"/>
      <c r="AJ1990"/>
      <c r="AK1990"/>
      <c r="AL1990"/>
      <c r="AM1990"/>
      <c r="AN1990"/>
      <c r="AO1990"/>
      <c r="AP1990"/>
      <c r="AQ1990"/>
      <c r="AR1990"/>
      <c r="AS1990"/>
      <c r="AT1990" s="12">
        <f>VLOOKUP($BR1990,Tables!$D$14:$I$27,2,FALSE)*W1990</f>
        <v>0</v>
      </c>
      <c r="AU1990" s="12">
        <f>VLOOKUP($BR1990,Tables!$D$14:$I$24,3,FALSE)</f>
        <v>0</v>
      </c>
      <c r="AV1990" s="12">
        <f>VLOOKUP($BR1990,Tables!$D$14:$I$24,4,FALSE)*W1990</f>
        <v>0</v>
      </c>
      <c r="AW1990" s="12">
        <f>VLOOKUP($BR1990,Tables!$D$14:$I$24,5,FALSE)*W1990</f>
        <v>0</v>
      </c>
      <c r="AX1990">
        <f>IF(ISERROR(VLOOKUP(V1990,Tables!$A$2:$B$27,2,FALSE))=TRUE,0,VLOOKUP(V1990,Tables!$A$2:$B$27,2,FALSE))*VLOOKUP(BR1990,Tables!$D$14:$J$24,7,FALSE)</f>
        <v>0</v>
      </c>
      <c r="AY1990">
        <f>IF(ISERROR(VLOOKUP(BS1990,Tables!$A$2:$B$31,2,FALSE))=TRUE,0,VLOOKUP(BS1990,Tables!$A$2:$B$31,2,FALSE))</f>
        <v>0</v>
      </c>
      <c r="AZ1990" s="12">
        <f>VLOOKUP($BR1990,Tables!$D$14:$K$24,8,FALSE)</f>
        <v>0</v>
      </c>
      <c r="BA1990" s="12">
        <f>IF(OR(BR1990="T150",BR1990="HYBT150"),W1990*Tables!$L$23,0)</f>
        <v>0</v>
      </c>
      <c r="BB1990" s="12">
        <f>IF(OR(BR1990="T200",BR1990="HYBT200"),W1990*Tables!$E$24,0)</f>
        <v>0</v>
      </c>
      <c r="BC1990" s="14">
        <f t="shared" si="421"/>
        <v>0</v>
      </c>
      <c r="BD1990" s="55" t="str">
        <f t="shared" si="431"/>
        <v/>
      </c>
      <c r="BE1990" s="55" t="str">
        <f t="shared" si="431"/>
        <v/>
      </c>
      <c r="BF1990" s="55" t="str">
        <f t="shared" si="431"/>
        <v/>
      </c>
      <c r="BG1990" s="55" t="str">
        <f t="shared" si="431"/>
        <v/>
      </c>
      <c r="BH1990" s="55" t="str">
        <f t="shared" si="431"/>
        <v/>
      </c>
      <c r="BI1990" s="55" t="str">
        <f t="shared" si="431"/>
        <v/>
      </c>
      <c r="BJ1990" s="55" t="str">
        <f t="shared" si="431"/>
        <v/>
      </c>
      <c r="BK1990" s="55" t="str">
        <f t="shared" si="431"/>
        <v/>
      </c>
      <c r="BL1990" s="55" t="str">
        <f t="shared" si="431"/>
        <v/>
      </c>
      <c r="BM1990" s="55" t="str">
        <f t="shared" si="431"/>
        <v/>
      </c>
      <c r="BN1990" s="55" t="str">
        <f t="shared" si="431"/>
        <v/>
      </c>
      <c r="BO1990" s="55" t="str">
        <f t="shared" si="431"/>
        <v/>
      </c>
      <c r="BP1990" s="55" t="str">
        <f t="shared" si="431"/>
        <v/>
      </c>
      <c r="BQ1990" s="55" t="str">
        <f t="shared" si="431"/>
        <v/>
      </c>
      <c r="BR1990" s="1" t="str">
        <f t="shared" si="422"/>
        <v>Base</v>
      </c>
      <c r="BS1990" s="1" t="str">
        <f t="shared" si="423"/>
        <v/>
      </c>
      <c r="BT1990" s="3">
        <f t="shared" si="424"/>
        <v>1</v>
      </c>
      <c r="BU1990" s="11">
        <f t="shared" si="425"/>
        <v>-0.94</v>
      </c>
      <c r="BV1990" s="11">
        <f t="shared" si="426"/>
        <v>-0.88</v>
      </c>
      <c r="BW1990" s="11">
        <f t="shared" si="427"/>
        <v>0</v>
      </c>
      <c r="BX1990" s="9">
        <f t="shared" si="428"/>
        <v>-0.94</v>
      </c>
      <c r="BY1990" s="9">
        <f t="shared" si="429"/>
        <v>-0.88</v>
      </c>
      <c r="BZ1990" s="9">
        <f t="shared" si="430"/>
        <v>2</v>
      </c>
    </row>
    <row r="1991" spans="1:78" ht="15.5" x14ac:dyDescent="0.35">
      <c r="A1991"/>
      <c r="B1991"/>
      <c r="C1991"/>
      <c r="D1991"/>
      <c r="E1991"/>
      <c r="F1991"/>
      <c r="G1991"/>
      <c r="H1991"/>
      <c r="I1991"/>
      <c r="J1991"/>
      <c r="K1991"/>
      <c r="L1991"/>
      <c r="M1991"/>
      <c r="N1991"/>
      <c r="O1991"/>
      <c r="P1991"/>
      <c r="Q1991"/>
      <c r="R1991"/>
      <c r="S1991"/>
      <c r="T1991"/>
      <c r="U1991"/>
      <c r="V1991"/>
      <c r="W1991"/>
      <c r="X1991"/>
      <c r="Y1991"/>
      <c r="Z1991"/>
      <c r="AA1991"/>
      <c r="AB1991"/>
      <c r="AC1991"/>
      <c r="AD1991"/>
      <c r="AE1991"/>
      <c r="AF1991"/>
      <c r="AG1991"/>
      <c r="AH1991"/>
      <c r="AI1991"/>
      <c r="AJ1991"/>
      <c r="AK1991"/>
      <c r="AL1991"/>
      <c r="AM1991"/>
      <c r="AN1991"/>
      <c r="AO1991"/>
      <c r="AP1991"/>
      <c r="AQ1991"/>
      <c r="AR1991"/>
      <c r="AS1991"/>
      <c r="AT1991" s="12">
        <f>VLOOKUP($BR1991,Tables!$D$14:$I$27,2,FALSE)*W1991</f>
        <v>0</v>
      </c>
      <c r="AU1991" s="12">
        <f>VLOOKUP($BR1991,Tables!$D$14:$I$24,3,FALSE)</f>
        <v>0</v>
      </c>
      <c r="AV1991" s="12">
        <f>VLOOKUP($BR1991,Tables!$D$14:$I$24,4,FALSE)*W1991</f>
        <v>0</v>
      </c>
      <c r="AW1991" s="12">
        <f>VLOOKUP($BR1991,Tables!$D$14:$I$24,5,FALSE)*W1991</f>
        <v>0</v>
      </c>
      <c r="AX1991">
        <f>IF(ISERROR(VLOOKUP(V1991,Tables!$A$2:$B$27,2,FALSE))=TRUE,0,VLOOKUP(V1991,Tables!$A$2:$B$27,2,FALSE))*VLOOKUP(BR1991,Tables!$D$14:$J$24,7,FALSE)</f>
        <v>0</v>
      </c>
      <c r="AY1991">
        <f>IF(ISERROR(VLOOKUP(BS1991,Tables!$A$2:$B$31,2,FALSE))=TRUE,0,VLOOKUP(BS1991,Tables!$A$2:$B$31,2,FALSE))</f>
        <v>0</v>
      </c>
      <c r="AZ1991" s="12">
        <f>VLOOKUP($BR1991,Tables!$D$14:$K$24,8,FALSE)</f>
        <v>0</v>
      </c>
      <c r="BA1991" s="12">
        <f>IF(OR(BR1991="T150",BR1991="HYBT150"),W1991*Tables!$L$23,0)</f>
        <v>0</v>
      </c>
      <c r="BB1991" s="12">
        <f>IF(OR(BR1991="T200",BR1991="HYBT200"),W1991*Tables!$E$24,0)</f>
        <v>0</v>
      </c>
      <c r="BC1991" s="14">
        <f t="shared" si="421"/>
        <v>0</v>
      </c>
      <c r="BD1991" s="55" t="str">
        <f t="shared" si="431"/>
        <v/>
      </c>
      <c r="BE1991" s="55" t="str">
        <f t="shared" si="431"/>
        <v/>
      </c>
      <c r="BF1991" s="55" t="str">
        <f t="shared" si="431"/>
        <v/>
      </c>
      <c r="BG1991" s="55" t="str">
        <f t="shared" si="431"/>
        <v/>
      </c>
      <c r="BH1991" s="55" t="str">
        <f t="shared" si="431"/>
        <v/>
      </c>
      <c r="BI1991" s="55" t="str">
        <f t="shared" si="431"/>
        <v/>
      </c>
      <c r="BJ1991" s="55" t="str">
        <f t="shared" si="431"/>
        <v/>
      </c>
      <c r="BK1991" s="55" t="str">
        <f t="shared" si="431"/>
        <v/>
      </c>
      <c r="BL1991" s="55" t="str">
        <f t="shared" si="431"/>
        <v/>
      </c>
      <c r="BM1991" s="55" t="str">
        <f t="shared" si="431"/>
        <v/>
      </c>
      <c r="BN1991" s="55" t="str">
        <f t="shared" si="431"/>
        <v/>
      </c>
      <c r="BO1991" s="55" t="str">
        <f t="shared" si="431"/>
        <v/>
      </c>
      <c r="BP1991" s="55" t="str">
        <f t="shared" si="431"/>
        <v/>
      </c>
      <c r="BQ1991" s="55" t="str">
        <f t="shared" si="431"/>
        <v/>
      </c>
      <c r="BR1991" s="1" t="str">
        <f t="shared" si="422"/>
        <v>Base</v>
      </c>
      <c r="BS1991" s="1" t="str">
        <f t="shared" si="423"/>
        <v/>
      </c>
      <c r="BT1991" s="3">
        <f t="shared" si="424"/>
        <v>1</v>
      </c>
      <c r="BU1991" s="11">
        <f t="shared" si="425"/>
        <v>-0.94</v>
      </c>
      <c r="BV1991" s="11">
        <f t="shared" si="426"/>
        <v>-0.88</v>
      </c>
      <c r="BW1991" s="11">
        <f t="shared" si="427"/>
        <v>0</v>
      </c>
      <c r="BX1991" s="9">
        <f t="shared" si="428"/>
        <v>-0.94</v>
      </c>
      <c r="BY1991" s="9">
        <f t="shared" si="429"/>
        <v>-0.88</v>
      </c>
      <c r="BZ1991" s="9">
        <f t="shared" si="430"/>
        <v>2</v>
      </c>
    </row>
    <row r="1992" spans="1:78" ht="15.5" x14ac:dyDescent="0.35">
      <c r="A1992"/>
      <c r="B1992"/>
      <c r="C1992"/>
      <c r="D1992"/>
      <c r="E1992"/>
      <c r="F1992"/>
      <c r="G1992"/>
      <c r="H1992"/>
      <c r="I1992"/>
      <c r="J1992"/>
      <c r="K1992"/>
      <c r="L1992"/>
      <c r="M1992"/>
      <c r="N1992"/>
      <c r="O1992"/>
      <c r="P1992"/>
      <c r="Q1992"/>
      <c r="R1992"/>
      <c r="S1992"/>
      <c r="T1992"/>
      <c r="U1992"/>
      <c r="V1992"/>
      <c r="W1992"/>
      <c r="X1992"/>
      <c r="Y1992"/>
      <c r="Z1992"/>
      <c r="AA1992"/>
      <c r="AB1992"/>
      <c r="AC1992"/>
      <c r="AD1992"/>
      <c r="AE1992"/>
      <c r="AF1992"/>
      <c r="AG1992"/>
      <c r="AH1992"/>
      <c r="AI1992"/>
      <c r="AJ1992"/>
      <c r="AK1992"/>
      <c r="AL1992"/>
      <c r="AM1992"/>
      <c r="AN1992"/>
      <c r="AO1992"/>
      <c r="AP1992"/>
      <c r="AQ1992"/>
      <c r="AR1992"/>
      <c r="AS1992"/>
      <c r="AT1992" s="12">
        <f>VLOOKUP($BR1992,Tables!$D$14:$I$27,2,FALSE)*W1992</f>
        <v>0</v>
      </c>
      <c r="AU1992" s="12">
        <f>VLOOKUP($BR1992,Tables!$D$14:$I$24,3,FALSE)</f>
        <v>0</v>
      </c>
      <c r="AV1992" s="12">
        <f>VLOOKUP($BR1992,Tables!$D$14:$I$24,4,FALSE)*W1992</f>
        <v>0</v>
      </c>
      <c r="AW1992" s="12">
        <f>VLOOKUP($BR1992,Tables!$D$14:$I$24,5,FALSE)*W1992</f>
        <v>0</v>
      </c>
      <c r="AX1992">
        <f>IF(ISERROR(VLOOKUP(V1992,Tables!$A$2:$B$27,2,FALSE))=TRUE,0,VLOOKUP(V1992,Tables!$A$2:$B$27,2,FALSE))*VLOOKUP(BR1992,Tables!$D$14:$J$24,7,FALSE)</f>
        <v>0</v>
      </c>
      <c r="AY1992">
        <f>IF(ISERROR(VLOOKUP(BS1992,Tables!$A$2:$B$31,2,FALSE))=TRUE,0,VLOOKUP(BS1992,Tables!$A$2:$B$31,2,FALSE))</f>
        <v>0</v>
      </c>
      <c r="AZ1992" s="12">
        <f>VLOOKUP($BR1992,Tables!$D$14:$K$24,8,FALSE)</f>
        <v>0</v>
      </c>
      <c r="BA1992" s="12">
        <f>IF(OR(BR1992="T150",BR1992="HYBT150"),W1992*Tables!$L$23,0)</f>
        <v>0</v>
      </c>
      <c r="BB1992" s="12">
        <f>IF(OR(BR1992="T200",BR1992="HYBT200"),W1992*Tables!$E$24,0)</f>
        <v>0</v>
      </c>
      <c r="BC1992" s="14">
        <f t="shared" si="421"/>
        <v>0</v>
      </c>
      <c r="BD1992" s="55" t="str">
        <f t="shared" si="431"/>
        <v/>
      </c>
      <c r="BE1992" s="55" t="str">
        <f t="shared" si="431"/>
        <v/>
      </c>
      <c r="BF1992" s="55" t="str">
        <f t="shared" si="431"/>
        <v/>
      </c>
      <c r="BG1992" s="55" t="str">
        <f t="shared" si="431"/>
        <v/>
      </c>
      <c r="BH1992" s="55" t="str">
        <f t="shared" si="431"/>
        <v/>
      </c>
      <c r="BI1992" s="55" t="str">
        <f t="shared" si="431"/>
        <v/>
      </c>
      <c r="BJ1992" s="55" t="str">
        <f t="shared" si="431"/>
        <v/>
      </c>
      <c r="BK1992" s="55" t="str">
        <f t="shared" si="431"/>
        <v/>
      </c>
      <c r="BL1992" s="55" t="str">
        <f t="shared" si="431"/>
        <v/>
      </c>
      <c r="BM1992" s="55" t="str">
        <f t="shared" si="431"/>
        <v/>
      </c>
      <c r="BN1992" s="55" t="str">
        <f t="shared" si="431"/>
        <v/>
      </c>
      <c r="BO1992" s="55" t="str">
        <f t="shared" si="431"/>
        <v/>
      </c>
      <c r="BP1992" s="55" t="str">
        <f t="shared" si="431"/>
        <v/>
      </c>
      <c r="BQ1992" s="55" t="str">
        <f t="shared" si="431"/>
        <v/>
      </c>
      <c r="BR1992" s="1" t="str">
        <f t="shared" si="422"/>
        <v>Base</v>
      </c>
      <c r="BS1992" s="1" t="str">
        <f t="shared" si="423"/>
        <v/>
      </c>
      <c r="BT1992" s="3">
        <f t="shared" si="424"/>
        <v>1</v>
      </c>
      <c r="BU1992" s="11">
        <f t="shared" si="425"/>
        <v>-0.94</v>
      </c>
      <c r="BV1992" s="11">
        <f t="shared" si="426"/>
        <v>-0.88</v>
      </c>
      <c r="BW1992" s="11">
        <f t="shared" si="427"/>
        <v>0</v>
      </c>
      <c r="BX1992" s="9">
        <f t="shared" si="428"/>
        <v>-0.94</v>
      </c>
      <c r="BY1992" s="9">
        <f t="shared" si="429"/>
        <v>-0.88</v>
      </c>
      <c r="BZ1992" s="9">
        <f t="shared" si="430"/>
        <v>2</v>
      </c>
    </row>
    <row r="1993" spans="1:78" ht="15.5" x14ac:dyDescent="0.35">
      <c r="A1993"/>
      <c r="B1993"/>
      <c r="C1993"/>
      <c r="D1993"/>
      <c r="E1993"/>
      <c r="F1993"/>
      <c r="G1993"/>
      <c r="H1993"/>
      <c r="I1993"/>
      <c r="J1993"/>
      <c r="K1993"/>
      <c r="L1993"/>
      <c r="M1993"/>
      <c r="N1993"/>
      <c r="O1993"/>
      <c r="P1993"/>
      <c r="Q1993"/>
      <c r="R1993"/>
      <c r="S1993"/>
      <c r="T1993"/>
      <c r="U1993"/>
      <c r="V1993"/>
      <c r="W1993"/>
      <c r="X1993"/>
      <c r="Y1993"/>
      <c r="Z1993"/>
      <c r="AA1993"/>
      <c r="AB1993"/>
      <c r="AC1993"/>
      <c r="AD1993"/>
      <c r="AE1993"/>
      <c r="AF1993"/>
      <c r="AG1993"/>
      <c r="AH1993"/>
      <c r="AI1993"/>
      <c r="AJ1993"/>
      <c r="AK1993"/>
      <c r="AL1993"/>
      <c r="AM1993"/>
      <c r="AN1993"/>
      <c r="AO1993"/>
      <c r="AP1993"/>
      <c r="AQ1993"/>
      <c r="AR1993"/>
      <c r="AS1993"/>
      <c r="AT1993" s="12">
        <f>VLOOKUP($BR1993,Tables!$D$14:$I$27,2,FALSE)*W1993</f>
        <v>0</v>
      </c>
      <c r="AU1993" s="12">
        <f>VLOOKUP($BR1993,Tables!$D$14:$I$24,3,FALSE)</f>
        <v>0</v>
      </c>
      <c r="AV1993" s="12">
        <f>VLOOKUP($BR1993,Tables!$D$14:$I$24,4,FALSE)*W1993</f>
        <v>0</v>
      </c>
      <c r="AW1993" s="12">
        <f>VLOOKUP($BR1993,Tables!$D$14:$I$24,5,FALSE)*W1993</f>
        <v>0</v>
      </c>
      <c r="AX1993">
        <f>IF(ISERROR(VLOOKUP(V1993,Tables!$A$2:$B$27,2,FALSE))=TRUE,0,VLOOKUP(V1993,Tables!$A$2:$B$27,2,FALSE))*VLOOKUP(BR1993,Tables!$D$14:$J$24,7,FALSE)</f>
        <v>0</v>
      </c>
      <c r="AY1993">
        <f>IF(ISERROR(VLOOKUP(BS1993,Tables!$A$2:$B$31,2,FALSE))=TRUE,0,VLOOKUP(BS1993,Tables!$A$2:$B$31,2,FALSE))</f>
        <v>0</v>
      </c>
      <c r="AZ1993" s="12">
        <f>VLOOKUP($BR1993,Tables!$D$14:$K$24,8,FALSE)</f>
        <v>0</v>
      </c>
      <c r="BA1993" s="12">
        <f>IF(OR(BR1993="T150",BR1993="HYBT150"),W1993*Tables!$L$23,0)</f>
        <v>0</v>
      </c>
      <c r="BB1993" s="12">
        <f>IF(OR(BR1993="T200",BR1993="HYBT200"),W1993*Tables!$E$24,0)</f>
        <v>0</v>
      </c>
      <c r="BC1993" s="14">
        <f t="shared" si="421"/>
        <v>0</v>
      </c>
      <c r="BD1993" s="55" t="str">
        <f t="shared" si="431"/>
        <v/>
      </c>
      <c r="BE1993" s="55" t="str">
        <f t="shared" si="431"/>
        <v/>
      </c>
      <c r="BF1993" s="55" t="str">
        <f t="shared" si="431"/>
        <v/>
      </c>
      <c r="BG1993" s="55" t="str">
        <f t="shared" si="431"/>
        <v/>
      </c>
      <c r="BH1993" s="55" t="str">
        <f t="shared" si="431"/>
        <v/>
      </c>
      <c r="BI1993" s="55" t="str">
        <f t="shared" si="431"/>
        <v/>
      </c>
      <c r="BJ1993" s="55" t="str">
        <f t="shared" si="431"/>
        <v/>
      </c>
      <c r="BK1993" s="55" t="str">
        <f t="shared" si="431"/>
        <v/>
      </c>
      <c r="BL1993" s="55" t="str">
        <f t="shared" si="431"/>
        <v/>
      </c>
      <c r="BM1993" s="55" t="str">
        <f t="shared" si="431"/>
        <v/>
      </c>
      <c r="BN1993" s="55" t="str">
        <f t="shared" si="431"/>
        <v/>
      </c>
      <c r="BO1993" s="55" t="str">
        <f t="shared" si="431"/>
        <v/>
      </c>
      <c r="BP1993" s="55" t="str">
        <f t="shared" si="431"/>
        <v/>
      </c>
      <c r="BQ1993" s="55" t="str">
        <f t="shared" si="431"/>
        <v/>
      </c>
      <c r="BR1993" s="1" t="str">
        <f t="shared" si="422"/>
        <v>Base</v>
      </c>
      <c r="BS1993" s="1" t="str">
        <f t="shared" si="423"/>
        <v/>
      </c>
      <c r="BT1993" s="3">
        <f t="shared" si="424"/>
        <v>1</v>
      </c>
      <c r="BU1993" s="11">
        <f t="shared" si="425"/>
        <v>-0.94</v>
      </c>
      <c r="BV1993" s="11">
        <f t="shared" si="426"/>
        <v>-0.88</v>
      </c>
      <c r="BW1993" s="11">
        <f t="shared" si="427"/>
        <v>0</v>
      </c>
      <c r="BX1993" s="9">
        <f t="shared" si="428"/>
        <v>-0.94</v>
      </c>
      <c r="BY1993" s="9">
        <f t="shared" si="429"/>
        <v>-0.88</v>
      </c>
      <c r="BZ1993" s="9">
        <f t="shared" si="430"/>
        <v>2</v>
      </c>
    </row>
    <row r="1994" spans="1:78" ht="15.5" x14ac:dyDescent="0.35">
      <c r="A1994"/>
      <c r="B1994"/>
      <c r="C1994"/>
      <c r="D1994"/>
      <c r="E1994"/>
      <c r="F1994"/>
      <c r="G1994"/>
      <c r="H1994"/>
      <c r="I1994"/>
      <c r="J1994"/>
      <c r="K1994"/>
      <c r="L1994"/>
      <c r="M1994"/>
      <c r="N1994"/>
      <c r="O1994"/>
      <c r="P1994"/>
      <c r="Q1994"/>
      <c r="R1994"/>
      <c r="S1994"/>
      <c r="T1994"/>
      <c r="U1994"/>
      <c r="V1994"/>
      <c r="W1994"/>
      <c r="X1994"/>
      <c r="Y1994"/>
      <c r="Z1994"/>
      <c r="AA1994"/>
      <c r="AB1994"/>
      <c r="AC1994"/>
      <c r="AD1994"/>
      <c r="AE1994"/>
      <c r="AF1994"/>
      <c r="AG1994"/>
      <c r="AH1994"/>
      <c r="AI1994"/>
      <c r="AJ1994"/>
      <c r="AK1994"/>
      <c r="AL1994"/>
      <c r="AM1994"/>
      <c r="AN1994"/>
      <c r="AO1994"/>
      <c r="AP1994"/>
      <c r="AQ1994"/>
      <c r="AR1994"/>
      <c r="AS1994"/>
      <c r="AT1994" s="12">
        <f>VLOOKUP($BR1994,Tables!$D$14:$I$27,2,FALSE)*W1994</f>
        <v>0</v>
      </c>
      <c r="AU1994" s="12">
        <f>VLOOKUP($BR1994,Tables!$D$14:$I$24,3,FALSE)</f>
        <v>0</v>
      </c>
      <c r="AV1994" s="12">
        <f>VLOOKUP($BR1994,Tables!$D$14:$I$24,4,FALSE)*W1994</f>
        <v>0</v>
      </c>
      <c r="AW1994" s="12">
        <f>VLOOKUP($BR1994,Tables!$D$14:$I$24,5,FALSE)*W1994</f>
        <v>0</v>
      </c>
      <c r="AX1994">
        <f>IF(ISERROR(VLOOKUP(V1994,Tables!$A$2:$B$27,2,FALSE))=TRUE,0,VLOOKUP(V1994,Tables!$A$2:$B$27,2,FALSE))*VLOOKUP(BR1994,Tables!$D$14:$J$24,7,FALSE)</f>
        <v>0</v>
      </c>
      <c r="AY1994">
        <f>IF(ISERROR(VLOOKUP(BS1994,Tables!$A$2:$B$31,2,FALSE))=TRUE,0,VLOOKUP(BS1994,Tables!$A$2:$B$31,2,FALSE))</f>
        <v>0</v>
      </c>
      <c r="AZ1994" s="12">
        <f>VLOOKUP($BR1994,Tables!$D$14:$K$24,8,FALSE)</f>
        <v>0</v>
      </c>
      <c r="BA1994" s="12">
        <f>IF(OR(BR1994="T150",BR1994="HYBT150"),W1994*Tables!$L$23,0)</f>
        <v>0</v>
      </c>
      <c r="BB1994" s="12">
        <f>IF(OR(BR1994="T200",BR1994="HYBT200"),W1994*Tables!$E$24,0)</f>
        <v>0</v>
      </c>
      <c r="BC1994" s="14">
        <f t="shared" si="421"/>
        <v>0</v>
      </c>
      <c r="BD1994" s="55" t="str">
        <f t="shared" si="431"/>
        <v/>
      </c>
      <c r="BE1994" s="55" t="str">
        <f t="shared" si="431"/>
        <v/>
      </c>
      <c r="BF1994" s="55" t="str">
        <f t="shared" si="431"/>
        <v/>
      </c>
      <c r="BG1994" s="55" t="str">
        <f t="shared" si="431"/>
        <v/>
      </c>
      <c r="BH1994" s="55" t="str">
        <f t="shared" si="431"/>
        <v/>
      </c>
      <c r="BI1994" s="55" t="str">
        <f t="shared" si="431"/>
        <v/>
      </c>
      <c r="BJ1994" s="55" t="str">
        <f t="shared" si="431"/>
        <v/>
      </c>
      <c r="BK1994" s="55" t="str">
        <f t="shared" si="431"/>
        <v/>
      </c>
      <c r="BL1994" s="55" t="str">
        <f t="shared" si="431"/>
        <v/>
      </c>
      <c r="BM1994" s="55" t="str">
        <f t="shared" si="431"/>
        <v/>
      </c>
      <c r="BN1994" s="55" t="str">
        <f t="shared" si="431"/>
        <v/>
      </c>
      <c r="BO1994" s="55" t="str">
        <f t="shared" si="431"/>
        <v/>
      </c>
      <c r="BP1994" s="55" t="str">
        <f t="shared" si="431"/>
        <v/>
      </c>
      <c r="BQ1994" s="55" t="str">
        <f t="shared" si="431"/>
        <v/>
      </c>
      <c r="BR1994" s="1" t="str">
        <f t="shared" si="422"/>
        <v>Base</v>
      </c>
      <c r="BS1994" s="1" t="str">
        <f t="shared" si="423"/>
        <v/>
      </c>
      <c r="BT1994" s="3">
        <f t="shared" si="424"/>
        <v>1</v>
      </c>
      <c r="BU1994" s="11">
        <f t="shared" si="425"/>
        <v>-0.94</v>
      </c>
      <c r="BV1994" s="11">
        <f t="shared" si="426"/>
        <v>-0.88</v>
      </c>
      <c r="BW1994" s="11">
        <f t="shared" si="427"/>
        <v>0</v>
      </c>
      <c r="BX1994" s="9">
        <f t="shared" si="428"/>
        <v>-0.94</v>
      </c>
      <c r="BY1994" s="9">
        <f t="shared" si="429"/>
        <v>-0.88</v>
      </c>
      <c r="BZ1994" s="9">
        <f t="shared" si="430"/>
        <v>2</v>
      </c>
    </row>
    <row r="1995" spans="1:78" ht="15.5" x14ac:dyDescent="0.35">
      <c r="A1995"/>
      <c r="B1995"/>
      <c r="C1995"/>
      <c r="D1995"/>
      <c r="E1995"/>
      <c r="F1995"/>
      <c r="G1995"/>
      <c r="H1995"/>
      <c r="I1995"/>
      <c r="J1995"/>
      <c r="K1995"/>
      <c r="L1995"/>
      <c r="M1995"/>
      <c r="N1995"/>
      <c r="O1995"/>
      <c r="P1995"/>
      <c r="Q1995"/>
      <c r="R1995"/>
      <c r="S1995"/>
      <c r="T1995"/>
      <c r="U1995"/>
      <c r="V1995"/>
      <c r="W1995"/>
      <c r="X1995"/>
      <c r="Y1995"/>
      <c r="Z1995"/>
      <c r="AA1995"/>
      <c r="AB1995"/>
      <c r="AC1995"/>
      <c r="AD1995"/>
      <c r="AE1995"/>
      <c r="AF1995"/>
      <c r="AG1995"/>
      <c r="AH1995"/>
      <c r="AI1995"/>
      <c r="AJ1995"/>
      <c r="AK1995"/>
      <c r="AL1995"/>
      <c r="AM1995"/>
      <c r="AN1995"/>
      <c r="AO1995"/>
      <c r="AP1995"/>
      <c r="AQ1995"/>
      <c r="AR1995"/>
      <c r="AS1995"/>
      <c r="AT1995" s="12">
        <f>VLOOKUP($BR1995,Tables!$D$14:$I$27,2,FALSE)*W1995</f>
        <v>0</v>
      </c>
      <c r="AU1995" s="12">
        <f>VLOOKUP($BR1995,Tables!$D$14:$I$24,3,FALSE)</f>
        <v>0</v>
      </c>
      <c r="AV1995" s="12">
        <f>VLOOKUP($BR1995,Tables!$D$14:$I$24,4,FALSE)*W1995</f>
        <v>0</v>
      </c>
      <c r="AW1995" s="12">
        <f>VLOOKUP($BR1995,Tables!$D$14:$I$24,5,FALSE)*W1995</f>
        <v>0</v>
      </c>
      <c r="AX1995">
        <f>IF(ISERROR(VLOOKUP(V1995,Tables!$A$2:$B$27,2,FALSE))=TRUE,0,VLOOKUP(V1995,Tables!$A$2:$B$27,2,FALSE))*VLOOKUP(BR1995,Tables!$D$14:$J$24,7,FALSE)</f>
        <v>0</v>
      </c>
      <c r="AY1995">
        <f>IF(ISERROR(VLOOKUP(BS1995,Tables!$A$2:$B$31,2,FALSE))=TRUE,0,VLOOKUP(BS1995,Tables!$A$2:$B$31,2,FALSE))</f>
        <v>0</v>
      </c>
      <c r="AZ1995" s="12">
        <f>VLOOKUP($BR1995,Tables!$D$14:$K$24,8,FALSE)</f>
        <v>0</v>
      </c>
      <c r="BA1995" s="12">
        <f>IF(OR(BR1995="T150",BR1995="HYBT150"),W1995*Tables!$L$23,0)</f>
        <v>0</v>
      </c>
      <c r="BB1995" s="12">
        <f>IF(OR(BR1995="T200",BR1995="HYBT200"),W1995*Tables!$E$24,0)</f>
        <v>0</v>
      </c>
      <c r="BC1995" s="14">
        <f t="shared" si="421"/>
        <v>0</v>
      </c>
      <c r="BD1995" s="55" t="str">
        <f t="shared" si="431"/>
        <v/>
      </c>
      <c r="BE1995" s="55" t="str">
        <f t="shared" si="431"/>
        <v/>
      </c>
      <c r="BF1995" s="55" t="str">
        <f t="shared" si="431"/>
        <v/>
      </c>
      <c r="BG1995" s="55" t="str">
        <f t="shared" si="431"/>
        <v/>
      </c>
      <c r="BH1995" s="55" t="str">
        <f t="shared" si="431"/>
        <v/>
      </c>
      <c r="BI1995" s="55" t="str">
        <f t="shared" si="431"/>
        <v/>
      </c>
      <c r="BJ1995" s="55" t="str">
        <f t="shared" si="431"/>
        <v/>
      </c>
      <c r="BK1995" s="55" t="str">
        <f t="shared" si="431"/>
        <v/>
      </c>
      <c r="BL1995" s="55" t="str">
        <f t="shared" si="431"/>
        <v/>
      </c>
      <c r="BM1995" s="55" t="str">
        <f t="shared" si="431"/>
        <v/>
      </c>
      <c r="BN1995" s="55" t="str">
        <f t="shared" si="431"/>
        <v/>
      </c>
      <c r="BO1995" s="55" t="str">
        <f t="shared" si="431"/>
        <v/>
      </c>
      <c r="BP1995" s="55" t="str">
        <f t="shared" si="431"/>
        <v/>
      </c>
      <c r="BQ1995" s="55" t="str">
        <f t="shared" si="431"/>
        <v/>
      </c>
      <c r="BR1995" s="1" t="str">
        <f t="shared" si="422"/>
        <v>Base</v>
      </c>
      <c r="BS1995" s="1" t="str">
        <f t="shared" si="423"/>
        <v/>
      </c>
      <c r="BT1995" s="3">
        <f t="shared" si="424"/>
        <v>1</v>
      </c>
      <c r="BU1995" s="11">
        <f t="shared" si="425"/>
        <v>-0.94</v>
      </c>
      <c r="BV1995" s="11">
        <f t="shared" si="426"/>
        <v>-0.88</v>
      </c>
      <c r="BW1995" s="11">
        <f t="shared" si="427"/>
        <v>0</v>
      </c>
      <c r="BX1995" s="9">
        <f t="shared" si="428"/>
        <v>-0.94</v>
      </c>
      <c r="BY1995" s="9">
        <f t="shared" si="429"/>
        <v>-0.88</v>
      </c>
      <c r="BZ1995" s="9">
        <f t="shared" si="430"/>
        <v>2</v>
      </c>
    </row>
    <row r="1996" spans="1:78" ht="15.5" x14ac:dyDescent="0.35">
      <c r="A1996"/>
      <c r="B1996"/>
      <c r="C1996"/>
      <c r="D1996"/>
      <c r="E1996"/>
      <c r="F1996"/>
      <c r="G1996"/>
      <c r="H1996"/>
      <c r="I1996"/>
      <c r="J1996"/>
      <c r="K1996"/>
      <c r="L1996"/>
      <c r="M1996"/>
      <c r="N1996"/>
      <c r="O1996"/>
      <c r="P1996"/>
      <c r="Q1996"/>
      <c r="R1996"/>
      <c r="S1996"/>
      <c r="T1996"/>
      <c r="U1996"/>
      <c r="V1996"/>
      <c r="W1996"/>
      <c r="X1996"/>
      <c r="Y1996"/>
      <c r="Z1996"/>
      <c r="AA1996"/>
      <c r="AB1996"/>
      <c r="AC1996"/>
      <c r="AD1996"/>
      <c r="AE1996"/>
      <c r="AF1996"/>
      <c r="AG1996"/>
      <c r="AH1996"/>
      <c r="AI1996"/>
      <c r="AJ1996"/>
      <c r="AK1996"/>
      <c r="AL1996"/>
      <c r="AM1996"/>
      <c r="AN1996"/>
      <c r="AO1996"/>
      <c r="AP1996"/>
      <c r="AQ1996"/>
      <c r="AR1996"/>
      <c r="AS1996"/>
      <c r="AT1996" s="12">
        <f>VLOOKUP($BR1996,Tables!$D$14:$I$27,2,FALSE)*W1996</f>
        <v>0</v>
      </c>
      <c r="AU1996" s="12">
        <f>VLOOKUP($BR1996,Tables!$D$14:$I$24,3,FALSE)</f>
        <v>0</v>
      </c>
      <c r="AV1996" s="12">
        <f>VLOOKUP($BR1996,Tables!$D$14:$I$24,4,FALSE)*W1996</f>
        <v>0</v>
      </c>
      <c r="AW1996" s="12">
        <f>VLOOKUP($BR1996,Tables!$D$14:$I$24,5,FALSE)*W1996</f>
        <v>0</v>
      </c>
      <c r="AX1996">
        <f>IF(ISERROR(VLOOKUP(V1996,Tables!$A$2:$B$27,2,FALSE))=TRUE,0,VLOOKUP(V1996,Tables!$A$2:$B$27,2,FALSE))*VLOOKUP(BR1996,Tables!$D$14:$J$24,7,FALSE)</f>
        <v>0</v>
      </c>
      <c r="AY1996">
        <f>IF(ISERROR(VLOOKUP(BS1996,Tables!$A$2:$B$31,2,FALSE))=TRUE,0,VLOOKUP(BS1996,Tables!$A$2:$B$31,2,FALSE))</f>
        <v>0</v>
      </c>
      <c r="AZ1996" s="12">
        <f>VLOOKUP($BR1996,Tables!$D$14:$K$24,8,FALSE)</f>
        <v>0</v>
      </c>
      <c r="BA1996" s="12">
        <f>IF(OR(BR1996="T150",BR1996="HYBT150"),W1996*Tables!$L$23,0)</f>
        <v>0</v>
      </c>
      <c r="BB1996" s="12">
        <f>IF(OR(BR1996="T200",BR1996="HYBT200"),W1996*Tables!$E$24,0)</f>
        <v>0</v>
      </c>
      <c r="BC1996" s="14">
        <f t="shared" si="421"/>
        <v>0</v>
      </c>
      <c r="BD1996" s="55" t="str">
        <f t="shared" si="431"/>
        <v/>
      </c>
      <c r="BE1996" s="55" t="str">
        <f t="shared" si="431"/>
        <v/>
      </c>
      <c r="BF1996" s="55" t="str">
        <f t="shared" si="431"/>
        <v/>
      </c>
      <c r="BG1996" s="55" t="str">
        <f t="shared" si="431"/>
        <v/>
      </c>
      <c r="BH1996" s="55" t="str">
        <f t="shared" si="431"/>
        <v/>
      </c>
      <c r="BI1996" s="55" t="str">
        <f t="shared" si="431"/>
        <v/>
      </c>
      <c r="BJ1996" s="55" t="str">
        <f t="shared" si="431"/>
        <v/>
      </c>
      <c r="BK1996" s="55" t="str">
        <f t="shared" si="431"/>
        <v/>
      </c>
      <c r="BL1996" s="55" t="str">
        <f t="shared" si="431"/>
        <v/>
      </c>
      <c r="BM1996" s="55" t="str">
        <f t="shared" si="431"/>
        <v/>
      </c>
      <c r="BN1996" s="55" t="str">
        <f t="shared" si="431"/>
        <v/>
      </c>
      <c r="BO1996" s="55" t="str">
        <f t="shared" si="431"/>
        <v/>
      </c>
      <c r="BP1996" s="55" t="str">
        <f t="shared" si="431"/>
        <v/>
      </c>
      <c r="BQ1996" s="55" t="str">
        <f t="shared" si="431"/>
        <v/>
      </c>
      <c r="BR1996" s="1" t="str">
        <f t="shared" si="422"/>
        <v>Base</v>
      </c>
      <c r="BS1996" s="1" t="str">
        <f t="shared" si="423"/>
        <v/>
      </c>
      <c r="BT1996" s="3">
        <f t="shared" si="424"/>
        <v>1</v>
      </c>
      <c r="BU1996" s="11">
        <f t="shared" si="425"/>
        <v>-0.94</v>
      </c>
      <c r="BV1996" s="11">
        <f t="shared" si="426"/>
        <v>-0.88</v>
      </c>
      <c r="BW1996" s="11">
        <f t="shared" si="427"/>
        <v>0</v>
      </c>
      <c r="BX1996" s="9">
        <f t="shared" si="428"/>
        <v>-0.94</v>
      </c>
      <c r="BY1996" s="9">
        <f t="shared" si="429"/>
        <v>-0.88</v>
      </c>
      <c r="BZ1996" s="9">
        <f t="shared" si="430"/>
        <v>2</v>
      </c>
    </row>
    <row r="1997" spans="1:78" ht="15.5" x14ac:dyDescent="0.35">
      <c r="A1997"/>
      <c r="B1997"/>
      <c r="C1997"/>
      <c r="D1997"/>
      <c r="E1997"/>
      <c r="F1997"/>
      <c r="G1997"/>
      <c r="H1997"/>
      <c r="I1997"/>
      <c r="J1997"/>
      <c r="K1997"/>
      <c r="L1997"/>
      <c r="M1997"/>
      <c r="N1997"/>
      <c r="O1997"/>
      <c r="P1997"/>
      <c r="Q1997"/>
      <c r="R1997"/>
      <c r="S1997"/>
      <c r="T1997"/>
      <c r="U1997"/>
      <c r="V1997"/>
      <c r="W1997"/>
      <c r="X1997"/>
      <c r="Y1997"/>
      <c r="Z1997"/>
      <c r="AA1997"/>
      <c r="AB1997"/>
      <c r="AC1997"/>
      <c r="AD1997"/>
      <c r="AE1997"/>
      <c r="AF1997"/>
      <c r="AG1997"/>
      <c r="AH1997"/>
      <c r="AI1997"/>
      <c r="AJ1997"/>
      <c r="AK1997"/>
      <c r="AL1997"/>
      <c r="AM1997"/>
      <c r="AN1997"/>
      <c r="AO1997"/>
      <c r="AP1997"/>
      <c r="AQ1997"/>
      <c r="AR1997"/>
      <c r="AS1997"/>
      <c r="AT1997" s="12">
        <f>VLOOKUP($BR1997,Tables!$D$14:$I$27,2,FALSE)*W1997</f>
        <v>0</v>
      </c>
      <c r="AU1997" s="12">
        <f>VLOOKUP($BR1997,Tables!$D$14:$I$24,3,FALSE)</f>
        <v>0</v>
      </c>
      <c r="AV1997" s="12">
        <f>VLOOKUP($BR1997,Tables!$D$14:$I$24,4,FALSE)*W1997</f>
        <v>0</v>
      </c>
      <c r="AW1997" s="12">
        <f>VLOOKUP($BR1997,Tables!$D$14:$I$24,5,FALSE)*W1997</f>
        <v>0</v>
      </c>
      <c r="AX1997">
        <f>IF(ISERROR(VLOOKUP(V1997,Tables!$A$2:$B$27,2,FALSE))=TRUE,0,VLOOKUP(V1997,Tables!$A$2:$B$27,2,FALSE))*VLOOKUP(BR1997,Tables!$D$14:$J$24,7,FALSE)</f>
        <v>0</v>
      </c>
      <c r="AY1997">
        <f>IF(ISERROR(VLOOKUP(BS1997,Tables!$A$2:$B$31,2,FALSE))=TRUE,0,VLOOKUP(BS1997,Tables!$A$2:$B$31,2,FALSE))</f>
        <v>0</v>
      </c>
      <c r="AZ1997" s="12">
        <f>VLOOKUP($BR1997,Tables!$D$14:$K$24,8,FALSE)</f>
        <v>0</v>
      </c>
      <c r="BA1997" s="12">
        <f>IF(OR(BR1997="T150",BR1997="HYBT150"),W1997*Tables!$L$23,0)</f>
        <v>0</v>
      </c>
      <c r="BB1997" s="12">
        <f>IF(OR(BR1997="T200",BR1997="HYBT200"),W1997*Tables!$E$24,0)</f>
        <v>0</v>
      </c>
      <c r="BC1997" s="14">
        <f t="shared" si="421"/>
        <v>0</v>
      </c>
      <c r="BD1997" s="55" t="str">
        <f t="shared" si="431"/>
        <v/>
      </c>
      <c r="BE1997" s="55" t="str">
        <f t="shared" si="431"/>
        <v/>
      </c>
      <c r="BF1997" s="55" t="str">
        <f t="shared" si="431"/>
        <v/>
      </c>
      <c r="BG1997" s="55" t="str">
        <f t="shared" si="431"/>
        <v/>
      </c>
      <c r="BH1997" s="55" t="str">
        <f t="shared" si="431"/>
        <v/>
      </c>
      <c r="BI1997" s="55" t="str">
        <f t="shared" si="431"/>
        <v/>
      </c>
      <c r="BJ1997" s="55" t="str">
        <f t="shared" si="431"/>
        <v/>
      </c>
      <c r="BK1997" s="55" t="str">
        <f t="shared" si="431"/>
        <v/>
      </c>
      <c r="BL1997" s="55" t="str">
        <f t="shared" si="431"/>
        <v/>
      </c>
      <c r="BM1997" s="55" t="str">
        <f t="shared" si="431"/>
        <v/>
      </c>
      <c r="BN1997" s="55" t="str">
        <f t="shared" si="431"/>
        <v/>
      </c>
      <c r="BO1997" s="55" t="str">
        <f t="shared" si="431"/>
        <v/>
      </c>
      <c r="BP1997" s="55" t="str">
        <f t="shared" si="431"/>
        <v/>
      </c>
      <c r="BQ1997" s="55" t="str">
        <f t="shared" si="431"/>
        <v/>
      </c>
      <c r="BR1997" s="1" t="str">
        <f t="shared" si="422"/>
        <v>Base</v>
      </c>
      <c r="BS1997" s="1" t="str">
        <f t="shared" si="423"/>
        <v/>
      </c>
      <c r="BT1997" s="3">
        <f t="shared" si="424"/>
        <v>1</v>
      </c>
      <c r="BU1997" s="11">
        <f t="shared" si="425"/>
        <v>-0.94</v>
      </c>
      <c r="BV1997" s="11">
        <f t="shared" si="426"/>
        <v>-0.88</v>
      </c>
      <c r="BW1997" s="11">
        <f t="shared" si="427"/>
        <v>0</v>
      </c>
      <c r="BX1997" s="9">
        <f t="shared" si="428"/>
        <v>-0.94</v>
      </c>
      <c r="BY1997" s="9">
        <f t="shared" si="429"/>
        <v>-0.88</v>
      </c>
      <c r="BZ1997" s="9">
        <f t="shared" si="430"/>
        <v>2</v>
      </c>
    </row>
    <row r="1998" spans="1:78" ht="15.5" x14ac:dyDescent="0.35">
      <c r="A1998"/>
      <c r="B1998"/>
      <c r="C1998"/>
      <c r="D1998"/>
      <c r="E1998"/>
      <c r="F1998"/>
      <c r="G1998"/>
      <c r="H1998"/>
      <c r="I1998"/>
      <c r="J1998"/>
      <c r="K1998"/>
      <c r="L1998"/>
      <c r="M1998"/>
      <c r="N1998"/>
      <c r="O1998"/>
      <c r="P1998"/>
      <c r="Q1998"/>
      <c r="R1998"/>
      <c r="S1998"/>
      <c r="T1998"/>
      <c r="U1998"/>
      <c r="V1998"/>
      <c r="W1998"/>
      <c r="X1998"/>
      <c r="Y1998"/>
      <c r="Z1998"/>
      <c r="AA1998"/>
      <c r="AB1998"/>
      <c r="AC1998"/>
      <c r="AD1998"/>
      <c r="AE1998"/>
      <c r="AF1998"/>
      <c r="AG1998"/>
      <c r="AH1998"/>
      <c r="AI1998"/>
      <c r="AJ1998"/>
      <c r="AK1998"/>
      <c r="AL1998"/>
      <c r="AM1998"/>
      <c r="AN1998"/>
      <c r="AO1998"/>
      <c r="AP1998"/>
      <c r="AQ1998"/>
      <c r="AR1998"/>
      <c r="AS1998"/>
      <c r="AT1998" s="12">
        <f>VLOOKUP($BR1998,Tables!$D$14:$I$27,2,FALSE)*W1998</f>
        <v>0</v>
      </c>
      <c r="AU1998" s="12">
        <f>VLOOKUP($BR1998,Tables!$D$14:$I$24,3,FALSE)</f>
        <v>0</v>
      </c>
      <c r="AV1998" s="12">
        <f>VLOOKUP($BR1998,Tables!$D$14:$I$24,4,FALSE)*W1998</f>
        <v>0</v>
      </c>
      <c r="AW1998" s="12">
        <f>VLOOKUP($BR1998,Tables!$D$14:$I$24,5,FALSE)*W1998</f>
        <v>0</v>
      </c>
      <c r="AX1998">
        <f>IF(ISERROR(VLOOKUP(V1998,Tables!$A$2:$B$27,2,FALSE))=TRUE,0,VLOOKUP(V1998,Tables!$A$2:$B$27,2,FALSE))*VLOOKUP(BR1998,Tables!$D$14:$J$24,7,FALSE)</f>
        <v>0</v>
      </c>
      <c r="AY1998">
        <f>IF(ISERROR(VLOOKUP(BS1998,Tables!$A$2:$B$31,2,FALSE))=TRUE,0,VLOOKUP(BS1998,Tables!$A$2:$B$31,2,FALSE))</f>
        <v>0</v>
      </c>
      <c r="AZ1998" s="12">
        <f>VLOOKUP($BR1998,Tables!$D$14:$K$24,8,FALSE)</f>
        <v>0</v>
      </c>
      <c r="BA1998" s="12">
        <f>IF(OR(BR1998="T150",BR1998="HYBT150"),W1998*Tables!$L$23,0)</f>
        <v>0</v>
      </c>
      <c r="BB1998" s="12">
        <f>IF(OR(BR1998="T200",BR1998="HYBT200"),W1998*Tables!$E$24,0)</f>
        <v>0</v>
      </c>
      <c r="BC1998" s="14">
        <f t="shared" si="421"/>
        <v>0</v>
      </c>
      <c r="BD1998" s="55" t="str">
        <f t="shared" si="431"/>
        <v/>
      </c>
      <c r="BE1998" s="55" t="str">
        <f t="shared" si="431"/>
        <v/>
      </c>
      <c r="BF1998" s="55" t="str">
        <f t="shared" si="431"/>
        <v/>
      </c>
      <c r="BG1998" s="55" t="str">
        <f t="shared" si="431"/>
        <v/>
      </c>
      <c r="BH1998" s="55" t="str">
        <f t="shared" si="431"/>
        <v/>
      </c>
      <c r="BI1998" s="55" t="str">
        <f t="shared" ref="BD1998:BQ2016" si="432">IF(ISERROR(SEARCHB(" "&amp;BI$1&amp;" "," "&amp;$L1998&amp;" "))=TRUE,"",BI$1)</f>
        <v/>
      </c>
      <c r="BJ1998" s="55" t="str">
        <f t="shared" si="432"/>
        <v/>
      </c>
      <c r="BK1998" s="55" t="str">
        <f t="shared" si="432"/>
        <v/>
      </c>
      <c r="BL1998" s="55" t="str">
        <f t="shared" si="432"/>
        <v/>
      </c>
      <c r="BM1998" s="55" t="str">
        <f t="shared" si="432"/>
        <v/>
      </c>
      <c r="BN1998" s="55" t="str">
        <f t="shared" si="432"/>
        <v/>
      </c>
      <c r="BO1998" s="55" t="str">
        <f t="shared" si="432"/>
        <v/>
      </c>
      <c r="BP1998" s="55" t="str">
        <f t="shared" si="432"/>
        <v/>
      </c>
      <c r="BQ1998" s="55" t="str">
        <f t="shared" si="432"/>
        <v/>
      </c>
      <c r="BR1998" s="1" t="str">
        <f t="shared" si="422"/>
        <v>Base</v>
      </c>
      <c r="BS1998" s="1" t="str">
        <f t="shared" si="423"/>
        <v/>
      </c>
      <c r="BT1998" s="3">
        <f t="shared" si="424"/>
        <v>1</v>
      </c>
      <c r="BU1998" s="11">
        <f t="shared" si="425"/>
        <v>-0.94</v>
      </c>
      <c r="BV1998" s="11">
        <f t="shared" si="426"/>
        <v>-0.88</v>
      </c>
      <c r="BW1998" s="11">
        <f t="shared" si="427"/>
        <v>0</v>
      </c>
      <c r="BX1998" s="9">
        <f t="shared" si="428"/>
        <v>-0.94</v>
      </c>
      <c r="BY1998" s="9">
        <f t="shared" si="429"/>
        <v>-0.88</v>
      </c>
      <c r="BZ1998" s="9">
        <f t="shared" si="430"/>
        <v>2</v>
      </c>
    </row>
    <row r="1999" spans="1:78" ht="15.5" x14ac:dyDescent="0.35">
      <c r="A1999"/>
      <c r="B1999"/>
      <c r="C1999"/>
      <c r="D1999"/>
      <c r="E1999"/>
      <c r="F1999"/>
      <c r="G1999"/>
      <c r="H1999"/>
      <c r="I1999"/>
      <c r="J1999"/>
      <c r="K1999"/>
      <c r="L1999"/>
      <c r="M1999"/>
      <c r="N1999"/>
      <c r="O1999"/>
      <c r="P1999"/>
      <c r="Q1999"/>
      <c r="R1999"/>
      <c r="S1999"/>
      <c r="T1999"/>
      <c r="U1999"/>
      <c r="V1999"/>
      <c r="W1999"/>
      <c r="X1999"/>
      <c r="Y1999"/>
      <c r="Z1999"/>
      <c r="AA1999"/>
      <c r="AB1999"/>
      <c r="AC1999"/>
      <c r="AD1999"/>
      <c r="AE1999"/>
      <c r="AF1999"/>
      <c r="AG1999"/>
      <c r="AH1999"/>
      <c r="AI1999"/>
      <c r="AJ1999"/>
      <c r="AK1999"/>
      <c r="AL1999"/>
      <c r="AM1999"/>
      <c r="AN1999"/>
      <c r="AO1999"/>
      <c r="AP1999"/>
      <c r="AQ1999"/>
      <c r="AR1999"/>
      <c r="AS1999"/>
      <c r="AT1999" s="12">
        <f>VLOOKUP($BR1999,Tables!$D$14:$I$27,2,FALSE)*W1999</f>
        <v>0</v>
      </c>
      <c r="AU1999" s="12">
        <f>VLOOKUP($BR1999,Tables!$D$14:$I$24,3,FALSE)</f>
        <v>0</v>
      </c>
      <c r="AV1999" s="12">
        <f>VLOOKUP($BR1999,Tables!$D$14:$I$24,4,FALSE)*W1999</f>
        <v>0</v>
      </c>
      <c r="AW1999" s="12">
        <f>VLOOKUP($BR1999,Tables!$D$14:$I$24,5,FALSE)*W1999</f>
        <v>0</v>
      </c>
      <c r="AX1999">
        <f>IF(ISERROR(VLOOKUP(V1999,Tables!$A$2:$B$27,2,FALSE))=TRUE,0,VLOOKUP(V1999,Tables!$A$2:$B$27,2,FALSE))*VLOOKUP(BR1999,Tables!$D$14:$J$24,7,FALSE)</f>
        <v>0</v>
      </c>
      <c r="AY1999">
        <f>IF(ISERROR(VLOOKUP(BS1999,Tables!$A$2:$B$31,2,FALSE))=TRUE,0,VLOOKUP(BS1999,Tables!$A$2:$B$31,2,FALSE))</f>
        <v>0</v>
      </c>
      <c r="AZ1999" s="12">
        <f>VLOOKUP($BR1999,Tables!$D$14:$K$24,8,FALSE)</f>
        <v>0</v>
      </c>
      <c r="BA1999" s="12">
        <f>IF(OR(BR1999="T150",BR1999="HYBT150"),W1999*Tables!$L$23,0)</f>
        <v>0</v>
      </c>
      <c r="BB1999" s="12">
        <f>IF(OR(BR1999="T200",BR1999="HYBT200"),W1999*Tables!$E$24,0)</f>
        <v>0</v>
      </c>
      <c r="BC1999" s="14">
        <f t="shared" si="421"/>
        <v>0</v>
      </c>
      <c r="BD1999" s="55" t="str">
        <f t="shared" si="432"/>
        <v/>
      </c>
      <c r="BE1999" s="55" t="str">
        <f t="shared" si="432"/>
        <v/>
      </c>
      <c r="BF1999" s="55" t="str">
        <f t="shared" si="432"/>
        <v/>
      </c>
      <c r="BG1999" s="55" t="str">
        <f t="shared" si="432"/>
        <v/>
      </c>
      <c r="BH1999" s="55" t="str">
        <f t="shared" si="432"/>
        <v/>
      </c>
      <c r="BI1999" s="55" t="str">
        <f t="shared" si="432"/>
        <v/>
      </c>
      <c r="BJ1999" s="55" t="str">
        <f t="shared" si="432"/>
        <v/>
      </c>
      <c r="BK1999" s="55" t="str">
        <f t="shared" si="432"/>
        <v/>
      </c>
      <c r="BL1999" s="55" t="str">
        <f t="shared" si="432"/>
        <v/>
      </c>
      <c r="BM1999" s="55" t="str">
        <f t="shared" si="432"/>
        <v/>
      </c>
      <c r="BN1999" s="55" t="str">
        <f t="shared" si="432"/>
        <v/>
      </c>
      <c r="BO1999" s="55" t="str">
        <f t="shared" si="432"/>
        <v/>
      </c>
      <c r="BP1999" s="55" t="str">
        <f t="shared" si="432"/>
        <v/>
      </c>
      <c r="BQ1999" s="55" t="str">
        <f t="shared" si="432"/>
        <v/>
      </c>
      <c r="BR1999" s="1" t="str">
        <f t="shared" si="422"/>
        <v>Base</v>
      </c>
      <c r="BS1999" s="1" t="str">
        <f t="shared" si="423"/>
        <v/>
      </c>
      <c r="BT1999" s="3">
        <f t="shared" si="424"/>
        <v>1</v>
      </c>
      <c r="BU1999" s="11">
        <f t="shared" si="425"/>
        <v>-0.94</v>
      </c>
      <c r="BV1999" s="11">
        <f t="shared" si="426"/>
        <v>-0.88</v>
      </c>
      <c r="BW1999" s="11">
        <f t="shared" si="427"/>
        <v>0</v>
      </c>
      <c r="BX1999" s="9">
        <f t="shared" si="428"/>
        <v>-0.94</v>
      </c>
      <c r="BY1999" s="9">
        <f t="shared" si="429"/>
        <v>-0.88</v>
      </c>
      <c r="BZ1999" s="9">
        <f t="shared" si="430"/>
        <v>2</v>
      </c>
    </row>
    <row r="2000" spans="1:78" ht="15.5" x14ac:dyDescent="0.35">
      <c r="A2000"/>
      <c r="B2000"/>
      <c r="C2000"/>
      <c r="D2000"/>
      <c r="E2000"/>
      <c r="F2000"/>
      <c r="G2000"/>
      <c r="H2000"/>
      <c r="I2000"/>
      <c r="J2000"/>
      <c r="K2000"/>
      <c r="L2000"/>
      <c r="M2000"/>
      <c r="N2000"/>
      <c r="O2000"/>
      <c r="P2000"/>
      <c r="Q2000"/>
      <c r="R2000"/>
      <c r="S2000"/>
      <c r="T2000"/>
      <c r="U2000"/>
      <c r="V2000"/>
      <c r="W2000"/>
      <c r="X2000"/>
      <c r="Y2000"/>
      <c r="Z2000"/>
      <c r="AA2000"/>
      <c r="AB2000"/>
      <c r="AC2000"/>
      <c r="AD2000"/>
      <c r="AE2000"/>
      <c r="AF2000"/>
      <c r="AG2000"/>
      <c r="AH2000"/>
      <c r="AI2000"/>
      <c r="AJ2000"/>
      <c r="AK2000"/>
      <c r="AL2000"/>
      <c r="AM2000"/>
      <c r="AN2000"/>
      <c r="AO2000"/>
      <c r="AP2000"/>
      <c r="AQ2000"/>
      <c r="AR2000"/>
      <c r="AS2000"/>
      <c r="AT2000" s="12">
        <f>VLOOKUP($BR2000,Tables!$D$14:$I$27,2,FALSE)*W2000</f>
        <v>0</v>
      </c>
      <c r="AU2000" s="12">
        <f>VLOOKUP($BR2000,Tables!$D$14:$I$24,3,FALSE)</f>
        <v>0</v>
      </c>
      <c r="AV2000" s="12">
        <f>VLOOKUP($BR2000,Tables!$D$14:$I$24,4,FALSE)*W2000</f>
        <v>0</v>
      </c>
      <c r="AW2000" s="12">
        <f>VLOOKUP($BR2000,Tables!$D$14:$I$24,5,FALSE)*W2000</f>
        <v>0</v>
      </c>
      <c r="AX2000">
        <f>IF(ISERROR(VLOOKUP(V2000,Tables!$A$2:$B$27,2,FALSE))=TRUE,0,VLOOKUP(V2000,Tables!$A$2:$B$27,2,FALSE))*VLOOKUP(BR2000,Tables!$D$14:$J$24,7,FALSE)</f>
        <v>0</v>
      </c>
      <c r="AY2000">
        <f>IF(ISERROR(VLOOKUP(BS2000,Tables!$A$2:$B$31,2,FALSE))=TRUE,0,VLOOKUP(BS2000,Tables!$A$2:$B$31,2,FALSE))</f>
        <v>0</v>
      </c>
      <c r="AZ2000" s="12">
        <f>VLOOKUP($BR2000,Tables!$D$14:$K$24,8,FALSE)</f>
        <v>0</v>
      </c>
      <c r="BA2000" s="12">
        <f>IF(OR(BR2000="T150",BR2000="HYBT150"),W2000*Tables!$L$23,0)</f>
        <v>0</v>
      </c>
      <c r="BB2000" s="12">
        <f>IF(OR(BR2000="T200",BR2000="HYBT200"),W2000*Tables!$E$24,0)</f>
        <v>0</v>
      </c>
      <c r="BC2000" s="14">
        <f t="shared" si="421"/>
        <v>0</v>
      </c>
      <c r="BD2000" s="55" t="str">
        <f t="shared" si="432"/>
        <v/>
      </c>
      <c r="BE2000" s="55" t="str">
        <f t="shared" si="432"/>
        <v/>
      </c>
      <c r="BF2000" s="55" t="str">
        <f t="shared" si="432"/>
        <v/>
      </c>
      <c r="BG2000" s="55" t="str">
        <f t="shared" si="432"/>
        <v/>
      </c>
      <c r="BH2000" s="55" t="str">
        <f t="shared" si="432"/>
        <v/>
      </c>
      <c r="BI2000" s="55" t="str">
        <f t="shared" si="432"/>
        <v/>
      </c>
      <c r="BJ2000" s="55" t="str">
        <f t="shared" si="432"/>
        <v/>
      </c>
      <c r="BK2000" s="55" t="str">
        <f t="shared" si="432"/>
        <v/>
      </c>
      <c r="BL2000" s="55" t="str">
        <f t="shared" si="432"/>
        <v/>
      </c>
      <c r="BM2000" s="55" t="str">
        <f t="shared" si="432"/>
        <v/>
      </c>
      <c r="BN2000" s="55" t="str">
        <f t="shared" si="432"/>
        <v/>
      </c>
      <c r="BO2000" s="55" t="str">
        <f t="shared" si="432"/>
        <v/>
      </c>
      <c r="BP2000" s="55" t="str">
        <f t="shared" si="432"/>
        <v/>
      </c>
      <c r="BQ2000" s="55" t="str">
        <f t="shared" si="432"/>
        <v/>
      </c>
      <c r="BR2000" s="1" t="str">
        <f t="shared" si="422"/>
        <v>Base</v>
      </c>
      <c r="BS2000" s="1" t="str">
        <f t="shared" si="423"/>
        <v/>
      </c>
      <c r="BT2000" s="3">
        <f t="shared" si="424"/>
        <v>1</v>
      </c>
      <c r="BU2000" s="11">
        <f t="shared" si="425"/>
        <v>-0.94</v>
      </c>
      <c r="BV2000" s="11">
        <f t="shared" si="426"/>
        <v>-0.88</v>
      </c>
      <c r="BW2000" s="11">
        <f t="shared" si="427"/>
        <v>0</v>
      </c>
      <c r="BX2000" s="9">
        <f t="shared" si="428"/>
        <v>-0.94</v>
      </c>
      <c r="BY2000" s="9">
        <f t="shared" si="429"/>
        <v>-0.88</v>
      </c>
      <c r="BZ2000" s="9">
        <f t="shared" si="430"/>
        <v>2</v>
      </c>
    </row>
    <row r="2001" spans="1:78" ht="15.5" x14ac:dyDescent="0.35">
      <c r="A2001"/>
      <c r="B2001"/>
      <c r="C2001"/>
      <c r="D2001"/>
      <c r="E2001"/>
      <c r="F2001"/>
      <c r="G2001"/>
      <c r="H2001"/>
      <c r="I2001"/>
      <c r="J2001"/>
      <c r="K2001"/>
      <c r="L2001"/>
      <c r="M2001"/>
      <c r="N2001"/>
      <c r="O2001"/>
      <c r="P2001"/>
      <c r="Q2001"/>
      <c r="R2001"/>
      <c r="S2001"/>
      <c r="T2001"/>
      <c r="U2001"/>
      <c r="V2001"/>
      <c r="W2001"/>
      <c r="X2001"/>
      <c r="Y2001"/>
      <c r="Z2001"/>
      <c r="AA2001"/>
      <c r="AB2001"/>
      <c r="AC2001"/>
      <c r="AD2001"/>
      <c r="AE2001"/>
      <c r="AF2001"/>
      <c r="AG2001"/>
      <c r="AH2001"/>
      <c r="AI2001"/>
      <c r="AJ2001"/>
      <c r="AK2001"/>
      <c r="AL2001"/>
      <c r="AM2001"/>
      <c r="AN2001"/>
      <c r="AO2001"/>
      <c r="AP2001"/>
      <c r="AQ2001"/>
      <c r="AR2001"/>
      <c r="AS2001"/>
      <c r="AT2001" s="12">
        <f>VLOOKUP($BR2001,Tables!$D$14:$I$27,2,FALSE)*W2001</f>
        <v>0</v>
      </c>
      <c r="AU2001" s="12">
        <f>VLOOKUP($BR2001,Tables!$D$14:$I$24,3,FALSE)</f>
        <v>0</v>
      </c>
      <c r="AV2001" s="12">
        <f>VLOOKUP($BR2001,Tables!$D$14:$I$24,4,FALSE)*W2001</f>
        <v>0</v>
      </c>
      <c r="AW2001" s="12">
        <f>VLOOKUP($BR2001,Tables!$D$14:$I$24,5,FALSE)*W2001</f>
        <v>0</v>
      </c>
      <c r="AX2001">
        <f>IF(ISERROR(VLOOKUP(V2001,Tables!$A$2:$B$27,2,FALSE))=TRUE,0,VLOOKUP(V2001,Tables!$A$2:$B$27,2,FALSE))*VLOOKUP(BR2001,Tables!$D$14:$J$24,7,FALSE)</f>
        <v>0</v>
      </c>
      <c r="AY2001">
        <f>IF(ISERROR(VLOOKUP(BS2001,Tables!$A$2:$B$31,2,FALSE))=TRUE,0,VLOOKUP(BS2001,Tables!$A$2:$B$31,2,FALSE))</f>
        <v>0</v>
      </c>
      <c r="AZ2001" s="12">
        <f>VLOOKUP($BR2001,Tables!$D$14:$K$24,8,FALSE)</f>
        <v>0</v>
      </c>
      <c r="BA2001" s="12">
        <f>IF(OR(BR2001="T150",BR2001="HYBT150"),W2001*Tables!$L$23,0)</f>
        <v>0</v>
      </c>
      <c r="BB2001" s="12">
        <f>IF(OR(BR2001="T200",BR2001="HYBT200"),W2001*Tables!$E$24,0)</f>
        <v>0</v>
      </c>
      <c r="BC2001" s="14">
        <f t="shared" si="421"/>
        <v>0</v>
      </c>
      <c r="BD2001" s="55" t="str">
        <f t="shared" si="432"/>
        <v/>
      </c>
      <c r="BE2001" s="55" t="str">
        <f t="shared" si="432"/>
        <v/>
      </c>
      <c r="BF2001" s="55" t="str">
        <f t="shared" si="432"/>
        <v/>
      </c>
      <c r="BG2001" s="55" t="str">
        <f t="shared" si="432"/>
        <v/>
      </c>
      <c r="BH2001" s="55" t="str">
        <f t="shared" si="432"/>
        <v/>
      </c>
      <c r="BI2001" s="55" t="str">
        <f t="shared" si="432"/>
        <v/>
      </c>
      <c r="BJ2001" s="55" t="str">
        <f t="shared" si="432"/>
        <v/>
      </c>
      <c r="BK2001" s="55" t="str">
        <f t="shared" si="432"/>
        <v/>
      </c>
      <c r="BL2001" s="55" t="str">
        <f t="shared" si="432"/>
        <v/>
      </c>
      <c r="BM2001" s="55" t="str">
        <f t="shared" si="432"/>
        <v/>
      </c>
      <c r="BN2001" s="55" t="str">
        <f t="shared" si="432"/>
        <v/>
      </c>
      <c r="BO2001" s="55" t="str">
        <f t="shared" si="432"/>
        <v/>
      </c>
      <c r="BP2001" s="55" t="str">
        <f t="shared" si="432"/>
        <v/>
      </c>
      <c r="BQ2001" s="55" t="str">
        <f t="shared" si="432"/>
        <v/>
      </c>
      <c r="BR2001" s="1" t="str">
        <f t="shared" si="422"/>
        <v>Base</v>
      </c>
      <c r="BS2001" s="1" t="str">
        <f t="shared" si="423"/>
        <v/>
      </c>
      <c r="BT2001" s="3">
        <f t="shared" si="424"/>
        <v>1</v>
      </c>
      <c r="BU2001" s="11">
        <f t="shared" si="425"/>
        <v>-0.94</v>
      </c>
      <c r="BV2001" s="11">
        <f t="shared" si="426"/>
        <v>-0.88</v>
      </c>
      <c r="BW2001" s="11">
        <f t="shared" si="427"/>
        <v>0</v>
      </c>
      <c r="BX2001" s="9">
        <f t="shared" si="428"/>
        <v>-0.94</v>
      </c>
      <c r="BY2001" s="9">
        <f t="shared" si="429"/>
        <v>-0.88</v>
      </c>
      <c r="BZ2001" s="9">
        <f t="shared" si="430"/>
        <v>2</v>
      </c>
    </row>
    <row r="2002" spans="1:78" ht="15.5" x14ac:dyDescent="0.35">
      <c r="A2002"/>
      <c r="B2002"/>
      <c r="C2002"/>
      <c r="D2002"/>
      <c r="E2002"/>
      <c r="F2002"/>
      <c r="G2002"/>
      <c r="H2002"/>
      <c r="I2002"/>
      <c r="J2002"/>
      <c r="K2002"/>
      <c r="L2002"/>
      <c r="M2002"/>
      <c r="N2002"/>
      <c r="O2002"/>
      <c r="P2002"/>
      <c r="Q2002"/>
      <c r="R2002"/>
      <c r="S2002"/>
      <c r="T2002"/>
      <c r="U2002"/>
      <c r="V2002"/>
      <c r="W2002"/>
      <c r="X2002"/>
      <c r="Y2002"/>
      <c r="Z2002"/>
      <c r="AA2002"/>
      <c r="AB2002"/>
      <c r="AC2002"/>
      <c r="AD2002"/>
      <c r="AE2002"/>
      <c r="AF2002"/>
      <c r="AG2002"/>
      <c r="AH2002"/>
      <c r="AI2002"/>
      <c r="AJ2002"/>
      <c r="AK2002"/>
      <c r="AL2002"/>
      <c r="AM2002"/>
      <c r="AN2002"/>
      <c r="AO2002"/>
      <c r="AP2002"/>
      <c r="AQ2002"/>
      <c r="AR2002"/>
      <c r="AS2002"/>
      <c r="AT2002" s="12">
        <f>VLOOKUP($BR2002,Tables!$D$14:$I$27,2,FALSE)*W2002</f>
        <v>0</v>
      </c>
      <c r="AU2002" s="12">
        <f>VLOOKUP($BR2002,Tables!$D$14:$I$24,3,FALSE)</f>
        <v>0</v>
      </c>
      <c r="AV2002" s="12">
        <f>VLOOKUP($BR2002,Tables!$D$14:$I$24,4,FALSE)*W2002</f>
        <v>0</v>
      </c>
      <c r="AW2002" s="12">
        <f>VLOOKUP($BR2002,Tables!$D$14:$I$24,5,FALSE)*W2002</f>
        <v>0</v>
      </c>
      <c r="AX2002">
        <f>IF(ISERROR(VLOOKUP(V2002,Tables!$A$2:$B$27,2,FALSE))=TRUE,0,VLOOKUP(V2002,Tables!$A$2:$B$27,2,FALSE))*VLOOKUP(BR2002,Tables!$D$14:$J$24,7,FALSE)</f>
        <v>0</v>
      </c>
      <c r="AY2002">
        <f>IF(ISERROR(VLOOKUP(BS2002,Tables!$A$2:$B$31,2,FALSE))=TRUE,0,VLOOKUP(BS2002,Tables!$A$2:$B$31,2,FALSE))</f>
        <v>0</v>
      </c>
      <c r="AZ2002" s="12">
        <f>VLOOKUP($BR2002,Tables!$D$14:$K$24,8,FALSE)</f>
        <v>0</v>
      </c>
      <c r="BA2002" s="12">
        <f>IF(OR(BR2002="T150",BR2002="HYBT150"),W2002*Tables!$L$23,0)</f>
        <v>0</v>
      </c>
      <c r="BB2002" s="12">
        <f>IF(OR(BR2002="T200",BR2002="HYBT200"),W2002*Tables!$E$24,0)</f>
        <v>0</v>
      </c>
      <c r="BC2002" s="14">
        <f t="shared" si="421"/>
        <v>0</v>
      </c>
      <c r="BD2002" s="55" t="str">
        <f t="shared" si="432"/>
        <v/>
      </c>
      <c r="BE2002" s="55" t="str">
        <f t="shared" si="432"/>
        <v/>
      </c>
      <c r="BF2002" s="55" t="str">
        <f t="shared" si="432"/>
        <v/>
      </c>
      <c r="BG2002" s="55" t="str">
        <f t="shared" si="432"/>
        <v/>
      </c>
      <c r="BH2002" s="55" t="str">
        <f t="shared" si="432"/>
        <v/>
      </c>
      <c r="BI2002" s="55" t="str">
        <f t="shared" si="432"/>
        <v/>
      </c>
      <c r="BJ2002" s="55" t="str">
        <f t="shared" si="432"/>
        <v/>
      </c>
      <c r="BK2002" s="55" t="str">
        <f t="shared" si="432"/>
        <v/>
      </c>
      <c r="BL2002" s="55" t="str">
        <f t="shared" si="432"/>
        <v/>
      </c>
      <c r="BM2002" s="55" t="str">
        <f t="shared" si="432"/>
        <v/>
      </c>
      <c r="BN2002" s="55" t="str">
        <f t="shared" si="432"/>
        <v/>
      </c>
      <c r="BO2002" s="55" t="str">
        <f t="shared" si="432"/>
        <v/>
      </c>
      <c r="BP2002" s="55" t="str">
        <f t="shared" si="432"/>
        <v/>
      </c>
      <c r="BQ2002" s="55" t="str">
        <f t="shared" si="432"/>
        <v/>
      </c>
      <c r="BR2002" s="1" t="str">
        <f t="shared" si="422"/>
        <v>Base</v>
      </c>
      <c r="BS2002" s="1" t="str">
        <f t="shared" si="423"/>
        <v/>
      </c>
      <c r="BT2002" s="3">
        <f t="shared" si="424"/>
        <v>1</v>
      </c>
      <c r="BU2002" s="11">
        <f t="shared" si="425"/>
        <v>-0.94</v>
      </c>
      <c r="BV2002" s="11">
        <f t="shared" si="426"/>
        <v>-0.88</v>
      </c>
      <c r="BW2002" s="11">
        <f t="shared" si="427"/>
        <v>0</v>
      </c>
      <c r="BX2002" s="9">
        <f t="shared" si="428"/>
        <v>-0.94</v>
      </c>
      <c r="BY2002" s="9">
        <f t="shared" si="429"/>
        <v>-0.88</v>
      </c>
      <c r="BZ2002" s="9">
        <f t="shared" si="430"/>
        <v>2</v>
      </c>
    </row>
    <row r="2003" spans="1:78" ht="15.5" x14ac:dyDescent="0.35">
      <c r="A2003"/>
      <c r="B2003"/>
      <c r="C2003"/>
      <c r="D2003"/>
      <c r="E2003"/>
      <c r="F2003"/>
      <c r="G2003"/>
      <c r="H2003"/>
      <c r="I2003"/>
      <c r="J2003"/>
      <c r="K2003"/>
      <c r="L2003"/>
      <c r="M2003"/>
      <c r="N2003"/>
      <c r="O2003"/>
      <c r="P2003"/>
      <c r="Q2003"/>
      <c r="R2003"/>
      <c r="S2003"/>
      <c r="T2003"/>
      <c r="U2003"/>
      <c r="V2003"/>
      <c r="W2003"/>
      <c r="X2003"/>
      <c r="Y2003"/>
      <c r="Z2003"/>
      <c r="AA2003"/>
      <c r="AB2003"/>
      <c r="AC2003"/>
      <c r="AD2003"/>
      <c r="AE2003"/>
      <c r="AF2003"/>
      <c r="AG2003"/>
      <c r="AH2003"/>
      <c r="AI2003"/>
      <c r="AJ2003"/>
      <c r="AK2003"/>
      <c r="AL2003"/>
      <c r="AM2003"/>
      <c r="AN2003"/>
      <c r="AO2003"/>
      <c r="AP2003"/>
      <c r="AQ2003"/>
      <c r="AR2003"/>
      <c r="AS2003"/>
      <c r="AT2003" s="12">
        <f>VLOOKUP($BR2003,Tables!$D$14:$I$27,2,FALSE)*W2003</f>
        <v>0</v>
      </c>
      <c r="AU2003" s="12">
        <f>VLOOKUP($BR2003,Tables!$D$14:$I$24,3,FALSE)</f>
        <v>0</v>
      </c>
      <c r="AV2003" s="12">
        <f>VLOOKUP($BR2003,Tables!$D$14:$I$24,4,FALSE)*W2003</f>
        <v>0</v>
      </c>
      <c r="AW2003" s="12">
        <f>VLOOKUP($BR2003,Tables!$D$14:$I$24,5,FALSE)*W2003</f>
        <v>0</v>
      </c>
      <c r="AX2003">
        <f>IF(ISERROR(VLOOKUP(V2003,Tables!$A$2:$B$27,2,FALSE))=TRUE,0,VLOOKUP(V2003,Tables!$A$2:$B$27,2,FALSE))*VLOOKUP(BR2003,Tables!$D$14:$J$24,7,FALSE)</f>
        <v>0</v>
      </c>
      <c r="AY2003">
        <f>IF(ISERROR(VLOOKUP(BS2003,Tables!$A$2:$B$31,2,FALSE))=TRUE,0,VLOOKUP(BS2003,Tables!$A$2:$B$31,2,FALSE))</f>
        <v>0</v>
      </c>
      <c r="AZ2003" s="12">
        <f>VLOOKUP($BR2003,Tables!$D$14:$K$24,8,FALSE)</f>
        <v>0</v>
      </c>
      <c r="BA2003" s="12">
        <f>IF(OR(BR2003="T150",BR2003="HYBT150"),W2003*Tables!$L$23,0)</f>
        <v>0</v>
      </c>
      <c r="BB2003" s="12">
        <f>IF(OR(BR2003="T200",BR2003="HYBT200"),W2003*Tables!$E$24,0)</f>
        <v>0</v>
      </c>
      <c r="BC2003" s="14">
        <f t="shared" si="421"/>
        <v>0</v>
      </c>
      <c r="BD2003" s="55" t="str">
        <f t="shared" si="432"/>
        <v/>
      </c>
      <c r="BE2003" s="55" t="str">
        <f t="shared" si="432"/>
        <v/>
      </c>
      <c r="BF2003" s="55" t="str">
        <f t="shared" si="432"/>
        <v/>
      </c>
      <c r="BG2003" s="55" t="str">
        <f t="shared" si="432"/>
        <v/>
      </c>
      <c r="BH2003" s="55" t="str">
        <f t="shared" si="432"/>
        <v/>
      </c>
      <c r="BI2003" s="55" t="str">
        <f t="shared" si="432"/>
        <v/>
      </c>
      <c r="BJ2003" s="55" t="str">
        <f t="shared" si="432"/>
        <v/>
      </c>
      <c r="BK2003" s="55" t="str">
        <f t="shared" si="432"/>
        <v/>
      </c>
      <c r="BL2003" s="55" t="str">
        <f t="shared" si="432"/>
        <v/>
      </c>
      <c r="BM2003" s="55" t="str">
        <f t="shared" si="432"/>
        <v/>
      </c>
      <c r="BN2003" s="55" t="str">
        <f t="shared" si="432"/>
        <v/>
      </c>
      <c r="BO2003" s="55" t="str">
        <f t="shared" si="432"/>
        <v/>
      </c>
      <c r="BP2003" s="55" t="str">
        <f t="shared" si="432"/>
        <v/>
      </c>
      <c r="BQ2003" s="55" t="str">
        <f t="shared" si="432"/>
        <v/>
      </c>
      <c r="BR2003" s="1" t="str">
        <f t="shared" si="422"/>
        <v>Base</v>
      </c>
      <c r="BS2003" s="1" t="str">
        <f t="shared" si="423"/>
        <v/>
      </c>
      <c r="BT2003" s="3">
        <f t="shared" si="424"/>
        <v>1</v>
      </c>
      <c r="BU2003" s="11">
        <f t="shared" si="425"/>
        <v>-0.94</v>
      </c>
      <c r="BV2003" s="11">
        <f t="shared" si="426"/>
        <v>-0.88</v>
      </c>
      <c r="BW2003" s="11">
        <f t="shared" si="427"/>
        <v>0</v>
      </c>
      <c r="BX2003" s="9">
        <f t="shared" si="428"/>
        <v>-0.94</v>
      </c>
      <c r="BY2003" s="9">
        <f t="shared" si="429"/>
        <v>-0.88</v>
      </c>
      <c r="BZ2003" s="9">
        <f t="shared" si="430"/>
        <v>2</v>
      </c>
    </row>
    <row r="2004" spans="1:78" ht="15.5" x14ac:dyDescent="0.35">
      <c r="A2004"/>
      <c r="B2004"/>
      <c r="C2004"/>
      <c r="D2004"/>
      <c r="E2004"/>
      <c r="F2004"/>
      <c r="G2004"/>
      <c r="H2004"/>
      <c r="I2004"/>
      <c r="J2004"/>
      <c r="K2004"/>
      <c r="L2004"/>
      <c r="M2004"/>
      <c r="N2004"/>
      <c r="O2004"/>
      <c r="P2004"/>
      <c r="Q2004"/>
      <c r="R2004"/>
      <c r="S2004"/>
      <c r="T2004"/>
      <c r="U2004"/>
      <c r="V2004"/>
      <c r="W2004"/>
      <c r="X2004"/>
      <c r="Y2004"/>
      <c r="Z2004"/>
      <c r="AA2004"/>
      <c r="AB2004"/>
      <c r="AC2004"/>
      <c r="AD2004"/>
      <c r="AE2004"/>
      <c r="AF2004"/>
      <c r="AG2004"/>
      <c r="AH2004"/>
      <c r="AI2004"/>
      <c r="AJ2004"/>
      <c r="AK2004"/>
      <c r="AL2004"/>
      <c r="AM2004"/>
      <c r="AN2004"/>
      <c r="AO2004"/>
      <c r="AP2004"/>
      <c r="AQ2004"/>
      <c r="AR2004"/>
      <c r="AS2004"/>
      <c r="AT2004" s="12">
        <f>VLOOKUP($BR2004,Tables!$D$14:$I$27,2,FALSE)*W2004</f>
        <v>0</v>
      </c>
      <c r="AU2004" s="12">
        <f>VLOOKUP($BR2004,Tables!$D$14:$I$24,3,FALSE)</f>
        <v>0</v>
      </c>
      <c r="AV2004" s="12">
        <f>VLOOKUP($BR2004,Tables!$D$14:$I$24,4,FALSE)*W2004</f>
        <v>0</v>
      </c>
      <c r="AW2004" s="12">
        <f>VLOOKUP($BR2004,Tables!$D$14:$I$24,5,FALSE)*W2004</f>
        <v>0</v>
      </c>
      <c r="AX2004">
        <f>IF(ISERROR(VLOOKUP(V2004,Tables!$A$2:$B$27,2,FALSE))=TRUE,0,VLOOKUP(V2004,Tables!$A$2:$B$27,2,FALSE))*VLOOKUP(BR2004,Tables!$D$14:$J$24,7,FALSE)</f>
        <v>0</v>
      </c>
      <c r="AY2004">
        <f>IF(ISERROR(VLOOKUP(BS2004,Tables!$A$2:$B$31,2,FALSE))=TRUE,0,VLOOKUP(BS2004,Tables!$A$2:$B$31,2,FALSE))</f>
        <v>0</v>
      </c>
      <c r="AZ2004" s="12">
        <f>VLOOKUP($BR2004,Tables!$D$14:$K$24,8,FALSE)</f>
        <v>0</v>
      </c>
      <c r="BA2004" s="12">
        <f>IF(OR(BR2004="T150",BR2004="HYBT150"),W2004*Tables!$L$23,0)</f>
        <v>0</v>
      </c>
      <c r="BB2004" s="12">
        <f>IF(OR(BR2004="T200",BR2004="HYBT200"),W2004*Tables!$E$24,0)</f>
        <v>0</v>
      </c>
      <c r="BC2004" s="14">
        <f t="shared" si="421"/>
        <v>0</v>
      </c>
      <c r="BD2004" s="55" t="str">
        <f t="shared" si="432"/>
        <v/>
      </c>
      <c r="BE2004" s="55" t="str">
        <f t="shared" si="432"/>
        <v/>
      </c>
      <c r="BF2004" s="55" t="str">
        <f t="shared" si="432"/>
        <v/>
      </c>
      <c r="BG2004" s="55" t="str">
        <f t="shared" si="432"/>
        <v/>
      </c>
      <c r="BH2004" s="55" t="str">
        <f t="shared" si="432"/>
        <v/>
      </c>
      <c r="BI2004" s="55" t="str">
        <f t="shared" si="432"/>
        <v/>
      </c>
      <c r="BJ2004" s="55" t="str">
        <f t="shared" si="432"/>
        <v/>
      </c>
      <c r="BK2004" s="55" t="str">
        <f t="shared" si="432"/>
        <v/>
      </c>
      <c r="BL2004" s="55" t="str">
        <f t="shared" si="432"/>
        <v/>
      </c>
      <c r="BM2004" s="55" t="str">
        <f t="shared" si="432"/>
        <v/>
      </c>
      <c r="BN2004" s="55" t="str">
        <f t="shared" si="432"/>
        <v/>
      </c>
      <c r="BO2004" s="55" t="str">
        <f t="shared" si="432"/>
        <v/>
      </c>
      <c r="BP2004" s="55" t="str">
        <f t="shared" si="432"/>
        <v/>
      </c>
      <c r="BQ2004" s="55" t="str">
        <f t="shared" si="432"/>
        <v/>
      </c>
      <c r="BR2004" s="1" t="str">
        <f t="shared" si="422"/>
        <v>Base</v>
      </c>
      <c r="BS2004" s="1" t="str">
        <f t="shared" si="423"/>
        <v/>
      </c>
      <c r="BT2004" s="3">
        <f t="shared" si="424"/>
        <v>1</v>
      </c>
      <c r="BU2004" s="11">
        <f t="shared" si="425"/>
        <v>-0.94</v>
      </c>
      <c r="BV2004" s="11">
        <f t="shared" si="426"/>
        <v>-0.88</v>
      </c>
      <c r="BW2004" s="11">
        <f t="shared" si="427"/>
        <v>0</v>
      </c>
      <c r="BX2004" s="9">
        <f t="shared" si="428"/>
        <v>-0.94</v>
      </c>
      <c r="BY2004" s="9">
        <f t="shared" si="429"/>
        <v>-0.88</v>
      </c>
      <c r="BZ2004" s="9">
        <f t="shared" si="430"/>
        <v>2</v>
      </c>
    </row>
    <row r="2005" spans="1:78" ht="15.5" x14ac:dyDescent="0.35">
      <c r="A2005"/>
      <c r="B2005"/>
      <c r="C2005"/>
      <c r="D2005"/>
      <c r="E2005"/>
      <c r="F2005"/>
      <c r="G2005"/>
      <c r="H2005"/>
      <c r="I2005"/>
      <c r="J2005"/>
      <c r="K2005"/>
      <c r="L2005"/>
      <c r="M2005"/>
      <c r="N2005"/>
      <c r="O2005"/>
      <c r="P2005"/>
      <c r="Q2005"/>
      <c r="R2005"/>
      <c r="S2005"/>
      <c r="T2005"/>
      <c r="U2005"/>
      <c r="V2005"/>
      <c r="W2005"/>
      <c r="X2005"/>
      <c r="Y2005"/>
      <c r="Z2005"/>
      <c r="AA2005"/>
      <c r="AB2005"/>
      <c r="AC2005"/>
      <c r="AD2005"/>
      <c r="AE2005"/>
      <c r="AF2005"/>
      <c r="AG2005"/>
      <c r="AH2005"/>
      <c r="AI2005"/>
      <c r="AJ2005"/>
      <c r="AK2005"/>
      <c r="AL2005"/>
      <c r="AM2005"/>
      <c r="AN2005"/>
      <c r="AO2005"/>
      <c r="AP2005"/>
      <c r="AQ2005"/>
      <c r="AR2005"/>
      <c r="AS2005"/>
      <c r="AT2005" s="12">
        <f>VLOOKUP($BR2005,Tables!$D$14:$I$27,2,FALSE)*W2005</f>
        <v>0</v>
      </c>
      <c r="AU2005" s="12">
        <f>VLOOKUP($BR2005,Tables!$D$14:$I$24,3,FALSE)</f>
        <v>0</v>
      </c>
      <c r="AV2005" s="12">
        <f>VLOOKUP($BR2005,Tables!$D$14:$I$24,4,FALSE)*W2005</f>
        <v>0</v>
      </c>
      <c r="AW2005" s="12">
        <f>VLOOKUP($BR2005,Tables!$D$14:$I$24,5,FALSE)*W2005</f>
        <v>0</v>
      </c>
      <c r="AX2005">
        <f>IF(ISERROR(VLOOKUP(V2005,Tables!$A$2:$B$27,2,FALSE))=TRUE,0,VLOOKUP(V2005,Tables!$A$2:$B$27,2,FALSE))*VLOOKUP(BR2005,Tables!$D$14:$J$24,7,FALSE)</f>
        <v>0</v>
      </c>
      <c r="AY2005">
        <f>IF(ISERROR(VLOOKUP(BS2005,Tables!$A$2:$B$31,2,FALSE))=TRUE,0,VLOOKUP(BS2005,Tables!$A$2:$B$31,2,FALSE))</f>
        <v>0</v>
      </c>
      <c r="AZ2005" s="12">
        <f>VLOOKUP($BR2005,Tables!$D$14:$K$24,8,FALSE)</f>
        <v>0</v>
      </c>
      <c r="BA2005" s="12">
        <f>IF(OR(BR2005="T150",BR2005="HYBT150"),W2005*Tables!$L$23,0)</f>
        <v>0</v>
      </c>
      <c r="BB2005" s="12">
        <f>IF(OR(BR2005="T200",BR2005="HYBT200"),W2005*Tables!$E$24,0)</f>
        <v>0</v>
      </c>
      <c r="BC2005" s="14">
        <f t="shared" si="421"/>
        <v>0</v>
      </c>
      <c r="BD2005" s="55" t="str">
        <f t="shared" si="432"/>
        <v/>
      </c>
      <c r="BE2005" s="55" t="str">
        <f t="shared" si="432"/>
        <v/>
      </c>
      <c r="BF2005" s="55" t="str">
        <f t="shared" si="432"/>
        <v/>
      </c>
      <c r="BG2005" s="55" t="str">
        <f t="shared" si="432"/>
        <v/>
      </c>
      <c r="BH2005" s="55" t="str">
        <f t="shared" si="432"/>
        <v/>
      </c>
      <c r="BI2005" s="55" t="str">
        <f t="shared" si="432"/>
        <v/>
      </c>
      <c r="BJ2005" s="55" t="str">
        <f t="shared" si="432"/>
        <v/>
      </c>
      <c r="BK2005" s="55" t="str">
        <f t="shared" si="432"/>
        <v/>
      </c>
      <c r="BL2005" s="55" t="str">
        <f t="shared" si="432"/>
        <v/>
      </c>
      <c r="BM2005" s="55" t="str">
        <f t="shared" si="432"/>
        <v/>
      </c>
      <c r="BN2005" s="55" t="str">
        <f t="shared" si="432"/>
        <v/>
      </c>
      <c r="BO2005" s="55" t="str">
        <f t="shared" si="432"/>
        <v/>
      </c>
      <c r="BP2005" s="55" t="str">
        <f t="shared" si="432"/>
        <v/>
      </c>
      <c r="BQ2005" s="55" t="str">
        <f t="shared" si="432"/>
        <v/>
      </c>
      <c r="BR2005" s="1" t="str">
        <f t="shared" si="422"/>
        <v>Base</v>
      </c>
      <c r="BS2005" s="1" t="str">
        <f t="shared" si="423"/>
        <v/>
      </c>
      <c r="BT2005" s="3">
        <f t="shared" si="424"/>
        <v>1</v>
      </c>
      <c r="BU2005" s="11">
        <f t="shared" si="425"/>
        <v>-0.94</v>
      </c>
      <c r="BV2005" s="11">
        <f t="shared" si="426"/>
        <v>-0.88</v>
      </c>
      <c r="BW2005" s="11">
        <f t="shared" si="427"/>
        <v>0</v>
      </c>
      <c r="BX2005" s="9">
        <f t="shared" si="428"/>
        <v>-0.94</v>
      </c>
      <c r="BY2005" s="9">
        <f t="shared" si="429"/>
        <v>-0.88</v>
      </c>
      <c r="BZ2005" s="9">
        <f t="shared" si="430"/>
        <v>2</v>
      </c>
    </row>
    <row r="2006" spans="1:78" ht="15.5" x14ac:dyDescent="0.35">
      <c r="A2006"/>
      <c r="B2006"/>
      <c r="C2006"/>
      <c r="D2006"/>
      <c r="E2006"/>
      <c r="F2006"/>
      <c r="G2006"/>
      <c r="H2006"/>
      <c r="I2006"/>
      <c r="J2006"/>
      <c r="K2006"/>
      <c r="L2006"/>
      <c r="M2006"/>
      <c r="N2006"/>
      <c r="O2006"/>
      <c r="P2006"/>
      <c r="Q2006"/>
      <c r="R2006"/>
      <c r="S2006"/>
      <c r="T2006"/>
      <c r="U2006"/>
      <c r="V2006"/>
      <c r="W2006"/>
      <c r="X2006"/>
      <c r="Y2006"/>
      <c r="Z2006"/>
      <c r="AA2006"/>
      <c r="AB2006"/>
      <c r="AC2006"/>
      <c r="AD2006"/>
      <c r="AE2006"/>
      <c r="AF2006"/>
      <c r="AG2006"/>
      <c r="AH2006"/>
      <c r="AI2006"/>
      <c r="AJ2006"/>
      <c r="AK2006"/>
      <c r="AL2006"/>
      <c r="AM2006"/>
      <c r="AN2006"/>
      <c r="AO2006"/>
      <c r="AP2006"/>
      <c r="AQ2006"/>
      <c r="AR2006"/>
      <c r="AS2006"/>
      <c r="AT2006" s="12">
        <f>VLOOKUP($BR2006,Tables!$D$14:$I$27,2,FALSE)*W2006</f>
        <v>0</v>
      </c>
      <c r="AU2006" s="12">
        <f>VLOOKUP($BR2006,Tables!$D$14:$I$24,3,FALSE)</f>
        <v>0</v>
      </c>
      <c r="AV2006" s="12">
        <f>VLOOKUP($BR2006,Tables!$D$14:$I$24,4,FALSE)*W2006</f>
        <v>0</v>
      </c>
      <c r="AW2006" s="12">
        <f>VLOOKUP($BR2006,Tables!$D$14:$I$24,5,FALSE)*W2006</f>
        <v>0</v>
      </c>
      <c r="AX2006">
        <f>IF(ISERROR(VLOOKUP(V2006,Tables!$A$2:$B$27,2,FALSE))=TRUE,0,VLOOKUP(V2006,Tables!$A$2:$B$27,2,FALSE))*VLOOKUP(BR2006,Tables!$D$14:$J$24,7,FALSE)</f>
        <v>0</v>
      </c>
      <c r="AY2006">
        <f>IF(ISERROR(VLOOKUP(BS2006,Tables!$A$2:$B$31,2,FALSE))=TRUE,0,VLOOKUP(BS2006,Tables!$A$2:$B$31,2,FALSE))</f>
        <v>0</v>
      </c>
      <c r="AZ2006" s="12">
        <f>VLOOKUP($BR2006,Tables!$D$14:$K$24,8,FALSE)</f>
        <v>0</v>
      </c>
      <c r="BA2006" s="12">
        <f>IF(OR(BR2006="T150",BR2006="HYBT150"),W2006*Tables!$L$23,0)</f>
        <v>0</v>
      </c>
      <c r="BB2006" s="12">
        <f>IF(OR(BR2006="T200",BR2006="HYBT200"),W2006*Tables!$E$24,0)</f>
        <v>0</v>
      </c>
      <c r="BC2006" s="14">
        <f t="shared" si="421"/>
        <v>0</v>
      </c>
      <c r="BD2006" s="55" t="str">
        <f t="shared" si="432"/>
        <v/>
      </c>
      <c r="BE2006" s="55" t="str">
        <f t="shared" si="432"/>
        <v/>
      </c>
      <c r="BF2006" s="55" t="str">
        <f t="shared" si="432"/>
        <v/>
      </c>
      <c r="BG2006" s="55" t="str">
        <f t="shared" si="432"/>
        <v/>
      </c>
      <c r="BH2006" s="55" t="str">
        <f t="shared" si="432"/>
        <v/>
      </c>
      <c r="BI2006" s="55" t="str">
        <f t="shared" si="432"/>
        <v/>
      </c>
      <c r="BJ2006" s="55" t="str">
        <f t="shared" si="432"/>
        <v/>
      </c>
      <c r="BK2006" s="55" t="str">
        <f t="shared" si="432"/>
        <v/>
      </c>
      <c r="BL2006" s="55" t="str">
        <f t="shared" si="432"/>
        <v/>
      </c>
      <c r="BM2006" s="55" t="str">
        <f t="shared" si="432"/>
        <v/>
      </c>
      <c r="BN2006" s="55" t="str">
        <f t="shared" si="432"/>
        <v/>
      </c>
      <c r="BO2006" s="55" t="str">
        <f t="shared" si="432"/>
        <v/>
      </c>
      <c r="BP2006" s="55" t="str">
        <f t="shared" si="432"/>
        <v/>
      </c>
      <c r="BQ2006" s="55" t="str">
        <f t="shared" si="432"/>
        <v/>
      </c>
      <c r="BR2006" s="1" t="str">
        <f t="shared" si="422"/>
        <v>Base</v>
      </c>
      <c r="BS2006" s="1" t="str">
        <f t="shared" si="423"/>
        <v/>
      </c>
      <c r="BT2006" s="3">
        <f t="shared" si="424"/>
        <v>1</v>
      </c>
      <c r="BU2006" s="11">
        <f t="shared" si="425"/>
        <v>-0.94</v>
      </c>
      <c r="BV2006" s="11">
        <f t="shared" si="426"/>
        <v>-0.88</v>
      </c>
      <c r="BW2006" s="11">
        <f t="shared" si="427"/>
        <v>0</v>
      </c>
      <c r="BX2006" s="9">
        <f t="shared" si="428"/>
        <v>-0.94</v>
      </c>
      <c r="BY2006" s="9">
        <f t="shared" si="429"/>
        <v>-0.88</v>
      </c>
      <c r="BZ2006" s="9">
        <f t="shared" si="430"/>
        <v>2</v>
      </c>
    </row>
    <row r="2007" spans="1:78" ht="15.5" x14ac:dyDescent="0.35">
      <c r="A2007"/>
      <c r="B2007"/>
      <c r="C2007"/>
      <c r="D2007"/>
      <c r="E2007"/>
      <c r="F2007"/>
      <c r="G2007"/>
      <c r="H2007"/>
      <c r="I2007"/>
      <c r="J2007"/>
      <c r="K2007"/>
      <c r="L2007"/>
      <c r="M2007"/>
      <c r="N2007"/>
      <c r="O2007"/>
      <c r="P2007"/>
      <c r="Q2007"/>
      <c r="R2007"/>
      <c r="S2007"/>
      <c r="T2007"/>
      <c r="U2007"/>
      <c r="V2007"/>
      <c r="W2007"/>
      <c r="X2007"/>
      <c r="Y2007"/>
      <c r="Z2007"/>
      <c r="AA2007"/>
      <c r="AB2007"/>
      <c r="AC2007"/>
      <c r="AD2007"/>
      <c r="AE2007"/>
      <c r="AF2007"/>
      <c r="AG2007"/>
      <c r="AH2007"/>
      <c r="AI2007"/>
      <c r="AJ2007"/>
      <c r="AK2007"/>
      <c r="AL2007"/>
      <c r="AM2007"/>
      <c r="AN2007"/>
      <c r="AO2007"/>
      <c r="AP2007"/>
      <c r="AQ2007"/>
      <c r="AR2007"/>
      <c r="AS2007"/>
      <c r="AT2007" s="12">
        <f>VLOOKUP($BR2007,Tables!$D$14:$I$27,2,FALSE)*W2007</f>
        <v>0</v>
      </c>
      <c r="AU2007" s="12">
        <f>VLOOKUP($BR2007,Tables!$D$14:$I$24,3,FALSE)</f>
        <v>0</v>
      </c>
      <c r="AV2007" s="12">
        <f>VLOOKUP($BR2007,Tables!$D$14:$I$24,4,FALSE)*W2007</f>
        <v>0</v>
      </c>
      <c r="AW2007" s="12">
        <f>VLOOKUP($BR2007,Tables!$D$14:$I$24,5,FALSE)*W2007</f>
        <v>0</v>
      </c>
      <c r="AX2007">
        <f>IF(ISERROR(VLOOKUP(V2007,Tables!$A$2:$B$27,2,FALSE))=TRUE,0,VLOOKUP(V2007,Tables!$A$2:$B$27,2,FALSE))*VLOOKUP(BR2007,Tables!$D$14:$J$24,7,FALSE)</f>
        <v>0</v>
      </c>
      <c r="AY2007">
        <f>IF(ISERROR(VLOOKUP(BS2007,Tables!$A$2:$B$31,2,FALSE))=TRUE,0,VLOOKUP(BS2007,Tables!$A$2:$B$31,2,FALSE))</f>
        <v>0</v>
      </c>
      <c r="AZ2007" s="12">
        <f>VLOOKUP($BR2007,Tables!$D$14:$K$24,8,FALSE)</f>
        <v>0</v>
      </c>
      <c r="BA2007" s="12">
        <f>IF(OR(BR2007="T150",BR2007="HYBT150"),W2007*Tables!$L$23,0)</f>
        <v>0</v>
      </c>
      <c r="BB2007" s="12">
        <f>IF(OR(BR2007="T200",BR2007="HYBT200"),W2007*Tables!$E$24,0)</f>
        <v>0</v>
      </c>
      <c r="BC2007" s="14">
        <f t="shared" si="421"/>
        <v>0</v>
      </c>
      <c r="BD2007" s="55" t="str">
        <f t="shared" si="432"/>
        <v/>
      </c>
      <c r="BE2007" s="55" t="str">
        <f t="shared" si="432"/>
        <v/>
      </c>
      <c r="BF2007" s="55" t="str">
        <f t="shared" si="432"/>
        <v/>
      </c>
      <c r="BG2007" s="55" t="str">
        <f t="shared" si="432"/>
        <v/>
      </c>
      <c r="BH2007" s="55" t="str">
        <f t="shared" si="432"/>
        <v/>
      </c>
      <c r="BI2007" s="55" t="str">
        <f t="shared" si="432"/>
        <v/>
      </c>
      <c r="BJ2007" s="55" t="str">
        <f t="shared" si="432"/>
        <v/>
      </c>
      <c r="BK2007" s="55" t="str">
        <f t="shared" si="432"/>
        <v/>
      </c>
      <c r="BL2007" s="55" t="str">
        <f t="shared" si="432"/>
        <v/>
      </c>
      <c r="BM2007" s="55" t="str">
        <f t="shared" si="432"/>
        <v/>
      </c>
      <c r="BN2007" s="55" t="str">
        <f t="shared" si="432"/>
        <v/>
      </c>
      <c r="BO2007" s="55" t="str">
        <f t="shared" si="432"/>
        <v/>
      </c>
      <c r="BP2007" s="55" t="str">
        <f t="shared" si="432"/>
        <v/>
      </c>
      <c r="BQ2007" s="55" t="str">
        <f t="shared" si="432"/>
        <v/>
      </c>
      <c r="BR2007" s="1" t="str">
        <f t="shared" si="422"/>
        <v>Base</v>
      </c>
      <c r="BS2007" s="1" t="str">
        <f t="shared" si="423"/>
        <v/>
      </c>
      <c r="BT2007" s="3">
        <f t="shared" si="424"/>
        <v>1</v>
      </c>
      <c r="BU2007" s="11">
        <f t="shared" si="425"/>
        <v>-0.94</v>
      </c>
      <c r="BV2007" s="11">
        <f t="shared" si="426"/>
        <v>-0.88</v>
      </c>
      <c r="BW2007" s="11">
        <f t="shared" si="427"/>
        <v>0</v>
      </c>
      <c r="BX2007" s="9">
        <f t="shared" si="428"/>
        <v>-0.94</v>
      </c>
      <c r="BY2007" s="9">
        <f t="shared" si="429"/>
        <v>-0.88</v>
      </c>
      <c r="BZ2007" s="9">
        <f t="shared" si="430"/>
        <v>2</v>
      </c>
    </row>
    <row r="2008" spans="1:78" ht="15.5" x14ac:dyDescent="0.35">
      <c r="A2008"/>
      <c r="B2008"/>
      <c r="C2008"/>
      <c r="D2008"/>
      <c r="E2008"/>
      <c r="F2008"/>
      <c r="G2008"/>
      <c r="H2008"/>
      <c r="I2008"/>
      <c r="J2008"/>
      <c r="K2008"/>
      <c r="L2008"/>
      <c r="M2008"/>
      <c r="N2008"/>
      <c r="O2008"/>
      <c r="P2008"/>
      <c r="Q2008"/>
      <c r="R2008"/>
      <c r="S2008"/>
      <c r="T2008"/>
      <c r="U2008"/>
      <c r="V2008"/>
      <c r="W2008"/>
      <c r="X2008"/>
      <c r="Y2008"/>
      <c r="Z2008"/>
      <c r="AA2008"/>
      <c r="AB2008"/>
      <c r="AC2008"/>
      <c r="AD2008"/>
      <c r="AE2008"/>
      <c r="AF2008"/>
      <c r="AG2008"/>
      <c r="AH2008"/>
      <c r="AI2008"/>
      <c r="AJ2008"/>
      <c r="AK2008"/>
      <c r="AL2008"/>
      <c r="AM2008"/>
      <c r="AN2008"/>
      <c r="AO2008"/>
      <c r="AP2008"/>
      <c r="AQ2008"/>
      <c r="AR2008"/>
      <c r="AS2008"/>
      <c r="AT2008" s="12">
        <f>VLOOKUP($BR2008,Tables!$D$14:$I$27,2,FALSE)*W2008</f>
        <v>0</v>
      </c>
      <c r="AU2008" s="12">
        <f>VLOOKUP($BR2008,Tables!$D$14:$I$24,3,FALSE)</f>
        <v>0</v>
      </c>
      <c r="AV2008" s="12">
        <f>VLOOKUP($BR2008,Tables!$D$14:$I$24,4,FALSE)*W2008</f>
        <v>0</v>
      </c>
      <c r="AW2008" s="12">
        <f>VLOOKUP($BR2008,Tables!$D$14:$I$24,5,FALSE)*W2008</f>
        <v>0</v>
      </c>
      <c r="AX2008">
        <f>IF(ISERROR(VLOOKUP(V2008,Tables!$A$2:$B$27,2,FALSE))=TRUE,0,VLOOKUP(V2008,Tables!$A$2:$B$27,2,FALSE))*VLOOKUP(BR2008,Tables!$D$14:$J$24,7,FALSE)</f>
        <v>0</v>
      </c>
      <c r="AY2008">
        <f>IF(ISERROR(VLOOKUP(BS2008,Tables!$A$2:$B$31,2,FALSE))=TRUE,0,VLOOKUP(BS2008,Tables!$A$2:$B$31,2,FALSE))</f>
        <v>0</v>
      </c>
      <c r="AZ2008" s="12">
        <f>VLOOKUP($BR2008,Tables!$D$14:$K$24,8,FALSE)</f>
        <v>0</v>
      </c>
      <c r="BA2008" s="12">
        <f>IF(OR(BR2008="T150",BR2008="HYBT150"),W2008*Tables!$L$23,0)</f>
        <v>0</v>
      </c>
      <c r="BB2008" s="12">
        <f>IF(OR(BR2008="T200",BR2008="HYBT200"),W2008*Tables!$E$24,0)</f>
        <v>0</v>
      </c>
      <c r="BC2008" s="14">
        <f t="shared" si="421"/>
        <v>0</v>
      </c>
      <c r="BD2008" s="55" t="str">
        <f t="shared" si="432"/>
        <v/>
      </c>
      <c r="BE2008" s="55" t="str">
        <f t="shared" si="432"/>
        <v/>
      </c>
      <c r="BF2008" s="55" t="str">
        <f t="shared" si="432"/>
        <v/>
      </c>
      <c r="BG2008" s="55" t="str">
        <f t="shared" si="432"/>
        <v/>
      </c>
      <c r="BH2008" s="55" t="str">
        <f t="shared" si="432"/>
        <v/>
      </c>
      <c r="BI2008" s="55" t="str">
        <f t="shared" si="432"/>
        <v/>
      </c>
      <c r="BJ2008" s="55" t="str">
        <f t="shared" si="432"/>
        <v/>
      </c>
      <c r="BK2008" s="55" t="str">
        <f t="shared" si="432"/>
        <v/>
      </c>
      <c r="BL2008" s="55" t="str">
        <f t="shared" si="432"/>
        <v/>
      </c>
      <c r="BM2008" s="55" t="str">
        <f t="shared" si="432"/>
        <v/>
      </c>
      <c r="BN2008" s="55" t="str">
        <f t="shared" si="432"/>
        <v/>
      </c>
      <c r="BO2008" s="55" t="str">
        <f t="shared" si="432"/>
        <v/>
      </c>
      <c r="BP2008" s="55" t="str">
        <f t="shared" si="432"/>
        <v/>
      </c>
      <c r="BQ2008" s="55" t="str">
        <f t="shared" si="432"/>
        <v/>
      </c>
      <c r="BR2008" s="1" t="str">
        <f t="shared" si="422"/>
        <v>Base</v>
      </c>
      <c r="BS2008" s="1" t="str">
        <f t="shared" si="423"/>
        <v/>
      </c>
      <c r="BT2008" s="3">
        <f t="shared" si="424"/>
        <v>1</v>
      </c>
      <c r="BU2008" s="11">
        <f t="shared" si="425"/>
        <v>-0.94</v>
      </c>
      <c r="BV2008" s="11">
        <f t="shared" si="426"/>
        <v>-0.88</v>
      </c>
      <c r="BW2008" s="11">
        <f t="shared" si="427"/>
        <v>0</v>
      </c>
      <c r="BX2008" s="9">
        <f t="shared" si="428"/>
        <v>-0.94</v>
      </c>
      <c r="BY2008" s="9">
        <f t="shared" si="429"/>
        <v>-0.88</v>
      </c>
      <c r="BZ2008" s="9">
        <f t="shared" si="430"/>
        <v>2</v>
      </c>
    </row>
    <row r="2009" spans="1:78" ht="15.5" x14ac:dyDescent="0.35">
      <c r="A2009"/>
      <c r="B2009"/>
      <c r="C2009"/>
      <c r="D2009"/>
      <c r="E2009"/>
      <c r="F2009"/>
      <c r="G2009"/>
      <c r="H2009"/>
      <c r="I2009"/>
      <c r="J2009"/>
      <c r="K2009"/>
      <c r="L2009"/>
      <c r="M2009"/>
      <c r="N2009"/>
      <c r="O2009"/>
      <c r="P2009"/>
      <c r="Q2009"/>
      <c r="R2009"/>
      <c r="S2009"/>
      <c r="T2009"/>
      <c r="U2009"/>
      <c r="V2009"/>
      <c r="W2009"/>
      <c r="X2009"/>
      <c r="Y2009"/>
      <c r="Z2009"/>
      <c r="AA2009"/>
      <c r="AB2009"/>
      <c r="AC2009"/>
      <c r="AD2009"/>
      <c r="AE2009"/>
      <c r="AF2009"/>
      <c r="AG2009"/>
      <c r="AH2009"/>
      <c r="AI2009"/>
      <c r="AJ2009"/>
      <c r="AK2009"/>
      <c r="AL2009"/>
      <c r="AM2009"/>
      <c r="AN2009"/>
      <c r="AO2009"/>
      <c r="AP2009"/>
      <c r="AQ2009"/>
      <c r="AR2009"/>
      <c r="AS2009"/>
      <c r="AT2009" s="12">
        <f>VLOOKUP($BR2009,Tables!$D$14:$I$27,2,FALSE)*W2009</f>
        <v>0</v>
      </c>
      <c r="AU2009" s="12">
        <f>VLOOKUP($BR2009,Tables!$D$14:$I$24,3,FALSE)</f>
        <v>0</v>
      </c>
      <c r="AV2009" s="12">
        <f>VLOOKUP($BR2009,Tables!$D$14:$I$24,4,FALSE)*W2009</f>
        <v>0</v>
      </c>
      <c r="AW2009" s="12">
        <f>VLOOKUP($BR2009,Tables!$D$14:$I$24,5,FALSE)*W2009</f>
        <v>0</v>
      </c>
      <c r="AX2009">
        <f>IF(ISERROR(VLOOKUP(V2009,Tables!$A$2:$B$27,2,FALSE))=TRUE,0,VLOOKUP(V2009,Tables!$A$2:$B$27,2,FALSE))*VLOOKUP(BR2009,Tables!$D$14:$J$24,7,FALSE)</f>
        <v>0</v>
      </c>
      <c r="AY2009">
        <f>IF(ISERROR(VLOOKUP(BS2009,Tables!$A$2:$B$31,2,FALSE))=TRUE,0,VLOOKUP(BS2009,Tables!$A$2:$B$31,2,FALSE))</f>
        <v>0</v>
      </c>
      <c r="AZ2009" s="12">
        <f>VLOOKUP($BR2009,Tables!$D$14:$K$24,8,FALSE)</f>
        <v>0</v>
      </c>
      <c r="BA2009" s="12">
        <f>IF(OR(BR2009="T150",BR2009="HYBT150"),W2009*Tables!$L$23,0)</f>
        <v>0</v>
      </c>
      <c r="BB2009" s="12">
        <f>IF(OR(BR2009="T200",BR2009="HYBT200"),W2009*Tables!$E$24,0)</f>
        <v>0</v>
      </c>
      <c r="BC2009" s="14">
        <f t="shared" si="421"/>
        <v>0</v>
      </c>
      <c r="BD2009" s="55" t="str">
        <f t="shared" si="432"/>
        <v/>
      </c>
      <c r="BE2009" s="55" t="str">
        <f t="shared" si="432"/>
        <v/>
      </c>
      <c r="BF2009" s="55" t="str">
        <f t="shared" si="432"/>
        <v/>
      </c>
      <c r="BG2009" s="55" t="str">
        <f t="shared" si="432"/>
        <v/>
      </c>
      <c r="BH2009" s="55" t="str">
        <f t="shared" si="432"/>
        <v/>
      </c>
      <c r="BI2009" s="55" t="str">
        <f t="shared" si="432"/>
        <v/>
      </c>
      <c r="BJ2009" s="55" t="str">
        <f t="shared" si="432"/>
        <v/>
      </c>
      <c r="BK2009" s="55" t="str">
        <f t="shared" si="432"/>
        <v/>
      </c>
      <c r="BL2009" s="55" t="str">
        <f t="shared" si="432"/>
        <v/>
      </c>
      <c r="BM2009" s="55" t="str">
        <f t="shared" si="432"/>
        <v/>
      </c>
      <c r="BN2009" s="55" t="str">
        <f t="shared" si="432"/>
        <v/>
      </c>
      <c r="BO2009" s="55" t="str">
        <f t="shared" si="432"/>
        <v/>
      </c>
      <c r="BP2009" s="55" t="str">
        <f t="shared" si="432"/>
        <v/>
      </c>
      <c r="BQ2009" s="55" t="str">
        <f t="shared" si="432"/>
        <v/>
      </c>
      <c r="BR2009" s="1" t="str">
        <f t="shared" si="422"/>
        <v>Base</v>
      </c>
      <c r="BS2009" s="1" t="str">
        <f t="shared" si="423"/>
        <v/>
      </c>
      <c r="BT2009" s="3">
        <f t="shared" si="424"/>
        <v>1</v>
      </c>
      <c r="BU2009" s="11">
        <f t="shared" si="425"/>
        <v>-0.94</v>
      </c>
      <c r="BV2009" s="11">
        <f t="shared" si="426"/>
        <v>-0.88</v>
      </c>
      <c r="BW2009" s="11">
        <f t="shared" si="427"/>
        <v>0</v>
      </c>
      <c r="BX2009" s="9">
        <f t="shared" si="428"/>
        <v>-0.94</v>
      </c>
      <c r="BY2009" s="9">
        <f t="shared" si="429"/>
        <v>-0.88</v>
      </c>
      <c r="BZ2009" s="9">
        <f t="shared" si="430"/>
        <v>2</v>
      </c>
    </row>
    <row r="2010" spans="1:78" ht="15.5" x14ac:dyDescent="0.35">
      <c r="A2010"/>
      <c r="B2010"/>
      <c r="C2010"/>
      <c r="D2010"/>
      <c r="E2010"/>
      <c r="F2010"/>
      <c r="G2010"/>
      <c r="H2010"/>
      <c r="I2010"/>
      <c r="J2010"/>
      <c r="K2010"/>
      <c r="L2010"/>
      <c r="M2010"/>
      <c r="N2010"/>
      <c r="O2010"/>
      <c r="P2010"/>
      <c r="Q2010"/>
      <c r="R2010"/>
      <c r="S2010"/>
      <c r="T2010"/>
      <c r="U2010"/>
      <c r="V2010"/>
      <c r="W2010"/>
      <c r="X2010"/>
      <c r="Y2010"/>
      <c r="Z2010"/>
      <c r="AA2010"/>
      <c r="AB2010"/>
      <c r="AC2010"/>
      <c r="AD2010"/>
      <c r="AE2010"/>
      <c r="AF2010"/>
      <c r="AG2010"/>
      <c r="AH2010"/>
      <c r="AI2010"/>
      <c r="AJ2010"/>
      <c r="AK2010"/>
      <c r="AL2010"/>
      <c r="AM2010"/>
      <c r="AN2010"/>
      <c r="AO2010"/>
      <c r="AP2010"/>
      <c r="AQ2010"/>
      <c r="AR2010"/>
      <c r="AS2010"/>
      <c r="AT2010" s="12">
        <f>VLOOKUP($BR2010,Tables!$D$14:$I$27,2,FALSE)*W2010</f>
        <v>0</v>
      </c>
      <c r="AU2010" s="12">
        <f>VLOOKUP($BR2010,Tables!$D$14:$I$24,3,FALSE)</f>
        <v>0</v>
      </c>
      <c r="AV2010" s="12">
        <f>VLOOKUP($BR2010,Tables!$D$14:$I$24,4,FALSE)*W2010</f>
        <v>0</v>
      </c>
      <c r="AW2010" s="12">
        <f>VLOOKUP($BR2010,Tables!$D$14:$I$24,5,FALSE)*W2010</f>
        <v>0</v>
      </c>
      <c r="AX2010">
        <f>IF(ISERROR(VLOOKUP(V2010,Tables!$A$2:$B$27,2,FALSE))=TRUE,0,VLOOKUP(V2010,Tables!$A$2:$B$27,2,FALSE))*VLOOKUP(BR2010,Tables!$D$14:$J$24,7,FALSE)</f>
        <v>0</v>
      </c>
      <c r="AY2010">
        <f>IF(ISERROR(VLOOKUP(BS2010,Tables!$A$2:$B$31,2,FALSE))=TRUE,0,VLOOKUP(BS2010,Tables!$A$2:$B$31,2,FALSE))</f>
        <v>0</v>
      </c>
      <c r="AZ2010" s="12">
        <f>VLOOKUP($BR2010,Tables!$D$14:$K$24,8,FALSE)</f>
        <v>0</v>
      </c>
      <c r="BA2010" s="12">
        <f>IF(OR(BR2010="T150",BR2010="HYBT150"),W2010*Tables!$L$23,0)</f>
        <v>0</v>
      </c>
      <c r="BB2010" s="12">
        <f>IF(OR(BR2010="T200",BR2010="HYBT200"),W2010*Tables!$E$24,0)</f>
        <v>0</v>
      </c>
      <c r="BC2010" s="14">
        <f t="shared" si="421"/>
        <v>0</v>
      </c>
      <c r="BD2010" s="55" t="str">
        <f t="shared" si="432"/>
        <v/>
      </c>
      <c r="BE2010" s="55" t="str">
        <f t="shared" si="432"/>
        <v/>
      </c>
      <c r="BF2010" s="55" t="str">
        <f t="shared" si="432"/>
        <v/>
      </c>
      <c r="BG2010" s="55" t="str">
        <f t="shared" si="432"/>
        <v/>
      </c>
      <c r="BH2010" s="55" t="str">
        <f t="shared" si="432"/>
        <v/>
      </c>
      <c r="BI2010" s="55" t="str">
        <f t="shared" si="432"/>
        <v/>
      </c>
      <c r="BJ2010" s="55" t="str">
        <f t="shared" si="432"/>
        <v/>
      </c>
      <c r="BK2010" s="55" t="str">
        <f t="shared" si="432"/>
        <v/>
      </c>
      <c r="BL2010" s="55" t="str">
        <f t="shared" si="432"/>
        <v/>
      </c>
      <c r="BM2010" s="55" t="str">
        <f t="shared" si="432"/>
        <v/>
      </c>
      <c r="BN2010" s="55" t="str">
        <f t="shared" si="432"/>
        <v/>
      </c>
      <c r="BO2010" s="55" t="str">
        <f t="shared" si="432"/>
        <v/>
      </c>
      <c r="BP2010" s="55" t="str">
        <f t="shared" si="432"/>
        <v/>
      </c>
      <c r="BQ2010" s="55" t="str">
        <f t="shared" si="432"/>
        <v/>
      </c>
      <c r="BR2010" s="1" t="str">
        <f t="shared" si="422"/>
        <v>Base</v>
      </c>
      <c r="BS2010" s="1" t="str">
        <f t="shared" si="423"/>
        <v/>
      </c>
      <c r="BT2010" s="3">
        <f t="shared" si="424"/>
        <v>1</v>
      </c>
      <c r="BU2010" s="11">
        <f t="shared" si="425"/>
        <v>-0.94</v>
      </c>
      <c r="BV2010" s="11">
        <f t="shared" si="426"/>
        <v>-0.88</v>
      </c>
      <c r="BW2010" s="11">
        <f t="shared" si="427"/>
        <v>0</v>
      </c>
      <c r="BX2010" s="9">
        <f t="shared" si="428"/>
        <v>-0.94</v>
      </c>
      <c r="BY2010" s="9">
        <f t="shared" si="429"/>
        <v>-0.88</v>
      </c>
      <c r="BZ2010" s="9">
        <f t="shared" si="430"/>
        <v>2</v>
      </c>
    </row>
    <row r="2011" spans="1:78" ht="15.5" x14ac:dyDescent="0.35">
      <c r="A2011"/>
      <c r="B2011"/>
      <c r="C2011"/>
      <c r="D2011"/>
      <c r="E2011"/>
      <c r="F2011"/>
      <c r="G2011"/>
      <c r="H2011"/>
      <c r="I2011"/>
      <c r="J2011"/>
      <c r="K2011"/>
      <c r="L2011"/>
      <c r="M2011"/>
      <c r="N2011"/>
      <c r="O2011"/>
      <c r="P2011"/>
      <c r="Q2011"/>
      <c r="R2011"/>
      <c r="S2011"/>
      <c r="T2011"/>
      <c r="U2011"/>
      <c r="V2011"/>
      <c r="W2011"/>
      <c r="X2011"/>
      <c r="Y2011"/>
      <c r="Z2011"/>
      <c r="AA2011"/>
      <c r="AB2011"/>
      <c r="AC2011"/>
      <c r="AD2011"/>
      <c r="AE2011"/>
      <c r="AF2011"/>
      <c r="AG2011"/>
      <c r="AH2011"/>
      <c r="AI2011"/>
      <c r="AJ2011"/>
      <c r="AK2011"/>
      <c r="AL2011"/>
      <c r="AM2011"/>
      <c r="AN2011"/>
      <c r="AO2011"/>
      <c r="AP2011"/>
      <c r="AQ2011"/>
      <c r="AR2011"/>
      <c r="AS2011"/>
      <c r="AT2011" s="12">
        <f>VLOOKUP($BR2011,Tables!$D$14:$I$27,2,FALSE)*W2011</f>
        <v>0</v>
      </c>
      <c r="AU2011" s="12">
        <f>VLOOKUP($BR2011,Tables!$D$14:$I$24,3,FALSE)</f>
        <v>0</v>
      </c>
      <c r="AV2011" s="12">
        <f>VLOOKUP($BR2011,Tables!$D$14:$I$24,4,FALSE)*W2011</f>
        <v>0</v>
      </c>
      <c r="AW2011" s="12">
        <f>VLOOKUP($BR2011,Tables!$D$14:$I$24,5,FALSE)*W2011</f>
        <v>0</v>
      </c>
      <c r="AX2011">
        <f>IF(ISERROR(VLOOKUP(V2011,Tables!$A$2:$B$27,2,FALSE))=TRUE,0,VLOOKUP(V2011,Tables!$A$2:$B$27,2,FALSE))*VLOOKUP(BR2011,Tables!$D$14:$J$24,7,FALSE)</f>
        <v>0</v>
      </c>
      <c r="AY2011">
        <f>IF(ISERROR(VLOOKUP(BS2011,Tables!$A$2:$B$31,2,FALSE))=TRUE,0,VLOOKUP(BS2011,Tables!$A$2:$B$31,2,FALSE))</f>
        <v>0</v>
      </c>
      <c r="AZ2011" s="12">
        <f>VLOOKUP($BR2011,Tables!$D$14:$K$24,8,FALSE)</f>
        <v>0</v>
      </c>
      <c r="BA2011" s="12">
        <f>IF(OR(BR2011="T150",BR2011="HYBT150"),W2011*Tables!$L$23,0)</f>
        <v>0</v>
      </c>
      <c r="BB2011" s="12">
        <f>IF(OR(BR2011="T200",BR2011="HYBT200"),W2011*Tables!$E$24,0)</f>
        <v>0</v>
      </c>
      <c r="BC2011" s="14">
        <f t="shared" si="421"/>
        <v>0</v>
      </c>
      <c r="BD2011" s="55" t="str">
        <f t="shared" si="432"/>
        <v/>
      </c>
      <c r="BE2011" s="55" t="str">
        <f t="shared" si="432"/>
        <v/>
      </c>
      <c r="BF2011" s="55" t="str">
        <f t="shared" si="432"/>
        <v/>
      </c>
      <c r="BG2011" s="55" t="str">
        <f t="shared" si="432"/>
        <v/>
      </c>
      <c r="BH2011" s="55" t="str">
        <f t="shared" si="432"/>
        <v/>
      </c>
      <c r="BI2011" s="55" t="str">
        <f t="shared" si="432"/>
        <v/>
      </c>
      <c r="BJ2011" s="55" t="str">
        <f t="shared" si="432"/>
        <v/>
      </c>
      <c r="BK2011" s="55" t="str">
        <f t="shared" si="432"/>
        <v/>
      </c>
      <c r="BL2011" s="55" t="str">
        <f t="shared" si="432"/>
        <v/>
      </c>
      <c r="BM2011" s="55" t="str">
        <f t="shared" si="432"/>
        <v/>
      </c>
      <c r="BN2011" s="55" t="str">
        <f t="shared" si="432"/>
        <v/>
      </c>
      <c r="BO2011" s="55" t="str">
        <f t="shared" si="432"/>
        <v/>
      </c>
      <c r="BP2011" s="55" t="str">
        <f t="shared" si="432"/>
        <v/>
      </c>
      <c r="BQ2011" s="55" t="str">
        <f t="shared" si="432"/>
        <v/>
      </c>
      <c r="BR2011" s="1" t="str">
        <f t="shared" si="422"/>
        <v>Base</v>
      </c>
      <c r="BS2011" s="1" t="str">
        <f t="shared" si="423"/>
        <v/>
      </c>
      <c r="BT2011" s="3">
        <f t="shared" si="424"/>
        <v>1</v>
      </c>
      <c r="BU2011" s="11">
        <f t="shared" si="425"/>
        <v>-0.94</v>
      </c>
      <c r="BV2011" s="11">
        <f t="shared" si="426"/>
        <v>-0.88</v>
      </c>
      <c r="BW2011" s="11">
        <f t="shared" si="427"/>
        <v>0</v>
      </c>
      <c r="BX2011" s="9">
        <f t="shared" si="428"/>
        <v>-0.94</v>
      </c>
      <c r="BY2011" s="9">
        <f t="shared" si="429"/>
        <v>-0.88</v>
      </c>
      <c r="BZ2011" s="9">
        <f t="shared" si="430"/>
        <v>2</v>
      </c>
    </row>
    <row r="2012" spans="1:78" ht="15.5" x14ac:dyDescent="0.35">
      <c r="A2012"/>
      <c r="B2012"/>
      <c r="C2012"/>
      <c r="D2012"/>
      <c r="E2012"/>
      <c r="F2012"/>
      <c r="G2012"/>
      <c r="H2012"/>
      <c r="I2012"/>
      <c r="J2012"/>
      <c r="K2012"/>
      <c r="L2012"/>
      <c r="M2012"/>
      <c r="N2012"/>
      <c r="O2012"/>
      <c r="P2012"/>
      <c r="Q2012"/>
      <c r="R2012"/>
      <c r="S2012"/>
      <c r="T2012"/>
      <c r="U2012"/>
      <c r="V2012"/>
      <c r="W2012"/>
      <c r="X2012"/>
      <c r="Y2012"/>
      <c r="Z2012"/>
      <c r="AA2012"/>
      <c r="AB2012"/>
      <c r="AC2012"/>
      <c r="AD2012"/>
      <c r="AE2012"/>
      <c r="AF2012"/>
      <c r="AG2012"/>
      <c r="AH2012"/>
      <c r="AI2012"/>
      <c r="AJ2012"/>
      <c r="AK2012"/>
      <c r="AL2012"/>
      <c r="AM2012"/>
      <c r="AN2012"/>
      <c r="AO2012"/>
      <c r="AP2012"/>
      <c r="AQ2012"/>
      <c r="AR2012"/>
      <c r="AS2012"/>
      <c r="AT2012" s="12">
        <f>VLOOKUP($BR2012,Tables!$D$14:$I$27,2,FALSE)*W2012</f>
        <v>0</v>
      </c>
      <c r="AU2012" s="12">
        <f>VLOOKUP($BR2012,Tables!$D$14:$I$24,3,FALSE)</f>
        <v>0</v>
      </c>
      <c r="AV2012" s="12">
        <f>VLOOKUP($BR2012,Tables!$D$14:$I$24,4,FALSE)*W2012</f>
        <v>0</v>
      </c>
      <c r="AW2012" s="12">
        <f>VLOOKUP($BR2012,Tables!$D$14:$I$24,5,FALSE)*W2012</f>
        <v>0</v>
      </c>
      <c r="AX2012">
        <f>IF(ISERROR(VLOOKUP(V2012,Tables!$A$2:$B$27,2,FALSE))=TRUE,0,VLOOKUP(V2012,Tables!$A$2:$B$27,2,FALSE))*VLOOKUP(BR2012,Tables!$D$14:$J$24,7,FALSE)</f>
        <v>0</v>
      </c>
      <c r="AY2012">
        <f>IF(ISERROR(VLOOKUP(BS2012,Tables!$A$2:$B$31,2,FALSE))=TRUE,0,VLOOKUP(BS2012,Tables!$A$2:$B$31,2,FALSE))</f>
        <v>0</v>
      </c>
      <c r="AZ2012" s="12">
        <f>VLOOKUP($BR2012,Tables!$D$14:$K$24,8,FALSE)</f>
        <v>0</v>
      </c>
      <c r="BA2012" s="12">
        <f>IF(OR(BR2012="T150",BR2012="HYBT150"),W2012*Tables!$L$23,0)</f>
        <v>0</v>
      </c>
      <c r="BB2012" s="12">
        <f>IF(OR(BR2012="T200",BR2012="HYBT200"),W2012*Tables!$E$24,0)</f>
        <v>0</v>
      </c>
      <c r="BC2012" s="14">
        <f t="shared" si="421"/>
        <v>0</v>
      </c>
      <c r="BD2012" s="55" t="str">
        <f t="shared" si="432"/>
        <v/>
      </c>
      <c r="BE2012" s="55" t="str">
        <f t="shared" si="432"/>
        <v/>
      </c>
      <c r="BF2012" s="55" t="str">
        <f t="shared" si="432"/>
        <v/>
      </c>
      <c r="BG2012" s="55" t="str">
        <f t="shared" si="432"/>
        <v/>
      </c>
      <c r="BH2012" s="55" t="str">
        <f t="shared" si="432"/>
        <v/>
      </c>
      <c r="BI2012" s="55" t="str">
        <f t="shared" si="432"/>
        <v/>
      </c>
      <c r="BJ2012" s="55" t="str">
        <f t="shared" si="432"/>
        <v/>
      </c>
      <c r="BK2012" s="55" t="str">
        <f t="shared" si="432"/>
        <v/>
      </c>
      <c r="BL2012" s="55" t="str">
        <f t="shared" si="432"/>
        <v/>
      </c>
      <c r="BM2012" s="55" t="str">
        <f t="shared" si="432"/>
        <v/>
      </c>
      <c r="BN2012" s="55" t="str">
        <f t="shared" si="432"/>
        <v/>
      </c>
      <c r="BO2012" s="55" t="str">
        <f t="shared" si="432"/>
        <v/>
      </c>
      <c r="BP2012" s="55" t="str">
        <f t="shared" si="432"/>
        <v/>
      </c>
      <c r="BQ2012" s="55" t="str">
        <f t="shared" si="432"/>
        <v/>
      </c>
      <c r="BR2012" s="1" t="str">
        <f t="shared" si="422"/>
        <v>Base</v>
      </c>
      <c r="BS2012" s="1" t="str">
        <f t="shared" si="423"/>
        <v/>
      </c>
      <c r="BT2012" s="3">
        <f t="shared" si="424"/>
        <v>1</v>
      </c>
      <c r="BU2012" s="11">
        <f t="shared" si="425"/>
        <v>-0.94</v>
      </c>
      <c r="BV2012" s="11">
        <f t="shared" si="426"/>
        <v>-0.88</v>
      </c>
      <c r="BW2012" s="11">
        <f t="shared" si="427"/>
        <v>0</v>
      </c>
      <c r="BX2012" s="9">
        <f t="shared" si="428"/>
        <v>-0.94</v>
      </c>
      <c r="BY2012" s="9">
        <f t="shared" si="429"/>
        <v>-0.88</v>
      </c>
      <c r="BZ2012" s="9">
        <f t="shared" si="430"/>
        <v>2</v>
      </c>
    </row>
    <row r="2013" spans="1:78" ht="15.5" x14ac:dyDescent="0.35">
      <c r="A2013"/>
      <c r="B2013"/>
      <c r="C2013"/>
      <c r="D2013"/>
      <c r="E2013"/>
      <c r="F2013"/>
      <c r="G2013"/>
      <c r="H2013"/>
      <c r="I2013"/>
      <c r="J2013"/>
      <c r="K2013"/>
      <c r="L2013"/>
      <c r="M2013"/>
      <c r="N2013"/>
      <c r="O2013"/>
      <c r="P2013"/>
      <c r="Q2013"/>
      <c r="R2013"/>
      <c r="S2013"/>
      <c r="T2013"/>
      <c r="U2013"/>
      <c r="V2013"/>
      <c r="W2013"/>
      <c r="X2013"/>
      <c r="Y2013"/>
      <c r="Z2013"/>
      <c r="AA2013"/>
      <c r="AB2013"/>
      <c r="AC2013"/>
      <c r="AD2013"/>
      <c r="AE2013"/>
      <c r="AF2013"/>
      <c r="AG2013"/>
      <c r="AH2013"/>
      <c r="AI2013"/>
      <c r="AJ2013"/>
      <c r="AK2013"/>
      <c r="AL2013"/>
      <c r="AM2013"/>
      <c r="AN2013"/>
      <c r="AO2013"/>
      <c r="AP2013"/>
      <c r="AQ2013"/>
      <c r="AR2013"/>
      <c r="AS2013"/>
      <c r="AT2013" s="12">
        <f>VLOOKUP($BR2013,Tables!$D$14:$I$27,2,FALSE)*W2013</f>
        <v>0</v>
      </c>
      <c r="AU2013" s="12">
        <f>VLOOKUP($BR2013,Tables!$D$14:$I$24,3,FALSE)</f>
        <v>0</v>
      </c>
      <c r="AV2013" s="12">
        <f>VLOOKUP($BR2013,Tables!$D$14:$I$24,4,FALSE)*W2013</f>
        <v>0</v>
      </c>
      <c r="AW2013" s="12">
        <f>VLOOKUP($BR2013,Tables!$D$14:$I$24,5,FALSE)*W2013</f>
        <v>0</v>
      </c>
      <c r="AX2013">
        <f>IF(ISERROR(VLOOKUP(V2013,Tables!$A$2:$B$27,2,FALSE))=TRUE,0,VLOOKUP(V2013,Tables!$A$2:$B$27,2,FALSE))*VLOOKUP(BR2013,Tables!$D$14:$J$24,7,FALSE)</f>
        <v>0</v>
      </c>
      <c r="AY2013">
        <f>IF(ISERROR(VLOOKUP(BS2013,Tables!$A$2:$B$31,2,FALSE))=TRUE,0,VLOOKUP(BS2013,Tables!$A$2:$B$31,2,FALSE))</f>
        <v>0</v>
      </c>
      <c r="AZ2013" s="12">
        <f>VLOOKUP($BR2013,Tables!$D$14:$K$24,8,FALSE)</f>
        <v>0</v>
      </c>
      <c r="BA2013" s="12">
        <f>IF(OR(BR2013="T150",BR2013="HYBT150"),W2013*Tables!$L$23,0)</f>
        <v>0</v>
      </c>
      <c r="BB2013" s="12">
        <f>IF(OR(BR2013="T200",BR2013="HYBT200"),W2013*Tables!$E$24,0)</f>
        <v>0</v>
      </c>
      <c r="BC2013" s="14">
        <f t="shared" si="421"/>
        <v>0</v>
      </c>
      <c r="BD2013" s="55" t="str">
        <f t="shared" si="432"/>
        <v/>
      </c>
      <c r="BE2013" s="55" t="str">
        <f t="shared" si="432"/>
        <v/>
      </c>
      <c r="BF2013" s="55" t="str">
        <f t="shared" si="432"/>
        <v/>
      </c>
      <c r="BG2013" s="55" t="str">
        <f t="shared" si="432"/>
        <v/>
      </c>
      <c r="BH2013" s="55" t="str">
        <f t="shared" si="432"/>
        <v/>
      </c>
      <c r="BI2013" s="55" t="str">
        <f t="shared" si="432"/>
        <v/>
      </c>
      <c r="BJ2013" s="55" t="str">
        <f t="shared" si="432"/>
        <v/>
      </c>
      <c r="BK2013" s="55" t="str">
        <f t="shared" si="432"/>
        <v/>
      </c>
      <c r="BL2013" s="55" t="str">
        <f t="shared" si="432"/>
        <v/>
      </c>
      <c r="BM2013" s="55" t="str">
        <f t="shared" si="432"/>
        <v/>
      </c>
      <c r="BN2013" s="55" t="str">
        <f t="shared" si="432"/>
        <v/>
      </c>
      <c r="BO2013" s="55" t="str">
        <f t="shared" si="432"/>
        <v/>
      </c>
      <c r="BP2013" s="55" t="str">
        <f t="shared" si="432"/>
        <v/>
      </c>
      <c r="BQ2013" s="55" t="str">
        <f t="shared" si="432"/>
        <v/>
      </c>
      <c r="BR2013" s="1" t="str">
        <f t="shared" si="422"/>
        <v>Base</v>
      </c>
      <c r="BS2013" s="1" t="str">
        <f t="shared" si="423"/>
        <v/>
      </c>
      <c r="BT2013" s="3">
        <f t="shared" si="424"/>
        <v>1</v>
      </c>
      <c r="BU2013" s="11">
        <f t="shared" si="425"/>
        <v>-0.94</v>
      </c>
      <c r="BV2013" s="11">
        <f t="shared" si="426"/>
        <v>-0.88</v>
      </c>
      <c r="BW2013" s="11">
        <f t="shared" si="427"/>
        <v>0</v>
      </c>
      <c r="BX2013" s="9">
        <f t="shared" si="428"/>
        <v>-0.94</v>
      </c>
      <c r="BY2013" s="9">
        <f t="shared" si="429"/>
        <v>-0.88</v>
      </c>
      <c r="BZ2013" s="9">
        <f t="shared" si="430"/>
        <v>2</v>
      </c>
    </row>
    <row r="2014" spans="1:78" ht="15.5" x14ac:dyDescent="0.35">
      <c r="A2014"/>
      <c r="B2014"/>
      <c r="C2014"/>
      <c r="D2014"/>
      <c r="E2014"/>
      <c r="F2014"/>
      <c r="G2014"/>
      <c r="H2014"/>
      <c r="I2014"/>
      <c r="J2014"/>
      <c r="K2014"/>
      <c r="L2014"/>
      <c r="M2014"/>
      <c r="N2014"/>
      <c r="O2014"/>
      <c r="P2014"/>
      <c r="Q2014"/>
      <c r="R2014"/>
      <c r="S2014"/>
      <c r="T2014"/>
      <c r="U2014"/>
      <c r="V2014"/>
      <c r="W2014"/>
      <c r="X2014"/>
      <c r="Y2014"/>
      <c r="Z2014"/>
      <c r="AA2014"/>
      <c r="AB2014"/>
      <c r="AC2014"/>
      <c r="AD2014"/>
      <c r="AE2014"/>
      <c r="AF2014"/>
      <c r="AG2014"/>
      <c r="AH2014"/>
      <c r="AI2014"/>
      <c r="AJ2014"/>
      <c r="AK2014"/>
      <c r="AL2014"/>
      <c r="AM2014"/>
      <c r="AN2014"/>
      <c r="AO2014"/>
      <c r="AP2014"/>
      <c r="AQ2014"/>
      <c r="AR2014"/>
      <c r="AS2014"/>
      <c r="AT2014" s="12">
        <f>VLOOKUP($BR2014,Tables!$D$14:$I$27,2,FALSE)*W2014</f>
        <v>0</v>
      </c>
      <c r="AU2014" s="12">
        <f>VLOOKUP($BR2014,Tables!$D$14:$I$24,3,FALSE)</f>
        <v>0</v>
      </c>
      <c r="AV2014" s="12">
        <f>VLOOKUP($BR2014,Tables!$D$14:$I$24,4,FALSE)*W2014</f>
        <v>0</v>
      </c>
      <c r="AW2014" s="12">
        <f>VLOOKUP($BR2014,Tables!$D$14:$I$24,5,FALSE)*W2014</f>
        <v>0</v>
      </c>
      <c r="AX2014">
        <f>IF(ISERROR(VLOOKUP(V2014,Tables!$A$2:$B$27,2,FALSE))=TRUE,0,VLOOKUP(V2014,Tables!$A$2:$B$27,2,FALSE))*VLOOKUP(BR2014,Tables!$D$14:$J$24,7,FALSE)</f>
        <v>0</v>
      </c>
      <c r="AY2014">
        <f>IF(ISERROR(VLOOKUP(BS2014,Tables!$A$2:$B$31,2,FALSE))=TRUE,0,VLOOKUP(BS2014,Tables!$A$2:$B$31,2,FALSE))</f>
        <v>0</v>
      </c>
      <c r="AZ2014" s="12">
        <f>VLOOKUP($BR2014,Tables!$D$14:$K$24,8,FALSE)</f>
        <v>0</v>
      </c>
      <c r="BA2014" s="12">
        <f>IF(OR(BR2014="T150",BR2014="HYBT150"),W2014*Tables!$L$23,0)</f>
        <v>0</v>
      </c>
      <c r="BB2014" s="12">
        <f>IF(OR(BR2014="T200",BR2014="HYBT200"),W2014*Tables!$E$24,0)</f>
        <v>0</v>
      </c>
      <c r="BC2014" s="14">
        <f t="shared" si="421"/>
        <v>0</v>
      </c>
      <c r="BD2014" s="55" t="str">
        <f t="shared" si="432"/>
        <v/>
      </c>
      <c r="BE2014" s="55" t="str">
        <f t="shared" si="432"/>
        <v/>
      </c>
      <c r="BF2014" s="55" t="str">
        <f t="shared" si="432"/>
        <v/>
      </c>
      <c r="BG2014" s="55" t="str">
        <f t="shared" si="432"/>
        <v/>
      </c>
      <c r="BH2014" s="55" t="str">
        <f t="shared" si="432"/>
        <v/>
      </c>
      <c r="BI2014" s="55" t="str">
        <f t="shared" si="432"/>
        <v/>
      </c>
      <c r="BJ2014" s="55" t="str">
        <f t="shared" si="432"/>
        <v/>
      </c>
      <c r="BK2014" s="55" t="str">
        <f t="shared" si="432"/>
        <v/>
      </c>
      <c r="BL2014" s="55" t="str">
        <f t="shared" si="432"/>
        <v/>
      </c>
      <c r="BM2014" s="55" t="str">
        <f t="shared" si="432"/>
        <v/>
      </c>
      <c r="BN2014" s="55" t="str">
        <f t="shared" si="432"/>
        <v/>
      </c>
      <c r="BO2014" s="55" t="str">
        <f t="shared" si="432"/>
        <v/>
      </c>
      <c r="BP2014" s="55" t="str">
        <f t="shared" si="432"/>
        <v/>
      </c>
      <c r="BQ2014" s="55" t="str">
        <f t="shared" si="432"/>
        <v/>
      </c>
      <c r="BR2014" s="1" t="str">
        <f t="shared" si="422"/>
        <v>Base</v>
      </c>
      <c r="BS2014" s="1" t="str">
        <f t="shared" si="423"/>
        <v/>
      </c>
      <c r="BT2014" s="3">
        <f t="shared" si="424"/>
        <v>1</v>
      </c>
      <c r="BU2014" s="11">
        <f t="shared" si="425"/>
        <v>-0.94</v>
      </c>
      <c r="BV2014" s="11">
        <f t="shared" si="426"/>
        <v>-0.88</v>
      </c>
      <c r="BW2014" s="11">
        <f t="shared" si="427"/>
        <v>0</v>
      </c>
      <c r="BX2014" s="9">
        <f t="shared" si="428"/>
        <v>-0.94</v>
      </c>
      <c r="BY2014" s="9">
        <f t="shared" si="429"/>
        <v>-0.88</v>
      </c>
      <c r="BZ2014" s="9">
        <f t="shared" si="430"/>
        <v>2</v>
      </c>
    </row>
    <row r="2015" spans="1:78" ht="15.5" x14ac:dyDescent="0.35">
      <c r="A2015"/>
      <c r="B2015"/>
      <c r="C2015"/>
      <c r="D2015"/>
      <c r="E2015"/>
      <c r="F2015"/>
      <c r="G2015"/>
      <c r="H2015"/>
      <c r="I2015"/>
      <c r="J2015"/>
      <c r="K2015"/>
      <c r="L2015"/>
      <c r="M2015"/>
      <c r="N2015"/>
      <c r="O2015"/>
      <c r="P2015"/>
      <c r="Q2015"/>
      <c r="R2015"/>
      <c r="S2015"/>
      <c r="T2015"/>
      <c r="U2015"/>
      <c r="V2015"/>
      <c r="W2015"/>
      <c r="X2015"/>
      <c r="Y2015"/>
      <c r="Z2015"/>
      <c r="AA2015"/>
      <c r="AB2015"/>
      <c r="AC2015"/>
      <c r="AD2015"/>
      <c r="AE2015"/>
      <c r="AF2015"/>
      <c r="AG2015"/>
      <c r="AH2015"/>
      <c r="AI2015"/>
      <c r="AJ2015"/>
      <c r="AK2015"/>
      <c r="AL2015"/>
      <c r="AM2015"/>
      <c r="AN2015"/>
      <c r="AO2015"/>
      <c r="AP2015"/>
      <c r="AQ2015"/>
      <c r="AR2015"/>
      <c r="AS2015"/>
      <c r="AT2015" s="12">
        <f>VLOOKUP($BR2015,Tables!$D$14:$I$27,2,FALSE)*W2015</f>
        <v>0</v>
      </c>
      <c r="AU2015" s="12">
        <f>VLOOKUP($BR2015,Tables!$D$14:$I$24,3,FALSE)</f>
        <v>0</v>
      </c>
      <c r="AV2015" s="12">
        <f>VLOOKUP($BR2015,Tables!$D$14:$I$24,4,FALSE)*W2015</f>
        <v>0</v>
      </c>
      <c r="AW2015" s="12">
        <f>VLOOKUP($BR2015,Tables!$D$14:$I$24,5,FALSE)*W2015</f>
        <v>0</v>
      </c>
      <c r="AX2015">
        <f>IF(ISERROR(VLOOKUP(V2015,Tables!$A$2:$B$27,2,FALSE))=TRUE,0,VLOOKUP(V2015,Tables!$A$2:$B$27,2,FALSE))*VLOOKUP(BR2015,Tables!$D$14:$J$24,7,FALSE)</f>
        <v>0</v>
      </c>
      <c r="AY2015">
        <f>IF(ISERROR(VLOOKUP(BS2015,Tables!$A$2:$B$31,2,FALSE))=TRUE,0,VLOOKUP(BS2015,Tables!$A$2:$B$31,2,FALSE))</f>
        <v>0</v>
      </c>
      <c r="AZ2015" s="12">
        <f>VLOOKUP($BR2015,Tables!$D$14:$K$24,8,FALSE)</f>
        <v>0</v>
      </c>
      <c r="BA2015" s="12">
        <f>IF(OR(BR2015="T150",BR2015="HYBT150"),W2015*Tables!$L$23,0)</f>
        <v>0</v>
      </c>
      <c r="BB2015" s="12">
        <f>IF(OR(BR2015="T200",BR2015="HYBT200"),W2015*Tables!$E$24,0)</f>
        <v>0</v>
      </c>
      <c r="BC2015" s="14">
        <f t="shared" si="421"/>
        <v>0</v>
      </c>
      <c r="BD2015" s="55" t="str">
        <f t="shared" si="432"/>
        <v/>
      </c>
      <c r="BE2015" s="55" t="str">
        <f t="shared" si="432"/>
        <v/>
      </c>
      <c r="BF2015" s="55" t="str">
        <f t="shared" si="432"/>
        <v/>
      </c>
      <c r="BG2015" s="55" t="str">
        <f t="shared" si="432"/>
        <v/>
      </c>
      <c r="BH2015" s="55" t="str">
        <f t="shared" si="432"/>
        <v/>
      </c>
      <c r="BI2015" s="55" t="str">
        <f t="shared" si="432"/>
        <v/>
      </c>
      <c r="BJ2015" s="55" t="str">
        <f t="shared" si="432"/>
        <v/>
      </c>
      <c r="BK2015" s="55" t="str">
        <f t="shared" si="432"/>
        <v/>
      </c>
      <c r="BL2015" s="55" t="str">
        <f t="shared" si="432"/>
        <v/>
      </c>
      <c r="BM2015" s="55" t="str">
        <f t="shared" si="432"/>
        <v/>
      </c>
      <c r="BN2015" s="55" t="str">
        <f t="shared" si="432"/>
        <v/>
      </c>
      <c r="BO2015" s="55" t="str">
        <f t="shared" si="432"/>
        <v/>
      </c>
      <c r="BP2015" s="55" t="str">
        <f t="shared" si="432"/>
        <v/>
      </c>
      <c r="BQ2015" s="55" t="str">
        <f t="shared" si="432"/>
        <v/>
      </c>
      <c r="BR2015" s="1" t="str">
        <f t="shared" si="422"/>
        <v>Base</v>
      </c>
      <c r="BS2015" s="1" t="str">
        <f t="shared" si="423"/>
        <v/>
      </c>
      <c r="BT2015" s="3">
        <f t="shared" si="424"/>
        <v>1</v>
      </c>
      <c r="BU2015" s="11">
        <f t="shared" si="425"/>
        <v>-0.94</v>
      </c>
      <c r="BV2015" s="11">
        <f t="shared" si="426"/>
        <v>-0.88</v>
      </c>
      <c r="BW2015" s="11">
        <f t="shared" si="427"/>
        <v>0</v>
      </c>
      <c r="BX2015" s="9">
        <f t="shared" si="428"/>
        <v>-0.94</v>
      </c>
      <c r="BY2015" s="9">
        <f t="shared" si="429"/>
        <v>-0.88</v>
      </c>
      <c r="BZ2015" s="9">
        <f t="shared" si="430"/>
        <v>2</v>
      </c>
    </row>
    <row r="2016" spans="1:78" ht="15.5" x14ac:dyDescent="0.35">
      <c r="A2016"/>
      <c r="B2016"/>
      <c r="C2016"/>
      <c r="D2016"/>
      <c r="E2016"/>
      <c r="F2016"/>
      <c r="G2016"/>
      <c r="H2016"/>
      <c r="I2016"/>
      <c r="J2016"/>
      <c r="K2016"/>
      <c r="L2016"/>
      <c r="M2016"/>
      <c r="N2016"/>
      <c r="O2016"/>
      <c r="P2016"/>
      <c r="Q2016"/>
      <c r="R2016"/>
      <c r="S2016"/>
      <c r="T2016"/>
      <c r="U2016"/>
      <c r="V2016"/>
      <c r="W2016"/>
      <c r="X2016"/>
      <c r="Y2016"/>
      <c r="Z2016"/>
      <c r="AA2016"/>
      <c r="AB2016"/>
      <c r="AC2016"/>
      <c r="AD2016"/>
      <c r="AE2016"/>
      <c r="AF2016"/>
      <c r="AG2016"/>
      <c r="AH2016"/>
      <c r="AI2016"/>
      <c r="AJ2016"/>
      <c r="AK2016"/>
      <c r="AL2016"/>
      <c r="AM2016"/>
      <c r="AN2016"/>
      <c r="AO2016"/>
      <c r="AP2016"/>
      <c r="AQ2016"/>
      <c r="AR2016"/>
      <c r="AS2016"/>
      <c r="AT2016" s="12">
        <f>VLOOKUP($BR2016,Tables!$D$14:$I$27,2,FALSE)*W2016</f>
        <v>0</v>
      </c>
      <c r="AU2016" s="12">
        <f>VLOOKUP($BR2016,Tables!$D$14:$I$24,3,FALSE)</f>
        <v>0</v>
      </c>
      <c r="AV2016" s="12">
        <f>VLOOKUP($BR2016,Tables!$D$14:$I$24,4,FALSE)*W2016</f>
        <v>0</v>
      </c>
      <c r="AW2016" s="12">
        <f>VLOOKUP($BR2016,Tables!$D$14:$I$24,5,FALSE)*W2016</f>
        <v>0</v>
      </c>
      <c r="AX2016">
        <f>IF(ISERROR(VLOOKUP(V2016,Tables!$A$2:$B$27,2,FALSE))=TRUE,0,VLOOKUP(V2016,Tables!$A$2:$B$27,2,FALSE))*VLOOKUP(BR2016,Tables!$D$14:$J$24,7,FALSE)</f>
        <v>0</v>
      </c>
      <c r="AY2016">
        <f>IF(ISERROR(VLOOKUP(BS2016,Tables!$A$2:$B$31,2,FALSE))=TRUE,0,VLOOKUP(BS2016,Tables!$A$2:$B$31,2,FALSE))</f>
        <v>0</v>
      </c>
      <c r="AZ2016" s="12">
        <f>VLOOKUP($BR2016,Tables!$D$14:$K$24,8,FALSE)</f>
        <v>0</v>
      </c>
      <c r="BA2016" s="12">
        <f>IF(OR(BR2016="T150",BR2016="HYBT150"),W2016*Tables!$L$23,0)</f>
        <v>0</v>
      </c>
      <c r="BB2016" s="12">
        <f>IF(OR(BR2016="T200",BR2016="HYBT200"),W2016*Tables!$E$24,0)</f>
        <v>0</v>
      </c>
      <c r="BC2016" s="14">
        <f t="shared" si="421"/>
        <v>0</v>
      </c>
      <c r="BD2016" s="55" t="str">
        <f t="shared" si="432"/>
        <v/>
      </c>
      <c r="BE2016" s="55" t="str">
        <f t="shared" si="432"/>
        <v/>
      </c>
      <c r="BF2016" s="55" t="str">
        <f t="shared" si="432"/>
        <v/>
      </c>
      <c r="BG2016" s="55" t="str">
        <f t="shared" si="432"/>
        <v/>
      </c>
      <c r="BH2016" s="55" t="str">
        <f t="shared" si="432"/>
        <v/>
      </c>
      <c r="BI2016" s="55" t="str">
        <f t="shared" si="432"/>
        <v/>
      </c>
      <c r="BJ2016" s="55" t="str">
        <f t="shared" si="432"/>
        <v/>
      </c>
      <c r="BK2016" s="55" t="str">
        <f t="shared" si="432"/>
        <v/>
      </c>
      <c r="BL2016" s="55" t="str">
        <f t="shared" ref="BD2016:BQ2034" si="433">IF(ISERROR(SEARCHB(" "&amp;BL$1&amp;" "," "&amp;$L2016&amp;" "))=TRUE,"",BL$1)</f>
        <v/>
      </c>
      <c r="BM2016" s="55" t="str">
        <f t="shared" si="433"/>
        <v/>
      </c>
      <c r="BN2016" s="55" t="str">
        <f t="shared" si="433"/>
        <v/>
      </c>
      <c r="BO2016" s="55" t="str">
        <f t="shared" si="433"/>
        <v/>
      </c>
      <c r="BP2016" s="55" t="str">
        <f t="shared" si="433"/>
        <v/>
      </c>
      <c r="BQ2016" s="55" t="str">
        <f t="shared" si="433"/>
        <v/>
      </c>
      <c r="BR2016" s="1" t="str">
        <f t="shared" si="422"/>
        <v>Base</v>
      </c>
      <c r="BS2016" s="1" t="str">
        <f t="shared" si="423"/>
        <v/>
      </c>
      <c r="BT2016" s="3">
        <f t="shared" si="424"/>
        <v>1</v>
      </c>
      <c r="BU2016" s="11">
        <f t="shared" si="425"/>
        <v>-0.94</v>
      </c>
      <c r="BV2016" s="11">
        <f t="shared" si="426"/>
        <v>-0.88</v>
      </c>
      <c r="BW2016" s="11">
        <f t="shared" si="427"/>
        <v>0</v>
      </c>
      <c r="BX2016" s="9">
        <f t="shared" si="428"/>
        <v>-0.94</v>
      </c>
      <c r="BY2016" s="9">
        <f t="shared" si="429"/>
        <v>-0.88</v>
      </c>
      <c r="BZ2016" s="9">
        <f t="shared" si="430"/>
        <v>2</v>
      </c>
    </row>
    <row r="2017" spans="1:78" ht="15.5" x14ac:dyDescent="0.35">
      <c r="A2017"/>
      <c r="B2017"/>
      <c r="C2017"/>
      <c r="D2017"/>
      <c r="E2017"/>
      <c r="F2017"/>
      <c r="G2017"/>
      <c r="H2017"/>
      <c r="I2017"/>
      <c r="J2017"/>
      <c r="K2017"/>
      <c r="L2017"/>
      <c r="M2017"/>
      <c r="N2017"/>
      <c r="O2017"/>
      <c r="P2017"/>
      <c r="Q2017"/>
      <c r="R2017"/>
      <c r="S2017"/>
      <c r="T2017"/>
      <c r="U2017"/>
      <c r="V2017"/>
      <c r="W2017"/>
      <c r="X2017"/>
      <c r="Y2017"/>
      <c r="Z2017"/>
      <c r="AA2017"/>
      <c r="AB2017"/>
      <c r="AC2017"/>
      <c r="AD2017"/>
      <c r="AE2017"/>
      <c r="AF2017"/>
      <c r="AG2017"/>
      <c r="AH2017"/>
      <c r="AI2017"/>
      <c r="AJ2017"/>
      <c r="AK2017"/>
      <c r="AL2017"/>
      <c r="AM2017"/>
      <c r="AN2017"/>
      <c r="AO2017"/>
      <c r="AP2017"/>
      <c r="AQ2017"/>
      <c r="AR2017"/>
      <c r="AS2017"/>
      <c r="AT2017" s="12">
        <f>VLOOKUP($BR2017,Tables!$D$14:$I$27,2,FALSE)*W2017</f>
        <v>0</v>
      </c>
      <c r="AU2017" s="12">
        <f>VLOOKUP($BR2017,Tables!$D$14:$I$24,3,FALSE)</f>
        <v>0</v>
      </c>
      <c r="AV2017" s="12">
        <f>VLOOKUP($BR2017,Tables!$D$14:$I$24,4,FALSE)*W2017</f>
        <v>0</v>
      </c>
      <c r="AW2017" s="12">
        <f>VLOOKUP($BR2017,Tables!$D$14:$I$24,5,FALSE)*W2017</f>
        <v>0</v>
      </c>
      <c r="AX2017">
        <f>IF(ISERROR(VLOOKUP(V2017,Tables!$A$2:$B$27,2,FALSE))=TRUE,0,VLOOKUP(V2017,Tables!$A$2:$B$27,2,FALSE))*VLOOKUP(BR2017,Tables!$D$14:$J$24,7,FALSE)</f>
        <v>0</v>
      </c>
      <c r="AY2017">
        <f>IF(ISERROR(VLOOKUP(BS2017,Tables!$A$2:$B$31,2,FALSE))=TRUE,0,VLOOKUP(BS2017,Tables!$A$2:$B$31,2,FALSE))</f>
        <v>0</v>
      </c>
      <c r="AZ2017" s="12">
        <f>VLOOKUP($BR2017,Tables!$D$14:$K$24,8,FALSE)</f>
        <v>0</v>
      </c>
      <c r="BA2017" s="12">
        <f>IF(OR(BR2017="T150",BR2017="HYBT150"),W2017*Tables!$L$23,0)</f>
        <v>0</v>
      </c>
      <c r="BB2017" s="12">
        <f>IF(OR(BR2017="T200",BR2017="HYBT200"),W2017*Tables!$E$24,0)</f>
        <v>0</v>
      </c>
      <c r="BC2017" s="14">
        <f t="shared" si="421"/>
        <v>0</v>
      </c>
      <c r="BD2017" s="55" t="str">
        <f t="shared" si="433"/>
        <v/>
      </c>
      <c r="BE2017" s="55" t="str">
        <f t="shared" si="433"/>
        <v/>
      </c>
      <c r="BF2017" s="55" t="str">
        <f t="shared" si="433"/>
        <v/>
      </c>
      <c r="BG2017" s="55" t="str">
        <f t="shared" si="433"/>
        <v/>
      </c>
      <c r="BH2017" s="55" t="str">
        <f t="shared" si="433"/>
        <v/>
      </c>
      <c r="BI2017" s="55" t="str">
        <f t="shared" si="433"/>
        <v/>
      </c>
      <c r="BJ2017" s="55" t="str">
        <f t="shared" si="433"/>
        <v/>
      </c>
      <c r="BK2017" s="55" t="str">
        <f t="shared" si="433"/>
        <v/>
      </c>
      <c r="BL2017" s="55" t="str">
        <f t="shared" si="433"/>
        <v/>
      </c>
      <c r="BM2017" s="55" t="str">
        <f t="shared" si="433"/>
        <v/>
      </c>
      <c r="BN2017" s="55" t="str">
        <f t="shared" si="433"/>
        <v/>
      </c>
      <c r="BO2017" s="55" t="str">
        <f t="shared" si="433"/>
        <v/>
      </c>
      <c r="BP2017" s="55" t="str">
        <f t="shared" si="433"/>
        <v/>
      </c>
      <c r="BQ2017" s="55" t="str">
        <f t="shared" si="433"/>
        <v/>
      </c>
      <c r="BR2017" s="1" t="str">
        <f t="shared" si="422"/>
        <v>Base</v>
      </c>
      <c r="BS2017" s="1" t="str">
        <f t="shared" si="423"/>
        <v/>
      </c>
      <c r="BT2017" s="3">
        <f t="shared" si="424"/>
        <v>1</v>
      </c>
      <c r="BU2017" s="11">
        <f t="shared" si="425"/>
        <v>-0.94</v>
      </c>
      <c r="BV2017" s="11">
        <f t="shared" si="426"/>
        <v>-0.88</v>
      </c>
      <c r="BW2017" s="11">
        <f t="shared" si="427"/>
        <v>0</v>
      </c>
      <c r="BX2017" s="9">
        <f t="shared" si="428"/>
        <v>-0.94</v>
      </c>
      <c r="BY2017" s="9">
        <f t="shared" si="429"/>
        <v>-0.88</v>
      </c>
      <c r="BZ2017" s="9">
        <f t="shared" si="430"/>
        <v>2</v>
      </c>
    </row>
    <row r="2018" spans="1:78" ht="15.5" x14ac:dyDescent="0.35">
      <c r="A2018"/>
      <c r="B2018"/>
      <c r="C2018"/>
      <c r="D2018"/>
      <c r="E2018"/>
      <c r="F2018"/>
      <c r="G2018"/>
      <c r="H2018"/>
      <c r="I2018"/>
      <c r="J2018"/>
      <c r="K2018"/>
      <c r="L2018"/>
      <c r="M2018"/>
      <c r="N2018"/>
      <c r="O2018"/>
      <c r="P2018"/>
      <c r="Q2018"/>
      <c r="R2018"/>
      <c r="S2018"/>
      <c r="T2018"/>
      <c r="U2018"/>
      <c r="V2018"/>
      <c r="W2018"/>
      <c r="X2018"/>
      <c r="Y2018"/>
      <c r="Z2018"/>
      <c r="AA2018"/>
      <c r="AB2018"/>
      <c r="AC2018"/>
      <c r="AD2018"/>
      <c r="AE2018"/>
      <c r="AF2018"/>
      <c r="AG2018"/>
      <c r="AH2018"/>
      <c r="AI2018"/>
      <c r="AJ2018"/>
      <c r="AK2018"/>
      <c r="AL2018"/>
      <c r="AM2018"/>
      <c r="AN2018"/>
      <c r="AO2018"/>
      <c r="AP2018"/>
      <c r="AQ2018"/>
      <c r="AR2018"/>
      <c r="AS2018"/>
      <c r="AT2018" s="12">
        <f>VLOOKUP($BR2018,Tables!$D$14:$I$27,2,FALSE)*W2018</f>
        <v>0</v>
      </c>
      <c r="AU2018" s="12">
        <f>VLOOKUP($BR2018,Tables!$D$14:$I$24,3,FALSE)</f>
        <v>0</v>
      </c>
      <c r="AV2018" s="12">
        <f>VLOOKUP($BR2018,Tables!$D$14:$I$24,4,FALSE)*W2018</f>
        <v>0</v>
      </c>
      <c r="AW2018" s="12">
        <f>VLOOKUP($BR2018,Tables!$D$14:$I$24,5,FALSE)*W2018</f>
        <v>0</v>
      </c>
      <c r="AX2018">
        <f>IF(ISERROR(VLOOKUP(V2018,Tables!$A$2:$B$27,2,FALSE))=TRUE,0,VLOOKUP(V2018,Tables!$A$2:$B$27,2,FALSE))*VLOOKUP(BR2018,Tables!$D$14:$J$24,7,FALSE)</f>
        <v>0</v>
      </c>
      <c r="AY2018">
        <f>IF(ISERROR(VLOOKUP(BS2018,Tables!$A$2:$B$31,2,FALSE))=TRUE,0,VLOOKUP(BS2018,Tables!$A$2:$B$31,2,FALSE))</f>
        <v>0</v>
      </c>
      <c r="AZ2018" s="12">
        <f>VLOOKUP($BR2018,Tables!$D$14:$K$24,8,FALSE)</f>
        <v>0</v>
      </c>
      <c r="BA2018" s="12">
        <f>IF(OR(BR2018="T150",BR2018="HYBT150"),W2018*Tables!$L$23,0)</f>
        <v>0</v>
      </c>
      <c r="BB2018" s="12">
        <f>IF(OR(BR2018="T200",BR2018="HYBT200"),W2018*Tables!$E$24,0)</f>
        <v>0</v>
      </c>
      <c r="BC2018" s="14">
        <f t="shared" si="421"/>
        <v>0</v>
      </c>
      <c r="BD2018" s="55" t="str">
        <f t="shared" si="433"/>
        <v/>
      </c>
      <c r="BE2018" s="55" t="str">
        <f t="shared" si="433"/>
        <v/>
      </c>
      <c r="BF2018" s="55" t="str">
        <f t="shared" si="433"/>
        <v/>
      </c>
      <c r="BG2018" s="55" t="str">
        <f t="shared" si="433"/>
        <v/>
      </c>
      <c r="BH2018" s="55" t="str">
        <f t="shared" si="433"/>
        <v/>
      </c>
      <c r="BI2018" s="55" t="str">
        <f t="shared" si="433"/>
        <v/>
      </c>
      <c r="BJ2018" s="55" t="str">
        <f t="shared" si="433"/>
        <v/>
      </c>
      <c r="BK2018" s="55" t="str">
        <f t="shared" si="433"/>
        <v/>
      </c>
      <c r="BL2018" s="55" t="str">
        <f t="shared" si="433"/>
        <v/>
      </c>
      <c r="BM2018" s="55" t="str">
        <f t="shared" si="433"/>
        <v/>
      </c>
      <c r="BN2018" s="55" t="str">
        <f t="shared" si="433"/>
        <v/>
      </c>
      <c r="BO2018" s="55" t="str">
        <f t="shared" si="433"/>
        <v/>
      </c>
      <c r="BP2018" s="55" t="str">
        <f t="shared" si="433"/>
        <v/>
      </c>
      <c r="BQ2018" s="55" t="str">
        <f t="shared" si="433"/>
        <v/>
      </c>
      <c r="BR2018" s="1" t="str">
        <f t="shared" si="422"/>
        <v>Base</v>
      </c>
      <c r="BS2018" s="1" t="str">
        <f t="shared" si="423"/>
        <v/>
      </c>
      <c r="BT2018" s="3">
        <f t="shared" si="424"/>
        <v>1</v>
      </c>
      <c r="BU2018" s="11">
        <f t="shared" si="425"/>
        <v>-0.94</v>
      </c>
      <c r="BV2018" s="11">
        <f t="shared" si="426"/>
        <v>-0.88</v>
      </c>
      <c r="BW2018" s="11">
        <f t="shared" si="427"/>
        <v>0</v>
      </c>
      <c r="BX2018" s="9">
        <f t="shared" si="428"/>
        <v>-0.94</v>
      </c>
      <c r="BY2018" s="9">
        <f t="shared" si="429"/>
        <v>-0.88</v>
      </c>
      <c r="BZ2018" s="9">
        <f t="shared" si="430"/>
        <v>2</v>
      </c>
    </row>
    <row r="2019" spans="1:78" ht="15.5" x14ac:dyDescent="0.35">
      <c r="A2019"/>
      <c r="B2019"/>
      <c r="C2019"/>
      <c r="D2019"/>
      <c r="E2019"/>
      <c r="F2019"/>
      <c r="G2019"/>
      <c r="H2019"/>
      <c r="I2019"/>
      <c r="J2019"/>
      <c r="K2019"/>
      <c r="L2019"/>
      <c r="M2019"/>
      <c r="N2019"/>
      <c r="O2019"/>
      <c r="P2019"/>
      <c r="Q2019"/>
      <c r="R2019"/>
      <c r="S2019"/>
      <c r="T2019"/>
      <c r="U2019"/>
      <c r="V2019"/>
      <c r="W2019"/>
      <c r="X2019"/>
      <c r="Y2019"/>
      <c r="Z2019"/>
      <c r="AA2019"/>
      <c r="AB2019"/>
      <c r="AC2019"/>
      <c r="AD2019"/>
      <c r="AE2019"/>
      <c r="AF2019"/>
      <c r="AG2019"/>
      <c r="AH2019"/>
      <c r="AI2019"/>
      <c r="AJ2019"/>
      <c r="AK2019"/>
      <c r="AL2019"/>
      <c r="AM2019"/>
      <c r="AN2019"/>
      <c r="AO2019"/>
      <c r="AP2019"/>
      <c r="AQ2019"/>
      <c r="AR2019"/>
      <c r="AS2019"/>
      <c r="AT2019" s="12">
        <f>VLOOKUP($BR2019,Tables!$D$14:$I$27,2,FALSE)*W2019</f>
        <v>0</v>
      </c>
      <c r="AU2019" s="12">
        <f>VLOOKUP($BR2019,Tables!$D$14:$I$24,3,FALSE)</f>
        <v>0</v>
      </c>
      <c r="AV2019" s="12">
        <f>VLOOKUP($BR2019,Tables!$D$14:$I$24,4,FALSE)*W2019</f>
        <v>0</v>
      </c>
      <c r="AW2019" s="12">
        <f>VLOOKUP($BR2019,Tables!$D$14:$I$24,5,FALSE)*W2019</f>
        <v>0</v>
      </c>
      <c r="AX2019">
        <f>IF(ISERROR(VLOOKUP(V2019,Tables!$A$2:$B$27,2,FALSE))=TRUE,0,VLOOKUP(V2019,Tables!$A$2:$B$27,2,FALSE))*VLOOKUP(BR2019,Tables!$D$14:$J$24,7,FALSE)</f>
        <v>0</v>
      </c>
      <c r="AY2019">
        <f>IF(ISERROR(VLOOKUP(BS2019,Tables!$A$2:$B$31,2,FALSE))=TRUE,0,VLOOKUP(BS2019,Tables!$A$2:$B$31,2,FALSE))</f>
        <v>0</v>
      </c>
      <c r="AZ2019" s="12">
        <f>VLOOKUP($BR2019,Tables!$D$14:$K$24,8,FALSE)</f>
        <v>0</v>
      </c>
      <c r="BA2019" s="12">
        <f>IF(OR(BR2019="T150",BR2019="HYBT150"),W2019*Tables!$L$23,0)</f>
        <v>0</v>
      </c>
      <c r="BB2019" s="12">
        <f>IF(OR(BR2019="T200",BR2019="HYBT200"),W2019*Tables!$E$24,0)</f>
        <v>0</v>
      </c>
      <c r="BC2019" s="14">
        <f t="shared" si="421"/>
        <v>0</v>
      </c>
      <c r="BD2019" s="55" t="str">
        <f t="shared" si="433"/>
        <v/>
      </c>
      <c r="BE2019" s="55" t="str">
        <f t="shared" si="433"/>
        <v/>
      </c>
      <c r="BF2019" s="55" t="str">
        <f t="shared" si="433"/>
        <v/>
      </c>
      <c r="BG2019" s="55" t="str">
        <f t="shared" si="433"/>
        <v/>
      </c>
      <c r="BH2019" s="55" t="str">
        <f t="shared" si="433"/>
        <v/>
      </c>
      <c r="BI2019" s="55" t="str">
        <f t="shared" si="433"/>
        <v/>
      </c>
      <c r="BJ2019" s="55" t="str">
        <f t="shared" si="433"/>
        <v/>
      </c>
      <c r="BK2019" s="55" t="str">
        <f t="shared" si="433"/>
        <v/>
      </c>
      <c r="BL2019" s="55" t="str">
        <f t="shared" si="433"/>
        <v/>
      </c>
      <c r="BM2019" s="55" t="str">
        <f t="shared" si="433"/>
        <v/>
      </c>
      <c r="BN2019" s="55" t="str">
        <f t="shared" si="433"/>
        <v/>
      </c>
      <c r="BO2019" s="55" t="str">
        <f t="shared" si="433"/>
        <v/>
      </c>
      <c r="BP2019" s="55" t="str">
        <f t="shared" si="433"/>
        <v/>
      </c>
      <c r="BQ2019" s="55" t="str">
        <f t="shared" si="433"/>
        <v/>
      </c>
      <c r="BR2019" s="1" t="str">
        <f t="shared" si="422"/>
        <v>Base</v>
      </c>
      <c r="BS2019" s="1" t="str">
        <f t="shared" si="423"/>
        <v/>
      </c>
      <c r="BT2019" s="3">
        <f t="shared" si="424"/>
        <v>1</v>
      </c>
      <c r="BU2019" s="11">
        <f t="shared" si="425"/>
        <v>-0.94</v>
      </c>
      <c r="BV2019" s="11">
        <f t="shared" si="426"/>
        <v>-0.88</v>
      </c>
      <c r="BW2019" s="11">
        <f t="shared" si="427"/>
        <v>0</v>
      </c>
      <c r="BX2019" s="9">
        <f t="shared" si="428"/>
        <v>-0.94</v>
      </c>
      <c r="BY2019" s="9">
        <f t="shared" si="429"/>
        <v>-0.88</v>
      </c>
      <c r="BZ2019" s="9">
        <f t="shared" si="430"/>
        <v>2</v>
      </c>
    </row>
    <row r="2020" spans="1:78" ht="15.5" x14ac:dyDescent="0.35">
      <c r="A2020"/>
      <c r="B2020"/>
      <c r="C2020"/>
      <c r="D2020"/>
      <c r="E2020"/>
      <c r="F2020"/>
      <c r="G2020"/>
      <c r="H2020"/>
      <c r="I2020"/>
      <c r="J2020"/>
      <c r="K2020"/>
      <c r="L2020"/>
      <c r="M2020"/>
      <c r="N2020"/>
      <c r="O2020"/>
      <c r="P2020"/>
      <c r="Q2020"/>
      <c r="R2020"/>
      <c r="S2020"/>
      <c r="T2020"/>
      <c r="U2020"/>
      <c r="V2020"/>
      <c r="W2020"/>
      <c r="X2020"/>
      <c r="Y2020"/>
      <c r="Z2020"/>
      <c r="AA2020"/>
      <c r="AB2020"/>
      <c r="AC2020"/>
      <c r="AD2020"/>
      <c r="AE2020"/>
      <c r="AF2020"/>
      <c r="AG2020"/>
      <c r="AH2020"/>
      <c r="AI2020"/>
      <c r="AJ2020"/>
      <c r="AK2020"/>
      <c r="AL2020"/>
      <c r="AM2020"/>
      <c r="AN2020"/>
      <c r="AO2020"/>
      <c r="AP2020"/>
      <c r="AQ2020"/>
      <c r="AR2020"/>
      <c r="AS2020"/>
      <c r="AT2020" s="12">
        <f>VLOOKUP($BR2020,Tables!$D$14:$I$27,2,FALSE)*W2020</f>
        <v>0</v>
      </c>
      <c r="AU2020" s="12">
        <f>VLOOKUP($BR2020,Tables!$D$14:$I$24,3,FALSE)</f>
        <v>0</v>
      </c>
      <c r="AV2020" s="12">
        <f>VLOOKUP($BR2020,Tables!$D$14:$I$24,4,FALSE)*W2020</f>
        <v>0</v>
      </c>
      <c r="AW2020" s="12">
        <f>VLOOKUP($BR2020,Tables!$D$14:$I$24,5,FALSE)*W2020</f>
        <v>0</v>
      </c>
      <c r="AX2020">
        <f>IF(ISERROR(VLOOKUP(V2020,Tables!$A$2:$B$27,2,FALSE))=TRUE,0,VLOOKUP(V2020,Tables!$A$2:$B$27,2,FALSE))*VLOOKUP(BR2020,Tables!$D$14:$J$24,7,FALSE)</f>
        <v>0</v>
      </c>
      <c r="AY2020">
        <f>IF(ISERROR(VLOOKUP(BS2020,Tables!$A$2:$B$31,2,FALSE))=TRUE,0,VLOOKUP(BS2020,Tables!$A$2:$B$31,2,FALSE))</f>
        <v>0</v>
      </c>
      <c r="AZ2020" s="12">
        <f>VLOOKUP($BR2020,Tables!$D$14:$K$24,8,FALSE)</f>
        <v>0</v>
      </c>
      <c r="BA2020" s="12">
        <f>IF(OR(BR2020="T150",BR2020="HYBT150"),W2020*Tables!$L$23,0)</f>
        <v>0</v>
      </c>
      <c r="BB2020" s="12">
        <f>IF(OR(BR2020="T200",BR2020="HYBT200"),W2020*Tables!$E$24,0)</f>
        <v>0</v>
      </c>
      <c r="BC2020" s="14">
        <f t="shared" si="421"/>
        <v>0</v>
      </c>
      <c r="BD2020" s="55" t="str">
        <f t="shared" si="433"/>
        <v/>
      </c>
      <c r="BE2020" s="55" t="str">
        <f t="shared" si="433"/>
        <v/>
      </c>
      <c r="BF2020" s="55" t="str">
        <f t="shared" si="433"/>
        <v/>
      </c>
      <c r="BG2020" s="55" t="str">
        <f t="shared" si="433"/>
        <v/>
      </c>
      <c r="BH2020" s="55" t="str">
        <f t="shared" si="433"/>
        <v/>
      </c>
      <c r="BI2020" s="55" t="str">
        <f t="shared" si="433"/>
        <v/>
      </c>
      <c r="BJ2020" s="55" t="str">
        <f t="shared" si="433"/>
        <v/>
      </c>
      <c r="BK2020" s="55" t="str">
        <f t="shared" si="433"/>
        <v/>
      </c>
      <c r="BL2020" s="55" t="str">
        <f t="shared" si="433"/>
        <v/>
      </c>
      <c r="BM2020" s="55" t="str">
        <f t="shared" si="433"/>
        <v/>
      </c>
      <c r="BN2020" s="55" t="str">
        <f t="shared" si="433"/>
        <v/>
      </c>
      <c r="BO2020" s="55" t="str">
        <f t="shared" si="433"/>
        <v/>
      </c>
      <c r="BP2020" s="55" t="str">
        <f t="shared" si="433"/>
        <v/>
      </c>
      <c r="BQ2020" s="55" t="str">
        <f t="shared" si="433"/>
        <v/>
      </c>
      <c r="BR2020" s="1" t="str">
        <f t="shared" si="422"/>
        <v>Base</v>
      </c>
      <c r="BS2020" s="1" t="str">
        <f t="shared" si="423"/>
        <v/>
      </c>
      <c r="BT2020" s="3">
        <f t="shared" si="424"/>
        <v>1</v>
      </c>
      <c r="BU2020" s="11">
        <f t="shared" si="425"/>
        <v>-0.94</v>
      </c>
      <c r="BV2020" s="11">
        <f t="shared" si="426"/>
        <v>-0.88</v>
      </c>
      <c r="BW2020" s="11">
        <f t="shared" si="427"/>
        <v>0</v>
      </c>
      <c r="BX2020" s="9">
        <f t="shared" si="428"/>
        <v>-0.94</v>
      </c>
      <c r="BY2020" s="9">
        <f t="shared" si="429"/>
        <v>-0.88</v>
      </c>
      <c r="BZ2020" s="9">
        <f t="shared" si="430"/>
        <v>2</v>
      </c>
    </row>
    <row r="2021" spans="1:78" ht="15.5" x14ac:dyDescent="0.35">
      <c r="A2021"/>
      <c r="B2021"/>
      <c r="C2021"/>
      <c r="D2021"/>
      <c r="E2021"/>
      <c r="F2021"/>
      <c r="G2021"/>
      <c r="H2021"/>
      <c r="I2021"/>
      <c r="J2021"/>
      <c r="K2021"/>
      <c r="L2021"/>
      <c r="M2021"/>
      <c r="N2021"/>
      <c r="O2021"/>
      <c r="P2021"/>
      <c r="Q2021"/>
      <c r="R2021"/>
      <c r="S2021"/>
      <c r="T2021"/>
      <c r="U2021"/>
      <c r="V2021"/>
      <c r="W2021"/>
      <c r="X2021"/>
      <c r="Y2021"/>
      <c r="Z2021"/>
      <c r="AA2021"/>
      <c r="AB2021"/>
      <c r="AC2021"/>
      <c r="AD2021"/>
      <c r="AE2021"/>
      <c r="AF2021"/>
      <c r="AG2021"/>
      <c r="AH2021"/>
      <c r="AI2021"/>
      <c r="AJ2021"/>
      <c r="AK2021"/>
      <c r="AL2021"/>
      <c r="AM2021"/>
      <c r="AN2021"/>
      <c r="AO2021"/>
      <c r="AP2021"/>
      <c r="AQ2021"/>
      <c r="AR2021"/>
      <c r="AS2021"/>
      <c r="AT2021" s="12">
        <f>VLOOKUP($BR2021,Tables!$D$14:$I$27,2,FALSE)*W2021</f>
        <v>0</v>
      </c>
      <c r="AU2021" s="12">
        <f>VLOOKUP($BR2021,Tables!$D$14:$I$24,3,FALSE)</f>
        <v>0</v>
      </c>
      <c r="AV2021" s="12">
        <f>VLOOKUP($BR2021,Tables!$D$14:$I$24,4,FALSE)*W2021</f>
        <v>0</v>
      </c>
      <c r="AW2021" s="12">
        <f>VLOOKUP($BR2021,Tables!$D$14:$I$24,5,FALSE)*W2021</f>
        <v>0</v>
      </c>
      <c r="AX2021">
        <f>IF(ISERROR(VLOOKUP(V2021,Tables!$A$2:$B$27,2,FALSE))=TRUE,0,VLOOKUP(V2021,Tables!$A$2:$B$27,2,FALSE))*VLOOKUP(BR2021,Tables!$D$14:$J$24,7,FALSE)</f>
        <v>0</v>
      </c>
      <c r="AY2021">
        <f>IF(ISERROR(VLOOKUP(BS2021,Tables!$A$2:$B$31,2,FALSE))=TRUE,0,VLOOKUP(BS2021,Tables!$A$2:$B$31,2,FALSE))</f>
        <v>0</v>
      </c>
      <c r="AZ2021" s="12">
        <f>VLOOKUP($BR2021,Tables!$D$14:$K$24,8,FALSE)</f>
        <v>0</v>
      </c>
      <c r="BA2021" s="12">
        <f>IF(OR(BR2021="T150",BR2021="HYBT150"),W2021*Tables!$L$23,0)</f>
        <v>0</v>
      </c>
      <c r="BB2021" s="12">
        <f>IF(OR(BR2021="T200",BR2021="HYBT200"),W2021*Tables!$E$24,0)</f>
        <v>0</v>
      </c>
      <c r="BC2021" s="14">
        <f t="shared" si="421"/>
        <v>0</v>
      </c>
      <c r="BD2021" s="55" t="str">
        <f t="shared" si="433"/>
        <v/>
      </c>
      <c r="BE2021" s="55" t="str">
        <f t="shared" si="433"/>
        <v/>
      </c>
      <c r="BF2021" s="55" t="str">
        <f t="shared" si="433"/>
        <v/>
      </c>
      <c r="BG2021" s="55" t="str">
        <f t="shared" si="433"/>
        <v/>
      </c>
      <c r="BH2021" s="55" t="str">
        <f t="shared" si="433"/>
        <v/>
      </c>
      <c r="BI2021" s="55" t="str">
        <f t="shared" si="433"/>
        <v/>
      </c>
      <c r="BJ2021" s="55" t="str">
        <f t="shared" si="433"/>
        <v/>
      </c>
      <c r="BK2021" s="55" t="str">
        <f t="shared" si="433"/>
        <v/>
      </c>
      <c r="BL2021" s="55" t="str">
        <f t="shared" si="433"/>
        <v/>
      </c>
      <c r="BM2021" s="55" t="str">
        <f t="shared" si="433"/>
        <v/>
      </c>
      <c r="BN2021" s="55" t="str">
        <f t="shared" si="433"/>
        <v/>
      </c>
      <c r="BO2021" s="55" t="str">
        <f t="shared" si="433"/>
        <v/>
      </c>
      <c r="BP2021" s="55" t="str">
        <f t="shared" si="433"/>
        <v/>
      </c>
      <c r="BQ2021" s="55" t="str">
        <f t="shared" si="433"/>
        <v/>
      </c>
      <c r="BR2021" s="1" t="str">
        <f t="shared" si="422"/>
        <v>Base</v>
      </c>
      <c r="BS2021" s="1" t="str">
        <f t="shared" si="423"/>
        <v/>
      </c>
      <c r="BT2021" s="3">
        <f t="shared" si="424"/>
        <v>1</v>
      </c>
      <c r="BU2021" s="11">
        <f t="shared" si="425"/>
        <v>-0.94</v>
      </c>
      <c r="BV2021" s="11">
        <f t="shared" si="426"/>
        <v>-0.88</v>
      </c>
      <c r="BW2021" s="11">
        <f t="shared" si="427"/>
        <v>0</v>
      </c>
      <c r="BX2021" s="9">
        <f t="shared" si="428"/>
        <v>-0.94</v>
      </c>
      <c r="BY2021" s="9">
        <f t="shared" si="429"/>
        <v>-0.88</v>
      </c>
      <c r="BZ2021" s="9">
        <f t="shared" si="430"/>
        <v>2</v>
      </c>
    </row>
    <row r="2022" spans="1:78" ht="15.5" x14ac:dyDescent="0.35">
      <c r="A2022"/>
      <c r="B2022"/>
      <c r="C2022"/>
      <c r="D2022"/>
      <c r="E2022"/>
      <c r="F2022"/>
      <c r="G2022"/>
      <c r="H2022"/>
      <c r="I2022"/>
      <c r="J2022"/>
      <c r="K2022"/>
      <c r="L2022"/>
      <c r="M2022"/>
      <c r="N2022"/>
      <c r="O2022"/>
      <c r="P2022"/>
      <c r="Q2022"/>
      <c r="R2022"/>
      <c r="S2022"/>
      <c r="T2022"/>
      <c r="U2022"/>
      <c r="V2022"/>
      <c r="W2022"/>
      <c r="X2022"/>
      <c r="Y2022"/>
      <c r="Z2022"/>
      <c r="AA2022"/>
      <c r="AB2022"/>
      <c r="AC2022"/>
      <c r="AD2022"/>
      <c r="AE2022"/>
      <c r="AF2022"/>
      <c r="AG2022"/>
      <c r="AH2022"/>
      <c r="AI2022"/>
      <c r="AJ2022"/>
      <c r="AK2022"/>
      <c r="AL2022"/>
      <c r="AM2022"/>
      <c r="AN2022"/>
      <c r="AO2022"/>
      <c r="AP2022"/>
      <c r="AQ2022"/>
      <c r="AR2022"/>
      <c r="AS2022"/>
      <c r="AT2022" s="12">
        <f>VLOOKUP($BR2022,Tables!$D$14:$I$27,2,FALSE)*W2022</f>
        <v>0</v>
      </c>
      <c r="AU2022" s="12">
        <f>VLOOKUP($BR2022,Tables!$D$14:$I$24,3,FALSE)</f>
        <v>0</v>
      </c>
      <c r="AV2022" s="12">
        <f>VLOOKUP($BR2022,Tables!$D$14:$I$24,4,FALSE)*W2022</f>
        <v>0</v>
      </c>
      <c r="AW2022" s="12">
        <f>VLOOKUP($BR2022,Tables!$D$14:$I$24,5,FALSE)*W2022</f>
        <v>0</v>
      </c>
      <c r="AX2022">
        <f>IF(ISERROR(VLOOKUP(V2022,Tables!$A$2:$B$27,2,FALSE))=TRUE,0,VLOOKUP(V2022,Tables!$A$2:$B$27,2,FALSE))*VLOOKUP(BR2022,Tables!$D$14:$J$24,7,FALSE)</f>
        <v>0</v>
      </c>
      <c r="AY2022">
        <f>IF(ISERROR(VLOOKUP(BS2022,Tables!$A$2:$B$31,2,FALSE))=TRUE,0,VLOOKUP(BS2022,Tables!$A$2:$B$31,2,FALSE))</f>
        <v>0</v>
      </c>
      <c r="AZ2022" s="12">
        <f>VLOOKUP($BR2022,Tables!$D$14:$K$24,8,FALSE)</f>
        <v>0</v>
      </c>
      <c r="BA2022" s="12">
        <f>IF(OR(BR2022="T150",BR2022="HYBT150"),W2022*Tables!$L$23,0)</f>
        <v>0</v>
      </c>
      <c r="BB2022" s="12">
        <f>IF(OR(BR2022="T200",BR2022="HYBT200"),W2022*Tables!$E$24,0)</f>
        <v>0</v>
      </c>
      <c r="BC2022" s="14">
        <f t="shared" si="421"/>
        <v>0</v>
      </c>
      <c r="BD2022" s="55" t="str">
        <f t="shared" si="433"/>
        <v/>
      </c>
      <c r="BE2022" s="55" t="str">
        <f t="shared" si="433"/>
        <v/>
      </c>
      <c r="BF2022" s="55" t="str">
        <f t="shared" si="433"/>
        <v/>
      </c>
      <c r="BG2022" s="55" t="str">
        <f t="shared" si="433"/>
        <v/>
      </c>
      <c r="BH2022" s="55" t="str">
        <f t="shared" si="433"/>
        <v/>
      </c>
      <c r="BI2022" s="55" t="str">
        <f t="shared" si="433"/>
        <v/>
      </c>
      <c r="BJ2022" s="55" t="str">
        <f t="shared" si="433"/>
        <v/>
      </c>
      <c r="BK2022" s="55" t="str">
        <f t="shared" si="433"/>
        <v/>
      </c>
      <c r="BL2022" s="55" t="str">
        <f t="shared" si="433"/>
        <v/>
      </c>
      <c r="BM2022" s="55" t="str">
        <f t="shared" si="433"/>
        <v/>
      </c>
      <c r="BN2022" s="55" t="str">
        <f t="shared" si="433"/>
        <v/>
      </c>
      <c r="BO2022" s="55" t="str">
        <f t="shared" si="433"/>
        <v/>
      </c>
      <c r="BP2022" s="55" t="str">
        <f t="shared" si="433"/>
        <v/>
      </c>
      <c r="BQ2022" s="55" t="str">
        <f t="shared" si="433"/>
        <v/>
      </c>
      <c r="BR2022" s="1" t="str">
        <f t="shared" si="422"/>
        <v>Base</v>
      </c>
      <c r="BS2022" s="1" t="str">
        <f t="shared" si="423"/>
        <v/>
      </c>
      <c r="BT2022" s="3">
        <f t="shared" si="424"/>
        <v>1</v>
      </c>
      <c r="BU2022" s="11">
        <f t="shared" si="425"/>
        <v>-0.94</v>
      </c>
      <c r="BV2022" s="11">
        <f t="shared" si="426"/>
        <v>-0.88</v>
      </c>
      <c r="BW2022" s="11">
        <f t="shared" si="427"/>
        <v>0</v>
      </c>
      <c r="BX2022" s="9">
        <f t="shared" si="428"/>
        <v>-0.94</v>
      </c>
      <c r="BY2022" s="9">
        <f t="shared" si="429"/>
        <v>-0.88</v>
      </c>
      <c r="BZ2022" s="9">
        <f t="shared" si="430"/>
        <v>2</v>
      </c>
    </row>
    <row r="2023" spans="1:78" ht="15.5" x14ac:dyDescent="0.35">
      <c r="A2023"/>
      <c r="B2023"/>
      <c r="C2023"/>
      <c r="D2023"/>
      <c r="E2023"/>
      <c r="F2023"/>
      <c r="G2023"/>
      <c r="H2023"/>
      <c r="I2023"/>
      <c r="J2023"/>
      <c r="K2023"/>
      <c r="L2023"/>
      <c r="M2023"/>
      <c r="N2023"/>
      <c r="O2023"/>
      <c r="P2023"/>
      <c r="Q2023"/>
      <c r="R2023"/>
      <c r="S2023"/>
      <c r="T2023"/>
      <c r="U2023"/>
      <c r="V2023"/>
      <c r="W2023"/>
      <c r="X2023"/>
      <c r="Y2023"/>
      <c r="Z2023"/>
      <c r="AA2023"/>
      <c r="AB2023"/>
      <c r="AC2023"/>
      <c r="AD2023"/>
      <c r="AE2023"/>
      <c r="AF2023"/>
      <c r="AG2023"/>
      <c r="AH2023"/>
      <c r="AI2023"/>
      <c r="AJ2023"/>
      <c r="AK2023"/>
      <c r="AL2023"/>
      <c r="AM2023"/>
      <c r="AN2023"/>
      <c r="AO2023"/>
      <c r="AP2023"/>
      <c r="AQ2023"/>
      <c r="AR2023"/>
      <c r="AS2023"/>
      <c r="AT2023" s="12">
        <f>VLOOKUP($BR2023,Tables!$D$14:$I$27,2,FALSE)*W2023</f>
        <v>0</v>
      </c>
      <c r="AU2023" s="12">
        <f>VLOOKUP($BR2023,Tables!$D$14:$I$24,3,FALSE)</f>
        <v>0</v>
      </c>
      <c r="AV2023" s="12">
        <f>VLOOKUP($BR2023,Tables!$D$14:$I$24,4,FALSE)*W2023</f>
        <v>0</v>
      </c>
      <c r="AW2023" s="12">
        <f>VLOOKUP($BR2023,Tables!$D$14:$I$24,5,FALSE)*W2023</f>
        <v>0</v>
      </c>
      <c r="AX2023">
        <f>IF(ISERROR(VLOOKUP(V2023,Tables!$A$2:$B$27,2,FALSE))=TRUE,0,VLOOKUP(V2023,Tables!$A$2:$B$27,2,FALSE))*VLOOKUP(BR2023,Tables!$D$14:$J$24,7,FALSE)</f>
        <v>0</v>
      </c>
      <c r="AY2023">
        <f>IF(ISERROR(VLOOKUP(BS2023,Tables!$A$2:$B$31,2,FALSE))=TRUE,0,VLOOKUP(BS2023,Tables!$A$2:$B$31,2,FALSE))</f>
        <v>0</v>
      </c>
      <c r="AZ2023" s="12">
        <f>VLOOKUP($BR2023,Tables!$D$14:$K$24,8,FALSE)</f>
        <v>0</v>
      </c>
      <c r="BA2023" s="12">
        <f>IF(OR(BR2023="T150",BR2023="HYBT150"),W2023*Tables!$L$23,0)</f>
        <v>0</v>
      </c>
      <c r="BB2023" s="12">
        <f>IF(OR(BR2023="T200",BR2023="HYBT200"),W2023*Tables!$E$24,0)</f>
        <v>0</v>
      </c>
      <c r="BC2023" s="14">
        <f t="shared" si="421"/>
        <v>0</v>
      </c>
      <c r="BD2023" s="55" t="str">
        <f t="shared" si="433"/>
        <v/>
      </c>
      <c r="BE2023" s="55" t="str">
        <f t="shared" si="433"/>
        <v/>
      </c>
      <c r="BF2023" s="55" t="str">
        <f t="shared" si="433"/>
        <v/>
      </c>
      <c r="BG2023" s="55" t="str">
        <f t="shared" si="433"/>
        <v/>
      </c>
      <c r="BH2023" s="55" t="str">
        <f t="shared" si="433"/>
        <v/>
      </c>
      <c r="BI2023" s="55" t="str">
        <f t="shared" si="433"/>
        <v/>
      </c>
      <c r="BJ2023" s="55" t="str">
        <f t="shared" si="433"/>
        <v/>
      </c>
      <c r="BK2023" s="55" t="str">
        <f t="shared" si="433"/>
        <v/>
      </c>
      <c r="BL2023" s="55" t="str">
        <f t="shared" si="433"/>
        <v/>
      </c>
      <c r="BM2023" s="55" t="str">
        <f t="shared" si="433"/>
        <v/>
      </c>
      <c r="BN2023" s="55" t="str">
        <f t="shared" si="433"/>
        <v/>
      </c>
      <c r="BO2023" s="55" t="str">
        <f t="shared" si="433"/>
        <v/>
      </c>
      <c r="BP2023" s="55" t="str">
        <f t="shared" si="433"/>
        <v/>
      </c>
      <c r="BQ2023" s="55" t="str">
        <f t="shared" si="433"/>
        <v/>
      </c>
      <c r="BR2023" s="1" t="str">
        <f t="shared" si="422"/>
        <v>Base</v>
      </c>
      <c r="BS2023" s="1" t="str">
        <f t="shared" si="423"/>
        <v/>
      </c>
      <c r="BT2023" s="3">
        <f t="shared" si="424"/>
        <v>1</v>
      </c>
      <c r="BU2023" s="11">
        <f t="shared" si="425"/>
        <v>-0.94</v>
      </c>
      <c r="BV2023" s="11">
        <f t="shared" si="426"/>
        <v>-0.88</v>
      </c>
      <c r="BW2023" s="11">
        <f t="shared" si="427"/>
        <v>0</v>
      </c>
      <c r="BX2023" s="9">
        <f t="shared" si="428"/>
        <v>-0.94</v>
      </c>
      <c r="BY2023" s="9">
        <f t="shared" si="429"/>
        <v>-0.88</v>
      </c>
      <c r="BZ2023" s="9">
        <f t="shared" si="430"/>
        <v>2</v>
      </c>
    </row>
    <row r="2024" spans="1:78" ht="15.5" x14ac:dyDescent="0.35">
      <c r="A2024"/>
      <c r="B2024"/>
      <c r="C2024"/>
      <c r="D2024"/>
      <c r="E2024"/>
      <c r="F2024"/>
      <c r="G2024"/>
      <c r="H2024"/>
      <c r="I2024"/>
      <c r="J2024"/>
      <c r="K2024"/>
      <c r="L2024"/>
      <c r="M2024"/>
      <c r="N2024"/>
      <c r="O2024"/>
      <c r="P2024"/>
      <c r="Q2024"/>
      <c r="R2024"/>
      <c r="S2024"/>
      <c r="T2024"/>
      <c r="U2024"/>
      <c r="V2024"/>
      <c r="W2024"/>
      <c r="X2024"/>
      <c r="Y2024"/>
      <c r="Z2024"/>
      <c r="AA2024"/>
      <c r="AB2024"/>
      <c r="AC2024"/>
      <c r="AD2024"/>
      <c r="AE2024"/>
      <c r="AF2024"/>
      <c r="AG2024"/>
      <c r="AH2024"/>
      <c r="AI2024"/>
      <c r="AJ2024"/>
      <c r="AK2024"/>
      <c r="AL2024"/>
      <c r="AM2024"/>
      <c r="AN2024"/>
      <c r="AO2024"/>
      <c r="AP2024"/>
      <c r="AQ2024"/>
      <c r="AR2024"/>
      <c r="AS2024"/>
      <c r="AT2024" s="12">
        <f>VLOOKUP($BR2024,Tables!$D$14:$I$27,2,FALSE)*W2024</f>
        <v>0</v>
      </c>
      <c r="AU2024" s="12">
        <f>VLOOKUP($BR2024,Tables!$D$14:$I$24,3,FALSE)</f>
        <v>0</v>
      </c>
      <c r="AV2024" s="12">
        <f>VLOOKUP($BR2024,Tables!$D$14:$I$24,4,FALSE)*W2024</f>
        <v>0</v>
      </c>
      <c r="AW2024" s="12">
        <f>VLOOKUP($BR2024,Tables!$D$14:$I$24,5,FALSE)*W2024</f>
        <v>0</v>
      </c>
      <c r="AX2024">
        <f>IF(ISERROR(VLOOKUP(V2024,Tables!$A$2:$B$27,2,FALSE))=TRUE,0,VLOOKUP(V2024,Tables!$A$2:$B$27,2,FALSE))*VLOOKUP(BR2024,Tables!$D$14:$J$24,7,FALSE)</f>
        <v>0</v>
      </c>
      <c r="AY2024">
        <f>IF(ISERROR(VLOOKUP(BS2024,Tables!$A$2:$B$31,2,FALSE))=TRUE,0,VLOOKUP(BS2024,Tables!$A$2:$B$31,2,FALSE))</f>
        <v>0</v>
      </c>
      <c r="AZ2024" s="12">
        <f>VLOOKUP($BR2024,Tables!$D$14:$K$24,8,FALSE)</f>
        <v>0</v>
      </c>
      <c r="BA2024" s="12">
        <f>IF(OR(BR2024="T150",BR2024="HYBT150"),W2024*Tables!$L$23,0)</f>
        <v>0</v>
      </c>
      <c r="BB2024" s="12">
        <f>IF(OR(BR2024="T200",BR2024="HYBT200"),W2024*Tables!$E$24,0)</f>
        <v>0</v>
      </c>
      <c r="BC2024" s="14">
        <f t="shared" si="421"/>
        <v>0</v>
      </c>
      <c r="BD2024" s="55" t="str">
        <f t="shared" si="433"/>
        <v/>
      </c>
      <c r="BE2024" s="55" t="str">
        <f t="shared" si="433"/>
        <v/>
      </c>
      <c r="BF2024" s="55" t="str">
        <f t="shared" si="433"/>
        <v/>
      </c>
      <c r="BG2024" s="55" t="str">
        <f t="shared" si="433"/>
        <v/>
      </c>
      <c r="BH2024" s="55" t="str">
        <f t="shared" si="433"/>
        <v/>
      </c>
      <c r="BI2024" s="55" t="str">
        <f t="shared" si="433"/>
        <v/>
      </c>
      <c r="BJ2024" s="55" t="str">
        <f t="shared" si="433"/>
        <v/>
      </c>
      <c r="BK2024" s="55" t="str">
        <f t="shared" si="433"/>
        <v/>
      </c>
      <c r="BL2024" s="55" t="str">
        <f t="shared" si="433"/>
        <v/>
      </c>
      <c r="BM2024" s="55" t="str">
        <f t="shared" si="433"/>
        <v/>
      </c>
      <c r="BN2024" s="55" t="str">
        <f t="shared" si="433"/>
        <v/>
      </c>
      <c r="BO2024" s="55" t="str">
        <f t="shared" si="433"/>
        <v/>
      </c>
      <c r="BP2024" s="55" t="str">
        <f t="shared" si="433"/>
        <v/>
      </c>
      <c r="BQ2024" s="55" t="str">
        <f t="shared" si="433"/>
        <v/>
      </c>
      <c r="BR2024" s="1" t="str">
        <f t="shared" si="422"/>
        <v>Base</v>
      </c>
      <c r="BS2024" s="1" t="str">
        <f t="shared" si="423"/>
        <v/>
      </c>
      <c r="BT2024" s="3">
        <f t="shared" si="424"/>
        <v>1</v>
      </c>
      <c r="BU2024" s="11">
        <f t="shared" si="425"/>
        <v>-0.94</v>
      </c>
      <c r="BV2024" s="11">
        <f t="shared" si="426"/>
        <v>-0.88</v>
      </c>
      <c r="BW2024" s="11">
        <f t="shared" si="427"/>
        <v>0</v>
      </c>
      <c r="BX2024" s="9">
        <f t="shared" si="428"/>
        <v>-0.94</v>
      </c>
      <c r="BY2024" s="9">
        <f t="shared" si="429"/>
        <v>-0.88</v>
      </c>
      <c r="BZ2024" s="9">
        <f t="shared" si="430"/>
        <v>2</v>
      </c>
    </row>
    <row r="2025" spans="1:78" ht="15.5" x14ac:dyDescent="0.35">
      <c r="A2025"/>
      <c r="B2025"/>
      <c r="C2025"/>
      <c r="D2025"/>
      <c r="E2025"/>
      <c r="F2025"/>
      <c r="G2025"/>
      <c r="H2025"/>
      <c r="I2025"/>
      <c r="J2025"/>
      <c r="K2025"/>
      <c r="L2025"/>
      <c r="M2025"/>
      <c r="N2025"/>
      <c r="O2025"/>
      <c r="P2025"/>
      <c r="Q2025"/>
      <c r="R2025"/>
      <c r="S2025"/>
      <c r="T2025"/>
      <c r="U2025"/>
      <c r="V2025"/>
      <c r="W2025"/>
      <c r="X2025"/>
      <c r="Y2025"/>
      <c r="Z2025"/>
      <c r="AA2025"/>
      <c r="AB2025"/>
      <c r="AC2025"/>
      <c r="AD2025"/>
      <c r="AE2025"/>
      <c r="AF2025"/>
      <c r="AG2025"/>
      <c r="AH2025"/>
      <c r="AI2025"/>
      <c r="AJ2025"/>
      <c r="AK2025"/>
      <c r="AL2025"/>
      <c r="AM2025"/>
      <c r="AN2025"/>
      <c r="AO2025"/>
      <c r="AP2025"/>
      <c r="AQ2025"/>
      <c r="AR2025"/>
      <c r="AS2025"/>
      <c r="AT2025" s="12">
        <f>VLOOKUP($BR2025,Tables!$D$14:$I$27,2,FALSE)*W2025</f>
        <v>0</v>
      </c>
      <c r="AU2025" s="12">
        <f>VLOOKUP($BR2025,Tables!$D$14:$I$24,3,FALSE)</f>
        <v>0</v>
      </c>
      <c r="AV2025" s="12">
        <f>VLOOKUP($BR2025,Tables!$D$14:$I$24,4,FALSE)*W2025</f>
        <v>0</v>
      </c>
      <c r="AW2025" s="12">
        <f>VLOOKUP($BR2025,Tables!$D$14:$I$24,5,FALSE)*W2025</f>
        <v>0</v>
      </c>
      <c r="AX2025">
        <f>IF(ISERROR(VLOOKUP(V2025,Tables!$A$2:$B$27,2,FALSE))=TRUE,0,VLOOKUP(V2025,Tables!$A$2:$B$27,2,FALSE))*VLOOKUP(BR2025,Tables!$D$14:$J$24,7,FALSE)</f>
        <v>0</v>
      </c>
      <c r="AY2025">
        <f>IF(ISERROR(VLOOKUP(BS2025,Tables!$A$2:$B$31,2,FALSE))=TRUE,0,VLOOKUP(BS2025,Tables!$A$2:$B$31,2,FALSE))</f>
        <v>0</v>
      </c>
      <c r="AZ2025" s="12">
        <f>VLOOKUP($BR2025,Tables!$D$14:$K$24,8,FALSE)</f>
        <v>0</v>
      </c>
      <c r="BA2025" s="12">
        <f>IF(OR(BR2025="T150",BR2025="HYBT150"),W2025*Tables!$L$23,0)</f>
        <v>0</v>
      </c>
      <c r="BB2025" s="12">
        <f>IF(OR(BR2025="T200",BR2025="HYBT200"),W2025*Tables!$E$24,0)</f>
        <v>0</v>
      </c>
      <c r="BC2025" s="14">
        <f t="shared" si="421"/>
        <v>0</v>
      </c>
      <c r="BD2025" s="55" t="str">
        <f t="shared" si="433"/>
        <v/>
      </c>
      <c r="BE2025" s="55" t="str">
        <f t="shared" si="433"/>
        <v/>
      </c>
      <c r="BF2025" s="55" t="str">
        <f t="shared" si="433"/>
        <v/>
      </c>
      <c r="BG2025" s="55" t="str">
        <f t="shared" si="433"/>
        <v/>
      </c>
      <c r="BH2025" s="55" t="str">
        <f t="shared" si="433"/>
        <v/>
      </c>
      <c r="BI2025" s="55" t="str">
        <f t="shared" si="433"/>
        <v/>
      </c>
      <c r="BJ2025" s="55" t="str">
        <f t="shared" si="433"/>
        <v/>
      </c>
      <c r="BK2025" s="55" t="str">
        <f t="shared" si="433"/>
        <v/>
      </c>
      <c r="BL2025" s="55" t="str">
        <f t="shared" si="433"/>
        <v/>
      </c>
      <c r="BM2025" s="55" t="str">
        <f t="shared" si="433"/>
        <v/>
      </c>
      <c r="BN2025" s="55" t="str">
        <f t="shared" si="433"/>
        <v/>
      </c>
      <c r="BO2025" s="55" t="str">
        <f t="shared" si="433"/>
        <v/>
      </c>
      <c r="BP2025" s="55" t="str">
        <f t="shared" si="433"/>
        <v/>
      </c>
      <c r="BQ2025" s="55" t="str">
        <f t="shared" si="433"/>
        <v/>
      </c>
      <c r="BR2025" s="1" t="str">
        <f t="shared" si="422"/>
        <v>Base</v>
      </c>
      <c r="BS2025" s="1" t="str">
        <f t="shared" si="423"/>
        <v/>
      </c>
      <c r="BT2025" s="3">
        <f t="shared" si="424"/>
        <v>1</v>
      </c>
      <c r="BU2025" s="11">
        <f t="shared" si="425"/>
        <v>-0.94</v>
      </c>
      <c r="BV2025" s="11">
        <f t="shared" si="426"/>
        <v>-0.88</v>
      </c>
      <c r="BW2025" s="11">
        <f t="shared" si="427"/>
        <v>0</v>
      </c>
      <c r="BX2025" s="9">
        <f t="shared" si="428"/>
        <v>-0.94</v>
      </c>
      <c r="BY2025" s="9">
        <f t="shared" si="429"/>
        <v>-0.88</v>
      </c>
      <c r="BZ2025" s="9">
        <f t="shared" si="430"/>
        <v>2</v>
      </c>
    </row>
    <row r="2026" spans="1:78" ht="15.5" x14ac:dyDescent="0.35">
      <c r="A2026"/>
      <c r="B2026"/>
      <c r="C2026"/>
      <c r="D2026"/>
      <c r="E2026"/>
      <c r="F2026"/>
      <c r="G2026"/>
      <c r="H2026"/>
      <c r="I2026"/>
      <c r="J2026"/>
      <c r="K2026"/>
      <c r="L2026"/>
      <c r="M2026"/>
      <c r="N2026"/>
      <c r="O2026"/>
      <c r="P2026"/>
      <c r="Q2026"/>
      <c r="R2026"/>
      <c r="S2026"/>
      <c r="T2026"/>
      <c r="U2026"/>
      <c r="V2026"/>
      <c r="W2026"/>
      <c r="X2026"/>
      <c r="Y2026"/>
      <c r="Z2026"/>
      <c r="AA2026"/>
      <c r="AB2026"/>
      <c r="AC2026"/>
      <c r="AD2026"/>
      <c r="AE2026"/>
      <c r="AF2026"/>
      <c r="AG2026"/>
      <c r="AH2026"/>
      <c r="AI2026"/>
      <c r="AJ2026"/>
      <c r="AK2026"/>
      <c r="AL2026"/>
      <c r="AM2026"/>
      <c r="AN2026"/>
      <c r="AO2026"/>
      <c r="AP2026"/>
      <c r="AQ2026"/>
      <c r="AR2026"/>
      <c r="AS2026"/>
      <c r="AT2026" s="12">
        <f>VLOOKUP($BR2026,Tables!$D$14:$I$27,2,FALSE)*W2026</f>
        <v>0</v>
      </c>
      <c r="AU2026" s="12">
        <f>VLOOKUP($BR2026,Tables!$D$14:$I$24,3,FALSE)</f>
        <v>0</v>
      </c>
      <c r="AV2026" s="12">
        <f>VLOOKUP($BR2026,Tables!$D$14:$I$24,4,FALSE)*W2026</f>
        <v>0</v>
      </c>
      <c r="AW2026" s="12">
        <f>VLOOKUP($BR2026,Tables!$D$14:$I$24,5,FALSE)*W2026</f>
        <v>0</v>
      </c>
      <c r="AX2026">
        <f>IF(ISERROR(VLOOKUP(V2026,Tables!$A$2:$B$27,2,FALSE))=TRUE,0,VLOOKUP(V2026,Tables!$A$2:$B$27,2,FALSE))*VLOOKUP(BR2026,Tables!$D$14:$J$24,7,FALSE)</f>
        <v>0</v>
      </c>
      <c r="AY2026">
        <f>IF(ISERROR(VLOOKUP(BS2026,Tables!$A$2:$B$31,2,FALSE))=TRUE,0,VLOOKUP(BS2026,Tables!$A$2:$B$31,2,FALSE))</f>
        <v>0</v>
      </c>
      <c r="AZ2026" s="12">
        <f>VLOOKUP($BR2026,Tables!$D$14:$K$24,8,FALSE)</f>
        <v>0</v>
      </c>
      <c r="BA2026" s="12">
        <f>IF(OR(BR2026="T150",BR2026="HYBT150"),W2026*Tables!$L$23,0)</f>
        <v>0</v>
      </c>
      <c r="BB2026" s="12">
        <f>IF(OR(BR2026="T200",BR2026="HYBT200"),W2026*Tables!$E$24,0)</f>
        <v>0</v>
      </c>
      <c r="BC2026" s="14">
        <f t="shared" si="421"/>
        <v>0</v>
      </c>
      <c r="BD2026" s="55" t="str">
        <f t="shared" si="433"/>
        <v/>
      </c>
      <c r="BE2026" s="55" t="str">
        <f t="shared" si="433"/>
        <v/>
      </c>
      <c r="BF2026" s="55" t="str">
        <f t="shared" si="433"/>
        <v/>
      </c>
      <c r="BG2026" s="55" t="str">
        <f t="shared" si="433"/>
        <v/>
      </c>
      <c r="BH2026" s="55" t="str">
        <f t="shared" si="433"/>
        <v/>
      </c>
      <c r="BI2026" s="55" t="str">
        <f t="shared" si="433"/>
        <v/>
      </c>
      <c r="BJ2026" s="55" t="str">
        <f t="shared" si="433"/>
        <v/>
      </c>
      <c r="BK2026" s="55" t="str">
        <f t="shared" si="433"/>
        <v/>
      </c>
      <c r="BL2026" s="55" t="str">
        <f t="shared" si="433"/>
        <v/>
      </c>
      <c r="BM2026" s="55" t="str">
        <f t="shared" si="433"/>
        <v/>
      </c>
      <c r="BN2026" s="55" t="str">
        <f t="shared" si="433"/>
        <v/>
      </c>
      <c r="BO2026" s="55" t="str">
        <f t="shared" si="433"/>
        <v/>
      </c>
      <c r="BP2026" s="55" t="str">
        <f t="shared" si="433"/>
        <v/>
      </c>
      <c r="BQ2026" s="55" t="str">
        <f t="shared" si="433"/>
        <v/>
      </c>
      <c r="BR2026" s="1" t="str">
        <f t="shared" si="422"/>
        <v>Base</v>
      </c>
      <c r="BS2026" s="1" t="str">
        <f t="shared" si="423"/>
        <v/>
      </c>
      <c r="BT2026" s="3">
        <f t="shared" si="424"/>
        <v>1</v>
      </c>
      <c r="BU2026" s="11">
        <f t="shared" si="425"/>
        <v>-0.94</v>
      </c>
      <c r="BV2026" s="11">
        <f t="shared" si="426"/>
        <v>-0.88</v>
      </c>
      <c r="BW2026" s="11">
        <f t="shared" si="427"/>
        <v>0</v>
      </c>
      <c r="BX2026" s="9">
        <f t="shared" si="428"/>
        <v>-0.94</v>
      </c>
      <c r="BY2026" s="9">
        <f t="shared" si="429"/>
        <v>-0.88</v>
      </c>
      <c r="BZ2026" s="9">
        <f t="shared" si="430"/>
        <v>2</v>
      </c>
    </row>
    <row r="2027" spans="1:78" ht="15.5" x14ac:dyDescent="0.35">
      <c r="A2027"/>
      <c r="B2027"/>
      <c r="C2027"/>
      <c r="D2027"/>
      <c r="E2027"/>
      <c r="F2027"/>
      <c r="G2027"/>
      <c r="H2027"/>
      <c r="I2027"/>
      <c r="J2027"/>
      <c r="K2027"/>
      <c r="L2027"/>
      <c r="M2027"/>
      <c r="N2027"/>
      <c r="O2027"/>
      <c r="P2027"/>
      <c r="Q2027"/>
      <c r="R2027"/>
      <c r="S2027"/>
      <c r="T2027"/>
      <c r="U2027"/>
      <c r="V2027"/>
      <c r="W2027"/>
      <c r="X2027"/>
      <c r="Y2027"/>
      <c r="Z2027"/>
      <c r="AA2027"/>
      <c r="AB2027"/>
      <c r="AC2027"/>
      <c r="AD2027"/>
      <c r="AE2027"/>
      <c r="AF2027"/>
      <c r="AG2027"/>
      <c r="AH2027"/>
      <c r="AI2027"/>
      <c r="AJ2027"/>
      <c r="AK2027"/>
      <c r="AL2027"/>
      <c r="AM2027"/>
      <c r="AN2027"/>
      <c r="AO2027"/>
      <c r="AP2027"/>
      <c r="AQ2027"/>
      <c r="AR2027"/>
      <c r="AS2027"/>
      <c r="AT2027" s="12">
        <f>VLOOKUP($BR2027,Tables!$D$14:$I$27,2,FALSE)*W2027</f>
        <v>0</v>
      </c>
      <c r="AU2027" s="12">
        <f>VLOOKUP($BR2027,Tables!$D$14:$I$24,3,FALSE)</f>
        <v>0</v>
      </c>
      <c r="AV2027" s="12">
        <f>VLOOKUP($BR2027,Tables!$D$14:$I$24,4,FALSE)*W2027</f>
        <v>0</v>
      </c>
      <c r="AW2027" s="12">
        <f>VLOOKUP($BR2027,Tables!$D$14:$I$24,5,FALSE)*W2027</f>
        <v>0</v>
      </c>
      <c r="AX2027">
        <f>IF(ISERROR(VLOOKUP(V2027,Tables!$A$2:$B$27,2,FALSE))=TRUE,0,VLOOKUP(V2027,Tables!$A$2:$B$27,2,FALSE))*VLOOKUP(BR2027,Tables!$D$14:$J$24,7,FALSE)</f>
        <v>0</v>
      </c>
      <c r="AY2027">
        <f>IF(ISERROR(VLOOKUP(BS2027,Tables!$A$2:$B$31,2,FALSE))=TRUE,0,VLOOKUP(BS2027,Tables!$A$2:$B$31,2,FALSE))</f>
        <v>0</v>
      </c>
      <c r="AZ2027" s="12">
        <f>VLOOKUP($BR2027,Tables!$D$14:$K$24,8,FALSE)</f>
        <v>0</v>
      </c>
      <c r="BA2027" s="12">
        <f>IF(OR(BR2027="T150",BR2027="HYBT150"),W2027*Tables!$L$23,0)</f>
        <v>0</v>
      </c>
      <c r="BB2027" s="12">
        <f>IF(OR(BR2027="T200",BR2027="HYBT200"),W2027*Tables!$E$24,0)</f>
        <v>0</v>
      </c>
      <c r="BC2027" s="14">
        <f t="shared" si="421"/>
        <v>0</v>
      </c>
      <c r="BD2027" s="55" t="str">
        <f t="shared" si="433"/>
        <v/>
      </c>
      <c r="BE2027" s="55" t="str">
        <f t="shared" si="433"/>
        <v/>
      </c>
      <c r="BF2027" s="55" t="str">
        <f t="shared" si="433"/>
        <v/>
      </c>
      <c r="BG2027" s="55" t="str">
        <f t="shared" si="433"/>
        <v/>
      </c>
      <c r="BH2027" s="55" t="str">
        <f t="shared" si="433"/>
        <v/>
      </c>
      <c r="BI2027" s="55" t="str">
        <f t="shared" si="433"/>
        <v/>
      </c>
      <c r="BJ2027" s="55" t="str">
        <f t="shared" si="433"/>
        <v/>
      </c>
      <c r="BK2027" s="55" t="str">
        <f t="shared" si="433"/>
        <v/>
      </c>
      <c r="BL2027" s="55" t="str">
        <f t="shared" si="433"/>
        <v/>
      </c>
      <c r="BM2027" s="55" t="str">
        <f t="shared" si="433"/>
        <v/>
      </c>
      <c r="BN2027" s="55" t="str">
        <f t="shared" si="433"/>
        <v/>
      </c>
      <c r="BO2027" s="55" t="str">
        <f t="shared" si="433"/>
        <v/>
      </c>
      <c r="BP2027" s="55" t="str">
        <f t="shared" si="433"/>
        <v/>
      </c>
      <c r="BQ2027" s="55" t="str">
        <f t="shared" si="433"/>
        <v/>
      </c>
      <c r="BR2027" s="1" t="str">
        <f t="shared" si="422"/>
        <v>Base</v>
      </c>
      <c r="BS2027" s="1" t="str">
        <f t="shared" si="423"/>
        <v/>
      </c>
      <c r="BT2027" s="3">
        <f t="shared" si="424"/>
        <v>1</v>
      </c>
      <c r="BU2027" s="11">
        <f t="shared" si="425"/>
        <v>-0.94</v>
      </c>
      <c r="BV2027" s="11">
        <f t="shared" si="426"/>
        <v>-0.88</v>
      </c>
      <c r="BW2027" s="11">
        <f t="shared" si="427"/>
        <v>0</v>
      </c>
      <c r="BX2027" s="9">
        <f t="shared" si="428"/>
        <v>-0.94</v>
      </c>
      <c r="BY2027" s="9">
        <f t="shared" si="429"/>
        <v>-0.88</v>
      </c>
      <c r="BZ2027" s="9">
        <f t="shared" si="430"/>
        <v>2</v>
      </c>
    </row>
    <row r="2028" spans="1:78" ht="15.5" x14ac:dyDescent="0.35">
      <c r="A2028"/>
      <c r="B2028"/>
      <c r="C2028"/>
      <c r="D2028"/>
      <c r="E2028"/>
      <c r="F2028"/>
      <c r="G2028"/>
      <c r="H2028"/>
      <c r="I2028"/>
      <c r="J2028"/>
      <c r="K2028"/>
      <c r="L2028"/>
      <c r="M2028"/>
      <c r="N2028"/>
      <c r="O2028"/>
      <c r="P2028"/>
      <c r="Q2028"/>
      <c r="R2028"/>
      <c r="S2028"/>
      <c r="T2028"/>
      <c r="U2028"/>
      <c r="V2028"/>
      <c r="W2028"/>
      <c r="X2028"/>
      <c r="Y2028"/>
      <c r="Z2028"/>
      <c r="AA2028"/>
      <c r="AB2028"/>
      <c r="AC2028"/>
      <c r="AD2028"/>
      <c r="AE2028"/>
      <c r="AF2028"/>
      <c r="AG2028"/>
      <c r="AH2028"/>
      <c r="AI2028"/>
      <c r="AJ2028"/>
      <c r="AK2028"/>
      <c r="AL2028"/>
      <c r="AM2028"/>
      <c r="AN2028"/>
      <c r="AO2028"/>
      <c r="AP2028"/>
      <c r="AQ2028"/>
      <c r="AR2028"/>
      <c r="AS2028"/>
      <c r="AT2028" s="12">
        <f>VLOOKUP($BR2028,Tables!$D$14:$I$27,2,FALSE)*W2028</f>
        <v>0</v>
      </c>
      <c r="AU2028" s="12">
        <f>VLOOKUP($BR2028,Tables!$D$14:$I$24,3,FALSE)</f>
        <v>0</v>
      </c>
      <c r="AV2028" s="12">
        <f>VLOOKUP($BR2028,Tables!$D$14:$I$24,4,FALSE)*W2028</f>
        <v>0</v>
      </c>
      <c r="AW2028" s="12">
        <f>VLOOKUP($BR2028,Tables!$D$14:$I$24,5,FALSE)*W2028</f>
        <v>0</v>
      </c>
      <c r="AX2028">
        <f>IF(ISERROR(VLOOKUP(V2028,Tables!$A$2:$B$27,2,FALSE))=TRUE,0,VLOOKUP(V2028,Tables!$A$2:$B$27,2,FALSE))*VLOOKUP(BR2028,Tables!$D$14:$J$24,7,FALSE)</f>
        <v>0</v>
      </c>
      <c r="AY2028">
        <f>IF(ISERROR(VLOOKUP(BS2028,Tables!$A$2:$B$31,2,FALSE))=TRUE,0,VLOOKUP(BS2028,Tables!$A$2:$B$31,2,FALSE))</f>
        <v>0</v>
      </c>
      <c r="AZ2028" s="12">
        <f>VLOOKUP($BR2028,Tables!$D$14:$K$24,8,FALSE)</f>
        <v>0</v>
      </c>
      <c r="BA2028" s="12">
        <f>IF(OR(BR2028="T150",BR2028="HYBT150"),W2028*Tables!$L$23,0)</f>
        <v>0</v>
      </c>
      <c r="BB2028" s="12">
        <f>IF(OR(BR2028="T200",BR2028="HYBT200"),W2028*Tables!$E$24,0)</f>
        <v>0</v>
      </c>
      <c r="BC2028" s="14">
        <f t="shared" si="421"/>
        <v>0</v>
      </c>
      <c r="BD2028" s="55" t="str">
        <f t="shared" si="433"/>
        <v/>
      </c>
      <c r="BE2028" s="55" t="str">
        <f t="shared" si="433"/>
        <v/>
      </c>
      <c r="BF2028" s="55" t="str">
        <f t="shared" si="433"/>
        <v/>
      </c>
      <c r="BG2028" s="55" t="str">
        <f t="shared" si="433"/>
        <v/>
      </c>
      <c r="BH2028" s="55" t="str">
        <f t="shared" si="433"/>
        <v/>
      </c>
      <c r="BI2028" s="55" t="str">
        <f t="shared" si="433"/>
        <v/>
      </c>
      <c r="BJ2028" s="55" t="str">
        <f t="shared" si="433"/>
        <v/>
      </c>
      <c r="BK2028" s="55" t="str">
        <f t="shared" si="433"/>
        <v/>
      </c>
      <c r="BL2028" s="55" t="str">
        <f t="shared" si="433"/>
        <v/>
      </c>
      <c r="BM2028" s="55" t="str">
        <f t="shared" si="433"/>
        <v/>
      </c>
      <c r="BN2028" s="55" t="str">
        <f t="shared" si="433"/>
        <v/>
      </c>
      <c r="BO2028" s="55" t="str">
        <f t="shared" si="433"/>
        <v/>
      </c>
      <c r="BP2028" s="55" t="str">
        <f t="shared" si="433"/>
        <v/>
      </c>
      <c r="BQ2028" s="55" t="str">
        <f t="shared" si="433"/>
        <v/>
      </c>
      <c r="BR2028" s="1" t="str">
        <f t="shared" si="422"/>
        <v>Base</v>
      </c>
      <c r="BS2028" s="1" t="str">
        <f t="shared" si="423"/>
        <v/>
      </c>
      <c r="BT2028" s="3">
        <f t="shared" si="424"/>
        <v>1</v>
      </c>
      <c r="BU2028" s="11">
        <f t="shared" si="425"/>
        <v>-0.94</v>
      </c>
      <c r="BV2028" s="11">
        <f t="shared" si="426"/>
        <v>-0.88</v>
      </c>
      <c r="BW2028" s="11">
        <f t="shared" si="427"/>
        <v>0</v>
      </c>
      <c r="BX2028" s="9">
        <f t="shared" si="428"/>
        <v>-0.94</v>
      </c>
      <c r="BY2028" s="9">
        <f t="shared" si="429"/>
        <v>-0.88</v>
      </c>
      <c r="BZ2028" s="9">
        <f t="shared" si="430"/>
        <v>2</v>
      </c>
    </row>
    <row r="2029" spans="1:78" ht="15.5" x14ac:dyDescent="0.35">
      <c r="A2029"/>
      <c r="B2029"/>
      <c r="C2029"/>
      <c r="D2029"/>
      <c r="E2029"/>
      <c r="F2029"/>
      <c r="G2029"/>
      <c r="H2029"/>
      <c r="I2029"/>
      <c r="J2029"/>
      <c r="K2029"/>
      <c r="L2029"/>
      <c r="M2029"/>
      <c r="N2029"/>
      <c r="O2029"/>
      <c r="P2029"/>
      <c r="Q2029"/>
      <c r="R2029"/>
      <c r="S2029"/>
      <c r="T2029"/>
      <c r="U2029"/>
      <c r="V2029"/>
      <c r="W2029"/>
      <c r="X2029"/>
      <c r="Y2029"/>
      <c r="Z2029"/>
      <c r="AA2029"/>
      <c r="AB2029"/>
      <c r="AC2029"/>
      <c r="AD2029"/>
      <c r="AE2029"/>
      <c r="AF2029"/>
      <c r="AG2029"/>
      <c r="AH2029"/>
      <c r="AI2029"/>
      <c r="AJ2029"/>
      <c r="AK2029"/>
      <c r="AL2029"/>
      <c r="AM2029"/>
      <c r="AN2029"/>
      <c r="AO2029"/>
      <c r="AP2029"/>
      <c r="AQ2029"/>
      <c r="AR2029"/>
      <c r="AS2029"/>
      <c r="AT2029" s="12">
        <f>VLOOKUP($BR2029,Tables!$D$14:$I$27,2,FALSE)*W2029</f>
        <v>0</v>
      </c>
      <c r="AU2029" s="12">
        <f>VLOOKUP($BR2029,Tables!$D$14:$I$24,3,FALSE)</f>
        <v>0</v>
      </c>
      <c r="AV2029" s="12">
        <f>VLOOKUP($BR2029,Tables!$D$14:$I$24,4,FALSE)*W2029</f>
        <v>0</v>
      </c>
      <c r="AW2029" s="12">
        <f>VLOOKUP($BR2029,Tables!$D$14:$I$24,5,FALSE)*W2029</f>
        <v>0</v>
      </c>
      <c r="AX2029">
        <f>IF(ISERROR(VLOOKUP(V2029,Tables!$A$2:$B$27,2,FALSE))=TRUE,0,VLOOKUP(V2029,Tables!$A$2:$B$27,2,FALSE))*VLOOKUP(BR2029,Tables!$D$14:$J$24,7,FALSE)</f>
        <v>0</v>
      </c>
      <c r="AY2029">
        <f>IF(ISERROR(VLOOKUP(BS2029,Tables!$A$2:$B$31,2,FALSE))=TRUE,0,VLOOKUP(BS2029,Tables!$A$2:$B$31,2,FALSE))</f>
        <v>0</v>
      </c>
      <c r="AZ2029" s="12">
        <f>VLOOKUP($BR2029,Tables!$D$14:$K$24,8,FALSE)</f>
        <v>0</v>
      </c>
      <c r="BA2029" s="12">
        <f>IF(OR(BR2029="T150",BR2029="HYBT150"),W2029*Tables!$L$23,0)</f>
        <v>0</v>
      </c>
      <c r="BB2029" s="12">
        <f>IF(OR(BR2029="T200",BR2029="HYBT200"),W2029*Tables!$E$24,0)</f>
        <v>0</v>
      </c>
      <c r="BC2029" s="14">
        <f t="shared" si="421"/>
        <v>0</v>
      </c>
      <c r="BD2029" s="55" t="str">
        <f t="shared" si="433"/>
        <v/>
      </c>
      <c r="BE2029" s="55" t="str">
        <f t="shared" si="433"/>
        <v/>
      </c>
      <c r="BF2029" s="55" t="str">
        <f t="shared" si="433"/>
        <v/>
      </c>
      <c r="BG2029" s="55" t="str">
        <f t="shared" si="433"/>
        <v/>
      </c>
      <c r="BH2029" s="55" t="str">
        <f t="shared" si="433"/>
        <v/>
      </c>
      <c r="BI2029" s="55" t="str">
        <f t="shared" si="433"/>
        <v/>
      </c>
      <c r="BJ2029" s="55" t="str">
        <f t="shared" si="433"/>
        <v/>
      </c>
      <c r="BK2029" s="55" t="str">
        <f t="shared" si="433"/>
        <v/>
      </c>
      <c r="BL2029" s="55" t="str">
        <f t="shared" si="433"/>
        <v/>
      </c>
      <c r="BM2029" s="55" t="str">
        <f t="shared" si="433"/>
        <v/>
      </c>
      <c r="BN2029" s="55" t="str">
        <f t="shared" si="433"/>
        <v/>
      </c>
      <c r="BO2029" s="55" t="str">
        <f t="shared" si="433"/>
        <v/>
      </c>
      <c r="BP2029" s="55" t="str">
        <f t="shared" si="433"/>
        <v/>
      </c>
      <c r="BQ2029" s="55" t="str">
        <f t="shared" si="433"/>
        <v/>
      </c>
      <c r="BR2029" s="1" t="str">
        <f t="shared" si="422"/>
        <v>Base</v>
      </c>
      <c r="BS2029" s="1" t="str">
        <f t="shared" si="423"/>
        <v/>
      </c>
      <c r="BT2029" s="3">
        <f t="shared" si="424"/>
        <v>1</v>
      </c>
      <c r="BU2029" s="11">
        <f t="shared" si="425"/>
        <v>-0.94</v>
      </c>
      <c r="BV2029" s="11">
        <f t="shared" si="426"/>
        <v>-0.88</v>
      </c>
      <c r="BW2029" s="11">
        <f t="shared" si="427"/>
        <v>0</v>
      </c>
      <c r="BX2029" s="9">
        <f t="shared" si="428"/>
        <v>-0.94</v>
      </c>
      <c r="BY2029" s="9">
        <f t="shared" si="429"/>
        <v>-0.88</v>
      </c>
      <c r="BZ2029" s="9">
        <f t="shared" si="430"/>
        <v>2</v>
      </c>
    </row>
    <row r="2030" spans="1:78" ht="15.5" x14ac:dyDescent="0.35">
      <c r="A2030"/>
      <c r="B2030"/>
      <c r="C2030"/>
      <c r="D2030"/>
      <c r="E2030"/>
      <c r="F2030"/>
      <c r="G2030"/>
      <c r="H2030"/>
      <c r="I2030"/>
      <c r="J2030"/>
      <c r="K2030"/>
      <c r="L2030"/>
      <c r="M2030"/>
      <c r="N2030"/>
      <c r="O2030"/>
      <c r="P2030"/>
      <c r="Q2030"/>
      <c r="R2030"/>
      <c r="S2030"/>
      <c r="T2030"/>
      <c r="U2030"/>
      <c r="V2030"/>
      <c r="W2030"/>
      <c r="X2030"/>
      <c r="Y2030"/>
      <c r="Z2030"/>
      <c r="AA2030"/>
      <c r="AB2030"/>
      <c r="AC2030"/>
      <c r="AD2030"/>
      <c r="AE2030"/>
      <c r="AF2030"/>
      <c r="AG2030"/>
      <c r="AH2030"/>
      <c r="AI2030"/>
      <c r="AJ2030"/>
      <c r="AK2030"/>
      <c r="AL2030"/>
      <c r="AM2030"/>
      <c r="AN2030"/>
      <c r="AO2030"/>
      <c r="AP2030"/>
      <c r="AQ2030"/>
      <c r="AR2030"/>
      <c r="AS2030"/>
      <c r="AT2030" s="12">
        <f>VLOOKUP($BR2030,Tables!$D$14:$I$27,2,FALSE)*W2030</f>
        <v>0</v>
      </c>
      <c r="AU2030" s="12">
        <f>VLOOKUP($BR2030,Tables!$D$14:$I$24,3,FALSE)</f>
        <v>0</v>
      </c>
      <c r="AV2030" s="12">
        <f>VLOOKUP($BR2030,Tables!$D$14:$I$24,4,FALSE)*W2030</f>
        <v>0</v>
      </c>
      <c r="AW2030" s="12">
        <f>VLOOKUP($BR2030,Tables!$D$14:$I$24,5,FALSE)*W2030</f>
        <v>0</v>
      </c>
      <c r="AX2030">
        <f>IF(ISERROR(VLOOKUP(V2030,Tables!$A$2:$B$27,2,FALSE))=TRUE,0,VLOOKUP(V2030,Tables!$A$2:$B$27,2,FALSE))*VLOOKUP(BR2030,Tables!$D$14:$J$24,7,FALSE)</f>
        <v>0</v>
      </c>
      <c r="AY2030">
        <f>IF(ISERROR(VLOOKUP(BS2030,Tables!$A$2:$B$31,2,FALSE))=TRUE,0,VLOOKUP(BS2030,Tables!$A$2:$B$31,2,FALSE))</f>
        <v>0</v>
      </c>
      <c r="AZ2030" s="12">
        <f>VLOOKUP($BR2030,Tables!$D$14:$K$24,8,FALSE)</f>
        <v>0</v>
      </c>
      <c r="BA2030" s="12">
        <f>IF(OR(BR2030="T150",BR2030="HYBT150"),W2030*Tables!$L$23,0)</f>
        <v>0</v>
      </c>
      <c r="BB2030" s="12">
        <f>IF(OR(BR2030="T200",BR2030="HYBT200"),W2030*Tables!$E$24,0)</f>
        <v>0</v>
      </c>
      <c r="BC2030" s="14">
        <f t="shared" si="421"/>
        <v>0</v>
      </c>
      <c r="BD2030" s="55" t="str">
        <f t="shared" si="433"/>
        <v/>
      </c>
      <c r="BE2030" s="55" t="str">
        <f t="shared" si="433"/>
        <v/>
      </c>
      <c r="BF2030" s="55" t="str">
        <f t="shared" si="433"/>
        <v/>
      </c>
      <c r="BG2030" s="55" t="str">
        <f t="shared" si="433"/>
        <v/>
      </c>
      <c r="BH2030" s="55" t="str">
        <f t="shared" si="433"/>
        <v/>
      </c>
      <c r="BI2030" s="55" t="str">
        <f t="shared" si="433"/>
        <v/>
      </c>
      <c r="BJ2030" s="55" t="str">
        <f t="shared" si="433"/>
        <v/>
      </c>
      <c r="BK2030" s="55" t="str">
        <f t="shared" si="433"/>
        <v/>
      </c>
      <c r="BL2030" s="55" t="str">
        <f t="shared" si="433"/>
        <v/>
      </c>
      <c r="BM2030" s="55" t="str">
        <f t="shared" si="433"/>
        <v/>
      </c>
      <c r="BN2030" s="55" t="str">
        <f t="shared" si="433"/>
        <v/>
      </c>
      <c r="BO2030" s="55" t="str">
        <f t="shared" si="433"/>
        <v/>
      </c>
      <c r="BP2030" s="55" t="str">
        <f t="shared" si="433"/>
        <v/>
      </c>
      <c r="BQ2030" s="55" t="str">
        <f t="shared" si="433"/>
        <v/>
      </c>
      <c r="BR2030" s="1" t="str">
        <f t="shared" si="422"/>
        <v>Base</v>
      </c>
      <c r="BS2030" s="1" t="str">
        <f t="shared" si="423"/>
        <v/>
      </c>
      <c r="BT2030" s="3">
        <f t="shared" si="424"/>
        <v>1</v>
      </c>
      <c r="BU2030" s="11">
        <f t="shared" si="425"/>
        <v>-0.94</v>
      </c>
      <c r="BV2030" s="11">
        <f t="shared" si="426"/>
        <v>-0.88</v>
      </c>
      <c r="BW2030" s="11">
        <f t="shared" si="427"/>
        <v>0</v>
      </c>
      <c r="BX2030" s="9">
        <f t="shared" si="428"/>
        <v>-0.94</v>
      </c>
      <c r="BY2030" s="9">
        <f t="shared" si="429"/>
        <v>-0.88</v>
      </c>
      <c r="BZ2030" s="9">
        <f t="shared" si="430"/>
        <v>2</v>
      </c>
    </row>
    <row r="2031" spans="1:78" ht="15.5" x14ac:dyDescent="0.35">
      <c r="A2031"/>
      <c r="B2031"/>
      <c r="C2031"/>
      <c r="D2031"/>
      <c r="E2031"/>
      <c r="F2031"/>
      <c r="G2031"/>
      <c r="H2031"/>
      <c r="I2031"/>
      <c r="J2031"/>
      <c r="K2031"/>
      <c r="L2031"/>
      <c r="M2031"/>
      <c r="N2031"/>
      <c r="O2031"/>
      <c r="P2031"/>
      <c r="Q2031"/>
      <c r="R2031"/>
      <c r="S2031"/>
      <c r="T2031"/>
      <c r="U2031"/>
      <c r="V2031"/>
      <c r="W2031"/>
      <c r="X2031"/>
      <c r="Y2031"/>
      <c r="Z2031"/>
      <c r="AA2031"/>
      <c r="AB2031"/>
      <c r="AC2031"/>
      <c r="AD2031"/>
      <c r="AE2031"/>
      <c r="AF2031"/>
      <c r="AG2031"/>
      <c r="AH2031"/>
      <c r="AI2031"/>
      <c r="AJ2031"/>
      <c r="AK2031"/>
      <c r="AL2031"/>
      <c r="AM2031"/>
      <c r="AN2031"/>
      <c r="AO2031"/>
      <c r="AP2031"/>
      <c r="AQ2031"/>
      <c r="AR2031"/>
      <c r="AS2031"/>
      <c r="AT2031" s="12">
        <f>VLOOKUP($BR2031,Tables!$D$14:$I$27,2,FALSE)*W2031</f>
        <v>0</v>
      </c>
      <c r="AU2031" s="12">
        <f>VLOOKUP($BR2031,Tables!$D$14:$I$24,3,FALSE)</f>
        <v>0</v>
      </c>
      <c r="AV2031" s="12">
        <f>VLOOKUP($BR2031,Tables!$D$14:$I$24,4,FALSE)*W2031</f>
        <v>0</v>
      </c>
      <c r="AW2031" s="12">
        <f>VLOOKUP($BR2031,Tables!$D$14:$I$24,5,FALSE)*W2031</f>
        <v>0</v>
      </c>
      <c r="AX2031">
        <f>IF(ISERROR(VLOOKUP(V2031,Tables!$A$2:$B$27,2,FALSE))=TRUE,0,VLOOKUP(V2031,Tables!$A$2:$B$27,2,FALSE))*VLOOKUP(BR2031,Tables!$D$14:$J$24,7,FALSE)</f>
        <v>0</v>
      </c>
      <c r="AY2031">
        <f>IF(ISERROR(VLOOKUP(BS2031,Tables!$A$2:$B$31,2,FALSE))=TRUE,0,VLOOKUP(BS2031,Tables!$A$2:$B$31,2,FALSE))</f>
        <v>0</v>
      </c>
      <c r="AZ2031" s="12">
        <f>VLOOKUP($BR2031,Tables!$D$14:$K$24,8,FALSE)</f>
        <v>0</v>
      </c>
      <c r="BA2031" s="12">
        <f>IF(OR(BR2031="T150",BR2031="HYBT150"),W2031*Tables!$L$23,0)</f>
        <v>0</v>
      </c>
      <c r="BB2031" s="12">
        <f>IF(OR(BR2031="T200",BR2031="HYBT200"),W2031*Tables!$E$24,0)</f>
        <v>0</v>
      </c>
      <c r="BC2031" s="14">
        <f t="shared" si="421"/>
        <v>0</v>
      </c>
      <c r="BD2031" s="55" t="str">
        <f t="shared" si="433"/>
        <v/>
      </c>
      <c r="BE2031" s="55" t="str">
        <f t="shared" si="433"/>
        <v/>
      </c>
      <c r="BF2031" s="55" t="str">
        <f t="shared" si="433"/>
        <v/>
      </c>
      <c r="BG2031" s="55" t="str">
        <f t="shared" si="433"/>
        <v/>
      </c>
      <c r="BH2031" s="55" t="str">
        <f t="shared" si="433"/>
        <v/>
      </c>
      <c r="BI2031" s="55" t="str">
        <f t="shared" si="433"/>
        <v/>
      </c>
      <c r="BJ2031" s="55" t="str">
        <f t="shared" si="433"/>
        <v/>
      </c>
      <c r="BK2031" s="55" t="str">
        <f t="shared" si="433"/>
        <v/>
      </c>
      <c r="BL2031" s="55" t="str">
        <f t="shared" si="433"/>
        <v/>
      </c>
      <c r="BM2031" s="55" t="str">
        <f t="shared" si="433"/>
        <v/>
      </c>
      <c r="BN2031" s="55" t="str">
        <f t="shared" si="433"/>
        <v/>
      </c>
      <c r="BO2031" s="55" t="str">
        <f t="shared" si="433"/>
        <v/>
      </c>
      <c r="BP2031" s="55" t="str">
        <f t="shared" si="433"/>
        <v/>
      </c>
      <c r="BQ2031" s="55" t="str">
        <f t="shared" si="433"/>
        <v/>
      </c>
      <c r="BR2031" s="1" t="str">
        <f t="shared" si="422"/>
        <v>Base</v>
      </c>
      <c r="BS2031" s="1" t="str">
        <f t="shared" si="423"/>
        <v/>
      </c>
      <c r="BT2031" s="3">
        <f t="shared" si="424"/>
        <v>1</v>
      </c>
      <c r="BU2031" s="11">
        <f t="shared" si="425"/>
        <v>-0.94</v>
      </c>
      <c r="BV2031" s="11">
        <f t="shared" si="426"/>
        <v>-0.88</v>
      </c>
      <c r="BW2031" s="11">
        <f t="shared" si="427"/>
        <v>0</v>
      </c>
      <c r="BX2031" s="9">
        <f t="shared" si="428"/>
        <v>-0.94</v>
      </c>
      <c r="BY2031" s="9">
        <f t="shared" si="429"/>
        <v>-0.88</v>
      </c>
      <c r="BZ2031" s="9">
        <f t="shared" si="430"/>
        <v>2</v>
      </c>
    </row>
    <row r="2032" spans="1:78" ht="15.5" x14ac:dyDescent="0.35">
      <c r="A2032"/>
      <c r="B2032"/>
      <c r="C2032"/>
      <c r="D2032"/>
      <c r="E2032"/>
      <c r="F2032"/>
      <c r="G2032"/>
      <c r="H2032"/>
      <c r="I2032"/>
      <c r="J2032"/>
      <c r="K2032"/>
      <c r="L2032"/>
      <c r="M2032"/>
      <c r="N2032"/>
      <c r="O2032"/>
      <c r="P2032"/>
      <c r="Q2032"/>
      <c r="R2032"/>
      <c r="S2032"/>
      <c r="T2032"/>
      <c r="U2032"/>
      <c r="V2032"/>
      <c r="W2032"/>
      <c r="X2032"/>
      <c r="Y2032"/>
      <c r="Z2032"/>
      <c r="AA2032"/>
      <c r="AB2032"/>
      <c r="AC2032"/>
      <c r="AD2032"/>
      <c r="AE2032"/>
      <c r="AF2032"/>
      <c r="AG2032"/>
      <c r="AH2032"/>
      <c r="AI2032"/>
      <c r="AJ2032"/>
      <c r="AK2032"/>
      <c r="AL2032"/>
      <c r="AM2032"/>
      <c r="AN2032"/>
      <c r="AO2032"/>
      <c r="AP2032"/>
      <c r="AQ2032"/>
      <c r="AR2032"/>
      <c r="AS2032"/>
      <c r="AT2032" s="12">
        <f>VLOOKUP($BR2032,Tables!$D$14:$I$27,2,FALSE)*W2032</f>
        <v>0</v>
      </c>
      <c r="AU2032" s="12">
        <f>VLOOKUP($BR2032,Tables!$D$14:$I$24,3,FALSE)</f>
        <v>0</v>
      </c>
      <c r="AV2032" s="12">
        <f>VLOOKUP($BR2032,Tables!$D$14:$I$24,4,FALSE)*W2032</f>
        <v>0</v>
      </c>
      <c r="AW2032" s="12">
        <f>VLOOKUP($BR2032,Tables!$D$14:$I$24,5,FALSE)*W2032</f>
        <v>0</v>
      </c>
      <c r="AX2032">
        <f>IF(ISERROR(VLOOKUP(V2032,Tables!$A$2:$B$27,2,FALSE))=TRUE,0,VLOOKUP(V2032,Tables!$A$2:$B$27,2,FALSE))*VLOOKUP(BR2032,Tables!$D$14:$J$24,7,FALSE)</f>
        <v>0</v>
      </c>
      <c r="AY2032">
        <f>IF(ISERROR(VLOOKUP(BS2032,Tables!$A$2:$B$31,2,FALSE))=TRUE,0,VLOOKUP(BS2032,Tables!$A$2:$B$31,2,FALSE))</f>
        <v>0</v>
      </c>
      <c r="AZ2032" s="12">
        <f>VLOOKUP($BR2032,Tables!$D$14:$K$24,8,FALSE)</f>
        <v>0</v>
      </c>
      <c r="BA2032" s="12">
        <f>IF(OR(BR2032="T150",BR2032="HYBT150"),W2032*Tables!$L$23,0)</f>
        <v>0</v>
      </c>
      <c r="BB2032" s="12">
        <f>IF(OR(BR2032="T200",BR2032="HYBT200"),W2032*Tables!$E$24,0)</f>
        <v>0</v>
      </c>
      <c r="BC2032" s="14">
        <f t="shared" si="421"/>
        <v>0</v>
      </c>
      <c r="BD2032" s="55" t="str">
        <f t="shared" si="433"/>
        <v/>
      </c>
      <c r="BE2032" s="55" t="str">
        <f t="shared" si="433"/>
        <v/>
      </c>
      <c r="BF2032" s="55" t="str">
        <f t="shared" si="433"/>
        <v/>
      </c>
      <c r="BG2032" s="55" t="str">
        <f t="shared" si="433"/>
        <v/>
      </c>
      <c r="BH2032" s="55" t="str">
        <f t="shared" si="433"/>
        <v/>
      </c>
      <c r="BI2032" s="55" t="str">
        <f t="shared" si="433"/>
        <v/>
      </c>
      <c r="BJ2032" s="55" t="str">
        <f t="shared" si="433"/>
        <v/>
      </c>
      <c r="BK2032" s="55" t="str">
        <f t="shared" si="433"/>
        <v/>
      </c>
      <c r="BL2032" s="55" t="str">
        <f t="shared" si="433"/>
        <v/>
      </c>
      <c r="BM2032" s="55" t="str">
        <f t="shared" si="433"/>
        <v/>
      </c>
      <c r="BN2032" s="55" t="str">
        <f t="shared" si="433"/>
        <v/>
      </c>
      <c r="BO2032" s="55" t="str">
        <f t="shared" si="433"/>
        <v/>
      </c>
      <c r="BP2032" s="55" t="str">
        <f t="shared" si="433"/>
        <v/>
      </c>
      <c r="BQ2032" s="55" t="str">
        <f t="shared" si="433"/>
        <v/>
      </c>
      <c r="BR2032" s="1" t="str">
        <f t="shared" si="422"/>
        <v>Base</v>
      </c>
      <c r="BS2032" s="1" t="str">
        <f t="shared" si="423"/>
        <v/>
      </c>
      <c r="BT2032" s="3">
        <f t="shared" si="424"/>
        <v>1</v>
      </c>
      <c r="BU2032" s="11">
        <f t="shared" si="425"/>
        <v>-0.94</v>
      </c>
      <c r="BV2032" s="11">
        <f t="shared" si="426"/>
        <v>-0.88</v>
      </c>
      <c r="BW2032" s="11">
        <f t="shared" si="427"/>
        <v>0</v>
      </c>
      <c r="BX2032" s="9">
        <f t="shared" si="428"/>
        <v>-0.94</v>
      </c>
      <c r="BY2032" s="9">
        <f t="shared" si="429"/>
        <v>-0.88</v>
      </c>
      <c r="BZ2032" s="9">
        <f t="shared" si="430"/>
        <v>2</v>
      </c>
    </row>
    <row r="2033" spans="1:78" ht="15.5" x14ac:dyDescent="0.35">
      <c r="A2033"/>
      <c r="B2033"/>
      <c r="C2033"/>
      <c r="D2033"/>
      <c r="E2033"/>
      <c r="F2033"/>
      <c r="G2033"/>
      <c r="H2033"/>
      <c r="I2033"/>
      <c r="J2033"/>
      <c r="K2033"/>
      <c r="L2033"/>
      <c r="M2033"/>
      <c r="N2033"/>
      <c r="O2033"/>
      <c r="P2033"/>
      <c r="Q2033"/>
      <c r="R2033"/>
      <c r="S2033"/>
      <c r="T2033"/>
      <c r="U2033"/>
      <c r="V2033"/>
      <c r="W2033"/>
      <c r="X2033"/>
      <c r="Y2033"/>
      <c r="Z2033"/>
      <c r="AA2033"/>
      <c r="AB2033"/>
      <c r="AC2033"/>
      <c r="AD2033"/>
      <c r="AE2033"/>
      <c r="AF2033"/>
      <c r="AG2033"/>
      <c r="AH2033"/>
      <c r="AI2033"/>
      <c r="AJ2033"/>
      <c r="AK2033"/>
      <c r="AL2033"/>
      <c r="AM2033"/>
      <c r="AN2033"/>
      <c r="AO2033"/>
      <c r="AP2033"/>
      <c r="AQ2033"/>
      <c r="AR2033"/>
      <c r="AS2033"/>
      <c r="AT2033" s="12">
        <f>VLOOKUP($BR2033,Tables!$D$14:$I$27,2,FALSE)*W2033</f>
        <v>0</v>
      </c>
      <c r="AU2033" s="12">
        <f>VLOOKUP($BR2033,Tables!$D$14:$I$24,3,FALSE)</f>
        <v>0</v>
      </c>
      <c r="AV2033" s="12">
        <f>VLOOKUP($BR2033,Tables!$D$14:$I$24,4,FALSE)*W2033</f>
        <v>0</v>
      </c>
      <c r="AW2033" s="12">
        <f>VLOOKUP($BR2033,Tables!$D$14:$I$24,5,FALSE)*W2033</f>
        <v>0</v>
      </c>
      <c r="AX2033">
        <f>IF(ISERROR(VLOOKUP(V2033,Tables!$A$2:$B$27,2,FALSE))=TRUE,0,VLOOKUP(V2033,Tables!$A$2:$B$27,2,FALSE))*VLOOKUP(BR2033,Tables!$D$14:$J$24,7,FALSE)</f>
        <v>0</v>
      </c>
      <c r="AY2033">
        <f>IF(ISERROR(VLOOKUP(BS2033,Tables!$A$2:$B$31,2,FALSE))=TRUE,0,VLOOKUP(BS2033,Tables!$A$2:$B$31,2,FALSE))</f>
        <v>0</v>
      </c>
      <c r="AZ2033" s="12">
        <f>VLOOKUP($BR2033,Tables!$D$14:$K$24,8,FALSE)</f>
        <v>0</v>
      </c>
      <c r="BA2033" s="12">
        <f>IF(OR(BR2033="T150",BR2033="HYBT150"),W2033*Tables!$L$23,0)</f>
        <v>0</v>
      </c>
      <c r="BB2033" s="12">
        <f>IF(OR(BR2033="T200",BR2033="HYBT200"),W2033*Tables!$E$24,0)</f>
        <v>0</v>
      </c>
      <c r="BC2033" s="14">
        <f t="shared" si="421"/>
        <v>0</v>
      </c>
      <c r="BD2033" s="55" t="str">
        <f t="shared" si="433"/>
        <v/>
      </c>
      <c r="BE2033" s="55" t="str">
        <f t="shared" si="433"/>
        <v/>
      </c>
      <c r="BF2033" s="55" t="str">
        <f t="shared" si="433"/>
        <v/>
      </c>
      <c r="BG2033" s="55" t="str">
        <f t="shared" si="433"/>
        <v/>
      </c>
      <c r="BH2033" s="55" t="str">
        <f t="shared" si="433"/>
        <v/>
      </c>
      <c r="BI2033" s="55" t="str">
        <f t="shared" si="433"/>
        <v/>
      </c>
      <c r="BJ2033" s="55" t="str">
        <f t="shared" si="433"/>
        <v/>
      </c>
      <c r="BK2033" s="55" t="str">
        <f t="shared" si="433"/>
        <v/>
      </c>
      <c r="BL2033" s="55" t="str">
        <f t="shared" si="433"/>
        <v/>
      </c>
      <c r="BM2033" s="55" t="str">
        <f t="shared" si="433"/>
        <v/>
      </c>
      <c r="BN2033" s="55" t="str">
        <f t="shared" si="433"/>
        <v/>
      </c>
      <c r="BO2033" s="55" t="str">
        <f t="shared" si="433"/>
        <v/>
      </c>
      <c r="BP2033" s="55" t="str">
        <f t="shared" si="433"/>
        <v/>
      </c>
      <c r="BQ2033" s="55" t="str">
        <f t="shared" si="433"/>
        <v/>
      </c>
      <c r="BR2033" s="1" t="str">
        <f t="shared" si="422"/>
        <v>Base</v>
      </c>
      <c r="BS2033" s="1" t="str">
        <f t="shared" si="423"/>
        <v/>
      </c>
      <c r="BT2033" s="3">
        <f t="shared" si="424"/>
        <v>1</v>
      </c>
      <c r="BU2033" s="11">
        <f t="shared" si="425"/>
        <v>-0.94</v>
      </c>
      <c r="BV2033" s="11">
        <f t="shared" si="426"/>
        <v>-0.88</v>
      </c>
      <c r="BW2033" s="11">
        <f t="shared" si="427"/>
        <v>0</v>
      </c>
      <c r="BX2033" s="9">
        <f t="shared" si="428"/>
        <v>-0.94</v>
      </c>
      <c r="BY2033" s="9">
        <f t="shared" si="429"/>
        <v>-0.88</v>
      </c>
      <c r="BZ2033" s="9">
        <f t="shared" si="430"/>
        <v>2</v>
      </c>
    </row>
    <row r="2034" spans="1:78" ht="15.5" x14ac:dyDescent="0.35">
      <c r="A2034"/>
      <c r="B2034"/>
      <c r="C2034"/>
      <c r="D2034"/>
      <c r="E2034"/>
      <c r="F2034"/>
      <c r="G2034"/>
      <c r="H2034"/>
      <c r="I2034"/>
      <c r="J2034"/>
      <c r="K2034"/>
      <c r="L2034"/>
      <c r="M2034"/>
      <c r="N2034"/>
      <c r="O2034"/>
      <c r="P2034"/>
      <c r="Q2034"/>
      <c r="R2034"/>
      <c r="S2034"/>
      <c r="T2034"/>
      <c r="U2034"/>
      <c r="V2034"/>
      <c r="W2034"/>
      <c r="X2034"/>
      <c r="Y2034"/>
      <c r="Z2034"/>
      <c r="AA2034"/>
      <c r="AB2034"/>
      <c r="AC2034"/>
      <c r="AD2034"/>
      <c r="AE2034"/>
      <c r="AF2034"/>
      <c r="AG2034"/>
      <c r="AH2034"/>
      <c r="AI2034"/>
      <c r="AJ2034"/>
      <c r="AK2034"/>
      <c r="AL2034"/>
      <c r="AM2034"/>
      <c r="AN2034"/>
      <c r="AO2034"/>
      <c r="AP2034"/>
      <c r="AQ2034"/>
      <c r="AR2034"/>
      <c r="AS2034"/>
      <c r="AT2034" s="12">
        <f>VLOOKUP($BR2034,Tables!$D$14:$I$27,2,FALSE)*W2034</f>
        <v>0</v>
      </c>
      <c r="AU2034" s="12">
        <f>VLOOKUP($BR2034,Tables!$D$14:$I$24,3,FALSE)</f>
        <v>0</v>
      </c>
      <c r="AV2034" s="12">
        <f>VLOOKUP($BR2034,Tables!$D$14:$I$24,4,FALSE)*W2034</f>
        <v>0</v>
      </c>
      <c r="AW2034" s="12">
        <f>VLOOKUP($BR2034,Tables!$D$14:$I$24,5,FALSE)*W2034</f>
        <v>0</v>
      </c>
      <c r="AX2034">
        <f>IF(ISERROR(VLOOKUP(V2034,Tables!$A$2:$B$27,2,FALSE))=TRUE,0,VLOOKUP(V2034,Tables!$A$2:$B$27,2,FALSE))*VLOOKUP(BR2034,Tables!$D$14:$J$24,7,FALSE)</f>
        <v>0</v>
      </c>
      <c r="AY2034">
        <f>IF(ISERROR(VLOOKUP(BS2034,Tables!$A$2:$B$31,2,FALSE))=TRUE,0,VLOOKUP(BS2034,Tables!$A$2:$B$31,2,FALSE))</f>
        <v>0</v>
      </c>
      <c r="AZ2034" s="12">
        <f>VLOOKUP($BR2034,Tables!$D$14:$K$24,8,FALSE)</f>
        <v>0</v>
      </c>
      <c r="BA2034" s="12">
        <f>IF(OR(BR2034="T150",BR2034="HYBT150"),W2034*Tables!$L$23,0)</f>
        <v>0</v>
      </c>
      <c r="BB2034" s="12">
        <f>IF(OR(BR2034="T200",BR2034="HYBT200"),W2034*Tables!$E$24,0)</f>
        <v>0</v>
      </c>
      <c r="BC2034" s="14">
        <f t="shared" si="421"/>
        <v>0</v>
      </c>
      <c r="BD2034" s="55" t="str">
        <f t="shared" si="433"/>
        <v/>
      </c>
      <c r="BE2034" s="55" t="str">
        <f t="shared" si="433"/>
        <v/>
      </c>
      <c r="BF2034" s="55" t="str">
        <f t="shared" si="433"/>
        <v/>
      </c>
      <c r="BG2034" s="55" t="str">
        <f t="shared" si="433"/>
        <v/>
      </c>
      <c r="BH2034" s="55" t="str">
        <f t="shared" si="433"/>
        <v/>
      </c>
      <c r="BI2034" s="55" t="str">
        <f t="shared" si="433"/>
        <v/>
      </c>
      <c r="BJ2034" s="55" t="str">
        <f t="shared" si="433"/>
        <v/>
      </c>
      <c r="BK2034" s="55" t="str">
        <f t="shared" si="433"/>
        <v/>
      </c>
      <c r="BL2034" s="55" t="str">
        <f t="shared" si="433"/>
        <v/>
      </c>
      <c r="BM2034" s="55" t="str">
        <f t="shared" si="433"/>
        <v/>
      </c>
      <c r="BN2034" s="55" t="str">
        <f t="shared" si="433"/>
        <v/>
      </c>
      <c r="BO2034" s="55" t="str">
        <f t="shared" ref="BD2034:BQ2052" si="434">IF(ISERROR(SEARCHB(" "&amp;BO$1&amp;" "," "&amp;$L2034&amp;" "))=TRUE,"",BO$1)</f>
        <v/>
      </c>
      <c r="BP2034" s="55" t="str">
        <f t="shared" si="434"/>
        <v/>
      </c>
      <c r="BQ2034" s="55" t="str">
        <f t="shared" si="434"/>
        <v/>
      </c>
      <c r="BR2034" s="1" t="str">
        <f t="shared" si="422"/>
        <v>Base</v>
      </c>
      <c r="BS2034" s="1" t="str">
        <f t="shared" si="423"/>
        <v/>
      </c>
      <c r="BT2034" s="3">
        <f t="shared" si="424"/>
        <v>1</v>
      </c>
      <c r="BU2034" s="11">
        <f t="shared" si="425"/>
        <v>-0.94</v>
      </c>
      <c r="BV2034" s="11">
        <f t="shared" si="426"/>
        <v>-0.88</v>
      </c>
      <c r="BW2034" s="11">
        <f t="shared" si="427"/>
        <v>0</v>
      </c>
      <c r="BX2034" s="9">
        <f t="shared" si="428"/>
        <v>-0.94</v>
      </c>
      <c r="BY2034" s="9">
        <f t="shared" si="429"/>
        <v>-0.88</v>
      </c>
      <c r="BZ2034" s="9">
        <f t="shared" si="430"/>
        <v>2</v>
      </c>
    </row>
    <row r="2035" spans="1:78" ht="15.5" x14ac:dyDescent="0.35">
      <c r="A2035"/>
      <c r="B2035"/>
      <c r="C2035"/>
      <c r="D2035"/>
      <c r="E2035"/>
      <c r="F2035"/>
      <c r="G2035"/>
      <c r="H2035"/>
      <c r="I2035"/>
      <c r="J2035"/>
      <c r="K2035"/>
      <c r="L2035"/>
      <c r="M2035"/>
      <c r="N2035"/>
      <c r="O2035"/>
      <c r="P2035"/>
      <c r="Q2035"/>
      <c r="R2035"/>
      <c r="S2035"/>
      <c r="T2035"/>
      <c r="U2035"/>
      <c r="V2035"/>
      <c r="W2035"/>
      <c r="X2035"/>
      <c r="Y2035"/>
      <c r="Z2035"/>
      <c r="AA2035"/>
      <c r="AB2035"/>
      <c r="AC2035"/>
      <c r="AD2035"/>
      <c r="AE2035"/>
      <c r="AF2035"/>
      <c r="AG2035"/>
      <c r="AH2035"/>
      <c r="AI2035"/>
      <c r="AJ2035"/>
      <c r="AK2035"/>
      <c r="AL2035"/>
      <c r="AM2035"/>
      <c r="AN2035"/>
      <c r="AO2035"/>
      <c r="AP2035"/>
      <c r="AQ2035"/>
      <c r="AR2035"/>
      <c r="AS2035"/>
      <c r="AT2035" s="12">
        <f>VLOOKUP($BR2035,Tables!$D$14:$I$27,2,FALSE)*W2035</f>
        <v>0</v>
      </c>
      <c r="AU2035" s="12">
        <f>VLOOKUP($BR2035,Tables!$D$14:$I$24,3,FALSE)</f>
        <v>0</v>
      </c>
      <c r="AV2035" s="12">
        <f>VLOOKUP($BR2035,Tables!$D$14:$I$24,4,FALSE)*W2035</f>
        <v>0</v>
      </c>
      <c r="AW2035" s="12">
        <f>VLOOKUP($BR2035,Tables!$D$14:$I$24,5,FALSE)*W2035</f>
        <v>0</v>
      </c>
      <c r="AX2035">
        <f>IF(ISERROR(VLOOKUP(V2035,Tables!$A$2:$B$27,2,FALSE))=TRUE,0,VLOOKUP(V2035,Tables!$A$2:$B$27,2,FALSE))*VLOOKUP(BR2035,Tables!$D$14:$J$24,7,FALSE)</f>
        <v>0</v>
      </c>
      <c r="AY2035">
        <f>IF(ISERROR(VLOOKUP(BS2035,Tables!$A$2:$B$31,2,FALSE))=TRUE,0,VLOOKUP(BS2035,Tables!$A$2:$B$31,2,FALSE))</f>
        <v>0</v>
      </c>
      <c r="AZ2035" s="12">
        <f>VLOOKUP($BR2035,Tables!$D$14:$K$24,8,FALSE)</f>
        <v>0</v>
      </c>
      <c r="BA2035" s="12">
        <f>IF(OR(BR2035="T150",BR2035="HYBT150"),W2035*Tables!$L$23,0)</f>
        <v>0</v>
      </c>
      <c r="BB2035" s="12">
        <f>IF(OR(BR2035="T200",BR2035="HYBT200"),W2035*Tables!$E$24,0)</f>
        <v>0</v>
      </c>
      <c r="BC2035" s="14">
        <f t="shared" si="421"/>
        <v>0</v>
      </c>
      <c r="BD2035" s="55" t="str">
        <f t="shared" si="434"/>
        <v/>
      </c>
      <c r="BE2035" s="55" t="str">
        <f t="shared" si="434"/>
        <v/>
      </c>
      <c r="BF2035" s="55" t="str">
        <f t="shared" si="434"/>
        <v/>
      </c>
      <c r="BG2035" s="55" t="str">
        <f t="shared" si="434"/>
        <v/>
      </c>
      <c r="BH2035" s="55" t="str">
        <f t="shared" si="434"/>
        <v/>
      </c>
      <c r="BI2035" s="55" t="str">
        <f t="shared" si="434"/>
        <v/>
      </c>
      <c r="BJ2035" s="55" t="str">
        <f t="shared" si="434"/>
        <v/>
      </c>
      <c r="BK2035" s="55" t="str">
        <f t="shared" si="434"/>
        <v/>
      </c>
      <c r="BL2035" s="55" t="str">
        <f t="shared" si="434"/>
        <v/>
      </c>
      <c r="BM2035" s="55" t="str">
        <f t="shared" si="434"/>
        <v/>
      </c>
      <c r="BN2035" s="55" t="str">
        <f t="shared" si="434"/>
        <v/>
      </c>
      <c r="BO2035" s="55" t="str">
        <f t="shared" si="434"/>
        <v/>
      </c>
      <c r="BP2035" s="55" t="str">
        <f t="shared" si="434"/>
        <v/>
      </c>
      <c r="BQ2035" s="55" t="str">
        <f t="shared" si="434"/>
        <v/>
      </c>
      <c r="BR2035" s="1" t="str">
        <f t="shared" si="422"/>
        <v>Base</v>
      </c>
      <c r="BS2035" s="1" t="str">
        <f t="shared" si="423"/>
        <v/>
      </c>
      <c r="BT2035" s="3">
        <f t="shared" si="424"/>
        <v>1</v>
      </c>
      <c r="BU2035" s="11">
        <f t="shared" si="425"/>
        <v>-0.94</v>
      </c>
      <c r="BV2035" s="11">
        <f t="shared" si="426"/>
        <v>-0.88</v>
      </c>
      <c r="BW2035" s="11">
        <f t="shared" si="427"/>
        <v>0</v>
      </c>
      <c r="BX2035" s="9">
        <f t="shared" si="428"/>
        <v>-0.94</v>
      </c>
      <c r="BY2035" s="9">
        <f t="shared" si="429"/>
        <v>-0.88</v>
      </c>
      <c r="BZ2035" s="9">
        <f t="shared" si="430"/>
        <v>2</v>
      </c>
    </row>
    <row r="2036" spans="1:78" ht="15.5" x14ac:dyDescent="0.35">
      <c r="A2036"/>
      <c r="B2036"/>
      <c r="C2036"/>
      <c r="D2036"/>
      <c r="E2036"/>
      <c r="F2036"/>
      <c r="G2036"/>
      <c r="H2036"/>
      <c r="I2036"/>
      <c r="J2036"/>
      <c r="K2036"/>
      <c r="L2036"/>
      <c r="M2036"/>
      <c r="N2036"/>
      <c r="O2036"/>
      <c r="P2036"/>
      <c r="Q2036"/>
      <c r="R2036"/>
      <c r="S2036"/>
      <c r="T2036"/>
      <c r="U2036"/>
      <c r="V2036"/>
      <c r="W2036"/>
      <c r="X2036"/>
      <c r="Y2036"/>
      <c r="Z2036"/>
      <c r="AA2036"/>
      <c r="AB2036"/>
      <c r="AC2036"/>
      <c r="AD2036"/>
      <c r="AE2036"/>
      <c r="AF2036"/>
      <c r="AG2036"/>
      <c r="AH2036"/>
      <c r="AI2036"/>
      <c r="AJ2036"/>
      <c r="AK2036"/>
      <c r="AL2036"/>
      <c r="AM2036"/>
      <c r="AN2036"/>
      <c r="AO2036"/>
      <c r="AP2036"/>
      <c r="AQ2036"/>
      <c r="AR2036"/>
      <c r="AS2036"/>
      <c r="AT2036" s="12">
        <f>VLOOKUP($BR2036,Tables!$D$14:$I$27,2,FALSE)*W2036</f>
        <v>0</v>
      </c>
      <c r="AU2036" s="12">
        <f>VLOOKUP($BR2036,Tables!$D$14:$I$24,3,FALSE)</f>
        <v>0</v>
      </c>
      <c r="AV2036" s="12">
        <f>VLOOKUP($BR2036,Tables!$D$14:$I$24,4,FALSE)*W2036</f>
        <v>0</v>
      </c>
      <c r="AW2036" s="12">
        <f>VLOOKUP($BR2036,Tables!$D$14:$I$24,5,FALSE)*W2036</f>
        <v>0</v>
      </c>
      <c r="AX2036">
        <f>IF(ISERROR(VLOOKUP(V2036,Tables!$A$2:$B$27,2,FALSE))=TRUE,0,VLOOKUP(V2036,Tables!$A$2:$B$27,2,FALSE))*VLOOKUP(BR2036,Tables!$D$14:$J$24,7,FALSE)</f>
        <v>0</v>
      </c>
      <c r="AY2036">
        <f>IF(ISERROR(VLOOKUP(BS2036,Tables!$A$2:$B$31,2,FALSE))=TRUE,0,VLOOKUP(BS2036,Tables!$A$2:$B$31,2,FALSE))</f>
        <v>0</v>
      </c>
      <c r="AZ2036" s="12">
        <f>VLOOKUP($BR2036,Tables!$D$14:$K$24,8,FALSE)</f>
        <v>0</v>
      </c>
      <c r="BA2036" s="12">
        <f>IF(OR(BR2036="T150",BR2036="HYBT150"),W2036*Tables!$L$23,0)</f>
        <v>0</v>
      </c>
      <c r="BB2036" s="12">
        <f>IF(OR(BR2036="T200",BR2036="HYBT200"),W2036*Tables!$E$24,0)</f>
        <v>0</v>
      </c>
      <c r="BC2036" s="14">
        <f t="shared" si="421"/>
        <v>0</v>
      </c>
      <c r="BD2036" s="55" t="str">
        <f t="shared" si="434"/>
        <v/>
      </c>
      <c r="BE2036" s="55" t="str">
        <f t="shared" si="434"/>
        <v/>
      </c>
      <c r="BF2036" s="55" t="str">
        <f t="shared" si="434"/>
        <v/>
      </c>
      <c r="BG2036" s="55" t="str">
        <f t="shared" si="434"/>
        <v/>
      </c>
      <c r="BH2036" s="55" t="str">
        <f t="shared" si="434"/>
        <v/>
      </c>
      <c r="BI2036" s="55" t="str">
        <f t="shared" si="434"/>
        <v/>
      </c>
      <c r="BJ2036" s="55" t="str">
        <f t="shared" si="434"/>
        <v/>
      </c>
      <c r="BK2036" s="55" t="str">
        <f t="shared" si="434"/>
        <v/>
      </c>
      <c r="BL2036" s="55" t="str">
        <f t="shared" si="434"/>
        <v/>
      </c>
      <c r="BM2036" s="55" t="str">
        <f t="shared" si="434"/>
        <v/>
      </c>
      <c r="BN2036" s="55" t="str">
        <f t="shared" si="434"/>
        <v/>
      </c>
      <c r="BO2036" s="55" t="str">
        <f t="shared" si="434"/>
        <v/>
      </c>
      <c r="BP2036" s="55" t="str">
        <f t="shared" si="434"/>
        <v/>
      </c>
      <c r="BQ2036" s="55" t="str">
        <f t="shared" si="434"/>
        <v/>
      </c>
      <c r="BR2036" s="1" t="str">
        <f t="shared" si="422"/>
        <v>Base</v>
      </c>
      <c r="BS2036" s="1" t="str">
        <f t="shared" si="423"/>
        <v/>
      </c>
      <c r="BT2036" s="3">
        <f t="shared" si="424"/>
        <v>1</v>
      </c>
      <c r="BU2036" s="11">
        <f t="shared" si="425"/>
        <v>-0.94</v>
      </c>
      <c r="BV2036" s="11">
        <f t="shared" si="426"/>
        <v>-0.88</v>
      </c>
      <c r="BW2036" s="11">
        <f t="shared" si="427"/>
        <v>0</v>
      </c>
      <c r="BX2036" s="9">
        <f t="shared" si="428"/>
        <v>-0.94</v>
      </c>
      <c r="BY2036" s="9">
        <f t="shared" si="429"/>
        <v>-0.88</v>
      </c>
      <c r="BZ2036" s="9">
        <f t="shared" si="430"/>
        <v>2</v>
      </c>
    </row>
    <row r="2037" spans="1:78" ht="15.5" x14ac:dyDescent="0.35">
      <c r="A2037"/>
      <c r="B2037"/>
      <c r="C2037"/>
      <c r="D2037"/>
      <c r="E2037"/>
      <c r="F2037"/>
      <c r="G2037"/>
      <c r="H2037"/>
      <c r="I2037"/>
      <c r="J2037"/>
      <c r="K2037"/>
      <c r="L2037"/>
      <c r="M2037"/>
      <c r="N2037"/>
      <c r="O2037"/>
      <c r="P2037"/>
      <c r="Q2037"/>
      <c r="R2037"/>
      <c r="S2037"/>
      <c r="T2037"/>
      <c r="U2037"/>
      <c r="V2037"/>
      <c r="W2037"/>
      <c r="X2037"/>
      <c r="Y2037"/>
      <c r="Z2037"/>
      <c r="AA2037"/>
      <c r="AB2037"/>
      <c r="AC2037"/>
      <c r="AD2037"/>
      <c r="AE2037"/>
      <c r="AF2037"/>
      <c r="AG2037"/>
      <c r="AH2037"/>
      <c r="AI2037"/>
      <c r="AJ2037"/>
      <c r="AK2037"/>
      <c r="AL2037"/>
      <c r="AM2037"/>
      <c r="AN2037"/>
      <c r="AO2037"/>
      <c r="AP2037"/>
      <c r="AQ2037"/>
      <c r="AR2037"/>
      <c r="AS2037"/>
      <c r="AT2037" s="12">
        <f>VLOOKUP($BR2037,Tables!$D$14:$I$27,2,FALSE)*W2037</f>
        <v>0</v>
      </c>
      <c r="AU2037" s="12">
        <f>VLOOKUP($BR2037,Tables!$D$14:$I$24,3,FALSE)</f>
        <v>0</v>
      </c>
      <c r="AV2037" s="12">
        <f>VLOOKUP($BR2037,Tables!$D$14:$I$24,4,FALSE)*W2037</f>
        <v>0</v>
      </c>
      <c r="AW2037" s="12">
        <f>VLOOKUP($BR2037,Tables!$D$14:$I$24,5,FALSE)*W2037</f>
        <v>0</v>
      </c>
      <c r="AX2037">
        <f>IF(ISERROR(VLOOKUP(V2037,Tables!$A$2:$B$27,2,FALSE))=TRUE,0,VLOOKUP(V2037,Tables!$A$2:$B$27,2,FALSE))*VLOOKUP(BR2037,Tables!$D$14:$J$24,7,FALSE)</f>
        <v>0</v>
      </c>
      <c r="AY2037">
        <f>IF(ISERROR(VLOOKUP(BS2037,Tables!$A$2:$B$31,2,FALSE))=TRUE,0,VLOOKUP(BS2037,Tables!$A$2:$B$31,2,FALSE))</f>
        <v>0</v>
      </c>
      <c r="AZ2037" s="12">
        <f>VLOOKUP($BR2037,Tables!$D$14:$K$24,8,FALSE)</f>
        <v>0</v>
      </c>
      <c r="BA2037" s="12">
        <f>IF(OR(BR2037="T150",BR2037="HYBT150"),W2037*Tables!$L$23,0)</f>
        <v>0</v>
      </c>
      <c r="BB2037" s="12">
        <f>IF(OR(BR2037="T200",BR2037="HYBT200"),W2037*Tables!$E$24,0)</f>
        <v>0</v>
      </c>
      <c r="BC2037" s="14">
        <f t="shared" si="421"/>
        <v>0</v>
      </c>
      <c r="BD2037" s="55" t="str">
        <f t="shared" si="434"/>
        <v/>
      </c>
      <c r="BE2037" s="55" t="str">
        <f t="shared" si="434"/>
        <v/>
      </c>
      <c r="BF2037" s="55" t="str">
        <f t="shared" si="434"/>
        <v/>
      </c>
      <c r="BG2037" s="55" t="str">
        <f t="shared" si="434"/>
        <v/>
      </c>
      <c r="BH2037" s="55" t="str">
        <f t="shared" si="434"/>
        <v/>
      </c>
      <c r="BI2037" s="55" t="str">
        <f t="shared" si="434"/>
        <v/>
      </c>
      <c r="BJ2037" s="55" t="str">
        <f t="shared" si="434"/>
        <v/>
      </c>
      <c r="BK2037" s="55" t="str">
        <f t="shared" si="434"/>
        <v/>
      </c>
      <c r="BL2037" s="55" t="str">
        <f t="shared" si="434"/>
        <v/>
      </c>
      <c r="BM2037" s="55" t="str">
        <f t="shared" si="434"/>
        <v/>
      </c>
      <c r="BN2037" s="55" t="str">
        <f t="shared" si="434"/>
        <v/>
      </c>
      <c r="BO2037" s="55" t="str">
        <f t="shared" si="434"/>
        <v/>
      </c>
      <c r="BP2037" s="55" t="str">
        <f t="shared" si="434"/>
        <v/>
      </c>
      <c r="BQ2037" s="55" t="str">
        <f t="shared" si="434"/>
        <v/>
      </c>
      <c r="BR2037" s="1" t="str">
        <f t="shared" si="422"/>
        <v>Base</v>
      </c>
      <c r="BS2037" s="1" t="str">
        <f t="shared" si="423"/>
        <v/>
      </c>
      <c r="BT2037" s="3">
        <f t="shared" si="424"/>
        <v>1</v>
      </c>
      <c r="BU2037" s="11">
        <f t="shared" si="425"/>
        <v>-0.94</v>
      </c>
      <c r="BV2037" s="11">
        <f t="shared" si="426"/>
        <v>-0.88</v>
      </c>
      <c r="BW2037" s="11">
        <f t="shared" si="427"/>
        <v>0</v>
      </c>
      <c r="BX2037" s="9">
        <f t="shared" si="428"/>
        <v>-0.94</v>
      </c>
      <c r="BY2037" s="9">
        <f t="shared" si="429"/>
        <v>-0.88</v>
      </c>
      <c r="BZ2037" s="9">
        <f t="shared" si="430"/>
        <v>2</v>
      </c>
    </row>
    <row r="2038" spans="1:78" ht="15.5" x14ac:dyDescent="0.35">
      <c r="A2038"/>
      <c r="B2038"/>
      <c r="C2038"/>
      <c r="D2038"/>
      <c r="E2038"/>
      <c r="F2038"/>
      <c r="G2038"/>
      <c r="H2038"/>
      <c r="I2038"/>
      <c r="J2038"/>
      <c r="K2038"/>
      <c r="L2038"/>
      <c r="M2038"/>
      <c r="N2038"/>
      <c r="O2038"/>
      <c r="P2038"/>
      <c r="Q2038"/>
      <c r="R2038"/>
      <c r="S2038"/>
      <c r="T2038"/>
      <c r="U2038"/>
      <c r="V2038"/>
      <c r="W2038"/>
      <c r="X2038"/>
      <c r="Y2038"/>
      <c r="Z2038"/>
      <c r="AA2038"/>
      <c r="AB2038"/>
      <c r="AC2038"/>
      <c r="AD2038"/>
      <c r="AE2038"/>
      <c r="AF2038"/>
      <c r="AG2038"/>
      <c r="AH2038"/>
      <c r="AI2038"/>
      <c r="AJ2038"/>
      <c r="AK2038"/>
      <c r="AL2038"/>
      <c r="AM2038"/>
      <c r="AN2038"/>
      <c r="AO2038"/>
      <c r="AP2038"/>
      <c r="AQ2038"/>
      <c r="AR2038"/>
      <c r="AS2038"/>
      <c r="AT2038" s="12">
        <f>VLOOKUP($BR2038,Tables!$D$14:$I$27,2,FALSE)*W2038</f>
        <v>0</v>
      </c>
      <c r="AU2038" s="12">
        <f>VLOOKUP($BR2038,Tables!$D$14:$I$24,3,FALSE)</f>
        <v>0</v>
      </c>
      <c r="AV2038" s="12">
        <f>VLOOKUP($BR2038,Tables!$D$14:$I$24,4,FALSE)*W2038</f>
        <v>0</v>
      </c>
      <c r="AW2038" s="12">
        <f>VLOOKUP($BR2038,Tables!$D$14:$I$24,5,FALSE)*W2038</f>
        <v>0</v>
      </c>
      <c r="AX2038">
        <f>IF(ISERROR(VLOOKUP(V2038,Tables!$A$2:$B$27,2,FALSE))=TRUE,0,VLOOKUP(V2038,Tables!$A$2:$B$27,2,FALSE))*VLOOKUP(BR2038,Tables!$D$14:$J$24,7,FALSE)</f>
        <v>0</v>
      </c>
      <c r="AY2038">
        <f>IF(ISERROR(VLOOKUP(BS2038,Tables!$A$2:$B$31,2,FALSE))=TRUE,0,VLOOKUP(BS2038,Tables!$A$2:$B$31,2,FALSE))</f>
        <v>0</v>
      </c>
      <c r="AZ2038" s="12">
        <f>VLOOKUP($BR2038,Tables!$D$14:$K$24,8,FALSE)</f>
        <v>0</v>
      </c>
      <c r="BA2038" s="12">
        <f>IF(OR(BR2038="T150",BR2038="HYBT150"),W2038*Tables!$L$23,0)</f>
        <v>0</v>
      </c>
      <c r="BB2038" s="12">
        <f>IF(OR(BR2038="T200",BR2038="HYBT200"),W2038*Tables!$E$24,0)</f>
        <v>0</v>
      </c>
      <c r="BC2038" s="14">
        <f t="shared" si="421"/>
        <v>0</v>
      </c>
      <c r="BD2038" s="55" t="str">
        <f t="shared" si="434"/>
        <v/>
      </c>
      <c r="BE2038" s="55" t="str">
        <f t="shared" si="434"/>
        <v/>
      </c>
      <c r="BF2038" s="55" t="str">
        <f t="shared" si="434"/>
        <v/>
      </c>
      <c r="BG2038" s="55" t="str">
        <f t="shared" si="434"/>
        <v/>
      </c>
      <c r="BH2038" s="55" t="str">
        <f t="shared" si="434"/>
        <v/>
      </c>
      <c r="BI2038" s="55" t="str">
        <f t="shared" si="434"/>
        <v/>
      </c>
      <c r="BJ2038" s="55" t="str">
        <f t="shared" si="434"/>
        <v/>
      </c>
      <c r="BK2038" s="55" t="str">
        <f t="shared" si="434"/>
        <v/>
      </c>
      <c r="BL2038" s="55" t="str">
        <f t="shared" si="434"/>
        <v/>
      </c>
      <c r="BM2038" s="55" t="str">
        <f t="shared" si="434"/>
        <v/>
      </c>
      <c r="BN2038" s="55" t="str">
        <f t="shared" si="434"/>
        <v/>
      </c>
      <c r="BO2038" s="55" t="str">
        <f t="shared" si="434"/>
        <v/>
      </c>
      <c r="BP2038" s="55" t="str">
        <f t="shared" si="434"/>
        <v/>
      </c>
      <c r="BQ2038" s="55" t="str">
        <f t="shared" si="434"/>
        <v/>
      </c>
      <c r="BR2038" s="1" t="str">
        <f t="shared" si="422"/>
        <v>Base</v>
      </c>
      <c r="BS2038" s="1" t="str">
        <f t="shared" si="423"/>
        <v/>
      </c>
      <c r="BT2038" s="3">
        <f t="shared" si="424"/>
        <v>1</v>
      </c>
      <c r="BU2038" s="11">
        <f t="shared" si="425"/>
        <v>-0.94</v>
      </c>
      <c r="BV2038" s="11">
        <f t="shared" si="426"/>
        <v>-0.88</v>
      </c>
      <c r="BW2038" s="11">
        <f t="shared" si="427"/>
        <v>0</v>
      </c>
      <c r="BX2038" s="9">
        <f t="shared" si="428"/>
        <v>-0.94</v>
      </c>
      <c r="BY2038" s="9">
        <f t="shared" si="429"/>
        <v>-0.88</v>
      </c>
      <c r="BZ2038" s="9">
        <f t="shared" si="430"/>
        <v>2</v>
      </c>
    </row>
    <row r="2039" spans="1:78" ht="15.5" x14ac:dyDescent="0.35">
      <c r="A2039"/>
      <c r="B2039"/>
      <c r="C2039"/>
      <c r="D2039"/>
      <c r="E2039"/>
      <c r="F2039"/>
      <c r="G2039"/>
      <c r="H2039"/>
      <c r="I2039"/>
      <c r="J2039"/>
      <c r="K2039"/>
      <c r="L2039"/>
      <c r="M2039"/>
      <c r="N2039"/>
      <c r="O2039"/>
      <c r="P2039"/>
      <c r="Q2039"/>
      <c r="R2039"/>
      <c r="S2039"/>
      <c r="T2039"/>
      <c r="U2039"/>
      <c r="V2039"/>
      <c r="W2039"/>
      <c r="X2039"/>
      <c r="Y2039"/>
      <c r="Z2039"/>
      <c r="AA2039"/>
      <c r="AB2039"/>
      <c r="AC2039"/>
      <c r="AD2039"/>
      <c r="AE2039"/>
      <c r="AF2039"/>
      <c r="AG2039"/>
      <c r="AH2039"/>
      <c r="AI2039"/>
      <c r="AJ2039"/>
      <c r="AK2039"/>
      <c r="AL2039"/>
      <c r="AM2039"/>
      <c r="AN2039"/>
      <c r="AO2039"/>
      <c r="AP2039"/>
      <c r="AQ2039"/>
      <c r="AR2039"/>
      <c r="AS2039"/>
      <c r="AT2039" s="12">
        <f>VLOOKUP($BR2039,Tables!$D$14:$I$27,2,FALSE)*W2039</f>
        <v>0</v>
      </c>
      <c r="AU2039" s="12">
        <f>VLOOKUP($BR2039,Tables!$D$14:$I$24,3,FALSE)</f>
        <v>0</v>
      </c>
      <c r="AV2039" s="12">
        <f>VLOOKUP($BR2039,Tables!$D$14:$I$24,4,FALSE)*W2039</f>
        <v>0</v>
      </c>
      <c r="AW2039" s="12">
        <f>VLOOKUP($BR2039,Tables!$D$14:$I$24,5,FALSE)*W2039</f>
        <v>0</v>
      </c>
      <c r="AX2039">
        <f>IF(ISERROR(VLOOKUP(V2039,Tables!$A$2:$B$27,2,FALSE))=TRUE,0,VLOOKUP(V2039,Tables!$A$2:$B$27,2,FALSE))*VLOOKUP(BR2039,Tables!$D$14:$J$24,7,FALSE)</f>
        <v>0</v>
      </c>
      <c r="AY2039">
        <f>IF(ISERROR(VLOOKUP(BS2039,Tables!$A$2:$B$31,2,FALSE))=TRUE,0,VLOOKUP(BS2039,Tables!$A$2:$B$31,2,FALSE))</f>
        <v>0</v>
      </c>
      <c r="AZ2039" s="12">
        <f>VLOOKUP($BR2039,Tables!$D$14:$K$24,8,FALSE)</f>
        <v>0</v>
      </c>
      <c r="BA2039" s="12">
        <f>IF(OR(BR2039="T150",BR2039="HYBT150"),W2039*Tables!$L$23,0)</f>
        <v>0</v>
      </c>
      <c r="BB2039" s="12">
        <f>IF(OR(BR2039="T200",BR2039="HYBT200"),W2039*Tables!$E$24,0)</f>
        <v>0</v>
      </c>
      <c r="BC2039" s="14">
        <f t="shared" si="421"/>
        <v>0</v>
      </c>
      <c r="BD2039" s="55" t="str">
        <f t="shared" si="434"/>
        <v/>
      </c>
      <c r="BE2039" s="55" t="str">
        <f t="shared" si="434"/>
        <v/>
      </c>
      <c r="BF2039" s="55" t="str">
        <f t="shared" si="434"/>
        <v/>
      </c>
      <c r="BG2039" s="55" t="str">
        <f t="shared" si="434"/>
        <v/>
      </c>
      <c r="BH2039" s="55" t="str">
        <f t="shared" si="434"/>
        <v/>
      </c>
      <c r="BI2039" s="55" t="str">
        <f t="shared" si="434"/>
        <v/>
      </c>
      <c r="BJ2039" s="55" t="str">
        <f t="shared" si="434"/>
        <v/>
      </c>
      <c r="BK2039" s="55" t="str">
        <f t="shared" si="434"/>
        <v/>
      </c>
      <c r="BL2039" s="55" t="str">
        <f t="shared" si="434"/>
        <v/>
      </c>
      <c r="BM2039" s="55" t="str">
        <f t="shared" si="434"/>
        <v/>
      </c>
      <c r="BN2039" s="55" t="str">
        <f t="shared" si="434"/>
        <v/>
      </c>
      <c r="BO2039" s="55" t="str">
        <f t="shared" si="434"/>
        <v/>
      </c>
      <c r="BP2039" s="55" t="str">
        <f t="shared" si="434"/>
        <v/>
      </c>
      <c r="BQ2039" s="55" t="str">
        <f t="shared" si="434"/>
        <v/>
      </c>
      <c r="BR2039" s="1" t="str">
        <f t="shared" si="422"/>
        <v>Base</v>
      </c>
      <c r="BS2039" s="1" t="str">
        <f t="shared" si="423"/>
        <v/>
      </c>
      <c r="BT2039" s="3">
        <f t="shared" si="424"/>
        <v>1</v>
      </c>
      <c r="BU2039" s="11">
        <f t="shared" si="425"/>
        <v>-0.94</v>
      </c>
      <c r="BV2039" s="11">
        <f t="shared" si="426"/>
        <v>-0.88</v>
      </c>
      <c r="BW2039" s="11">
        <f t="shared" si="427"/>
        <v>0</v>
      </c>
      <c r="BX2039" s="9">
        <f t="shared" si="428"/>
        <v>-0.94</v>
      </c>
      <c r="BY2039" s="9">
        <f t="shared" si="429"/>
        <v>-0.88</v>
      </c>
      <c r="BZ2039" s="9">
        <f t="shared" si="430"/>
        <v>2</v>
      </c>
    </row>
    <row r="2040" spans="1:78" ht="15.5" x14ac:dyDescent="0.35">
      <c r="A2040"/>
      <c r="B2040"/>
      <c r="C2040"/>
      <c r="D2040"/>
      <c r="E2040"/>
      <c r="F2040"/>
      <c r="G2040"/>
      <c r="H2040"/>
      <c r="I2040"/>
      <c r="J2040"/>
      <c r="K2040"/>
      <c r="L2040"/>
      <c r="M2040"/>
      <c r="N2040"/>
      <c r="O2040"/>
      <c r="P2040"/>
      <c r="Q2040"/>
      <c r="R2040"/>
      <c r="S2040"/>
      <c r="T2040"/>
      <c r="U2040"/>
      <c r="V2040"/>
      <c r="W2040"/>
      <c r="X2040"/>
      <c r="Y2040"/>
      <c r="Z2040"/>
      <c r="AA2040"/>
      <c r="AB2040"/>
      <c r="AC2040"/>
      <c r="AD2040"/>
      <c r="AE2040"/>
      <c r="AF2040"/>
      <c r="AG2040"/>
      <c r="AH2040"/>
      <c r="AI2040"/>
      <c r="AJ2040"/>
      <c r="AK2040"/>
      <c r="AL2040"/>
      <c r="AM2040"/>
      <c r="AN2040"/>
      <c r="AO2040"/>
      <c r="AP2040"/>
      <c r="AQ2040"/>
      <c r="AR2040"/>
      <c r="AS2040"/>
      <c r="AT2040" s="12">
        <f>VLOOKUP($BR2040,Tables!$D$14:$I$27,2,FALSE)*W2040</f>
        <v>0</v>
      </c>
      <c r="AU2040" s="12">
        <f>VLOOKUP($BR2040,Tables!$D$14:$I$24,3,FALSE)</f>
        <v>0</v>
      </c>
      <c r="AV2040" s="12">
        <f>VLOOKUP($BR2040,Tables!$D$14:$I$24,4,FALSE)*W2040</f>
        <v>0</v>
      </c>
      <c r="AW2040" s="12">
        <f>VLOOKUP($BR2040,Tables!$D$14:$I$24,5,FALSE)*W2040</f>
        <v>0</v>
      </c>
      <c r="AX2040">
        <f>IF(ISERROR(VLOOKUP(V2040,Tables!$A$2:$B$27,2,FALSE))=TRUE,0,VLOOKUP(V2040,Tables!$A$2:$B$27,2,FALSE))*VLOOKUP(BR2040,Tables!$D$14:$J$24,7,FALSE)</f>
        <v>0</v>
      </c>
      <c r="AY2040">
        <f>IF(ISERROR(VLOOKUP(BS2040,Tables!$A$2:$B$31,2,FALSE))=TRUE,0,VLOOKUP(BS2040,Tables!$A$2:$B$31,2,FALSE))</f>
        <v>0</v>
      </c>
      <c r="AZ2040" s="12">
        <f>VLOOKUP($BR2040,Tables!$D$14:$K$24,8,FALSE)</f>
        <v>0</v>
      </c>
      <c r="BA2040" s="12">
        <f>IF(OR(BR2040="T150",BR2040="HYBT150"),W2040*Tables!$L$23,0)</f>
        <v>0</v>
      </c>
      <c r="BB2040" s="12">
        <f>IF(OR(BR2040="T200",BR2040="HYBT200"),W2040*Tables!$E$24,0)</f>
        <v>0</v>
      </c>
      <c r="BC2040" s="14">
        <f t="shared" si="421"/>
        <v>0</v>
      </c>
      <c r="BD2040" s="55" t="str">
        <f t="shared" si="434"/>
        <v/>
      </c>
      <c r="BE2040" s="55" t="str">
        <f t="shared" si="434"/>
        <v/>
      </c>
      <c r="BF2040" s="55" t="str">
        <f t="shared" si="434"/>
        <v/>
      </c>
      <c r="BG2040" s="55" t="str">
        <f t="shared" si="434"/>
        <v/>
      </c>
      <c r="BH2040" s="55" t="str">
        <f t="shared" si="434"/>
        <v/>
      </c>
      <c r="BI2040" s="55" t="str">
        <f t="shared" si="434"/>
        <v/>
      </c>
      <c r="BJ2040" s="55" t="str">
        <f t="shared" si="434"/>
        <v/>
      </c>
      <c r="BK2040" s="55" t="str">
        <f t="shared" si="434"/>
        <v/>
      </c>
      <c r="BL2040" s="55" t="str">
        <f t="shared" si="434"/>
        <v/>
      </c>
      <c r="BM2040" s="55" t="str">
        <f t="shared" si="434"/>
        <v/>
      </c>
      <c r="BN2040" s="55" t="str">
        <f t="shared" si="434"/>
        <v/>
      </c>
      <c r="BO2040" s="55" t="str">
        <f t="shared" si="434"/>
        <v/>
      </c>
      <c r="BP2040" s="55" t="str">
        <f t="shared" si="434"/>
        <v/>
      </c>
      <c r="BQ2040" s="55" t="str">
        <f t="shared" si="434"/>
        <v/>
      </c>
      <c r="BR2040" s="1" t="str">
        <f t="shared" si="422"/>
        <v>Base</v>
      </c>
      <c r="BS2040" s="1" t="str">
        <f t="shared" si="423"/>
        <v/>
      </c>
      <c r="BT2040" s="3">
        <f t="shared" si="424"/>
        <v>1</v>
      </c>
      <c r="BU2040" s="11">
        <f t="shared" si="425"/>
        <v>-0.94</v>
      </c>
      <c r="BV2040" s="11">
        <f t="shared" si="426"/>
        <v>-0.88</v>
      </c>
      <c r="BW2040" s="11">
        <f t="shared" si="427"/>
        <v>0</v>
      </c>
      <c r="BX2040" s="9">
        <f t="shared" si="428"/>
        <v>-0.94</v>
      </c>
      <c r="BY2040" s="9">
        <f t="shared" si="429"/>
        <v>-0.88</v>
      </c>
      <c r="BZ2040" s="9">
        <f t="shared" si="430"/>
        <v>2</v>
      </c>
    </row>
    <row r="2041" spans="1:78" ht="15.5" x14ac:dyDescent="0.35">
      <c r="A2041"/>
      <c r="B2041"/>
      <c r="C2041"/>
      <c r="D2041"/>
      <c r="E2041"/>
      <c r="F2041"/>
      <c r="G2041"/>
      <c r="H2041"/>
      <c r="I2041"/>
      <c r="J2041"/>
      <c r="K2041"/>
      <c r="L2041"/>
      <c r="M2041"/>
      <c r="N2041"/>
      <c r="O2041"/>
      <c r="P2041"/>
      <c r="Q2041"/>
      <c r="R2041"/>
      <c r="S2041"/>
      <c r="T2041"/>
      <c r="U2041"/>
      <c r="V2041"/>
      <c r="W2041"/>
      <c r="X2041"/>
      <c r="Y2041"/>
      <c r="Z2041"/>
      <c r="AA2041"/>
      <c r="AB2041"/>
      <c r="AC2041"/>
      <c r="AD2041"/>
      <c r="AE2041"/>
      <c r="AF2041"/>
      <c r="AG2041"/>
      <c r="AH2041"/>
      <c r="AI2041"/>
      <c r="AJ2041"/>
      <c r="AK2041"/>
      <c r="AL2041"/>
      <c r="AM2041"/>
      <c r="AN2041"/>
      <c r="AO2041"/>
      <c r="AP2041"/>
      <c r="AQ2041"/>
      <c r="AR2041"/>
      <c r="AS2041"/>
      <c r="AT2041" s="12">
        <f>VLOOKUP($BR2041,Tables!$D$14:$I$27,2,FALSE)*W2041</f>
        <v>0</v>
      </c>
      <c r="AU2041" s="12">
        <f>VLOOKUP($BR2041,Tables!$D$14:$I$24,3,FALSE)</f>
        <v>0</v>
      </c>
      <c r="AV2041" s="12">
        <f>VLOOKUP($BR2041,Tables!$D$14:$I$24,4,FALSE)*W2041</f>
        <v>0</v>
      </c>
      <c r="AW2041" s="12">
        <f>VLOOKUP($BR2041,Tables!$D$14:$I$24,5,FALSE)*W2041</f>
        <v>0</v>
      </c>
      <c r="AX2041">
        <f>IF(ISERROR(VLOOKUP(V2041,Tables!$A$2:$B$27,2,FALSE))=TRUE,0,VLOOKUP(V2041,Tables!$A$2:$B$27,2,FALSE))*VLOOKUP(BR2041,Tables!$D$14:$J$24,7,FALSE)</f>
        <v>0</v>
      </c>
      <c r="AY2041">
        <f>IF(ISERROR(VLOOKUP(BS2041,Tables!$A$2:$B$31,2,FALSE))=TRUE,0,VLOOKUP(BS2041,Tables!$A$2:$B$31,2,FALSE))</f>
        <v>0</v>
      </c>
      <c r="AZ2041" s="12">
        <f>VLOOKUP($BR2041,Tables!$D$14:$K$24,8,FALSE)</f>
        <v>0</v>
      </c>
      <c r="BA2041" s="12">
        <f>IF(OR(BR2041="T150",BR2041="HYBT150"),W2041*Tables!$L$23,0)</f>
        <v>0</v>
      </c>
      <c r="BB2041" s="12">
        <f>IF(OR(BR2041="T200",BR2041="HYBT200"),W2041*Tables!$E$24,0)</f>
        <v>0</v>
      </c>
      <c r="BC2041" s="14">
        <f t="shared" ref="BC2041:BC2104" si="435">SUM(AT2041:BB2041)</f>
        <v>0</v>
      </c>
      <c r="BD2041" s="55" t="str">
        <f t="shared" si="434"/>
        <v/>
      </c>
      <c r="BE2041" s="55" t="str">
        <f t="shared" si="434"/>
        <v/>
      </c>
      <c r="BF2041" s="55" t="str">
        <f t="shared" si="434"/>
        <v/>
      </c>
      <c r="BG2041" s="55" t="str">
        <f t="shared" si="434"/>
        <v/>
      </c>
      <c r="BH2041" s="55" t="str">
        <f t="shared" si="434"/>
        <v/>
      </c>
      <c r="BI2041" s="55" t="str">
        <f t="shared" si="434"/>
        <v/>
      </c>
      <c r="BJ2041" s="55" t="str">
        <f t="shared" si="434"/>
        <v/>
      </c>
      <c r="BK2041" s="55" t="str">
        <f t="shared" si="434"/>
        <v/>
      </c>
      <c r="BL2041" s="55" t="str">
        <f t="shared" si="434"/>
        <v/>
      </c>
      <c r="BM2041" s="55" t="str">
        <f t="shared" si="434"/>
        <v/>
      </c>
      <c r="BN2041" s="55" t="str">
        <f t="shared" si="434"/>
        <v/>
      </c>
      <c r="BO2041" s="55" t="str">
        <f t="shared" si="434"/>
        <v/>
      </c>
      <c r="BP2041" s="55" t="str">
        <f t="shared" si="434"/>
        <v/>
      </c>
      <c r="BQ2041" s="55" t="str">
        <f t="shared" si="434"/>
        <v/>
      </c>
      <c r="BR2041" s="1" t="str">
        <f t="shared" ref="BR2041:BR2104" si="436">IF(BD2041&amp;BE2041&amp;BF2041&amp;BG2041&amp;BH2041&amp;BI2041&amp;BJ2041&amp;BK2041&amp;BP2041&amp;BQ2041="","Base",BD2041&amp;BE2041&amp;BF2041&amp;BG2041&amp;BH2041&amp;BI2041&amp;BJ2041&amp;BK2041&amp;BP2041&amp;BQ2041)</f>
        <v>Base</v>
      </c>
      <c r="BS2041" s="1" t="str">
        <f t="shared" ref="BS2041:BS2104" si="437">IF(BL2041&amp;BM2041&amp;BN2041&amp;BO2041="","",BL2041&amp;BM2041&amp;BN2041&amp;BO2041)</f>
        <v/>
      </c>
      <c r="BT2041" s="3">
        <f t="shared" ref="BT2041:BT2104" si="438">J2041-I2041+1</f>
        <v>1</v>
      </c>
      <c r="BU2041" s="11">
        <f t="shared" ref="BU2041:BU2104" si="439">BT2041*0.06-1</f>
        <v>-0.94</v>
      </c>
      <c r="BV2041" s="11">
        <f t="shared" ref="BV2041:BV2104" si="440">BT2041*0.12-1</f>
        <v>-0.88</v>
      </c>
      <c r="BW2041" s="11">
        <f t="shared" ref="BW2041:BW2104" si="441">(BT2041-1)*0.84</f>
        <v>0</v>
      </c>
      <c r="BX2041" s="9">
        <f t="shared" ref="BX2041:BX2104" si="442">BU2041+I2041</f>
        <v>-0.94</v>
      </c>
      <c r="BY2041" s="9">
        <f t="shared" ref="BY2041:BY2104" si="443">BV2041+I2041</f>
        <v>-0.88</v>
      </c>
      <c r="BZ2041" s="9">
        <f t="shared" ref="BZ2041:BZ2104" si="444">IF(WEEKDAY(BW2041+I2041)=1,BW2041+I2041+1,IF(WEEKDAY(BW2041+I2041)=7,BW2041+I2041+2,BW2041+I2041))</f>
        <v>2</v>
      </c>
    </row>
    <row r="2042" spans="1:78" ht="15.5" x14ac:dyDescent="0.35">
      <c r="A2042"/>
      <c r="B2042"/>
      <c r="C2042"/>
      <c r="D2042"/>
      <c r="E2042"/>
      <c r="F2042"/>
      <c r="G2042"/>
      <c r="H2042"/>
      <c r="I2042"/>
      <c r="J2042"/>
      <c r="K2042"/>
      <c r="L2042"/>
      <c r="M2042"/>
      <c r="N2042"/>
      <c r="O2042"/>
      <c r="P2042"/>
      <c r="Q2042"/>
      <c r="R2042"/>
      <c r="S2042"/>
      <c r="T2042"/>
      <c r="U2042"/>
      <c r="V2042"/>
      <c r="W2042"/>
      <c r="X2042"/>
      <c r="Y2042"/>
      <c r="Z2042"/>
      <c r="AA2042"/>
      <c r="AB2042"/>
      <c r="AC2042"/>
      <c r="AD2042"/>
      <c r="AE2042"/>
      <c r="AF2042"/>
      <c r="AG2042"/>
      <c r="AH2042"/>
      <c r="AI2042"/>
      <c r="AJ2042"/>
      <c r="AK2042"/>
      <c r="AL2042"/>
      <c r="AM2042"/>
      <c r="AN2042"/>
      <c r="AO2042"/>
      <c r="AP2042"/>
      <c r="AQ2042"/>
      <c r="AR2042"/>
      <c r="AS2042"/>
      <c r="AT2042" s="12">
        <f>VLOOKUP($BR2042,Tables!$D$14:$I$27,2,FALSE)*W2042</f>
        <v>0</v>
      </c>
      <c r="AU2042" s="12">
        <f>VLOOKUP($BR2042,Tables!$D$14:$I$24,3,FALSE)</f>
        <v>0</v>
      </c>
      <c r="AV2042" s="12">
        <f>VLOOKUP($BR2042,Tables!$D$14:$I$24,4,FALSE)*W2042</f>
        <v>0</v>
      </c>
      <c r="AW2042" s="12">
        <f>VLOOKUP($BR2042,Tables!$D$14:$I$24,5,FALSE)*W2042</f>
        <v>0</v>
      </c>
      <c r="AX2042">
        <f>IF(ISERROR(VLOOKUP(V2042,Tables!$A$2:$B$27,2,FALSE))=TRUE,0,VLOOKUP(V2042,Tables!$A$2:$B$27,2,FALSE))*VLOOKUP(BR2042,Tables!$D$14:$J$24,7,FALSE)</f>
        <v>0</v>
      </c>
      <c r="AY2042">
        <f>IF(ISERROR(VLOOKUP(BS2042,Tables!$A$2:$B$31,2,FALSE))=TRUE,0,VLOOKUP(BS2042,Tables!$A$2:$B$31,2,FALSE))</f>
        <v>0</v>
      </c>
      <c r="AZ2042" s="12">
        <f>VLOOKUP($BR2042,Tables!$D$14:$K$24,8,FALSE)</f>
        <v>0</v>
      </c>
      <c r="BA2042" s="12">
        <f>IF(OR(BR2042="T150",BR2042="HYBT150"),W2042*Tables!$L$23,0)</f>
        <v>0</v>
      </c>
      <c r="BB2042" s="12">
        <f>IF(OR(BR2042="T200",BR2042="HYBT200"),W2042*Tables!$E$24,0)</f>
        <v>0</v>
      </c>
      <c r="BC2042" s="14">
        <f t="shared" si="435"/>
        <v>0</v>
      </c>
      <c r="BD2042" s="55" t="str">
        <f t="shared" si="434"/>
        <v/>
      </c>
      <c r="BE2042" s="55" t="str">
        <f t="shared" si="434"/>
        <v/>
      </c>
      <c r="BF2042" s="55" t="str">
        <f t="shared" si="434"/>
        <v/>
      </c>
      <c r="BG2042" s="55" t="str">
        <f t="shared" si="434"/>
        <v/>
      </c>
      <c r="BH2042" s="55" t="str">
        <f t="shared" si="434"/>
        <v/>
      </c>
      <c r="BI2042" s="55" t="str">
        <f t="shared" si="434"/>
        <v/>
      </c>
      <c r="BJ2042" s="55" t="str">
        <f t="shared" si="434"/>
        <v/>
      </c>
      <c r="BK2042" s="55" t="str">
        <f t="shared" si="434"/>
        <v/>
      </c>
      <c r="BL2042" s="55" t="str">
        <f t="shared" si="434"/>
        <v/>
      </c>
      <c r="BM2042" s="55" t="str">
        <f t="shared" si="434"/>
        <v/>
      </c>
      <c r="BN2042" s="55" t="str">
        <f t="shared" si="434"/>
        <v/>
      </c>
      <c r="BO2042" s="55" t="str">
        <f t="shared" si="434"/>
        <v/>
      </c>
      <c r="BP2042" s="55" t="str">
        <f t="shared" si="434"/>
        <v/>
      </c>
      <c r="BQ2042" s="55" t="str">
        <f t="shared" si="434"/>
        <v/>
      </c>
      <c r="BR2042" s="1" t="str">
        <f t="shared" si="436"/>
        <v>Base</v>
      </c>
      <c r="BS2042" s="1" t="str">
        <f t="shared" si="437"/>
        <v/>
      </c>
      <c r="BT2042" s="3">
        <f t="shared" si="438"/>
        <v>1</v>
      </c>
      <c r="BU2042" s="11">
        <f t="shared" si="439"/>
        <v>-0.94</v>
      </c>
      <c r="BV2042" s="11">
        <f t="shared" si="440"/>
        <v>-0.88</v>
      </c>
      <c r="BW2042" s="11">
        <f t="shared" si="441"/>
        <v>0</v>
      </c>
      <c r="BX2042" s="9">
        <f t="shared" si="442"/>
        <v>-0.94</v>
      </c>
      <c r="BY2042" s="9">
        <f t="shared" si="443"/>
        <v>-0.88</v>
      </c>
      <c r="BZ2042" s="9">
        <f t="shared" si="444"/>
        <v>2</v>
      </c>
    </row>
    <row r="2043" spans="1:78" ht="15.5" x14ac:dyDescent="0.35">
      <c r="A2043"/>
      <c r="B2043"/>
      <c r="C2043"/>
      <c r="D2043"/>
      <c r="E2043"/>
      <c r="F2043"/>
      <c r="G2043"/>
      <c r="H2043"/>
      <c r="I2043"/>
      <c r="J2043"/>
      <c r="K2043"/>
      <c r="L2043"/>
      <c r="M2043"/>
      <c r="N2043"/>
      <c r="O2043"/>
      <c r="P2043"/>
      <c r="Q2043"/>
      <c r="R2043"/>
      <c r="S2043"/>
      <c r="T2043"/>
      <c r="U2043"/>
      <c r="V2043"/>
      <c r="W2043"/>
      <c r="X2043"/>
      <c r="Y2043"/>
      <c r="Z2043"/>
      <c r="AA2043"/>
      <c r="AB2043"/>
      <c r="AC2043"/>
      <c r="AD2043"/>
      <c r="AE2043"/>
      <c r="AF2043"/>
      <c r="AG2043"/>
      <c r="AH2043"/>
      <c r="AI2043"/>
      <c r="AJ2043"/>
      <c r="AK2043"/>
      <c r="AL2043"/>
      <c r="AM2043"/>
      <c r="AN2043"/>
      <c r="AO2043"/>
      <c r="AP2043"/>
      <c r="AQ2043"/>
      <c r="AR2043"/>
      <c r="AS2043"/>
      <c r="AT2043" s="12">
        <f>VLOOKUP($BR2043,Tables!$D$14:$I$27,2,FALSE)*W2043</f>
        <v>0</v>
      </c>
      <c r="AU2043" s="12">
        <f>VLOOKUP($BR2043,Tables!$D$14:$I$24,3,FALSE)</f>
        <v>0</v>
      </c>
      <c r="AV2043" s="12">
        <f>VLOOKUP($BR2043,Tables!$D$14:$I$24,4,FALSE)*W2043</f>
        <v>0</v>
      </c>
      <c r="AW2043" s="12">
        <f>VLOOKUP($BR2043,Tables!$D$14:$I$24,5,FALSE)*W2043</f>
        <v>0</v>
      </c>
      <c r="AX2043">
        <f>IF(ISERROR(VLOOKUP(V2043,Tables!$A$2:$B$27,2,FALSE))=TRUE,0,VLOOKUP(V2043,Tables!$A$2:$B$27,2,FALSE))*VLOOKUP(BR2043,Tables!$D$14:$J$24,7,FALSE)</f>
        <v>0</v>
      </c>
      <c r="AY2043">
        <f>IF(ISERROR(VLOOKUP(BS2043,Tables!$A$2:$B$31,2,FALSE))=TRUE,0,VLOOKUP(BS2043,Tables!$A$2:$B$31,2,FALSE))</f>
        <v>0</v>
      </c>
      <c r="AZ2043" s="12">
        <f>VLOOKUP($BR2043,Tables!$D$14:$K$24,8,FALSE)</f>
        <v>0</v>
      </c>
      <c r="BA2043" s="12">
        <f>IF(OR(BR2043="T150",BR2043="HYBT150"),W2043*Tables!$L$23,0)</f>
        <v>0</v>
      </c>
      <c r="BB2043" s="12">
        <f>IF(OR(BR2043="T200",BR2043="HYBT200"),W2043*Tables!$E$24,0)</f>
        <v>0</v>
      </c>
      <c r="BC2043" s="14">
        <f t="shared" si="435"/>
        <v>0</v>
      </c>
      <c r="BD2043" s="55" t="str">
        <f t="shared" si="434"/>
        <v/>
      </c>
      <c r="BE2043" s="55" t="str">
        <f t="shared" si="434"/>
        <v/>
      </c>
      <c r="BF2043" s="55" t="str">
        <f t="shared" si="434"/>
        <v/>
      </c>
      <c r="BG2043" s="55" t="str">
        <f t="shared" si="434"/>
        <v/>
      </c>
      <c r="BH2043" s="55" t="str">
        <f t="shared" si="434"/>
        <v/>
      </c>
      <c r="BI2043" s="55" t="str">
        <f t="shared" si="434"/>
        <v/>
      </c>
      <c r="BJ2043" s="55" t="str">
        <f t="shared" si="434"/>
        <v/>
      </c>
      <c r="BK2043" s="55" t="str">
        <f t="shared" si="434"/>
        <v/>
      </c>
      <c r="BL2043" s="55" t="str">
        <f t="shared" si="434"/>
        <v/>
      </c>
      <c r="BM2043" s="55" t="str">
        <f t="shared" si="434"/>
        <v/>
      </c>
      <c r="BN2043" s="55" t="str">
        <f t="shared" si="434"/>
        <v/>
      </c>
      <c r="BO2043" s="55" t="str">
        <f t="shared" si="434"/>
        <v/>
      </c>
      <c r="BP2043" s="55" t="str">
        <f t="shared" si="434"/>
        <v/>
      </c>
      <c r="BQ2043" s="55" t="str">
        <f t="shared" si="434"/>
        <v/>
      </c>
      <c r="BR2043" s="1" t="str">
        <f t="shared" si="436"/>
        <v>Base</v>
      </c>
      <c r="BS2043" s="1" t="str">
        <f t="shared" si="437"/>
        <v/>
      </c>
      <c r="BT2043" s="3">
        <f t="shared" si="438"/>
        <v>1</v>
      </c>
      <c r="BU2043" s="11">
        <f t="shared" si="439"/>
        <v>-0.94</v>
      </c>
      <c r="BV2043" s="11">
        <f t="shared" si="440"/>
        <v>-0.88</v>
      </c>
      <c r="BW2043" s="11">
        <f t="shared" si="441"/>
        <v>0</v>
      </c>
      <c r="BX2043" s="9">
        <f t="shared" si="442"/>
        <v>-0.94</v>
      </c>
      <c r="BY2043" s="9">
        <f t="shared" si="443"/>
        <v>-0.88</v>
      </c>
      <c r="BZ2043" s="9">
        <f t="shared" si="444"/>
        <v>2</v>
      </c>
    </row>
    <row r="2044" spans="1:78" ht="15.5" x14ac:dyDescent="0.35">
      <c r="A2044"/>
      <c r="B2044"/>
      <c r="C2044"/>
      <c r="D2044"/>
      <c r="E2044"/>
      <c r="F2044"/>
      <c r="G2044"/>
      <c r="H2044"/>
      <c r="I2044"/>
      <c r="J2044"/>
      <c r="K2044"/>
      <c r="L2044"/>
      <c r="M2044"/>
      <c r="N2044"/>
      <c r="O2044"/>
      <c r="P2044"/>
      <c r="Q2044"/>
      <c r="R2044"/>
      <c r="S2044"/>
      <c r="T2044"/>
      <c r="U2044"/>
      <c r="V2044"/>
      <c r="W2044"/>
      <c r="X2044"/>
      <c r="Y2044"/>
      <c r="Z2044"/>
      <c r="AA2044"/>
      <c r="AB2044"/>
      <c r="AC2044"/>
      <c r="AD2044"/>
      <c r="AE2044"/>
      <c r="AF2044"/>
      <c r="AG2044"/>
      <c r="AH2044"/>
      <c r="AI2044"/>
      <c r="AJ2044"/>
      <c r="AK2044"/>
      <c r="AL2044"/>
      <c r="AM2044"/>
      <c r="AN2044"/>
      <c r="AO2044"/>
      <c r="AP2044"/>
      <c r="AQ2044"/>
      <c r="AR2044"/>
      <c r="AS2044"/>
      <c r="AT2044" s="12">
        <f>VLOOKUP($BR2044,Tables!$D$14:$I$27,2,FALSE)*W2044</f>
        <v>0</v>
      </c>
      <c r="AU2044" s="12">
        <f>VLOOKUP($BR2044,Tables!$D$14:$I$24,3,FALSE)</f>
        <v>0</v>
      </c>
      <c r="AV2044" s="12">
        <f>VLOOKUP($BR2044,Tables!$D$14:$I$24,4,FALSE)*W2044</f>
        <v>0</v>
      </c>
      <c r="AW2044" s="12">
        <f>VLOOKUP($BR2044,Tables!$D$14:$I$24,5,FALSE)*W2044</f>
        <v>0</v>
      </c>
      <c r="AX2044">
        <f>IF(ISERROR(VLOOKUP(V2044,Tables!$A$2:$B$27,2,FALSE))=TRUE,0,VLOOKUP(V2044,Tables!$A$2:$B$27,2,FALSE))*VLOOKUP(BR2044,Tables!$D$14:$J$24,7,FALSE)</f>
        <v>0</v>
      </c>
      <c r="AY2044">
        <f>IF(ISERROR(VLOOKUP(BS2044,Tables!$A$2:$B$31,2,FALSE))=TRUE,0,VLOOKUP(BS2044,Tables!$A$2:$B$31,2,FALSE))</f>
        <v>0</v>
      </c>
      <c r="AZ2044" s="12">
        <f>VLOOKUP($BR2044,Tables!$D$14:$K$24,8,FALSE)</f>
        <v>0</v>
      </c>
      <c r="BA2044" s="12">
        <f>IF(OR(BR2044="T150",BR2044="HYBT150"),W2044*Tables!$L$23,0)</f>
        <v>0</v>
      </c>
      <c r="BB2044" s="12">
        <f>IF(OR(BR2044="T200",BR2044="HYBT200"),W2044*Tables!$E$24,0)</f>
        <v>0</v>
      </c>
      <c r="BC2044" s="14">
        <f t="shared" si="435"/>
        <v>0</v>
      </c>
      <c r="BD2044" s="55" t="str">
        <f t="shared" si="434"/>
        <v/>
      </c>
      <c r="BE2044" s="55" t="str">
        <f t="shared" si="434"/>
        <v/>
      </c>
      <c r="BF2044" s="55" t="str">
        <f t="shared" si="434"/>
        <v/>
      </c>
      <c r="BG2044" s="55" t="str">
        <f t="shared" si="434"/>
        <v/>
      </c>
      <c r="BH2044" s="55" t="str">
        <f t="shared" si="434"/>
        <v/>
      </c>
      <c r="BI2044" s="55" t="str">
        <f t="shared" si="434"/>
        <v/>
      </c>
      <c r="BJ2044" s="55" t="str">
        <f t="shared" si="434"/>
        <v/>
      </c>
      <c r="BK2044" s="55" t="str">
        <f t="shared" si="434"/>
        <v/>
      </c>
      <c r="BL2044" s="55" t="str">
        <f t="shared" si="434"/>
        <v/>
      </c>
      <c r="BM2044" s="55" t="str">
        <f t="shared" si="434"/>
        <v/>
      </c>
      <c r="BN2044" s="55" t="str">
        <f t="shared" si="434"/>
        <v/>
      </c>
      <c r="BO2044" s="55" t="str">
        <f t="shared" si="434"/>
        <v/>
      </c>
      <c r="BP2044" s="55" t="str">
        <f t="shared" si="434"/>
        <v/>
      </c>
      <c r="BQ2044" s="55" t="str">
        <f t="shared" si="434"/>
        <v/>
      </c>
      <c r="BR2044" s="1" t="str">
        <f t="shared" si="436"/>
        <v>Base</v>
      </c>
      <c r="BS2044" s="1" t="str">
        <f t="shared" si="437"/>
        <v/>
      </c>
      <c r="BT2044" s="3">
        <f t="shared" si="438"/>
        <v>1</v>
      </c>
      <c r="BU2044" s="11">
        <f t="shared" si="439"/>
        <v>-0.94</v>
      </c>
      <c r="BV2044" s="11">
        <f t="shared" si="440"/>
        <v>-0.88</v>
      </c>
      <c r="BW2044" s="11">
        <f t="shared" si="441"/>
        <v>0</v>
      </c>
      <c r="BX2044" s="9">
        <f t="shared" si="442"/>
        <v>-0.94</v>
      </c>
      <c r="BY2044" s="9">
        <f t="shared" si="443"/>
        <v>-0.88</v>
      </c>
      <c r="BZ2044" s="9">
        <f t="shared" si="444"/>
        <v>2</v>
      </c>
    </row>
    <row r="2045" spans="1:78" ht="15.5" x14ac:dyDescent="0.35">
      <c r="A2045"/>
      <c r="B2045"/>
      <c r="C2045"/>
      <c r="D2045"/>
      <c r="E2045"/>
      <c r="F2045"/>
      <c r="G2045"/>
      <c r="H2045"/>
      <c r="I2045"/>
      <c r="J2045"/>
      <c r="K2045"/>
      <c r="L2045"/>
      <c r="M2045"/>
      <c r="N2045"/>
      <c r="O2045"/>
      <c r="P2045"/>
      <c r="Q2045"/>
      <c r="R2045"/>
      <c r="S2045"/>
      <c r="T2045"/>
      <c r="U2045"/>
      <c r="V2045"/>
      <c r="W2045"/>
      <c r="X2045"/>
      <c r="Y2045"/>
      <c r="Z2045"/>
      <c r="AA2045"/>
      <c r="AB2045"/>
      <c r="AC2045"/>
      <c r="AD2045"/>
      <c r="AE2045"/>
      <c r="AF2045"/>
      <c r="AG2045"/>
      <c r="AH2045"/>
      <c r="AI2045"/>
      <c r="AJ2045"/>
      <c r="AK2045"/>
      <c r="AL2045"/>
      <c r="AM2045"/>
      <c r="AN2045"/>
      <c r="AO2045"/>
      <c r="AP2045"/>
      <c r="AQ2045"/>
      <c r="AR2045"/>
      <c r="AS2045"/>
      <c r="AT2045" s="12">
        <f>VLOOKUP($BR2045,Tables!$D$14:$I$27,2,FALSE)*W2045</f>
        <v>0</v>
      </c>
      <c r="AU2045" s="12">
        <f>VLOOKUP($BR2045,Tables!$D$14:$I$24,3,FALSE)</f>
        <v>0</v>
      </c>
      <c r="AV2045" s="12">
        <f>VLOOKUP($BR2045,Tables!$D$14:$I$24,4,FALSE)*W2045</f>
        <v>0</v>
      </c>
      <c r="AW2045" s="12">
        <f>VLOOKUP($BR2045,Tables!$D$14:$I$24,5,FALSE)*W2045</f>
        <v>0</v>
      </c>
      <c r="AX2045">
        <f>IF(ISERROR(VLOOKUP(V2045,Tables!$A$2:$B$27,2,FALSE))=TRUE,0,VLOOKUP(V2045,Tables!$A$2:$B$27,2,FALSE))*VLOOKUP(BR2045,Tables!$D$14:$J$24,7,FALSE)</f>
        <v>0</v>
      </c>
      <c r="AY2045">
        <f>IF(ISERROR(VLOOKUP(BS2045,Tables!$A$2:$B$31,2,FALSE))=TRUE,0,VLOOKUP(BS2045,Tables!$A$2:$B$31,2,FALSE))</f>
        <v>0</v>
      </c>
      <c r="AZ2045" s="12">
        <f>VLOOKUP($BR2045,Tables!$D$14:$K$24,8,FALSE)</f>
        <v>0</v>
      </c>
      <c r="BA2045" s="12">
        <f>IF(OR(BR2045="T150",BR2045="HYBT150"),W2045*Tables!$L$23,0)</f>
        <v>0</v>
      </c>
      <c r="BB2045" s="12">
        <f>IF(OR(BR2045="T200",BR2045="HYBT200"),W2045*Tables!$E$24,0)</f>
        <v>0</v>
      </c>
      <c r="BC2045" s="14">
        <f t="shared" si="435"/>
        <v>0</v>
      </c>
      <c r="BD2045" s="55" t="str">
        <f t="shared" si="434"/>
        <v/>
      </c>
      <c r="BE2045" s="55" t="str">
        <f t="shared" si="434"/>
        <v/>
      </c>
      <c r="BF2045" s="55" t="str">
        <f t="shared" si="434"/>
        <v/>
      </c>
      <c r="BG2045" s="55" t="str">
        <f t="shared" si="434"/>
        <v/>
      </c>
      <c r="BH2045" s="55" t="str">
        <f t="shared" si="434"/>
        <v/>
      </c>
      <c r="BI2045" s="55" t="str">
        <f t="shared" si="434"/>
        <v/>
      </c>
      <c r="BJ2045" s="55" t="str">
        <f t="shared" si="434"/>
        <v/>
      </c>
      <c r="BK2045" s="55" t="str">
        <f t="shared" si="434"/>
        <v/>
      </c>
      <c r="BL2045" s="55" t="str">
        <f t="shared" si="434"/>
        <v/>
      </c>
      <c r="BM2045" s="55" t="str">
        <f t="shared" si="434"/>
        <v/>
      </c>
      <c r="BN2045" s="55" t="str">
        <f t="shared" si="434"/>
        <v/>
      </c>
      <c r="BO2045" s="55" t="str">
        <f t="shared" si="434"/>
        <v/>
      </c>
      <c r="BP2045" s="55" t="str">
        <f t="shared" si="434"/>
        <v/>
      </c>
      <c r="BQ2045" s="55" t="str">
        <f t="shared" si="434"/>
        <v/>
      </c>
      <c r="BR2045" s="1" t="str">
        <f t="shared" si="436"/>
        <v>Base</v>
      </c>
      <c r="BS2045" s="1" t="str">
        <f t="shared" si="437"/>
        <v/>
      </c>
      <c r="BT2045" s="3">
        <f t="shared" si="438"/>
        <v>1</v>
      </c>
      <c r="BU2045" s="11">
        <f t="shared" si="439"/>
        <v>-0.94</v>
      </c>
      <c r="BV2045" s="11">
        <f t="shared" si="440"/>
        <v>-0.88</v>
      </c>
      <c r="BW2045" s="11">
        <f t="shared" si="441"/>
        <v>0</v>
      </c>
      <c r="BX2045" s="9">
        <f t="shared" si="442"/>
        <v>-0.94</v>
      </c>
      <c r="BY2045" s="9">
        <f t="shared" si="443"/>
        <v>-0.88</v>
      </c>
      <c r="BZ2045" s="9">
        <f t="shared" si="444"/>
        <v>2</v>
      </c>
    </row>
    <row r="2046" spans="1:78" ht="15.5" x14ac:dyDescent="0.35">
      <c r="A2046"/>
      <c r="B2046"/>
      <c r="C2046"/>
      <c r="D2046"/>
      <c r="E2046"/>
      <c r="F2046"/>
      <c r="G2046"/>
      <c r="H2046"/>
      <c r="I2046"/>
      <c r="J2046"/>
      <c r="K2046"/>
      <c r="L2046"/>
      <c r="M2046"/>
      <c r="N2046"/>
      <c r="O2046"/>
      <c r="P2046"/>
      <c r="Q2046"/>
      <c r="R2046"/>
      <c r="S2046"/>
      <c r="T2046"/>
      <c r="U2046"/>
      <c r="V2046"/>
      <c r="W2046"/>
      <c r="X2046"/>
      <c r="Y2046"/>
      <c r="Z2046"/>
      <c r="AA2046"/>
      <c r="AB2046"/>
      <c r="AC2046"/>
      <c r="AD2046"/>
      <c r="AE2046"/>
      <c r="AF2046"/>
      <c r="AG2046"/>
      <c r="AH2046"/>
      <c r="AI2046"/>
      <c r="AJ2046"/>
      <c r="AK2046"/>
      <c r="AL2046"/>
      <c r="AM2046"/>
      <c r="AN2046"/>
      <c r="AO2046"/>
      <c r="AP2046"/>
      <c r="AQ2046"/>
      <c r="AR2046"/>
      <c r="AS2046"/>
      <c r="AT2046" s="12">
        <f>VLOOKUP($BR2046,Tables!$D$14:$I$27,2,FALSE)*W2046</f>
        <v>0</v>
      </c>
      <c r="AU2046" s="12">
        <f>VLOOKUP($BR2046,Tables!$D$14:$I$24,3,FALSE)</f>
        <v>0</v>
      </c>
      <c r="AV2046" s="12">
        <f>VLOOKUP($BR2046,Tables!$D$14:$I$24,4,FALSE)*W2046</f>
        <v>0</v>
      </c>
      <c r="AW2046" s="12">
        <f>VLOOKUP($BR2046,Tables!$D$14:$I$24,5,FALSE)*W2046</f>
        <v>0</v>
      </c>
      <c r="AX2046">
        <f>IF(ISERROR(VLOOKUP(V2046,Tables!$A$2:$B$27,2,FALSE))=TRUE,0,VLOOKUP(V2046,Tables!$A$2:$B$27,2,FALSE))*VLOOKUP(BR2046,Tables!$D$14:$J$24,7,FALSE)</f>
        <v>0</v>
      </c>
      <c r="AY2046">
        <f>IF(ISERROR(VLOOKUP(BS2046,Tables!$A$2:$B$31,2,FALSE))=TRUE,0,VLOOKUP(BS2046,Tables!$A$2:$B$31,2,FALSE))</f>
        <v>0</v>
      </c>
      <c r="AZ2046" s="12">
        <f>VLOOKUP($BR2046,Tables!$D$14:$K$24,8,FALSE)</f>
        <v>0</v>
      </c>
      <c r="BA2046" s="12">
        <f>IF(OR(BR2046="T150",BR2046="HYBT150"),W2046*Tables!$L$23,0)</f>
        <v>0</v>
      </c>
      <c r="BB2046" s="12">
        <f>IF(OR(BR2046="T200",BR2046="HYBT200"),W2046*Tables!$E$24,0)</f>
        <v>0</v>
      </c>
      <c r="BC2046" s="14">
        <f t="shared" si="435"/>
        <v>0</v>
      </c>
      <c r="BD2046" s="55" t="str">
        <f t="shared" si="434"/>
        <v/>
      </c>
      <c r="BE2046" s="55" t="str">
        <f t="shared" si="434"/>
        <v/>
      </c>
      <c r="BF2046" s="55" t="str">
        <f t="shared" si="434"/>
        <v/>
      </c>
      <c r="BG2046" s="55" t="str">
        <f t="shared" si="434"/>
        <v/>
      </c>
      <c r="BH2046" s="55" t="str">
        <f t="shared" si="434"/>
        <v/>
      </c>
      <c r="BI2046" s="55" t="str">
        <f t="shared" si="434"/>
        <v/>
      </c>
      <c r="BJ2046" s="55" t="str">
        <f t="shared" si="434"/>
        <v/>
      </c>
      <c r="BK2046" s="55" t="str">
        <f t="shared" si="434"/>
        <v/>
      </c>
      <c r="BL2046" s="55" t="str">
        <f t="shared" si="434"/>
        <v/>
      </c>
      <c r="BM2046" s="55" t="str">
        <f t="shared" si="434"/>
        <v/>
      </c>
      <c r="BN2046" s="55" t="str">
        <f t="shared" si="434"/>
        <v/>
      </c>
      <c r="BO2046" s="55" t="str">
        <f t="shared" si="434"/>
        <v/>
      </c>
      <c r="BP2046" s="55" t="str">
        <f t="shared" si="434"/>
        <v/>
      </c>
      <c r="BQ2046" s="55" t="str">
        <f t="shared" si="434"/>
        <v/>
      </c>
      <c r="BR2046" s="1" t="str">
        <f t="shared" si="436"/>
        <v>Base</v>
      </c>
      <c r="BS2046" s="1" t="str">
        <f t="shared" si="437"/>
        <v/>
      </c>
      <c r="BT2046" s="3">
        <f t="shared" si="438"/>
        <v>1</v>
      </c>
      <c r="BU2046" s="11">
        <f t="shared" si="439"/>
        <v>-0.94</v>
      </c>
      <c r="BV2046" s="11">
        <f t="shared" si="440"/>
        <v>-0.88</v>
      </c>
      <c r="BW2046" s="11">
        <f t="shared" si="441"/>
        <v>0</v>
      </c>
      <c r="BX2046" s="9">
        <f t="shared" si="442"/>
        <v>-0.94</v>
      </c>
      <c r="BY2046" s="9">
        <f t="shared" si="443"/>
        <v>-0.88</v>
      </c>
      <c r="BZ2046" s="9">
        <f t="shared" si="444"/>
        <v>2</v>
      </c>
    </row>
    <row r="2047" spans="1:78" ht="15.5" x14ac:dyDescent="0.35">
      <c r="A2047"/>
      <c r="B2047"/>
      <c r="C2047"/>
      <c r="D2047"/>
      <c r="E2047"/>
      <c r="F2047"/>
      <c r="G2047"/>
      <c r="H2047"/>
      <c r="I2047"/>
      <c r="J2047"/>
      <c r="K2047"/>
      <c r="L2047"/>
      <c r="M2047"/>
      <c r="N2047"/>
      <c r="O2047"/>
      <c r="P2047"/>
      <c r="Q2047"/>
      <c r="R2047"/>
      <c r="S2047"/>
      <c r="T2047"/>
      <c r="U2047"/>
      <c r="V2047"/>
      <c r="W2047"/>
      <c r="X2047"/>
      <c r="Y2047"/>
      <c r="Z2047"/>
      <c r="AA2047"/>
      <c r="AB2047"/>
      <c r="AC2047"/>
      <c r="AD2047"/>
      <c r="AE2047"/>
      <c r="AF2047"/>
      <c r="AG2047"/>
      <c r="AH2047"/>
      <c r="AI2047"/>
      <c r="AJ2047"/>
      <c r="AK2047"/>
      <c r="AL2047"/>
      <c r="AM2047"/>
      <c r="AN2047"/>
      <c r="AO2047"/>
      <c r="AP2047"/>
      <c r="AQ2047"/>
      <c r="AR2047"/>
      <c r="AS2047"/>
      <c r="AT2047" s="12">
        <f>VLOOKUP($BR2047,Tables!$D$14:$I$27,2,FALSE)*W2047</f>
        <v>0</v>
      </c>
      <c r="AU2047" s="12">
        <f>VLOOKUP($BR2047,Tables!$D$14:$I$24,3,FALSE)</f>
        <v>0</v>
      </c>
      <c r="AV2047" s="12">
        <f>VLOOKUP($BR2047,Tables!$D$14:$I$24,4,FALSE)*W2047</f>
        <v>0</v>
      </c>
      <c r="AW2047" s="12">
        <f>VLOOKUP($BR2047,Tables!$D$14:$I$24,5,FALSE)*W2047</f>
        <v>0</v>
      </c>
      <c r="AX2047">
        <f>IF(ISERROR(VLOOKUP(V2047,Tables!$A$2:$B$27,2,FALSE))=TRUE,0,VLOOKUP(V2047,Tables!$A$2:$B$27,2,FALSE))*VLOOKUP(BR2047,Tables!$D$14:$J$24,7,FALSE)</f>
        <v>0</v>
      </c>
      <c r="AY2047">
        <f>IF(ISERROR(VLOOKUP(BS2047,Tables!$A$2:$B$31,2,FALSE))=TRUE,0,VLOOKUP(BS2047,Tables!$A$2:$B$31,2,FALSE))</f>
        <v>0</v>
      </c>
      <c r="AZ2047" s="12">
        <f>VLOOKUP($BR2047,Tables!$D$14:$K$24,8,FALSE)</f>
        <v>0</v>
      </c>
      <c r="BA2047" s="12">
        <f>IF(OR(BR2047="T150",BR2047="HYBT150"),W2047*Tables!$L$23,0)</f>
        <v>0</v>
      </c>
      <c r="BB2047" s="12">
        <f>IF(OR(BR2047="T200",BR2047="HYBT200"),W2047*Tables!$E$24,0)</f>
        <v>0</v>
      </c>
      <c r="BC2047" s="14">
        <f t="shared" si="435"/>
        <v>0</v>
      </c>
      <c r="BD2047" s="55" t="str">
        <f t="shared" si="434"/>
        <v/>
      </c>
      <c r="BE2047" s="55" t="str">
        <f t="shared" si="434"/>
        <v/>
      </c>
      <c r="BF2047" s="55" t="str">
        <f t="shared" si="434"/>
        <v/>
      </c>
      <c r="BG2047" s="55" t="str">
        <f t="shared" si="434"/>
        <v/>
      </c>
      <c r="BH2047" s="55" t="str">
        <f t="shared" si="434"/>
        <v/>
      </c>
      <c r="BI2047" s="55" t="str">
        <f t="shared" si="434"/>
        <v/>
      </c>
      <c r="BJ2047" s="55" t="str">
        <f t="shared" si="434"/>
        <v/>
      </c>
      <c r="BK2047" s="55" t="str">
        <f t="shared" si="434"/>
        <v/>
      </c>
      <c r="BL2047" s="55" t="str">
        <f t="shared" si="434"/>
        <v/>
      </c>
      <c r="BM2047" s="55" t="str">
        <f t="shared" si="434"/>
        <v/>
      </c>
      <c r="BN2047" s="55" t="str">
        <f t="shared" si="434"/>
        <v/>
      </c>
      <c r="BO2047" s="55" t="str">
        <f t="shared" si="434"/>
        <v/>
      </c>
      <c r="BP2047" s="55" t="str">
        <f t="shared" si="434"/>
        <v/>
      </c>
      <c r="BQ2047" s="55" t="str">
        <f t="shared" si="434"/>
        <v/>
      </c>
      <c r="BR2047" s="1" t="str">
        <f t="shared" si="436"/>
        <v>Base</v>
      </c>
      <c r="BS2047" s="1" t="str">
        <f t="shared" si="437"/>
        <v/>
      </c>
      <c r="BT2047" s="3">
        <f t="shared" si="438"/>
        <v>1</v>
      </c>
      <c r="BU2047" s="11">
        <f t="shared" si="439"/>
        <v>-0.94</v>
      </c>
      <c r="BV2047" s="11">
        <f t="shared" si="440"/>
        <v>-0.88</v>
      </c>
      <c r="BW2047" s="11">
        <f t="shared" si="441"/>
        <v>0</v>
      </c>
      <c r="BX2047" s="9">
        <f t="shared" si="442"/>
        <v>-0.94</v>
      </c>
      <c r="BY2047" s="9">
        <f t="shared" si="443"/>
        <v>-0.88</v>
      </c>
      <c r="BZ2047" s="9">
        <f t="shared" si="444"/>
        <v>2</v>
      </c>
    </row>
    <row r="2048" spans="1:78" ht="15.5" x14ac:dyDescent="0.35">
      <c r="A2048"/>
      <c r="B2048"/>
      <c r="C2048"/>
      <c r="D2048"/>
      <c r="E2048"/>
      <c r="F2048"/>
      <c r="G2048"/>
      <c r="H2048"/>
      <c r="I2048"/>
      <c r="J2048"/>
      <c r="K2048"/>
      <c r="L2048"/>
      <c r="M2048"/>
      <c r="N2048"/>
      <c r="O2048"/>
      <c r="P2048"/>
      <c r="Q2048"/>
      <c r="R2048"/>
      <c r="S2048"/>
      <c r="T2048"/>
      <c r="U2048"/>
      <c r="V2048"/>
      <c r="W2048"/>
      <c r="X2048"/>
      <c r="Y2048"/>
      <c r="Z2048"/>
      <c r="AA2048"/>
      <c r="AB2048"/>
      <c r="AC2048"/>
      <c r="AD2048"/>
      <c r="AE2048"/>
      <c r="AF2048"/>
      <c r="AG2048"/>
      <c r="AH2048"/>
      <c r="AI2048"/>
      <c r="AJ2048"/>
      <c r="AK2048"/>
      <c r="AL2048"/>
      <c r="AM2048"/>
      <c r="AN2048"/>
      <c r="AO2048"/>
      <c r="AP2048"/>
      <c r="AQ2048"/>
      <c r="AR2048"/>
      <c r="AS2048"/>
      <c r="AT2048" s="12">
        <f>VLOOKUP($BR2048,Tables!$D$14:$I$27,2,FALSE)*W2048</f>
        <v>0</v>
      </c>
      <c r="AU2048" s="12">
        <f>VLOOKUP($BR2048,Tables!$D$14:$I$24,3,FALSE)</f>
        <v>0</v>
      </c>
      <c r="AV2048" s="12">
        <f>VLOOKUP($BR2048,Tables!$D$14:$I$24,4,FALSE)*W2048</f>
        <v>0</v>
      </c>
      <c r="AW2048" s="12">
        <f>VLOOKUP($BR2048,Tables!$D$14:$I$24,5,FALSE)*W2048</f>
        <v>0</v>
      </c>
      <c r="AX2048">
        <f>IF(ISERROR(VLOOKUP(V2048,Tables!$A$2:$B$27,2,FALSE))=TRUE,0,VLOOKUP(V2048,Tables!$A$2:$B$27,2,FALSE))*VLOOKUP(BR2048,Tables!$D$14:$J$24,7,FALSE)</f>
        <v>0</v>
      </c>
      <c r="AY2048">
        <f>IF(ISERROR(VLOOKUP(BS2048,Tables!$A$2:$B$31,2,FALSE))=TRUE,0,VLOOKUP(BS2048,Tables!$A$2:$B$31,2,FALSE))</f>
        <v>0</v>
      </c>
      <c r="AZ2048" s="12">
        <f>VLOOKUP($BR2048,Tables!$D$14:$K$24,8,FALSE)</f>
        <v>0</v>
      </c>
      <c r="BA2048" s="12">
        <f>IF(OR(BR2048="T150",BR2048="HYBT150"),W2048*Tables!$L$23,0)</f>
        <v>0</v>
      </c>
      <c r="BB2048" s="12">
        <f>IF(OR(BR2048="T200",BR2048="HYBT200"),W2048*Tables!$E$24,0)</f>
        <v>0</v>
      </c>
      <c r="BC2048" s="14">
        <f t="shared" si="435"/>
        <v>0</v>
      </c>
      <c r="BD2048" s="55" t="str">
        <f t="shared" si="434"/>
        <v/>
      </c>
      <c r="BE2048" s="55" t="str">
        <f t="shared" si="434"/>
        <v/>
      </c>
      <c r="BF2048" s="55" t="str">
        <f t="shared" si="434"/>
        <v/>
      </c>
      <c r="BG2048" s="55" t="str">
        <f t="shared" si="434"/>
        <v/>
      </c>
      <c r="BH2048" s="55" t="str">
        <f t="shared" si="434"/>
        <v/>
      </c>
      <c r="BI2048" s="55" t="str">
        <f t="shared" si="434"/>
        <v/>
      </c>
      <c r="BJ2048" s="55" t="str">
        <f t="shared" si="434"/>
        <v/>
      </c>
      <c r="BK2048" s="55" t="str">
        <f t="shared" si="434"/>
        <v/>
      </c>
      <c r="BL2048" s="55" t="str">
        <f t="shared" si="434"/>
        <v/>
      </c>
      <c r="BM2048" s="55" t="str">
        <f t="shared" si="434"/>
        <v/>
      </c>
      <c r="BN2048" s="55" t="str">
        <f t="shared" si="434"/>
        <v/>
      </c>
      <c r="BO2048" s="55" t="str">
        <f t="shared" si="434"/>
        <v/>
      </c>
      <c r="BP2048" s="55" t="str">
        <f t="shared" si="434"/>
        <v/>
      </c>
      <c r="BQ2048" s="55" t="str">
        <f t="shared" si="434"/>
        <v/>
      </c>
      <c r="BR2048" s="1" t="str">
        <f t="shared" si="436"/>
        <v>Base</v>
      </c>
      <c r="BS2048" s="1" t="str">
        <f t="shared" si="437"/>
        <v/>
      </c>
      <c r="BT2048" s="3">
        <f t="shared" si="438"/>
        <v>1</v>
      </c>
      <c r="BU2048" s="11">
        <f t="shared" si="439"/>
        <v>-0.94</v>
      </c>
      <c r="BV2048" s="11">
        <f t="shared" si="440"/>
        <v>-0.88</v>
      </c>
      <c r="BW2048" s="11">
        <f t="shared" si="441"/>
        <v>0</v>
      </c>
      <c r="BX2048" s="9">
        <f t="shared" si="442"/>
        <v>-0.94</v>
      </c>
      <c r="BY2048" s="9">
        <f t="shared" si="443"/>
        <v>-0.88</v>
      </c>
      <c r="BZ2048" s="9">
        <f t="shared" si="444"/>
        <v>2</v>
      </c>
    </row>
    <row r="2049" spans="1:78" ht="15.5" x14ac:dyDescent="0.35">
      <c r="A2049"/>
      <c r="B2049"/>
      <c r="C2049"/>
      <c r="D2049"/>
      <c r="E2049"/>
      <c r="F2049"/>
      <c r="G2049"/>
      <c r="H2049"/>
      <c r="I2049"/>
      <c r="J2049"/>
      <c r="K2049"/>
      <c r="L2049"/>
      <c r="M2049"/>
      <c r="N2049"/>
      <c r="O2049"/>
      <c r="P2049"/>
      <c r="Q2049"/>
      <c r="R2049"/>
      <c r="S2049"/>
      <c r="T2049"/>
      <c r="U2049"/>
      <c r="V2049"/>
      <c r="W2049"/>
      <c r="X2049"/>
      <c r="Y2049"/>
      <c r="Z2049"/>
      <c r="AA2049"/>
      <c r="AB2049"/>
      <c r="AC2049"/>
      <c r="AD2049"/>
      <c r="AE2049"/>
      <c r="AF2049"/>
      <c r="AG2049"/>
      <c r="AH2049"/>
      <c r="AI2049"/>
      <c r="AJ2049"/>
      <c r="AK2049"/>
      <c r="AL2049"/>
      <c r="AM2049"/>
      <c r="AN2049"/>
      <c r="AO2049"/>
      <c r="AP2049"/>
      <c r="AQ2049"/>
      <c r="AR2049"/>
      <c r="AS2049"/>
      <c r="AT2049" s="12">
        <f>VLOOKUP($BR2049,Tables!$D$14:$I$27,2,FALSE)*W2049</f>
        <v>0</v>
      </c>
      <c r="AU2049" s="12">
        <f>VLOOKUP($BR2049,Tables!$D$14:$I$24,3,FALSE)</f>
        <v>0</v>
      </c>
      <c r="AV2049" s="12">
        <f>VLOOKUP($BR2049,Tables!$D$14:$I$24,4,FALSE)*W2049</f>
        <v>0</v>
      </c>
      <c r="AW2049" s="12">
        <f>VLOOKUP($BR2049,Tables!$D$14:$I$24,5,FALSE)*W2049</f>
        <v>0</v>
      </c>
      <c r="AX2049">
        <f>IF(ISERROR(VLOOKUP(V2049,Tables!$A$2:$B$27,2,FALSE))=TRUE,0,VLOOKUP(V2049,Tables!$A$2:$B$27,2,FALSE))*VLOOKUP(BR2049,Tables!$D$14:$J$24,7,FALSE)</f>
        <v>0</v>
      </c>
      <c r="AY2049">
        <f>IF(ISERROR(VLOOKUP(BS2049,Tables!$A$2:$B$31,2,FALSE))=TRUE,0,VLOOKUP(BS2049,Tables!$A$2:$B$31,2,FALSE))</f>
        <v>0</v>
      </c>
      <c r="AZ2049" s="12">
        <f>VLOOKUP($BR2049,Tables!$D$14:$K$24,8,FALSE)</f>
        <v>0</v>
      </c>
      <c r="BA2049" s="12">
        <f>IF(OR(BR2049="T150",BR2049="HYBT150"),W2049*Tables!$L$23,0)</f>
        <v>0</v>
      </c>
      <c r="BB2049" s="12">
        <f>IF(OR(BR2049="T200",BR2049="HYBT200"),W2049*Tables!$E$24,0)</f>
        <v>0</v>
      </c>
      <c r="BC2049" s="14">
        <f t="shared" si="435"/>
        <v>0</v>
      </c>
      <c r="BD2049" s="55" t="str">
        <f t="shared" si="434"/>
        <v/>
      </c>
      <c r="BE2049" s="55" t="str">
        <f t="shared" si="434"/>
        <v/>
      </c>
      <c r="BF2049" s="55" t="str">
        <f t="shared" si="434"/>
        <v/>
      </c>
      <c r="BG2049" s="55" t="str">
        <f t="shared" si="434"/>
        <v/>
      </c>
      <c r="BH2049" s="55" t="str">
        <f t="shared" si="434"/>
        <v/>
      </c>
      <c r="BI2049" s="55" t="str">
        <f t="shared" si="434"/>
        <v/>
      </c>
      <c r="BJ2049" s="55" t="str">
        <f t="shared" si="434"/>
        <v/>
      </c>
      <c r="BK2049" s="55" t="str">
        <f t="shared" si="434"/>
        <v/>
      </c>
      <c r="BL2049" s="55" t="str">
        <f t="shared" si="434"/>
        <v/>
      </c>
      <c r="BM2049" s="55" t="str">
        <f t="shared" si="434"/>
        <v/>
      </c>
      <c r="BN2049" s="55" t="str">
        <f t="shared" si="434"/>
        <v/>
      </c>
      <c r="BO2049" s="55" t="str">
        <f t="shared" si="434"/>
        <v/>
      </c>
      <c r="BP2049" s="55" t="str">
        <f t="shared" si="434"/>
        <v/>
      </c>
      <c r="BQ2049" s="55" t="str">
        <f t="shared" si="434"/>
        <v/>
      </c>
      <c r="BR2049" s="1" t="str">
        <f t="shared" si="436"/>
        <v>Base</v>
      </c>
      <c r="BS2049" s="1" t="str">
        <f t="shared" si="437"/>
        <v/>
      </c>
      <c r="BT2049" s="3">
        <f t="shared" si="438"/>
        <v>1</v>
      </c>
      <c r="BU2049" s="11">
        <f t="shared" si="439"/>
        <v>-0.94</v>
      </c>
      <c r="BV2049" s="11">
        <f t="shared" si="440"/>
        <v>-0.88</v>
      </c>
      <c r="BW2049" s="11">
        <f t="shared" si="441"/>
        <v>0</v>
      </c>
      <c r="BX2049" s="9">
        <f t="shared" si="442"/>
        <v>-0.94</v>
      </c>
      <c r="BY2049" s="9">
        <f t="shared" si="443"/>
        <v>-0.88</v>
      </c>
      <c r="BZ2049" s="9">
        <f t="shared" si="444"/>
        <v>2</v>
      </c>
    </row>
    <row r="2050" spans="1:78" ht="15.5" x14ac:dyDescent="0.35">
      <c r="A2050"/>
      <c r="B2050"/>
      <c r="C2050"/>
      <c r="D2050"/>
      <c r="E2050"/>
      <c r="F2050"/>
      <c r="G2050"/>
      <c r="H2050"/>
      <c r="I2050"/>
      <c r="J2050"/>
      <c r="K2050"/>
      <c r="L2050"/>
      <c r="M2050"/>
      <c r="N2050"/>
      <c r="O2050"/>
      <c r="P2050"/>
      <c r="Q2050"/>
      <c r="R2050"/>
      <c r="S2050"/>
      <c r="T2050"/>
      <c r="U2050"/>
      <c r="V2050"/>
      <c r="W2050"/>
      <c r="X2050"/>
      <c r="Y2050"/>
      <c r="Z2050"/>
      <c r="AA2050"/>
      <c r="AB2050"/>
      <c r="AC2050"/>
      <c r="AD2050"/>
      <c r="AE2050"/>
      <c r="AF2050"/>
      <c r="AG2050"/>
      <c r="AH2050"/>
      <c r="AI2050"/>
      <c r="AJ2050"/>
      <c r="AK2050"/>
      <c r="AL2050"/>
      <c r="AM2050"/>
      <c r="AN2050"/>
      <c r="AO2050"/>
      <c r="AP2050"/>
      <c r="AQ2050"/>
      <c r="AR2050"/>
      <c r="AS2050"/>
      <c r="AT2050" s="12">
        <f>VLOOKUP($BR2050,Tables!$D$14:$I$27,2,FALSE)*W2050</f>
        <v>0</v>
      </c>
      <c r="AU2050" s="12">
        <f>VLOOKUP($BR2050,Tables!$D$14:$I$24,3,FALSE)</f>
        <v>0</v>
      </c>
      <c r="AV2050" s="12">
        <f>VLOOKUP($BR2050,Tables!$D$14:$I$24,4,FALSE)*W2050</f>
        <v>0</v>
      </c>
      <c r="AW2050" s="12">
        <f>VLOOKUP($BR2050,Tables!$D$14:$I$24,5,FALSE)*W2050</f>
        <v>0</v>
      </c>
      <c r="AX2050">
        <f>IF(ISERROR(VLOOKUP(V2050,Tables!$A$2:$B$27,2,FALSE))=TRUE,0,VLOOKUP(V2050,Tables!$A$2:$B$27,2,FALSE))*VLOOKUP(BR2050,Tables!$D$14:$J$24,7,FALSE)</f>
        <v>0</v>
      </c>
      <c r="AY2050">
        <f>IF(ISERROR(VLOOKUP(BS2050,Tables!$A$2:$B$31,2,FALSE))=TRUE,0,VLOOKUP(BS2050,Tables!$A$2:$B$31,2,FALSE))</f>
        <v>0</v>
      </c>
      <c r="AZ2050" s="12">
        <f>VLOOKUP($BR2050,Tables!$D$14:$K$24,8,FALSE)</f>
        <v>0</v>
      </c>
      <c r="BA2050" s="12">
        <f>IF(OR(BR2050="T150",BR2050="HYBT150"),W2050*Tables!$L$23,0)</f>
        <v>0</v>
      </c>
      <c r="BB2050" s="12">
        <f>IF(OR(BR2050="T200",BR2050="HYBT200"),W2050*Tables!$E$24,0)</f>
        <v>0</v>
      </c>
      <c r="BC2050" s="14">
        <f t="shared" si="435"/>
        <v>0</v>
      </c>
      <c r="BD2050" s="55" t="str">
        <f t="shared" si="434"/>
        <v/>
      </c>
      <c r="BE2050" s="55" t="str">
        <f t="shared" si="434"/>
        <v/>
      </c>
      <c r="BF2050" s="55" t="str">
        <f t="shared" si="434"/>
        <v/>
      </c>
      <c r="BG2050" s="55" t="str">
        <f t="shared" si="434"/>
        <v/>
      </c>
      <c r="BH2050" s="55" t="str">
        <f t="shared" si="434"/>
        <v/>
      </c>
      <c r="BI2050" s="55" t="str">
        <f t="shared" si="434"/>
        <v/>
      </c>
      <c r="BJ2050" s="55" t="str">
        <f t="shared" si="434"/>
        <v/>
      </c>
      <c r="BK2050" s="55" t="str">
        <f t="shared" si="434"/>
        <v/>
      </c>
      <c r="BL2050" s="55" t="str">
        <f t="shared" si="434"/>
        <v/>
      </c>
      <c r="BM2050" s="55" t="str">
        <f t="shared" si="434"/>
        <v/>
      </c>
      <c r="BN2050" s="55" t="str">
        <f t="shared" si="434"/>
        <v/>
      </c>
      <c r="BO2050" s="55" t="str">
        <f t="shared" si="434"/>
        <v/>
      </c>
      <c r="BP2050" s="55" t="str">
        <f t="shared" si="434"/>
        <v/>
      </c>
      <c r="BQ2050" s="55" t="str">
        <f t="shared" si="434"/>
        <v/>
      </c>
      <c r="BR2050" s="1" t="str">
        <f t="shared" si="436"/>
        <v>Base</v>
      </c>
      <c r="BS2050" s="1" t="str">
        <f t="shared" si="437"/>
        <v/>
      </c>
      <c r="BT2050" s="3">
        <f t="shared" si="438"/>
        <v>1</v>
      </c>
      <c r="BU2050" s="11">
        <f t="shared" si="439"/>
        <v>-0.94</v>
      </c>
      <c r="BV2050" s="11">
        <f t="shared" si="440"/>
        <v>-0.88</v>
      </c>
      <c r="BW2050" s="11">
        <f t="shared" si="441"/>
        <v>0</v>
      </c>
      <c r="BX2050" s="9">
        <f t="shared" si="442"/>
        <v>-0.94</v>
      </c>
      <c r="BY2050" s="9">
        <f t="shared" si="443"/>
        <v>-0.88</v>
      </c>
      <c r="BZ2050" s="9">
        <f t="shared" si="444"/>
        <v>2</v>
      </c>
    </row>
    <row r="2051" spans="1:78" ht="15.5" x14ac:dyDescent="0.35">
      <c r="A2051"/>
      <c r="B2051"/>
      <c r="C2051"/>
      <c r="D2051"/>
      <c r="E2051"/>
      <c r="F2051"/>
      <c r="G2051"/>
      <c r="H2051"/>
      <c r="I2051"/>
      <c r="J2051"/>
      <c r="K2051"/>
      <c r="L2051"/>
      <c r="M2051"/>
      <c r="N2051"/>
      <c r="O2051"/>
      <c r="P2051"/>
      <c r="Q2051"/>
      <c r="R2051"/>
      <c r="S2051"/>
      <c r="T2051"/>
      <c r="U2051"/>
      <c r="V2051"/>
      <c r="W2051"/>
      <c r="X2051"/>
      <c r="Y2051"/>
      <c r="Z2051"/>
      <c r="AA2051"/>
      <c r="AB2051"/>
      <c r="AC2051"/>
      <c r="AD2051"/>
      <c r="AE2051"/>
      <c r="AF2051"/>
      <c r="AG2051"/>
      <c r="AH2051"/>
      <c r="AI2051"/>
      <c r="AJ2051"/>
      <c r="AK2051"/>
      <c r="AL2051"/>
      <c r="AM2051"/>
      <c r="AN2051"/>
      <c r="AO2051"/>
      <c r="AP2051"/>
      <c r="AQ2051"/>
      <c r="AR2051"/>
      <c r="AS2051"/>
      <c r="AT2051" s="12">
        <f>VLOOKUP($BR2051,Tables!$D$14:$I$27,2,FALSE)*W2051</f>
        <v>0</v>
      </c>
      <c r="AU2051" s="12">
        <f>VLOOKUP($BR2051,Tables!$D$14:$I$24,3,FALSE)</f>
        <v>0</v>
      </c>
      <c r="AV2051" s="12">
        <f>VLOOKUP($BR2051,Tables!$D$14:$I$24,4,FALSE)*W2051</f>
        <v>0</v>
      </c>
      <c r="AW2051" s="12">
        <f>VLOOKUP($BR2051,Tables!$D$14:$I$24,5,FALSE)*W2051</f>
        <v>0</v>
      </c>
      <c r="AX2051">
        <f>IF(ISERROR(VLOOKUP(V2051,Tables!$A$2:$B$27,2,FALSE))=TRUE,0,VLOOKUP(V2051,Tables!$A$2:$B$27,2,FALSE))*VLOOKUP(BR2051,Tables!$D$14:$J$24,7,FALSE)</f>
        <v>0</v>
      </c>
      <c r="AY2051">
        <f>IF(ISERROR(VLOOKUP(BS2051,Tables!$A$2:$B$31,2,FALSE))=TRUE,0,VLOOKUP(BS2051,Tables!$A$2:$B$31,2,FALSE))</f>
        <v>0</v>
      </c>
      <c r="AZ2051" s="12">
        <f>VLOOKUP($BR2051,Tables!$D$14:$K$24,8,FALSE)</f>
        <v>0</v>
      </c>
      <c r="BA2051" s="12">
        <f>IF(OR(BR2051="T150",BR2051="HYBT150"),W2051*Tables!$L$23,0)</f>
        <v>0</v>
      </c>
      <c r="BB2051" s="12">
        <f>IF(OR(BR2051="T200",BR2051="HYBT200"),W2051*Tables!$E$24,0)</f>
        <v>0</v>
      </c>
      <c r="BC2051" s="14">
        <f t="shared" si="435"/>
        <v>0</v>
      </c>
      <c r="BD2051" s="55" t="str">
        <f t="shared" si="434"/>
        <v/>
      </c>
      <c r="BE2051" s="55" t="str">
        <f t="shared" si="434"/>
        <v/>
      </c>
      <c r="BF2051" s="55" t="str">
        <f t="shared" si="434"/>
        <v/>
      </c>
      <c r="BG2051" s="55" t="str">
        <f t="shared" si="434"/>
        <v/>
      </c>
      <c r="BH2051" s="55" t="str">
        <f t="shared" si="434"/>
        <v/>
      </c>
      <c r="BI2051" s="55" t="str">
        <f t="shared" si="434"/>
        <v/>
      </c>
      <c r="BJ2051" s="55" t="str">
        <f t="shared" si="434"/>
        <v/>
      </c>
      <c r="BK2051" s="55" t="str">
        <f t="shared" si="434"/>
        <v/>
      </c>
      <c r="BL2051" s="55" t="str">
        <f t="shared" si="434"/>
        <v/>
      </c>
      <c r="BM2051" s="55" t="str">
        <f t="shared" si="434"/>
        <v/>
      </c>
      <c r="BN2051" s="55" t="str">
        <f t="shared" si="434"/>
        <v/>
      </c>
      <c r="BO2051" s="55" t="str">
        <f t="shared" si="434"/>
        <v/>
      </c>
      <c r="BP2051" s="55" t="str">
        <f t="shared" si="434"/>
        <v/>
      </c>
      <c r="BQ2051" s="55" t="str">
        <f t="shared" si="434"/>
        <v/>
      </c>
      <c r="BR2051" s="1" t="str">
        <f t="shared" si="436"/>
        <v>Base</v>
      </c>
      <c r="BS2051" s="1" t="str">
        <f t="shared" si="437"/>
        <v/>
      </c>
      <c r="BT2051" s="3">
        <f t="shared" si="438"/>
        <v>1</v>
      </c>
      <c r="BU2051" s="11">
        <f t="shared" si="439"/>
        <v>-0.94</v>
      </c>
      <c r="BV2051" s="11">
        <f t="shared" si="440"/>
        <v>-0.88</v>
      </c>
      <c r="BW2051" s="11">
        <f t="shared" si="441"/>
        <v>0</v>
      </c>
      <c r="BX2051" s="9">
        <f t="shared" si="442"/>
        <v>-0.94</v>
      </c>
      <c r="BY2051" s="9">
        <f t="shared" si="443"/>
        <v>-0.88</v>
      </c>
      <c r="BZ2051" s="9">
        <f t="shared" si="444"/>
        <v>2</v>
      </c>
    </row>
    <row r="2052" spans="1:78" ht="15.5" x14ac:dyDescent="0.35">
      <c r="A2052"/>
      <c r="B2052"/>
      <c r="C2052"/>
      <c r="D2052"/>
      <c r="E2052"/>
      <c r="F2052"/>
      <c r="G2052"/>
      <c r="H2052"/>
      <c r="I2052"/>
      <c r="J2052"/>
      <c r="K2052"/>
      <c r="L2052"/>
      <c r="M2052"/>
      <c r="N2052"/>
      <c r="O2052"/>
      <c r="P2052"/>
      <c r="Q2052"/>
      <c r="R2052"/>
      <c r="S2052"/>
      <c r="T2052"/>
      <c r="U2052"/>
      <c r="V2052"/>
      <c r="W2052"/>
      <c r="X2052"/>
      <c r="Y2052"/>
      <c r="Z2052"/>
      <c r="AA2052"/>
      <c r="AB2052"/>
      <c r="AC2052"/>
      <c r="AD2052"/>
      <c r="AE2052"/>
      <c r="AF2052"/>
      <c r="AG2052"/>
      <c r="AH2052"/>
      <c r="AI2052"/>
      <c r="AJ2052"/>
      <c r="AK2052"/>
      <c r="AL2052"/>
      <c r="AM2052"/>
      <c r="AN2052"/>
      <c r="AO2052"/>
      <c r="AP2052"/>
      <c r="AQ2052"/>
      <c r="AR2052"/>
      <c r="AS2052"/>
      <c r="AT2052" s="12">
        <f>VLOOKUP($BR2052,Tables!$D$14:$I$27,2,FALSE)*W2052</f>
        <v>0</v>
      </c>
      <c r="AU2052" s="12">
        <f>VLOOKUP($BR2052,Tables!$D$14:$I$24,3,FALSE)</f>
        <v>0</v>
      </c>
      <c r="AV2052" s="12">
        <f>VLOOKUP($BR2052,Tables!$D$14:$I$24,4,FALSE)*W2052</f>
        <v>0</v>
      </c>
      <c r="AW2052" s="12">
        <f>VLOOKUP($BR2052,Tables!$D$14:$I$24,5,FALSE)*W2052</f>
        <v>0</v>
      </c>
      <c r="AX2052">
        <f>IF(ISERROR(VLOOKUP(V2052,Tables!$A$2:$B$27,2,FALSE))=TRUE,0,VLOOKUP(V2052,Tables!$A$2:$B$27,2,FALSE))*VLOOKUP(BR2052,Tables!$D$14:$J$24,7,FALSE)</f>
        <v>0</v>
      </c>
      <c r="AY2052">
        <f>IF(ISERROR(VLOOKUP(BS2052,Tables!$A$2:$B$31,2,FALSE))=TRUE,0,VLOOKUP(BS2052,Tables!$A$2:$B$31,2,FALSE))</f>
        <v>0</v>
      </c>
      <c r="AZ2052" s="12">
        <f>VLOOKUP($BR2052,Tables!$D$14:$K$24,8,FALSE)</f>
        <v>0</v>
      </c>
      <c r="BA2052" s="12">
        <f>IF(OR(BR2052="T150",BR2052="HYBT150"),W2052*Tables!$L$23,0)</f>
        <v>0</v>
      </c>
      <c r="BB2052" s="12">
        <f>IF(OR(BR2052="T200",BR2052="HYBT200"),W2052*Tables!$E$24,0)</f>
        <v>0</v>
      </c>
      <c r="BC2052" s="14">
        <f t="shared" si="435"/>
        <v>0</v>
      </c>
      <c r="BD2052" s="55" t="str">
        <f t="shared" si="434"/>
        <v/>
      </c>
      <c r="BE2052" s="55" t="str">
        <f t="shared" si="434"/>
        <v/>
      </c>
      <c r="BF2052" s="55" t="str">
        <f t="shared" si="434"/>
        <v/>
      </c>
      <c r="BG2052" s="55" t="str">
        <f t="shared" si="434"/>
        <v/>
      </c>
      <c r="BH2052" s="55" t="str">
        <f t="shared" si="434"/>
        <v/>
      </c>
      <c r="BI2052" s="55" t="str">
        <f t="shared" si="434"/>
        <v/>
      </c>
      <c r="BJ2052" s="55" t="str">
        <f t="shared" si="434"/>
        <v/>
      </c>
      <c r="BK2052" s="55" t="str">
        <f t="shared" si="434"/>
        <v/>
      </c>
      <c r="BL2052" s="55" t="str">
        <f t="shared" si="434"/>
        <v/>
      </c>
      <c r="BM2052" s="55" t="str">
        <f t="shared" si="434"/>
        <v/>
      </c>
      <c r="BN2052" s="55" t="str">
        <f t="shared" si="434"/>
        <v/>
      </c>
      <c r="BO2052" s="55" t="str">
        <f t="shared" si="434"/>
        <v/>
      </c>
      <c r="BP2052" s="55" t="str">
        <f t="shared" si="434"/>
        <v/>
      </c>
      <c r="BQ2052" s="55" t="str">
        <f t="shared" si="434"/>
        <v/>
      </c>
      <c r="BR2052" s="1" t="str">
        <f t="shared" si="436"/>
        <v>Base</v>
      </c>
      <c r="BS2052" s="1" t="str">
        <f t="shared" si="437"/>
        <v/>
      </c>
      <c r="BT2052" s="3">
        <f t="shared" si="438"/>
        <v>1</v>
      </c>
      <c r="BU2052" s="11">
        <f t="shared" si="439"/>
        <v>-0.94</v>
      </c>
      <c r="BV2052" s="11">
        <f t="shared" si="440"/>
        <v>-0.88</v>
      </c>
      <c r="BW2052" s="11">
        <f t="shared" si="441"/>
        <v>0</v>
      </c>
      <c r="BX2052" s="9">
        <f t="shared" si="442"/>
        <v>-0.94</v>
      </c>
      <c r="BY2052" s="9">
        <f t="shared" si="443"/>
        <v>-0.88</v>
      </c>
      <c r="BZ2052" s="9">
        <f t="shared" si="444"/>
        <v>2</v>
      </c>
    </row>
    <row r="2053" spans="1:78" ht="15.5" x14ac:dyDescent="0.35">
      <c r="A2053"/>
      <c r="B2053"/>
      <c r="C2053"/>
      <c r="D2053"/>
      <c r="E2053"/>
      <c r="F2053"/>
      <c r="G2053"/>
      <c r="H2053"/>
      <c r="I2053"/>
      <c r="J2053"/>
      <c r="K2053"/>
      <c r="L2053"/>
      <c r="M2053"/>
      <c r="N2053"/>
      <c r="O2053"/>
      <c r="P2053"/>
      <c r="Q2053"/>
      <c r="R2053"/>
      <c r="S2053"/>
      <c r="T2053"/>
      <c r="U2053"/>
      <c r="V2053"/>
      <c r="W2053"/>
      <c r="X2053"/>
      <c r="Y2053"/>
      <c r="Z2053"/>
      <c r="AA2053"/>
      <c r="AB2053"/>
      <c r="AC2053"/>
      <c r="AD2053"/>
      <c r="AE2053"/>
      <c r="AF2053"/>
      <c r="AG2053"/>
      <c r="AH2053"/>
      <c r="AI2053"/>
      <c r="AJ2053"/>
      <c r="AK2053"/>
      <c r="AL2053"/>
      <c r="AM2053"/>
      <c r="AN2053"/>
      <c r="AO2053"/>
      <c r="AP2053"/>
      <c r="AQ2053"/>
      <c r="AR2053"/>
      <c r="AS2053"/>
      <c r="AT2053" s="12">
        <f>VLOOKUP($BR2053,Tables!$D$14:$I$27,2,FALSE)*W2053</f>
        <v>0</v>
      </c>
      <c r="AU2053" s="12">
        <f>VLOOKUP($BR2053,Tables!$D$14:$I$24,3,FALSE)</f>
        <v>0</v>
      </c>
      <c r="AV2053" s="12">
        <f>VLOOKUP($BR2053,Tables!$D$14:$I$24,4,FALSE)*W2053</f>
        <v>0</v>
      </c>
      <c r="AW2053" s="12">
        <f>VLOOKUP($BR2053,Tables!$D$14:$I$24,5,FALSE)*W2053</f>
        <v>0</v>
      </c>
      <c r="AX2053">
        <f>IF(ISERROR(VLOOKUP(V2053,Tables!$A$2:$B$27,2,FALSE))=TRUE,0,VLOOKUP(V2053,Tables!$A$2:$B$27,2,FALSE))*VLOOKUP(BR2053,Tables!$D$14:$J$24,7,FALSE)</f>
        <v>0</v>
      </c>
      <c r="AY2053">
        <f>IF(ISERROR(VLOOKUP(BS2053,Tables!$A$2:$B$31,2,FALSE))=TRUE,0,VLOOKUP(BS2053,Tables!$A$2:$B$31,2,FALSE))</f>
        <v>0</v>
      </c>
      <c r="AZ2053" s="12">
        <f>VLOOKUP($BR2053,Tables!$D$14:$K$24,8,FALSE)</f>
        <v>0</v>
      </c>
      <c r="BA2053" s="12">
        <f>IF(OR(BR2053="T150",BR2053="HYBT150"),W2053*Tables!$L$23,0)</f>
        <v>0</v>
      </c>
      <c r="BB2053" s="12">
        <f>IF(OR(BR2053="T200",BR2053="HYBT200"),W2053*Tables!$E$24,0)</f>
        <v>0</v>
      </c>
      <c r="BC2053" s="14">
        <f t="shared" si="435"/>
        <v>0</v>
      </c>
      <c r="BD2053" s="55" t="str">
        <f t="shared" ref="BD2053:BQ2071" si="445">IF(ISERROR(SEARCHB(" "&amp;BD$1&amp;" "," "&amp;$L2053&amp;" "))=TRUE,"",BD$1)</f>
        <v/>
      </c>
      <c r="BE2053" s="55" t="str">
        <f t="shared" si="445"/>
        <v/>
      </c>
      <c r="BF2053" s="55" t="str">
        <f t="shared" si="445"/>
        <v/>
      </c>
      <c r="BG2053" s="55" t="str">
        <f t="shared" si="445"/>
        <v/>
      </c>
      <c r="BH2053" s="55" t="str">
        <f t="shared" si="445"/>
        <v/>
      </c>
      <c r="BI2053" s="55" t="str">
        <f t="shared" si="445"/>
        <v/>
      </c>
      <c r="BJ2053" s="55" t="str">
        <f t="shared" si="445"/>
        <v/>
      </c>
      <c r="BK2053" s="55" t="str">
        <f t="shared" si="445"/>
        <v/>
      </c>
      <c r="BL2053" s="55" t="str">
        <f t="shared" si="445"/>
        <v/>
      </c>
      <c r="BM2053" s="55" t="str">
        <f t="shared" si="445"/>
        <v/>
      </c>
      <c r="BN2053" s="55" t="str">
        <f t="shared" si="445"/>
        <v/>
      </c>
      <c r="BO2053" s="55" t="str">
        <f t="shared" si="445"/>
        <v/>
      </c>
      <c r="BP2053" s="55" t="str">
        <f t="shared" si="445"/>
        <v/>
      </c>
      <c r="BQ2053" s="55" t="str">
        <f t="shared" si="445"/>
        <v/>
      </c>
      <c r="BR2053" s="1" t="str">
        <f t="shared" si="436"/>
        <v>Base</v>
      </c>
      <c r="BS2053" s="1" t="str">
        <f t="shared" si="437"/>
        <v/>
      </c>
      <c r="BT2053" s="3">
        <f t="shared" si="438"/>
        <v>1</v>
      </c>
      <c r="BU2053" s="11">
        <f t="shared" si="439"/>
        <v>-0.94</v>
      </c>
      <c r="BV2053" s="11">
        <f t="shared" si="440"/>
        <v>-0.88</v>
      </c>
      <c r="BW2053" s="11">
        <f t="shared" si="441"/>
        <v>0</v>
      </c>
      <c r="BX2053" s="9">
        <f t="shared" si="442"/>
        <v>-0.94</v>
      </c>
      <c r="BY2053" s="9">
        <f t="shared" si="443"/>
        <v>-0.88</v>
      </c>
      <c r="BZ2053" s="9">
        <f t="shared" si="444"/>
        <v>2</v>
      </c>
    </row>
    <row r="2054" spans="1:78" ht="15.5" x14ac:dyDescent="0.35">
      <c r="A2054"/>
      <c r="B2054"/>
      <c r="C2054"/>
      <c r="D2054"/>
      <c r="E2054"/>
      <c r="F2054"/>
      <c r="G2054"/>
      <c r="H2054"/>
      <c r="I2054"/>
      <c r="J2054"/>
      <c r="K2054"/>
      <c r="L2054"/>
      <c r="M2054"/>
      <c r="N2054"/>
      <c r="O2054"/>
      <c r="P2054"/>
      <c r="Q2054"/>
      <c r="R2054"/>
      <c r="S2054"/>
      <c r="T2054"/>
      <c r="U2054"/>
      <c r="V2054"/>
      <c r="W2054"/>
      <c r="X2054"/>
      <c r="Y2054"/>
      <c r="Z2054"/>
      <c r="AA2054"/>
      <c r="AB2054"/>
      <c r="AC2054"/>
      <c r="AD2054"/>
      <c r="AE2054"/>
      <c r="AF2054"/>
      <c r="AG2054"/>
      <c r="AH2054"/>
      <c r="AI2054"/>
      <c r="AJ2054"/>
      <c r="AK2054"/>
      <c r="AL2054"/>
      <c r="AM2054"/>
      <c r="AN2054"/>
      <c r="AO2054"/>
      <c r="AP2054"/>
      <c r="AQ2054"/>
      <c r="AR2054"/>
      <c r="AS2054"/>
      <c r="AT2054" s="12">
        <f>VLOOKUP($BR2054,Tables!$D$14:$I$27,2,FALSE)*W2054</f>
        <v>0</v>
      </c>
      <c r="AU2054" s="12">
        <f>VLOOKUP($BR2054,Tables!$D$14:$I$24,3,FALSE)</f>
        <v>0</v>
      </c>
      <c r="AV2054" s="12">
        <f>VLOOKUP($BR2054,Tables!$D$14:$I$24,4,FALSE)*W2054</f>
        <v>0</v>
      </c>
      <c r="AW2054" s="12">
        <f>VLOOKUP($BR2054,Tables!$D$14:$I$24,5,FALSE)*W2054</f>
        <v>0</v>
      </c>
      <c r="AX2054">
        <f>IF(ISERROR(VLOOKUP(V2054,Tables!$A$2:$B$27,2,FALSE))=TRUE,0,VLOOKUP(V2054,Tables!$A$2:$B$27,2,FALSE))*VLOOKUP(BR2054,Tables!$D$14:$J$24,7,FALSE)</f>
        <v>0</v>
      </c>
      <c r="AY2054">
        <f>IF(ISERROR(VLOOKUP(BS2054,Tables!$A$2:$B$31,2,FALSE))=TRUE,0,VLOOKUP(BS2054,Tables!$A$2:$B$31,2,FALSE))</f>
        <v>0</v>
      </c>
      <c r="AZ2054" s="12">
        <f>VLOOKUP($BR2054,Tables!$D$14:$K$24,8,FALSE)</f>
        <v>0</v>
      </c>
      <c r="BA2054" s="12">
        <f>IF(OR(BR2054="T150",BR2054="HYBT150"),W2054*Tables!$L$23,0)</f>
        <v>0</v>
      </c>
      <c r="BB2054" s="12">
        <f>IF(OR(BR2054="T200",BR2054="HYBT200"),W2054*Tables!$E$24,0)</f>
        <v>0</v>
      </c>
      <c r="BC2054" s="14">
        <f t="shared" si="435"/>
        <v>0</v>
      </c>
      <c r="BD2054" s="55" t="str">
        <f t="shared" si="445"/>
        <v/>
      </c>
      <c r="BE2054" s="55" t="str">
        <f t="shared" si="445"/>
        <v/>
      </c>
      <c r="BF2054" s="55" t="str">
        <f t="shared" si="445"/>
        <v/>
      </c>
      <c r="BG2054" s="55" t="str">
        <f t="shared" si="445"/>
        <v/>
      </c>
      <c r="BH2054" s="55" t="str">
        <f t="shared" si="445"/>
        <v/>
      </c>
      <c r="BI2054" s="55" t="str">
        <f t="shared" si="445"/>
        <v/>
      </c>
      <c r="BJ2054" s="55" t="str">
        <f t="shared" si="445"/>
        <v/>
      </c>
      <c r="BK2054" s="55" t="str">
        <f t="shared" si="445"/>
        <v/>
      </c>
      <c r="BL2054" s="55" t="str">
        <f t="shared" si="445"/>
        <v/>
      </c>
      <c r="BM2054" s="55" t="str">
        <f t="shared" si="445"/>
        <v/>
      </c>
      <c r="BN2054" s="55" t="str">
        <f t="shared" si="445"/>
        <v/>
      </c>
      <c r="BO2054" s="55" t="str">
        <f t="shared" si="445"/>
        <v/>
      </c>
      <c r="BP2054" s="55" t="str">
        <f t="shared" si="445"/>
        <v/>
      </c>
      <c r="BQ2054" s="55" t="str">
        <f t="shared" si="445"/>
        <v/>
      </c>
      <c r="BR2054" s="1" t="str">
        <f t="shared" si="436"/>
        <v>Base</v>
      </c>
      <c r="BS2054" s="1" t="str">
        <f t="shared" si="437"/>
        <v/>
      </c>
      <c r="BT2054" s="3">
        <f t="shared" si="438"/>
        <v>1</v>
      </c>
      <c r="BU2054" s="11">
        <f t="shared" si="439"/>
        <v>-0.94</v>
      </c>
      <c r="BV2054" s="11">
        <f t="shared" si="440"/>
        <v>-0.88</v>
      </c>
      <c r="BW2054" s="11">
        <f t="shared" si="441"/>
        <v>0</v>
      </c>
      <c r="BX2054" s="9">
        <f t="shared" si="442"/>
        <v>-0.94</v>
      </c>
      <c r="BY2054" s="9">
        <f t="shared" si="443"/>
        <v>-0.88</v>
      </c>
      <c r="BZ2054" s="9">
        <f t="shared" si="444"/>
        <v>2</v>
      </c>
    </row>
    <row r="2055" spans="1:78" ht="15.5" x14ac:dyDescent="0.35">
      <c r="A2055"/>
      <c r="B2055"/>
      <c r="C2055"/>
      <c r="D2055"/>
      <c r="E2055"/>
      <c r="F2055"/>
      <c r="G2055"/>
      <c r="H2055"/>
      <c r="I2055"/>
      <c r="J2055"/>
      <c r="K2055"/>
      <c r="L2055"/>
      <c r="M2055"/>
      <c r="N2055"/>
      <c r="O2055"/>
      <c r="P2055"/>
      <c r="Q2055"/>
      <c r="R2055"/>
      <c r="S2055"/>
      <c r="T2055"/>
      <c r="U2055"/>
      <c r="V2055"/>
      <c r="W2055"/>
      <c r="X2055"/>
      <c r="Y2055"/>
      <c r="Z2055"/>
      <c r="AA2055"/>
      <c r="AB2055"/>
      <c r="AC2055"/>
      <c r="AD2055"/>
      <c r="AE2055"/>
      <c r="AF2055"/>
      <c r="AG2055"/>
      <c r="AH2055"/>
      <c r="AI2055"/>
      <c r="AJ2055"/>
      <c r="AK2055"/>
      <c r="AL2055"/>
      <c r="AM2055"/>
      <c r="AN2055"/>
      <c r="AO2055"/>
      <c r="AP2055"/>
      <c r="AQ2055"/>
      <c r="AR2055"/>
      <c r="AS2055"/>
      <c r="AT2055" s="12">
        <f>VLOOKUP($BR2055,Tables!$D$14:$I$27,2,FALSE)*W2055</f>
        <v>0</v>
      </c>
      <c r="AU2055" s="12">
        <f>VLOOKUP($BR2055,Tables!$D$14:$I$24,3,FALSE)</f>
        <v>0</v>
      </c>
      <c r="AV2055" s="12">
        <f>VLOOKUP($BR2055,Tables!$D$14:$I$24,4,FALSE)*W2055</f>
        <v>0</v>
      </c>
      <c r="AW2055" s="12">
        <f>VLOOKUP($BR2055,Tables!$D$14:$I$24,5,FALSE)*W2055</f>
        <v>0</v>
      </c>
      <c r="AX2055">
        <f>IF(ISERROR(VLOOKUP(V2055,Tables!$A$2:$B$27,2,FALSE))=TRUE,0,VLOOKUP(V2055,Tables!$A$2:$B$27,2,FALSE))*VLOOKUP(BR2055,Tables!$D$14:$J$24,7,FALSE)</f>
        <v>0</v>
      </c>
      <c r="AY2055">
        <f>IF(ISERROR(VLOOKUP(BS2055,Tables!$A$2:$B$31,2,FALSE))=TRUE,0,VLOOKUP(BS2055,Tables!$A$2:$B$31,2,FALSE))</f>
        <v>0</v>
      </c>
      <c r="AZ2055" s="12">
        <f>VLOOKUP($BR2055,Tables!$D$14:$K$24,8,FALSE)</f>
        <v>0</v>
      </c>
      <c r="BA2055" s="12">
        <f>IF(OR(BR2055="T150",BR2055="HYBT150"),W2055*Tables!$L$23,0)</f>
        <v>0</v>
      </c>
      <c r="BB2055" s="12">
        <f>IF(OR(BR2055="T200",BR2055="HYBT200"),W2055*Tables!$E$24,0)</f>
        <v>0</v>
      </c>
      <c r="BC2055" s="14">
        <f t="shared" si="435"/>
        <v>0</v>
      </c>
      <c r="BD2055" s="55" t="str">
        <f t="shared" si="445"/>
        <v/>
      </c>
      <c r="BE2055" s="55" t="str">
        <f t="shared" si="445"/>
        <v/>
      </c>
      <c r="BF2055" s="55" t="str">
        <f t="shared" si="445"/>
        <v/>
      </c>
      <c r="BG2055" s="55" t="str">
        <f t="shared" si="445"/>
        <v/>
      </c>
      <c r="BH2055" s="55" t="str">
        <f t="shared" si="445"/>
        <v/>
      </c>
      <c r="BI2055" s="55" t="str">
        <f t="shared" si="445"/>
        <v/>
      </c>
      <c r="BJ2055" s="55" t="str">
        <f t="shared" si="445"/>
        <v/>
      </c>
      <c r="BK2055" s="55" t="str">
        <f t="shared" si="445"/>
        <v/>
      </c>
      <c r="BL2055" s="55" t="str">
        <f t="shared" si="445"/>
        <v/>
      </c>
      <c r="BM2055" s="55" t="str">
        <f t="shared" si="445"/>
        <v/>
      </c>
      <c r="BN2055" s="55" t="str">
        <f t="shared" si="445"/>
        <v/>
      </c>
      <c r="BO2055" s="55" t="str">
        <f t="shared" si="445"/>
        <v/>
      </c>
      <c r="BP2055" s="55" t="str">
        <f t="shared" si="445"/>
        <v/>
      </c>
      <c r="BQ2055" s="55" t="str">
        <f t="shared" si="445"/>
        <v/>
      </c>
      <c r="BR2055" s="1" t="str">
        <f t="shared" si="436"/>
        <v>Base</v>
      </c>
      <c r="BS2055" s="1" t="str">
        <f t="shared" si="437"/>
        <v/>
      </c>
      <c r="BT2055" s="3">
        <f t="shared" si="438"/>
        <v>1</v>
      </c>
      <c r="BU2055" s="11">
        <f t="shared" si="439"/>
        <v>-0.94</v>
      </c>
      <c r="BV2055" s="11">
        <f t="shared" si="440"/>
        <v>-0.88</v>
      </c>
      <c r="BW2055" s="11">
        <f t="shared" si="441"/>
        <v>0</v>
      </c>
      <c r="BX2055" s="9">
        <f t="shared" si="442"/>
        <v>-0.94</v>
      </c>
      <c r="BY2055" s="9">
        <f t="shared" si="443"/>
        <v>-0.88</v>
      </c>
      <c r="BZ2055" s="9">
        <f t="shared" si="444"/>
        <v>2</v>
      </c>
    </row>
    <row r="2056" spans="1:78" ht="15.5" x14ac:dyDescent="0.35">
      <c r="A2056"/>
      <c r="B2056"/>
      <c r="C2056"/>
      <c r="D2056"/>
      <c r="E2056"/>
      <c r="F2056"/>
      <c r="G2056"/>
      <c r="H2056"/>
      <c r="I2056"/>
      <c r="J2056"/>
      <c r="K2056"/>
      <c r="L2056"/>
      <c r="M2056"/>
      <c r="N2056"/>
      <c r="O2056"/>
      <c r="P2056"/>
      <c r="Q2056"/>
      <c r="R2056"/>
      <c r="S2056"/>
      <c r="T2056"/>
      <c r="U2056"/>
      <c r="V2056"/>
      <c r="W2056"/>
      <c r="X2056"/>
      <c r="Y2056"/>
      <c r="Z2056"/>
      <c r="AA2056"/>
      <c r="AB2056"/>
      <c r="AC2056"/>
      <c r="AD2056"/>
      <c r="AE2056"/>
      <c r="AF2056"/>
      <c r="AG2056"/>
      <c r="AH2056"/>
      <c r="AI2056"/>
      <c r="AJ2056"/>
      <c r="AK2056"/>
      <c r="AL2056"/>
      <c r="AM2056"/>
      <c r="AN2056"/>
      <c r="AO2056"/>
      <c r="AP2056"/>
      <c r="AQ2056"/>
      <c r="AR2056"/>
      <c r="AS2056"/>
      <c r="AT2056" s="12">
        <f>VLOOKUP($BR2056,Tables!$D$14:$I$27,2,FALSE)*W2056</f>
        <v>0</v>
      </c>
      <c r="AU2056" s="12">
        <f>VLOOKUP($BR2056,Tables!$D$14:$I$24,3,FALSE)</f>
        <v>0</v>
      </c>
      <c r="AV2056" s="12">
        <f>VLOOKUP($BR2056,Tables!$D$14:$I$24,4,FALSE)*W2056</f>
        <v>0</v>
      </c>
      <c r="AW2056" s="12">
        <f>VLOOKUP($BR2056,Tables!$D$14:$I$24,5,FALSE)*W2056</f>
        <v>0</v>
      </c>
      <c r="AX2056">
        <f>IF(ISERROR(VLOOKUP(V2056,Tables!$A$2:$B$27,2,FALSE))=TRUE,0,VLOOKUP(V2056,Tables!$A$2:$B$27,2,FALSE))*VLOOKUP(BR2056,Tables!$D$14:$J$24,7,FALSE)</f>
        <v>0</v>
      </c>
      <c r="AY2056">
        <f>IF(ISERROR(VLOOKUP(BS2056,Tables!$A$2:$B$31,2,FALSE))=TRUE,0,VLOOKUP(BS2056,Tables!$A$2:$B$31,2,FALSE))</f>
        <v>0</v>
      </c>
      <c r="AZ2056" s="12">
        <f>VLOOKUP($BR2056,Tables!$D$14:$K$24,8,FALSE)</f>
        <v>0</v>
      </c>
      <c r="BA2056" s="12">
        <f>IF(OR(BR2056="T150",BR2056="HYBT150"),W2056*Tables!$L$23,0)</f>
        <v>0</v>
      </c>
      <c r="BB2056" s="12">
        <f>IF(OR(BR2056="T200",BR2056="HYBT200"),W2056*Tables!$E$24,0)</f>
        <v>0</v>
      </c>
      <c r="BC2056" s="14">
        <f t="shared" si="435"/>
        <v>0</v>
      </c>
      <c r="BD2056" s="55" t="str">
        <f t="shared" si="445"/>
        <v/>
      </c>
      <c r="BE2056" s="55" t="str">
        <f t="shared" si="445"/>
        <v/>
      </c>
      <c r="BF2056" s="55" t="str">
        <f t="shared" si="445"/>
        <v/>
      </c>
      <c r="BG2056" s="55" t="str">
        <f t="shared" si="445"/>
        <v/>
      </c>
      <c r="BH2056" s="55" t="str">
        <f t="shared" si="445"/>
        <v/>
      </c>
      <c r="BI2056" s="55" t="str">
        <f t="shared" si="445"/>
        <v/>
      </c>
      <c r="BJ2056" s="55" t="str">
        <f t="shared" si="445"/>
        <v/>
      </c>
      <c r="BK2056" s="55" t="str">
        <f t="shared" si="445"/>
        <v/>
      </c>
      <c r="BL2056" s="55" t="str">
        <f t="shared" si="445"/>
        <v/>
      </c>
      <c r="BM2056" s="55" t="str">
        <f t="shared" si="445"/>
        <v/>
      </c>
      <c r="BN2056" s="55" t="str">
        <f t="shared" si="445"/>
        <v/>
      </c>
      <c r="BO2056" s="55" t="str">
        <f t="shared" si="445"/>
        <v/>
      </c>
      <c r="BP2056" s="55" t="str">
        <f t="shared" si="445"/>
        <v/>
      </c>
      <c r="BQ2056" s="55" t="str">
        <f t="shared" si="445"/>
        <v/>
      </c>
      <c r="BR2056" s="1" t="str">
        <f t="shared" si="436"/>
        <v>Base</v>
      </c>
      <c r="BS2056" s="1" t="str">
        <f t="shared" si="437"/>
        <v/>
      </c>
      <c r="BT2056" s="3">
        <f t="shared" si="438"/>
        <v>1</v>
      </c>
      <c r="BU2056" s="11">
        <f t="shared" si="439"/>
        <v>-0.94</v>
      </c>
      <c r="BV2056" s="11">
        <f t="shared" si="440"/>
        <v>-0.88</v>
      </c>
      <c r="BW2056" s="11">
        <f t="shared" si="441"/>
        <v>0</v>
      </c>
      <c r="BX2056" s="9">
        <f t="shared" si="442"/>
        <v>-0.94</v>
      </c>
      <c r="BY2056" s="9">
        <f t="shared" si="443"/>
        <v>-0.88</v>
      </c>
      <c r="BZ2056" s="9">
        <f t="shared" si="444"/>
        <v>2</v>
      </c>
    </row>
    <row r="2057" spans="1:78" ht="15.5" x14ac:dyDescent="0.35">
      <c r="A2057"/>
      <c r="B2057"/>
      <c r="C2057"/>
      <c r="D2057"/>
      <c r="E2057"/>
      <c r="F2057"/>
      <c r="G2057"/>
      <c r="H2057"/>
      <c r="I2057"/>
      <c r="J2057"/>
      <c r="K2057"/>
      <c r="L2057"/>
      <c r="M2057"/>
      <c r="N2057"/>
      <c r="O2057"/>
      <c r="P2057"/>
      <c r="Q2057"/>
      <c r="R2057"/>
      <c r="S2057"/>
      <c r="T2057"/>
      <c r="U2057"/>
      <c r="V2057"/>
      <c r="W2057"/>
      <c r="X2057"/>
      <c r="Y2057"/>
      <c r="Z2057"/>
      <c r="AA2057"/>
      <c r="AB2057"/>
      <c r="AC2057"/>
      <c r="AD2057"/>
      <c r="AE2057"/>
      <c r="AF2057"/>
      <c r="AG2057"/>
      <c r="AH2057"/>
      <c r="AI2057"/>
      <c r="AJ2057"/>
      <c r="AK2057"/>
      <c r="AL2057"/>
      <c r="AM2057"/>
      <c r="AN2057"/>
      <c r="AO2057"/>
      <c r="AP2057"/>
      <c r="AQ2057"/>
      <c r="AR2057"/>
      <c r="AS2057"/>
      <c r="AT2057" s="12">
        <f>VLOOKUP($BR2057,Tables!$D$14:$I$27,2,FALSE)*W2057</f>
        <v>0</v>
      </c>
      <c r="AU2057" s="12">
        <f>VLOOKUP($BR2057,Tables!$D$14:$I$24,3,FALSE)</f>
        <v>0</v>
      </c>
      <c r="AV2057" s="12">
        <f>VLOOKUP($BR2057,Tables!$D$14:$I$24,4,FALSE)*W2057</f>
        <v>0</v>
      </c>
      <c r="AW2057" s="12">
        <f>VLOOKUP($BR2057,Tables!$D$14:$I$24,5,FALSE)*W2057</f>
        <v>0</v>
      </c>
      <c r="AX2057">
        <f>IF(ISERROR(VLOOKUP(V2057,Tables!$A$2:$B$27,2,FALSE))=TRUE,0,VLOOKUP(V2057,Tables!$A$2:$B$27,2,FALSE))*VLOOKUP(BR2057,Tables!$D$14:$J$24,7,FALSE)</f>
        <v>0</v>
      </c>
      <c r="AY2057">
        <f>IF(ISERROR(VLOOKUP(BS2057,Tables!$A$2:$B$31,2,FALSE))=TRUE,0,VLOOKUP(BS2057,Tables!$A$2:$B$31,2,FALSE))</f>
        <v>0</v>
      </c>
      <c r="AZ2057" s="12">
        <f>VLOOKUP($BR2057,Tables!$D$14:$K$24,8,FALSE)</f>
        <v>0</v>
      </c>
      <c r="BA2057" s="12">
        <f>IF(OR(BR2057="T150",BR2057="HYBT150"),W2057*Tables!$L$23,0)</f>
        <v>0</v>
      </c>
      <c r="BB2057" s="12">
        <f>IF(OR(BR2057="T200",BR2057="HYBT200"),W2057*Tables!$E$24,0)</f>
        <v>0</v>
      </c>
      <c r="BC2057" s="14">
        <f t="shared" si="435"/>
        <v>0</v>
      </c>
      <c r="BD2057" s="55" t="str">
        <f t="shared" si="445"/>
        <v/>
      </c>
      <c r="BE2057" s="55" t="str">
        <f t="shared" si="445"/>
        <v/>
      </c>
      <c r="BF2057" s="55" t="str">
        <f t="shared" si="445"/>
        <v/>
      </c>
      <c r="BG2057" s="55" t="str">
        <f t="shared" si="445"/>
        <v/>
      </c>
      <c r="BH2057" s="55" t="str">
        <f t="shared" si="445"/>
        <v/>
      </c>
      <c r="BI2057" s="55" t="str">
        <f t="shared" si="445"/>
        <v/>
      </c>
      <c r="BJ2057" s="55" t="str">
        <f t="shared" si="445"/>
        <v/>
      </c>
      <c r="BK2057" s="55" t="str">
        <f t="shared" si="445"/>
        <v/>
      </c>
      <c r="BL2057" s="55" t="str">
        <f t="shared" si="445"/>
        <v/>
      </c>
      <c r="BM2057" s="55" t="str">
        <f t="shared" si="445"/>
        <v/>
      </c>
      <c r="BN2057" s="55" t="str">
        <f t="shared" si="445"/>
        <v/>
      </c>
      <c r="BO2057" s="55" t="str">
        <f t="shared" si="445"/>
        <v/>
      </c>
      <c r="BP2057" s="55" t="str">
        <f t="shared" si="445"/>
        <v/>
      </c>
      <c r="BQ2057" s="55" t="str">
        <f t="shared" si="445"/>
        <v/>
      </c>
      <c r="BR2057" s="1" t="str">
        <f t="shared" si="436"/>
        <v>Base</v>
      </c>
      <c r="BS2057" s="1" t="str">
        <f t="shared" si="437"/>
        <v/>
      </c>
      <c r="BT2057" s="3">
        <f t="shared" si="438"/>
        <v>1</v>
      </c>
      <c r="BU2057" s="11">
        <f t="shared" si="439"/>
        <v>-0.94</v>
      </c>
      <c r="BV2057" s="11">
        <f t="shared" si="440"/>
        <v>-0.88</v>
      </c>
      <c r="BW2057" s="11">
        <f t="shared" si="441"/>
        <v>0</v>
      </c>
      <c r="BX2057" s="9">
        <f t="shared" si="442"/>
        <v>-0.94</v>
      </c>
      <c r="BY2057" s="9">
        <f t="shared" si="443"/>
        <v>-0.88</v>
      </c>
      <c r="BZ2057" s="9">
        <f t="shared" si="444"/>
        <v>2</v>
      </c>
    </row>
    <row r="2058" spans="1:78" ht="15.5" x14ac:dyDescent="0.35">
      <c r="A2058"/>
      <c r="B2058"/>
      <c r="C2058"/>
      <c r="D2058"/>
      <c r="E2058"/>
      <c r="F2058"/>
      <c r="G2058"/>
      <c r="H2058"/>
      <c r="I2058"/>
      <c r="J2058"/>
      <c r="K2058"/>
      <c r="L2058"/>
      <c r="M2058"/>
      <c r="N2058"/>
      <c r="O2058"/>
      <c r="P2058"/>
      <c r="Q2058"/>
      <c r="R2058"/>
      <c r="S2058"/>
      <c r="T2058"/>
      <c r="U2058"/>
      <c r="V2058"/>
      <c r="W2058"/>
      <c r="X2058"/>
      <c r="Y2058"/>
      <c r="Z2058"/>
      <c r="AA2058"/>
      <c r="AB2058"/>
      <c r="AC2058"/>
      <c r="AD2058"/>
      <c r="AE2058"/>
      <c r="AF2058"/>
      <c r="AG2058"/>
      <c r="AH2058"/>
      <c r="AI2058"/>
      <c r="AJ2058"/>
      <c r="AK2058"/>
      <c r="AL2058"/>
      <c r="AM2058"/>
      <c r="AN2058"/>
      <c r="AO2058"/>
      <c r="AP2058"/>
      <c r="AQ2058"/>
      <c r="AR2058"/>
      <c r="AS2058"/>
      <c r="AT2058" s="12">
        <f>VLOOKUP($BR2058,Tables!$D$14:$I$27,2,FALSE)*W2058</f>
        <v>0</v>
      </c>
      <c r="AU2058" s="12">
        <f>VLOOKUP($BR2058,Tables!$D$14:$I$24,3,FALSE)</f>
        <v>0</v>
      </c>
      <c r="AV2058" s="12">
        <f>VLOOKUP($BR2058,Tables!$D$14:$I$24,4,FALSE)*W2058</f>
        <v>0</v>
      </c>
      <c r="AW2058" s="12">
        <f>VLOOKUP($BR2058,Tables!$D$14:$I$24,5,FALSE)*W2058</f>
        <v>0</v>
      </c>
      <c r="AX2058">
        <f>IF(ISERROR(VLOOKUP(V2058,Tables!$A$2:$B$27,2,FALSE))=TRUE,0,VLOOKUP(V2058,Tables!$A$2:$B$27,2,FALSE))*VLOOKUP(BR2058,Tables!$D$14:$J$24,7,FALSE)</f>
        <v>0</v>
      </c>
      <c r="AY2058">
        <f>IF(ISERROR(VLOOKUP(BS2058,Tables!$A$2:$B$31,2,FALSE))=TRUE,0,VLOOKUP(BS2058,Tables!$A$2:$B$31,2,FALSE))</f>
        <v>0</v>
      </c>
      <c r="AZ2058" s="12">
        <f>VLOOKUP($BR2058,Tables!$D$14:$K$24,8,FALSE)</f>
        <v>0</v>
      </c>
      <c r="BA2058" s="12">
        <f>IF(OR(BR2058="T150",BR2058="HYBT150"),W2058*Tables!$L$23,0)</f>
        <v>0</v>
      </c>
      <c r="BB2058" s="12">
        <f>IF(OR(BR2058="T200",BR2058="HYBT200"),W2058*Tables!$E$24,0)</f>
        <v>0</v>
      </c>
      <c r="BC2058" s="14">
        <f t="shared" si="435"/>
        <v>0</v>
      </c>
      <c r="BD2058" s="55" t="str">
        <f t="shared" si="445"/>
        <v/>
      </c>
      <c r="BE2058" s="55" t="str">
        <f t="shared" si="445"/>
        <v/>
      </c>
      <c r="BF2058" s="55" t="str">
        <f t="shared" si="445"/>
        <v/>
      </c>
      <c r="BG2058" s="55" t="str">
        <f t="shared" si="445"/>
        <v/>
      </c>
      <c r="BH2058" s="55" t="str">
        <f t="shared" si="445"/>
        <v/>
      </c>
      <c r="BI2058" s="55" t="str">
        <f t="shared" si="445"/>
        <v/>
      </c>
      <c r="BJ2058" s="55" t="str">
        <f t="shared" si="445"/>
        <v/>
      </c>
      <c r="BK2058" s="55" t="str">
        <f t="shared" si="445"/>
        <v/>
      </c>
      <c r="BL2058" s="55" t="str">
        <f t="shared" si="445"/>
        <v/>
      </c>
      <c r="BM2058" s="55" t="str">
        <f t="shared" si="445"/>
        <v/>
      </c>
      <c r="BN2058" s="55" t="str">
        <f t="shared" si="445"/>
        <v/>
      </c>
      <c r="BO2058" s="55" t="str">
        <f t="shared" si="445"/>
        <v/>
      </c>
      <c r="BP2058" s="55" t="str">
        <f t="shared" si="445"/>
        <v/>
      </c>
      <c r="BQ2058" s="55" t="str">
        <f t="shared" si="445"/>
        <v/>
      </c>
      <c r="BR2058" s="1" t="str">
        <f t="shared" si="436"/>
        <v>Base</v>
      </c>
      <c r="BS2058" s="1" t="str">
        <f t="shared" si="437"/>
        <v/>
      </c>
      <c r="BT2058" s="3">
        <f t="shared" si="438"/>
        <v>1</v>
      </c>
      <c r="BU2058" s="11">
        <f t="shared" si="439"/>
        <v>-0.94</v>
      </c>
      <c r="BV2058" s="11">
        <f t="shared" si="440"/>
        <v>-0.88</v>
      </c>
      <c r="BW2058" s="11">
        <f t="shared" si="441"/>
        <v>0</v>
      </c>
      <c r="BX2058" s="9">
        <f t="shared" si="442"/>
        <v>-0.94</v>
      </c>
      <c r="BY2058" s="9">
        <f t="shared" si="443"/>
        <v>-0.88</v>
      </c>
      <c r="BZ2058" s="9">
        <f t="shared" si="444"/>
        <v>2</v>
      </c>
    </row>
    <row r="2059" spans="1:78" ht="15.5" x14ac:dyDescent="0.35">
      <c r="A2059"/>
      <c r="B2059"/>
      <c r="C2059"/>
      <c r="D2059"/>
      <c r="E2059"/>
      <c r="F2059"/>
      <c r="G2059"/>
      <c r="H2059"/>
      <c r="I2059"/>
      <c r="J2059"/>
      <c r="K2059"/>
      <c r="L2059"/>
      <c r="M2059"/>
      <c r="N2059"/>
      <c r="O2059"/>
      <c r="P2059"/>
      <c r="Q2059"/>
      <c r="R2059"/>
      <c r="S2059"/>
      <c r="T2059"/>
      <c r="U2059"/>
      <c r="V2059"/>
      <c r="W2059"/>
      <c r="X2059"/>
      <c r="Y2059"/>
      <c r="Z2059"/>
      <c r="AA2059"/>
      <c r="AB2059"/>
      <c r="AC2059"/>
      <c r="AD2059"/>
      <c r="AE2059"/>
      <c r="AF2059"/>
      <c r="AG2059"/>
      <c r="AH2059"/>
      <c r="AI2059"/>
      <c r="AJ2059"/>
      <c r="AK2059"/>
      <c r="AL2059"/>
      <c r="AM2059"/>
      <c r="AN2059"/>
      <c r="AO2059"/>
      <c r="AP2059"/>
      <c r="AQ2059"/>
      <c r="AR2059"/>
      <c r="AS2059"/>
      <c r="AT2059" s="12">
        <f>VLOOKUP($BR2059,Tables!$D$14:$I$27,2,FALSE)*W2059</f>
        <v>0</v>
      </c>
      <c r="AU2059" s="12">
        <f>VLOOKUP($BR2059,Tables!$D$14:$I$24,3,FALSE)</f>
        <v>0</v>
      </c>
      <c r="AV2059" s="12">
        <f>VLOOKUP($BR2059,Tables!$D$14:$I$24,4,FALSE)*W2059</f>
        <v>0</v>
      </c>
      <c r="AW2059" s="12">
        <f>VLOOKUP($BR2059,Tables!$D$14:$I$24,5,FALSE)*W2059</f>
        <v>0</v>
      </c>
      <c r="AX2059">
        <f>IF(ISERROR(VLOOKUP(V2059,Tables!$A$2:$B$27,2,FALSE))=TRUE,0,VLOOKUP(V2059,Tables!$A$2:$B$27,2,FALSE))*VLOOKUP(BR2059,Tables!$D$14:$J$24,7,FALSE)</f>
        <v>0</v>
      </c>
      <c r="AY2059">
        <f>IF(ISERROR(VLOOKUP(BS2059,Tables!$A$2:$B$31,2,FALSE))=TRUE,0,VLOOKUP(BS2059,Tables!$A$2:$B$31,2,FALSE))</f>
        <v>0</v>
      </c>
      <c r="AZ2059" s="12">
        <f>VLOOKUP($BR2059,Tables!$D$14:$K$24,8,FALSE)</f>
        <v>0</v>
      </c>
      <c r="BA2059" s="12">
        <f>IF(OR(BR2059="T150",BR2059="HYBT150"),W2059*Tables!$L$23,0)</f>
        <v>0</v>
      </c>
      <c r="BB2059" s="12">
        <f>IF(OR(BR2059="T200",BR2059="HYBT200"),W2059*Tables!$E$24,0)</f>
        <v>0</v>
      </c>
      <c r="BC2059" s="14">
        <f t="shared" si="435"/>
        <v>0</v>
      </c>
      <c r="BD2059" s="55" t="str">
        <f t="shared" si="445"/>
        <v/>
      </c>
      <c r="BE2059" s="55" t="str">
        <f t="shared" si="445"/>
        <v/>
      </c>
      <c r="BF2059" s="55" t="str">
        <f t="shared" si="445"/>
        <v/>
      </c>
      <c r="BG2059" s="55" t="str">
        <f t="shared" si="445"/>
        <v/>
      </c>
      <c r="BH2059" s="55" t="str">
        <f t="shared" si="445"/>
        <v/>
      </c>
      <c r="BI2059" s="55" t="str">
        <f t="shared" si="445"/>
        <v/>
      </c>
      <c r="BJ2059" s="55" t="str">
        <f t="shared" si="445"/>
        <v/>
      </c>
      <c r="BK2059" s="55" t="str">
        <f t="shared" si="445"/>
        <v/>
      </c>
      <c r="BL2059" s="55" t="str">
        <f t="shared" si="445"/>
        <v/>
      </c>
      <c r="BM2059" s="55" t="str">
        <f t="shared" si="445"/>
        <v/>
      </c>
      <c r="BN2059" s="55" t="str">
        <f t="shared" si="445"/>
        <v/>
      </c>
      <c r="BO2059" s="55" t="str">
        <f t="shared" si="445"/>
        <v/>
      </c>
      <c r="BP2059" s="55" t="str">
        <f t="shared" si="445"/>
        <v/>
      </c>
      <c r="BQ2059" s="55" t="str">
        <f t="shared" si="445"/>
        <v/>
      </c>
      <c r="BR2059" s="1" t="str">
        <f t="shared" si="436"/>
        <v>Base</v>
      </c>
      <c r="BS2059" s="1" t="str">
        <f t="shared" si="437"/>
        <v/>
      </c>
      <c r="BT2059" s="3">
        <f t="shared" si="438"/>
        <v>1</v>
      </c>
      <c r="BU2059" s="11">
        <f t="shared" si="439"/>
        <v>-0.94</v>
      </c>
      <c r="BV2059" s="11">
        <f t="shared" si="440"/>
        <v>-0.88</v>
      </c>
      <c r="BW2059" s="11">
        <f t="shared" si="441"/>
        <v>0</v>
      </c>
      <c r="BX2059" s="9">
        <f t="shared" si="442"/>
        <v>-0.94</v>
      </c>
      <c r="BY2059" s="9">
        <f t="shared" si="443"/>
        <v>-0.88</v>
      </c>
      <c r="BZ2059" s="9">
        <f t="shared" si="444"/>
        <v>2</v>
      </c>
    </row>
    <row r="2060" spans="1:78" ht="15.5" x14ac:dyDescent="0.35">
      <c r="A2060"/>
      <c r="B2060"/>
      <c r="C2060"/>
      <c r="D2060"/>
      <c r="E2060"/>
      <c r="F2060"/>
      <c r="G2060"/>
      <c r="H2060"/>
      <c r="I2060"/>
      <c r="J2060"/>
      <c r="K2060"/>
      <c r="L2060"/>
      <c r="M2060"/>
      <c r="N2060"/>
      <c r="O2060"/>
      <c r="P2060"/>
      <c r="Q2060"/>
      <c r="R2060"/>
      <c r="S2060"/>
      <c r="T2060"/>
      <c r="U2060"/>
      <c r="V2060"/>
      <c r="W2060"/>
      <c r="X2060"/>
      <c r="Y2060"/>
      <c r="Z2060"/>
      <c r="AA2060"/>
      <c r="AB2060"/>
      <c r="AC2060"/>
      <c r="AD2060"/>
      <c r="AE2060"/>
      <c r="AF2060"/>
      <c r="AG2060"/>
      <c r="AH2060"/>
      <c r="AI2060"/>
      <c r="AJ2060"/>
      <c r="AK2060"/>
      <c r="AL2060"/>
      <c r="AM2060"/>
      <c r="AN2060"/>
      <c r="AO2060"/>
      <c r="AP2060"/>
      <c r="AQ2060"/>
      <c r="AR2060"/>
      <c r="AS2060"/>
      <c r="AT2060" s="12">
        <f>VLOOKUP($BR2060,Tables!$D$14:$I$27,2,FALSE)*W2060</f>
        <v>0</v>
      </c>
      <c r="AU2060" s="12">
        <f>VLOOKUP($BR2060,Tables!$D$14:$I$24,3,FALSE)</f>
        <v>0</v>
      </c>
      <c r="AV2060" s="12">
        <f>VLOOKUP($BR2060,Tables!$D$14:$I$24,4,FALSE)*W2060</f>
        <v>0</v>
      </c>
      <c r="AW2060" s="12">
        <f>VLOOKUP($BR2060,Tables!$D$14:$I$24,5,FALSE)*W2060</f>
        <v>0</v>
      </c>
      <c r="AX2060">
        <f>IF(ISERROR(VLOOKUP(V2060,Tables!$A$2:$B$27,2,FALSE))=TRUE,0,VLOOKUP(V2060,Tables!$A$2:$B$27,2,FALSE))*VLOOKUP(BR2060,Tables!$D$14:$J$24,7,FALSE)</f>
        <v>0</v>
      </c>
      <c r="AY2060">
        <f>IF(ISERROR(VLOOKUP(BS2060,Tables!$A$2:$B$31,2,FALSE))=TRUE,0,VLOOKUP(BS2060,Tables!$A$2:$B$31,2,FALSE))</f>
        <v>0</v>
      </c>
      <c r="AZ2060" s="12">
        <f>VLOOKUP($BR2060,Tables!$D$14:$K$24,8,FALSE)</f>
        <v>0</v>
      </c>
      <c r="BA2060" s="12">
        <f>IF(OR(BR2060="T150",BR2060="HYBT150"),W2060*Tables!$L$23,0)</f>
        <v>0</v>
      </c>
      <c r="BB2060" s="12">
        <f>IF(OR(BR2060="T200",BR2060="HYBT200"),W2060*Tables!$E$24,0)</f>
        <v>0</v>
      </c>
      <c r="BC2060" s="14">
        <f t="shared" si="435"/>
        <v>0</v>
      </c>
      <c r="BD2060" s="55" t="str">
        <f t="shared" si="445"/>
        <v/>
      </c>
      <c r="BE2060" s="55" t="str">
        <f t="shared" si="445"/>
        <v/>
      </c>
      <c r="BF2060" s="55" t="str">
        <f t="shared" si="445"/>
        <v/>
      </c>
      <c r="BG2060" s="55" t="str">
        <f t="shared" si="445"/>
        <v/>
      </c>
      <c r="BH2060" s="55" t="str">
        <f t="shared" si="445"/>
        <v/>
      </c>
      <c r="BI2060" s="55" t="str">
        <f t="shared" si="445"/>
        <v/>
      </c>
      <c r="BJ2060" s="55" t="str">
        <f t="shared" si="445"/>
        <v/>
      </c>
      <c r="BK2060" s="55" t="str">
        <f t="shared" si="445"/>
        <v/>
      </c>
      <c r="BL2060" s="55" t="str">
        <f t="shared" si="445"/>
        <v/>
      </c>
      <c r="BM2060" s="55" t="str">
        <f t="shared" si="445"/>
        <v/>
      </c>
      <c r="BN2060" s="55" t="str">
        <f t="shared" si="445"/>
        <v/>
      </c>
      <c r="BO2060" s="55" t="str">
        <f t="shared" si="445"/>
        <v/>
      </c>
      <c r="BP2060" s="55" t="str">
        <f t="shared" si="445"/>
        <v/>
      </c>
      <c r="BQ2060" s="55" t="str">
        <f t="shared" si="445"/>
        <v/>
      </c>
      <c r="BR2060" s="1" t="str">
        <f t="shared" si="436"/>
        <v>Base</v>
      </c>
      <c r="BS2060" s="1" t="str">
        <f t="shared" si="437"/>
        <v/>
      </c>
      <c r="BT2060" s="3">
        <f t="shared" si="438"/>
        <v>1</v>
      </c>
      <c r="BU2060" s="11">
        <f t="shared" si="439"/>
        <v>-0.94</v>
      </c>
      <c r="BV2060" s="11">
        <f t="shared" si="440"/>
        <v>-0.88</v>
      </c>
      <c r="BW2060" s="11">
        <f t="shared" si="441"/>
        <v>0</v>
      </c>
      <c r="BX2060" s="9">
        <f t="shared" si="442"/>
        <v>-0.94</v>
      </c>
      <c r="BY2060" s="9">
        <f t="shared" si="443"/>
        <v>-0.88</v>
      </c>
      <c r="BZ2060" s="9">
        <f t="shared" si="444"/>
        <v>2</v>
      </c>
    </row>
    <row r="2061" spans="1:78" ht="15.5" x14ac:dyDescent="0.35">
      <c r="A2061"/>
      <c r="B2061"/>
      <c r="C2061"/>
      <c r="D2061"/>
      <c r="E2061"/>
      <c r="F2061"/>
      <c r="G2061"/>
      <c r="H2061"/>
      <c r="I2061"/>
      <c r="J2061"/>
      <c r="K2061"/>
      <c r="L2061"/>
      <c r="M2061"/>
      <c r="N2061"/>
      <c r="O2061"/>
      <c r="P2061"/>
      <c r="Q2061"/>
      <c r="R2061"/>
      <c r="S2061"/>
      <c r="T2061"/>
      <c r="U2061"/>
      <c r="V2061"/>
      <c r="W2061"/>
      <c r="X2061"/>
      <c r="Y2061"/>
      <c r="Z2061"/>
      <c r="AA2061"/>
      <c r="AB2061"/>
      <c r="AC2061"/>
      <c r="AD2061"/>
      <c r="AE2061"/>
      <c r="AF2061"/>
      <c r="AG2061"/>
      <c r="AH2061"/>
      <c r="AI2061"/>
      <c r="AJ2061"/>
      <c r="AK2061"/>
      <c r="AL2061"/>
      <c r="AM2061"/>
      <c r="AN2061"/>
      <c r="AO2061"/>
      <c r="AP2061"/>
      <c r="AQ2061"/>
      <c r="AR2061"/>
      <c r="AS2061"/>
      <c r="AT2061" s="12">
        <f>VLOOKUP($BR2061,Tables!$D$14:$I$27,2,FALSE)*W2061</f>
        <v>0</v>
      </c>
      <c r="AU2061" s="12">
        <f>VLOOKUP($BR2061,Tables!$D$14:$I$24,3,FALSE)</f>
        <v>0</v>
      </c>
      <c r="AV2061" s="12">
        <f>VLOOKUP($BR2061,Tables!$D$14:$I$24,4,FALSE)*W2061</f>
        <v>0</v>
      </c>
      <c r="AW2061" s="12">
        <f>VLOOKUP($BR2061,Tables!$D$14:$I$24,5,FALSE)*W2061</f>
        <v>0</v>
      </c>
      <c r="AX2061">
        <f>IF(ISERROR(VLOOKUP(V2061,Tables!$A$2:$B$27,2,FALSE))=TRUE,0,VLOOKUP(V2061,Tables!$A$2:$B$27,2,FALSE))*VLOOKUP(BR2061,Tables!$D$14:$J$24,7,FALSE)</f>
        <v>0</v>
      </c>
      <c r="AY2061">
        <f>IF(ISERROR(VLOOKUP(BS2061,Tables!$A$2:$B$31,2,FALSE))=TRUE,0,VLOOKUP(BS2061,Tables!$A$2:$B$31,2,FALSE))</f>
        <v>0</v>
      </c>
      <c r="AZ2061" s="12">
        <f>VLOOKUP($BR2061,Tables!$D$14:$K$24,8,FALSE)</f>
        <v>0</v>
      </c>
      <c r="BA2061" s="12">
        <f>IF(OR(BR2061="T150",BR2061="HYBT150"),W2061*Tables!$L$23,0)</f>
        <v>0</v>
      </c>
      <c r="BB2061" s="12">
        <f>IF(OR(BR2061="T200",BR2061="HYBT200"),W2061*Tables!$E$24,0)</f>
        <v>0</v>
      </c>
      <c r="BC2061" s="14">
        <f t="shared" si="435"/>
        <v>0</v>
      </c>
      <c r="BD2061" s="55" t="str">
        <f t="shared" si="445"/>
        <v/>
      </c>
      <c r="BE2061" s="55" t="str">
        <f t="shared" si="445"/>
        <v/>
      </c>
      <c r="BF2061" s="55" t="str">
        <f t="shared" si="445"/>
        <v/>
      </c>
      <c r="BG2061" s="55" t="str">
        <f t="shared" si="445"/>
        <v/>
      </c>
      <c r="BH2061" s="55" t="str">
        <f t="shared" si="445"/>
        <v/>
      </c>
      <c r="BI2061" s="55" t="str">
        <f t="shared" si="445"/>
        <v/>
      </c>
      <c r="BJ2061" s="55" t="str">
        <f t="shared" si="445"/>
        <v/>
      </c>
      <c r="BK2061" s="55" t="str">
        <f t="shared" si="445"/>
        <v/>
      </c>
      <c r="BL2061" s="55" t="str">
        <f t="shared" si="445"/>
        <v/>
      </c>
      <c r="BM2061" s="55" t="str">
        <f t="shared" si="445"/>
        <v/>
      </c>
      <c r="BN2061" s="55" t="str">
        <f t="shared" si="445"/>
        <v/>
      </c>
      <c r="BO2061" s="55" t="str">
        <f t="shared" si="445"/>
        <v/>
      </c>
      <c r="BP2061" s="55" t="str">
        <f t="shared" si="445"/>
        <v/>
      </c>
      <c r="BQ2061" s="55" t="str">
        <f t="shared" si="445"/>
        <v/>
      </c>
      <c r="BR2061" s="1" t="str">
        <f t="shared" si="436"/>
        <v>Base</v>
      </c>
      <c r="BS2061" s="1" t="str">
        <f t="shared" si="437"/>
        <v/>
      </c>
      <c r="BT2061" s="3">
        <f t="shared" si="438"/>
        <v>1</v>
      </c>
      <c r="BU2061" s="11">
        <f t="shared" si="439"/>
        <v>-0.94</v>
      </c>
      <c r="BV2061" s="11">
        <f t="shared" si="440"/>
        <v>-0.88</v>
      </c>
      <c r="BW2061" s="11">
        <f t="shared" si="441"/>
        <v>0</v>
      </c>
      <c r="BX2061" s="9">
        <f t="shared" si="442"/>
        <v>-0.94</v>
      </c>
      <c r="BY2061" s="9">
        <f t="shared" si="443"/>
        <v>-0.88</v>
      </c>
      <c r="BZ2061" s="9">
        <f t="shared" si="444"/>
        <v>2</v>
      </c>
    </row>
    <row r="2062" spans="1:78" ht="15.5" x14ac:dyDescent="0.35">
      <c r="A2062"/>
      <c r="B2062"/>
      <c r="C2062"/>
      <c r="D2062"/>
      <c r="E2062"/>
      <c r="F2062"/>
      <c r="G2062"/>
      <c r="H2062"/>
      <c r="I2062"/>
      <c r="J2062"/>
      <c r="K2062"/>
      <c r="L2062"/>
      <c r="M2062"/>
      <c r="N2062"/>
      <c r="O2062"/>
      <c r="P2062"/>
      <c r="Q2062"/>
      <c r="R2062"/>
      <c r="S2062"/>
      <c r="T2062"/>
      <c r="U2062"/>
      <c r="V2062"/>
      <c r="W2062"/>
      <c r="X2062"/>
      <c r="Y2062"/>
      <c r="Z2062"/>
      <c r="AA2062"/>
      <c r="AB2062"/>
      <c r="AC2062"/>
      <c r="AD2062"/>
      <c r="AE2062"/>
      <c r="AF2062"/>
      <c r="AG2062"/>
      <c r="AH2062"/>
      <c r="AI2062"/>
      <c r="AJ2062"/>
      <c r="AK2062"/>
      <c r="AL2062"/>
      <c r="AM2062"/>
      <c r="AN2062"/>
      <c r="AO2062"/>
      <c r="AP2062"/>
      <c r="AQ2062"/>
      <c r="AR2062"/>
      <c r="AS2062"/>
      <c r="AT2062" s="12">
        <f>VLOOKUP($BR2062,Tables!$D$14:$I$27,2,FALSE)*W2062</f>
        <v>0</v>
      </c>
      <c r="AU2062" s="12">
        <f>VLOOKUP($BR2062,Tables!$D$14:$I$24,3,FALSE)</f>
        <v>0</v>
      </c>
      <c r="AV2062" s="12">
        <f>VLOOKUP($BR2062,Tables!$D$14:$I$24,4,FALSE)*W2062</f>
        <v>0</v>
      </c>
      <c r="AW2062" s="12">
        <f>VLOOKUP($BR2062,Tables!$D$14:$I$24,5,FALSE)*W2062</f>
        <v>0</v>
      </c>
      <c r="AX2062">
        <f>IF(ISERROR(VLOOKUP(V2062,Tables!$A$2:$B$27,2,FALSE))=TRUE,0,VLOOKUP(V2062,Tables!$A$2:$B$27,2,FALSE))*VLOOKUP(BR2062,Tables!$D$14:$J$24,7,FALSE)</f>
        <v>0</v>
      </c>
      <c r="AY2062">
        <f>IF(ISERROR(VLOOKUP(BS2062,Tables!$A$2:$B$31,2,FALSE))=TRUE,0,VLOOKUP(BS2062,Tables!$A$2:$B$31,2,FALSE))</f>
        <v>0</v>
      </c>
      <c r="AZ2062" s="12">
        <f>VLOOKUP($BR2062,Tables!$D$14:$K$24,8,FALSE)</f>
        <v>0</v>
      </c>
      <c r="BA2062" s="12">
        <f>IF(OR(BR2062="T150",BR2062="HYBT150"),W2062*Tables!$L$23,0)</f>
        <v>0</v>
      </c>
      <c r="BB2062" s="12">
        <f>IF(OR(BR2062="T200",BR2062="HYBT200"),W2062*Tables!$E$24,0)</f>
        <v>0</v>
      </c>
      <c r="BC2062" s="14">
        <f t="shared" si="435"/>
        <v>0</v>
      </c>
      <c r="BD2062" s="55" t="str">
        <f t="shared" si="445"/>
        <v/>
      </c>
      <c r="BE2062" s="55" t="str">
        <f t="shared" si="445"/>
        <v/>
      </c>
      <c r="BF2062" s="55" t="str">
        <f t="shared" si="445"/>
        <v/>
      </c>
      <c r="BG2062" s="55" t="str">
        <f t="shared" si="445"/>
        <v/>
      </c>
      <c r="BH2062" s="55" t="str">
        <f t="shared" si="445"/>
        <v/>
      </c>
      <c r="BI2062" s="55" t="str">
        <f t="shared" si="445"/>
        <v/>
      </c>
      <c r="BJ2062" s="55" t="str">
        <f t="shared" si="445"/>
        <v/>
      </c>
      <c r="BK2062" s="55" t="str">
        <f t="shared" si="445"/>
        <v/>
      </c>
      <c r="BL2062" s="55" t="str">
        <f t="shared" si="445"/>
        <v/>
      </c>
      <c r="BM2062" s="55" t="str">
        <f t="shared" si="445"/>
        <v/>
      </c>
      <c r="BN2062" s="55" t="str">
        <f t="shared" si="445"/>
        <v/>
      </c>
      <c r="BO2062" s="55" t="str">
        <f t="shared" si="445"/>
        <v/>
      </c>
      <c r="BP2062" s="55" t="str">
        <f t="shared" si="445"/>
        <v/>
      </c>
      <c r="BQ2062" s="55" t="str">
        <f t="shared" si="445"/>
        <v/>
      </c>
      <c r="BR2062" s="1" t="str">
        <f t="shared" si="436"/>
        <v>Base</v>
      </c>
      <c r="BS2062" s="1" t="str">
        <f t="shared" si="437"/>
        <v/>
      </c>
      <c r="BT2062" s="3">
        <f t="shared" si="438"/>
        <v>1</v>
      </c>
      <c r="BU2062" s="11">
        <f t="shared" si="439"/>
        <v>-0.94</v>
      </c>
      <c r="BV2062" s="11">
        <f t="shared" si="440"/>
        <v>-0.88</v>
      </c>
      <c r="BW2062" s="11">
        <f t="shared" si="441"/>
        <v>0</v>
      </c>
      <c r="BX2062" s="9">
        <f t="shared" si="442"/>
        <v>-0.94</v>
      </c>
      <c r="BY2062" s="9">
        <f t="shared" si="443"/>
        <v>-0.88</v>
      </c>
      <c r="BZ2062" s="9">
        <f t="shared" si="444"/>
        <v>2</v>
      </c>
    </row>
    <row r="2063" spans="1:78" ht="15.5" x14ac:dyDescent="0.35">
      <c r="A2063"/>
      <c r="B2063"/>
      <c r="C2063"/>
      <c r="D2063"/>
      <c r="E2063"/>
      <c r="F2063"/>
      <c r="G2063"/>
      <c r="H2063"/>
      <c r="I2063"/>
      <c r="J2063"/>
      <c r="K2063"/>
      <c r="L2063"/>
      <c r="M2063"/>
      <c r="N2063"/>
      <c r="O2063"/>
      <c r="P2063"/>
      <c r="Q2063"/>
      <c r="R2063"/>
      <c r="S2063"/>
      <c r="T2063"/>
      <c r="U2063"/>
      <c r="V2063"/>
      <c r="W2063"/>
      <c r="X2063"/>
      <c r="Y2063"/>
      <c r="Z2063"/>
      <c r="AA2063"/>
      <c r="AB2063"/>
      <c r="AC2063"/>
      <c r="AD2063"/>
      <c r="AE2063"/>
      <c r="AF2063"/>
      <c r="AG2063"/>
      <c r="AH2063"/>
      <c r="AI2063"/>
      <c r="AJ2063"/>
      <c r="AK2063"/>
      <c r="AL2063"/>
      <c r="AM2063"/>
      <c r="AN2063"/>
      <c r="AO2063"/>
      <c r="AP2063"/>
      <c r="AQ2063"/>
      <c r="AR2063"/>
      <c r="AS2063"/>
      <c r="AT2063" s="12">
        <f>VLOOKUP($BR2063,Tables!$D$14:$I$27,2,FALSE)*W2063</f>
        <v>0</v>
      </c>
      <c r="AU2063" s="12">
        <f>VLOOKUP($BR2063,Tables!$D$14:$I$24,3,FALSE)</f>
        <v>0</v>
      </c>
      <c r="AV2063" s="12">
        <f>VLOOKUP($BR2063,Tables!$D$14:$I$24,4,FALSE)*W2063</f>
        <v>0</v>
      </c>
      <c r="AW2063" s="12">
        <f>VLOOKUP($BR2063,Tables!$D$14:$I$24,5,FALSE)*W2063</f>
        <v>0</v>
      </c>
      <c r="AX2063">
        <f>IF(ISERROR(VLOOKUP(V2063,Tables!$A$2:$B$27,2,FALSE))=TRUE,0,VLOOKUP(V2063,Tables!$A$2:$B$27,2,FALSE))*VLOOKUP(BR2063,Tables!$D$14:$J$24,7,FALSE)</f>
        <v>0</v>
      </c>
      <c r="AY2063">
        <f>IF(ISERROR(VLOOKUP(BS2063,Tables!$A$2:$B$31,2,FALSE))=TRUE,0,VLOOKUP(BS2063,Tables!$A$2:$B$31,2,FALSE))</f>
        <v>0</v>
      </c>
      <c r="AZ2063" s="12">
        <f>VLOOKUP($BR2063,Tables!$D$14:$K$24,8,FALSE)</f>
        <v>0</v>
      </c>
      <c r="BA2063" s="12">
        <f>IF(OR(BR2063="T150",BR2063="HYBT150"),W2063*Tables!$L$23,0)</f>
        <v>0</v>
      </c>
      <c r="BB2063" s="12">
        <f>IF(OR(BR2063="T200",BR2063="HYBT200"),W2063*Tables!$E$24,0)</f>
        <v>0</v>
      </c>
      <c r="BC2063" s="14">
        <f t="shared" si="435"/>
        <v>0</v>
      </c>
      <c r="BD2063" s="55" t="str">
        <f t="shared" si="445"/>
        <v/>
      </c>
      <c r="BE2063" s="55" t="str">
        <f t="shared" si="445"/>
        <v/>
      </c>
      <c r="BF2063" s="55" t="str">
        <f t="shared" si="445"/>
        <v/>
      </c>
      <c r="BG2063" s="55" t="str">
        <f t="shared" si="445"/>
        <v/>
      </c>
      <c r="BH2063" s="55" t="str">
        <f t="shared" si="445"/>
        <v/>
      </c>
      <c r="BI2063" s="55" t="str">
        <f t="shared" si="445"/>
        <v/>
      </c>
      <c r="BJ2063" s="55" t="str">
        <f t="shared" si="445"/>
        <v/>
      </c>
      <c r="BK2063" s="55" t="str">
        <f t="shared" si="445"/>
        <v/>
      </c>
      <c r="BL2063" s="55" t="str">
        <f t="shared" si="445"/>
        <v/>
      </c>
      <c r="BM2063" s="55" t="str">
        <f t="shared" si="445"/>
        <v/>
      </c>
      <c r="BN2063" s="55" t="str">
        <f t="shared" si="445"/>
        <v/>
      </c>
      <c r="BO2063" s="55" t="str">
        <f t="shared" si="445"/>
        <v/>
      </c>
      <c r="BP2063" s="55" t="str">
        <f t="shared" si="445"/>
        <v/>
      </c>
      <c r="BQ2063" s="55" t="str">
        <f t="shared" si="445"/>
        <v/>
      </c>
      <c r="BR2063" s="1" t="str">
        <f t="shared" si="436"/>
        <v>Base</v>
      </c>
      <c r="BS2063" s="1" t="str">
        <f t="shared" si="437"/>
        <v/>
      </c>
      <c r="BT2063" s="3">
        <f t="shared" si="438"/>
        <v>1</v>
      </c>
      <c r="BU2063" s="11">
        <f t="shared" si="439"/>
        <v>-0.94</v>
      </c>
      <c r="BV2063" s="11">
        <f t="shared" si="440"/>
        <v>-0.88</v>
      </c>
      <c r="BW2063" s="11">
        <f t="shared" si="441"/>
        <v>0</v>
      </c>
      <c r="BX2063" s="9">
        <f t="shared" si="442"/>
        <v>-0.94</v>
      </c>
      <c r="BY2063" s="9">
        <f t="shared" si="443"/>
        <v>-0.88</v>
      </c>
      <c r="BZ2063" s="9">
        <f t="shared" si="444"/>
        <v>2</v>
      </c>
    </row>
    <row r="2064" spans="1:78" ht="15.5" x14ac:dyDescent="0.35">
      <c r="A2064"/>
      <c r="B2064"/>
      <c r="C2064"/>
      <c r="D2064"/>
      <c r="E2064"/>
      <c r="F2064"/>
      <c r="G2064"/>
      <c r="H2064"/>
      <c r="I2064"/>
      <c r="J2064"/>
      <c r="K2064"/>
      <c r="L2064"/>
      <c r="M2064"/>
      <c r="N2064"/>
      <c r="O2064"/>
      <c r="P2064"/>
      <c r="Q2064"/>
      <c r="R2064"/>
      <c r="S2064"/>
      <c r="T2064"/>
      <c r="U2064"/>
      <c r="V2064"/>
      <c r="W2064"/>
      <c r="X2064"/>
      <c r="Y2064"/>
      <c r="Z2064"/>
      <c r="AA2064"/>
      <c r="AB2064"/>
      <c r="AC2064"/>
      <c r="AD2064"/>
      <c r="AE2064"/>
      <c r="AF2064"/>
      <c r="AG2064"/>
      <c r="AH2064"/>
      <c r="AI2064"/>
      <c r="AJ2064"/>
      <c r="AK2064"/>
      <c r="AL2064"/>
      <c r="AM2064"/>
      <c r="AN2064"/>
      <c r="AO2064"/>
      <c r="AP2064"/>
      <c r="AQ2064"/>
      <c r="AR2064"/>
      <c r="AS2064"/>
      <c r="AT2064" s="12">
        <f>VLOOKUP($BR2064,Tables!$D$14:$I$27,2,FALSE)*W2064</f>
        <v>0</v>
      </c>
      <c r="AU2064" s="12">
        <f>VLOOKUP($BR2064,Tables!$D$14:$I$24,3,FALSE)</f>
        <v>0</v>
      </c>
      <c r="AV2064" s="12">
        <f>VLOOKUP($BR2064,Tables!$D$14:$I$24,4,FALSE)*W2064</f>
        <v>0</v>
      </c>
      <c r="AW2064" s="12">
        <f>VLOOKUP($BR2064,Tables!$D$14:$I$24,5,FALSE)*W2064</f>
        <v>0</v>
      </c>
      <c r="AX2064">
        <f>IF(ISERROR(VLOOKUP(V2064,Tables!$A$2:$B$27,2,FALSE))=TRUE,0,VLOOKUP(V2064,Tables!$A$2:$B$27,2,FALSE))*VLOOKUP(BR2064,Tables!$D$14:$J$24,7,FALSE)</f>
        <v>0</v>
      </c>
      <c r="AY2064">
        <f>IF(ISERROR(VLOOKUP(BS2064,Tables!$A$2:$B$31,2,FALSE))=TRUE,0,VLOOKUP(BS2064,Tables!$A$2:$B$31,2,FALSE))</f>
        <v>0</v>
      </c>
      <c r="AZ2064" s="12">
        <f>VLOOKUP($BR2064,Tables!$D$14:$K$24,8,FALSE)</f>
        <v>0</v>
      </c>
      <c r="BA2064" s="12">
        <f>IF(OR(BR2064="T150",BR2064="HYBT150"),W2064*Tables!$L$23,0)</f>
        <v>0</v>
      </c>
      <c r="BB2064" s="12">
        <f>IF(OR(BR2064="T200",BR2064="HYBT200"),W2064*Tables!$E$24,0)</f>
        <v>0</v>
      </c>
      <c r="BC2064" s="14">
        <f t="shared" si="435"/>
        <v>0</v>
      </c>
      <c r="BD2064" s="55" t="str">
        <f t="shared" si="445"/>
        <v/>
      </c>
      <c r="BE2064" s="55" t="str">
        <f t="shared" si="445"/>
        <v/>
      </c>
      <c r="BF2064" s="55" t="str">
        <f t="shared" si="445"/>
        <v/>
      </c>
      <c r="BG2064" s="55" t="str">
        <f t="shared" si="445"/>
        <v/>
      </c>
      <c r="BH2064" s="55" t="str">
        <f t="shared" si="445"/>
        <v/>
      </c>
      <c r="BI2064" s="55" t="str">
        <f t="shared" si="445"/>
        <v/>
      </c>
      <c r="BJ2064" s="55" t="str">
        <f t="shared" si="445"/>
        <v/>
      </c>
      <c r="BK2064" s="55" t="str">
        <f t="shared" si="445"/>
        <v/>
      </c>
      <c r="BL2064" s="55" t="str">
        <f t="shared" si="445"/>
        <v/>
      </c>
      <c r="BM2064" s="55" t="str">
        <f t="shared" si="445"/>
        <v/>
      </c>
      <c r="BN2064" s="55" t="str">
        <f t="shared" si="445"/>
        <v/>
      </c>
      <c r="BO2064" s="55" t="str">
        <f t="shared" si="445"/>
        <v/>
      </c>
      <c r="BP2064" s="55" t="str">
        <f t="shared" si="445"/>
        <v/>
      </c>
      <c r="BQ2064" s="55" t="str">
        <f t="shared" si="445"/>
        <v/>
      </c>
      <c r="BR2064" s="1" t="str">
        <f t="shared" si="436"/>
        <v>Base</v>
      </c>
      <c r="BS2064" s="1" t="str">
        <f t="shared" si="437"/>
        <v/>
      </c>
      <c r="BT2064" s="3">
        <f t="shared" si="438"/>
        <v>1</v>
      </c>
      <c r="BU2064" s="11">
        <f t="shared" si="439"/>
        <v>-0.94</v>
      </c>
      <c r="BV2064" s="11">
        <f t="shared" si="440"/>
        <v>-0.88</v>
      </c>
      <c r="BW2064" s="11">
        <f t="shared" si="441"/>
        <v>0</v>
      </c>
      <c r="BX2064" s="9">
        <f t="shared" si="442"/>
        <v>-0.94</v>
      </c>
      <c r="BY2064" s="9">
        <f t="shared" si="443"/>
        <v>-0.88</v>
      </c>
      <c r="BZ2064" s="9">
        <f t="shared" si="444"/>
        <v>2</v>
      </c>
    </row>
    <row r="2065" spans="1:78" ht="15.5" x14ac:dyDescent="0.35">
      <c r="A2065"/>
      <c r="B2065"/>
      <c r="C2065"/>
      <c r="D2065"/>
      <c r="E2065"/>
      <c r="F2065"/>
      <c r="G2065"/>
      <c r="H2065"/>
      <c r="I2065"/>
      <c r="J2065"/>
      <c r="K2065"/>
      <c r="L2065"/>
      <c r="M2065"/>
      <c r="N2065"/>
      <c r="O2065"/>
      <c r="P2065"/>
      <c r="Q2065"/>
      <c r="R2065"/>
      <c r="S2065"/>
      <c r="T2065"/>
      <c r="U2065"/>
      <c r="V2065"/>
      <c r="W2065"/>
      <c r="X2065"/>
      <c r="Y2065"/>
      <c r="Z2065"/>
      <c r="AA2065"/>
      <c r="AB2065"/>
      <c r="AC2065"/>
      <c r="AD2065"/>
      <c r="AE2065"/>
      <c r="AF2065"/>
      <c r="AG2065"/>
      <c r="AH2065"/>
      <c r="AI2065"/>
      <c r="AJ2065"/>
      <c r="AK2065"/>
      <c r="AL2065"/>
      <c r="AM2065"/>
      <c r="AN2065"/>
      <c r="AO2065"/>
      <c r="AP2065"/>
      <c r="AQ2065"/>
      <c r="AR2065"/>
      <c r="AS2065"/>
      <c r="AT2065" s="12">
        <f>VLOOKUP($BR2065,Tables!$D$14:$I$27,2,FALSE)*W2065</f>
        <v>0</v>
      </c>
      <c r="AU2065" s="12">
        <f>VLOOKUP($BR2065,Tables!$D$14:$I$24,3,FALSE)</f>
        <v>0</v>
      </c>
      <c r="AV2065" s="12">
        <f>VLOOKUP($BR2065,Tables!$D$14:$I$24,4,FALSE)*W2065</f>
        <v>0</v>
      </c>
      <c r="AW2065" s="12">
        <f>VLOOKUP($BR2065,Tables!$D$14:$I$24,5,FALSE)*W2065</f>
        <v>0</v>
      </c>
      <c r="AX2065">
        <f>IF(ISERROR(VLOOKUP(V2065,Tables!$A$2:$B$27,2,FALSE))=TRUE,0,VLOOKUP(V2065,Tables!$A$2:$B$27,2,FALSE))*VLOOKUP(BR2065,Tables!$D$14:$J$24,7,FALSE)</f>
        <v>0</v>
      </c>
      <c r="AY2065">
        <f>IF(ISERROR(VLOOKUP(BS2065,Tables!$A$2:$B$31,2,FALSE))=TRUE,0,VLOOKUP(BS2065,Tables!$A$2:$B$31,2,FALSE))</f>
        <v>0</v>
      </c>
      <c r="AZ2065" s="12">
        <f>VLOOKUP($BR2065,Tables!$D$14:$K$24,8,FALSE)</f>
        <v>0</v>
      </c>
      <c r="BA2065" s="12">
        <f>IF(OR(BR2065="T150",BR2065="HYBT150"),W2065*Tables!$L$23,0)</f>
        <v>0</v>
      </c>
      <c r="BB2065" s="12">
        <f>IF(OR(BR2065="T200",BR2065="HYBT200"),W2065*Tables!$E$24,0)</f>
        <v>0</v>
      </c>
      <c r="BC2065" s="14">
        <f t="shared" si="435"/>
        <v>0</v>
      </c>
      <c r="BD2065" s="55" t="str">
        <f t="shared" si="445"/>
        <v/>
      </c>
      <c r="BE2065" s="55" t="str">
        <f t="shared" si="445"/>
        <v/>
      </c>
      <c r="BF2065" s="55" t="str">
        <f t="shared" si="445"/>
        <v/>
      </c>
      <c r="BG2065" s="55" t="str">
        <f t="shared" si="445"/>
        <v/>
      </c>
      <c r="BH2065" s="55" t="str">
        <f t="shared" si="445"/>
        <v/>
      </c>
      <c r="BI2065" s="55" t="str">
        <f t="shared" si="445"/>
        <v/>
      </c>
      <c r="BJ2065" s="55" t="str">
        <f t="shared" si="445"/>
        <v/>
      </c>
      <c r="BK2065" s="55" t="str">
        <f t="shared" si="445"/>
        <v/>
      </c>
      <c r="BL2065" s="55" t="str">
        <f t="shared" si="445"/>
        <v/>
      </c>
      <c r="BM2065" s="55" t="str">
        <f t="shared" si="445"/>
        <v/>
      </c>
      <c r="BN2065" s="55" t="str">
        <f t="shared" si="445"/>
        <v/>
      </c>
      <c r="BO2065" s="55" t="str">
        <f t="shared" si="445"/>
        <v/>
      </c>
      <c r="BP2065" s="55" t="str">
        <f t="shared" si="445"/>
        <v/>
      </c>
      <c r="BQ2065" s="55" t="str">
        <f t="shared" si="445"/>
        <v/>
      </c>
      <c r="BR2065" s="1" t="str">
        <f t="shared" si="436"/>
        <v>Base</v>
      </c>
      <c r="BS2065" s="1" t="str">
        <f t="shared" si="437"/>
        <v/>
      </c>
      <c r="BT2065" s="3">
        <f t="shared" si="438"/>
        <v>1</v>
      </c>
      <c r="BU2065" s="11">
        <f t="shared" si="439"/>
        <v>-0.94</v>
      </c>
      <c r="BV2065" s="11">
        <f t="shared" si="440"/>
        <v>-0.88</v>
      </c>
      <c r="BW2065" s="11">
        <f t="shared" si="441"/>
        <v>0</v>
      </c>
      <c r="BX2065" s="9">
        <f t="shared" si="442"/>
        <v>-0.94</v>
      </c>
      <c r="BY2065" s="9">
        <f t="shared" si="443"/>
        <v>-0.88</v>
      </c>
      <c r="BZ2065" s="9">
        <f t="shared" si="444"/>
        <v>2</v>
      </c>
    </row>
    <row r="2066" spans="1:78" ht="15.5" x14ac:dyDescent="0.35">
      <c r="A2066"/>
      <c r="B2066"/>
      <c r="C2066"/>
      <c r="D2066"/>
      <c r="E2066"/>
      <c r="F2066"/>
      <c r="G2066"/>
      <c r="H2066"/>
      <c r="I2066"/>
      <c r="J2066"/>
      <c r="K2066"/>
      <c r="L2066"/>
      <c r="M2066"/>
      <c r="N2066"/>
      <c r="O2066"/>
      <c r="P2066"/>
      <c r="Q2066"/>
      <c r="R2066"/>
      <c r="S2066"/>
      <c r="T2066"/>
      <c r="U2066"/>
      <c r="V2066"/>
      <c r="W2066"/>
      <c r="X2066"/>
      <c r="Y2066"/>
      <c r="Z2066"/>
      <c r="AA2066"/>
      <c r="AB2066"/>
      <c r="AC2066"/>
      <c r="AD2066"/>
      <c r="AE2066"/>
      <c r="AF2066"/>
      <c r="AG2066"/>
      <c r="AH2066"/>
      <c r="AI2066"/>
      <c r="AJ2066"/>
      <c r="AK2066"/>
      <c r="AL2066"/>
      <c r="AM2066"/>
      <c r="AN2066"/>
      <c r="AO2066"/>
      <c r="AP2066"/>
      <c r="AQ2066"/>
      <c r="AR2066"/>
      <c r="AS2066"/>
      <c r="AT2066" s="12">
        <f>VLOOKUP($BR2066,Tables!$D$14:$I$27,2,FALSE)*W2066</f>
        <v>0</v>
      </c>
      <c r="AU2066" s="12">
        <f>VLOOKUP($BR2066,Tables!$D$14:$I$24,3,FALSE)</f>
        <v>0</v>
      </c>
      <c r="AV2066" s="12">
        <f>VLOOKUP($BR2066,Tables!$D$14:$I$24,4,FALSE)*W2066</f>
        <v>0</v>
      </c>
      <c r="AW2066" s="12">
        <f>VLOOKUP($BR2066,Tables!$D$14:$I$24,5,FALSE)*W2066</f>
        <v>0</v>
      </c>
      <c r="AX2066">
        <f>IF(ISERROR(VLOOKUP(V2066,Tables!$A$2:$B$27,2,FALSE))=TRUE,0,VLOOKUP(V2066,Tables!$A$2:$B$27,2,FALSE))*VLOOKUP(BR2066,Tables!$D$14:$J$24,7,FALSE)</f>
        <v>0</v>
      </c>
      <c r="AY2066">
        <f>IF(ISERROR(VLOOKUP(BS2066,Tables!$A$2:$B$31,2,FALSE))=TRUE,0,VLOOKUP(BS2066,Tables!$A$2:$B$31,2,FALSE))</f>
        <v>0</v>
      </c>
      <c r="AZ2066" s="12">
        <f>VLOOKUP($BR2066,Tables!$D$14:$K$24,8,FALSE)</f>
        <v>0</v>
      </c>
      <c r="BA2066" s="12">
        <f>IF(OR(BR2066="T150",BR2066="HYBT150"),W2066*Tables!$L$23,0)</f>
        <v>0</v>
      </c>
      <c r="BB2066" s="12">
        <f>IF(OR(BR2066="T200",BR2066="HYBT200"),W2066*Tables!$E$24,0)</f>
        <v>0</v>
      </c>
      <c r="BC2066" s="14">
        <f t="shared" si="435"/>
        <v>0</v>
      </c>
      <c r="BD2066" s="55" t="str">
        <f t="shared" si="445"/>
        <v/>
      </c>
      <c r="BE2066" s="55" t="str">
        <f t="shared" si="445"/>
        <v/>
      </c>
      <c r="BF2066" s="55" t="str">
        <f t="shared" si="445"/>
        <v/>
      </c>
      <c r="BG2066" s="55" t="str">
        <f t="shared" si="445"/>
        <v/>
      </c>
      <c r="BH2066" s="55" t="str">
        <f t="shared" si="445"/>
        <v/>
      </c>
      <c r="BI2066" s="55" t="str">
        <f t="shared" si="445"/>
        <v/>
      </c>
      <c r="BJ2066" s="55" t="str">
        <f t="shared" si="445"/>
        <v/>
      </c>
      <c r="BK2066" s="55" t="str">
        <f t="shared" si="445"/>
        <v/>
      </c>
      <c r="BL2066" s="55" t="str">
        <f t="shared" si="445"/>
        <v/>
      </c>
      <c r="BM2066" s="55" t="str">
        <f t="shared" si="445"/>
        <v/>
      </c>
      <c r="BN2066" s="55" t="str">
        <f t="shared" si="445"/>
        <v/>
      </c>
      <c r="BO2066" s="55" t="str">
        <f t="shared" si="445"/>
        <v/>
      </c>
      <c r="BP2066" s="55" t="str">
        <f t="shared" si="445"/>
        <v/>
      </c>
      <c r="BQ2066" s="55" t="str">
        <f t="shared" si="445"/>
        <v/>
      </c>
      <c r="BR2066" s="1" t="str">
        <f t="shared" si="436"/>
        <v>Base</v>
      </c>
      <c r="BS2066" s="1" t="str">
        <f t="shared" si="437"/>
        <v/>
      </c>
      <c r="BT2066" s="3">
        <f t="shared" si="438"/>
        <v>1</v>
      </c>
      <c r="BU2066" s="11">
        <f t="shared" si="439"/>
        <v>-0.94</v>
      </c>
      <c r="BV2066" s="11">
        <f t="shared" si="440"/>
        <v>-0.88</v>
      </c>
      <c r="BW2066" s="11">
        <f t="shared" si="441"/>
        <v>0</v>
      </c>
      <c r="BX2066" s="9">
        <f t="shared" si="442"/>
        <v>-0.94</v>
      </c>
      <c r="BY2066" s="9">
        <f t="shared" si="443"/>
        <v>-0.88</v>
      </c>
      <c r="BZ2066" s="9">
        <f t="shared" si="444"/>
        <v>2</v>
      </c>
    </row>
    <row r="2067" spans="1:78" ht="15.5" x14ac:dyDescent="0.35">
      <c r="A2067"/>
      <c r="B2067"/>
      <c r="C2067"/>
      <c r="D2067"/>
      <c r="E2067"/>
      <c r="F2067"/>
      <c r="G2067"/>
      <c r="H2067"/>
      <c r="I2067"/>
      <c r="J2067"/>
      <c r="K2067"/>
      <c r="L2067"/>
      <c r="M2067"/>
      <c r="N2067"/>
      <c r="O2067"/>
      <c r="P2067"/>
      <c r="Q2067"/>
      <c r="R2067"/>
      <c r="S2067"/>
      <c r="T2067"/>
      <c r="U2067"/>
      <c r="V2067"/>
      <c r="W2067"/>
      <c r="X2067"/>
      <c r="Y2067"/>
      <c r="Z2067"/>
      <c r="AA2067"/>
      <c r="AB2067"/>
      <c r="AC2067"/>
      <c r="AD2067"/>
      <c r="AE2067"/>
      <c r="AF2067"/>
      <c r="AG2067"/>
      <c r="AH2067"/>
      <c r="AI2067"/>
      <c r="AJ2067"/>
      <c r="AK2067"/>
      <c r="AL2067"/>
      <c r="AM2067"/>
      <c r="AN2067"/>
      <c r="AO2067"/>
      <c r="AP2067"/>
      <c r="AQ2067"/>
      <c r="AR2067"/>
      <c r="AS2067"/>
      <c r="AT2067" s="12">
        <f>VLOOKUP($BR2067,Tables!$D$14:$I$27,2,FALSE)*W2067</f>
        <v>0</v>
      </c>
      <c r="AU2067" s="12">
        <f>VLOOKUP($BR2067,Tables!$D$14:$I$24,3,FALSE)</f>
        <v>0</v>
      </c>
      <c r="AV2067" s="12">
        <f>VLOOKUP($BR2067,Tables!$D$14:$I$24,4,FALSE)*W2067</f>
        <v>0</v>
      </c>
      <c r="AW2067" s="12">
        <f>VLOOKUP($BR2067,Tables!$D$14:$I$24,5,FALSE)*W2067</f>
        <v>0</v>
      </c>
      <c r="AX2067">
        <f>IF(ISERROR(VLOOKUP(V2067,Tables!$A$2:$B$27,2,FALSE))=TRUE,0,VLOOKUP(V2067,Tables!$A$2:$B$27,2,FALSE))*VLOOKUP(BR2067,Tables!$D$14:$J$24,7,FALSE)</f>
        <v>0</v>
      </c>
      <c r="AY2067">
        <f>IF(ISERROR(VLOOKUP(BS2067,Tables!$A$2:$B$31,2,FALSE))=TRUE,0,VLOOKUP(BS2067,Tables!$A$2:$B$31,2,FALSE))</f>
        <v>0</v>
      </c>
      <c r="AZ2067" s="12">
        <f>VLOOKUP($BR2067,Tables!$D$14:$K$24,8,FALSE)</f>
        <v>0</v>
      </c>
      <c r="BA2067" s="12">
        <f>IF(OR(BR2067="T150",BR2067="HYBT150"),W2067*Tables!$L$23,0)</f>
        <v>0</v>
      </c>
      <c r="BB2067" s="12">
        <f>IF(OR(BR2067="T200",BR2067="HYBT200"),W2067*Tables!$E$24,0)</f>
        <v>0</v>
      </c>
      <c r="BC2067" s="14">
        <f t="shared" si="435"/>
        <v>0</v>
      </c>
      <c r="BD2067" s="55" t="str">
        <f t="shared" si="445"/>
        <v/>
      </c>
      <c r="BE2067" s="55" t="str">
        <f t="shared" si="445"/>
        <v/>
      </c>
      <c r="BF2067" s="55" t="str">
        <f t="shared" si="445"/>
        <v/>
      </c>
      <c r="BG2067" s="55" t="str">
        <f t="shared" si="445"/>
        <v/>
      </c>
      <c r="BH2067" s="55" t="str">
        <f t="shared" si="445"/>
        <v/>
      </c>
      <c r="BI2067" s="55" t="str">
        <f t="shared" si="445"/>
        <v/>
      </c>
      <c r="BJ2067" s="55" t="str">
        <f t="shared" si="445"/>
        <v/>
      </c>
      <c r="BK2067" s="55" t="str">
        <f t="shared" si="445"/>
        <v/>
      </c>
      <c r="BL2067" s="55" t="str">
        <f t="shared" si="445"/>
        <v/>
      </c>
      <c r="BM2067" s="55" t="str">
        <f t="shared" si="445"/>
        <v/>
      </c>
      <c r="BN2067" s="55" t="str">
        <f t="shared" si="445"/>
        <v/>
      </c>
      <c r="BO2067" s="55" t="str">
        <f t="shared" si="445"/>
        <v/>
      </c>
      <c r="BP2067" s="55" t="str">
        <f t="shared" si="445"/>
        <v/>
      </c>
      <c r="BQ2067" s="55" t="str">
        <f t="shared" si="445"/>
        <v/>
      </c>
      <c r="BR2067" s="1" t="str">
        <f t="shared" si="436"/>
        <v>Base</v>
      </c>
      <c r="BS2067" s="1" t="str">
        <f t="shared" si="437"/>
        <v/>
      </c>
      <c r="BT2067" s="3">
        <f t="shared" si="438"/>
        <v>1</v>
      </c>
      <c r="BU2067" s="11">
        <f t="shared" si="439"/>
        <v>-0.94</v>
      </c>
      <c r="BV2067" s="11">
        <f t="shared" si="440"/>
        <v>-0.88</v>
      </c>
      <c r="BW2067" s="11">
        <f t="shared" si="441"/>
        <v>0</v>
      </c>
      <c r="BX2067" s="9">
        <f t="shared" si="442"/>
        <v>-0.94</v>
      </c>
      <c r="BY2067" s="9">
        <f t="shared" si="443"/>
        <v>-0.88</v>
      </c>
      <c r="BZ2067" s="9">
        <f t="shared" si="444"/>
        <v>2</v>
      </c>
    </row>
    <row r="2068" spans="1:78" ht="15.5" x14ac:dyDescent="0.35">
      <c r="A2068"/>
      <c r="B2068"/>
      <c r="C2068"/>
      <c r="D2068"/>
      <c r="E2068"/>
      <c r="F2068"/>
      <c r="G2068"/>
      <c r="H2068"/>
      <c r="I2068"/>
      <c r="J2068"/>
      <c r="K2068"/>
      <c r="L2068"/>
      <c r="M2068"/>
      <c r="N2068"/>
      <c r="O2068"/>
      <c r="P2068"/>
      <c r="Q2068"/>
      <c r="R2068"/>
      <c r="S2068"/>
      <c r="T2068"/>
      <c r="U2068"/>
      <c r="V2068"/>
      <c r="W2068"/>
      <c r="X2068"/>
      <c r="Y2068"/>
      <c r="Z2068"/>
      <c r="AA2068"/>
      <c r="AB2068"/>
      <c r="AC2068"/>
      <c r="AD2068"/>
      <c r="AE2068"/>
      <c r="AF2068"/>
      <c r="AG2068"/>
      <c r="AH2068"/>
      <c r="AI2068"/>
      <c r="AJ2068"/>
      <c r="AK2068"/>
      <c r="AL2068"/>
      <c r="AM2068"/>
      <c r="AN2068"/>
      <c r="AO2068"/>
      <c r="AP2068"/>
      <c r="AQ2068"/>
      <c r="AR2068"/>
      <c r="AS2068"/>
      <c r="AT2068" s="12">
        <f>VLOOKUP($BR2068,Tables!$D$14:$I$27,2,FALSE)*W2068</f>
        <v>0</v>
      </c>
      <c r="AU2068" s="12">
        <f>VLOOKUP($BR2068,Tables!$D$14:$I$24,3,FALSE)</f>
        <v>0</v>
      </c>
      <c r="AV2068" s="12">
        <f>VLOOKUP($BR2068,Tables!$D$14:$I$24,4,FALSE)*W2068</f>
        <v>0</v>
      </c>
      <c r="AW2068" s="12">
        <f>VLOOKUP($BR2068,Tables!$D$14:$I$24,5,FALSE)*W2068</f>
        <v>0</v>
      </c>
      <c r="AX2068">
        <f>IF(ISERROR(VLOOKUP(V2068,Tables!$A$2:$B$27,2,FALSE))=TRUE,0,VLOOKUP(V2068,Tables!$A$2:$B$27,2,FALSE))*VLOOKUP(BR2068,Tables!$D$14:$J$24,7,FALSE)</f>
        <v>0</v>
      </c>
      <c r="AY2068">
        <f>IF(ISERROR(VLOOKUP(BS2068,Tables!$A$2:$B$31,2,FALSE))=TRUE,0,VLOOKUP(BS2068,Tables!$A$2:$B$31,2,FALSE))</f>
        <v>0</v>
      </c>
      <c r="AZ2068" s="12">
        <f>VLOOKUP($BR2068,Tables!$D$14:$K$24,8,FALSE)</f>
        <v>0</v>
      </c>
      <c r="BA2068" s="12">
        <f>IF(OR(BR2068="T150",BR2068="HYBT150"),W2068*Tables!$L$23,0)</f>
        <v>0</v>
      </c>
      <c r="BB2068" s="12">
        <f>IF(OR(BR2068="T200",BR2068="HYBT200"),W2068*Tables!$E$24,0)</f>
        <v>0</v>
      </c>
      <c r="BC2068" s="14">
        <f t="shared" si="435"/>
        <v>0</v>
      </c>
      <c r="BD2068" s="55" t="str">
        <f t="shared" si="445"/>
        <v/>
      </c>
      <c r="BE2068" s="55" t="str">
        <f t="shared" si="445"/>
        <v/>
      </c>
      <c r="BF2068" s="55" t="str">
        <f t="shared" si="445"/>
        <v/>
      </c>
      <c r="BG2068" s="55" t="str">
        <f t="shared" si="445"/>
        <v/>
      </c>
      <c r="BH2068" s="55" t="str">
        <f t="shared" si="445"/>
        <v/>
      </c>
      <c r="BI2068" s="55" t="str">
        <f t="shared" si="445"/>
        <v/>
      </c>
      <c r="BJ2068" s="55" t="str">
        <f t="shared" si="445"/>
        <v/>
      </c>
      <c r="BK2068" s="55" t="str">
        <f t="shared" si="445"/>
        <v/>
      </c>
      <c r="BL2068" s="55" t="str">
        <f t="shared" si="445"/>
        <v/>
      </c>
      <c r="BM2068" s="55" t="str">
        <f t="shared" si="445"/>
        <v/>
      </c>
      <c r="BN2068" s="55" t="str">
        <f t="shared" si="445"/>
        <v/>
      </c>
      <c r="BO2068" s="55" t="str">
        <f t="shared" si="445"/>
        <v/>
      </c>
      <c r="BP2068" s="55" t="str">
        <f t="shared" si="445"/>
        <v/>
      </c>
      <c r="BQ2068" s="55" t="str">
        <f t="shared" si="445"/>
        <v/>
      </c>
      <c r="BR2068" s="1" t="str">
        <f t="shared" si="436"/>
        <v>Base</v>
      </c>
      <c r="BS2068" s="1" t="str">
        <f t="shared" si="437"/>
        <v/>
      </c>
      <c r="BT2068" s="3">
        <f t="shared" si="438"/>
        <v>1</v>
      </c>
      <c r="BU2068" s="11">
        <f t="shared" si="439"/>
        <v>-0.94</v>
      </c>
      <c r="BV2068" s="11">
        <f t="shared" si="440"/>
        <v>-0.88</v>
      </c>
      <c r="BW2068" s="11">
        <f t="shared" si="441"/>
        <v>0</v>
      </c>
      <c r="BX2068" s="9">
        <f t="shared" si="442"/>
        <v>-0.94</v>
      </c>
      <c r="BY2068" s="9">
        <f t="shared" si="443"/>
        <v>-0.88</v>
      </c>
      <c r="BZ2068" s="9">
        <f t="shared" si="444"/>
        <v>2</v>
      </c>
    </row>
    <row r="2069" spans="1:78" ht="15.5" x14ac:dyDescent="0.35">
      <c r="A2069"/>
      <c r="B2069"/>
      <c r="C2069"/>
      <c r="D2069"/>
      <c r="E2069"/>
      <c r="F2069"/>
      <c r="G2069"/>
      <c r="H2069"/>
      <c r="I2069"/>
      <c r="J2069"/>
      <c r="K2069"/>
      <c r="L2069"/>
      <c r="M2069"/>
      <c r="N2069"/>
      <c r="O2069"/>
      <c r="P2069"/>
      <c r="Q2069"/>
      <c r="R2069"/>
      <c r="S2069"/>
      <c r="T2069"/>
      <c r="U2069"/>
      <c r="V2069"/>
      <c r="W2069"/>
      <c r="X2069"/>
      <c r="Y2069"/>
      <c r="Z2069"/>
      <c r="AA2069"/>
      <c r="AB2069"/>
      <c r="AC2069"/>
      <c r="AD2069"/>
      <c r="AE2069"/>
      <c r="AF2069"/>
      <c r="AG2069"/>
      <c r="AH2069"/>
      <c r="AI2069"/>
      <c r="AJ2069"/>
      <c r="AK2069"/>
      <c r="AL2069"/>
      <c r="AM2069"/>
      <c r="AN2069"/>
      <c r="AO2069"/>
      <c r="AP2069"/>
      <c r="AQ2069"/>
      <c r="AR2069"/>
      <c r="AS2069"/>
      <c r="AT2069" s="12">
        <f>VLOOKUP($BR2069,Tables!$D$14:$I$27,2,FALSE)*W2069</f>
        <v>0</v>
      </c>
      <c r="AU2069" s="12">
        <f>VLOOKUP($BR2069,Tables!$D$14:$I$24,3,FALSE)</f>
        <v>0</v>
      </c>
      <c r="AV2069" s="12">
        <f>VLOOKUP($BR2069,Tables!$D$14:$I$24,4,FALSE)*W2069</f>
        <v>0</v>
      </c>
      <c r="AW2069" s="12">
        <f>VLOOKUP($BR2069,Tables!$D$14:$I$24,5,FALSE)*W2069</f>
        <v>0</v>
      </c>
      <c r="AX2069">
        <f>IF(ISERROR(VLOOKUP(V2069,Tables!$A$2:$B$27,2,FALSE))=TRUE,0,VLOOKUP(V2069,Tables!$A$2:$B$27,2,FALSE))*VLOOKUP(BR2069,Tables!$D$14:$J$24,7,FALSE)</f>
        <v>0</v>
      </c>
      <c r="AY2069">
        <f>IF(ISERROR(VLOOKUP(BS2069,Tables!$A$2:$B$31,2,FALSE))=TRUE,0,VLOOKUP(BS2069,Tables!$A$2:$B$31,2,FALSE))</f>
        <v>0</v>
      </c>
      <c r="AZ2069" s="12">
        <f>VLOOKUP($BR2069,Tables!$D$14:$K$24,8,FALSE)</f>
        <v>0</v>
      </c>
      <c r="BA2069" s="12">
        <f>IF(OR(BR2069="T150",BR2069="HYBT150"),W2069*Tables!$L$23,0)</f>
        <v>0</v>
      </c>
      <c r="BB2069" s="12">
        <f>IF(OR(BR2069="T200",BR2069="HYBT200"),W2069*Tables!$E$24,0)</f>
        <v>0</v>
      </c>
      <c r="BC2069" s="14">
        <f t="shared" si="435"/>
        <v>0</v>
      </c>
      <c r="BD2069" s="55" t="str">
        <f t="shared" si="445"/>
        <v/>
      </c>
      <c r="BE2069" s="55" t="str">
        <f t="shared" si="445"/>
        <v/>
      </c>
      <c r="BF2069" s="55" t="str">
        <f t="shared" si="445"/>
        <v/>
      </c>
      <c r="BG2069" s="55" t="str">
        <f t="shared" si="445"/>
        <v/>
      </c>
      <c r="BH2069" s="55" t="str">
        <f t="shared" si="445"/>
        <v/>
      </c>
      <c r="BI2069" s="55" t="str">
        <f t="shared" si="445"/>
        <v/>
      </c>
      <c r="BJ2069" s="55" t="str">
        <f t="shared" si="445"/>
        <v/>
      </c>
      <c r="BK2069" s="55" t="str">
        <f t="shared" si="445"/>
        <v/>
      </c>
      <c r="BL2069" s="55" t="str">
        <f t="shared" si="445"/>
        <v/>
      </c>
      <c r="BM2069" s="55" t="str">
        <f t="shared" si="445"/>
        <v/>
      </c>
      <c r="BN2069" s="55" t="str">
        <f t="shared" si="445"/>
        <v/>
      </c>
      <c r="BO2069" s="55" t="str">
        <f t="shared" si="445"/>
        <v/>
      </c>
      <c r="BP2069" s="55" t="str">
        <f t="shared" si="445"/>
        <v/>
      </c>
      <c r="BQ2069" s="55" t="str">
        <f t="shared" si="445"/>
        <v/>
      </c>
      <c r="BR2069" s="1" t="str">
        <f t="shared" si="436"/>
        <v>Base</v>
      </c>
      <c r="BS2069" s="1" t="str">
        <f t="shared" si="437"/>
        <v/>
      </c>
      <c r="BT2069" s="3">
        <f t="shared" si="438"/>
        <v>1</v>
      </c>
      <c r="BU2069" s="11">
        <f t="shared" si="439"/>
        <v>-0.94</v>
      </c>
      <c r="BV2069" s="11">
        <f t="shared" si="440"/>
        <v>-0.88</v>
      </c>
      <c r="BW2069" s="11">
        <f t="shared" si="441"/>
        <v>0</v>
      </c>
      <c r="BX2069" s="9">
        <f t="shared" si="442"/>
        <v>-0.94</v>
      </c>
      <c r="BY2069" s="9">
        <f t="shared" si="443"/>
        <v>-0.88</v>
      </c>
      <c r="BZ2069" s="9">
        <f t="shared" si="444"/>
        <v>2</v>
      </c>
    </row>
    <row r="2070" spans="1:78" ht="15.5" x14ac:dyDescent="0.35">
      <c r="A2070"/>
      <c r="B2070"/>
      <c r="C2070"/>
      <c r="D2070"/>
      <c r="E2070"/>
      <c r="F2070"/>
      <c r="G2070"/>
      <c r="H2070"/>
      <c r="I2070"/>
      <c r="J2070"/>
      <c r="K2070"/>
      <c r="L2070"/>
      <c r="M2070"/>
      <c r="N2070"/>
      <c r="O2070"/>
      <c r="P2070"/>
      <c r="Q2070"/>
      <c r="R2070"/>
      <c r="S2070"/>
      <c r="T2070"/>
      <c r="U2070"/>
      <c r="V2070"/>
      <c r="W2070"/>
      <c r="X2070"/>
      <c r="Y2070"/>
      <c r="Z2070"/>
      <c r="AA2070"/>
      <c r="AB2070"/>
      <c r="AC2070"/>
      <c r="AD2070"/>
      <c r="AE2070"/>
      <c r="AF2070"/>
      <c r="AG2070"/>
      <c r="AH2070"/>
      <c r="AI2070"/>
      <c r="AJ2070"/>
      <c r="AK2070"/>
      <c r="AL2070"/>
      <c r="AM2070"/>
      <c r="AN2070"/>
      <c r="AO2070"/>
      <c r="AP2070"/>
      <c r="AQ2070"/>
      <c r="AR2070"/>
      <c r="AS2070"/>
      <c r="AT2070" s="12">
        <f>VLOOKUP($BR2070,Tables!$D$14:$I$27,2,FALSE)*W2070</f>
        <v>0</v>
      </c>
      <c r="AU2070" s="12">
        <f>VLOOKUP($BR2070,Tables!$D$14:$I$24,3,FALSE)</f>
        <v>0</v>
      </c>
      <c r="AV2070" s="12">
        <f>VLOOKUP($BR2070,Tables!$D$14:$I$24,4,FALSE)*W2070</f>
        <v>0</v>
      </c>
      <c r="AW2070" s="12">
        <f>VLOOKUP($BR2070,Tables!$D$14:$I$24,5,FALSE)*W2070</f>
        <v>0</v>
      </c>
      <c r="AX2070">
        <f>IF(ISERROR(VLOOKUP(V2070,Tables!$A$2:$B$27,2,FALSE))=TRUE,0,VLOOKUP(V2070,Tables!$A$2:$B$27,2,FALSE))*VLOOKUP(BR2070,Tables!$D$14:$J$24,7,FALSE)</f>
        <v>0</v>
      </c>
      <c r="AY2070">
        <f>IF(ISERROR(VLOOKUP(BS2070,Tables!$A$2:$B$31,2,FALSE))=TRUE,0,VLOOKUP(BS2070,Tables!$A$2:$B$31,2,FALSE))</f>
        <v>0</v>
      </c>
      <c r="AZ2070" s="12">
        <f>VLOOKUP($BR2070,Tables!$D$14:$K$24,8,FALSE)</f>
        <v>0</v>
      </c>
      <c r="BA2070" s="12">
        <f>IF(OR(BR2070="T150",BR2070="HYBT150"),W2070*Tables!$L$23,0)</f>
        <v>0</v>
      </c>
      <c r="BB2070" s="12">
        <f>IF(OR(BR2070="T200",BR2070="HYBT200"),W2070*Tables!$E$24,0)</f>
        <v>0</v>
      </c>
      <c r="BC2070" s="14">
        <f t="shared" si="435"/>
        <v>0</v>
      </c>
      <c r="BD2070" s="55" t="str">
        <f t="shared" si="445"/>
        <v/>
      </c>
      <c r="BE2070" s="55" t="str">
        <f t="shared" si="445"/>
        <v/>
      </c>
      <c r="BF2070" s="55" t="str">
        <f t="shared" si="445"/>
        <v/>
      </c>
      <c r="BG2070" s="55" t="str">
        <f t="shared" si="445"/>
        <v/>
      </c>
      <c r="BH2070" s="55" t="str">
        <f t="shared" si="445"/>
        <v/>
      </c>
      <c r="BI2070" s="55" t="str">
        <f t="shared" si="445"/>
        <v/>
      </c>
      <c r="BJ2070" s="55" t="str">
        <f t="shared" si="445"/>
        <v/>
      </c>
      <c r="BK2070" s="55" t="str">
        <f t="shared" si="445"/>
        <v/>
      </c>
      <c r="BL2070" s="55" t="str">
        <f t="shared" si="445"/>
        <v/>
      </c>
      <c r="BM2070" s="55" t="str">
        <f t="shared" si="445"/>
        <v/>
      </c>
      <c r="BN2070" s="55" t="str">
        <f t="shared" si="445"/>
        <v/>
      </c>
      <c r="BO2070" s="55" t="str">
        <f t="shared" si="445"/>
        <v/>
      </c>
      <c r="BP2070" s="55" t="str">
        <f t="shared" si="445"/>
        <v/>
      </c>
      <c r="BQ2070" s="55" t="str">
        <f t="shared" si="445"/>
        <v/>
      </c>
      <c r="BR2070" s="1" t="str">
        <f t="shared" si="436"/>
        <v>Base</v>
      </c>
      <c r="BS2070" s="1" t="str">
        <f t="shared" si="437"/>
        <v/>
      </c>
      <c r="BT2070" s="3">
        <f t="shared" si="438"/>
        <v>1</v>
      </c>
      <c r="BU2070" s="11">
        <f t="shared" si="439"/>
        <v>-0.94</v>
      </c>
      <c r="BV2070" s="11">
        <f t="shared" si="440"/>
        <v>-0.88</v>
      </c>
      <c r="BW2070" s="11">
        <f t="shared" si="441"/>
        <v>0</v>
      </c>
      <c r="BX2070" s="9">
        <f t="shared" si="442"/>
        <v>-0.94</v>
      </c>
      <c r="BY2070" s="9">
        <f t="shared" si="443"/>
        <v>-0.88</v>
      </c>
      <c r="BZ2070" s="9">
        <f t="shared" si="444"/>
        <v>2</v>
      </c>
    </row>
    <row r="2071" spans="1:78" ht="15.5" x14ac:dyDescent="0.35">
      <c r="A2071"/>
      <c r="B2071"/>
      <c r="C2071"/>
      <c r="D2071"/>
      <c r="E2071"/>
      <c r="F2071"/>
      <c r="G2071"/>
      <c r="H2071"/>
      <c r="I2071"/>
      <c r="J2071"/>
      <c r="K2071"/>
      <c r="L2071"/>
      <c r="M2071"/>
      <c r="N2071"/>
      <c r="O2071"/>
      <c r="P2071"/>
      <c r="Q2071"/>
      <c r="R2071"/>
      <c r="S2071"/>
      <c r="T2071"/>
      <c r="U2071"/>
      <c r="V2071"/>
      <c r="W2071"/>
      <c r="X2071"/>
      <c r="Y2071"/>
      <c r="Z2071"/>
      <c r="AA2071"/>
      <c r="AB2071"/>
      <c r="AC2071"/>
      <c r="AD2071"/>
      <c r="AE2071"/>
      <c r="AF2071"/>
      <c r="AG2071"/>
      <c r="AH2071"/>
      <c r="AI2071"/>
      <c r="AJ2071"/>
      <c r="AK2071"/>
      <c r="AL2071"/>
      <c r="AM2071"/>
      <c r="AN2071"/>
      <c r="AO2071"/>
      <c r="AP2071"/>
      <c r="AQ2071"/>
      <c r="AR2071"/>
      <c r="AS2071"/>
      <c r="AT2071" s="12">
        <f>VLOOKUP($BR2071,Tables!$D$14:$I$27,2,FALSE)*W2071</f>
        <v>0</v>
      </c>
      <c r="AU2071" s="12">
        <f>VLOOKUP($BR2071,Tables!$D$14:$I$24,3,FALSE)</f>
        <v>0</v>
      </c>
      <c r="AV2071" s="12">
        <f>VLOOKUP($BR2071,Tables!$D$14:$I$24,4,FALSE)*W2071</f>
        <v>0</v>
      </c>
      <c r="AW2071" s="12">
        <f>VLOOKUP($BR2071,Tables!$D$14:$I$24,5,FALSE)*W2071</f>
        <v>0</v>
      </c>
      <c r="AX2071">
        <f>IF(ISERROR(VLOOKUP(V2071,Tables!$A$2:$B$27,2,FALSE))=TRUE,0,VLOOKUP(V2071,Tables!$A$2:$B$27,2,FALSE))*VLOOKUP(BR2071,Tables!$D$14:$J$24,7,FALSE)</f>
        <v>0</v>
      </c>
      <c r="AY2071">
        <f>IF(ISERROR(VLOOKUP(BS2071,Tables!$A$2:$B$31,2,FALSE))=TRUE,0,VLOOKUP(BS2071,Tables!$A$2:$B$31,2,FALSE))</f>
        <v>0</v>
      </c>
      <c r="AZ2071" s="12">
        <f>VLOOKUP($BR2071,Tables!$D$14:$K$24,8,FALSE)</f>
        <v>0</v>
      </c>
      <c r="BA2071" s="12">
        <f>IF(OR(BR2071="T150",BR2071="HYBT150"),W2071*Tables!$L$23,0)</f>
        <v>0</v>
      </c>
      <c r="BB2071" s="12">
        <f>IF(OR(BR2071="T200",BR2071="HYBT200"),W2071*Tables!$E$24,0)</f>
        <v>0</v>
      </c>
      <c r="BC2071" s="14">
        <f t="shared" si="435"/>
        <v>0</v>
      </c>
      <c r="BD2071" s="55" t="str">
        <f t="shared" si="445"/>
        <v/>
      </c>
      <c r="BE2071" s="55" t="str">
        <f t="shared" si="445"/>
        <v/>
      </c>
      <c r="BF2071" s="55" t="str">
        <f t="shared" si="445"/>
        <v/>
      </c>
      <c r="BG2071" s="55" t="str">
        <f t="shared" ref="BD2071:BQ2089" si="446">IF(ISERROR(SEARCHB(" "&amp;BG$1&amp;" "," "&amp;$L2071&amp;" "))=TRUE,"",BG$1)</f>
        <v/>
      </c>
      <c r="BH2071" s="55" t="str">
        <f t="shared" si="446"/>
        <v/>
      </c>
      <c r="BI2071" s="55" t="str">
        <f t="shared" si="446"/>
        <v/>
      </c>
      <c r="BJ2071" s="55" t="str">
        <f t="shared" si="446"/>
        <v/>
      </c>
      <c r="BK2071" s="55" t="str">
        <f t="shared" si="446"/>
        <v/>
      </c>
      <c r="BL2071" s="55" t="str">
        <f t="shared" si="446"/>
        <v/>
      </c>
      <c r="BM2071" s="55" t="str">
        <f t="shared" si="446"/>
        <v/>
      </c>
      <c r="BN2071" s="55" t="str">
        <f t="shared" si="446"/>
        <v/>
      </c>
      <c r="BO2071" s="55" t="str">
        <f t="shared" si="446"/>
        <v/>
      </c>
      <c r="BP2071" s="55" t="str">
        <f t="shared" si="446"/>
        <v/>
      </c>
      <c r="BQ2071" s="55" t="str">
        <f t="shared" si="446"/>
        <v/>
      </c>
      <c r="BR2071" s="1" t="str">
        <f t="shared" si="436"/>
        <v>Base</v>
      </c>
      <c r="BS2071" s="1" t="str">
        <f t="shared" si="437"/>
        <v/>
      </c>
      <c r="BT2071" s="3">
        <f t="shared" si="438"/>
        <v>1</v>
      </c>
      <c r="BU2071" s="11">
        <f t="shared" si="439"/>
        <v>-0.94</v>
      </c>
      <c r="BV2071" s="11">
        <f t="shared" si="440"/>
        <v>-0.88</v>
      </c>
      <c r="BW2071" s="11">
        <f t="shared" si="441"/>
        <v>0</v>
      </c>
      <c r="BX2071" s="9">
        <f t="shared" si="442"/>
        <v>-0.94</v>
      </c>
      <c r="BY2071" s="9">
        <f t="shared" si="443"/>
        <v>-0.88</v>
      </c>
      <c r="BZ2071" s="9">
        <f t="shared" si="444"/>
        <v>2</v>
      </c>
    </row>
    <row r="2072" spans="1:78" ht="15.5" x14ac:dyDescent="0.35">
      <c r="A2072"/>
      <c r="B2072"/>
      <c r="C2072"/>
      <c r="D2072"/>
      <c r="E2072"/>
      <c r="F2072"/>
      <c r="G2072"/>
      <c r="H2072"/>
      <c r="I2072"/>
      <c r="J2072"/>
      <c r="K2072"/>
      <c r="L2072"/>
      <c r="M2072"/>
      <c r="N2072"/>
      <c r="O2072"/>
      <c r="P2072"/>
      <c r="Q2072"/>
      <c r="R2072"/>
      <c r="S2072"/>
      <c r="T2072"/>
      <c r="U2072"/>
      <c r="V2072"/>
      <c r="W2072"/>
      <c r="X2072"/>
      <c r="Y2072"/>
      <c r="Z2072"/>
      <c r="AA2072"/>
      <c r="AB2072"/>
      <c r="AC2072"/>
      <c r="AD2072"/>
      <c r="AE2072"/>
      <c r="AF2072"/>
      <c r="AG2072"/>
      <c r="AH2072"/>
      <c r="AI2072"/>
      <c r="AJ2072"/>
      <c r="AK2072"/>
      <c r="AL2072"/>
      <c r="AM2072"/>
      <c r="AN2072"/>
      <c r="AO2072"/>
      <c r="AP2072"/>
      <c r="AQ2072"/>
      <c r="AR2072"/>
      <c r="AS2072"/>
      <c r="AT2072" s="12">
        <f>VLOOKUP($BR2072,Tables!$D$14:$I$27,2,FALSE)*W2072</f>
        <v>0</v>
      </c>
      <c r="AU2072" s="12">
        <f>VLOOKUP($BR2072,Tables!$D$14:$I$24,3,FALSE)</f>
        <v>0</v>
      </c>
      <c r="AV2072" s="12">
        <f>VLOOKUP($BR2072,Tables!$D$14:$I$24,4,FALSE)*W2072</f>
        <v>0</v>
      </c>
      <c r="AW2072" s="12">
        <f>VLOOKUP($BR2072,Tables!$D$14:$I$24,5,FALSE)*W2072</f>
        <v>0</v>
      </c>
      <c r="AX2072">
        <f>IF(ISERROR(VLOOKUP(V2072,Tables!$A$2:$B$27,2,FALSE))=TRUE,0,VLOOKUP(V2072,Tables!$A$2:$B$27,2,FALSE))*VLOOKUP(BR2072,Tables!$D$14:$J$24,7,FALSE)</f>
        <v>0</v>
      </c>
      <c r="AY2072">
        <f>IF(ISERROR(VLOOKUP(BS2072,Tables!$A$2:$B$31,2,FALSE))=TRUE,0,VLOOKUP(BS2072,Tables!$A$2:$B$31,2,FALSE))</f>
        <v>0</v>
      </c>
      <c r="AZ2072" s="12">
        <f>VLOOKUP($BR2072,Tables!$D$14:$K$24,8,FALSE)</f>
        <v>0</v>
      </c>
      <c r="BA2072" s="12">
        <f>IF(OR(BR2072="T150",BR2072="HYBT150"),W2072*Tables!$L$23,0)</f>
        <v>0</v>
      </c>
      <c r="BB2072" s="12">
        <f>IF(OR(BR2072="T200",BR2072="HYBT200"),W2072*Tables!$E$24,0)</f>
        <v>0</v>
      </c>
      <c r="BC2072" s="14">
        <f t="shared" si="435"/>
        <v>0</v>
      </c>
      <c r="BD2072" s="55" t="str">
        <f t="shared" si="446"/>
        <v/>
      </c>
      <c r="BE2072" s="55" t="str">
        <f t="shared" si="446"/>
        <v/>
      </c>
      <c r="BF2072" s="55" t="str">
        <f t="shared" si="446"/>
        <v/>
      </c>
      <c r="BG2072" s="55" t="str">
        <f t="shared" si="446"/>
        <v/>
      </c>
      <c r="BH2072" s="55" t="str">
        <f t="shared" si="446"/>
        <v/>
      </c>
      <c r="BI2072" s="55" t="str">
        <f t="shared" si="446"/>
        <v/>
      </c>
      <c r="BJ2072" s="55" t="str">
        <f t="shared" si="446"/>
        <v/>
      </c>
      <c r="BK2072" s="55" t="str">
        <f t="shared" si="446"/>
        <v/>
      </c>
      <c r="BL2072" s="55" t="str">
        <f t="shared" si="446"/>
        <v/>
      </c>
      <c r="BM2072" s="55" t="str">
        <f t="shared" si="446"/>
        <v/>
      </c>
      <c r="BN2072" s="55" t="str">
        <f t="shared" si="446"/>
        <v/>
      </c>
      <c r="BO2072" s="55" t="str">
        <f t="shared" si="446"/>
        <v/>
      </c>
      <c r="BP2072" s="55" t="str">
        <f t="shared" si="446"/>
        <v/>
      </c>
      <c r="BQ2072" s="55" t="str">
        <f t="shared" si="446"/>
        <v/>
      </c>
      <c r="BR2072" s="1" t="str">
        <f t="shared" si="436"/>
        <v>Base</v>
      </c>
      <c r="BS2072" s="1" t="str">
        <f t="shared" si="437"/>
        <v/>
      </c>
      <c r="BT2072" s="3">
        <f t="shared" si="438"/>
        <v>1</v>
      </c>
      <c r="BU2072" s="11">
        <f t="shared" si="439"/>
        <v>-0.94</v>
      </c>
      <c r="BV2072" s="11">
        <f t="shared" si="440"/>
        <v>-0.88</v>
      </c>
      <c r="BW2072" s="11">
        <f t="shared" si="441"/>
        <v>0</v>
      </c>
      <c r="BX2072" s="9">
        <f t="shared" si="442"/>
        <v>-0.94</v>
      </c>
      <c r="BY2072" s="9">
        <f t="shared" si="443"/>
        <v>-0.88</v>
      </c>
      <c r="BZ2072" s="9">
        <f t="shared" si="444"/>
        <v>2</v>
      </c>
    </row>
    <row r="2073" spans="1:78" ht="15.5" x14ac:dyDescent="0.35">
      <c r="A2073"/>
      <c r="B2073"/>
      <c r="C2073"/>
      <c r="D2073"/>
      <c r="E2073"/>
      <c r="F2073"/>
      <c r="G2073"/>
      <c r="H2073"/>
      <c r="I2073"/>
      <c r="J2073"/>
      <c r="K2073"/>
      <c r="L2073"/>
      <c r="M2073"/>
      <c r="N2073"/>
      <c r="O2073"/>
      <c r="P2073"/>
      <c r="Q2073"/>
      <c r="R2073"/>
      <c r="S2073"/>
      <c r="T2073"/>
      <c r="U2073"/>
      <c r="V2073"/>
      <c r="W2073"/>
      <c r="X2073"/>
      <c r="Y2073"/>
      <c r="Z2073"/>
      <c r="AA2073"/>
      <c r="AB2073"/>
      <c r="AC2073"/>
      <c r="AD2073"/>
      <c r="AE2073"/>
      <c r="AF2073"/>
      <c r="AG2073"/>
      <c r="AH2073"/>
      <c r="AI2073"/>
      <c r="AJ2073"/>
      <c r="AK2073"/>
      <c r="AL2073"/>
      <c r="AM2073"/>
      <c r="AN2073"/>
      <c r="AO2073"/>
      <c r="AP2073"/>
      <c r="AQ2073"/>
      <c r="AR2073"/>
      <c r="AS2073"/>
      <c r="AT2073" s="12">
        <f>VLOOKUP($BR2073,Tables!$D$14:$I$27,2,FALSE)*W2073</f>
        <v>0</v>
      </c>
      <c r="AU2073" s="12">
        <f>VLOOKUP($BR2073,Tables!$D$14:$I$24,3,FALSE)</f>
        <v>0</v>
      </c>
      <c r="AV2073" s="12">
        <f>VLOOKUP($BR2073,Tables!$D$14:$I$24,4,FALSE)*W2073</f>
        <v>0</v>
      </c>
      <c r="AW2073" s="12">
        <f>VLOOKUP($BR2073,Tables!$D$14:$I$24,5,FALSE)*W2073</f>
        <v>0</v>
      </c>
      <c r="AX2073">
        <f>IF(ISERROR(VLOOKUP(V2073,Tables!$A$2:$B$27,2,FALSE))=TRUE,0,VLOOKUP(V2073,Tables!$A$2:$B$27,2,FALSE))*VLOOKUP(BR2073,Tables!$D$14:$J$24,7,FALSE)</f>
        <v>0</v>
      </c>
      <c r="AY2073">
        <f>IF(ISERROR(VLOOKUP(BS2073,Tables!$A$2:$B$31,2,FALSE))=TRUE,0,VLOOKUP(BS2073,Tables!$A$2:$B$31,2,FALSE))</f>
        <v>0</v>
      </c>
      <c r="AZ2073" s="12">
        <f>VLOOKUP($BR2073,Tables!$D$14:$K$24,8,FALSE)</f>
        <v>0</v>
      </c>
      <c r="BA2073" s="12">
        <f>IF(OR(BR2073="T150",BR2073="HYBT150"),W2073*Tables!$L$23,0)</f>
        <v>0</v>
      </c>
      <c r="BB2073" s="12">
        <f>IF(OR(BR2073="T200",BR2073="HYBT200"),W2073*Tables!$E$24,0)</f>
        <v>0</v>
      </c>
      <c r="BC2073" s="14">
        <f t="shared" si="435"/>
        <v>0</v>
      </c>
      <c r="BD2073" s="55" t="str">
        <f t="shared" si="446"/>
        <v/>
      </c>
      <c r="BE2073" s="55" t="str">
        <f t="shared" si="446"/>
        <v/>
      </c>
      <c r="BF2073" s="55" t="str">
        <f t="shared" si="446"/>
        <v/>
      </c>
      <c r="BG2073" s="55" t="str">
        <f t="shared" si="446"/>
        <v/>
      </c>
      <c r="BH2073" s="55" t="str">
        <f t="shared" si="446"/>
        <v/>
      </c>
      <c r="BI2073" s="55" t="str">
        <f t="shared" si="446"/>
        <v/>
      </c>
      <c r="BJ2073" s="55" t="str">
        <f t="shared" si="446"/>
        <v/>
      </c>
      <c r="BK2073" s="55" t="str">
        <f t="shared" si="446"/>
        <v/>
      </c>
      <c r="BL2073" s="55" t="str">
        <f t="shared" si="446"/>
        <v/>
      </c>
      <c r="BM2073" s="55" t="str">
        <f t="shared" si="446"/>
        <v/>
      </c>
      <c r="BN2073" s="55" t="str">
        <f t="shared" si="446"/>
        <v/>
      </c>
      <c r="BO2073" s="55" t="str">
        <f t="shared" si="446"/>
        <v/>
      </c>
      <c r="BP2073" s="55" t="str">
        <f t="shared" si="446"/>
        <v/>
      </c>
      <c r="BQ2073" s="55" t="str">
        <f t="shared" si="446"/>
        <v/>
      </c>
      <c r="BR2073" s="1" t="str">
        <f t="shared" si="436"/>
        <v>Base</v>
      </c>
      <c r="BS2073" s="1" t="str">
        <f t="shared" si="437"/>
        <v/>
      </c>
      <c r="BT2073" s="3">
        <f t="shared" si="438"/>
        <v>1</v>
      </c>
      <c r="BU2073" s="11">
        <f t="shared" si="439"/>
        <v>-0.94</v>
      </c>
      <c r="BV2073" s="11">
        <f t="shared" si="440"/>
        <v>-0.88</v>
      </c>
      <c r="BW2073" s="11">
        <f t="shared" si="441"/>
        <v>0</v>
      </c>
      <c r="BX2073" s="9">
        <f t="shared" si="442"/>
        <v>-0.94</v>
      </c>
      <c r="BY2073" s="9">
        <f t="shared" si="443"/>
        <v>-0.88</v>
      </c>
      <c r="BZ2073" s="9">
        <f t="shared" si="444"/>
        <v>2</v>
      </c>
    </row>
    <row r="2074" spans="1:78" ht="15.5" x14ac:dyDescent="0.35">
      <c r="A2074"/>
      <c r="B2074"/>
      <c r="C2074"/>
      <c r="D2074"/>
      <c r="E2074"/>
      <c r="F2074"/>
      <c r="G2074"/>
      <c r="H2074"/>
      <c r="I2074"/>
      <c r="J2074"/>
      <c r="K2074"/>
      <c r="L2074"/>
      <c r="M2074"/>
      <c r="N2074"/>
      <c r="O2074"/>
      <c r="P2074"/>
      <c r="Q2074"/>
      <c r="R2074"/>
      <c r="S2074"/>
      <c r="T2074"/>
      <c r="U2074"/>
      <c r="V2074"/>
      <c r="W2074"/>
      <c r="X2074"/>
      <c r="Y2074"/>
      <c r="Z2074"/>
      <c r="AA2074"/>
      <c r="AB2074"/>
      <c r="AC2074"/>
      <c r="AD2074"/>
      <c r="AE2074"/>
      <c r="AF2074"/>
      <c r="AG2074"/>
      <c r="AH2074"/>
      <c r="AI2074"/>
      <c r="AJ2074"/>
      <c r="AK2074"/>
      <c r="AL2074"/>
      <c r="AM2074"/>
      <c r="AN2074"/>
      <c r="AO2074"/>
      <c r="AP2074"/>
      <c r="AQ2074"/>
      <c r="AR2074"/>
      <c r="AS2074"/>
      <c r="AT2074" s="12">
        <f>VLOOKUP($BR2074,Tables!$D$14:$I$27,2,FALSE)*W2074</f>
        <v>0</v>
      </c>
      <c r="AU2074" s="12">
        <f>VLOOKUP($BR2074,Tables!$D$14:$I$24,3,FALSE)</f>
        <v>0</v>
      </c>
      <c r="AV2074" s="12">
        <f>VLOOKUP($BR2074,Tables!$D$14:$I$24,4,FALSE)*W2074</f>
        <v>0</v>
      </c>
      <c r="AW2074" s="12">
        <f>VLOOKUP($BR2074,Tables!$D$14:$I$24,5,FALSE)*W2074</f>
        <v>0</v>
      </c>
      <c r="AX2074">
        <f>IF(ISERROR(VLOOKUP(V2074,Tables!$A$2:$B$27,2,FALSE))=TRUE,0,VLOOKUP(V2074,Tables!$A$2:$B$27,2,FALSE))*VLOOKUP(BR2074,Tables!$D$14:$J$24,7,FALSE)</f>
        <v>0</v>
      </c>
      <c r="AY2074">
        <f>IF(ISERROR(VLOOKUP(BS2074,Tables!$A$2:$B$31,2,FALSE))=TRUE,0,VLOOKUP(BS2074,Tables!$A$2:$B$31,2,FALSE))</f>
        <v>0</v>
      </c>
      <c r="AZ2074" s="12">
        <f>VLOOKUP($BR2074,Tables!$D$14:$K$24,8,FALSE)</f>
        <v>0</v>
      </c>
      <c r="BA2074" s="12">
        <f>IF(OR(BR2074="T150",BR2074="HYBT150"),W2074*Tables!$L$23,0)</f>
        <v>0</v>
      </c>
      <c r="BB2074" s="12">
        <f>IF(OR(BR2074="T200",BR2074="HYBT200"),W2074*Tables!$E$24,0)</f>
        <v>0</v>
      </c>
      <c r="BC2074" s="14">
        <f t="shared" si="435"/>
        <v>0</v>
      </c>
      <c r="BD2074" s="55" t="str">
        <f t="shared" si="446"/>
        <v/>
      </c>
      <c r="BE2074" s="55" t="str">
        <f t="shared" si="446"/>
        <v/>
      </c>
      <c r="BF2074" s="55" t="str">
        <f t="shared" si="446"/>
        <v/>
      </c>
      <c r="BG2074" s="55" t="str">
        <f t="shared" si="446"/>
        <v/>
      </c>
      <c r="BH2074" s="55" t="str">
        <f t="shared" si="446"/>
        <v/>
      </c>
      <c r="BI2074" s="55" t="str">
        <f t="shared" si="446"/>
        <v/>
      </c>
      <c r="BJ2074" s="55" t="str">
        <f t="shared" si="446"/>
        <v/>
      </c>
      <c r="BK2074" s="55" t="str">
        <f t="shared" si="446"/>
        <v/>
      </c>
      <c r="BL2074" s="55" t="str">
        <f t="shared" si="446"/>
        <v/>
      </c>
      <c r="BM2074" s="55" t="str">
        <f t="shared" si="446"/>
        <v/>
      </c>
      <c r="BN2074" s="55" t="str">
        <f t="shared" si="446"/>
        <v/>
      </c>
      <c r="BO2074" s="55" t="str">
        <f t="shared" si="446"/>
        <v/>
      </c>
      <c r="BP2074" s="55" t="str">
        <f t="shared" si="446"/>
        <v/>
      </c>
      <c r="BQ2074" s="55" t="str">
        <f t="shared" si="446"/>
        <v/>
      </c>
      <c r="BR2074" s="1" t="str">
        <f t="shared" si="436"/>
        <v>Base</v>
      </c>
      <c r="BS2074" s="1" t="str">
        <f t="shared" si="437"/>
        <v/>
      </c>
      <c r="BT2074" s="3">
        <f t="shared" si="438"/>
        <v>1</v>
      </c>
      <c r="BU2074" s="11">
        <f t="shared" si="439"/>
        <v>-0.94</v>
      </c>
      <c r="BV2074" s="11">
        <f t="shared" si="440"/>
        <v>-0.88</v>
      </c>
      <c r="BW2074" s="11">
        <f t="shared" si="441"/>
        <v>0</v>
      </c>
      <c r="BX2074" s="9">
        <f t="shared" si="442"/>
        <v>-0.94</v>
      </c>
      <c r="BY2074" s="9">
        <f t="shared" si="443"/>
        <v>-0.88</v>
      </c>
      <c r="BZ2074" s="9">
        <f t="shared" si="444"/>
        <v>2</v>
      </c>
    </row>
    <row r="2075" spans="1:78" ht="15.5" x14ac:dyDescent="0.35">
      <c r="A2075"/>
      <c r="B2075"/>
      <c r="C2075"/>
      <c r="D2075"/>
      <c r="E2075"/>
      <c r="F2075"/>
      <c r="G2075"/>
      <c r="H2075"/>
      <c r="I2075"/>
      <c r="J2075"/>
      <c r="K2075"/>
      <c r="L2075"/>
      <c r="M2075"/>
      <c r="N2075"/>
      <c r="O2075"/>
      <c r="P2075"/>
      <c r="Q2075"/>
      <c r="R2075"/>
      <c r="S2075"/>
      <c r="T2075"/>
      <c r="U2075"/>
      <c r="V2075"/>
      <c r="W2075"/>
      <c r="X2075"/>
      <c r="Y2075"/>
      <c r="Z2075"/>
      <c r="AA2075"/>
      <c r="AB2075"/>
      <c r="AC2075"/>
      <c r="AD2075"/>
      <c r="AE2075"/>
      <c r="AF2075"/>
      <c r="AG2075"/>
      <c r="AH2075"/>
      <c r="AI2075"/>
      <c r="AJ2075"/>
      <c r="AK2075"/>
      <c r="AL2075"/>
      <c r="AM2075"/>
      <c r="AN2075"/>
      <c r="AO2075"/>
      <c r="AP2075"/>
      <c r="AQ2075"/>
      <c r="AR2075"/>
      <c r="AS2075"/>
      <c r="AT2075" s="12">
        <f>VLOOKUP($BR2075,Tables!$D$14:$I$27,2,FALSE)*W2075</f>
        <v>0</v>
      </c>
      <c r="AU2075" s="12">
        <f>VLOOKUP($BR2075,Tables!$D$14:$I$24,3,FALSE)</f>
        <v>0</v>
      </c>
      <c r="AV2075" s="12">
        <f>VLOOKUP($BR2075,Tables!$D$14:$I$24,4,FALSE)*W2075</f>
        <v>0</v>
      </c>
      <c r="AW2075" s="12">
        <f>VLOOKUP($BR2075,Tables!$D$14:$I$24,5,FALSE)*W2075</f>
        <v>0</v>
      </c>
      <c r="AX2075">
        <f>IF(ISERROR(VLOOKUP(V2075,Tables!$A$2:$B$27,2,FALSE))=TRUE,0,VLOOKUP(V2075,Tables!$A$2:$B$27,2,FALSE))*VLOOKUP(BR2075,Tables!$D$14:$J$24,7,FALSE)</f>
        <v>0</v>
      </c>
      <c r="AY2075">
        <f>IF(ISERROR(VLOOKUP(BS2075,Tables!$A$2:$B$31,2,FALSE))=TRUE,0,VLOOKUP(BS2075,Tables!$A$2:$B$31,2,FALSE))</f>
        <v>0</v>
      </c>
      <c r="AZ2075" s="12">
        <f>VLOOKUP($BR2075,Tables!$D$14:$K$24,8,FALSE)</f>
        <v>0</v>
      </c>
      <c r="BA2075" s="12">
        <f>IF(OR(BR2075="T150",BR2075="HYBT150"),W2075*Tables!$L$23,0)</f>
        <v>0</v>
      </c>
      <c r="BB2075" s="12">
        <f>IF(OR(BR2075="T200",BR2075="HYBT200"),W2075*Tables!$E$24,0)</f>
        <v>0</v>
      </c>
      <c r="BC2075" s="14">
        <f t="shared" si="435"/>
        <v>0</v>
      </c>
      <c r="BD2075" s="55" t="str">
        <f t="shared" si="446"/>
        <v/>
      </c>
      <c r="BE2075" s="55" t="str">
        <f t="shared" si="446"/>
        <v/>
      </c>
      <c r="BF2075" s="55" t="str">
        <f t="shared" si="446"/>
        <v/>
      </c>
      <c r="BG2075" s="55" t="str">
        <f t="shared" si="446"/>
        <v/>
      </c>
      <c r="BH2075" s="55" t="str">
        <f t="shared" si="446"/>
        <v/>
      </c>
      <c r="BI2075" s="55" t="str">
        <f t="shared" si="446"/>
        <v/>
      </c>
      <c r="BJ2075" s="55" t="str">
        <f t="shared" si="446"/>
        <v/>
      </c>
      <c r="BK2075" s="55" t="str">
        <f t="shared" si="446"/>
        <v/>
      </c>
      <c r="BL2075" s="55" t="str">
        <f t="shared" si="446"/>
        <v/>
      </c>
      <c r="BM2075" s="55" t="str">
        <f t="shared" si="446"/>
        <v/>
      </c>
      <c r="BN2075" s="55" t="str">
        <f t="shared" si="446"/>
        <v/>
      </c>
      <c r="BO2075" s="55" t="str">
        <f t="shared" si="446"/>
        <v/>
      </c>
      <c r="BP2075" s="55" t="str">
        <f t="shared" si="446"/>
        <v/>
      </c>
      <c r="BQ2075" s="55" t="str">
        <f t="shared" si="446"/>
        <v/>
      </c>
      <c r="BR2075" s="1" t="str">
        <f t="shared" si="436"/>
        <v>Base</v>
      </c>
      <c r="BS2075" s="1" t="str">
        <f t="shared" si="437"/>
        <v/>
      </c>
      <c r="BT2075" s="3">
        <f t="shared" si="438"/>
        <v>1</v>
      </c>
      <c r="BU2075" s="11">
        <f t="shared" si="439"/>
        <v>-0.94</v>
      </c>
      <c r="BV2075" s="11">
        <f t="shared" si="440"/>
        <v>-0.88</v>
      </c>
      <c r="BW2075" s="11">
        <f t="shared" si="441"/>
        <v>0</v>
      </c>
      <c r="BX2075" s="9">
        <f t="shared" si="442"/>
        <v>-0.94</v>
      </c>
      <c r="BY2075" s="9">
        <f t="shared" si="443"/>
        <v>-0.88</v>
      </c>
      <c r="BZ2075" s="9">
        <f t="shared" si="444"/>
        <v>2</v>
      </c>
    </row>
    <row r="2076" spans="1:78" ht="15.5" x14ac:dyDescent="0.35">
      <c r="A2076"/>
      <c r="B2076"/>
      <c r="C2076"/>
      <c r="D2076"/>
      <c r="E2076"/>
      <c r="F2076"/>
      <c r="G2076"/>
      <c r="H2076"/>
      <c r="I2076"/>
      <c r="J2076"/>
      <c r="K2076"/>
      <c r="L2076"/>
      <c r="M2076"/>
      <c r="N2076"/>
      <c r="O2076"/>
      <c r="P2076"/>
      <c r="Q2076"/>
      <c r="R2076"/>
      <c r="S2076"/>
      <c r="T2076"/>
      <c r="U2076"/>
      <c r="V2076"/>
      <c r="W2076"/>
      <c r="X2076"/>
      <c r="Y2076"/>
      <c r="Z2076"/>
      <c r="AA2076"/>
      <c r="AB2076"/>
      <c r="AC2076"/>
      <c r="AD2076"/>
      <c r="AE2076"/>
      <c r="AF2076"/>
      <c r="AG2076"/>
      <c r="AH2076"/>
      <c r="AI2076"/>
      <c r="AJ2076"/>
      <c r="AK2076"/>
      <c r="AL2076"/>
      <c r="AM2076"/>
      <c r="AN2076"/>
      <c r="AO2076"/>
      <c r="AP2076"/>
      <c r="AQ2076"/>
      <c r="AR2076"/>
      <c r="AS2076"/>
      <c r="AT2076" s="12">
        <f>VLOOKUP($BR2076,Tables!$D$14:$I$27,2,FALSE)*W2076</f>
        <v>0</v>
      </c>
      <c r="AU2076" s="12">
        <f>VLOOKUP($BR2076,Tables!$D$14:$I$24,3,FALSE)</f>
        <v>0</v>
      </c>
      <c r="AV2076" s="12">
        <f>VLOOKUP($BR2076,Tables!$D$14:$I$24,4,FALSE)*W2076</f>
        <v>0</v>
      </c>
      <c r="AW2076" s="12">
        <f>VLOOKUP($BR2076,Tables!$D$14:$I$24,5,FALSE)*W2076</f>
        <v>0</v>
      </c>
      <c r="AX2076">
        <f>IF(ISERROR(VLOOKUP(V2076,Tables!$A$2:$B$27,2,FALSE))=TRUE,0,VLOOKUP(V2076,Tables!$A$2:$B$27,2,FALSE))*VLOOKUP(BR2076,Tables!$D$14:$J$24,7,FALSE)</f>
        <v>0</v>
      </c>
      <c r="AY2076">
        <f>IF(ISERROR(VLOOKUP(BS2076,Tables!$A$2:$B$31,2,FALSE))=TRUE,0,VLOOKUP(BS2076,Tables!$A$2:$B$31,2,FALSE))</f>
        <v>0</v>
      </c>
      <c r="AZ2076" s="12">
        <f>VLOOKUP($BR2076,Tables!$D$14:$K$24,8,FALSE)</f>
        <v>0</v>
      </c>
      <c r="BA2076" s="12">
        <f>IF(OR(BR2076="T150",BR2076="HYBT150"),W2076*Tables!$L$23,0)</f>
        <v>0</v>
      </c>
      <c r="BB2076" s="12">
        <f>IF(OR(BR2076="T200",BR2076="HYBT200"),W2076*Tables!$E$24,0)</f>
        <v>0</v>
      </c>
      <c r="BC2076" s="14">
        <f t="shared" si="435"/>
        <v>0</v>
      </c>
      <c r="BD2076" s="55" t="str">
        <f t="shared" si="446"/>
        <v/>
      </c>
      <c r="BE2076" s="55" t="str">
        <f t="shared" si="446"/>
        <v/>
      </c>
      <c r="BF2076" s="55" t="str">
        <f t="shared" si="446"/>
        <v/>
      </c>
      <c r="BG2076" s="55" t="str">
        <f t="shared" si="446"/>
        <v/>
      </c>
      <c r="BH2076" s="55" t="str">
        <f t="shared" si="446"/>
        <v/>
      </c>
      <c r="BI2076" s="55" t="str">
        <f t="shared" si="446"/>
        <v/>
      </c>
      <c r="BJ2076" s="55" t="str">
        <f t="shared" si="446"/>
        <v/>
      </c>
      <c r="BK2076" s="55" t="str">
        <f t="shared" si="446"/>
        <v/>
      </c>
      <c r="BL2076" s="55" t="str">
        <f t="shared" si="446"/>
        <v/>
      </c>
      <c r="BM2076" s="55" t="str">
        <f t="shared" si="446"/>
        <v/>
      </c>
      <c r="BN2076" s="55" t="str">
        <f t="shared" si="446"/>
        <v/>
      </c>
      <c r="BO2076" s="55" t="str">
        <f t="shared" si="446"/>
        <v/>
      </c>
      <c r="BP2076" s="55" t="str">
        <f t="shared" si="446"/>
        <v/>
      </c>
      <c r="BQ2076" s="55" t="str">
        <f t="shared" si="446"/>
        <v/>
      </c>
      <c r="BR2076" s="1" t="str">
        <f t="shared" si="436"/>
        <v>Base</v>
      </c>
      <c r="BS2076" s="1" t="str">
        <f t="shared" si="437"/>
        <v/>
      </c>
      <c r="BT2076" s="3">
        <f t="shared" si="438"/>
        <v>1</v>
      </c>
      <c r="BU2076" s="11">
        <f t="shared" si="439"/>
        <v>-0.94</v>
      </c>
      <c r="BV2076" s="11">
        <f t="shared" si="440"/>
        <v>-0.88</v>
      </c>
      <c r="BW2076" s="11">
        <f t="shared" si="441"/>
        <v>0</v>
      </c>
      <c r="BX2076" s="9">
        <f t="shared" si="442"/>
        <v>-0.94</v>
      </c>
      <c r="BY2076" s="9">
        <f t="shared" si="443"/>
        <v>-0.88</v>
      </c>
      <c r="BZ2076" s="9">
        <f t="shared" si="444"/>
        <v>2</v>
      </c>
    </row>
    <row r="2077" spans="1:78" ht="15.5" x14ac:dyDescent="0.35">
      <c r="A2077"/>
      <c r="B2077"/>
      <c r="C2077"/>
      <c r="D2077"/>
      <c r="E2077"/>
      <c r="F2077"/>
      <c r="G2077"/>
      <c r="H2077"/>
      <c r="I2077"/>
      <c r="J2077"/>
      <c r="K2077"/>
      <c r="L2077"/>
      <c r="M2077"/>
      <c r="N2077"/>
      <c r="O2077"/>
      <c r="P2077"/>
      <c r="Q2077"/>
      <c r="R2077"/>
      <c r="S2077"/>
      <c r="T2077"/>
      <c r="U2077"/>
      <c r="V2077"/>
      <c r="W2077"/>
      <c r="X2077"/>
      <c r="Y2077"/>
      <c r="Z2077"/>
      <c r="AA2077"/>
      <c r="AB2077"/>
      <c r="AC2077"/>
      <c r="AD2077"/>
      <c r="AE2077"/>
      <c r="AF2077"/>
      <c r="AG2077"/>
      <c r="AH2077"/>
      <c r="AI2077"/>
      <c r="AJ2077"/>
      <c r="AK2077"/>
      <c r="AL2077"/>
      <c r="AM2077"/>
      <c r="AN2077"/>
      <c r="AO2077"/>
      <c r="AP2077"/>
      <c r="AQ2077"/>
      <c r="AR2077"/>
      <c r="AS2077"/>
      <c r="AT2077" s="12">
        <f>VLOOKUP($BR2077,Tables!$D$14:$I$27,2,FALSE)*W2077</f>
        <v>0</v>
      </c>
      <c r="AU2077" s="12">
        <f>VLOOKUP($BR2077,Tables!$D$14:$I$24,3,FALSE)</f>
        <v>0</v>
      </c>
      <c r="AV2077" s="12">
        <f>VLOOKUP($BR2077,Tables!$D$14:$I$24,4,FALSE)*W2077</f>
        <v>0</v>
      </c>
      <c r="AW2077" s="12">
        <f>VLOOKUP($BR2077,Tables!$D$14:$I$24,5,FALSE)*W2077</f>
        <v>0</v>
      </c>
      <c r="AX2077">
        <f>IF(ISERROR(VLOOKUP(V2077,Tables!$A$2:$B$27,2,FALSE))=TRUE,0,VLOOKUP(V2077,Tables!$A$2:$B$27,2,FALSE))*VLOOKUP(BR2077,Tables!$D$14:$J$24,7,FALSE)</f>
        <v>0</v>
      </c>
      <c r="AY2077">
        <f>IF(ISERROR(VLOOKUP(BS2077,Tables!$A$2:$B$31,2,FALSE))=TRUE,0,VLOOKUP(BS2077,Tables!$A$2:$B$31,2,FALSE))</f>
        <v>0</v>
      </c>
      <c r="AZ2077" s="12">
        <f>VLOOKUP($BR2077,Tables!$D$14:$K$24,8,FALSE)</f>
        <v>0</v>
      </c>
      <c r="BA2077" s="12">
        <f>IF(OR(BR2077="T150",BR2077="HYBT150"),W2077*Tables!$L$23,0)</f>
        <v>0</v>
      </c>
      <c r="BB2077" s="12">
        <f>IF(OR(BR2077="T200",BR2077="HYBT200"),W2077*Tables!$E$24,0)</f>
        <v>0</v>
      </c>
      <c r="BC2077" s="14">
        <f t="shared" si="435"/>
        <v>0</v>
      </c>
      <c r="BD2077" s="55" t="str">
        <f t="shared" si="446"/>
        <v/>
      </c>
      <c r="BE2077" s="55" t="str">
        <f t="shared" si="446"/>
        <v/>
      </c>
      <c r="BF2077" s="55" t="str">
        <f t="shared" si="446"/>
        <v/>
      </c>
      <c r="BG2077" s="55" t="str">
        <f t="shared" si="446"/>
        <v/>
      </c>
      <c r="BH2077" s="55" t="str">
        <f t="shared" si="446"/>
        <v/>
      </c>
      <c r="BI2077" s="55" t="str">
        <f t="shared" si="446"/>
        <v/>
      </c>
      <c r="BJ2077" s="55" t="str">
        <f t="shared" si="446"/>
        <v/>
      </c>
      <c r="BK2077" s="55" t="str">
        <f t="shared" si="446"/>
        <v/>
      </c>
      <c r="BL2077" s="55" t="str">
        <f t="shared" si="446"/>
        <v/>
      </c>
      <c r="BM2077" s="55" t="str">
        <f t="shared" si="446"/>
        <v/>
      </c>
      <c r="BN2077" s="55" t="str">
        <f t="shared" si="446"/>
        <v/>
      </c>
      <c r="BO2077" s="55" t="str">
        <f t="shared" si="446"/>
        <v/>
      </c>
      <c r="BP2077" s="55" t="str">
        <f t="shared" si="446"/>
        <v/>
      </c>
      <c r="BQ2077" s="55" t="str">
        <f t="shared" si="446"/>
        <v/>
      </c>
      <c r="BR2077" s="1" t="str">
        <f t="shared" si="436"/>
        <v>Base</v>
      </c>
      <c r="BS2077" s="1" t="str">
        <f t="shared" si="437"/>
        <v/>
      </c>
      <c r="BT2077" s="3">
        <f t="shared" si="438"/>
        <v>1</v>
      </c>
      <c r="BU2077" s="11">
        <f t="shared" si="439"/>
        <v>-0.94</v>
      </c>
      <c r="BV2077" s="11">
        <f t="shared" si="440"/>
        <v>-0.88</v>
      </c>
      <c r="BW2077" s="11">
        <f t="shared" si="441"/>
        <v>0</v>
      </c>
      <c r="BX2077" s="9">
        <f t="shared" si="442"/>
        <v>-0.94</v>
      </c>
      <c r="BY2077" s="9">
        <f t="shared" si="443"/>
        <v>-0.88</v>
      </c>
      <c r="BZ2077" s="9">
        <f t="shared" si="444"/>
        <v>2</v>
      </c>
    </row>
    <row r="2078" spans="1:78" ht="15.5" x14ac:dyDescent="0.35">
      <c r="A2078"/>
      <c r="B2078"/>
      <c r="C2078"/>
      <c r="D2078"/>
      <c r="E2078"/>
      <c r="F2078"/>
      <c r="G2078"/>
      <c r="H2078"/>
      <c r="I2078"/>
      <c r="J2078"/>
      <c r="K2078"/>
      <c r="L2078"/>
      <c r="M2078"/>
      <c r="N2078"/>
      <c r="O2078"/>
      <c r="P2078"/>
      <c r="Q2078"/>
      <c r="R2078"/>
      <c r="S2078"/>
      <c r="T2078"/>
      <c r="U2078"/>
      <c r="V2078"/>
      <c r="W2078"/>
      <c r="X2078"/>
      <c r="Y2078"/>
      <c r="Z2078"/>
      <c r="AA2078"/>
      <c r="AB2078"/>
      <c r="AC2078"/>
      <c r="AD2078"/>
      <c r="AE2078"/>
      <c r="AF2078"/>
      <c r="AG2078"/>
      <c r="AH2078"/>
      <c r="AI2078"/>
      <c r="AJ2078"/>
      <c r="AK2078"/>
      <c r="AL2078"/>
      <c r="AM2078"/>
      <c r="AN2078"/>
      <c r="AO2078"/>
      <c r="AP2078"/>
      <c r="AQ2078"/>
      <c r="AR2078"/>
      <c r="AS2078"/>
      <c r="AT2078" s="12">
        <f>VLOOKUP($BR2078,Tables!$D$14:$I$27,2,FALSE)*W2078</f>
        <v>0</v>
      </c>
      <c r="AU2078" s="12">
        <f>VLOOKUP($BR2078,Tables!$D$14:$I$24,3,FALSE)</f>
        <v>0</v>
      </c>
      <c r="AV2078" s="12">
        <f>VLOOKUP($BR2078,Tables!$D$14:$I$24,4,FALSE)*W2078</f>
        <v>0</v>
      </c>
      <c r="AW2078" s="12">
        <f>VLOOKUP($BR2078,Tables!$D$14:$I$24,5,FALSE)*W2078</f>
        <v>0</v>
      </c>
      <c r="AX2078">
        <f>IF(ISERROR(VLOOKUP(V2078,Tables!$A$2:$B$27,2,FALSE))=TRUE,0,VLOOKUP(V2078,Tables!$A$2:$B$27,2,FALSE))*VLOOKUP(BR2078,Tables!$D$14:$J$24,7,FALSE)</f>
        <v>0</v>
      </c>
      <c r="AY2078">
        <f>IF(ISERROR(VLOOKUP(BS2078,Tables!$A$2:$B$31,2,FALSE))=TRUE,0,VLOOKUP(BS2078,Tables!$A$2:$B$31,2,FALSE))</f>
        <v>0</v>
      </c>
      <c r="AZ2078" s="12">
        <f>VLOOKUP($BR2078,Tables!$D$14:$K$24,8,FALSE)</f>
        <v>0</v>
      </c>
      <c r="BA2078" s="12">
        <f>IF(OR(BR2078="T150",BR2078="HYBT150"),W2078*Tables!$L$23,0)</f>
        <v>0</v>
      </c>
      <c r="BB2078" s="12">
        <f>IF(OR(BR2078="T200",BR2078="HYBT200"),W2078*Tables!$E$24,0)</f>
        <v>0</v>
      </c>
      <c r="BC2078" s="14">
        <f t="shared" si="435"/>
        <v>0</v>
      </c>
      <c r="BD2078" s="55" t="str">
        <f t="shared" si="446"/>
        <v/>
      </c>
      <c r="BE2078" s="55" t="str">
        <f t="shared" si="446"/>
        <v/>
      </c>
      <c r="BF2078" s="55" t="str">
        <f t="shared" si="446"/>
        <v/>
      </c>
      <c r="BG2078" s="55" t="str">
        <f t="shared" si="446"/>
        <v/>
      </c>
      <c r="BH2078" s="55" t="str">
        <f t="shared" si="446"/>
        <v/>
      </c>
      <c r="BI2078" s="55" t="str">
        <f t="shared" si="446"/>
        <v/>
      </c>
      <c r="BJ2078" s="55" t="str">
        <f t="shared" si="446"/>
        <v/>
      </c>
      <c r="BK2078" s="55" t="str">
        <f t="shared" si="446"/>
        <v/>
      </c>
      <c r="BL2078" s="55" t="str">
        <f t="shared" si="446"/>
        <v/>
      </c>
      <c r="BM2078" s="55" t="str">
        <f t="shared" si="446"/>
        <v/>
      </c>
      <c r="BN2078" s="55" t="str">
        <f t="shared" si="446"/>
        <v/>
      </c>
      <c r="BO2078" s="55" t="str">
        <f t="shared" si="446"/>
        <v/>
      </c>
      <c r="BP2078" s="55" t="str">
        <f t="shared" si="446"/>
        <v/>
      </c>
      <c r="BQ2078" s="55" t="str">
        <f t="shared" si="446"/>
        <v/>
      </c>
      <c r="BR2078" s="1" t="str">
        <f t="shared" si="436"/>
        <v>Base</v>
      </c>
      <c r="BS2078" s="1" t="str">
        <f t="shared" si="437"/>
        <v/>
      </c>
      <c r="BT2078" s="3">
        <f t="shared" si="438"/>
        <v>1</v>
      </c>
      <c r="BU2078" s="11">
        <f t="shared" si="439"/>
        <v>-0.94</v>
      </c>
      <c r="BV2078" s="11">
        <f t="shared" si="440"/>
        <v>-0.88</v>
      </c>
      <c r="BW2078" s="11">
        <f t="shared" si="441"/>
        <v>0</v>
      </c>
      <c r="BX2078" s="9">
        <f t="shared" si="442"/>
        <v>-0.94</v>
      </c>
      <c r="BY2078" s="9">
        <f t="shared" si="443"/>
        <v>-0.88</v>
      </c>
      <c r="BZ2078" s="9">
        <f t="shared" si="444"/>
        <v>2</v>
      </c>
    </row>
    <row r="2079" spans="1:78" ht="15.5" x14ac:dyDescent="0.35">
      <c r="A2079"/>
      <c r="B2079"/>
      <c r="C2079"/>
      <c r="D2079"/>
      <c r="E2079"/>
      <c r="F2079"/>
      <c r="G2079"/>
      <c r="H2079"/>
      <c r="I2079"/>
      <c r="J2079"/>
      <c r="K2079"/>
      <c r="L2079"/>
      <c r="M2079"/>
      <c r="N2079"/>
      <c r="O2079"/>
      <c r="P2079"/>
      <c r="Q2079"/>
      <c r="R2079"/>
      <c r="S2079"/>
      <c r="T2079"/>
      <c r="U2079"/>
      <c r="V2079"/>
      <c r="W2079"/>
      <c r="X2079"/>
      <c r="Y2079"/>
      <c r="Z2079"/>
      <c r="AA2079"/>
      <c r="AB2079"/>
      <c r="AC2079"/>
      <c r="AD2079"/>
      <c r="AE2079"/>
      <c r="AF2079"/>
      <c r="AG2079"/>
      <c r="AH2079"/>
      <c r="AI2079"/>
      <c r="AJ2079"/>
      <c r="AK2079"/>
      <c r="AL2079"/>
      <c r="AM2079"/>
      <c r="AN2079"/>
      <c r="AO2079"/>
      <c r="AP2079"/>
      <c r="AQ2079"/>
      <c r="AR2079"/>
      <c r="AS2079"/>
      <c r="AT2079" s="12">
        <f>VLOOKUP($BR2079,Tables!$D$14:$I$27,2,FALSE)*W2079</f>
        <v>0</v>
      </c>
      <c r="AU2079" s="12">
        <f>VLOOKUP($BR2079,Tables!$D$14:$I$24,3,FALSE)</f>
        <v>0</v>
      </c>
      <c r="AV2079" s="12">
        <f>VLOOKUP($BR2079,Tables!$D$14:$I$24,4,FALSE)*W2079</f>
        <v>0</v>
      </c>
      <c r="AW2079" s="12">
        <f>VLOOKUP($BR2079,Tables!$D$14:$I$24,5,FALSE)*W2079</f>
        <v>0</v>
      </c>
      <c r="AX2079">
        <f>IF(ISERROR(VLOOKUP(V2079,Tables!$A$2:$B$27,2,FALSE))=TRUE,0,VLOOKUP(V2079,Tables!$A$2:$B$27,2,FALSE))*VLOOKUP(BR2079,Tables!$D$14:$J$24,7,FALSE)</f>
        <v>0</v>
      </c>
      <c r="AY2079">
        <f>IF(ISERROR(VLOOKUP(BS2079,Tables!$A$2:$B$31,2,FALSE))=TRUE,0,VLOOKUP(BS2079,Tables!$A$2:$B$31,2,FALSE))</f>
        <v>0</v>
      </c>
      <c r="AZ2079" s="12">
        <f>VLOOKUP($BR2079,Tables!$D$14:$K$24,8,FALSE)</f>
        <v>0</v>
      </c>
      <c r="BA2079" s="12">
        <f>IF(OR(BR2079="T150",BR2079="HYBT150"),W2079*Tables!$L$23,0)</f>
        <v>0</v>
      </c>
      <c r="BB2079" s="12">
        <f>IF(OR(BR2079="T200",BR2079="HYBT200"),W2079*Tables!$E$24,0)</f>
        <v>0</v>
      </c>
      <c r="BC2079" s="14">
        <f t="shared" si="435"/>
        <v>0</v>
      </c>
      <c r="BD2079" s="55" t="str">
        <f t="shared" si="446"/>
        <v/>
      </c>
      <c r="BE2079" s="55" t="str">
        <f t="shared" si="446"/>
        <v/>
      </c>
      <c r="BF2079" s="55" t="str">
        <f t="shared" si="446"/>
        <v/>
      </c>
      <c r="BG2079" s="55" t="str">
        <f t="shared" si="446"/>
        <v/>
      </c>
      <c r="BH2079" s="55" t="str">
        <f t="shared" si="446"/>
        <v/>
      </c>
      <c r="BI2079" s="55" t="str">
        <f t="shared" si="446"/>
        <v/>
      </c>
      <c r="BJ2079" s="55" t="str">
        <f t="shared" si="446"/>
        <v/>
      </c>
      <c r="BK2079" s="55" t="str">
        <f t="shared" si="446"/>
        <v/>
      </c>
      <c r="BL2079" s="55" t="str">
        <f t="shared" si="446"/>
        <v/>
      </c>
      <c r="BM2079" s="55" t="str">
        <f t="shared" si="446"/>
        <v/>
      </c>
      <c r="BN2079" s="55" t="str">
        <f t="shared" si="446"/>
        <v/>
      </c>
      <c r="BO2079" s="55" t="str">
        <f t="shared" si="446"/>
        <v/>
      </c>
      <c r="BP2079" s="55" t="str">
        <f t="shared" si="446"/>
        <v/>
      </c>
      <c r="BQ2079" s="55" t="str">
        <f t="shared" si="446"/>
        <v/>
      </c>
      <c r="BR2079" s="1" t="str">
        <f t="shared" si="436"/>
        <v>Base</v>
      </c>
      <c r="BS2079" s="1" t="str">
        <f t="shared" si="437"/>
        <v/>
      </c>
      <c r="BT2079" s="3">
        <f t="shared" si="438"/>
        <v>1</v>
      </c>
      <c r="BU2079" s="11">
        <f t="shared" si="439"/>
        <v>-0.94</v>
      </c>
      <c r="BV2079" s="11">
        <f t="shared" si="440"/>
        <v>-0.88</v>
      </c>
      <c r="BW2079" s="11">
        <f t="shared" si="441"/>
        <v>0</v>
      </c>
      <c r="BX2079" s="9">
        <f t="shared" si="442"/>
        <v>-0.94</v>
      </c>
      <c r="BY2079" s="9">
        <f t="shared" si="443"/>
        <v>-0.88</v>
      </c>
      <c r="BZ2079" s="9">
        <f t="shared" si="444"/>
        <v>2</v>
      </c>
    </row>
    <row r="2080" spans="1:78" ht="15.5" x14ac:dyDescent="0.35">
      <c r="A2080"/>
      <c r="B2080"/>
      <c r="C2080"/>
      <c r="D2080"/>
      <c r="E2080"/>
      <c r="F2080"/>
      <c r="G2080"/>
      <c r="H2080"/>
      <c r="I2080"/>
      <c r="J2080"/>
      <c r="K2080"/>
      <c r="L2080"/>
      <c r="M2080"/>
      <c r="N2080"/>
      <c r="O2080"/>
      <c r="P2080"/>
      <c r="Q2080"/>
      <c r="R2080"/>
      <c r="S2080"/>
      <c r="T2080"/>
      <c r="U2080"/>
      <c r="V2080"/>
      <c r="W2080"/>
      <c r="X2080"/>
      <c r="Y2080"/>
      <c r="Z2080"/>
      <c r="AA2080"/>
      <c r="AB2080"/>
      <c r="AC2080"/>
      <c r="AD2080"/>
      <c r="AE2080"/>
      <c r="AF2080"/>
      <c r="AG2080"/>
      <c r="AH2080"/>
      <c r="AI2080"/>
      <c r="AJ2080"/>
      <c r="AK2080"/>
      <c r="AL2080"/>
      <c r="AM2080"/>
      <c r="AN2080"/>
      <c r="AO2080"/>
      <c r="AP2080"/>
      <c r="AQ2080"/>
      <c r="AR2080"/>
      <c r="AS2080"/>
      <c r="AT2080" s="12">
        <f>VLOOKUP($BR2080,Tables!$D$14:$I$27,2,FALSE)*W2080</f>
        <v>0</v>
      </c>
      <c r="AU2080" s="12">
        <f>VLOOKUP($BR2080,Tables!$D$14:$I$24,3,FALSE)</f>
        <v>0</v>
      </c>
      <c r="AV2080" s="12">
        <f>VLOOKUP($BR2080,Tables!$D$14:$I$24,4,FALSE)*W2080</f>
        <v>0</v>
      </c>
      <c r="AW2080" s="12">
        <f>VLOOKUP($BR2080,Tables!$D$14:$I$24,5,FALSE)*W2080</f>
        <v>0</v>
      </c>
      <c r="AX2080">
        <f>IF(ISERROR(VLOOKUP(V2080,Tables!$A$2:$B$27,2,FALSE))=TRUE,0,VLOOKUP(V2080,Tables!$A$2:$B$27,2,FALSE))*VLOOKUP(BR2080,Tables!$D$14:$J$24,7,FALSE)</f>
        <v>0</v>
      </c>
      <c r="AY2080">
        <f>IF(ISERROR(VLOOKUP(BS2080,Tables!$A$2:$B$31,2,FALSE))=TRUE,0,VLOOKUP(BS2080,Tables!$A$2:$B$31,2,FALSE))</f>
        <v>0</v>
      </c>
      <c r="AZ2080" s="12">
        <f>VLOOKUP($BR2080,Tables!$D$14:$K$24,8,FALSE)</f>
        <v>0</v>
      </c>
      <c r="BA2080" s="12">
        <f>IF(OR(BR2080="T150",BR2080="HYBT150"),W2080*Tables!$L$23,0)</f>
        <v>0</v>
      </c>
      <c r="BB2080" s="12">
        <f>IF(OR(BR2080="T200",BR2080="HYBT200"),W2080*Tables!$E$24,0)</f>
        <v>0</v>
      </c>
      <c r="BC2080" s="14">
        <f t="shared" si="435"/>
        <v>0</v>
      </c>
      <c r="BD2080" s="55" t="str">
        <f t="shared" si="446"/>
        <v/>
      </c>
      <c r="BE2080" s="55" t="str">
        <f t="shared" si="446"/>
        <v/>
      </c>
      <c r="BF2080" s="55" t="str">
        <f t="shared" si="446"/>
        <v/>
      </c>
      <c r="BG2080" s="55" t="str">
        <f t="shared" si="446"/>
        <v/>
      </c>
      <c r="BH2080" s="55" t="str">
        <f t="shared" si="446"/>
        <v/>
      </c>
      <c r="BI2080" s="55" t="str">
        <f t="shared" si="446"/>
        <v/>
      </c>
      <c r="BJ2080" s="55" t="str">
        <f t="shared" si="446"/>
        <v/>
      </c>
      <c r="BK2080" s="55" t="str">
        <f t="shared" si="446"/>
        <v/>
      </c>
      <c r="BL2080" s="55" t="str">
        <f t="shared" si="446"/>
        <v/>
      </c>
      <c r="BM2080" s="55" t="str">
        <f t="shared" si="446"/>
        <v/>
      </c>
      <c r="BN2080" s="55" t="str">
        <f t="shared" si="446"/>
        <v/>
      </c>
      <c r="BO2080" s="55" t="str">
        <f t="shared" si="446"/>
        <v/>
      </c>
      <c r="BP2080" s="55" t="str">
        <f t="shared" si="446"/>
        <v/>
      </c>
      <c r="BQ2080" s="55" t="str">
        <f t="shared" si="446"/>
        <v/>
      </c>
      <c r="BR2080" s="1" t="str">
        <f t="shared" si="436"/>
        <v>Base</v>
      </c>
      <c r="BS2080" s="1" t="str">
        <f t="shared" si="437"/>
        <v/>
      </c>
      <c r="BT2080" s="3">
        <f t="shared" si="438"/>
        <v>1</v>
      </c>
      <c r="BU2080" s="11">
        <f t="shared" si="439"/>
        <v>-0.94</v>
      </c>
      <c r="BV2080" s="11">
        <f t="shared" si="440"/>
        <v>-0.88</v>
      </c>
      <c r="BW2080" s="11">
        <f t="shared" si="441"/>
        <v>0</v>
      </c>
      <c r="BX2080" s="9">
        <f t="shared" si="442"/>
        <v>-0.94</v>
      </c>
      <c r="BY2080" s="9">
        <f t="shared" si="443"/>
        <v>-0.88</v>
      </c>
      <c r="BZ2080" s="9">
        <f t="shared" si="444"/>
        <v>2</v>
      </c>
    </row>
    <row r="2081" spans="1:78" ht="15.5" x14ac:dyDescent="0.35">
      <c r="A2081"/>
      <c r="B2081"/>
      <c r="C2081"/>
      <c r="D2081"/>
      <c r="E2081"/>
      <c r="F2081"/>
      <c r="G2081"/>
      <c r="H2081"/>
      <c r="I2081"/>
      <c r="J2081"/>
      <c r="K2081"/>
      <c r="L2081"/>
      <c r="M2081"/>
      <c r="N2081"/>
      <c r="O2081"/>
      <c r="P2081"/>
      <c r="Q2081"/>
      <c r="R2081"/>
      <c r="S2081"/>
      <c r="T2081"/>
      <c r="U2081"/>
      <c r="V2081"/>
      <c r="W2081"/>
      <c r="X2081"/>
      <c r="Y2081"/>
      <c r="Z2081"/>
      <c r="AA2081"/>
      <c r="AB2081"/>
      <c r="AC2081"/>
      <c r="AD2081"/>
      <c r="AE2081"/>
      <c r="AF2081"/>
      <c r="AG2081"/>
      <c r="AH2081"/>
      <c r="AI2081"/>
      <c r="AJ2081"/>
      <c r="AK2081"/>
      <c r="AL2081"/>
      <c r="AM2081"/>
      <c r="AN2081"/>
      <c r="AO2081"/>
      <c r="AP2081"/>
      <c r="AQ2081"/>
      <c r="AR2081"/>
      <c r="AS2081"/>
      <c r="AT2081" s="12">
        <f>VLOOKUP($BR2081,Tables!$D$14:$I$27,2,FALSE)*W2081</f>
        <v>0</v>
      </c>
      <c r="AU2081" s="12">
        <f>VLOOKUP($BR2081,Tables!$D$14:$I$24,3,FALSE)</f>
        <v>0</v>
      </c>
      <c r="AV2081" s="12">
        <f>VLOOKUP($BR2081,Tables!$D$14:$I$24,4,FALSE)*W2081</f>
        <v>0</v>
      </c>
      <c r="AW2081" s="12">
        <f>VLOOKUP($BR2081,Tables!$D$14:$I$24,5,FALSE)*W2081</f>
        <v>0</v>
      </c>
      <c r="AX2081">
        <f>IF(ISERROR(VLOOKUP(V2081,Tables!$A$2:$B$27,2,FALSE))=TRUE,0,VLOOKUP(V2081,Tables!$A$2:$B$27,2,FALSE))*VLOOKUP(BR2081,Tables!$D$14:$J$24,7,FALSE)</f>
        <v>0</v>
      </c>
      <c r="AY2081">
        <f>IF(ISERROR(VLOOKUP(BS2081,Tables!$A$2:$B$31,2,FALSE))=TRUE,0,VLOOKUP(BS2081,Tables!$A$2:$B$31,2,FALSE))</f>
        <v>0</v>
      </c>
      <c r="AZ2081" s="12">
        <f>VLOOKUP($BR2081,Tables!$D$14:$K$24,8,FALSE)</f>
        <v>0</v>
      </c>
      <c r="BA2081" s="12">
        <f>IF(OR(BR2081="T150",BR2081="HYBT150"),W2081*Tables!$L$23,0)</f>
        <v>0</v>
      </c>
      <c r="BB2081" s="12">
        <f>IF(OR(BR2081="T200",BR2081="HYBT200"),W2081*Tables!$E$24,0)</f>
        <v>0</v>
      </c>
      <c r="BC2081" s="14">
        <f t="shared" si="435"/>
        <v>0</v>
      </c>
      <c r="BD2081" s="55" t="str">
        <f t="shared" si="446"/>
        <v/>
      </c>
      <c r="BE2081" s="55" t="str">
        <f t="shared" si="446"/>
        <v/>
      </c>
      <c r="BF2081" s="55" t="str">
        <f t="shared" si="446"/>
        <v/>
      </c>
      <c r="BG2081" s="55" t="str">
        <f t="shared" si="446"/>
        <v/>
      </c>
      <c r="BH2081" s="55" t="str">
        <f t="shared" si="446"/>
        <v/>
      </c>
      <c r="BI2081" s="55" t="str">
        <f t="shared" si="446"/>
        <v/>
      </c>
      <c r="BJ2081" s="55" t="str">
        <f t="shared" si="446"/>
        <v/>
      </c>
      <c r="BK2081" s="55" t="str">
        <f t="shared" si="446"/>
        <v/>
      </c>
      <c r="BL2081" s="55" t="str">
        <f t="shared" si="446"/>
        <v/>
      </c>
      <c r="BM2081" s="55" t="str">
        <f t="shared" si="446"/>
        <v/>
      </c>
      <c r="BN2081" s="55" t="str">
        <f t="shared" si="446"/>
        <v/>
      </c>
      <c r="BO2081" s="55" t="str">
        <f t="shared" si="446"/>
        <v/>
      </c>
      <c r="BP2081" s="55" t="str">
        <f t="shared" si="446"/>
        <v/>
      </c>
      <c r="BQ2081" s="55" t="str">
        <f t="shared" si="446"/>
        <v/>
      </c>
      <c r="BR2081" s="1" t="str">
        <f t="shared" si="436"/>
        <v>Base</v>
      </c>
      <c r="BS2081" s="1" t="str">
        <f t="shared" si="437"/>
        <v/>
      </c>
      <c r="BT2081" s="3">
        <f t="shared" si="438"/>
        <v>1</v>
      </c>
      <c r="BU2081" s="11">
        <f t="shared" si="439"/>
        <v>-0.94</v>
      </c>
      <c r="BV2081" s="11">
        <f t="shared" si="440"/>
        <v>-0.88</v>
      </c>
      <c r="BW2081" s="11">
        <f t="shared" si="441"/>
        <v>0</v>
      </c>
      <c r="BX2081" s="9">
        <f t="shared" si="442"/>
        <v>-0.94</v>
      </c>
      <c r="BY2081" s="9">
        <f t="shared" si="443"/>
        <v>-0.88</v>
      </c>
      <c r="BZ2081" s="9">
        <f t="shared" si="444"/>
        <v>2</v>
      </c>
    </row>
    <row r="2082" spans="1:78" ht="15.5" x14ac:dyDescent="0.35">
      <c r="A2082"/>
      <c r="B2082"/>
      <c r="C2082"/>
      <c r="D2082"/>
      <c r="E2082"/>
      <c r="F2082"/>
      <c r="G2082"/>
      <c r="H2082"/>
      <c r="I2082"/>
      <c r="J2082"/>
      <c r="K2082"/>
      <c r="L2082"/>
      <c r="M2082"/>
      <c r="N2082"/>
      <c r="O2082"/>
      <c r="P2082"/>
      <c r="Q2082"/>
      <c r="R2082"/>
      <c r="S2082"/>
      <c r="T2082"/>
      <c r="U2082"/>
      <c r="V2082"/>
      <c r="W2082"/>
      <c r="X2082"/>
      <c r="Y2082"/>
      <c r="Z2082"/>
      <c r="AA2082"/>
      <c r="AB2082"/>
      <c r="AC2082"/>
      <c r="AD2082"/>
      <c r="AE2082"/>
      <c r="AF2082"/>
      <c r="AG2082"/>
      <c r="AH2082"/>
      <c r="AI2082"/>
      <c r="AJ2082"/>
      <c r="AK2082"/>
      <c r="AL2082"/>
      <c r="AM2082"/>
      <c r="AN2082"/>
      <c r="AO2082"/>
      <c r="AP2082"/>
      <c r="AQ2082"/>
      <c r="AR2082"/>
      <c r="AS2082"/>
      <c r="AT2082" s="12">
        <f>VLOOKUP($BR2082,Tables!$D$14:$I$27,2,FALSE)*W2082</f>
        <v>0</v>
      </c>
      <c r="AU2082" s="12">
        <f>VLOOKUP($BR2082,Tables!$D$14:$I$24,3,FALSE)</f>
        <v>0</v>
      </c>
      <c r="AV2082" s="12">
        <f>VLOOKUP($BR2082,Tables!$D$14:$I$24,4,FALSE)*W2082</f>
        <v>0</v>
      </c>
      <c r="AW2082" s="12">
        <f>VLOOKUP($BR2082,Tables!$D$14:$I$24,5,FALSE)*W2082</f>
        <v>0</v>
      </c>
      <c r="AX2082">
        <f>IF(ISERROR(VLOOKUP(V2082,Tables!$A$2:$B$27,2,FALSE))=TRUE,0,VLOOKUP(V2082,Tables!$A$2:$B$27,2,FALSE))*VLOOKUP(BR2082,Tables!$D$14:$J$24,7,FALSE)</f>
        <v>0</v>
      </c>
      <c r="AY2082">
        <f>IF(ISERROR(VLOOKUP(BS2082,Tables!$A$2:$B$31,2,FALSE))=TRUE,0,VLOOKUP(BS2082,Tables!$A$2:$B$31,2,FALSE))</f>
        <v>0</v>
      </c>
      <c r="AZ2082" s="12">
        <f>VLOOKUP($BR2082,Tables!$D$14:$K$24,8,FALSE)</f>
        <v>0</v>
      </c>
      <c r="BA2082" s="12">
        <f>IF(OR(BR2082="T150",BR2082="HYBT150"),W2082*Tables!$L$23,0)</f>
        <v>0</v>
      </c>
      <c r="BB2082" s="12">
        <f>IF(OR(BR2082="T200",BR2082="HYBT200"),W2082*Tables!$E$24,0)</f>
        <v>0</v>
      </c>
      <c r="BC2082" s="14">
        <f t="shared" si="435"/>
        <v>0</v>
      </c>
      <c r="BD2082" s="55" t="str">
        <f t="shared" si="446"/>
        <v/>
      </c>
      <c r="BE2082" s="55" t="str">
        <f t="shared" si="446"/>
        <v/>
      </c>
      <c r="BF2082" s="55" t="str">
        <f t="shared" si="446"/>
        <v/>
      </c>
      <c r="BG2082" s="55" t="str">
        <f t="shared" si="446"/>
        <v/>
      </c>
      <c r="BH2082" s="55" t="str">
        <f t="shared" si="446"/>
        <v/>
      </c>
      <c r="BI2082" s="55" t="str">
        <f t="shared" si="446"/>
        <v/>
      </c>
      <c r="BJ2082" s="55" t="str">
        <f t="shared" si="446"/>
        <v/>
      </c>
      <c r="BK2082" s="55" t="str">
        <f t="shared" si="446"/>
        <v/>
      </c>
      <c r="BL2082" s="55" t="str">
        <f t="shared" si="446"/>
        <v/>
      </c>
      <c r="BM2082" s="55" t="str">
        <f t="shared" si="446"/>
        <v/>
      </c>
      <c r="BN2082" s="55" t="str">
        <f t="shared" si="446"/>
        <v/>
      </c>
      <c r="BO2082" s="55" t="str">
        <f t="shared" si="446"/>
        <v/>
      </c>
      <c r="BP2082" s="55" t="str">
        <f t="shared" si="446"/>
        <v/>
      </c>
      <c r="BQ2082" s="55" t="str">
        <f t="shared" si="446"/>
        <v/>
      </c>
      <c r="BR2082" s="1" t="str">
        <f t="shared" si="436"/>
        <v>Base</v>
      </c>
      <c r="BS2082" s="1" t="str">
        <f t="shared" si="437"/>
        <v/>
      </c>
      <c r="BT2082" s="3">
        <f t="shared" si="438"/>
        <v>1</v>
      </c>
      <c r="BU2082" s="11">
        <f t="shared" si="439"/>
        <v>-0.94</v>
      </c>
      <c r="BV2082" s="11">
        <f t="shared" si="440"/>
        <v>-0.88</v>
      </c>
      <c r="BW2082" s="11">
        <f t="shared" si="441"/>
        <v>0</v>
      </c>
      <c r="BX2082" s="9">
        <f t="shared" si="442"/>
        <v>-0.94</v>
      </c>
      <c r="BY2082" s="9">
        <f t="shared" si="443"/>
        <v>-0.88</v>
      </c>
      <c r="BZ2082" s="9">
        <f t="shared" si="444"/>
        <v>2</v>
      </c>
    </row>
    <row r="2083" spans="1:78" ht="15.5" x14ac:dyDescent="0.35">
      <c r="A2083"/>
      <c r="B2083"/>
      <c r="C2083"/>
      <c r="D2083"/>
      <c r="E2083"/>
      <c r="F2083"/>
      <c r="G2083"/>
      <c r="H2083"/>
      <c r="I2083"/>
      <c r="J2083"/>
      <c r="K2083"/>
      <c r="L2083"/>
      <c r="M2083"/>
      <c r="N2083"/>
      <c r="O2083"/>
      <c r="P2083"/>
      <c r="Q2083"/>
      <c r="R2083"/>
      <c r="S2083"/>
      <c r="T2083"/>
      <c r="U2083"/>
      <c r="V2083"/>
      <c r="W2083"/>
      <c r="X2083"/>
      <c r="Y2083"/>
      <c r="Z2083"/>
      <c r="AA2083"/>
      <c r="AB2083"/>
      <c r="AC2083"/>
      <c r="AD2083"/>
      <c r="AE2083"/>
      <c r="AF2083"/>
      <c r="AG2083"/>
      <c r="AH2083"/>
      <c r="AI2083"/>
      <c r="AJ2083"/>
      <c r="AK2083"/>
      <c r="AL2083"/>
      <c r="AM2083"/>
      <c r="AN2083"/>
      <c r="AO2083"/>
      <c r="AP2083"/>
      <c r="AQ2083"/>
      <c r="AR2083"/>
      <c r="AS2083"/>
      <c r="AT2083" s="12">
        <f>VLOOKUP($BR2083,Tables!$D$14:$I$27,2,FALSE)*W2083</f>
        <v>0</v>
      </c>
      <c r="AU2083" s="12">
        <f>VLOOKUP($BR2083,Tables!$D$14:$I$24,3,FALSE)</f>
        <v>0</v>
      </c>
      <c r="AV2083" s="12">
        <f>VLOOKUP($BR2083,Tables!$D$14:$I$24,4,FALSE)*W2083</f>
        <v>0</v>
      </c>
      <c r="AW2083" s="12">
        <f>VLOOKUP($BR2083,Tables!$D$14:$I$24,5,FALSE)*W2083</f>
        <v>0</v>
      </c>
      <c r="AX2083">
        <f>IF(ISERROR(VLOOKUP(V2083,Tables!$A$2:$B$27,2,FALSE))=TRUE,0,VLOOKUP(V2083,Tables!$A$2:$B$27,2,FALSE))*VLOOKUP(BR2083,Tables!$D$14:$J$24,7,FALSE)</f>
        <v>0</v>
      </c>
      <c r="AY2083">
        <f>IF(ISERROR(VLOOKUP(BS2083,Tables!$A$2:$B$31,2,FALSE))=TRUE,0,VLOOKUP(BS2083,Tables!$A$2:$B$31,2,FALSE))</f>
        <v>0</v>
      </c>
      <c r="AZ2083" s="12">
        <f>VLOOKUP($BR2083,Tables!$D$14:$K$24,8,FALSE)</f>
        <v>0</v>
      </c>
      <c r="BA2083" s="12">
        <f>IF(OR(BR2083="T150",BR2083="HYBT150"),W2083*Tables!$L$23,0)</f>
        <v>0</v>
      </c>
      <c r="BB2083" s="12">
        <f>IF(OR(BR2083="T200",BR2083="HYBT200"),W2083*Tables!$E$24,0)</f>
        <v>0</v>
      </c>
      <c r="BC2083" s="14">
        <f t="shared" si="435"/>
        <v>0</v>
      </c>
      <c r="BD2083" s="55" t="str">
        <f t="shared" si="446"/>
        <v/>
      </c>
      <c r="BE2083" s="55" t="str">
        <f t="shared" si="446"/>
        <v/>
      </c>
      <c r="BF2083" s="55" t="str">
        <f t="shared" si="446"/>
        <v/>
      </c>
      <c r="BG2083" s="55" t="str">
        <f t="shared" si="446"/>
        <v/>
      </c>
      <c r="BH2083" s="55" t="str">
        <f t="shared" si="446"/>
        <v/>
      </c>
      <c r="BI2083" s="55" t="str">
        <f t="shared" si="446"/>
        <v/>
      </c>
      <c r="BJ2083" s="55" t="str">
        <f t="shared" si="446"/>
        <v/>
      </c>
      <c r="BK2083" s="55" t="str">
        <f t="shared" si="446"/>
        <v/>
      </c>
      <c r="BL2083" s="55" t="str">
        <f t="shared" si="446"/>
        <v/>
      </c>
      <c r="BM2083" s="55" t="str">
        <f t="shared" si="446"/>
        <v/>
      </c>
      <c r="BN2083" s="55" t="str">
        <f t="shared" si="446"/>
        <v/>
      </c>
      <c r="BO2083" s="55" t="str">
        <f t="shared" si="446"/>
        <v/>
      </c>
      <c r="BP2083" s="55" t="str">
        <f t="shared" si="446"/>
        <v/>
      </c>
      <c r="BQ2083" s="55" t="str">
        <f t="shared" si="446"/>
        <v/>
      </c>
      <c r="BR2083" s="1" t="str">
        <f t="shared" si="436"/>
        <v>Base</v>
      </c>
      <c r="BS2083" s="1" t="str">
        <f t="shared" si="437"/>
        <v/>
      </c>
      <c r="BT2083" s="3">
        <f t="shared" si="438"/>
        <v>1</v>
      </c>
      <c r="BU2083" s="11">
        <f t="shared" si="439"/>
        <v>-0.94</v>
      </c>
      <c r="BV2083" s="11">
        <f t="shared" si="440"/>
        <v>-0.88</v>
      </c>
      <c r="BW2083" s="11">
        <f t="shared" si="441"/>
        <v>0</v>
      </c>
      <c r="BX2083" s="9">
        <f t="shared" si="442"/>
        <v>-0.94</v>
      </c>
      <c r="BY2083" s="9">
        <f t="shared" si="443"/>
        <v>-0.88</v>
      </c>
      <c r="BZ2083" s="9">
        <f t="shared" si="444"/>
        <v>2</v>
      </c>
    </row>
    <row r="2084" spans="1:78" ht="15.5" x14ac:dyDescent="0.35">
      <c r="A2084"/>
      <c r="B2084"/>
      <c r="C2084"/>
      <c r="D2084"/>
      <c r="E2084"/>
      <c r="F2084"/>
      <c r="G2084"/>
      <c r="H2084"/>
      <c r="I2084"/>
      <c r="J2084"/>
      <c r="K2084"/>
      <c r="L2084"/>
      <c r="M2084"/>
      <c r="N2084"/>
      <c r="O2084"/>
      <c r="P2084"/>
      <c r="Q2084"/>
      <c r="R2084"/>
      <c r="S2084"/>
      <c r="T2084"/>
      <c r="U2084"/>
      <c r="V2084"/>
      <c r="W2084"/>
      <c r="X2084"/>
      <c r="Y2084"/>
      <c r="Z2084"/>
      <c r="AA2084"/>
      <c r="AB2084"/>
      <c r="AC2084"/>
      <c r="AD2084"/>
      <c r="AE2084"/>
      <c r="AF2084"/>
      <c r="AG2084"/>
      <c r="AH2084"/>
      <c r="AI2084"/>
      <c r="AJ2084"/>
      <c r="AK2084"/>
      <c r="AL2084"/>
      <c r="AM2084"/>
      <c r="AN2084"/>
      <c r="AO2084"/>
      <c r="AP2084"/>
      <c r="AQ2084"/>
      <c r="AR2084"/>
      <c r="AS2084"/>
      <c r="AT2084" s="12">
        <f>VLOOKUP($BR2084,Tables!$D$14:$I$27,2,FALSE)*W2084</f>
        <v>0</v>
      </c>
      <c r="AU2084" s="12">
        <f>VLOOKUP($BR2084,Tables!$D$14:$I$24,3,FALSE)</f>
        <v>0</v>
      </c>
      <c r="AV2084" s="12">
        <f>VLOOKUP($BR2084,Tables!$D$14:$I$24,4,FALSE)*W2084</f>
        <v>0</v>
      </c>
      <c r="AW2084" s="12">
        <f>VLOOKUP($BR2084,Tables!$D$14:$I$24,5,FALSE)*W2084</f>
        <v>0</v>
      </c>
      <c r="AX2084">
        <f>IF(ISERROR(VLOOKUP(V2084,Tables!$A$2:$B$27,2,FALSE))=TRUE,0,VLOOKUP(V2084,Tables!$A$2:$B$27,2,FALSE))*VLOOKUP(BR2084,Tables!$D$14:$J$24,7,FALSE)</f>
        <v>0</v>
      </c>
      <c r="AY2084">
        <f>IF(ISERROR(VLOOKUP(BS2084,Tables!$A$2:$B$31,2,FALSE))=TRUE,0,VLOOKUP(BS2084,Tables!$A$2:$B$31,2,FALSE))</f>
        <v>0</v>
      </c>
      <c r="AZ2084" s="12">
        <f>VLOOKUP($BR2084,Tables!$D$14:$K$24,8,FALSE)</f>
        <v>0</v>
      </c>
      <c r="BA2084" s="12">
        <f>IF(OR(BR2084="T150",BR2084="HYBT150"),W2084*Tables!$L$23,0)</f>
        <v>0</v>
      </c>
      <c r="BB2084" s="12">
        <f>IF(OR(BR2084="T200",BR2084="HYBT200"),W2084*Tables!$E$24,0)</f>
        <v>0</v>
      </c>
      <c r="BC2084" s="14">
        <f t="shared" si="435"/>
        <v>0</v>
      </c>
      <c r="BD2084" s="55" t="str">
        <f t="shared" si="446"/>
        <v/>
      </c>
      <c r="BE2084" s="55" t="str">
        <f t="shared" si="446"/>
        <v/>
      </c>
      <c r="BF2084" s="55" t="str">
        <f t="shared" si="446"/>
        <v/>
      </c>
      <c r="BG2084" s="55" t="str">
        <f t="shared" si="446"/>
        <v/>
      </c>
      <c r="BH2084" s="55" t="str">
        <f t="shared" si="446"/>
        <v/>
      </c>
      <c r="BI2084" s="55" t="str">
        <f t="shared" si="446"/>
        <v/>
      </c>
      <c r="BJ2084" s="55" t="str">
        <f t="shared" si="446"/>
        <v/>
      </c>
      <c r="BK2084" s="55" t="str">
        <f t="shared" si="446"/>
        <v/>
      </c>
      <c r="BL2084" s="55" t="str">
        <f t="shared" si="446"/>
        <v/>
      </c>
      <c r="BM2084" s="55" t="str">
        <f t="shared" si="446"/>
        <v/>
      </c>
      <c r="BN2084" s="55" t="str">
        <f t="shared" si="446"/>
        <v/>
      </c>
      <c r="BO2084" s="55" t="str">
        <f t="shared" si="446"/>
        <v/>
      </c>
      <c r="BP2084" s="55" t="str">
        <f t="shared" si="446"/>
        <v/>
      </c>
      <c r="BQ2084" s="55" t="str">
        <f t="shared" si="446"/>
        <v/>
      </c>
      <c r="BR2084" s="1" t="str">
        <f t="shared" si="436"/>
        <v>Base</v>
      </c>
      <c r="BS2084" s="1" t="str">
        <f t="shared" si="437"/>
        <v/>
      </c>
      <c r="BT2084" s="3">
        <f t="shared" si="438"/>
        <v>1</v>
      </c>
      <c r="BU2084" s="11">
        <f t="shared" si="439"/>
        <v>-0.94</v>
      </c>
      <c r="BV2084" s="11">
        <f t="shared" si="440"/>
        <v>-0.88</v>
      </c>
      <c r="BW2084" s="11">
        <f t="shared" si="441"/>
        <v>0</v>
      </c>
      <c r="BX2084" s="9">
        <f t="shared" si="442"/>
        <v>-0.94</v>
      </c>
      <c r="BY2084" s="9">
        <f t="shared" si="443"/>
        <v>-0.88</v>
      </c>
      <c r="BZ2084" s="9">
        <f t="shared" si="444"/>
        <v>2</v>
      </c>
    </row>
    <row r="2085" spans="1:78" ht="15.5" x14ac:dyDescent="0.35">
      <c r="A2085"/>
      <c r="B2085"/>
      <c r="C2085"/>
      <c r="D2085"/>
      <c r="E2085"/>
      <c r="F2085"/>
      <c r="G2085"/>
      <c r="H2085"/>
      <c r="I2085"/>
      <c r="J2085"/>
      <c r="K2085"/>
      <c r="L2085"/>
      <c r="M2085"/>
      <c r="N2085"/>
      <c r="O2085"/>
      <c r="P2085"/>
      <c r="Q2085"/>
      <c r="R2085"/>
      <c r="S2085"/>
      <c r="T2085"/>
      <c r="U2085"/>
      <c r="V2085"/>
      <c r="W2085"/>
      <c r="X2085"/>
      <c r="Y2085"/>
      <c r="Z2085"/>
      <c r="AA2085"/>
      <c r="AB2085"/>
      <c r="AC2085"/>
      <c r="AD2085"/>
      <c r="AE2085"/>
      <c r="AF2085"/>
      <c r="AG2085"/>
      <c r="AH2085"/>
      <c r="AI2085"/>
      <c r="AJ2085"/>
      <c r="AK2085"/>
      <c r="AL2085"/>
      <c r="AM2085"/>
      <c r="AN2085"/>
      <c r="AO2085"/>
      <c r="AP2085"/>
      <c r="AQ2085"/>
      <c r="AR2085"/>
      <c r="AS2085"/>
      <c r="AT2085" s="12">
        <f>VLOOKUP($BR2085,Tables!$D$14:$I$27,2,FALSE)*W2085</f>
        <v>0</v>
      </c>
      <c r="AU2085" s="12">
        <f>VLOOKUP($BR2085,Tables!$D$14:$I$24,3,FALSE)</f>
        <v>0</v>
      </c>
      <c r="AV2085" s="12">
        <f>VLOOKUP($BR2085,Tables!$D$14:$I$24,4,FALSE)*W2085</f>
        <v>0</v>
      </c>
      <c r="AW2085" s="12">
        <f>VLOOKUP($BR2085,Tables!$D$14:$I$24,5,FALSE)*W2085</f>
        <v>0</v>
      </c>
      <c r="AX2085">
        <f>IF(ISERROR(VLOOKUP(V2085,Tables!$A$2:$B$27,2,FALSE))=TRUE,0,VLOOKUP(V2085,Tables!$A$2:$B$27,2,FALSE))*VLOOKUP(BR2085,Tables!$D$14:$J$24,7,FALSE)</f>
        <v>0</v>
      </c>
      <c r="AY2085">
        <f>IF(ISERROR(VLOOKUP(BS2085,Tables!$A$2:$B$31,2,FALSE))=TRUE,0,VLOOKUP(BS2085,Tables!$A$2:$B$31,2,FALSE))</f>
        <v>0</v>
      </c>
      <c r="AZ2085" s="12">
        <f>VLOOKUP($BR2085,Tables!$D$14:$K$24,8,FALSE)</f>
        <v>0</v>
      </c>
      <c r="BA2085" s="12">
        <f>IF(OR(BR2085="T150",BR2085="HYBT150"),W2085*Tables!$L$23,0)</f>
        <v>0</v>
      </c>
      <c r="BB2085" s="12">
        <f>IF(OR(BR2085="T200",BR2085="HYBT200"),W2085*Tables!$E$24,0)</f>
        <v>0</v>
      </c>
      <c r="BC2085" s="14">
        <f t="shared" si="435"/>
        <v>0</v>
      </c>
      <c r="BD2085" s="55" t="str">
        <f t="shared" si="446"/>
        <v/>
      </c>
      <c r="BE2085" s="55" t="str">
        <f t="shared" si="446"/>
        <v/>
      </c>
      <c r="BF2085" s="55" t="str">
        <f t="shared" si="446"/>
        <v/>
      </c>
      <c r="BG2085" s="55" t="str">
        <f t="shared" si="446"/>
        <v/>
      </c>
      <c r="BH2085" s="55" t="str">
        <f t="shared" si="446"/>
        <v/>
      </c>
      <c r="BI2085" s="55" t="str">
        <f t="shared" si="446"/>
        <v/>
      </c>
      <c r="BJ2085" s="55" t="str">
        <f t="shared" si="446"/>
        <v/>
      </c>
      <c r="BK2085" s="55" t="str">
        <f t="shared" si="446"/>
        <v/>
      </c>
      <c r="BL2085" s="55" t="str">
        <f t="shared" si="446"/>
        <v/>
      </c>
      <c r="BM2085" s="55" t="str">
        <f t="shared" si="446"/>
        <v/>
      </c>
      <c r="BN2085" s="55" t="str">
        <f t="shared" si="446"/>
        <v/>
      </c>
      <c r="BO2085" s="55" t="str">
        <f t="shared" si="446"/>
        <v/>
      </c>
      <c r="BP2085" s="55" t="str">
        <f t="shared" si="446"/>
        <v/>
      </c>
      <c r="BQ2085" s="55" t="str">
        <f t="shared" si="446"/>
        <v/>
      </c>
      <c r="BR2085" s="1" t="str">
        <f t="shared" si="436"/>
        <v>Base</v>
      </c>
      <c r="BS2085" s="1" t="str">
        <f t="shared" si="437"/>
        <v/>
      </c>
      <c r="BT2085" s="3">
        <f t="shared" si="438"/>
        <v>1</v>
      </c>
      <c r="BU2085" s="11">
        <f t="shared" si="439"/>
        <v>-0.94</v>
      </c>
      <c r="BV2085" s="11">
        <f t="shared" si="440"/>
        <v>-0.88</v>
      </c>
      <c r="BW2085" s="11">
        <f t="shared" si="441"/>
        <v>0</v>
      </c>
      <c r="BX2085" s="9">
        <f t="shared" si="442"/>
        <v>-0.94</v>
      </c>
      <c r="BY2085" s="9">
        <f t="shared" si="443"/>
        <v>-0.88</v>
      </c>
      <c r="BZ2085" s="9">
        <f t="shared" si="444"/>
        <v>2</v>
      </c>
    </row>
    <row r="2086" spans="1:78" ht="15.5" x14ac:dyDescent="0.35">
      <c r="A2086"/>
      <c r="B2086"/>
      <c r="C2086"/>
      <c r="D2086"/>
      <c r="E2086"/>
      <c r="F2086"/>
      <c r="G2086"/>
      <c r="H2086"/>
      <c r="I2086"/>
      <c r="J2086"/>
      <c r="K2086"/>
      <c r="L2086"/>
      <c r="M2086"/>
      <c r="N2086"/>
      <c r="O2086"/>
      <c r="P2086"/>
      <c r="Q2086"/>
      <c r="R2086"/>
      <c r="S2086"/>
      <c r="T2086"/>
      <c r="U2086"/>
      <c r="V2086"/>
      <c r="W2086"/>
      <c r="X2086"/>
      <c r="Y2086"/>
      <c r="Z2086"/>
      <c r="AA2086"/>
      <c r="AB2086"/>
      <c r="AC2086"/>
      <c r="AD2086"/>
      <c r="AE2086"/>
      <c r="AF2086"/>
      <c r="AG2086"/>
      <c r="AH2086"/>
      <c r="AI2086"/>
      <c r="AJ2086"/>
      <c r="AK2086"/>
      <c r="AL2086"/>
      <c r="AM2086"/>
      <c r="AN2086"/>
      <c r="AO2086"/>
      <c r="AP2086"/>
      <c r="AQ2086"/>
      <c r="AR2086"/>
      <c r="AS2086"/>
      <c r="AT2086" s="12">
        <f>VLOOKUP($BR2086,Tables!$D$14:$I$27,2,FALSE)*W2086</f>
        <v>0</v>
      </c>
      <c r="AU2086" s="12">
        <f>VLOOKUP($BR2086,Tables!$D$14:$I$24,3,FALSE)</f>
        <v>0</v>
      </c>
      <c r="AV2086" s="12">
        <f>VLOOKUP($BR2086,Tables!$D$14:$I$24,4,FALSE)*W2086</f>
        <v>0</v>
      </c>
      <c r="AW2086" s="12">
        <f>VLOOKUP($BR2086,Tables!$D$14:$I$24,5,FALSE)*W2086</f>
        <v>0</v>
      </c>
      <c r="AX2086">
        <f>IF(ISERROR(VLOOKUP(V2086,Tables!$A$2:$B$27,2,FALSE))=TRUE,0,VLOOKUP(V2086,Tables!$A$2:$B$27,2,FALSE))*VLOOKUP(BR2086,Tables!$D$14:$J$24,7,FALSE)</f>
        <v>0</v>
      </c>
      <c r="AY2086">
        <f>IF(ISERROR(VLOOKUP(BS2086,Tables!$A$2:$B$31,2,FALSE))=TRUE,0,VLOOKUP(BS2086,Tables!$A$2:$B$31,2,FALSE))</f>
        <v>0</v>
      </c>
      <c r="AZ2086" s="12">
        <f>VLOOKUP($BR2086,Tables!$D$14:$K$24,8,FALSE)</f>
        <v>0</v>
      </c>
      <c r="BA2086" s="12">
        <f>IF(OR(BR2086="T150",BR2086="HYBT150"),W2086*Tables!$L$23,0)</f>
        <v>0</v>
      </c>
      <c r="BB2086" s="12">
        <f>IF(OR(BR2086="T200",BR2086="HYBT200"),W2086*Tables!$E$24,0)</f>
        <v>0</v>
      </c>
      <c r="BC2086" s="14">
        <f t="shared" si="435"/>
        <v>0</v>
      </c>
      <c r="BD2086" s="55" t="str">
        <f t="shared" si="446"/>
        <v/>
      </c>
      <c r="BE2086" s="55" t="str">
        <f t="shared" si="446"/>
        <v/>
      </c>
      <c r="BF2086" s="55" t="str">
        <f t="shared" si="446"/>
        <v/>
      </c>
      <c r="BG2086" s="55" t="str">
        <f t="shared" si="446"/>
        <v/>
      </c>
      <c r="BH2086" s="55" t="str">
        <f t="shared" si="446"/>
        <v/>
      </c>
      <c r="BI2086" s="55" t="str">
        <f t="shared" si="446"/>
        <v/>
      </c>
      <c r="BJ2086" s="55" t="str">
        <f t="shared" si="446"/>
        <v/>
      </c>
      <c r="BK2086" s="55" t="str">
        <f t="shared" si="446"/>
        <v/>
      </c>
      <c r="BL2086" s="55" t="str">
        <f t="shared" si="446"/>
        <v/>
      </c>
      <c r="BM2086" s="55" t="str">
        <f t="shared" si="446"/>
        <v/>
      </c>
      <c r="BN2086" s="55" t="str">
        <f t="shared" si="446"/>
        <v/>
      </c>
      <c r="BO2086" s="55" t="str">
        <f t="shared" si="446"/>
        <v/>
      </c>
      <c r="BP2086" s="55" t="str">
        <f t="shared" si="446"/>
        <v/>
      </c>
      <c r="BQ2086" s="55" t="str">
        <f t="shared" si="446"/>
        <v/>
      </c>
      <c r="BR2086" s="1" t="str">
        <f t="shared" si="436"/>
        <v>Base</v>
      </c>
      <c r="BS2086" s="1" t="str">
        <f t="shared" si="437"/>
        <v/>
      </c>
      <c r="BT2086" s="3">
        <f t="shared" si="438"/>
        <v>1</v>
      </c>
      <c r="BU2086" s="11">
        <f t="shared" si="439"/>
        <v>-0.94</v>
      </c>
      <c r="BV2086" s="11">
        <f t="shared" si="440"/>
        <v>-0.88</v>
      </c>
      <c r="BW2086" s="11">
        <f t="shared" si="441"/>
        <v>0</v>
      </c>
      <c r="BX2086" s="9">
        <f t="shared" si="442"/>
        <v>-0.94</v>
      </c>
      <c r="BY2086" s="9">
        <f t="shared" si="443"/>
        <v>-0.88</v>
      </c>
      <c r="BZ2086" s="9">
        <f t="shared" si="444"/>
        <v>2</v>
      </c>
    </row>
    <row r="2087" spans="1:78" ht="15.5" x14ac:dyDescent="0.35">
      <c r="A2087"/>
      <c r="B2087"/>
      <c r="C2087"/>
      <c r="D2087"/>
      <c r="E2087"/>
      <c r="F2087"/>
      <c r="G2087"/>
      <c r="H2087"/>
      <c r="I2087"/>
      <c r="J2087"/>
      <c r="K2087"/>
      <c r="L2087"/>
      <c r="M2087"/>
      <c r="N2087"/>
      <c r="O2087"/>
      <c r="P2087"/>
      <c r="Q2087"/>
      <c r="R2087"/>
      <c r="S2087"/>
      <c r="T2087"/>
      <c r="U2087"/>
      <c r="V2087"/>
      <c r="W2087"/>
      <c r="X2087"/>
      <c r="Y2087"/>
      <c r="Z2087"/>
      <c r="AA2087"/>
      <c r="AB2087"/>
      <c r="AC2087"/>
      <c r="AD2087"/>
      <c r="AE2087"/>
      <c r="AF2087"/>
      <c r="AG2087"/>
      <c r="AH2087"/>
      <c r="AI2087"/>
      <c r="AJ2087"/>
      <c r="AK2087"/>
      <c r="AL2087"/>
      <c r="AM2087"/>
      <c r="AN2087"/>
      <c r="AO2087"/>
      <c r="AP2087"/>
      <c r="AQ2087"/>
      <c r="AR2087"/>
      <c r="AS2087"/>
      <c r="AT2087" s="12">
        <f>VLOOKUP($BR2087,Tables!$D$14:$I$27,2,FALSE)*W2087</f>
        <v>0</v>
      </c>
      <c r="AU2087" s="12">
        <f>VLOOKUP($BR2087,Tables!$D$14:$I$24,3,FALSE)</f>
        <v>0</v>
      </c>
      <c r="AV2087" s="12">
        <f>VLOOKUP($BR2087,Tables!$D$14:$I$24,4,FALSE)*W2087</f>
        <v>0</v>
      </c>
      <c r="AW2087" s="12">
        <f>VLOOKUP($BR2087,Tables!$D$14:$I$24,5,FALSE)*W2087</f>
        <v>0</v>
      </c>
      <c r="AX2087">
        <f>IF(ISERROR(VLOOKUP(V2087,Tables!$A$2:$B$27,2,FALSE))=TRUE,0,VLOOKUP(V2087,Tables!$A$2:$B$27,2,FALSE))*VLOOKUP(BR2087,Tables!$D$14:$J$24,7,FALSE)</f>
        <v>0</v>
      </c>
      <c r="AY2087">
        <f>IF(ISERROR(VLOOKUP(BS2087,Tables!$A$2:$B$31,2,FALSE))=TRUE,0,VLOOKUP(BS2087,Tables!$A$2:$B$31,2,FALSE))</f>
        <v>0</v>
      </c>
      <c r="AZ2087" s="12">
        <f>VLOOKUP($BR2087,Tables!$D$14:$K$24,8,FALSE)</f>
        <v>0</v>
      </c>
      <c r="BA2087" s="12">
        <f>IF(OR(BR2087="T150",BR2087="HYBT150"),W2087*Tables!$L$23,0)</f>
        <v>0</v>
      </c>
      <c r="BB2087" s="12">
        <f>IF(OR(BR2087="T200",BR2087="HYBT200"),W2087*Tables!$E$24,0)</f>
        <v>0</v>
      </c>
      <c r="BC2087" s="14">
        <f t="shared" si="435"/>
        <v>0</v>
      </c>
      <c r="BD2087" s="55" t="str">
        <f t="shared" si="446"/>
        <v/>
      </c>
      <c r="BE2087" s="55" t="str">
        <f t="shared" si="446"/>
        <v/>
      </c>
      <c r="BF2087" s="55" t="str">
        <f t="shared" si="446"/>
        <v/>
      </c>
      <c r="BG2087" s="55" t="str">
        <f t="shared" si="446"/>
        <v/>
      </c>
      <c r="BH2087" s="55" t="str">
        <f t="shared" si="446"/>
        <v/>
      </c>
      <c r="BI2087" s="55" t="str">
        <f t="shared" si="446"/>
        <v/>
      </c>
      <c r="BJ2087" s="55" t="str">
        <f t="shared" si="446"/>
        <v/>
      </c>
      <c r="BK2087" s="55" t="str">
        <f t="shared" si="446"/>
        <v/>
      </c>
      <c r="BL2087" s="55" t="str">
        <f t="shared" si="446"/>
        <v/>
      </c>
      <c r="BM2087" s="55" t="str">
        <f t="shared" si="446"/>
        <v/>
      </c>
      <c r="BN2087" s="55" t="str">
        <f t="shared" si="446"/>
        <v/>
      </c>
      <c r="BO2087" s="55" t="str">
        <f t="shared" si="446"/>
        <v/>
      </c>
      <c r="BP2087" s="55" t="str">
        <f t="shared" si="446"/>
        <v/>
      </c>
      <c r="BQ2087" s="55" t="str">
        <f t="shared" si="446"/>
        <v/>
      </c>
      <c r="BR2087" s="1" t="str">
        <f t="shared" si="436"/>
        <v>Base</v>
      </c>
      <c r="BS2087" s="1" t="str">
        <f t="shared" si="437"/>
        <v/>
      </c>
      <c r="BT2087" s="3">
        <f t="shared" si="438"/>
        <v>1</v>
      </c>
      <c r="BU2087" s="11">
        <f t="shared" si="439"/>
        <v>-0.94</v>
      </c>
      <c r="BV2087" s="11">
        <f t="shared" si="440"/>
        <v>-0.88</v>
      </c>
      <c r="BW2087" s="11">
        <f t="shared" si="441"/>
        <v>0</v>
      </c>
      <c r="BX2087" s="9">
        <f t="shared" si="442"/>
        <v>-0.94</v>
      </c>
      <c r="BY2087" s="9">
        <f t="shared" si="443"/>
        <v>-0.88</v>
      </c>
      <c r="BZ2087" s="9">
        <f t="shared" si="444"/>
        <v>2</v>
      </c>
    </row>
    <row r="2088" spans="1:78" ht="15.5" x14ac:dyDescent="0.35">
      <c r="A2088"/>
      <c r="B2088"/>
      <c r="C2088"/>
      <c r="D2088"/>
      <c r="E2088"/>
      <c r="F2088"/>
      <c r="G2088"/>
      <c r="H2088"/>
      <c r="I2088"/>
      <c r="J2088"/>
      <c r="K2088"/>
      <c r="L2088"/>
      <c r="M2088"/>
      <c r="N2088"/>
      <c r="O2088"/>
      <c r="P2088"/>
      <c r="Q2088"/>
      <c r="R2088"/>
      <c r="S2088"/>
      <c r="T2088"/>
      <c r="U2088"/>
      <c r="V2088"/>
      <c r="W2088"/>
      <c r="X2088"/>
      <c r="Y2088"/>
      <c r="Z2088"/>
      <c r="AA2088"/>
      <c r="AB2088"/>
      <c r="AC2088"/>
      <c r="AD2088"/>
      <c r="AE2088"/>
      <c r="AF2088"/>
      <c r="AG2088"/>
      <c r="AH2088"/>
      <c r="AI2088"/>
      <c r="AJ2088"/>
      <c r="AK2088"/>
      <c r="AL2088"/>
      <c r="AM2088"/>
      <c r="AN2088"/>
      <c r="AO2088"/>
      <c r="AP2088"/>
      <c r="AQ2088"/>
      <c r="AR2088"/>
      <c r="AS2088"/>
      <c r="AT2088" s="12">
        <f>VLOOKUP($BR2088,Tables!$D$14:$I$27,2,FALSE)*W2088</f>
        <v>0</v>
      </c>
      <c r="AU2088" s="12">
        <f>VLOOKUP($BR2088,Tables!$D$14:$I$24,3,FALSE)</f>
        <v>0</v>
      </c>
      <c r="AV2088" s="12">
        <f>VLOOKUP($BR2088,Tables!$D$14:$I$24,4,FALSE)*W2088</f>
        <v>0</v>
      </c>
      <c r="AW2088" s="12">
        <f>VLOOKUP($BR2088,Tables!$D$14:$I$24,5,FALSE)*W2088</f>
        <v>0</v>
      </c>
      <c r="AX2088">
        <f>IF(ISERROR(VLOOKUP(V2088,Tables!$A$2:$B$27,2,FALSE))=TRUE,0,VLOOKUP(V2088,Tables!$A$2:$B$27,2,FALSE))*VLOOKUP(BR2088,Tables!$D$14:$J$24,7,FALSE)</f>
        <v>0</v>
      </c>
      <c r="AY2088">
        <f>IF(ISERROR(VLOOKUP(BS2088,Tables!$A$2:$B$31,2,FALSE))=TRUE,0,VLOOKUP(BS2088,Tables!$A$2:$B$31,2,FALSE))</f>
        <v>0</v>
      </c>
      <c r="AZ2088" s="12">
        <f>VLOOKUP($BR2088,Tables!$D$14:$K$24,8,FALSE)</f>
        <v>0</v>
      </c>
      <c r="BA2088" s="12">
        <f>IF(OR(BR2088="T150",BR2088="HYBT150"),W2088*Tables!$L$23,0)</f>
        <v>0</v>
      </c>
      <c r="BB2088" s="12">
        <f>IF(OR(BR2088="T200",BR2088="HYBT200"),W2088*Tables!$E$24,0)</f>
        <v>0</v>
      </c>
      <c r="BC2088" s="14">
        <f t="shared" si="435"/>
        <v>0</v>
      </c>
      <c r="BD2088" s="55" t="str">
        <f t="shared" si="446"/>
        <v/>
      </c>
      <c r="BE2088" s="55" t="str">
        <f t="shared" si="446"/>
        <v/>
      </c>
      <c r="BF2088" s="55" t="str">
        <f t="shared" si="446"/>
        <v/>
      </c>
      <c r="BG2088" s="55" t="str">
        <f t="shared" si="446"/>
        <v/>
      </c>
      <c r="BH2088" s="55" t="str">
        <f t="shared" si="446"/>
        <v/>
      </c>
      <c r="BI2088" s="55" t="str">
        <f t="shared" si="446"/>
        <v/>
      </c>
      <c r="BJ2088" s="55" t="str">
        <f t="shared" si="446"/>
        <v/>
      </c>
      <c r="BK2088" s="55" t="str">
        <f t="shared" si="446"/>
        <v/>
      </c>
      <c r="BL2088" s="55" t="str">
        <f t="shared" si="446"/>
        <v/>
      </c>
      <c r="BM2088" s="55" t="str">
        <f t="shared" si="446"/>
        <v/>
      </c>
      <c r="BN2088" s="55" t="str">
        <f t="shared" si="446"/>
        <v/>
      </c>
      <c r="BO2088" s="55" t="str">
        <f t="shared" si="446"/>
        <v/>
      </c>
      <c r="BP2088" s="55" t="str">
        <f t="shared" si="446"/>
        <v/>
      </c>
      <c r="BQ2088" s="55" t="str">
        <f t="shared" si="446"/>
        <v/>
      </c>
      <c r="BR2088" s="1" t="str">
        <f t="shared" si="436"/>
        <v>Base</v>
      </c>
      <c r="BS2088" s="1" t="str">
        <f t="shared" si="437"/>
        <v/>
      </c>
      <c r="BT2088" s="3">
        <f t="shared" si="438"/>
        <v>1</v>
      </c>
      <c r="BU2088" s="11">
        <f t="shared" si="439"/>
        <v>-0.94</v>
      </c>
      <c r="BV2088" s="11">
        <f t="shared" si="440"/>
        <v>-0.88</v>
      </c>
      <c r="BW2088" s="11">
        <f t="shared" si="441"/>
        <v>0</v>
      </c>
      <c r="BX2088" s="9">
        <f t="shared" si="442"/>
        <v>-0.94</v>
      </c>
      <c r="BY2088" s="9">
        <f t="shared" si="443"/>
        <v>-0.88</v>
      </c>
      <c r="BZ2088" s="9">
        <f t="shared" si="444"/>
        <v>2</v>
      </c>
    </row>
    <row r="2089" spans="1:78" ht="15.5" x14ac:dyDescent="0.35">
      <c r="A2089"/>
      <c r="B2089"/>
      <c r="C2089"/>
      <c r="D2089"/>
      <c r="E2089"/>
      <c r="F2089"/>
      <c r="G2089"/>
      <c r="H2089"/>
      <c r="I2089"/>
      <c r="J2089"/>
      <c r="K2089"/>
      <c r="L2089"/>
      <c r="M2089"/>
      <c r="N2089"/>
      <c r="O2089"/>
      <c r="P2089"/>
      <c r="Q2089"/>
      <c r="R2089"/>
      <c r="S2089"/>
      <c r="T2089"/>
      <c r="U2089"/>
      <c r="V2089"/>
      <c r="W2089"/>
      <c r="X2089"/>
      <c r="Y2089"/>
      <c r="Z2089"/>
      <c r="AA2089"/>
      <c r="AB2089"/>
      <c r="AC2089"/>
      <c r="AD2089"/>
      <c r="AE2089"/>
      <c r="AF2089"/>
      <c r="AG2089"/>
      <c r="AH2089"/>
      <c r="AI2089"/>
      <c r="AJ2089"/>
      <c r="AK2089"/>
      <c r="AL2089"/>
      <c r="AM2089"/>
      <c r="AN2089"/>
      <c r="AO2089"/>
      <c r="AP2089"/>
      <c r="AQ2089"/>
      <c r="AR2089"/>
      <c r="AS2089"/>
      <c r="AT2089" s="12">
        <f>VLOOKUP($BR2089,Tables!$D$14:$I$27,2,FALSE)*W2089</f>
        <v>0</v>
      </c>
      <c r="AU2089" s="12">
        <f>VLOOKUP($BR2089,Tables!$D$14:$I$24,3,FALSE)</f>
        <v>0</v>
      </c>
      <c r="AV2089" s="12">
        <f>VLOOKUP($BR2089,Tables!$D$14:$I$24,4,FALSE)*W2089</f>
        <v>0</v>
      </c>
      <c r="AW2089" s="12">
        <f>VLOOKUP($BR2089,Tables!$D$14:$I$24,5,FALSE)*W2089</f>
        <v>0</v>
      </c>
      <c r="AX2089">
        <f>IF(ISERROR(VLOOKUP(V2089,Tables!$A$2:$B$27,2,FALSE))=TRUE,0,VLOOKUP(V2089,Tables!$A$2:$B$27,2,FALSE))*VLOOKUP(BR2089,Tables!$D$14:$J$24,7,FALSE)</f>
        <v>0</v>
      </c>
      <c r="AY2089">
        <f>IF(ISERROR(VLOOKUP(BS2089,Tables!$A$2:$B$31,2,FALSE))=TRUE,0,VLOOKUP(BS2089,Tables!$A$2:$B$31,2,FALSE))</f>
        <v>0</v>
      </c>
      <c r="AZ2089" s="12">
        <f>VLOOKUP($BR2089,Tables!$D$14:$K$24,8,FALSE)</f>
        <v>0</v>
      </c>
      <c r="BA2089" s="12">
        <f>IF(OR(BR2089="T150",BR2089="HYBT150"),W2089*Tables!$L$23,0)</f>
        <v>0</v>
      </c>
      <c r="BB2089" s="12">
        <f>IF(OR(BR2089="T200",BR2089="HYBT200"),W2089*Tables!$E$24,0)</f>
        <v>0</v>
      </c>
      <c r="BC2089" s="14">
        <f t="shared" si="435"/>
        <v>0</v>
      </c>
      <c r="BD2089" s="55" t="str">
        <f t="shared" si="446"/>
        <v/>
      </c>
      <c r="BE2089" s="55" t="str">
        <f t="shared" si="446"/>
        <v/>
      </c>
      <c r="BF2089" s="55" t="str">
        <f t="shared" si="446"/>
        <v/>
      </c>
      <c r="BG2089" s="55" t="str">
        <f t="shared" si="446"/>
        <v/>
      </c>
      <c r="BH2089" s="55" t="str">
        <f t="shared" si="446"/>
        <v/>
      </c>
      <c r="BI2089" s="55" t="str">
        <f t="shared" si="446"/>
        <v/>
      </c>
      <c r="BJ2089" s="55" t="str">
        <f t="shared" ref="BD2089:BQ2107" si="447">IF(ISERROR(SEARCHB(" "&amp;BJ$1&amp;" "," "&amp;$L2089&amp;" "))=TRUE,"",BJ$1)</f>
        <v/>
      </c>
      <c r="BK2089" s="55" t="str">
        <f t="shared" si="447"/>
        <v/>
      </c>
      <c r="BL2089" s="55" t="str">
        <f t="shared" si="447"/>
        <v/>
      </c>
      <c r="BM2089" s="55" t="str">
        <f t="shared" si="447"/>
        <v/>
      </c>
      <c r="BN2089" s="55" t="str">
        <f t="shared" si="447"/>
        <v/>
      </c>
      <c r="BO2089" s="55" t="str">
        <f t="shared" si="447"/>
        <v/>
      </c>
      <c r="BP2089" s="55" t="str">
        <f t="shared" si="447"/>
        <v/>
      </c>
      <c r="BQ2089" s="55" t="str">
        <f t="shared" si="447"/>
        <v/>
      </c>
      <c r="BR2089" s="1" t="str">
        <f t="shared" si="436"/>
        <v>Base</v>
      </c>
      <c r="BS2089" s="1" t="str">
        <f t="shared" si="437"/>
        <v/>
      </c>
      <c r="BT2089" s="3">
        <f t="shared" si="438"/>
        <v>1</v>
      </c>
      <c r="BU2089" s="11">
        <f t="shared" si="439"/>
        <v>-0.94</v>
      </c>
      <c r="BV2089" s="11">
        <f t="shared" si="440"/>
        <v>-0.88</v>
      </c>
      <c r="BW2089" s="11">
        <f t="shared" si="441"/>
        <v>0</v>
      </c>
      <c r="BX2089" s="9">
        <f t="shared" si="442"/>
        <v>-0.94</v>
      </c>
      <c r="BY2089" s="9">
        <f t="shared" si="443"/>
        <v>-0.88</v>
      </c>
      <c r="BZ2089" s="9">
        <f t="shared" si="444"/>
        <v>2</v>
      </c>
    </row>
    <row r="2090" spans="1:78" ht="15.5" x14ac:dyDescent="0.35">
      <c r="A2090"/>
      <c r="B2090"/>
      <c r="C2090"/>
      <c r="D2090"/>
      <c r="E2090"/>
      <c r="F2090"/>
      <c r="G2090"/>
      <c r="H2090"/>
      <c r="I2090"/>
      <c r="J2090"/>
      <c r="K2090"/>
      <c r="L2090"/>
      <c r="M2090"/>
      <c r="N2090"/>
      <c r="O2090"/>
      <c r="P2090"/>
      <c r="Q2090"/>
      <c r="R2090"/>
      <c r="S2090"/>
      <c r="T2090"/>
      <c r="U2090"/>
      <c r="V2090"/>
      <c r="W2090"/>
      <c r="X2090"/>
      <c r="Y2090"/>
      <c r="Z2090"/>
      <c r="AA2090"/>
      <c r="AB2090"/>
      <c r="AC2090"/>
      <c r="AD2090"/>
      <c r="AE2090"/>
      <c r="AF2090"/>
      <c r="AG2090"/>
      <c r="AH2090"/>
      <c r="AI2090"/>
      <c r="AJ2090"/>
      <c r="AK2090"/>
      <c r="AL2090"/>
      <c r="AM2090"/>
      <c r="AN2090"/>
      <c r="AO2090"/>
      <c r="AP2090"/>
      <c r="AQ2090"/>
      <c r="AR2090"/>
      <c r="AS2090"/>
      <c r="AT2090" s="12">
        <f>VLOOKUP($BR2090,Tables!$D$14:$I$27,2,FALSE)*W2090</f>
        <v>0</v>
      </c>
      <c r="AU2090" s="12">
        <f>VLOOKUP($BR2090,Tables!$D$14:$I$24,3,FALSE)</f>
        <v>0</v>
      </c>
      <c r="AV2090" s="12">
        <f>VLOOKUP($BR2090,Tables!$D$14:$I$24,4,FALSE)*W2090</f>
        <v>0</v>
      </c>
      <c r="AW2090" s="12">
        <f>VLOOKUP($BR2090,Tables!$D$14:$I$24,5,FALSE)*W2090</f>
        <v>0</v>
      </c>
      <c r="AX2090">
        <f>IF(ISERROR(VLOOKUP(V2090,Tables!$A$2:$B$27,2,FALSE))=TRUE,0,VLOOKUP(V2090,Tables!$A$2:$B$27,2,FALSE))*VLOOKUP(BR2090,Tables!$D$14:$J$24,7,FALSE)</f>
        <v>0</v>
      </c>
      <c r="AY2090">
        <f>IF(ISERROR(VLOOKUP(BS2090,Tables!$A$2:$B$31,2,FALSE))=TRUE,0,VLOOKUP(BS2090,Tables!$A$2:$B$31,2,FALSE))</f>
        <v>0</v>
      </c>
      <c r="AZ2090" s="12">
        <f>VLOOKUP($BR2090,Tables!$D$14:$K$24,8,FALSE)</f>
        <v>0</v>
      </c>
      <c r="BA2090" s="12">
        <f>IF(OR(BR2090="T150",BR2090="HYBT150"),W2090*Tables!$L$23,0)</f>
        <v>0</v>
      </c>
      <c r="BB2090" s="12">
        <f>IF(OR(BR2090="T200",BR2090="HYBT200"),W2090*Tables!$E$24,0)</f>
        <v>0</v>
      </c>
      <c r="BC2090" s="14">
        <f t="shared" si="435"/>
        <v>0</v>
      </c>
      <c r="BD2090" s="55" t="str">
        <f t="shared" si="447"/>
        <v/>
      </c>
      <c r="BE2090" s="55" t="str">
        <f t="shared" si="447"/>
        <v/>
      </c>
      <c r="BF2090" s="55" t="str">
        <f t="shared" si="447"/>
        <v/>
      </c>
      <c r="BG2090" s="55" t="str">
        <f t="shared" si="447"/>
        <v/>
      </c>
      <c r="BH2090" s="55" t="str">
        <f t="shared" si="447"/>
        <v/>
      </c>
      <c r="BI2090" s="55" t="str">
        <f t="shared" si="447"/>
        <v/>
      </c>
      <c r="BJ2090" s="55" t="str">
        <f t="shared" si="447"/>
        <v/>
      </c>
      <c r="BK2090" s="55" t="str">
        <f t="shared" si="447"/>
        <v/>
      </c>
      <c r="BL2090" s="55" t="str">
        <f t="shared" si="447"/>
        <v/>
      </c>
      <c r="BM2090" s="55" t="str">
        <f t="shared" si="447"/>
        <v/>
      </c>
      <c r="BN2090" s="55" t="str">
        <f t="shared" si="447"/>
        <v/>
      </c>
      <c r="BO2090" s="55" t="str">
        <f t="shared" si="447"/>
        <v/>
      </c>
      <c r="BP2090" s="55" t="str">
        <f t="shared" si="447"/>
        <v/>
      </c>
      <c r="BQ2090" s="55" t="str">
        <f t="shared" si="447"/>
        <v/>
      </c>
      <c r="BR2090" s="1" t="str">
        <f t="shared" si="436"/>
        <v>Base</v>
      </c>
      <c r="BS2090" s="1" t="str">
        <f t="shared" si="437"/>
        <v/>
      </c>
      <c r="BT2090" s="3">
        <f t="shared" si="438"/>
        <v>1</v>
      </c>
      <c r="BU2090" s="11">
        <f t="shared" si="439"/>
        <v>-0.94</v>
      </c>
      <c r="BV2090" s="11">
        <f t="shared" si="440"/>
        <v>-0.88</v>
      </c>
      <c r="BW2090" s="11">
        <f t="shared" si="441"/>
        <v>0</v>
      </c>
      <c r="BX2090" s="9">
        <f t="shared" si="442"/>
        <v>-0.94</v>
      </c>
      <c r="BY2090" s="9">
        <f t="shared" si="443"/>
        <v>-0.88</v>
      </c>
      <c r="BZ2090" s="9">
        <f t="shared" si="444"/>
        <v>2</v>
      </c>
    </row>
    <row r="2091" spans="1:78" ht="15.5" x14ac:dyDescent="0.35">
      <c r="A2091"/>
      <c r="B2091"/>
      <c r="C2091"/>
      <c r="D2091"/>
      <c r="E2091"/>
      <c r="F2091"/>
      <c r="G2091"/>
      <c r="H2091"/>
      <c r="I2091"/>
      <c r="J2091"/>
      <c r="K2091"/>
      <c r="L2091"/>
      <c r="M2091"/>
      <c r="N2091"/>
      <c r="O2091"/>
      <c r="P2091"/>
      <c r="Q2091"/>
      <c r="R2091"/>
      <c r="S2091"/>
      <c r="T2091"/>
      <c r="U2091"/>
      <c r="V2091"/>
      <c r="W2091"/>
      <c r="X2091"/>
      <c r="Y2091"/>
      <c r="Z2091"/>
      <c r="AA2091"/>
      <c r="AB2091"/>
      <c r="AC2091"/>
      <c r="AD2091"/>
      <c r="AE2091"/>
      <c r="AF2091"/>
      <c r="AG2091"/>
      <c r="AH2091"/>
      <c r="AI2091"/>
      <c r="AJ2091"/>
      <c r="AK2091"/>
      <c r="AL2091"/>
      <c r="AM2091"/>
      <c r="AN2091"/>
      <c r="AO2091"/>
      <c r="AP2091"/>
      <c r="AQ2091"/>
      <c r="AR2091"/>
      <c r="AS2091"/>
      <c r="AT2091" s="12">
        <f>VLOOKUP($BR2091,Tables!$D$14:$I$27,2,FALSE)*W2091</f>
        <v>0</v>
      </c>
      <c r="AU2091" s="12">
        <f>VLOOKUP($BR2091,Tables!$D$14:$I$24,3,FALSE)</f>
        <v>0</v>
      </c>
      <c r="AV2091" s="12">
        <f>VLOOKUP($BR2091,Tables!$D$14:$I$24,4,FALSE)*W2091</f>
        <v>0</v>
      </c>
      <c r="AW2091" s="12">
        <f>VLOOKUP($BR2091,Tables!$D$14:$I$24,5,FALSE)*W2091</f>
        <v>0</v>
      </c>
      <c r="AX2091">
        <f>IF(ISERROR(VLOOKUP(V2091,Tables!$A$2:$B$27,2,FALSE))=TRUE,0,VLOOKUP(V2091,Tables!$A$2:$B$27,2,FALSE))*VLOOKUP(BR2091,Tables!$D$14:$J$24,7,FALSE)</f>
        <v>0</v>
      </c>
      <c r="AY2091">
        <f>IF(ISERROR(VLOOKUP(BS2091,Tables!$A$2:$B$31,2,FALSE))=TRUE,0,VLOOKUP(BS2091,Tables!$A$2:$B$31,2,FALSE))</f>
        <v>0</v>
      </c>
      <c r="AZ2091" s="12">
        <f>VLOOKUP($BR2091,Tables!$D$14:$K$24,8,FALSE)</f>
        <v>0</v>
      </c>
      <c r="BA2091" s="12">
        <f>IF(OR(BR2091="T150",BR2091="HYBT150"),W2091*Tables!$L$23,0)</f>
        <v>0</v>
      </c>
      <c r="BB2091" s="12">
        <f>IF(OR(BR2091="T200",BR2091="HYBT200"),W2091*Tables!$E$24,0)</f>
        <v>0</v>
      </c>
      <c r="BC2091" s="14">
        <f t="shared" si="435"/>
        <v>0</v>
      </c>
      <c r="BD2091" s="55" t="str">
        <f t="shared" si="447"/>
        <v/>
      </c>
      <c r="BE2091" s="55" t="str">
        <f t="shared" si="447"/>
        <v/>
      </c>
      <c r="BF2091" s="55" t="str">
        <f t="shared" si="447"/>
        <v/>
      </c>
      <c r="BG2091" s="55" t="str">
        <f t="shared" si="447"/>
        <v/>
      </c>
      <c r="BH2091" s="55" t="str">
        <f t="shared" si="447"/>
        <v/>
      </c>
      <c r="BI2091" s="55" t="str">
        <f t="shared" si="447"/>
        <v/>
      </c>
      <c r="BJ2091" s="55" t="str">
        <f t="shared" si="447"/>
        <v/>
      </c>
      <c r="BK2091" s="55" t="str">
        <f t="shared" si="447"/>
        <v/>
      </c>
      <c r="BL2091" s="55" t="str">
        <f t="shared" si="447"/>
        <v/>
      </c>
      <c r="BM2091" s="55" t="str">
        <f t="shared" si="447"/>
        <v/>
      </c>
      <c r="BN2091" s="55" t="str">
        <f t="shared" si="447"/>
        <v/>
      </c>
      <c r="BO2091" s="55" t="str">
        <f t="shared" si="447"/>
        <v/>
      </c>
      <c r="BP2091" s="55" t="str">
        <f t="shared" si="447"/>
        <v/>
      </c>
      <c r="BQ2091" s="55" t="str">
        <f t="shared" si="447"/>
        <v/>
      </c>
      <c r="BR2091" s="1" t="str">
        <f t="shared" si="436"/>
        <v>Base</v>
      </c>
      <c r="BS2091" s="1" t="str">
        <f t="shared" si="437"/>
        <v/>
      </c>
      <c r="BT2091" s="3">
        <f t="shared" si="438"/>
        <v>1</v>
      </c>
      <c r="BU2091" s="11">
        <f t="shared" si="439"/>
        <v>-0.94</v>
      </c>
      <c r="BV2091" s="11">
        <f t="shared" si="440"/>
        <v>-0.88</v>
      </c>
      <c r="BW2091" s="11">
        <f t="shared" si="441"/>
        <v>0</v>
      </c>
      <c r="BX2091" s="9">
        <f t="shared" si="442"/>
        <v>-0.94</v>
      </c>
      <c r="BY2091" s="9">
        <f t="shared" si="443"/>
        <v>-0.88</v>
      </c>
      <c r="BZ2091" s="9">
        <f t="shared" si="444"/>
        <v>2</v>
      </c>
    </row>
    <row r="2092" spans="1:78" ht="15.5" x14ac:dyDescent="0.35">
      <c r="A2092"/>
      <c r="B2092"/>
      <c r="C2092"/>
      <c r="D2092"/>
      <c r="E2092"/>
      <c r="F2092"/>
      <c r="G2092"/>
      <c r="H2092"/>
      <c r="I2092"/>
      <c r="J2092"/>
      <c r="K2092"/>
      <c r="L2092"/>
      <c r="M2092"/>
      <c r="N2092"/>
      <c r="O2092"/>
      <c r="P2092"/>
      <c r="Q2092"/>
      <c r="R2092"/>
      <c r="S2092"/>
      <c r="T2092"/>
      <c r="U2092"/>
      <c r="V2092"/>
      <c r="W2092"/>
      <c r="X2092"/>
      <c r="Y2092"/>
      <c r="Z2092"/>
      <c r="AA2092"/>
      <c r="AB2092"/>
      <c r="AC2092"/>
      <c r="AD2092"/>
      <c r="AE2092"/>
      <c r="AF2092"/>
      <c r="AG2092"/>
      <c r="AH2092"/>
      <c r="AI2092"/>
      <c r="AJ2092"/>
      <c r="AK2092"/>
      <c r="AL2092"/>
      <c r="AM2092"/>
      <c r="AN2092"/>
      <c r="AO2092"/>
      <c r="AP2092"/>
      <c r="AQ2092"/>
      <c r="AR2092"/>
      <c r="AS2092"/>
      <c r="AT2092" s="12">
        <f>VLOOKUP($BR2092,Tables!$D$14:$I$27,2,FALSE)*W2092</f>
        <v>0</v>
      </c>
      <c r="AU2092" s="12">
        <f>VLOOKUP($BR2092,Tables!$D$14:$I$24,3,FALSE)</f>
        <v>0</v>
      </c>
      <c r="AV2092" s="12">
        <f>VLOOKUP($BR2092,Tables!$D$14:$I$24,4,FALSE)*W2092</f>
        <v>0</v>
      </c>
      <c r="AW2092" s="12">
        <f>VLOOKUP($BR2092,Tables!$D$14:$I$24,5,FALSE)*W2092</f>
        <v>0</v>
      </c>
      <c r="AX2092">
        <f>IF(ISERROR(VLOOKUP(V2092,Tables!$A$2:$B$27,2,FALSE))=TRUE,0,VLOOKUP(V2092,Tables!$A$2:$B$27,2,FALSE))*VLOOKUP(BR2092,Tables!$D$14:$J$24,7,FALSE)</f>
        <v>0</v>
      </c>
      <c r="AY2092">
        <f>IF(ISERROR(VLOOKUP(BS2092,Tables!$A$2:$B$31,2,FALSE))=TRUE,0,VLOOKUP(BS2092,Tables!$A$2:$B$31,2,FALSE))</f>
        <v>0</v>
      </c>
      <c r="AZ2092" s="12">
        <f>VLOOKUP($BR2092,Tables!$D$14:$K$24,8,FALSE)</f>
        <v>0</v>
      </c>
      <c r="BA2092" s="12">
        <f>IF(OR(BR2092="T150",BR2092="HYBT150"),W2092*Tables!$L$23,0)</f>
        <v>0</v>
      </c>
      <c r="BB2092" s="12">
        <f>IF(OR(BR2092="T200",BR2092="HYBT200"),W2092*Tables!$E$24,0)</f>
        <v>0</v>
      </c>
      <c r="BC2092" s="14">
        <f t="shared" si="435"/>
        <v>0</v>
      </c>
      <c r="BD2092" s="55" t="str">
        <f t="shared" si="447"/>
        <v/>
      </c>
      <c r="BE2092" s="55" t="str">
        <f t="shared" si="447"/>
        <v/>
      </c>
      <c r="BF2092" s="55" t="str">
        <f t="shared" si="447"/>
        <v/>
      </c>
      <c r="BG2092" s="55" t="str">
        <f t="shared" si="447"/>
        <v/>
      </c>
      <c r="BH2092" s="55" t="str">
        <f t="shared" si="447"/>
        <v/>
      </c>
      <c r="BI2092" s="55" t="str">
        <f t="shared" si="447"/>
        <v/>
      </c>
      <c r="BJ2092" s="55" t="str">
        <f t="shared" si="447"/>
        <v/>
      </c>
      <c r="BK2092" s="55" t="str">
        <f t="shared" si="447"/>
        <v/>
      </c>
      <c r="BL2092" s="55" t="str">
        <f t="shared" si="447"/>
        <v/>
      </c>
      <c r="BM2092" s="55" t="str">
        <f t="shared" si="447"/>
        <v/>
      </c>
      <c r="BN2092" s="55" t="str">
        <f t="shared" si="447"/>
        <v/>
      </c>
      <c r="BO2092" s="55" t="str">
        <f t="shared" si="447"/>
        <v/>
      </c>
      <c r="BP2092" s="55" t="str">
        <f t="shared" si="447"/>
        <v/>
      </c>
      <c r="BQ2092" s="55" t="str">
        <f t="shared" si="447"/>
        <v/>
      </c>
      <c r="BR2092" s="1" t="str">
        <f t="shared" si="436"/>
        <v>Base</v>
      </c>
      <c r="BS2092" s="1" t="str">
        <f t="shared" si="437"/>
        <v/>
      </c>
      <c r="BT2092" s="3">
        <f t="shared" si="438"/>
        <v>1</v>
      </c>
      <c r="BU2092" s="11">
        <f t="shared" si="439"/>
        <v>-0.94</v>
      </c>
      <c r="BV2092" s="11">
        <f t="shared" si="440"/>
        <v>-0.88</v>
      </c>
      <c r="BW2092" s="11">
        <f t="shared" si="441"/>
        <v>0</v>
      </c>
      <c r="BX2092" s="9">
        <f t="shared" si="442"/>
        <v>-0.94</v>
      </c>
      <c r="BY2092" s="9">
        <f t="shared" si="443"/>
        <v>-0.88</v>
      </c>
      <c r="BZ2092" s="9">
        <f t="shared" si="444"/>
        <v>2</v>
      </c>
    </row>
    <row r="2093" spans="1:78" ht="15.5" x14ac:dyDescent="0.35">
      <c r="A2093"/>
      <c r="B2093"/>
      <c r="C2093"/>
      <c r="D2093"/>
      <c r="E2093"/>
      <c r="F2093"/>
      <c r="G2093"/>
      <c r="H2093"/>
      <c r="I2093"/>
      <c r="J2093"/>
      <c r="K2093"/>
      <c r="L2093"/>
      <c r="M2093"/>
      <c r="N2093"/>
      <c r="O2093"/>
      <c r="P2093"/>
      <c r="Q2093"/>
      <c r="R2093"/>
      <c r="S2093"/>
      <c r="T2093"/>
      <c r="U2093"/>
      <c r="V2093"/>
      <c r="W2093"/>
      <c r="X2093"/>
      <c r="Y2093"/>
      <c r="Z2093"/>
      <c r="AA2093"/>
      <c r="AB2093"/>
      <c r="AC2093"/>
      <c r="AD2093"/>
      <c r="AE2093"/>
      <c r="AF2093"/>
      <c r="AG2093"/>
      <c r="AH2093"/>
      <c r="AI2093"/>
      <c r="AJ2093"/>
      <c r="AK2093"/>
      <c r="AL2093"/>
      <c r="AM2093"/>
      <c r="AN2093"/>
      <c r="AO2093"/>
      <c r="AP2093"/>
      <c r="AQ2093"/>
      <c r="AR2093"/>
      <c r="AS2093"/>
      <c r="AT2093" s="12">
        <f>VLOOKUP($BR2093,Tables!$D$14:$I$27,2,FALSE)*W2093</f>
        <v>0</v>
      </c>
      <c r="AU2093" s="12">
        <f>VLOOKUP($BR2093,Tables!$D$14:$I$24,3,FALSE)</f>
        <v>0</v>
      </c>
      <c r="AV2093" s="12">
        <f>VLOOKUP($BR2093,Tables!$D$14:$I$24,4,FALSE)*W2093</f>
        <v>0</v>
      </c>
      <c r="AW2093" s="12">
        <f>VLOOKUP($BR2093,Tables!$D$14:$I$24,5,FALSE)*W2093</f>
        <v>0</v>
      </c>
      <c r="AX2093">
        <f>IF(ISERROR(VLOOKUP(V2093,Tables!$A$2:$B$27,2,FALSE))=TRUE,0,VLOOKUP(V2093,Tables!$A$2:$B$27,2,FALSE))*VLOOKUP(BR2093,Tables!$D$14:$J$24,7,FALSE)</f>
        <v>0</v>
      </c>
      <c r="AY2093">
        <f>IF(ISERROR(VLOOKUP(BS2093,Tables!$A$2:$B$31,2,FALSE))=TRUE,0,VLOOKUP(BS2093,Tables!$A$2:$B$31,2,FALSE))</f>
        <v>0</v>
      </c>
      <c r="AZ2093" s="12">
        <f>VLOOKUP($BR2093,Tables!$D$14:$K$24,8,FALSE)</f>
        <v>0</v>
      </c>
      <c r="BA2093" s="12">
        <f>IF(OR(BR2093="T150",BR2093="HYBT150"),W2093*Tables!$L$23,0)</f>
        <v>0</v>
      </c>
      <c r="BB2093" s="12">
        <f>IF(OR(BR2093="T200",BR2093="HYBT200"),W2093*Tables!$E$24,0)</f>
        <v>0</v>
      </c>
      <c r="BC2093" s="14">
        <f t="shared" si="435"/>
        <v>0</v>
      </c>
      <c r="BD2093" s="55" t="str">
        <f t="shared" si="447"/>
        <v/>
      </c>
      <c r="BE2093" s="55" t="str">
        <f t="shared" si="447"/>
        <v/>
      </c>
      <c r="BF2093" s="55" t="str">
        <f t="shared" si="447"/>
        <v/>
      </c>
      <c r="BG2093" s="55" t="str">
        <f t="shared" si="447"/>
        <v/>
      </c>
      <c r="BH2093" s="55" t="str">
        <f t="shared" si="447"/>
        <v/>
      </c>
      <c r="BI2093" s="55" t="str">
        <f t="shared" si="447"/>
        <v/>
      </c>
      <c r="BJ2093" s="55" t="str">
        <f t="shared" si="447"/>
        <v/>
      </c>
      <c r="BK2093" s="55" t="str">
        <f t="shared" si="447"/>
        <v/>
      </c>
      <c r="BL2093" s="55" t="str">
        <f t="shared" si="447"/>
        <v/>
      </c>
      <c r="BM2093" s="55" t="str">
        <f t="shared" si="447"/>
        <v/>
      </c>
      <c r="BN2093" s="55" t="str">
        <f t="shared" si="447"/>
        <v/>
      </c>
      <c r="BO2093" s="55" t="str">
        <f t="shared" si="447"/>
        <v/>
      </c>
      <c r="BP2093" s="55" t="str">
        <f t="shared" si="447"/>
        <v/>
      </c>
      <c r="BQ2093" s="55" t="str">
        <f t="shared" si="447"/>
        <v/>
      </c>
      <c r="BR2093" s="1" t="str">
        <f t="shared" si="436"/>
        <v>Base</v>
      </c>
      <c r="BS2093" s="1" t="str">
        <f t="shared" si="437"/>
        <v/>
      </c>
      <c r="BT2093" s="3">
        <f t="shared" si="438"/>
        <v>1</v>
      </c>
      <c r="BU2093" s="11">
        <f t="shared" si="439"/>
        <v>-0.94</v>
      </c>
      <c r="BV2093" s="11">
        <f t="shared" si="440"/>
        <v>-0.88</v>
      </c>
      <c r="BW2093" s="11">
        <f t="shared" si="441"/>
        <v>0</v>
      </c>
      <c r="BX2093" s="9">
        <f t="shared" si="442"/>
        <v>-0.94</v>
      </c>
      <c r="BY2093" s="9">
        <f t="shared" si="443"/>
        <v>-0.88</v>
      </c>
      <c r="BZ2093" s="9">
        <f t="shared" si="444"/>
        <v>2</v>
      </c>
    </row>
    <row r="2094" spans="1:78" ht="15.5" x14ac:dyDescent="0.35">
      <c r="A2094"/>
      <c r="B2094"/>
      <c r="C2094"/>
      <c r="D2094"/>
      <c r="E2094"/>
      <c r="F2094"/>
      <c r="G2094"/>
      <c r="H2094"/>
      <c r="I2094"/>
      <c r="J2094"/>
      <c r="K2094"/>
      <c r="L2094"/>
      <c r="M2094"/>
      <c r="N2094"/>
      <c r="O2094"/>
      <c r="P2094"/>
      <c r="Q2094"/>
      <c r="R2094"/>
      <c r="S2094"/>
      <c r="T2094"/>
      <c r="U2094"/>
      <c r="V2094"/>
      <c r="W2094"/>
      <c r="X2094"/>
      <c r="Y2094"/>
      <c r="Z2094"/>
      <c r="AA2094"/>
      <c r="AB2094"/>
      <c r="AC2094"/>
      <c r="AD2094"/>
      <c r="AE2094"/>
      <c r="AF2094"/>
      <c r="AG2094"/>
      <c r="AH2094"/>
      <c r="AI2094"/>
      <c r="AJ2094"/>
      <c r="AK2094"/>
      <c r="AL2094"/>
      <c r="AM2094"/>
      <c r="AN2094"/>
      <c r="AO2094"/>
      <c r="AP2094"/>
      <c r="AQ2094"/>
      <c r="AR2094"/>
      <c r="AS2094"/>
      <c r="AT2094" s="12">
        <f>VLOOKUP($BR2094,Tables!$D$14:$I$27,2,FALSE)*W2094</f>
        <v>0</v>
      </c>
      <c r="AU2094" s="12">
        <f>VLOOKUP($BR2094,Tables!$D$14:$I$24,3,FALSE)</f>
        <v>0</v>
      </c>
      <c r="AV2094" s="12">
        <f>VLOOKUP($BR2094,Tables!$D$14:$I$24,4,FALSE)*W2094</f>
        <v>0</v>
      </c>
      <c r="AW2094" s="12">
        <f>VLOOKUP($BR2094,Tables!$D$14:$I$24,5,FALSE)*W2094</f>
        <v>0</v>
      </c>
      <c r="AX2094">
        <f>IF(ISERROR(VLOOKUP(V2094,Tables!$A$2:$B$27,2,FALSE))=TRUE,0,VLOOKUP(V2094,Tables!$A$2:$B$27,2,FALSE))*VLOOKUP(BR2094,Tables!$D$14:$J$24,7,FALSE)</f>
        <v>0</v>
      </c>
      <c r="AY2094">
        <f>IF(ISERROR(VLOOKUP(BS2094,Tables!$A$2:$B$31,2,FALSE))=TRUE,0,VLOOKUP(BS2094,Tables!$A$2:$B$31,2,FALSE))</f>
        <v>0</v>
      </c>
      <c r="AZ2094" s="12">
        <f>VLOOKUP($BR2094,Tables!$D$14:$K$24,8,FALSE)</f>
        <v>0</v>
      </c>
      <c r="BA2094" s="12">
        <f>IF(OR(BR2094="T150",BR2094="HYBT150"),W2094*Tables!$L$23,0)</f>
        <v>0</v>
      </c>
      <c r="BB2094" s="12">
        <f>IF(OR(BR2094="T200",BR2094="HYBT200"),W2094*Tables!$E$24,0)</f>
        <v>0</v>
      </c>
      <c r="BC2094" s="14">
        <f t="shared" si="435"/>
        <v>0</v>
      </c>
      <c r="BD2094" s="55" t="str">
        <f t="shared" si="447"/>
        <v/>
      </c>
      <c r="BE2094" s="55" t="str">
        <f t="shared" si="447"/>
        <v/>
      </c>
      <c r="BF2094" s="55" t="str">
        <f t="shared" si="447"/>
        <v/>
      </c>
      <c r="BG2094" s="55" t="str">
        <f t="shared" si="447"/>
        <v/>
      </c>
      <c r="BH2094" s="55" t="str">
        <f t="shared" si="447"/>
        <v/>
      </c>
      <c r="BI2094" s="55" t="str">
        <f t="shared" si="447"/>
        <v/>
      </c>
      <c r="BJ2094" s="55" t="str">
        <f t="shared" si="447"/>
        <v/>
      </c>
      <c r="BK2094" s="55" t="str">
        <f t="shared" si="447"/>
        <v/>
      </c>
      <c r="BL2094" s="55" t="str">
        <f t="shared" si="447"/>
        <v/>
      </c>
      <c r="BM2094" s="55" t="str">
        <f t="shared" si="447"/>
        <v/>
      </c>
      <c r="BN2094" s="55" t="str">
        <f t="shared" si="447"/>
        <v/>
      </c>
      <c r="BO2094" s="55" t="str">
        <f t="shared" si="447"/>
        <v/>
      </c>
      <c r="BP2094" s="55" t="str">
        <f t="shared" si="447"/>
        <v/>
      </c>
      <c r="BQ2094" s="55" t="str">
        <f t="shared" si="447"/>
        <v/>
      </c>
      <c r="BR2094" s="1" t="str">
        <f t="shared" si="436"/>
        <v>Base</v>
      </c>
      <c r="BS2094" s="1" t="str">
        <f t="shared" si="437"/>
        <v/>
      </c>
      <c r="BT2094" s="3">
        <f t="shared" si="438"/>
        <v>1</v>
      </c>
      <c r="BU2094" s="11">
        <f t="shared" si="439"/>
        <v>-0.94</v>
      </c>
      <c r="BV2094" s="11">
        <f t="shared" si="440"/>
        <v>-0.88</v>
      </c>
      <c r="BW2094" s="11">
        <f t="shared" si="441"/>
        <v>0</v>
      </c>
      <c r="BX2094" s="9">
        <f t="shared" si="442"/>
        <v>-0.94</v>
      </c>
      <c r="BY2094" s="9">
        <f t="shared" si="443"/>
        <v>-0.88</v>
      </c>
      <c r="BZ2094" s="9">
        <f t="shared" si="444"/>
        <v>2</v>
      </c>
    </row>
    <row r="2095" spans="1:78" ht="15.5" x14ac:dyDescent="0.35">
      <c r="A2095"/>
      <c r="B2095"/>
      <c r="C2095"/>
      <c r="D2095"/>
      <c r="E2095"/>
      <c r="F2095"/>
      <c r="G2095"/>
      <c r="H2095"/>
      <c r="I2095"/>
      <c r="J2095"/>
      <c r="K2095"/>
      <c r="L2095"/>
      <c r="M2095"/>
      <c r="N2095"/>
      <c r="O2095"/>
      <c r="P2095"/>
      <c r="Q2095"/>
      <c r="R2095"/>
      <c r="S2095"/>
      <c r="T2095"/>
      <c r="U2095"/>
      <c r="V2095"/>
      <c r="W2095"/>
      <c r="X2095"/>
      <c r="Y2095"/>
      <c r="Z2095"/>
      <c r="AA2095"/>
      <c r="AB2095"/>
      <c r="AC2095"/>
      <c r="AD2095"/>
      <c r="AE2095"/>
      <c r="AF2095"/>
      <c r="AG2095"/>
      <c r="AH2095"/>
      <c r="AI2095"/>
      <c r="AJ2095"/>
      <c r="AK2095"/>
      <c r="AL2095"/>
      <c r="AM2095"/>
      <c r="AN2095"/>
      <c r="AO2095"/>
      <c r="AP2095"/>
      <c r="AQ2095"/>
      <c r="AR2095"/>
      <c r="AS2095"/>
      <c r="AT2095" s="12">
        <f>VLOOKUP($BR2095,Tables!$D$14:$I$27,2,FALSE)*W2095</f>
        <v>0</v>
      </c>
      <c r="AU2095" s="12">
        <f>VLOOKUP($BR2095,Tables!$D$14:$I$24,3,FALSE)</f>
        <v>0</v>
      </c>
      <c r="AV2095" s="12">
        <f>VLOOKUP($BR2095,Tables!$D$14:$I$24,4,FALSE)*W2095</f>
        <v>0</v>
      </c>
      <c r="AW2095" s="12">
        <f>VLOOKUP($BR2095,Tables!$D$14:$I$24,5,FALSE)*W2095</f>
        <v>0</v>
      </c>
      <c r="AX2095">
        <f>IF(ISERROR(VLOOKUP(V2095,Tables!$A$2:$B$27,2,FALSE))=TRUE,0,VLOOKUP(V2095,Tables!$A$2:$B$27,2,FALSE))*VLOOKUP(BR2095,Tables!$D$14:$J$24,7,FALSE)</f>
        <v>0</v>
      </c>
      <c r="AY2095">
        <f>IF(ISERROR(VLOOKUP(BS2095,Tables!$A$2:$B$31,2,FALSE))=TRUE,0,VLOOKUP(BS2095,Tables!$A$2:$B$31,2,FALSE))</f>
        <v>0</v>
      </c>
      <c r="AZ2095" s="12">
        <f>VLOOKUP($BR2095,Tables!$D$14:$K$24,8,FALSE)</f>
        <v>0</v>
      </c>
      <c r="BA2095" s="12">
        <f>IF(OR(BR2095="T150",BR2095="HYBT150"),W2095*Tables!$L$23,0)</f>
        <v>0</v>
      </c>
      <c r="BB2095" s="12">
        <f>IF(OR(BR2095="T200",BR2095="HYBT200"),W2095*Tables!$E$24,0)</f>
        <v>0</v>
      </c>
      <c r="BC2095" s="14">
        <f t="shared" si="435"/>
        <v>0</v>
      </c>
      <c r="BD2095" s="55" t="str">
        <f t="shared" si="447"/>
        <v/>
      </c>
      <c r="BE2095" s="55" t="str">
        <f t="shared" si="447"/>
        <v/>
      </c>
      <c r="BF2095" s="55" t="str">
        <f t="shared" si="447"/>
        <v/>
      </c>
      <c r="BG2095" s="55" t="str">
        <f t="shared" si="447"/>
        <v/>
      </c>
      <c r="BH2095" s="55" t="str">
        <f t="shared" si="447"/>
        <v/>
      </c>
      <c r="BI2095" s="55" t="str">
        <f t="shared" si="447"/>
        <v/>
      </c>
      <c r="BJ2095" s="55" t="str">
        <f t="shared" si="447"/>
        <v/>
      </c>
      <c r="BK2095" s="55" t="str">
        <f t="shared" si="447"/>
        <v/>
      </c>
      <c r="BL2095" s="55" t="str">
        <f t="shared" si="447"/>
        <v/>
      </c>
      <c r="BM2095" s="55" t="str">
        <f t="shared" si="447"/>
        <v/>
      </c>
      <c r="BN2095" s="55" t="str">
        <f t="shared" si="447"/>
        <v/>
      </c>
      <c r="BO2095" s="55" t="str">
        <f t="shared" si="447"/>
        <v/>
      </c>
      <c r="BP2095" s="55" t="str">
        <f t="shared" si="447"/>
        <v/>
      </c>
      <c r="BQ2095" s="55" t="str">
        <f t="shared" si="447"/>
        <v/>
      </c>
      <c r="BR2095" s="1" t="str">
        <f t="shared" si="436"/>
        <v>Base</v>
      </c>
      <c r="BS2095" s="1" t="str">
        <f t="shared" si="437"/>
        <v/>
      </c>
      <c r="BT2095" s="3">
        <f t="shared" si="438"/>
        <v>1</v>
      </c>
      <c r="BU2095" s="11">
        <f t="shared" si="439"/>
        <v>-0.94</v>
      </c>
      <c r="BV2095" s="11">
        <f t="shared" si="440"/>
        <v>-0.88</v>
      </c>
      <c r="BW2095" s="11">
        <f t="shared" si="441"/>
        <v>0</v>
      </c>
      <c r="BX2095" s="9">
        <f t="shared" si="442"/>
        <v>-0.94</v>
      </c>
      <c r="BY2095" s="9">
        <f t="shared" si="443"/>
        <v>-0.88</v>
      </c>
      <c r="BZ2095" s="9">
        <f t="shared" si="444"/>
        <v>2</v>
      </c>
    </row>
    <row r="2096" spans="1:78" ht="15.5" x14ac:dyDescent="0.35">
      <c r="A2096"/>
      <c r="B2096"/>
      <c r="C2096"/>
      <c r="D2096"/>
      <c r="E2096"/>
      <c r="F2096"/>
      <c r="G2096"/>
      <c r="H2096"/>
      <c r="I2096"/>
      <c r="J2096"/>
      <c r="K2096"/>
      <c r="L2096"/>
      <c r="M2096"/>
      <c r="N2096"/>
      <c r="O2096"/>
      <c r="P2096"/>
      <c r="Q2096"/>
      <c r="R2096"/>
      <c r="S2096"/>
      <c r="T2096"/>
      <c r="U2096"/>
      <c r="V2096"/>
      <c r="W2096"/>
      <c r="X2096"/>
      <c r="Y2096"/>
      <c r="Z2096"/>
      <c r="AA2096"/>
      <c r="AB2096"/>
      <c r="AC2096"/>
      <c r="AD2096"/>
      <c r="AE2096"/>
      <c r="AF2096"/>
      <c r="AG2096"/>
      <c r="AH2096"/>
      <c r="AI2096"/>
      <c r="AJ2096"/>
      <c r="AK2096"/>
      <c r="AL2096"/>
      <c r="AM2096"/>
      <c r="AN2096"/>
      <c r="AO2096"/>
      <c r="AP2096"/>
      <c r="AQ2096"/>
      <c r="AR2096"/>
      <c r="AS2096"/>
      <c r="AT2096" s="12">
        <f>VLOOKUP($BR2096,Tables!$D$14:$I$27,2,FALSE)*W2096</f>
        <v>0</v>
      </c>
      <c r="AU2096" s="12">
        <f>VLOOKUP($BR2096,Tables!$D$14:$I$24,3,FALSE)</f>
        <v>0</v>
      </c>
      <c r="AV2096" s="12">
        <f>VLOOKUP($BR2096,Tables!$D$14:$I$24,4,FALSE)*W2096</f>
        <v>0</v>
      </c>
      <c r="AW2096" s="12">
        <f>VLOOKUP($BR2096,Tables!$D$14:$I$24,5,FALSE)*W2096</f>
        <v>0</v>
      </c>
      <c r="AX2096">
        <f>IF(ISERROR(VLOOKUP(V2096,Tables!$A$2:$B$27,2,FALSE))=TRUE,0,VLOOKUP(V2096,Tables!$A$2:$B$27,2,FALSE))*VLOOKUP(BR2096,Tables!$D$14:$J$24,7,FALSE)</f>
        <v>0</v>
      </c>
      <c r="AY2096">
        <f>IF(ISERROR(VLOOKUP(BS2096,Tables!$A$2:$B$31,2,FALSE))=TRUE,0,VLOOKUP(BS2096,Tables!$A$2:$B$31,2,FALSE))</f>
        <v>0</v>
      </c>
      <c r="AZ2096" s="12">
        <f>VLOOKUP($BR2096,Tables!$D$14:$K$24,8,FALSE)</f>
        <v>0</v>
      </c>
      <c r="BA2096" s="12">
        <f>IF(OR(BR2096="T150",BR2096="HYBT150"),W2096*Tables!$L$23,0)</f>
        <v>0</v>
      </c>
      <c r="BB2096" s="12">
        <f>IF(OR(BR2096="T200",BR2096="HYBT200"),W2096*Tables!$E$24,0)</f>
        <v>0</v>
      </c>
      <c r="BC2096" s="14">
        <f t="shared" si="435"/>
        <v>0</v>
      </c>
      <c r="BD2096" s="55" t="str">
        <f t="shared" si="447"/>
        <v/>
      </c>
      <c r="BE2096" s="55" t="str">
        <f t="shared" si="447"/>
        <v/>
      </c>
      <c r="BF2096" s="55" t="str">
        <f t="shared" si="447"/>
        <v/>
      </c>
      <c r="BG2096" s="55" t="str">
        <f t="shared" si="447"/>
        <v/>
      </c>
      <c r="BH2096" s="55" t="str">
        <f t="shared" si="447"/>
        <v/>
      </c>
      <c r="BI2096" s="55" t="str">
        <f t="shared" si="447"/>
        <v/>
      </c>
      <c r="BJ2096" s="55" t="str">
        <f t="shared" si="447"/>
        <v/>
      </c>
      <c r="BK2096" s="55" t="str">
        <f t="shared" si="447"/>
        <v/>
      </c>
      <c r="BL2096" s="55" t="str">
        <f t="shared" si="447"/>
        <v/>
      </c>
      <c r="BM2096" s="55" t="str">
        <f t="shared" si="447"/>
        <v/>
      </c>
      <c r="BN2096" s="55" t="str">
        <f t="shared" si="447"/>
        <v/>
      </c>
      <c r="BO2096" s="55" t="str">
        <f t="shared" si="447"/>
        <v/>
      </c>
      <c r="BP2096" s="55" t="str">
        <f t="shared" si="447"/>
        <v/>
      </c>
      <c r="BQ2096" s="55" t="str">
        <f t="shared" si="447"/>
        <v/>
      </c>
      <c r="BR2096" s="1" t="str">
        <f t="shared" si="436"/>
        <v>Base</v>
      </c>
      <c r="BS2096" s="1" t="str">
        <f t="shared" si="437"/>
        <v/>
      </c>
      <c r="BT2096" s="3">
        <f t="shared" si="438"/>
        <v>1</v>
      </c>
      <c r="BU2096" s="11">
        <f t="shared" si="439"/>
        <v>-0.94</v>
      </c>
      <c r="BV2096" s="11">
        <f t="shared" si="440"/>
        <v>-0.88</v>
      </c>
      <c r="BW2096" s="11">
        <f t="shared" si="441"/>
        <v>0</v>
      </c>
      <c r="BX2096" s="9">
        <f t="shared" si="442"/>
        <v>-0.94</v>
      </c>
      <c r="BY2096" s="9">
        <f t="shared" si="443"/>
        <v>-0.88</v>
      </c>
      <c r="BZ2096" s="9">
        <f t="shared" si="444"/>
        <v>2</v>
      </c>
    </row>
    <row r="2097" spans="1:78" ht="15.5" x14ac:dyDescent="0.35">
      <c r="A2097"/>
      <c r="B2097"/>
      <c r="C2097"/>
      <c r="D2097"/>
      <c r="E2097"/>
      <c r="F2097"/>
      <c r="G2097"/>
      <c r="H2097"/>
      <c r="I2097"/>
      <c r="J2097"/>
      <c r="K2097"/>
      <c r="L2097"/>
      <c r="M2097"/>
      <c r="N2097"/>
      <c r="O2097"/>
      <c r="P2097"/>
      <c r="Q2097"/>
      <c r="R2097"/>
      <c r="S2097"/>
      <c r="T2097"/>
      <c r="U2097"/>
      <c r="V2097"/>
      <c r="W2097"/>
      <c r="X2097"/>
      <c r="Y2097"/>
      <c r="Z2097"/>
      <c r="AA2097"/>
      <c r="AB2097"/>
      <c r="AC2097"/>
      <c r="AD2097"/>
      <c r="AE2097"/>
      <c r="AF2097"/>
      <c r="AG2097"/>
      <c r="AH2097"/>
      <c r="AI2097"/>
      <c r="AJ2097"/>
      <c r="AK2097"/>
      <c r="AL2097"/>
      <c r="AM2097"/>
      <c r="AN2097"/>
      <c r="AO2097"/>
      <c r="AP2097"/>
      <c r="AQ2097"/>
      <c r="AR2097"/>
      <c r="AS2097"/>
      <c r="AT2097" s="12">
        <f>VLOOKUP($BR2097,Tables!$D$14:$I$27,2,FALSE)*W2097</f>
        <v>0</v>
      </c>
      <c r="AU2097" s="12">
        <f>VLOOKUP($BR2097,Tables!$D$14:$I$24,3,FALSE)</f>
        <v>0</v>
      </c>
      <c r="AV2097" s="12">
        <f>VLOOKUP($BR2097,Tables!$D$14:$I$24,4,FALSE)*W2097</f>
        <v>0</v>
      </c>
      <c r="AW2097" s="12">
        <f>VLOOKUP($BR2097,Tables!$D$14:$I$24,5,FALSE)*W2097</f>
        <v>0</v>
      </c>
      <c r="AX2097">
        <f>IF(ISERROR(VLOOKUP(V2097,Tables!$A$2:$B$27,2,FALSE))=TRUE,0,VLOOKUP(V2097,Tables!$A$2:$B$27,2,FALSE))*VLOOKUP(BR2097,Tables!$D$14:$J$24,7,FALSE)</f>
        <v>0</v>
      </c>
      <c r="AY2097">
        <f>IF(ISERROR(VLOOKUP(BS2097,Tables!$A$2:$B$31,2,FALSE))=TRUE,0,VLOOKUP(BS2097,Tables!$A$2:$B$31,2,FALSE))</f>
        <v>0</v>
      </c>
      <c r="AZ2097" s="12">
        <f>VLOOKUP($BR2097,Tables!$D$14:$K$24,8,FALSE)</f>
        <v>0</v>
      </c>
      <c r="BA2097" s="12">
        <f>IF(OR(BR2097="T150",BR2097="HYBT150"),W2097*Tables!$L$23,0)</f>
        <v>0</v>
      </c>
      <c r="BB2097" s="12">
        <f>IF(OR(BR2097="T200",BR2097="HYBT200"),W2097*Tables!$E$24,0)</f>
        <v>0</v>
      </c>
      <c r="BC2097" s="14">
        <f t="shared" si="435"/>
        <v>0</v>
      </c>
      <c r="BD2097" s="55" t="str">
        <f t="shared" si="447"/>
        <v/>
      </c>
      <c r="BE2097" s="55" t="str">
        <f t="shared" si="447"/>
        <v/>
      </c>
      <c r="BF2097" s="55" t="str">
        <f t="shared" si="447"/>
        <v/>
      </c>
      <c r="BG2097" s="55" t="str">
        <f t="shared" si="447"/>
        <v/>
      </c>
      <c r="BH2097" s="55" t="str">
        <f t="shared" si="447"/>
        <v/>
      </c>
      <c r="BI2097" s="55" t="str">
        <f t="shared" si="447"/>
        <v/>
      </c>
      <c r="BJ2097" s="55" t="str">
        <f t="shared" si="447"/>
        <v/>
      </c>
      <c r="BK2097" s="55" t="str">
        <f t="shared" si="447"/>
        <v/>
      </c>
      <c r="BL2097" s="55" t="str">
        <f t="shared" si="447"/>
        <v/>
      </c>
      <c r="BM2097" s="55" t="str">
        <f t="shared" si="447"/>
        <v/>
      </c>
      <c r="BN2097" s="55" t="str">
        <f t="shared" si="447"/>
        <v/>
      </c>
      <c r="BO2097" s="55" t="str">
        <f t="shared" si="447"/>
        <v/>
      </c>
      <c r="BP2097" s="55" t="str">
        <f t="shared" si="447"/>
        <v/>
      </c>
      <c r="BQ2097" s="55" t="str">
        <f t="shared" si="447"/>
        <v/>
      </c>
      <c r="BR2097" s="1" t="str">
        <f t="shared" si="436"/>
        <v>Base</v>
      </c>
      <c r="BS2097" s="1" t="str">
        <f t="shared" si="437"/>
        <v/>
      </c>
      <c r="BT2097" s="3">
        <f t="shared" si="438"/>
        <v>1</v>
      </c>
      <c r="BU2097" s="11">
        <f t="shared" si="439"/>
        <v>-0.94</v>
      </c>
      <c r="BV2097" s="11">
        <f t="shared" si="440"/>
        <v>-0.88</v>
      </c>
      <c r="BW2097" s="11">
        <f t="shared" si="441"/>
        <v>0</v>
      </c>
      <c r="BX2097" s="9">
        <f t="shared" si="442"/>
        <v>-0.94</v>
      </c>
      <c r="BY2097" s="9">
        <f t="shared" si="443"/>
        <v>-0.88</v>
      </c>
      <c r="BZ2097" s="9">
        <f t="shared" si="444"/>
        <v>2</v>
      </c>
    </row>
    <row r="2098" spans="1:78" ht="15.5" x14ac:dyDescent="0.35">
      <c r="A2098"/>
      <c r="B2098"/>
      <c r="C2098"/>
      <c r="D2098"/>
      <c r="E2098"/>
      <c r="F2098"/>
      <c r="G2098"/>
      <c r="H2098"/>
      <c r="I2098"/>
      <c r="J2098"/>
      <c r="K2098"/>
      <c r="L2098"/>
      <c r="M2098"/>
      <c r="N2098"/>
      <c r="O2098"/>
      <c r="P2098"/>
      <c r="Q2098"/>
      <c r="R2098"/>
      <c r="S2098"/>
      <c r="T2098"/>
      <c r="U2098"/>
      <c r="V2098"/>
      <c r="W2098"/>
      <c r="X2098"/>
      <c r="Y2098"/>
      <c r="Z2098"/>
      <c r="AA2098"/>
      <c r="AB2098"/>
      <c r="AC2098"/>
      <c r="AD2098"/>
      <c r="AE2098"/>
      <c r="AF2098"/>
      <c r="AG2098"/>
      <c r="AH2098"/>
      <c r="AI2098"/>
      <c r="AJ2098"/>
      <c r="AK2098"/>
      <c r="AL2098"/>
      <c r="AM2098"/>
      <c r="AN2098"/>
      <c r="AO2098"/>
      <c r="AP2098"/>
      <c r="AQ2098"/>
      <c r="AR2098"/>
      <c r="AS2098"/>
      <c r="AT2098" s="12">
        <f>VLOOKUP($BR2098,Tables!$D$14:$I$27,2,FALSE)*W2098</f>
        <v>0</v>
      </c>
      <c r="AU2098" s="12">
        <f>VLOOKUP($BR2098,Tables!$D$14:$I$24,3,FALSE)</f>
        <v>0</v>
      </c>
      <c r="AV2098" s="12">
        <f>VLOOKUP($BR2098,Tables!$D$14:$I$24,4,FALSE)*W2098</f>
        <v>0</v>
      </c>
      <c r="AW2098" s="12">
        <f>VLOOKUP($BR2098,Tables!$D$14:$I$24,5,FALSE)*W2098</f>
        <v>0</v>
      </c>
      <c r="AX2098">
        <f>IF(ISERROR(VLOOKUP(V2098,Tables!$A$2:$B$27,2,FALSE))=TRUE,0,VLOOKUP(V2098,Tables!$A$2:$B$27,2,FALSE))*VLOOKUP(BR2098,Tables!$D$14:$J$24,7,FALSE)</f>
        <v>0</v>
      </c>
      <c r="AY2098">
        <f>IF(ISERROR(VLOOKUP(BS2098,Tables!$A$2:$B$31,2,FALSE))=TRUE,0,VLOOKUP(BS2098,Tables!$A$2:$B$31,2,FALSE))</f>
        <v>0</v>
      </c>
      <c r="AZ2098" s="12">
        <f>VLOOKUP($BR2098,Tables!$D$14:$K$24,8,FALSE)</f>
        <v>0</v>
      </c>
      <c r="BA2098" s="12">
        <f>IF(OR(BR2098="T150",BR2098="HYBT150"),W2098*Tables!$L$23,0)</f>
        <v>0</v>
      </c>
      <c r="BB2098" s="12">
        <f>IF(OR(BR2098="T200",BR2098="HYBT200"),W2098*Tables!$E$24,0)</f>
        <v>0</v>
      </c>
      <c r="BC2098" s="14">
        <f t="shared" si="435"/>
        <v>0</v>
      </c>
      <c r="BD2098" s="55" t="str">
        <f t="shared" si="447"/>
        <v/>
      </c>
      <c r="BE2098" s="55" t="str">
        <f t="shared" si="447"/>
        <v/>
      </c>
      <c r="BF2098" s="55" t="str">
        <f t="shared" si="447"/>
        <v/>
      </c>
      <c r="BG2098" s="55" t="str">
        <f t="shared" si="447"/>
        <v/>
      </c>
      <c r="BH2098" s="55" t="str">
        <f t="shared" si="447"/>
        <v/>
      </c>
      <c r="BI2098" s="55" t="str">
        <f t="shared" si="447"/>
        <v/>
      </c>
      <c r="BJ2098" s="55" t="str">
        <f t="shared" si="447"/>
        <v/>
      </c>
      <c r="BK2098" s="55" t="str">
        <f t="shared" si="447"/>
        <v/>
      </c>
      <c r="BL2098" s="55" t="str">
        <f t="shared" si="447"/>
        <v/>
      </c>
      <c r="BM2098" s="55" t="str">
        <f t="shared" si="447"/>
        <v/>
      </c>
      <c r="BN2098" s="55" t="str">
        <f t="shared" si="447"/>
        <v/>
      </c>
      <c r="BO2098" s="55" t="str">
        <f t="shared" si="447"/>
        <v/>
      </c>
      <c r="BP2098" s="55" t="str">
        <f t="shared" si="447"/>
        <v/>
      </c>
      <c r="BQ2098" s="55" t="str">
        <f t="shared" si="447"/>
        <v/>
      </c>
      <c r="BR2098" s="1" t="str">
        <f t="shared" si="436"/>
        <v>Base</v>
      </c>
      <c r="BS2098" s="1" t="str">
        <f t="shared" si="437"/>
        <v/>
      </c>
      <c r="BT2098" s="3">
        <f t="shared" si="438"/>
        <v>1</v>
      </c>
      <c r="BU2098" s="11">
        <f t="shared" si="439"/>
        <v>-0.94</v>
      </c>
      <c r="BV2098" s="11">
        <f t="shared" si="440"/>
        <v>-0.88</v>
      </c>
      <c r="BW2098" s="11">
        <f t="shared" si="441"/>
        <v>0</v>
      </c>
      <c r="BX2098" s="9">
        <f t="shared" si="442"/>
        <v>-0.94</v>
      </c>
      <c r="BY2098" s="9">
        <f t="shared" si="443"/>
        <v>-0.88</v>
      </c>
      <c r="BZ2098" s="9">
        <f t="shared" si="444"/>
        <v>2</v>
      </c>
    </row>
    <row r="2099" spans="1:78" ht="15.5" x14ac:dyDescent="0.35">
      <c r="A2099"/>
      <c r="B2099"/>
      <c r="C2099"/>
      <c r="D2099"/>
      <c r="E2099"/>
      <c r="F2099"/>
      <c r="G2099"/>
      <c r="H2099"/>
      <c r="I2099"/>
      <c r="J2099"/>
      <c r="K2099"/>
      <c r="L2099"/>
      <c r="M2099"/>
      <c r="N2099"/>
      <c r="O2099"/>
      <c r="P2099"/>
      <c r="Q2099"/>
      <c r="R2099"/>
      <c r="S2099"/>
      <c r="T2099"/>
      <c r="U2099"/>
      <c r="V2099"/>
      <c r="W2099"/>
      <c r="X2099"/>
      <c r="Y2099"/>
      <c r="Z2099"/>
      <c r="AA2099"/>
      <c r="AB2099"/>
      <c r="AC2099"/>
      <c r="AD2099"/>
      <c r="AE2099"/>
      <c r="AF2099"/>
      <c r="AG2099"/>
      <c r="AH2099"/>
      <c r="AI2099"/>
      <c r="AJ2099"/>
      <c r="AK2099"/>
      <c r="AL2099"/>
      <c r="AM2099"/>
      <c r="AN2099"/>
      <c r="AO2099"/>
      <c r="AP2099"/>
      <c r="AQ2099"/>
      <c r="AR2099"/>
      <c r="AS2099"/>
      <c r="AT2099" s="12">
        <f>VLOOKUP($BR2099,Tables!$D$14:$I$27,2,FALSE)*W2099</f>
        <v>0</v>
      </c>
      <c r="AU2099" s="12">
        <f>VLOOKUP($BR2099,Tables!$D$14:$I$24,3,FALSE)</f>
        <v>0</v>
      </c>
      <c r="AV2099" s="12">
        <f>VLOOKUP($BR2099,Tables!$D$14:$I$24,4,FALSE)*W2099</f>
        <v>0</v>
      </c>
      <c r="AW2099" s="12">
        <f>VLOOKUP($BR2099,Tables!$D$14:$I$24,5,FALSE)*W2099</f>
        <v>0</v>
      </c>
      <c r="AX2099">
        <f>IF(ISERROR(VLOOKUP(V2099,Tables!$A$2:$B$27,2,FALSE))=TRUE,0,VLOOKUP(V2099,Tables!$A$2:$B$27,2,FALSE))*VLOOKUP(BR2099,Tables!$D$14:$J$24,7,FALSE)</f>
        <v>0</v>
      </c>
      <c r="AY2099">
        <f>IF(ISERROR(VLOOKUP(BS2099,Tables!$A$2:$B$31,2,FALSE))=TRUE,0,VLOOKUP(BS2099,Tables!$A$2:$B$31,2,FALSE))</f>
        <v>0</v>
      </c>
      <c r="AZ2099" s="12">
        <f>VLOOKUP($BR2099,Tables!$D$14:$K$24,8,FALSE)</f>
        <v>0</v>
      </c>
      <c r="BA2099" s="12">
        <f>IF(OR(BR2099="T150",BR2099="HYBT150"),W2099*Tables!$L$23,0)</f>
        <v>0</v>
      </c>
      <c r="BB2099" s="12">
        <f>IF(OR(BR2099="T200",BR2099="HYBT200"),W2099*Tables!$E$24,0)</f>
        <v>0</v>
      </c>
      <c r="BC2099" s="14">
        <f t="shared" si="435"/>
        <v>0</v>
      </c>
      <c r="BD2099" s="55" t="str">
        <f t="shared" si="447"/>
        <v/>
      </c>
      <c r="BE2099" s="55" t="str">
        <f t="shared" si="447"/>
        <v/>
      </c>
      <c r="BF2099" s="55" t="str">
        <f t="shared" si="447"/>
        <v/>
      </c>
      <c r="BG2099" s="55" t="str">
        <f t="shared" si="447"/>
        <v/>
      </c>
      <c r="BH2099" s="55" t="str">
        <f t="shared" si="447"/>
        <v/>
      </c>
      <c r="BI2099" s="55" t="str">
        <f t="shared" si="447"/>
        <v/>
      </c>
      <c r="BJ2099" s="55" t="str">
        <f t="shared" si="447"/>
        <v/>
      </c>
      <c r="BK2099" s="55" t="str">
        <f t="shared" si="447"/>
        <v/>
      </c>
      <c r="BL2099" s="55" t="str">
        <f t="shared" si="447"/>
        <v/>
      </c>
      <c r="BM2099" s="55" t="str">
        <f t="shared" si="447"/>
        <v/>
      </c>
      <c r="BN2099" s="55" t="str">
        <f t="shared" si="447"/>
        <v/>
      </c>
      <c r="BO2099" s="55" t="str">
        <f t="shared" si="447"/>
        <v/>
      </c>
      <c r="BP2099" s="55" t="str">
        <f t="shared" si="447"/>
        <v/>
      </c>
      <c r="BQ2099" s="55" t="str">
        <f t="shared" si="447"/>
        <v/>
      </c>
      <c r="BR2099" s="1" t="str">
        <f t="shared" si="436"/>
        <v>Base</v>
      </c>
      <c r="BS2099" s="1" t="str">
        <f t="shared" si="437"/>
        <v/>
      </c>
      <c r="BT2099" s="3">
        <f t="shared" si="438"/>
        <v>1</v>
      </c>
      <c r="BU2099" s="11">
        <f t="shared" si="439"/>
        <v>-0.94</v>
      </c>
      <c r="BV2099" s="11">
        <f t="shared" si="440"/>
        <v>-0.88</v>
      </c>
      <c r="BW2099" s="11">
        <f t="shared" si="441"/>
        <v>0</v>
      </c>
      <c r="BX2099" s="9">
        <f t="shared" si="442"/>
        <v>-0.94</v>
      </c>
      <c r="BY2099" s="9">
        <f t="shared" si="443"/>
        <v>-0.88</v>
      </c>
      <c r="BZ2099" s="9">
        <f t="shared" si="444"/>
        <v>2</v>
      </c>
    </row>
    <row r="2100" spans="1:78" ht="15.5" x14ac:dyDescent="0.35">
      <c r="A2100"/>
      <c r="B2100"/>
      <c r="C2100"/>
      <c r="D2100"/>
      <c r="E2100"/>
      <c r="F2100"/>
      <c r="G2100"/>
      <c r="H2100"/>
      <c r="I2100"/>
      <c r="J2100"/>
      <c r="K2100"/>
      <c r="L2100"/>
      <c r="M2100"/>
      <c r="N2100"/>
      <c r="O2100"/>
      <c r="P2100"/>
      <c r="Q2100"/>
      <c r="R2100"/>
      <c r="S2100"/>
      <c r="T2100"/>
      <c r="U2100"/>
      <c r="V2100"/>
      <c r="W2100"/>
      <c r="X2100"/>
      <c r="Y2100"/>
      <c r="Z2100"/>
      <c r="AA2100"/>
      <c r="AB2100"/>
      <c r="AC2100"/>
      <c r="AD2100"/>
      <c r="AE2100"/>
      <c r="AF2100"/>
      <c r="AG2100"/>
      <c r="AH2100"/>
      <c r="AI2100"/>
      <c r="AJ2100"/>
      <c r="AK2100"/>
      <c r="AL2100"/>
      <c r="AM2100"/>
      <c r="AN2100"/>
      <c r="AO2100"/>
      <c r="AP2100"/>
      <c r="AQ2100"/>
      <c r="AR2100"/>
      <c r="AS2100"/>
      <c r="AT2100" s="12">
        <f>VLOOKUP($BR2100,Tables!$D$14:$I$27,2,FALSE)*W2100</f>
        <v>0</v>
      </c>
      <c r="AU2100" s="12">
        <f>VLOOKUP($BR2100,Tables!$D$14:$I$24,3,FALSE)</f>
        <v>0</v>
      </c>
      <c r="AV2100" s="12">
        <f>VLOOKUP($BR2100,Tables!$D$14:$I$24,4,FALSE)*W2100</f>
        <v>0</v>
      </c>
      <c r="AW2100" s="12">
        <f>VLOOKUP($BR2100,Tables!$D$14:$I$24,5,FALSE)*W2100</f>
        <v>0</v>
      </c>
      <c r="AX2100">
        <f>IF(ISERROR(VLOOKUP(V2100,Tables!$A$2:$B$27,2,FALSE))=TRUE,0,VLOOKUP(V2100,Tables!$A$2:$B$27,2,FALSE))*VLOOKUP(BR2100,Tables!$D$14:$J$24,7,FALSE)</f>
        <v>0</v>
      </c>
      <c r="AY2100">
        <f>IF(ISERROR(VLOOKUP(BS2100,Tables!$A$2:$B$31,2,FALSE))=TRUE,0,VLOOKUP(BS2100,Tables!$A$2:$B$31,2,FALSE))</f>
        <v>0</v>
      </c>
      <c r="AZ2100" s="12">
        <f>VLOOKUP($BR2100,Tables!$D$14:$K$24,8,FALSE)</f>
        <v>0</v>
      </c>
      <c r="BA2100" s="12">
        <f>IF(OR(BR2100="T150",BR2100="HYBT150"),W2100*Tables!$L$23,0)</f>
        <v>0</v>
      </c>
      <c r="BB2100" s="12">
        <f>IF(OR(BR2100="T200",BR2100="HYBT200"),W2100*Tables!$E$24,0)</f>
        <v>0</v>
      </c>
      <c r="BC2100" s="14">
        <f t="shared" si="435"/>
        <v>0</v>
      </c>
      <c r="BD2100" s="55" t="str">
        <f t="shared" si="447"/>
        <v/>
      </c>
      <c r="BE2100" s="55" t="str">
        <f t="shared" si="447"/>
        <v/>
      </c>
      <c r="BF2100" s="55" t="str">
        <f t="shared" si="447"/>
        <v/>
      </c>
      <c r="BG2100" s="55" t="str">
        <f t="shared" si="447"/>
        <v/>
      </c>
      <c r="BH2100" s="55" t="str">
        <f t="shared" si="447"/>
        <v/>
      </c>
      <c r="BI2100" s="55" t="str">
        <f t="shared" si="447"/>
        <v/>
      </c>
      <c r="BJ2100" s="55" t="str">
        <f t="shared" si="447"/>
        <v/>
      </c>
      <c r="BK2100" s="55" t="str">
        <f t="shared" si="447"/>
        <v/>
      </c>
      <c r="BL2100" s="55" t="str">
        <f t="shared" si="447"/>
        <v/>
      </c>
      <c r="BM2100" s="55" t="str">
        <f t="shared" si="447"/>
        <v/>
      </c>
      <c r="BN2100" s="55" t="str">
        <f t="shared" si="447"/>
        <v/>
      </c>
      <c r="BO2100" s="55" t="str">
        <f t="shared" si="447"/>
        <v/>
      </c>
      <c r="BP2100" s="55" t="str">
        <f t="shared" si="447"/>
        <v/>
      </c>
      <c r="BQ2100" s="55" t="str">
        <f t="shared" si="447"/>
        <v/>
      </c>
      <c r="BR2100" s="1" t="str">
        <f t="shared" si="436"/>
        <v>Base</v>
      </c>
      <c r="BS2100" s="1" t="str">
        <f t="shared" si="437"/>
        <v/>
      </c>
      <c r="BT2100" s="3">
        <f t="shared" si="438"/>
        <v>1</v>
      </c>
      <c r="BU2100" s="11">
        <f t="shared" si="439"/>
        <v>-0.94</v>
      </c>
      <c r="BV2100" s="11">
        <f t="shared" si="440"/>
        <v>-0.88</v>
      </c>
      <c r="BW2100" s="11">
        <f t="shared" si="441"/>
        <v>0</v>
      </c>
      <c r="BX2100" s="9">
        <f t="shared" si="442"/>
        <v>-0.94</v>
      </c>
      <c r="BY2100" s="9">
        <f t="shared" si="443"/>
        <v>-0.88</v>
      </c>
      <c r="BZ2100" s="9">
        <f t="shared" si="444"/>
        <v>2</v>
      </c>
    </row>
    <row r="2101" spans="1:78" ht="15.5" x14ac:dyDescent="0.35">
      <c r="A2101"/>
      <c r="B2101"/>
      <c r="C2101"/>
      <c r="D2101"/>
      <c r="E2101"/>
      <c r="F2101"/>
      <c r="G2101"/>
      <c r="H2101"/>
      <c r="I2101"/>
      <c r="J2101"/>
      <c r="K2101"/>
      <c r="L2101"/>
      <c r="M2101"/>
      <c r="N2101"/>
      <c r="O2101"/>
      <c r="P2101"/>
      <c r="Q2101"/>
      <c r="R2101"/>
      <c r="S2101"/>
      <c r="T2101"/>
      <c r="U2101"/>
      <c r="V2101"/>
      <c r="W2101"/>
      <c r="X2101"/>
      <c r="Y2101"/>
      <c r="Z2101"/>
      <c r="AA2101"/>
      <c r="AB2101"/>
      <c r="AC2101"/>
      <c r="AD2101"/>
      <c r="AE2101"/>
      <c r="AF2101"/>
      <c r="AG2101"/>
      <c r="AH2101"/>
      <c r="AI2101"/>
      <c r="AJ2101"/>
      <c r="AK2101"/>
      <c r="AL2101"/>
      <c r="AM2101"/>
      <c r="AN2101"/>
      <c r="AO2101"/>
      <c r="AP2101"/>
      <c r="AQ2101"/>
      <c r="AR2101"/>
      <c r="AS2101"/>
      <c r="AT2101" s="12">
        <f>VLOOKUP($BR2101,Tables!$D$14:$I$27,2,FALSE)*W2101</f>
        <v>0</v>
      </c>
      <c r="AU2101" s="12">
        <f>VLOOKUP($BR2101,Tables!$D$14:$I$24,3,FALSE)</f>
        <v>0</v>
      </c>
      <c r="AV2101" s="12">
        <f>VLOOKUP($BR2101,Tables!$D$14:$I$24,4,FALSE)*W2101</f>
        <v>0</v>
      </c>
      <c r="AW2101" s="12">
        <f>VLOOKUP($BR2101,Tables!$D$14:$I$24,5,FALSE)*W2101</f>
        <v>0</v>
      </c>
      <c r="AX2101">
        <f>IF(ISERROR(VLOOKUP(V2101,Tables!$A$2:$B$27,2,FALSE))=TRUE,0,VLOOKUP(V2101,Tables!$A$2:$B$27,2,FALSE))*VLOOKUP(BR2101,Tables!$D$14:$J$24,7,FALSE)</f>
        <v>0</v>
      </c>
      <c r="AY2101">
        <f>IF(ISERROR(VLOOKUP(BS2101,Tables!$A$2:$B$31,2,FALSE))=TRUE,0,VLOOKUP(BS2101,Tables!$A$2:$B$31,2,FALSE))</f>
        <v>0</v>
      </c>
      <c r="AZ2101" s="12">
        <f>VLOOKUP($BR2101,Tables!$D$14:$K$24,8,FALSE)</f>
        <v>0</v>
      </c>
      <c r="BA2101" s="12">
        <f>IF(OR(BR2101="T150",BR2101="HYBT150"),W2101*Tables!$L$23,0)</f>
        <v>0</v>
      </c>
      <c r="BB2101" s="12">
        <f>IF(OR(BR2101="T200",BR2101="HYBT200"),W2101*Tables!$E$24,0)</f>
        <v>0</v>
      </c>
      <c r="BC2101" s="14">
        <f t="shared" si="435"/>
        <v>0</v>
      </c>
      <c r="BD2101" s="55" t="str">
        <f t="shared" si="447"/>
        <v/>
      </c>
      <c r="BE2101" s="55" t="str">
        <f t="shared" si="447"/>
        <v/>
      </c>
      <c r="BF2101" s="55" t="str">
        <f t="shared" si="447"/>
        <v/>
      </c>
      <c r="BG2101" s="55" t="str">
        <f t="shared" si="447"/>
        <v/>
      </c>
      <c r="BH2101" s="55" t="str">
        <f t="shared" si="447"/>
        <v/>
      </c>
      <c r="BI2101" s="55" t="str">
        <f t="shared" si="447"/>
        <v/>
      </c>
      <c r="BJ2101" s="55" t="str">
        <f t="shared" si="447"/>
        <v/>
      </c>
      <c r="BK2101" s="55" t="str">
        <f t="shared" si="447"/>
        <v/>
      </c>
      <c r="BL2101" s="55" t="str">
        <f t="shared" si="447"/>
        <v/>
      </c>
      <c r="BM2101" s="55" t="str">
        <f t="shared" si="447"/>
        <v/>
      </c>
      <c r="BN2101" s="55" t="str">
        <f t="shared" si="447"/>
        <v/>
      </c>
      <c r="BO2101" s="55" t="str">
        <f t="shared" si="447"/>
        <v/>
      </c>
      <c r="BP2101" s="55" t="str">
        <f t="shared" si="447"/>
        <v/>
      </c>
      <c r="BQ2101" s="55" t="str">
        <f t="shared" si="447"/>
        <v/>
      </c>
      <c r="BR2101" s="1" t="str">
        <f t="shared" si="436"/>
        <v>Base</v>
      </c>
      <c r="BS2101" s="1" t="str">
        <f t="shared" si="437"/>
        <v/>
      </c>
      <c r="BT2101" s="3">
        <f t="shared" si="438"/>
        <v>1</v>
      </c>
      <c r="BU2101" s="11">
        <f t="shared" si="439"/>
        <v>-0.94</v>
      </c>
      <c r="BV2101" s="11">
        <f t="shared" si="440"/>
        <v>-0.88</v>
      </c>
      <c r="BW2101" s="11">
        <f t="shared" si="441"/>
        <v>0</v>
      </c>
      <c r="BX2101" s="9">
        <f t="shared" si="442"/>
        <v>-0.94</v>
      </c>
      <c r="BY2101" s="9">
        <f t="shared" si="443"/>
        <v>-0.88</v>
      </c>
      <c r="BZ2101" s="9">
        <f t="shared" si="444"/>
        <v>2</v>
      </c>
    </row>
    <row r="2102" spans="1:78" ht="15.5" x14ac:dyDescent="0.35">
      <c r="A2102"/>
      <c r="B2102"/>
      <c r="C2102"/>
      <c r="D2102"/>
      <c r="E2102"/>
      <c r="F2102"/>
      <c r="G2102"/>
      <c r="H2102"/>
      <c r="I2102"/>
      <c r="J2102"/>
      <c r="K2102"/>
      <c r="L2102"/>
      <c r="M2102"/>
      <c r="N2102"/>
      <c r="O2102"/>
      <c r="P2102"/>
      <c r="Q2102"/>
      <c r="R2102"/>
      <c r="S2102"/>
      <c r="T2102"/>
      <c r="U2102"/>
      <c r="V2102"/>
      <c r="W2102"/>
      <c r="X2102"/>
      <c r="Y2102"/>
      <c r="Z2102"/>
      <c r="AA2102"/>
      <c r="AB2102"/>
      <c r="AC2102"/>
      <c r="AD2102"/>
      <c r="AE2102"/>
      <c r="AF2102"/>
      <c r="AG2102"/>
      <c r="AH2102"/>
      <c r="AI2102"/>
      <c r="AJ2102"/>
      <c r="AK2102"/>
      <c r="AL2102"/>
      <c r="AM2102"/>
      <c r="AN2102"/>
      <c r="AO2102"/>
      <c r="AP2102"/>
      <c r="AQ2102"/>
      <c r="AR2102"/>
      <c r="AS2102"/>
      <c r="AT2102" s="12">
        <f>VLOOKUP($BR2102,Tables!$D$14:$I$27,2,FALSE)*W2102</f>
        <v>0</v>
      </c>
      <c r="AU2102" s="12">
        <f>VLOOKUP($BR2102,Tables!$D$14:$I$24,3,FALSE)</f>
        <v>0</v>
      </c>
      <c r="AV2102" s="12">
        <f>VLOOKUP($BR2102,Tables!$D$14:$I$24,4,FALSE)*W2102</f>
        <v>0</v>
      </c>
      <c r="AW2102" s="12">
        <f>VLOOKUP($BR2102,Tables!$D$14:$I$24,5,FALSE)*W2102</f>
        <v>0</v>
      </c>
      <c r="AX2102">
        <f>IF(ISERROR(VLOOKUP(V2102,Tables!$A$2:$B$27,2,FALSE))=TRUE,0,VLOOKUP(V2102,Tables!$A$2:$B$27,2,FALSE))*VLOOKUP(BR2102,Tables!$D$14:$J$24,7,FALSE)</f>
        <v>0</v>
      </c>
      <c r="AY2102">
        <f>IF(ISERROR(VLOOKUP(BS2102,Tables!$A$2:$B$31,2,FALSE))=TRUE,0,VLOOKUP(BS2102,Tables!$A$2:$B$31,2,FALSE))</f>
        <v>0</v>
      </c>
      <c r="AZ2102" s="12">
        <f>VLOOKUP($BR2102,Tables!$D$14:$K$24,8,FALSE)</f>
        <v>0</v>
      </c>
      <c r="BA2102" s="12">
        <f>IF(OR(BR2102="T150",BR2102="HYBT150"),W2102*Tables!$L$23,0)</f>
        <v>0</v>
      </c>
      <c r="BB2102" s="12">
        <f>IF(OR(BR2102="T200",BR2102="HYBT200"),W2102*Tables!$E$24,0)</f>
        <v>0</v>
      </c>
      <c r="BC2102" s="14">
        <f t="shared" si="435"/>
        <v>0</v>
      </c>
      <c r="BD2102" s="55" t="str">
        <f t="shared" si="447"/>
        <v/>
      </c>
      <c r="BE2102" s="55" t="str">
        <f t="shared" si="447"/>
        <v/>
      </c>
      <c r="BF2102" s="55" t="str">
        <f t="shared" si="447"/>
        <v/>
      </c>
      <c r="BG2102" s="55" t="str">
        <f t="shared" si="447"/>
        <v/>
      </c>
      <c r="BH2102" s="55" t="str">
        <f t="shared" si="447"/>
        <v/>
      </c>
      <c r="BI2102" s="55" t="str">
        <f t="shared" si="447"/>
        <v/>
      </c>
      <c r="BJ2102" s="55" t="str">
        <f t="shared" si="447"/>
        <v/>
      </c>
      <c r="BK2102" s="55" t="str">
        <f t="shared" si="447"/>
        <v/>
      </c>
      <c r="BL2102" s="55" t="str">
        <f t="shared" si="447"/>
        <v/>
      </c>
      <c r="BM2102" s="55" t="str">
        <f t="shared" si="447"/>
        <v/>
      </c>
      <c r="BN2102" s="55" t="str">
        <f t="shared" si="447"/>
        <v/>
      </c>
      <c r="BO2102" s="55" t="str">
        <f t="shared" si="447"/>
        <v/>
      </c>
      <c r="BP2102" s="55" t="str">
        <f t="shared" si="447"/>
        <v/>
      </c>
      <c r="BQ2102" s="55" t="str">
        <f t="shared" si="447"/>
        <v/>
      </c>
      <c r="BR2102" s="1" t="str">
        <f t="shared" si="436"/>
        <v>Base</v>
      </c>
      <c r="BS2102" s="1" t="str">
        <f t="shared" si="437"/>
        <v/>
      </c>
      <c r="BT2102" s="3">
        <f t="shared" si="438"/>
        <v>1</v>
      </c>
      <c r="BU2102" s="11">
        <f t="shared" si="439"/>
        <v>-0.94</v>
      </c>
      <c r="BV2102" s="11">
        <f t="shared" si="440"/>
        <v>-0.88</v>
      </c>
      <c r="BW2102" s="11">
        <f t="shared" si="441"/>
        <v>0</v>
      </c>
      <c r="BX2102" s="9">
        <f t="shared" si="442"/>
        <v>-0.94</v>
      </c>
      <c r="BY2102" s="9">
        <f t="shared" si="443"/>
        <v>-0.88</v>
      </c>
      <c r="BZ2102" s="9">
        <f t="shared" si="444"/>
        <v>2</v>
      </c>
    </row>
    <row r="2103" spans="1:78" ht="15.5" x14ac:dyDescent="0.35">
      <c r="A2103"/>
      <c r="B2103"/>
      <c r="C2103"/>
      <c r="D2103"/>
      <c r="E2103"/>
      <c r="F2103"/>
      <c r="G2103"/>
      <c r="H2103"/>
      <c r="I2103"/>
      <c r="J2103"/>
      <c r="K2103"/>
      <c r="L2103"/>
      <c r="M2103"/>
      <c r="N2103"/>
      <c r="O2103"/>
      <c r="P2103"/>
      <c r="Q2103"/>
      <c r="R2103"/>
      <c r="S2103"/>
      <c r="T2103"/>
      <c r="U2103"/>
      <c r="V2103"/>
      <c r="W2103"/>
      <c r="X2103"/>
      <c r="Y2103"/>
      <c r="Z2103"/>
      <c r="AA2103"/>
      <c r="AB2103"/>
      <c r="AC2103"/>
      <c r="AD2103"/>
      <c r="AE2103"/>
      <c r="AF2103"/>
      <c r="AG2103"/>
      <c r="AH2103"/>
      <c r="AI2103"/>
      <c r="AJ2103"/>
      <c r="AK2103"/>
      <c r="AL2103"/>
      <c r="AM2103"/>
      <c r="AN2103"/>
      <c r="AO2103"/>
      <c r="AP2103"/>
      <c r="AQ2103"/>
      <c r="AR2103"/>
      <c r="AS2103"/>
      <c r="AT2103" s="12">
        <f>VLOOKUP($BR2103,Tables!$D$14:$I$27,2,FALSE)*W2103</f>
        <v>0</v>
      </c>
      <c r="AU2103" s="12">
        <f>VLOOKUP($BR2103,Tables!$D$14:$I$24,3,FALSE)</f>
        <v>0</v>
      </c>
      <c r="AV2103" s="12">
        <f>VLOOKUP($BR2103,Tables!$D$14:$I$24,4,FALSE)*W2103</f>
        <v>0</v>
      </c>
      <c r="AW2103" s="12">
        <f>VLOOKUP($BR2103,Tables!$D$14:$I$24,5,FALSE)*W2103</f>
        <v>0</v>
      </c>
      <c r="AX2103">
        <f>IF(ISERROR(VLOOKUP(V2103,Tables!$A$2:$B$27,2,FALSE))=TRUE,0,VLOOKUP(V2103,Tables!$A$2:$B$27,2,FALSE))*VLOOKUP(BR2103,Tables!$D$14:$J$24,7,FALSE)</f>
        <v>0</v>
      </c>
      <c r="AY2103">
        <f>IF(ISERROR(VLOOKUP(BS2103,Tables!$A$2:$B$31,2,FALSE))=TRUE,0,VLOOKUP(BS2103,Tables!$A$2:$B$31,2,FALSE))</f>
        <v>0</v>
      </c>
      <c r="AZ2103" s="12">
        <f>VLOOKUP($BR2103,Tables!$D$14:$K$24,8,FALSE)</f>
        <v>0</v>
      </c>
      <c r="BA2103" s="12">
        <f>IF(OR(BR2103="T150",BR2103="HYBT150"),W2103*Tables!$L$23,0)</f>
        <v>0</v>
      </c>
      <c r="BB2103" s="12">
        <f>IF(OR(BR2103="T200",BR2103="HYBT200"),W2103*Tables!$E$24,0)</f>
        <v>0</v>
      </c>
      <c r="BC2103" s="14">
        <f t="shared" si="435"/>
        <v>0</v>
      </c>
      <c r="BD2103" s="55" t="str">
        <f t="shared" si="447"/>
        <v/>
      </c>
      <c r="BE2103" s="55" t="str">
        <f t="shared" si="447"/>
        <v/>
      </c>
      <c r="BF2103" s="55" t="str">
        <f t="shared" si="447"/>
        <v/>
      </c>
      <c r="BG2103" s="55" t="str">
        <f t="shared" si="447"/>
        <v/>
      </c>
      <c r="BH2103" s="55" t="str">
        <f t="shared" si="447"/>
        <v/>
      </c>
      <c r="BI2103" s="55" t="str">
        <f t="shared" si="447"/>
        <v/>
      </c>
      <c r="BJ2103" s="55" t="str">
        <f t="shared" si="447"/>
        <v/>
      </c>
      <c r="BK2103" s="55" t="str">
        <f t="shared" si="447"/>
        <v/>
      </c>
      <c r="BL2103" s="55" t="str">
        <f t="shared" si="447"/>
        <v/>
      </c>
      <c r="BM2103" s="55" t="str">
        <f t="shared" si="447"/>
        <v/>
      </c>
      <c r="BN2103" s="55" t="str">
        <f t="shared" si="447"/>
        <v/>
      </c>
      <c r="BO2103" s="55" t="str">
        <f t="shared" si="447"/>
        <v/>
      </c>
      <c r="BP2103" s="55" t="str">
        <f t="shared" si="447"/>
        <v/>
      </c>
      <c r="BQ2103" s="55" t="str">
        <f t="shared" si="447"/>
        <v/>
      </c>
      <c r="BR2103" s="1" t="str">
        <f t="shared" si="436"/>
        <v>Base</v>
      </c>
      <c r="BS2103" s="1" t="str">
        <f t="shared" si="437"/>
        <v/>
      </c>
      <c r="BT2103" s="3">
        <f t="shared" si="438"/>
        <v>1</v>
      </c>
      <c r="BU2103" s="11">
        <f t="shared" si="439"/>
        <v>-0.94</v>
      </c>
      <c r="BV2103" s="11">
        <f t="shared" si="440"/>
        <v>-0.88</v>
      </c>
      <c r="BW2103" s="11">
        <f t="shared" si="441"/>
        <v>0</v>
      </c>
      <c r="BX2103" s="9">
        <f t="shared" si="442"/>
        <v>-0.94</v>
      </c>
      <c r="BY2103" s="9">
        <f t="shared" si="443"/>
        <v>-0.88</v>
      </c>
      <c r="BZ2103" s="9">
        <f t="shared" si="444"/>
        <v>2</v>
      </c>
    </row>
    <row r="2104" spans="1:78" ht="15.5" x14ac:dyDescent="0.35">
      <c r="A2104"/>
      <c r="B2104"/>
      <c r="C2104"/>
      <c r="D2104"/>
      <c r="E2104"/>
      <c r="F2104"/>
      <c r="G2104"/>
      <c r="H2104"/>
      <c r="I2104"/>
      <c r="J2104"/>
      <c r="K2104"/>
      <c r="L2104"/>
      <c r="M2104"/>
      <c r="N2104"/>
      <c r="O2104"/>
      <c r="P2104"/>
      <c r="Q2104"/>
      <c r="R2104"/>
      <c r="S2104"/>
      <c r="T2104"/>
      <c r="U2104"/>
      <c r="V2104"/>
      <c r="W2104"/>
      <c r="X2104"/>
      <c r="Y2104"/>
      <c r="Z2104"/>
      <c r="AA2104"/>
      <c r="AB2104"/>
      <c r="AC2104"/>
      <c r="AD2104"/>
      <c r="AE2104"/>
      <c r="AF2104"/>
      <c r="AG2104"/>
      <c r="AH2104"/>
      <c r="AI2104"/>
      <c r="AJ2104"/>
      <c r="AK2104"/>
      <c r="AL2104"/>
      <c r="AM2104"/>
      <c r="AN2104"/>
      <c r="AO2104"/>
      <c r="AP2104"/>
      <c r="AQ2104"/>
      <c r="AR2104"/>
      <c r="AS2104"/>
      <c r="AT2104" s="12">
        <f>VLOOKUP($BR2104,Tables!$D$14:$I$27,2,FALSE)*W2104</f>
        <v>0</v>
      </c>
      <c r="AU2104" s="12">
        <f>VLOOKUP($BR2104,Tables!$D$14:$I$24,3,FALSE)</f>
        <v>0</v>
      </c>
      <c r="AV2104" s="12">
        <f>VLOOKUP($BR2104,Tables!$D$14:$I$24,4,FALSE)*W2104</f>
        <v>0</v>
      </c>
      <c r="AW2104" s="12">
        <f>VLOOKUP($BR2104,Tables!$D$14:$I$24,5,FALSE)*W2104</f>
        <v>0</v>
      </c>
      <c r="AX2104">
        <f>IF(ISERROR(VLOOKUP(V2104,Tables!$A$2:$B$27,2,FALSE))=TRUE,0,VLOOKUP(V2104,Tables!$A$2:$B$27,2,FALSE))*VLOOKUP(BR2104,Tables!$D$14:$J$24,7,FALSE)</f>
        <v>0</v>
      </c>
      <c r="AY2104">
        <f>IF(ISERROR(VLOOKUP(BS2104,Tables!$A$2:$B$31,2,FALSE))=TRUE,0,VLOOKUP(BS2104,Tables!$A$2:$B$31,2,FALSE))</f>
        <v>0</v>
      </c>
      <c r="AZ2104" s="12">
        <f>VLOOKUP($BR2104,Tables!$D$14:$K$24,8,FALSE)</f>
        <v>0</v>
      </c>
      <c r="BA2104" s="12">
        <f>IF(OR(BR2104="T150",BR2104="HYBT150"),W2104*Tables!$L$23,0)</f>
        <v>0</v>
      </c>
      <c r="BB2104" s="12">
        <f>IF(OR(BR2104="T200",BR2104="HYBT200"),W2104*Tables!$E$24,0)</f>
        <v>0</v>
      </c>
      <c r="BC2104" s="14">
        <f t="shared" si="435"/>
        <v>0</v>
      </c>
      <c r="BD2104" s="55" t="str">
        <f t="shared" si="447"/>
        <v/>
      </c>
      <c r="BE2104" s="55" t="str">
        <f t="shared" si="447"/>
        <v/>
      </c>
      <c r="BF2104" s="55" t="str">
        <f t="shared" si="447"/>
        <v/>
      </c>
      <c r="BG2104" s="55" t="str">
        <f t="shared" si="447"/>
        <v/>
      </c>
      <c r="BH2104" s="55" t="str">
        <f t="shared" si="447"/>
        <v/>
      </c>
      <c r="BI2104" s="55" t="str">
        <f t="shared" si="447"/>
        <v/>
      </c>
      <c r="BJ2104" s="55" t="str">
        <f t="shared" si="447"/>
        <v/>
      </c>
      <c r="BK2104" s="55" t="str">
        <f t="shared" si="447"/>
        <v/>
      </c>
      <c r="BL2104" s="55" t="str">
        <f t="shared" si="447"/>
        <v/>
      </c>
      <c r="BM2104" s="55" t="str">
        <f t="shared" si="447"/>
        <v/>
      </c>
      <c r="BN2104" s="55" t="str">
        <f t="shared" si="447"/>
        <v/>
      </c>
      <c r="BO2104" s="55" t="str">
        <f t="shared" si="447"/>
        <v/>
      </c>
      <c r="BP2104" s="55" t="str">
        <f t="shared" si="447"/>
        <v/>
      </c>
      <c r="BQ2104" s="55" t="str">
        <f t="shared" si="447"/>
        <v/>
      </c>
      <c r="BR2104" s="1" t="str">
        <f t="shared" si="436"/>
        <v>Base</v>
      </c>
      <c r="BS2104" s="1" t="str">
        <f t="shared" si="437"/>
        <v/>
      </c>
      <c r="BT2104" s="3">
        <f t="shared" si="438"/>
        <v>1</v>
      </c>
      <c r="BU2104" s="11">
        <f t="shared" si="439"/>
        <v>-0.94</v>
      </c>
      <c r="BV2104" s="11">
        <f t="shared" si="440"/>
        <v>-0.88</v>
      </c>
      <c r="BW2104" s="11">
        <f t="shared" si="441"/>
        <v>0</v>
      </c>
      <c r="BX2104" s="9">
        <f t="shared" si="442"/>
        <v>-0.94</v>
      </c>
      <c r="BY2104" s="9">
        <f t="shared" si="443"/>
        <v>-0.88</v>
      </c>
      <c r="BZ2104" s="9">
        <f t="shared" si="444"/>
        <v>2</v>
      </c>
    </row>
    <row r="2105" spans="1:78" ht="15.5" x14ac:dyDescent="0.35">
      <c r="A2105"/>
      <c r="B2105"/>
      <c r="C2105"/>
      <c r="D2105"/>
      <c r="E2105"/>
      <c r="F2105"/>
      <c r="G2105"/>
      <c r="H2105"/>
      <c r="I2105"/>
      <c r="J2105"/>
      <c r="K2105"/>
      <c r="L2105"/>
      <c r="M2105"/>
      <c r="N2105"/>
      <c r="O2105"/>
      <c r="P2105"/>
      <c r="Q2105"/>
      <c r="R2105"/>
      <c r="S2105"/>
      <c r="T2105"/>
      <c r="U2105"/>
      <c r="V2105"/>
      <c r="W2105"/>
      <c r="X2105"/>
      <c r="Y2105"/>
      <c r="Z2105"/>
      <c r="AA2105"/>
      <c r="AB2105"/>
      <c r="AC2105"/>
      <c r="AD2105"/>
      <c r="AE2105"/>
      <c r="AF2105"/>
      <c r="AG2105"/>
      <c r="AH2105"/>
      <c r="AI2105"/>
      <c r="AJ2105"/>
      <c r="AK2105"/>
      <c r="AL2105"/>
      <c r="AM2105"/>
      <c r="AN2105"/>
      <c r="AO2105"/>
      <c r="AP2105"/>
      <c r="AQ2105"/>
      <c r="AR2105"/>
      <c r="AS2105"/>
      <c r="AT2105" s="12">
        <f>VLOOKUP($BR2105,Tables!$D$14:$I$27,2,FALSE)*W2105</f>
        <v>0</v>
      </c>
      <c r="AU2105" s="12">
        <f>VLOOKUP($BR2105,Tables!$D$14:$I$24,3,FALSE)</f>
        <v>0</v>
      </c>
      <c r="AV2105" s="12">
        <f>VLOOKUP($BR2105,Tables!$D$14:$I$24,4,FALSE)*W2105</f>
        <v>0</v>
      </c>
      <c r="AW2105" s="12">
        <f>VLOOKUP($BR2105,Tables!$D$14:$I$24,5,FALSE)*W2105</f>
        <v>0</v>
      </c>
      <c r="AX2105">
        <f>IF(ISERROR(VLOOKUP(V2105,Tables!$A$2:$B$27,2,FALSE))=TRUE,0,VLOOKUP(V2105,Tables!$A$2:$B$27,2,FALSE))*VLOOKUP(BR2105,Tables!$D$14:$J$24,7,FALSE)</f>
        <v>0</v>
      </c>
      <c r="AY2105">
        <f>IF(ISERROR(VLOOKUP(BS2105,Tables!$A$2:$B$31,2,FALSE))=TRUE,0,VLOOKUP(BS2105,Tables!$A$2:$B$31,2,FALSE))</f>
        <v>0</v>
      </c>
      <c r="AZ2105" s="12">
        <f>VLOOKUP($BR2105,Tables!$D$14:$K$24,8,FALSE)</f>
        <v>0</v>
      </c>
      <c r="BA2105" s="12">
        <f>IF(OR(BR2105="T150",BR2105="HYBT150"),W2105*Tables!$L$23,0)</f>
        <v>0</v>
      </c>
      <c r="BB2105" s="12">
        <f>IF(OR(BR2105="T200",BR2105="HYBT200"),W2105*Tables!$E$24,0)</f>
        <v>0</v>
      </c>
      <c r="BC2105" s="14">
        <f t="shared" ref="BC2105:BC2168" si="448">SUM(AT2105:BB2105)</f>
        <v>0</v>
      </c>
      <c r="BD2105" s="55" t="str">
        <f t="shared" si="447"/>
        <v/>
      </c>
      <c r="BE2105" s="55" t="str">
        <f t="shared" si="447"/>
        <v/>
      </c>
      <c r="BF2105" s="55" t="str">
        <f t="shared" si="447"/>
        <v/>
      </c>
      <c r="BG2105" s="55" t="str">
        <f t="shared" si="447"/>
        <v/>
      </c>
      <c r="BH2105" s="55" t="str">
        <f t="shared" si="447"/>
        <v/>
      </c>
      <c r="BI2105" s="55" t="str">
        <f t="shared" si="447"/>
        <v/>
      </c>
      <c r="BJ2105" s="55" t="str">
        <f t="shared" si="447"/>
        <v/>
      </c>
      <c r="BK2105" s="55" t="str">
        <f t="shared" si="447"/>
        <v/>
      </c>
      <c r="BL2105" s="55" t="str">
        <f t="shared" si="447"/>
        <v/>
      </c>
      <c r="BM2105" s="55" t="str">
        <f t="shared" si="447"/>
        <v/>
      </c>
      <c r="BN2105" s="55" t="str">
        <f t="shared" si="447"/>
        <v/>
      </c>
      <c r="BO2105" s="55" t="str">
        <f t="shared" si="447"/>
        <v/>
      </c>
      <c r="BP2105" s="55" t="str">
        <f t="shared" si="447"/>
        <v/>
      </c>
      <c r="BQ2105" s="55" t="str">
        <f t="shared" si="447"/>
        <v/>
      </c>
      <c r="BR2105" s="1" t="str">
        <f t="shared" ref="BR2105:BR2168" si="449">IF(BD2105&amp;BE2105&amp;BF2105&amp;BG2105&amp;BH2105&amp;BI2105&amp;BJ2105&amp;BK2105&amp;BP2105&amp;BQ2105="","Base",BD2105&amp;BE2105&amp;BF2105&amp;BG2105&amp;BH2105&amp;BI2105&amp;BJ2105&amp;BK2105&amp;BP2105&amp;BQ2105)</f>
        <v>Base</v>
      </c>
      <c r="BS2105" s="1" t="str">
        <f t="shared" ref="BS2105:BS2168" si="450">IF(BL2105&amp;BM2105&amp;BN2105&amp;BO2105="","",BL2105&amp;BM2105&amp;BN2105&amp;BO2105)</f>
        <v/>
      </c>
      <c r="BT2105" s="3">
        <f t="shared" ref="BT2105:BT2168" si="451">J2105-I2105+1</f>
        <v>1</v>
      </c>
      <c r="BU2105" s="11">
        <f t="shared" ref="BU2105:BU2168" si="452">BT2105*0.06-1</f>
        <v>-0.94</v>
      </c>
      <c r="BV2105" s="11">
        <f t="shared" ref="BV2105:BV2168" si="453">BT2105*0.12-1</f>
        <v>-0.88</v>
      </c>
      <c r="BW2105" s="11">
        <f t="shared" ref="BW2105:BW2168" si="454">(BT2105-1)*0.84</f>
        <v>0</v>
      </c>
      <c r="BX2105" s="9">
        <f t="shared" ref="BX2105:BX2168" si="455">BU2105+I2105</f>
        <v>-0.94</v>
      </c>
      <c r="BY2105" s="9">
        <f t="shared" ref="BY2105:BY2168" si="456">BV2105+I2105</f>
        <v>-0.88</v>
      </c>
      <c r="BZ2105" s="9">
        <f t="shared" ref="BZ2105:BZ2168" si="457">IF(WEEKDAY(BW2105+I2105)=1,BW2105+I2105+1,IF(WEEKDAY(BW2105+I2105)=7,BW2105+I2105+2,BW2105+I2105))</f>
        <v>2</v>
      </c>
    </row>
    <row r="2106" spans="1:78" ht="15.5" x14ac:dyDescent="0.35">
      <c r="A2106"/>
      <c r="B2106"/>
      <c r="C2106"/>
      <c r="D2106"/>
      <c r="E2106"/>
      <c r="F2106"/>
      <c r="G2106"/>
      <c r="H2106"/>
      <c r="I2106"/>
      <c r="J2106"/>
      <c r="K2106"/>
      <c r="L2106"/>
      <c r="M2106"/>
      <c r="N2106"/>
      <c r="O2106"/>
      <c r="P2106"/>
      <c r="Q2106"/>
      <c r="R2106"/>
      <c r="S2106"/>
      <c r="T2106"/>
      <c r="U2106"/>
      <c r="V2106"/>
      <c r="W2106"/>
      <c r="X2106"/>
      <c r="Y2106"/>
      <c r="Z2106"/>
      <c r="AA2106"/>
      <c r="AB2106"/>
      <c r="AC2106"/>
      <c r="AD2106"/>
      <c r="AE2106"/>
      <c r="AF2106"/>
      <c r="AG2106"/>
      <c r="AH2106"/>
      <c r="AI2106"/>
      <c r="AJ2106"/>
      <c r="AK2106"/>
      <c r="AL2106"/>
      <c r="AM2106"/>
      <c r="AN2106"/>
      <c r="AO2106"/>
      <c r="AP2106"/>
      <c r="AQ2106"/>
      <c r="AR2106"/>
      <c r="AS2106"/>
      <c r="AT2106" s="12">
        <f>VLOOKUP($BR2106,Tables!$D$14:$I$27,2,FALSE)*W2106</f>
        <v>0</v>
      </c>
      <c r="AU2106" s="12">
        <f>VLOOKUP($BR2106,Tables!$D$14:$I$24,3,FALSE)</f>
        <v>0</v>
      </c>
      <c r="AV2106" s="12">
        <f>VLOOKUP($BR2106,Tables!$D$14:$I$24,4,FALSE)*W2106</f>
        <v>0</v>
      </c>
      <c r="AW2106" s="12">
        <f>VLOOKUP($BR2106,Tables!$D$14:$I$24,5,FALSE)*W2106</f>
        <v>0</v>
      </c>
      <c r="AX2106">
        <f>IF(ISERROR(VLOOKUP(V2106,Tables!$A$2:$B$27,2,FALSE))=TRUE,0,VLOOKUP(V2106,Tables!$A$2:$B$27,2,FALSE))*VLOOKUP(BR2106,Tables!$D$14:$J$24,7,FALSE)</f>
        <v>0</v>
      </c>
      <c r="AY2106">
        <f>IF(ISERROR(VLOOKUP(BS2106,Tables!$A$2:$B$31,2,FALSE))=TRUE,0,VLOOKUP(BS2106,Tables!$A$2:$B$31,2,FALSE))</f>
        <v>0</v>
      </c>
      <c r="AZ2106" s="12">
        <f>VLOOKUP($BR2106,Tables!$D$14:$K$24,8,FALSE)</f>
        <v>0</v>
      </c>
      <c r="BA2106" s="12">
        <f>IF(OR(BR2106="T150",BR2106="HYBT150"),W2106*Tables!$L$23,0)</f>
        <v>0</v>
      </c>
      <c r="BB2106" s="12">
        <f>IF(OR(BR2106="T200",BR2106="HYBT200"),W2106*Tables!$E$24,0)</f>
        <v>0</v>
      </c>
      <c r="BC2106" s="14">
        <f t="shared" si="448"/>
        <v>0</v>
      </c>
      <c r="BD2106" s="55" t="str">
        <f t="shared" si="447"/>
        <v/>
      </c>
      <c r="BE2106" s="55" t="str">
        <f t="shared" si="447"/>
        <v/>
      </c>
      <c r="BF2106" s="55" t="str">
        <f t="shared" si="447"/>
        <v/>
      </c>
      <c r="BG2106" s="55" t="str">
        <f t="shared" si="447"/>
        <v/>
      </c>
      <c r="BH2106" s="55" t="str">
        <f t="shared" si="447"/>
        <v/>
      </c>
      <c r="BI2106" s="55" t="str">
        <f t="shared" si="447"/>
        <v/>
      </c>
      <c r="BJ2106" s="55" t="str">
        <f t="shared" si="447"/>
        <v/>
      </c>
      <c r="BK2106" s="55" t="str">
        <f t="shared" si="447"/>
        <v/>
      </c>
      <c r="BL2106" s="55" t="str">
        <f t="shared" si="447"/>
        <v/>
      </c>
      <c r="BM2106" s="55" t="str">
        <f t="shared" si="447"/>
        <v/>
      </c>
      <c r="BN2106" s="55" t="str">
        <f t="shared" si="447"/>
        <v/>
      </c>
      <c r="BO2106" s="55" t="str">
        <f t="shared" si="447"/>
        <v/>
      </c>
      <c r="BP2106" s="55" t="str">
        <f t="shared" si="447"/>
        <v/>
      </c>
      <c r="BQ2106" s="55" t="str">
        <f t="shared" si="447"/>
        <v/>
      </c>
      <c r="BR2106" s="1" t="str">
        <f t="shared" si="449"/>
        <v>Base</v>
      </c>
      <c r="BS2106" s="1" t="str">
        <f t="shared" si="450"/>
        <v/>
      </c>
      <c r="BT2106" s="3">
        <f t="shared" si="451"/>
        <v>1</v>
      </c>
      <c r="BU2106" s="11">
        <f t="shared" si="452"/>
        <v>-0.94</v>
      </c>
      <c r="BV2106" s="11">
        <f t="shared" si="453"/>
        <v>-0.88</v>
      </c>
      <c r="BW2106" s="11">
        <f t="shared" si="454"/>
        <v>0</v>
      </c>
      <c r="BX2106" s="9">
        <f t="shared" si="455"/>
        <v>-0.94</v>
      </c>
      <c r="BY2106" s="9">
        <f t="shared" si="456"/>
        <v>-0.88</v>
      </c>
      <c r="BZ2106" s="9">
        <f t="shared" si="457"/>
        <v>2</v>
      </c>
    </row>
    <row r="2107" spans="1:78" ht="15.5" x14ac:dyDescent="0.35">
      <c r="A2107"/>
      <c r="B2107"/>
      <c r="C2107"/>
      <c r="D2107"/>
      <c r="E2107"/>
      <c r="F2107"/>
      <c r="G2107"/>
      <c r="H2107"/>
      <c r="I2107"/>
      <c r="J2107"/>
      <c r="K2107"/>
      <c r="L2107"/>
      <c r="M2107"/>
      <c r="N2107"/>
      <c r="O2107"/>
      <c r="P2107"/>
      <c r="Q2107"/>
      <c r="R2107"/>
      <c r="S2107"/>
      <c r="T2107"/>
      <c r="U2107"/>
      <c r="V2107"/>
      <c r="W2107"/>
      <c r="X2107"/>
      <c r="Y2107"/>
      <c r="Z2107"/>
      <c r="AA2107"/>
      <c r="AB2107"/>
      <c r="AC2107"/>
      <c r="AD2107"/>
      <c r="AE2107"/>
      <c r="AF2107"/>
      <c r="AG2107"/>
      <c r="AH2107"/>
      <c r="AI2107"/>
      <c r="AJ2107"/>
      <c r="AK2107"/>
      <c r="AL2107"/>
      <c r="AM2107"/>
      <c r="AN2107"/>
      <c r="AO2107"/>
      <c r="AP2107"/>
      <c r="AQ2107"/>
      <c r="AR2107"/>
      <c r="AS2107"/>
      <c r="AT2107" s="12">
        <f>VLOOKUP($BR2107,Tables!$D$14:$I$27,2,FALSE)*W2107</f>
        <v>0</v>
      </c>
      <c r="AU2107" s="12">
        <f>VLOOKUP($BR2107,Tables!$D$14:$I$24,3,FALSE)</f>
        <v>0</v>
      </c>
      <c r="AV2107" s="12">
        <f>VLOOKUP($BR2107,Tables!$D$14:$I$24,4,FALSE)*W2107</f>
        <v>0</v>
      </c>
      <c r="AW2107" s="12">
        <f>VLOOKUP($BR2107,Tables!$D$14:$I$24,5,FALSE)*W2107</f>
        <v>0</v>
      </c>
      <c r="AX2107">
        <f>IF(ISERROR(VLOOKUP(V2107,Tables!$A$2:$B$27,2,FALSE))=TRUE,0,VLOOKUP(V2107,Tables!$A$2:$B$27,2,FALSE))*VLOOKUP(BR2107,Tables!$D$14:$J$24,7,FALSE)</f>
        <v>0</v>
      </c>
      <c r="AY2107">
        <f>IF(ISERROR(VLOOKUP(BS2107,Tables!$A$2:$B$31,2,FALSE))=TRUE,0,VLOOKUP(BS2107,Tables!$A$2:$B$31,2,FALSE))</f>
        <v>0</v>
      </c>
      <c r="AZ2107" s="12">
        <f>VLOOKUP($BR2107,Tables!$D$14:$K$24,8,FALSE)</f>
        <v>0</v>
      </c>
      <c r="BA2107" s="12">
        <f>IF(OR(BR2107="T150",BR2107="HYBT150"),W2107*Tables!$L$23,0)</f>
        <v>0</v>
      </c>
      <c r="BB2107" s="12">
        <f>IF(OR(BR2107="T200",BR2107="HYBT200"),W2107*Tables!$E$24,0)</f>
        <v>0</v>
      </c>
      <c r="BC2107" s="14">
        <f t="shared" si="448"/>
        <v>0</v>
      </c>
      <c r="BD2107" s="55" t="str">
        <f t="shared" si="447"/>
        <v/>
      </c>
      <c r="BE2107" s="55" t="str">
        <f t="shared" si="447"/>
        <v/>
      </c>
      <c r="BF2107" s="55" t="str">
        <f t="shared" si="447"/>
        <v/>
      </c>
      <c r="BG2107" s="55" t="str">
        <f t="shared" si="447"/>
        <v/>
      </c>
      <c r="BH2107" s="55" t="str">
        <f t="shared" si="447"/>
        <v/>
      </c>
      <c r="BI2107" s="55" t="str">
        <f t="shared" si="447"/>
        <v/>
      </c>
      <c r="BJ2107" s="55" t="str">
        <f t="shared" si="447"/>
        <v/>
      </c>
      <c r="BK2107" s="55" t="str">
        <f t="shared" si="447"/>
        <v/>
      </c>
      <c r="BL2107" s="55" t="str">
        <f t="shared" si="447"/>
        <v/>
      </c>
      <c r="BM2107" s="55" t="str">
        <f t="shared" ref="BD2107:BQ2125" si="458">IF(ISERROR(SEARCHB(" "&amp;BM$1&amp;" "," "&amp;$L2107&amp;" "))=TRUE,"",BM$1)</f>
        <v/>
      </c>
      <c r="BN2107" s="55" t="str">
        <f t="shared" si="458"/>
        <v/>
      </c>
      <c r="BO2107" s="55" t="str">
        <f t="shared" si="458"/>
        <v/>
      </c>
      <c r="BP2107" s="55" t="str">
        <f t="shared" si="458"/>
        <v/>
      </c>
      <c r="BQ2107" s="55" t="str">
        <f t="shared" si="458"/>
        <v/>
      </c>
      <c r="BR2107" s="1" t="str">
        <f t="shared" si="449"/>
        <v>Base</v>
      </c>
      <c r="BS2107" s="1" t="str">
        <f t="shared" si="450"/>
        <v/>
      </c>
      <c r="BT2107" s="3">
        <f t="shared" si="451"/>
        <v>1</v>
      </c>
      <c r="BU2107" s="11">
        <f t="shared" si="452"/>
        <v>-0.94</v>
      </c>
      <c r="BV2107" s="11">
        <f t="shared" si="453"/>
        <v>-0.88</v>
      </c>
      <c r="BW2107" s="11">
        <f t="shared" si="454"/>
        <v>0</v>
      </c>
      <c r="BX2107" s="9">
        <f t="shared" si="455"/>
        <v>-0.94</v>
      </c>
      <c r="BY2107" s="9">
        <f t="shared" si="456"/>
        <v>-0.88</v>
      </c>
      <c r="BZ2107" s="9">
        <f t="shared" si="457"/>
        <v>2</v>
      </c>
    </row>
    <row r="2108" spans="1:78" ht="15.5" x14ac:dyDescent="0.35">
      <c r="A2108"/>
      <c r="B2108"/>
      <c r="C2108"/>
      <c r="D2108"/>
      <c r="E2108"/>
      <c r="F2108"/>
      <c r="G2108"/>
      <c r="H2108"/>
      <c r="I2108"/>
      <c r="J2108"/>
      <c r="K2108"/>
      <c r="L2108"/>
      <c r="M2108"/>
      <c r="N2108"/>
      <c r="O2108"/>
      <c r="P2108"/>
      <c r="Q2108"/>
      <c r="R2108"/>
      <c r="S2108"/>
      <c r="T2108"/>
      <c r="U2108"/>
      <c r="V2108"/>
      <c r="W2108"/>
      <c r="X2108"/>
      <c r="Y2108"/>
      <c r="Z2108"/>
      <c r="AA2108"/>
      <c r="AB2108"/>
      <c r="AC2108"/>
      <c r="AD2108"/>
      <c r="AE2108"/>
      <c r="AF2108"/>
      <c r="AG2108"/>
      <c r="AH2108"/>
      <c r="AI2108"/>
      <c r="AJ2108"/>
      <c r="AK2108"/>
      <c r="AL2108"/>
      <c r="AM2108"/>
      <c r="AN2108"/>
      <c r="AO2108"/>
      <c r="AP2108"/>
      <c r="AQ2108"/>
      <c r="AR2108"/>
      <c r="AS2108"/>
      <c r="AT2108" s="12">
        <f>VLOOKUP($BR2108,Tables!$D$14:$I$27,2,FALSE)*W2108</f>
        <v>0</v>
      </c>
      <c r="AU2108" s="12">
        <f>VLOOKUP($BR2108,Tables!$D$14:$I$24,3,FALSE)</f>
        <v>0</v>
      </c>
      <c r="AV2108" s="12">
        <f>VLOOKUP($BR2108,Tables!$D$14:$I$24,4,FALSE)*W2108</f>
        <v>0</v>
      </c>
      <c r="AW2108" s="12">
        <f>VLOOKUP($BR2108,Tables!$D$14:$I$24,5,FALSE)*W2108</f>
        <v>0</v>
      </c>
      <c r="AX2108">
        <f>IF(ISERROR(VLOOKUP(V2108,Tables!$A$2:$B$27,2,FALSE))=TRUE,0,VLOOKUP(V2108,Tables!$A$2:$B$27,2,FALSE))*VLOOKUP(BR2108,Tables!$D$14:$J$24,7,FALSE)</f>
        <v>0</v>
      </c>
      <c r="AY2108">
        <f>IF(ISERROR(VLOOKUP(BS2108,Tables!$A$2:$B$31,2,FALSE))=TRUE,0,VLOOKUP(BS2108,Tables!$A$2:$B$31,2,FALSE))</f>
        <v>0</v>
      </c>
      <c r="AZ2108" s="12">
        <f>VLOOKUP($BR2108,Tables!$D$14:$K$24,8,FALSE)</f>
        <v>0</v>
      </c>
      <c r="BA2108" s="12">
        <f>IF(OR(BR2108="T150",BR2108="HYBT150"),W2108*Tables!$L$23,0)</f>
        <v>0</v>
      </c>
      <c r="BB2108" s="12">
        <f>IF(OR(BR2108="T200",BR2108="HYBT200"),W2108*Tables!$E$24,0)</f>
        <v>0</v>
      </c>
      <c r="BC2108" s="14">
        <f t="shared" si="448"/>
        <v>0</v>
      </c>
      <c r="BD2108" s="55" t="str">
        <f t="shared" si="458"/>
        <v/>
      </c>
      <c r="BE2108" s="55" t="str">
        <f t="shared" si="458"/>
        <v/>
      </c>
      <c r="BF2108" s="55" t="str">
        <f t="shared" si="458"/>
        <v/>
      </c>
      <c r="BG2108" s="55" t="str">
        <f t="shared" si="458"/>
        <v/>
      </c>
      <c r="BH2108" s="55" t="str">
        <f t="shared" si="458"/>
        <v/>
      </c>
      <c r="BI2108" s="55" t="str">
        <f t="shared" si="458"/>
        <v/>
      </c>
      <c r="BJ2108" s="55" t="str">
        <f t="shared" si="458"/>
        <v/>
      </c>
      <c r="BK2108" s="55" t="str">
        <f t="shared" si="458"/>
        <v/>
      </c>
      <c r="BL2108" s="55" t="str">
        <f t="shared" si="458"/>
        <v/>
      </c>
      <c r="BM2108" s="55" t="str">
        <f t="shared" si="458"/>
        <v/>
      </c>
      <c r="BN2108" s="55" t="str">
        <f t="shared" si="458"/>
        <v/>
      </c>
      <c r="BO2108" s="55" t="str">
        <f t="shared" si="458"/>
        <v/>
      </c>
      <c r="BP2108" s="55" t="str">
        <f t="shared" si="458"/>
        <v/>
      </c>
      <c r="BQ2108" s="55" t="str">
        <f t="shared" si="458"/>
        <v/>
      </c>
      <c r="BR2108" s="1" t="str">
        <f t="shared" si="449"/>
        <v>Base</v>
      </c>
      <c r="BS2108" s="1" t="str">
        <f t="shared" si="450"/>
        <v/>
      </c>
      <c r="BT2108" s="3">
        <f t="shared" si="451"/>
        <v>1</v>
      </c>
      <c r="BU2108" s="11">
        <f t="shared" si="452"/>
        <v>-0.94</v>
      </c>
      <c r="BV2108" s="11">
        <f t="shared" si="453"/>
        <v>-0.88</v>
      </c>
      <c r="BW2108" s="11">
        <f t="shared" si="454"/>
        <v>0</v>
      </c>
      <c r="BX2108" s="9">
        <f t="shared" si="455"/>
        <v>-0.94</v>
      </c>
      <c r="BY2108" s="9">
        <f t="shared" si="456"/>
        <v>-0.88</v>
      </c>
      <c r="BZ2108" s="9">
        <f t="shared" si="457"/>
        <v>2</v>
      </c>
    </row>
    <row r="2109" spans="1:78" ht="15.5" x14ac:dyDescent="0.35">
      <c r="A2109"/>
      <c r="B2109"/>
      <c r="C2109"/>
      <c r="D2109"/>
      <c r="E2109"/>
      <c r="F2109"/>
      <c r="G2109"/>
      <c r="H2109"/>
      <c r="I2109"/>
      <c r="J2109"/>
      <c r="K2109"/>
      <c r="L2109"/>
      <c r="M2109"/>
      <c r="N2109"/>
      <c r="O2109"/>
      <c r="P2109"/>
      <c r="Q2109"/>
      <c r="R2109"/>
      <c r="S2109"/>
      <c r="T2109"/>
      <c r="U2109"/>
      <c r="V2109"/>
      <c r="W2109"/>
      <c r="X2109"/>
      <c r="Y2109"/>
      <c r="Z2109"/>
      <c r="AA2109"/>
      <c r="AB2109"/>
      <c r="AC2109"/>
      <c r="AD2109"/>
      <c r="AE2109"/>
      <c r="AF2109"/>
      <c r="AG2109"/>
      <c r="AH2109"/>
      <c r="AI2109"/>
      <c r="AJ2109"/>
      <c r="AK2109"/>
      <c r="AL2109"/>
      <c r="AM2109"/>
      <c r="AN2109"/>
      <c r="AO2109"/>
      <c r="AP2109"/>
      <c r="AQ2109"/>
      <c r="AR2109"/>
      <c r="AS2109"/>
      <c r="AT2109" s="12">
        <f>VLOOKUP($BR2109,Tables!$D$14:$I$27,2,FALSE)*W2109</f>
        <v>0</v>
      </c>
      <c r="AU2109" s="12">
        <f>VLOOKUP($BR2109,Tables!$D$14:$I$24,3,FALSE)</f>
        <v>0</v>
      </c>
      <c r="AV2109" s="12">
        <f>VLOOKUP($BR2109,Tables!$D$14:$I$24,4,FALSE)*W2109</f>
        <v>0</v>
      </c>
      <c r="AW2109" s="12">
        <f>VLOOKUP($BR2109,Tables!$D$14:$I$24,5,FALSE)*W2109</f>
        <v>0</v>
      </c>
      <c r="AX2109">
        <f>IF(ISERROR(VLOOKUP(V2109,Tables!$A$2:$B$27,2,FALSE))=TRUE,0,VLOOKUP(V2109,Tables!$A$2:$B$27,2,FALSE))*VLOOKUP(BR2109,Tables!$D$14:$J$24,7,FALSE)</f>
        <v>0</v>
      </c>
      <c r="AY2109">
        <f>IF(ISERROR(VLOOKUP(BS2109,Tables!$A$2:$B$31,2,FALSE))=TRUE,0,VLOOKUP(BS2109,Tables!$A$2:$B$31,2,FALSE))</f>
        <v>0</v>
      </c>
      <c r="AZ2109" s="12">
        <f>VLOOKUP($BR2109,Tables!$D$14:$K$24,8,FALSE)</f>
        <v>0</v>
      </c>
      <c r="BA2109" s="12">
        <f>IF(OR(BR2109="T150",BR2109="HYBT150"),W2109*Tables!$L$23,0)</f>
        <v>0</v>
      </c>
      <c r="BB2109" s="12">
        <f>IF(OR(BR2109="T200",BR2109="HYBT200"),W2109*Tables!$E$24,0)</f>
        <v>0</v>
      </c>
      <c r="BC2109" s="14">
        <f t="shared" si="448"/>
        <v>0</v>
      </c>
      <c r="BD2109" s="55" t="str">
        <f t="shared" si="458"/>
        <v/>
      </c>
      <c r="BE2109" s="55" t="str">
        <f t="shared" si="458"/>
        <v/>
      </c>
      <c r="BF2109" s="55" t="str">
        <f t="shared" si="458"/>
        <v/>
      </c>
      <c r="BG2109" s="55" t="str">
        <f t="shared" si="458"/>
        <v/>
      </c>
      <c r="BH2109" s="55" t="str">
        <f t="shared" si="458"/>
        <v/>
      </c>
      <c r="BI2109" s="55" t="str">
        <f t="shared" si="458"/>
        <v/>
      </c>
      <c r="BJ2109" s="55" t="str">
        <f t="shared" si="458"/>
        <v/>
      </c>
      <c r="BK2109" s="55" t="str">
        <f t="shared" si="458"/>
        <v/>
      </c>
      <c r="BL2109" s="55" t="str">
        <f t="shared" si="458"/>
        <v/>
      </c>
      <c r="BM2109" s="55" t="str">
        <f t="shared" si="458"/>
        <v/>
      </c>
      <c r="BN2109" s="55" t="str">
        <f t="shared" si="458"/>
        <v/>
      </c>
      <c r="BO2109" s="55" t="str">
        <f t="shared" si="458"/>
        <v/>
      </c>
      <c r="BP2109" s="55" t="str">
        <f t="shared" si="458"/>
        <v/>
      </c>
      <c r="BQ2109" s="55" t="str">
        <f t="shared" si="458"/>
        <v/>
      </c>
      <c r="BR2109" s="1" t="str">
        <f t="shared" si="449"/>
        <v>Base</v>
      </c>
      <c r="BS2109" s="1" t="str">
        <f t="shared" si="450"/>
        <v/>
      </c>
      <c r="BT2109" s="3">
        <f t="shared" si="451"/>
        <v>1</v>
      </c>
      <c r="BU2109" s="11">
        <f t="shared" si="452"/>
        <v>-0.94</v>
      </c>
      <c r="BV2109" s="11">
        <f t="shared" si="453"/>
        <v>-0.88</v>
      </c>
      <c r="BW2109" s="11">
        <f t="shared" si="454"/>
        <v>0</v>
      </c>
      <c r="BX2109" s="9">
        <f t="shared" si="455"/>
        <v>-0.94</v>
      </c>
      <c r="BY2109" s="9">
        <f t="shared" si="456"/>
        <v>-0.88</v>
      </c>
      <c r="BZ2109" s="9">
        <f t="shared" si="457"/>
        <v>2</v>
      </c>
    </row>
    <row r="2110" spans="1:78" ht="15.5" x14ac:dyDescent="0.35">
      <c r="A2110"/>
      <c r="B2110"/>
      <c r="C2110"/>
      <c r="D2110"/>
      <c r="E2110"/>
      <c r="F2110"/>
      <c r="G2110"/>
      <c r="H2110"/>
      <c r="I2110"/>
      <c r="J2110"/>
      <c r="K2110"/>
      <c r="L2110"/>
      <c r="M2110"/>
      <c r="N2110"/>
      <c r="O2110"/>
      <c r="P2110"/>
      <c r="Q2110"/>
      <c r="R2110"/>
      <c r="S2110"/>
      <c r="T2110"/>
      <c r="U2110"/>
      <c r="V2110"/>
      <c r="W2110"/>
      <c r="X2110"/>
      <c r="Y2110"/>
      <c r="Z2110"/>
      <c r="AA2110"/>
      <c r="AB2110"/>
      <c r="AC2110"/>
      <c r="AD2110"/>
      <c r="AE2110"/>
      <c r="AF2110"/>
      <c r="AG2110"/>
      <c r="AH2110"/>
      <c r="AI2110"/>
      <c r="AJ2110"/>
      <c r="AK2110"/>
      <c r="AL2110"/>
      <c r="AM2110"/>
      <c r="AN2110"/>
      <c r="AO2110"/>
      <c r="AP2110"/>
      <c r="AQ2110"/>
      <c r="AR2110"/>
      <c r="AS2110"/>
      <c r="AT2110" s="12">
        <f>VLOOKUP($BR2110,Tables!$D$14:$I$27,2,FALSE)*W2110</f>
        <v>0</v>
      </c>
      <c r="AU2110" s="12">
        <f>VLOOKUP($BR2110,Tables!$D$14:$I$24,3,FALSE)</f>
        <v>0</v>
      </c>
      <c r="AV2110" s="12">
        <f>VLOOKUP($BR2110,Tables!$D$14:$I$24,4,FALSE)*W2110</f>
        <v>0</v>
      </c>
      <c r="AW2110" s="12">
        <f>VLOOKUP($BR2110,Tables!$D$14:$I$24,5,FALSE)*W2110</f>
        <v>0</v>
      </c>
      <c r="AX2110">
        <f>IF(ISERROR(VLOOKUP(V2110,Tables!$A$2:$B$27,2,FALSE))=TRUE,0,VLOOKUP(V2110,Tables!$A$2:$B$27,2,FALSE))*VLOOKUP(BR2110,Tables!$D$14:$J$24,7,FALSE)</f>
        <v>0</v>
      </c>
      <c r="AY2110">
        <f>IF(ISERROR(VLOOKUP(BS2110,Tables!$A$2:$B$31,2,FALSE))=TRUE,0,VLOOKUP(BS2110,Tables!$A$2:$B$31,2,FALSE))</f>
        <v>0</v>
      </c>
      <c r="AZ2110" s="12">
        <f>VLOOKUP($BR2110,Tables!$D$14:$K$24,8,FALSE)</f>
        <v>0</v>
      </c>
      <c r="BA2110" s="12">
        <f>IF(OR(BR2110="T150",BR2110="HYBT150"),W2110*Tables!$L$23,0)</f>
        <v>0</v>
      </c>
      <c r="BB2110" s="12">
        <f>IF(OR(BR2110="T200",BR2110="HYBT200"),W2110*Tables!$E$24,0)</f>
        <v>0</v>
      </c>
      <c r="BC2110" s="14">
        <f t="shared" si="448"/>
        <v>0</v>
      </c>
      <c r="BD2110" s="55" t="str">
        <f t="shared" si="458"/>
        <v/>
      </c>
      <c r="BE2110" s="55" t="str">
        <f t="shared" si="458"/>
        <v/>
      </c>
      <c r="BF2110" s="55" t="str">
        <f t="shared" si="458"/>
        <v/>
      </c>
      <c r="BG2110" s="55" t="str">
        <f t="shared" si="458"/>
        <v/>
      </c>
      <c r="BH2110" s="55" t="str">
        <f t="shared" si="458"/>
        <v/>
      </c>
      <c r="BI2110" s="55" t="str">
        <f t="shared" si="458"/>
        <v/>
      </c>
      <c r="BJ2110" s="55" t="str">
        <f t="shared" si="458"/>
        <v/>
      </c>
      <c r="BK2110" s="55" t="str">
        <f t="shared" si="458"/>
        <v/>
      </c>
      <c r="BL2110" s="55" t="str">
        <f t="shared" si="458"/>
        <v/>
      </c>
      <c r="BM2110" s="55" t="str">
        <f t="shared" si="458"/>
        <v/>
      </c>
      <c r="BN2110" s="55" t="str">
        <f t="shared" si="458"/>
        <v/>
      </c>
      <c r="BO2110" s="55" t="str">
        <f t="shared" si="458"/>
        <v/>
      </c>
      <c r="BP2110" s="55" t="str">
        <f t="shared" si="458"/>
        <v/>
      </c>
      <c r="BQ2110" s="55" t="str">
        <f t="shared" si="458"/>
        <v/>
      </c>
      <c r="BR2110" s="1" t="str">
        <f t="shared" si="449"/>
        <v>Base</v>
      </c>
      <c r="BS2110" s="1" t="str">
        <f t="shared" si="450"/>
        <v/>
      </c>
      <c r="BT2110" s="3">
        <f t="shared" si="451"/>
        <v>1</v>
      </c>
      <c r="BU2110" s="11">
        <f t="shared" si="452"/>
        <v>-0.94</v>
      </c>
      <c r="BV2110" s="11">
        <f t="shared" si="453"/>
        <v>-0.88</v>
      </c>
      <c r="BW2110" s="11">
        <f t="shared" si="454"/>
        <v>0</v>
      </c>
      <c r="BX2110" s="9">
        <f t="shared" si="455"/>
        <v>-0.94</v>
      </c>
      <c r="BY2110" s="9">
        <f t="shared" si="456"/>
        <v>-0.88</v>
      </c>
      <c r="BZ2110" s="9">
        <f t="shared" si="457"/>
        <v>2</v>
      </c>
    </row>
    <row r="2111" spans="1:78" ht="15.5" x14ac:dyDescent="0.35">
      <c r="A2111"/>
      <c r="B2111"/>
      <c r="C2111"/>
      <c r="D2111"/>
      <c r="E2111"/>
      <c r="F2111"/>
      <c r="G2111"/>
      <c r="H2111"/>
      <c r="I2111"/>
      <c r="J2111"/>
      <c r="K2111"/>
      <c r="L2111"/>
      <c r="M2111"/>
      <c r="N2111"/>
      <c r="O2111"/>
      <c r="P2111"/>
      <c r="Q2111"/>
      <c r="R2111"/>
      <c r="S2111"/>
      <c r="T2111"/>
      <c r="U2111"/>
      <c r="V2111"/>
      <c r="W2111"/>
      <c r="X2111"/>
      <c r="Y2111"/>
      <c r="Z2111"/>
      <c r="AA2111"/>
      <c r="AB2111"/>
      <c r="AC2111"/>
      <c r="AD2111"/>
      <c r="AE2111"/>
      <c r="AF2111"/>
      <c r="AG2111"/>
      <c r="AH2111"/>
      <c r="AI2111"/>
      <c r="AJ2111"/>
      <c r="AK2111"/>
      <c r="AL2111"/>
      <c r="AM2111"/>
      <c r="AN2111"/>
      <c r="AO2111"/>
      <c r="AP2111"/>
      <c r="AQ2111"/>
      <c r="AR2111"/>
      <c r="AS2111"/>
      <c r="AT2111" s="12">
        <f>VLOOKUP($BR2111,Tables!$D$14:$I$27,2,FALSE)*W2111</f>
        <v>0</v>
      </c>
      <c r="AU2111" s="12">
        <f>VLOOKUP($BR2111,Tables!$D$14:$I$24,3,FALSE)</f>
        <v>0</v>
      </c>
      <c r="AV2111" s="12">
        <f>VLOOKUP($BR2111,Tables!$D$14:$I$24,4,FALSE)*W2111</f>
        <v>0</v>
      </c>
      <c r="AW2111" s="12">
        <f>VLOOKUP($BR2111,Tables!$D$14:$I$24,5,FALSE)*W2111</f>
        <v>0</v>
      </c>
      <c r="AX2111">
        <f>IF(ISERROR(VLOOKUP(V2111,Tables!$A$2:$B$27,2,FALSE))=TRUE,0,VLOOKUP(V2111,Tables!$A$2:$B$27,2,FALSE))*VLOOKUP(BR2111,Tables!$D$14:$J$24,7,FALSE)</f>
        <v>0</v>
      </c>
      <c r="AY2111">
        <f>IF(ISERROR(VLOOKUP(BS2111,Tables!$A$2:$B$31,2,FALSE))=TRUE,0,VLOOKUP(BS2111,Tables!$A$2:$B$31,2,FALSE))</f>
        <v>0</v>
      </c>
      <c r="AZ2111" s="12">
        <f>VLOOKUP($BR2111,Tables!$D$14:$K$24,8,FALSE)</f>
        <v>0</v>
      </c>
      <c r="BA2111" s="12">
        <f>IF(OR(BR2111="T150",BR2111="HYBT150"),W2111*Tables!$L$23,0)</f>
        <v>0</v>
      </c>
      <c r="BB2111" s="12">
        <f>IF(OR(BR2111="T200",BR2111="HYBT200"),W2111*Tables!$E$24,0)</f>
        <v>0</v>
      </c>
      <c r="BC2111" s="14">
        <f t="shared" si="448"/>
        <v>0</v>
      </c>
      <c r="BD2111" s="55" t="str">
        <f t="shared" si="458"/>
        <v/>
      </c>
      <c r="BE2111" s="55" t="str">
        <f t="shared" si="458"/>
        <v/>
      </c>
      <c r="BF2111" s="55" t="str">
        <f t="shared" si="458"/>
        <v/>
      </c>
      <c r="BG2111" s="55" t="str">
        <f t="shared" si="458"/>
        <v/>
      </c>
      <c r="BH2111" s="55" t="str">
        <f t="shared" si="458"/>
        <v/>
      </c>
      <c r="BI2111" s="55" t="str">
        <f t="shared" si="458"/>
        <v/>
      </c>
      <c r="BJ2111" s="55" t="str">
        <f t="shared" si="458"/>
        <v/>
      </c>
      <c r="BK2111" s="55" t="str">
        <f t="shared" si="458"/>
        <v/>
      </c>
      <c r="BL2111" s="55" t="str">
        <f t="shared" si="458"/>
        <v/>
      </c>
      <c r="BM2111" s="55" t="str">
        <f t="shared" si="458"/>
        <v/>
      </c>
      <c r="BN2111" s="55" t="str">
        <f t="shared" si="458"/>
        <v/>
      </c>
      <c r="BO2111" s="55" t="str">
        <f t="shared" si="458"/>
        <v/>
      </c>
      <c r="BP2111" s="55" t="str">
        <f t="shared" si="458"/>
        <v/>
      </c>
      <c r="BQ2111" s="55" t="str">
        <f t="shared" si="458"/>
        <v/>
      </c>
      <c r="BR2111" s="1" t="str">
        <f t="shared" si="449"/>
        <v>Base</v>
      </c>
      <c r="BS2111" s="1" t="str">
        <f t="shared" si="450"/>
        <v/>
      </c>
      <c r="BT2111" s="3">
        <f t="shared" si="451"/>
        <v>1</v>
      </c>
      <c r="BU2111" s="11">
        <f t="shared" si="452"/>
        <v>-0.94</v>
      </c>
      <c r="BV2111" s="11">
        <f t="shared" si="453"/>
        <v>-0.88</v>
      </c>
      <c r="BW2111" s="11">
        <f t="shared" si="454"/>
        <v>0</v>
      </c>
      <c r="BX2111" s="9">
        <f t="shared" si="455"/>
        <v>-0.94</v>
      </c>
      <c r="BY2111" s="9">
        <f t="shared" si="456"/>
        <v>-0.88</v>
      </c>
      <c r="BZ2111" s="9">
        <f t="shared" si="457"/>
        <v>2</v>
      </c>
    </row>
    <row r="2112" spans="1:78" ht="15.5" x14ac:dyDescent="0.35">
      <c r="A2112"/>
      <c r="B2112"/>
      <c r="C2112"/>
      <c r="D2112"/>
      <c r="E2112"/>
      <c r="F2112"/>
      <c r="G2112"/>
      <c r="H2112"/>
      <c r="I2112"/>
      <c r="J2112"/>
      <c r="K2112"/>
      <c r="L2112"/>
      <c r="M2112"/>
      <c r="N2112"/>
      <c r="O2112"/>
      <c r="P2112"/>
      <c r="Q2112"/>
      <c r="R2112"/>
      <c r="S2112"/>
      <c r="T2112"/>
      <c r="U2112"/>
      <c r="V2112"/>
      <c r="W2112"/>
      <c r="X2112"/>
      <c r="Y2112"/>
      <c r="Z2112"/>
      <c r="AA2112"/>
      <c r="AB2112"/>
      <c r="AC2112"/>
      <c r="AD2112"/>
      <c r="AE2112"/>
      <c r="AF2112"/>
      <c r="AG2112"/>
      <c r="AH2112"/>
      <c r="AI2112"/>
      <c r="AJ2112"/>
      <c r="AK2112"/>
      <c r="AL2112"/>
      <c r="AM2112"/>
      <c r="AN2112"/>
      <c r="AO2112"/>
      <c r="AP2112"/>
      <c r="AQ2112"/>
      <c r="AR2112"/>
      <c r="AS2112"/>
      <c r="AT2112" s="12">
        <f>VLOOKUP($BR2112,Tables!$D$14:$I$27,2,FALSE)*W2112</f>
        <v>0</v>
      </c>
      <c r="AU2112" s="12">
        <f>VLOOKUP($BR2112,Tables!$D$14:$I$24,3,FALSE)</f>
        <v>0</v>
      </c>
      <c r="AV2112" s="12">
        <f>VLOOKUP($BR2112,Tables!$D$14:$I$24,4,FALSE)*W2112</f>
        <v>0</v>
      </c>
      <c r="AW2112" s="12">
        <f>VLOOKUP($BR2112,Tables!$D$14:$I$24,5,FALSE)*W2112</f>
        <v>0</v>
      </c>
      <c r="AX2112">
        <f>IF(ISERROR(VLOOKUP(V2112,Tables!$A$2:$B$27,2,FALSE))=TRUE,0,VLOOKUP(V2112,Tables!$A$2:$B$27,2,FALSE))*VLOOKUP(BR2112,Tables!$D$14:$J$24,7,FALSE)</f>
        <v>0</v>
      </c>
      <c r="AY2112">
        <f>IF(ISERROR(VLOOKUP(BS2112,Tables!$A$2:$B$31,2,FALSE))=TRUE,0,VLOOKUP(BS2112,Tables!$A$2:$B$31,2,FALSE))</f>
        <v>0</v>
      </c>
      <c r="AZ2112" s="12">
        <f>VLOOKUP($BR2112,Tables!$D$14:$K$24,8,FALSE)</f>
        <v>0</v>
      </c>
      <c r="BA2112" s="12">
        <f>IF(OR(BR2112="T150",BR2112="HYBT150"),W2112*Tables!$L$23,0)</f>
        <v>0</v>
      </c>
      <c r="BB2112" s="12">
        <f>IF(OR(BR2112="T200",BR2112="HYBT200"),W2112*Tables!$E$24,0)</f>
        <v>0</v>
      </c>
      <c r="BC2112" s="14">
        <f t="shared" si="448"/>
        <v>0</v>
      </c>
      <c r="BD2112" s="55" t="str">
        <f t="shared" si="458"/>
        <v/>
      </c>
      <c r="BE2112" s="55" t="str">
        <f t="shared" si="458"/>
        <v/>
      </c>
      <c r="BF2112" s="55" t="str">
        <f t="shared" si="458"/>
        <v/>
      </c>
      <c r="BG2112" s="55" t="str">
        <f t="shared" si="458"/>
        <v/>
      </c>
      <c r="BH2112" s="55" t="str">
        <f t="shared" si="458"/>
        <v/>
      </c>
      <c r="BI2112" s="55" t="str">
        <f t="shared" si="458"/>
        <v/>
      </c>
      <c r="BJ2112" s="55" t="str">
        <f t="shared" si="458"/>
        <v/>
      </c>
      <c r="BK2112" s="55" t="str">
        <f t="shared" si="458"/>
        <v/>
      </c>
      <c r="BL2112" s="55" t="str">
        <f t="shared" si="458"/>
        <v/>
      </c>
      <c r="BM2112" s="55" t="str">
        <f t="shared" si="458"/>
        <v/>
      </c>
      <c r="BN2112" s="55" t="str">
        <f t="shared" si="458"/>
        <v/>
      </c>
      <c r="BO2112" s="55" t="str">
        <f t="shared" si="458"/>
        <v/>
      </c>
      <c r="BP2112" s="55" t="str">
        <f t="shared" si="458"/>
        <v/>
      </c>
      <c r="BQ2112" s="55" t="str">
        <f t="shared" si="458"/>
        <v/>
      </c>
      <c r="BR2112" s="1" t="str">
        <f t="shared" si="449"/>
        <v>Base</v>
      </c>
      <c r="BS2112" s="1" t="str">
        <f t="shared" si="450"/>
        <v/>
      </c>
      <c r="BT2112" s="3">
        <f t="shared" si="451"/>
        <v>1</v>
      </c>
      <c r="BU2112" s="11">
        <f t="shared" si="452"/>
        <v>-0.94</v>
      </c>
      <c r="BV2112" s="11">
        <f t="shared" si="453"/>
        <v>-0.88</v>
      </c>
      <c r="BW2112" s="11">
        <f t="shared" si="454"/>
        <v>0</v>
      </c>
      <c r="BX2112" s="9">
        <f t="shared" si="455"/>
        <v>-0.94</v>
      </c>
      <c r="BY2112" s="9">
        <f t="shared" si="456"/>
        <v>-0.88</v>
      </c>
      <c r="BZ2112" s="9">
        <f t="shared" si="457"/>
        <v>2</v>
      </c>
    </row>
    <row r="2113" spans="1:78" ht="15.5" x14ac:dyDescent="0.35">
      <c r="A2113"/>
      <c r="B2113"/>
      <c r="C2113"/>
      <c r="D2113"/>
      <c r="E2113"/>
      <c r="F2113"/>
      <c r="G2113"/>
      <c r="H2113"/>
      <c r="I2113"/>
      <c r="J2113"/>
      <c r="K2113"/>
      <c r="L2113"/>
      <c r="M2113"/>
      <c r="N2113"/>
      <c r="O2113"/>
      <c r="P2113"/>
      <c r="Q2113"/>
      <c r="R2113"/>
      <c r="S2113"/>
      <c r="T2113"/>
      <c r="U2113"/>
      <c r="V2113"/>
      <c r="W2113"/>
      <c r="X2113"/>
      <c r="Y2113"/>
      <c r="Z2113"/>
      <c r="AA2113"/>
      <c r="AB2113"/>
      <c r="AC2113"/>
      <c r="AD2113"/>
      <c r="AE2113"/>
      <c r="AF2113"/>
      <c r="AG2113"/>
      <c r="AH2113"/>
      <c r="AI2113"/>
      <c r="AJ2113"/>
      <c r="AK2113"/>
      <c r="AL2113"/>
      <c r="AM2113"/>
      <c r="AN2113"/>
      <c r="AO2113"/>
      <c r="AP2113"/>
      <c r="AQ2113"/>
      <c r="AR2113"/>
      <c r="AS2113"/>
      <c r="AT2113" s="12">
        <f>VLOOKUP($BR2113,Tables!$D$14:$I$27,2,FALSE)*W2113</f>
        <v>0</v>
      </c>
      <c r="AU2113" s="12">
        <f>VLOOKUP($BR2113,Tables!$D$14:$I$24,3,FALSE)</f>
        <v>0</v>
      </c>
      <c r="AV2113" s="12">
        <f>VLOOKUP($BR2113,Tables!$D$14:$I$24,4,FALSE)*W2113</f>
        <v>0</v>
      </c>
      <c r="AW2113" s="12">
        <f>VLOOKUP($BR2113,Tables!$D$14:$I$24,5,FALSE)*W2113</f>
        <v>0</v>
      </c>
      <c r="AX2113">
        <f>IF(ISERROR(VLOOKUP(V2113,Tables!$A$2:$B$27,2,FALSE))=TRUE,0,VLOOKUP(V2113,Tables!$A$2:$B$27,2,FALSE))*VLOOKUP(BR2113,Tables!$D$14:$J$24,7,FALSE)</f>
        <v>0</v>
      </c>
      <c r="AY2113">
        <f>IF(ISERROR(VLOOKUP(BS2113,Tables!$A$2:$B$31,2,FALSE))=TRUE,0,VLOOKUP(BS2113,Tables!$A$2:$B$31,2,FALSE))</f>
        <v>0</v>
      </c>
      <c r="AZ2113" s="12">
        <f>VLOOKUP($BR2113,Tables!$D$14:$K$24,8,FALSE)</f>
        <v>0</v>
      </c>
      <c r="BA2113" s="12">
        <f>IF(OR(BR2113="T150",BR2113="HYBT150"),W2113*Tables!$L$23,0)</f>
        <v>0</v>
      </c>
      <c r="BB2113" s="12">
        <f>IF(OR(BR2113="T200",BR2113="HYBT200"),W2113*Tables!$E$24,0)</f>
        <v>0</v>
      </c>
      <c r="BC2113" s="14">
        <f t="shared" si="448"/>
        <v>0</v>
      </c>
      <c r="BD2113" s="55" t="str">
        <f t="shared" si="458"/>
        <v/>
      </c>
      <c r="BE2113" s="55" t="str">
        <f t="shared" si="458"/>
        <v/>
      </c>
      <c r="BF2113" s="55" t="str">
        <f t="shared" si="458"/>
        <v/>
      </c>
      <c r="BG2113" s="55" t="str">
        <f t="shared" si="458"/>
        <v/>
      </c>
      <c r="BH2113" s="55" t="str">
        <f t="shared" si="458"/>
        <v/>
      </c>
      <c r="BI2113" s="55" t="str">
        <f t="shared" si="458"/>
        <v/>
      </c>
      <c r="BJ2113" s="55" t="str">
        <f t="shared" si="458"/>
        <v/>
      </c>
      <c r="BK2113" s="55" t="str">
        <f t="shared" si="458"/>
        <v/>
      </c>
      <c r="BL2113" s="55" t="str">
        <f t="shared" si="458"/>
        <v/>
      </c>
      <c r="BM2113" s="55" t="str">
        <f t="shared" si="458"/>
        <v/>
      </c>
      <c r="BN2113" s="55" t="str">
        <f t="shared" si="458"/>
        <v/>
      </c>
      <c r="BO2113" s="55" t="str">
        <f t="shared" si="458"/>
        <v/>
      </c>
      <c r="BP2113" s="55" t="str">
        <f t="shared" si="458"/>
        <v/>
      </c>
      <c r="BQ2113" s="55" t="str">
        <f t="shared" si="458"/>
        <v/>
      </c>
      <c r="BR2113" s="1" t="str">
        <f t="shared" si="449"/>
        <v>Base</v>
      </c>
      <c r="BS2113" s="1" t="str">
        <f t="shared" si="450"/>
        <v/>
      </c>
      <c r="BT2113" s="3">
        <f t="shared" si="451"/>
        <v>1</v>
      </c>
      <c r="BU2113" s="11">
        <f t="shared" si="452"/>
        <v>-0.94</v>
      </c>
      <c r="BV2113" s="11">
        <f t="shared" si="453"/>
        <v>-0.88</v>
      </c>
      <c r="BW2113" s="11">
        <f t="shared" si="454"/>
        <v>0</v>
      </c>
      <c r="BX2113" s="9">
        <f t="shared" si="455"/>
        <v>-0.94</v>
      </c>
      <c r="BY2113" s="9">
        <f t="shared" si="456"/>
        <v>-0.88</v>
      </c>
      <c r="BZ2113" s="9">
        <f t="shared" si="457"/>
        <v>2</v>
      </c>
    </row>
    <row r="2114" spans="1:78" ht="15.5" x14ac:dyDescent="0.35">
      <c r="A2114"/>
      <c r="B2114"/>
      <c r="C2114"/>
      <c r="D2114"/>
      <c r="E2114"/>
      <c r="F2114"/>
      <c r="G2114"/>
      <c r="H2114"/>
      <c r="I2114"/>
      <c r="J2114"/>
      <c r="K2114"/>
      <c r="L2114"/>
      <c r="M2114"/>
      <c r="N2114"/>
      <c r="O2114"/>
      <c r="P2114"/>
      <c r="Q2114"/>
      <c r="R2114"/>
      <c r="S2114"/>
      <c r="T2114"/>
      <c r="U2114"/>
      <c r="V2114"/>
      <c r="W2114"/>
      <c r="X2114"/>
      <c r="Y2114"/>
      <c r="Z2114"/>
      <c r="AA2114"/>
      <c r="AB2114"/>
      <c r="AC2114"/>
      <c r="AD2114"/>
      <c r="AE2114"/>
      <c r="AF2114"/>
      <c r="AG2114"/>
      <c r="AH2114"/>
      <c r="AI2114"/>
      <c r="AJ2114"/>
      <c r="AK2114"/>
      <c r="AL2114"/>
      <c r="AM2114"/>
      <c r="AN2114"/>
      <c r="AO2114"/>
      <c r="AP2114"/>
      <c r="AQ2114"/>
      <c r="AR2114"/>
      <c r="AS2114"/>
      <c r="AT2114" s="12">
        <f>VLOOKUP($BR2114,Tables!$D$14:$I$27,2,FALSE)*W2114</f>
        <v>0</v>
      </c>
      <c r="AU2114" s="12">
        <f>VLOOKUP($BR2114,Tables!$D$14:$I$24,3,FALSE)</f>
        <v>0</v>
      </c>
      <c r="AV2114" s="12">
        <f>VLOOKUP($BR2114,Tables!$D$14:$I$24,4,FALSE)*W2114</f>
        <v>0</v>
      </c>
      <c r="AW2114" s="12">
        <f>VLOOKUP($BR2114,Tables!$D$14:$I$24,5,FALSE)*W2114</f>
        <v>0</v>
      </c>
      <c r="AX2114">
        <f>IF(ISERROR(VLOOKUP(V2114,Tables!$A$2:$B$27,2,FALSE))=TRUE,0,VLOOKUP(V2114,Tables!$A$2:$B$27,2,FALSE))*VLOOKUP(BR2114,Tables!$D$14:$J$24,7,FALSE)</f>
        <v>0</v>
      </c>
      <c r="AY2114">
        <f>IF(ISERROR(VLOOKUP(BS2114,Tables!$A$2:$B$31,2,FALSE))=TRUE,0,VLOOKUP(BS2114,Tables!$A$2:$B$31,2,FALSE))</f>
        <v>0</v>
      </c>
      <c r="AZ2114" s="12">
        <f>VLOOKUP($BR2114,Tables!$D$14:$K$24,8,FALSE)</f>
        <v>0</v>
      </c>
      <c r="BA2114" s="12">
        <f>IF(OR(BR2114="T150",BR2114="HYBT150"),W2114*Tables!$L$23,0)</f>
        <v>0</v>
      </c>
      <c r="BB2114" s="12">
        <f>IF(OR(BR2114="T200",BR2114="HYBT200"),W2114*Tables!$E$24,0)</f>
        <v>0</v>
      </c>
      <c r="BC2114" s="14">
        <f t="shared" si="448"/>
        <v>0</v>
      </c>
      <c r="BD2114" s="55" t="str">
        <f t="shared" si="458"/>
        <v/>
      </c>
      <c r="BE2114" s="55" t="str">
        <f t="shared" si="458"/>
        <v/>
      </c>
      <c r="BF2114" s="55" t="str">
        <f t="shared" si="458"/>
        <v/>
      </c>
      <c r="BG2114" s="55" t="str">
        <f t="shared" si="458"/>
        <v/>
      </c>
      <c r="BH2114" s="55" t="str">
        <f t="shared" si="458"/>
        <v/>
      </c>
      <c r="BI2114" s="55" t="str">
        <f t="shared" si="458"/>
        <v/>
      </c>
      <c r="BJ2114" s="55" t="str">
        <f t="shared" si="458"/>
        <v/>
      </c>
      <c r="BK2114" s="55" t="str">
        <f t="shared" si="458"/>
        <v/>
      </c>
      <c r="BL2114" s="55" t="str">
        <f t="shared" si="458"/>
        <v/>
      </c>
      <c r="BM2114" s="55" t="str">
        <f t="shared" si="458"/>
        <v/>
      </c>
      <c r="BN2114" s="55" t="str">
        <f t="shared" si="458"/>
        <v/>
      </c>
      <c r="BO2114" s="55" t="str">
        <f t="shared" si="458"/>
        <v/>
      </c>
      <c r="BP2114" s="55" t="str">
        <f t="shared" si="458"/>
        <v/>
      </c>
      <c r="BQ2114" s="55" t="str">
        <f t="shared" si="458"/>
        <v/>
      </c>
      <c r="BR2114" s="1" t="str">
        <f t="shared" si="449"/>
        <v>Base</v>
      </c>
      <c r="BS2114" s="1" t="str">
        <f t="shared" si="450"/>
        <v/>
      </c>
      <c r="BT2114" s="3">
        <f t="shared" si="451"/>
        <v>1</v>
      </c>
      <c r="BU2114" s="11">
        <f t="shared" si="452"/>
        <v>-0.94</v>
      </c>
      <c r="BV2114" s="11">
        <f t="shared" si="453"/>
        <v>-0.88</v>
      </c>
      <c r="BW2114" s="11">
        <f t="shared" si="454"/>
        <v>0</v>
      </c>
      <c r="BX2114" s="9">
        <f t="shared" si="455"/>
        <v>-0.94</v>
      </c>
      <c r="BY2114" s="9">
        <f t="shared" si="456"/>
        <v>-0.88</v>
      </c>
      <c r="BZ2114" s="9">
        <f t="shared" si="457"/>
        <v>2</v>
      </c>
    </row>
    <row r="2115" spans="1:78" ht="15.5" x14ac:dyDescent="0.35">
      <c r="A2115"/>
      <c r="B2115"/>
      <c r="C2115"/>
      <c r="D2115"/>
      <c r="E2115"/>
      <c r="F2115"/>
      <c r="G2115"/>
      <c r="H2115"/>
      <c r="I2115"/>
      <c r="J2115"/>
      <c r="K2115"/>
      <c r="L2115"/>
      <c r="M2115"/>
      <c r="N2115"/>
      <c r="O2115"/>
      <c r="P2115"/>
      <c r="Q2115"/>
      <c r="R2115"/>
      <c r="S2115"/>
      <c r="T2115"/>
      <c r="U2115"/>
      <c r="V2115"/>
      <c r="W2115"/>
      <c r="X2115"/>
      <c r="Y2115"/>
      <c r="Z2115"/>
      <c r="AA2115"/>
      <c r="AB2115"/>
      <c r="AC2115"/>
      <c r="AD2115"/>
      <c r="AE2115"/>
      <c r="AF2115"/>
      <c r="AG2115"/>
      <c r="AH2115"/>
      <c r="AI2115"/>
      <c r="AJ2115"/>
      <c r="AK2115"/>
      <c r="AL2115"/>
      <c r="AM2115"/>
      <c r="AN2115"/>
      <c r="AO2115"/>
      <c r="AP2115"/>
      <c r="AQ2115"/>
      <c r="AR2115"/>
      <c r="AS2115"/>
      <c r="AT2115" s="12">
        <f>VLOOKUP($BR2115,Tables!$D$14:$I$27,2,FALSE)*W2115</f>
        <v>0</v>
      </c>
      <c r="AU2115" s="12">
        <f>VLOOKUP($BR2115,Tables!$D$14:$I$24,3,FALSE)</f>
        <v>0</v>
      </c>
      <c r="AV2115" s="12">
        <f>VLOOKUP($BR2115,Tables!$D$14:$I$24,4,FALSE)*W2115</f>
        <v>0</v>
      </c>
      <c r="AW2115" s="12">
        <f>VLOOKUP($BR2115,Tables!$D$14:$I$24,5,FALSE)*W2115</f>
        <v>0</v>
      </c>
      <c r="AX2115">
        <f>IF(ISERROR(VLOOKUP(V2115,Tables!$A$2:$B$27,2,FALSE))=TRUE,0,VLOOKUP(V2115,Tables!$A$2:$B$27,2,FALSE))*VLOOKUP(BR2115,Tables!$D$14:$J$24,7,FALSE)</f>
        <v>0</v>
      </c>
      <c r="AY2115">
        <f>IF(ISERROR(VLOOKUP(BS2115,Tables!$A$2:$B$31,2,FALSE))=TRUE,0,VLOOKUP(BS2115,Tables!$A$2:$B$31,2,FALSE))</f>
        <v>0</v>
      </c>
      <c r="AZ2115" s="12">
        <f>VLOOKUP($BR2115,Tables!$D$14:$K$24,8,FALSE)</f>
        <v>0</v>
      </c>
      <c r="BA2115" s="12">
        <f>IF(OR(BR2115="T150",BR2115="HYBT150"),W2115*Tables!$L$23,0)</f>
        <v>0</v>
      </c>
      <c r="BB2115" s="12">
        <f>IF(OR(BR2115="T200",BR2115="HYBT200"),W2115*Tables!$E$24,0)</f>
        <v>0</v>
      </c>
      <c r="BC2115" s="14">
        <f t="shared" si="448"/>
        <v>0</v>
      </c>
      <c r="BD2115" s="55" t="str">
        <f t="shared" si="458"/>
        <v/>
      </c>
      <c r="BE2115" s="55" t="str">
        <f t="shared" si="458"/>
        <v/>
      </c>
      <c r="BF2115" s="55" t="str">
        <f t="shared" si="458"/>
        <v/>
      </c>
      <c r="BG2115" s="55" t="str">
        <f t="shared" si="458"/>
        <v/>
      </c>
      <c r="BH2115" s="55" t="str">
        <f t="shared" si="458"/>
        <v/>
      </c>
      <c r="BI2115" s="55" t="str">
        <f t="shared" si="458"/>
        <v/>
      </c>
      <c r="BJ2115" s="55" t="str">
        <f t="shared" si="458"/>
        <v/>
      </c>
      <c r="BK2115" s="55" t="str">
        <f t="shared" si="458"/>
        <v/>
      </c>
      <c r="BL2115" s="55" t="str">
        <f t="shared" si="458"/>
        <v/>
      </c>
      <c r="BM2115" s="55" t="str">
        <f t="shared" si="458"/>
        <v/>
      </c>
      <c r="BN2115" s="55" t="str">
        <f t="shared" si="458"/>
        <v/>
      </c>
      <c r="BO2115" s="55" t="str">
        <f t="shared" si="458"/>
        <v/>
      </c>
      <c r="BP2115" s="55" t="str">
        <f t="shared" si="458"/>
        <v/>
      </c>
      <c r="BQ2115" s="55" t="str">
        <f t="shared" si="458"/>
        <v/>
      </c>
      <c r="BR2115" s="1" t="str">
        <f t="shared" si="449"/>
        <v>Base</v>
      </c>
      <c r="BS2115" s="1" t="str">
        <f t="shared" si="450"/>
        <v/>
      </c>
      <c r="BT2115" s="3">
        <f t="shared" si="451"/>
        <v>1</v>
      </c>
      <c r="BU2115" s="11">
        <f t="shared" si="452"/>
        <v>-0.94</v>
      </c>
      <c r="BV2115" s="11">
        <f t="shared" si="453"/>
        <v>-0.88</v>
      </c>
      <c r="BW2115" s="11">
        <f t="shared" si="454"/>
        <v>0</v>
      </c>
      <c r="BX2115" s="9">
        <f t="shared" si="455"/>
        <v>-0.94</v>
      </c>
      <c r="BY2115" s="9">
        <f t="shared" si="456"/>
        <v>-0.88</v>
      </c>
      <c r="BZ2115" s="9">
        <f t="shared" si="457"/>
        <v>2</v>
      </c>
    </row>
    <row r="2116" spans="1:78" ht="15.5" x14ac:dyDescent="0.35">
      <c r="A2116"/>
      <c r="B2116"/>
      <c r="C2116"/>
      <c r="D2116"/>
      <c r="E2116"/>
      <c r="F2116"/>
      <c r="G2116"/>
      <c r="H2116"/>
      <c r="I2116"/>
      <c r="J2116"/>
      <c r="K2116"/>
      <c r="L2116"/>
      <c r="M2116"/>
      <c r="N2116"/>
      <c r="O2116"/>
      <c r="P2116"/>
      <c r="Q2116"/>
      <c r="R2116"/>
      <c r="S2116"/>
      <c r="T2116"/>
      <c r="U2116"/>
      <c r="V2116"/>
      <c r="W2116"/>
      <c r="X2116"/>
      <c r="Y2116"/>
      <c r="Z2116"/>
      <c r="AA2116"/>
      <c r="AB2116"/>
      <c r="AC2116"/>
      <c r="AD2116"/>
      <c r="AE2116"/>
      <c r="AF2116"/>
      <c r="AG2116"/>
      <c r="AH2116"/>
      <c r="AI2116"/>
      <c r="AJ2116"/>
      <c r="AK2116"/>
      <c r="AL2116"/>
      <c r="AM2116"/>
      <c r="AN2116"/>
      <c r="AO2116"/>
      <c r="AP2116"/>
      <c r="AQ2116"/>
      <c r="AR2116"/>
      <c r="AS2116"/>
      <c r="AT2116" s="12">
        <f>VLOOKUP($BR2116,Tables!$D$14:$I$27,2,FALSE)*W2116</f>
        <v>0</v>
      </c>
      <c r="AU2116" s="12">
        <f>VLOOKUP($BR2116,Tables!$D$14:$I$24,3,FALSE)</f>
        <v>0</v>
      </c>
      <c r="AV2116" s="12">
        <f>VLOOKUP($BR2116,Tables!$D$14:$I$24,4,FALSE)*W2116</f>
        <v>0</v>
      </c>
      <c r="AW2116" s="12">
        <f>VLOOKUP($BR2116,Tables!$D$14:$I$24,5,FALSE)*W2116</f>
        <v>0</v>
      </c>
      <c r="AX2116">
        <f>IF(ISERROR(VLOOKUP(V2116,Tables!$A$2:$B$27,2,FALSE))=TRUE,0,VLOOKUP(V2116,Tables!$A$2:$B$27,2,FALSE))*VLOOKUP(BR2116,Tables!$D$14:$J$24,7,FALSE)</f>
        <v>0</v>
      </c>
      <c r="AY2116">
        <f>IF(ISERROR(VLOOKUP(BS2116,Tables!$A$2:$B$31,2,FALSE))=TRUE,0,VLOOKUP(BS2116,Tables!$A$2:$B$31,2,FALSE))</f>
        <v>0</v>
      </c>
      <c r="AZ2116" s="12">
        <f>VLOOKUP($BR2116,Tables!$D$14:$K$24,8,FALSE)</f>
        <v>0</v>
      </c>
      <c r="BA2116" s="12">
        <f>IF(OR(BR2116="T150",BR2116="HYBT150"),W2116*Tables!$L$23,0)</f>
        <v>0</v>
      </c>
      <c r="BB2116" s="12">
        <f>IF(OR(BR2116="T200",BR2116="HYBT200"),W2116*Tables!$E$24,0)</f>
        <v>0</v>
      </c>
      <c r="BC2116" s="14">
        <f t="shared" si="448"/>
        <v>0</v>
      </c>
      <c r="BD2116" s="55" t="str">
        <f t="shared" si="458"/>
        <v/>
      </c>
      <c r="BE2116" s="55" t="str">
        <f t="shared" si="458"/>
        <v/>
      </c>
      <c r="BF2116" s="55" t="str">
        <f t="shared" si="458"/>
        <v/>
      </c>
      <c r="BG2116" s="55" t="str">
        <f t="shared" si="458"/>
        <v/>
      </c>
      <c r="BH2116" s="55" t="str">
        <f t="shared" si="458"/>
        <v/>
      </c>
      <c r="BI2116" s="55" t="str">
        <f t="shared" si="458"/>
        <v/>
      </c>
      <c r="BJ2116" s="55" t="str">
        <f t="shared" si="458"/>
        <v/>
      </c>
      <c r="BK2116" s="55" t="str">
        <f t="shared" si="458"/>
        <v/>
      </c>
      <c r="BL2116" s="55" t="str">
        <f t="shared" si="458"/>
        <v/>
      </c>
      <c r="BM2116" s="55" t="str">
        <f t="shared" si="458"/>
        <v/>
      </c>
      <c r="BN2116" s="55" t="str">
        <f t="shared" si="458"/>
        <v/>
      </c>
      <c r="BO2116" s="55" t="str">
        <f t="shared" si="458"/>
        <v/>
      </c>
      <c r="BP2116" s="55" t="str">
        <f t="shared" si="458"/>
        <v/>
      </c>
      <c r="BQ2116" s="55" t="str">
        <f t="shared" si="458"/>
        <v/>
      </c>
      <c r="BR2116" s="1" t="str">
        <f t="shared" si="449"/>
        <v>Base</v>
      </c>
      <c r="BS2116" s="1" t="str">
        <f t="shared" si="450"/>
        <v/>
      </c>
      <c r="BT2116" s="3">
        <f t="shared" si="451"/>
        <v>1</v>
      </c>
      <c r="BU2116" s="11">
        <f t="shared" si="452"/>
        <v>-0.94</v>
      </c>
      <c r="BV2116" s="11">
        <f t="shared" si="453"/>
        <v>-0.88</v>
      </c>
      <c r="BW2116" s="11">
        <f t="shared" si="454"/>
        <v>0</v>
      </c>
      <c r="BX2116" s="9">
        <f t="shared" si="455"/>
        <v>-0.94</v>
      </c>
      <c r="BY2116" s="9">
        <f t="shared" si="456"/>
        <v>-0.88</v>
      </c>
      <c r="BZ2116" s="9">
        <f t="shared" si="457"/>
        <v>2</v>
      </c>
    </row>
    <row r="2117" spans="1:78" ht="15.5" x14ac:dyDescent="0.35">
      <c r="A2117"/>
      <c r="B2117"/>
      <c r="C2117"/>
      <c r="D2117"/>
      <c r="E2117"/>
      <c r="F2117"/>
      <c r="G2117"/>
      <c r="H2117"/>
      <c r="I2117"/>
      <c r="J2117"/>
      <c r="K2117"/>
      <c r="L2117"/>
      <c r="M2117"/>
      <c r="N2117"/>
      <c r="O2117"/>
      <c r="P2117"/>
      <c r="Q2117"/>
      <c r="R2117"/>
      <c r="S2117"/>
      <c r="T2117"/>
      <c r="U2117"/>
      <c r="V2117"/>
      <c r="W2117"/>
      <c r="X2117"/>
      <c r="Y2117"/>
      <c r="Z2117"/>
      <c r="AA2117"/>
      <c r="AB2117"/>
      <c r="AC2117"/>
      <c r="AD2117"/>
      <c r="AE2117"/>
      <c r="AF2117"/>
      <c r="AG2117"/>
      <c r="AH2117"/>
      <c r="AI2117"/>
      <c r="AJ2117"/>
      <c r="AK2117"/>
      <c r="AL2117"/>
      <c r="AM2117"/>
      <c r="AN2117"/>
      <c r="AO2117"/>
      <c r="AP2117"/>
      <c r="AQ2117"/>
      <c r="AR2117"/>
      <c r="AS2117"/>
      <c r="AT2117" s="12">
        <f>VLOOKUP($BR2117,Tables!$D$14:$I$27,2,FALSE)*W2117</f>
        <v>0</v>
      </c>
      <c r="AU2117" s="12">
        <f>VLOOKUP($BR2117,Tables!$D$14:$I$24,3,FALSE)</f>
        <v>0</v>
      </c>
      <c r="AV2117" s="12">
        <f>VLOOKUP($BR2117,Tables!$D$14:$I$24,4,FALSE)*W2117</f>
        <v>0</v>
      </c>
      <c r="AW2117" s="12">
        <f>VLOOKUP($BR2117,Tables!$D$14:$I$24,5,FALSE)*W2117</f>
        <v>0</v>
      </c>
      <c r="AX2117">
        <f>IF(ISERROR(VLOOKUP(V2117,Tables!$A$2:$B$27,2,FALSE))=TRUE,0,VLOOKUP(V2117,Tables!$A$2:$B$27,2,FALSE))*VLOOKUP(BR2117,Tables!$D$14:$J$24,7,FALSE)</f>
        <v>0</v>
      </c>
      <c r="AY2117">
        <f>IF(ISERROR(VLOOKUP(BS2117,Tables!$A$2:$B$31,2,FALSE))=TRUE,0,VLOOKUP(BS2117,Tables!$A$2:$B$31,2,FALSE))</f>
        <v>0</v>
      </c>
      <c r="AZ2117" s="12">
        <f>VLOOKUP($BR2117,Tables!$D$14:$K$24,8,FALSE)</f>
        <v>0</v>
      </c>
      <c r="BA2117" s="12">
        <f>IF(OR(BR2117="T150",BR2117="HYBT150"),W2117*Tables!$L$23,0)</f>
        <v>0</v>
      </c>
      <c r="BB2117" s="12">
        <f>IF(OR(BR2117="T200",BR2117="HYBT200"),W2117*Tables!$E$24,0)</f>
        <v>0</v>
      </c>
      <c r="BC2117" s="14">
        <f t="shared" si="448"/>
        <v>0</v>
      </c>
      <c r="BD2117" s="55" t="str">
        <f t="shared" si="458"/>
        <v/>
      </c>
      <c r="BE2117" s="55" t="str">
        <f t="shared" si="458"/>
        <v/>
      </c>
      <c r="BF2117" s="55" t="str">
        <f t="shared" si="458"/>
        <v/>
      </c>
      <c r="BG2117" s="55" t="str">
        <f t="shared" si="458"/>
        <v/>
      </c>
      <c r="BH2117" s="55" t="str">
        <f t="shared" si="458"/>
        <v/>
      </c>
      <c r="BI2117" s="55" t="str">
        <f t="shared" si="458"/>
        <v/>
      </c>
      <c r="BJ2117" s="55" t="str">
        <f t="shared" si="458"/>
        <v/>
      </c>
      <c r="BK2117" s="55" t="str">
        <f t="shared" si="458"/>
        <v/>
      </c>
      <c r="BL2117" s="55" t="str">
        <f t="shared" si="458"/>
        <v/>
      </c>
      <c r="BM2117" s="55" t="str">
        <f t="shared" si="458"/>
        <v/>
      </c>
      <c r="BN2117" s="55" t="str">
        <f t="shared" si="458"/>
        <v/>
      </c>
      <c r="BO2117" s="55" t="str">
        <f t="shared" si="458"/>
        <v/>
      </c>
      <c r="BP2117" s="55" t="str">
        <f t="shared" si="458"/>
        <v/>
      </c>
      <c r="BQ2117" s="55" t="str">
        <f t="shared" si="458"/>
        <v/>
      </c>
      <c r="BR2117" s="1" t="str">
        <f t="shared" si="449"/>
        <v>Base</v>
      </c>
      <c r="BS2117" s="1" t="str">
        <f t="shared" si="450"/>
        <v/>
      </c>
      <c r="BT2117" s="3">
        <f t="shared" si="451"/>
        <v>1</v>
      </c>
      <c r="BU2117" s="11">
        <f t="shared" si="452"/>
        <v>-0.94</v>
      </c>
      <c r="BV2117" s="11">
        <f t="shared" si="453"/>
        <v>-0.88</v>
      </c>
      <c r="BW2117" s="11">
        <f t="shared" si="454"/>
        <v>0</v>
      </c>
      <c r="BX2117" s="9">
        <f t="shared" si="455"/>
        <v>-0.94</v>
      </c>
      <c r="BY2117" s="9">
        <f t="shared" si="456"/>
        <v>-0.88</v>
      </c>
      <c r="BZ2117" s="9">
        <f t="shared" si="457"/>
        <v>2</v>
      </c>
    </row>
    <row r="2118" spans="1:78" ht="15.5" x14ac:dyDescent="0.35">
      <c r="A2118"/>
      <c r="B2118"/>
      <c r="C2118"/>
      <c r="D2118"/>
      <c r="E2118"/>
      <c r="F2118"/>
      <c r="G2118"/>
      <c r="H2118"/>
      <c r="I2118"/>
      <c r="J2118"/>
      <c r="K2118"/>
      <c r="L2118"/>
      <c r="M2118"/>
      <c r="N2118"/>
      <c r="O2118"/>
      <c r="P2118"/>
      <c r="Q2118"/>
      <c r="R2118"/>
      <c r="S2118"/>
      <c r="T2118"/>
      <c r="U2118"/>
      <c r="V2118"/>
      <c r="W2118"/>
      <c r="X2118"/>
      <c r="Y2118"/>
      <c r="Z2118"/>
      <c r="AA2118"/>
      <c r="AB2118"/>
      <c r="AC2118"/>
      <c r="AD2118"/>
      <c r="AE2118"/>
      <c r="AF2118"/>
      <c r="AG2118"/>
      <c r="AH2118"/>
      <c r="AI2118"/>
      <c r="AJ2118"/>
      <c r="AK2118"/>
      <c r="AL2118"/>
      <c r="AM2118"/>
      <c r="AN2118"/>
      <c r="AO2118"/>
      <c r="AP2118"/>
      <c r="AQ2118"/>
      <c r="AR2118"/>
      <c r="AS2118"/>
      <c r="AT2118" s="12">
        <f>VLOOKUP($BR2118,Tables!$D$14:$I$27,2,FALSE)*W2118</f>
        <v>0</v>
      </c>
      <c r="AU2118" s="12">
        <f>VLOOKUP($BR2118,Tables!$D$14:$I$24,3,FALSE)</f>
        <v>0</v>
      </c>
      <c r="AV2118" s="12">
        <f>VLOOKUP($BR2118,Tables!$D$14:$I$24,4,FALSE)*W2118</f>
        <v>0</v>
      </c>
      <c r="AW2118" s="12">
        <f>VLOOKUP($BR2118,Tables!$D$14:$I$24,5,FALSE)*W2118</f>
        <v>0</v>
      </c>
      <c r="AX2118">
        <f>IF(ISERROR(VLOOKUP(V2118,Tables!$A$2:$B$27,2,FALSE))=TRUE,0,VLOOKUP(V2118,Tables!$A$2:$B$27,2,FALSE))*VLOOKUP(BR2118,Tables!$D$14:$J$24,7,FALSE)</f>
        <v>0</v>
      </c>
      <c r="AY2118">
        <f>IF(ISERROR(VLOOKUP(BS2118,Tables!$A$2:$B$31,2,FALSE))=TRUE,0,VLOOKUP(BS2118,Tables!$A$2:$B$31,2,FALSE))</f>
        <v>0</v>
      </c>
      <c r="AZ2118" s="12">
        <f>VLOOKUP($BR2118,Tables!$D$14:$K$24,8,FALSE)</f>
        <v>0</v>
      </c>
      <c r="BA2118" s="12">
        <f>IF(OR(BR2118="T150",BR2118="HYBT150"),W2118*Tables!$L$23,0)</f>
        <v>0</v>
      </c>
      <c r="BB2118" s="12">
        <f>IF(OR(BR2118="T200",BR2118="HYBT200"),W2118*Tables!$E$24,0)</f>
        <v>0</v>
      </c>
      <c r="BC2118" s="14">
        <f t="shared" si="448"/>
        <v>0</v>
      </c>
      <c r="BD2118" s="55" t="str">
        <f t="shared" si="458"/>
        <v/>
      </c>
      <c r="BE2118" s="55" t="str">
        <f t="shared" si="458"/>
        <v/>
      </c>
      <c r="BF2118" s="55" t="str">
        <f t="shared" si="458"/>
        <v/>
      </c>
      <c r="BG2118" s="55" t="str">
        <f t="shared" si="458"/>
        <v/>
      </c>
      <c r="BH2118" s="55" t="str">
        <f t="shared" si="458"/>
        <v/>
      </c>
      <c r="BI2118" s="55" t="str">
        <f t="shared" si="458"/>
        <v/>
      </c>
      <c r="BJ2118" s="55" t="str">
        <f t="shared" si="458"/>
        <v/>
      </c>
      <c r="BK2118" s="55" t="str">
        <f t="shared" si="458"/>
        <v/>
      </c>
      <c r="BL2118" s="55" t="str">
        <f t="shared" si="458"/>
        <v/>
      </c>
      <c r="BM2118" s="55" t="str">
        <f t="shared" si="458"/>
        <v/>
      </c>
      <c r="BN2118" s="55" t="str">
        <f t="shared" si="458"/>
        <v/>
      </c>
      <c r="BO2118" s="55" t="str">
        <f t="shared" si="458"/>
        <v/>
      </c>
      <c r="BP2118" s="55" t="str">
        <f t="shared" si="458"/>
        <v/>
      </c>
      <c r="BQ2118" s="55" t="str">
        <f t="shared" si="458"/>
        <v/>
      </c>
      <c r="BR2118" s="1" t="str">
        <f t="shared" si="449"/>
        <v>Base</v>
      </c>
      <c r="BS2118" s="1" t="str">
        <f t="shared" si="450"/>
        <v/>
      </c>
      <c r="BT2118" s="3">
        <f t="shared" si="451"/>
        <v>1</v>
      </c>
      <c r="BU2118" s="11">
        <f t="shared" si="452"/>
        <v>-0.94</v>
      </c>
      <c r="BV2118" s="11">
        <f t="shared" si="453"/>
        <v>-0.88</v>
      </c>
      <c r="BW2118" s="11">
        <f t="shared" si="454"/>
        <v>0</v>
      </c>
      <c r="BX2118" s="9">
        <f t="shared" si="455"/>
        <v>-0.94</v>
      </c>
      <c r="BY2118" s="9">
        <f t="shared" si="456"/>
        <v>-0.88</v>
      </c>
      <c r="BZ2118" s="9">
        <f t="shared" si="457"/>
        <v>2</v>
      </c>
    </row>
    <row r="2119" spans="1:78" ht="15.5" x14ac:dyDescent="0.35">
      <c r="A2119"/>
      <c r="B2119"/>
      <c r="C2119"/>
      <c r="D2119"/>
      <c r="E2119"/>
      <c r="F2119"/>
      <c r="G2119"/>
      <c r="H2119"/>
      <c r="I2119"/>
      <c r="J2119"/>
      <c r="K2119"/>
      <c r="L2119"/>
      <c r="M2119"/>
      <c r="N2119"/>
      <c r="O2119"/>
      <c r="P2119"/>
      <c r="Q2119"/>
      <c r="R2119"/>
      <c r="S2119"/>
      <c r="T2119"/>
      <c r="U2119"/>
      <c r="V2119"/>
      <c r="W2119"/>
      <c r="X2119"/>
      <c r="Y2119"/>
      <c r="Z2119"/>
      <c r="AA2119"/>
      <c r="AB2119"/>
      <c r="AC2119"/>
      <c r="AD2119"/>
      <c r="AE2119"/>
      <c r="AF2119"/>
      <c r="AG2119"/>
      <c r="AH2119"/>
      <c r="AI2119"/>
      <c r="AJ2119"/>
      <c r="AK2119"/>
      <c r="AL2119"/>
      <c r="AM2119"/>
      <c r="AN2119"/>
      <c r="AO2119"/>
      <c r="AP2119"/>
      <c r="AQ2119"/>
      <c r="AR2119"/>
      <c r="AS2119"/>
      <c r="AT2119" s="12">
        <f>VLOOKUP($BR2119,Tables!$D$14:$I$27,2,FALSE)*W2119</f>
        <v>0</v>
      </c>
      <c r="AU2119" s="12">
        <f>VLOOKUP($BR2119,Tables!$D$14:$I$24,3,FALSE)</f>
        <v>0</v>
      </c>
      <c r="AV2119" s="12">
        <f>VLOOKUP($BR2119,Tables!$D$14:$I$24,4,FALSE)*W2119</f>
        <v>0</v>
      </c>
      <c r="AW2119" s="12">
        <f>VLOOKUP($BR2119,Tables!$D$14:$I$24,5,FALSE)*W2119</f>
        <v>0</v>
      </c>
      <c r="AX2119">
        <f>IF(ISERROR(VLOOKUP(V2119,Tables!$A$2:$B$27,2,FALSE))=TRUE,0,VLOOKUP(V2119,Tables!$A$2:$B$27,2,FALSE))*VLOOKUP(BR2119,Tables!$D$14:$J$24,7,FALSE)</f>
        <v>0</v>
      </c>
      <c r="AY2119">
        <f>IF(ISERROR(VLOOKUP(BS2119,Tables!$A$2:$B$31,2,FALSE))=TRUE,0,VLOOKUP(BS2119,Tables!$A$2:$B$31,2,FALSE))</f>
        <v>0</v>
      </c>
      <c r="AZ2119" s="12">
        <f>VLOOKUP($BR2119,Tables!$D$14:$K$24,8,FALSE)</f>
        <v>0</v>
      </c>
      <c r="BA2119" s="12">
        <f>IF(OR(BR2119="T150",BR2119="HYBT150"),W2119*Tables!$L$23,0)</f>
        <v>0</v>
      </c>
      <c r="BB2119" s="12">
        <f>IF(OR(BR2119="T200",BR2119="HYBT200"),W2119*Tables!$E$24,0)</f>
        <v>0</v>
      </c>
      <c r="BC2119" s="14">
        <f t="shared" si="448"/>
        <v>0</v>
      </c>
      <c r="BD2119" s="55" t="str">
        <f t="shared" si="458"/>
        <v/>
      </c>
      <c r="BE2119" s="55" t="str">
        <f t="shared" si="458"/>
        <v/>
      </c>
      <c r="BF2119" s="55" t="str">
        <f t="shared" si="458"/>
        <v/>
      </c>
      <c r="BG2119" s="55" t="str">
        <f t="shared" si="458"/>
        <v/>
      </c>
      <c r="BH2119" s="55" t="str">
        <f t="shared" si="458"/>
        <v/>
      </c>
      <c r="BI2119" s="55" t="str">
        <f t="shared" si="458"/>
        <v/>
      </c>
      <c r="BJ2119" s="55" t="str">
        <f t="shared" si="458"/>
        <v/>
      </c>
      <c r="BK2119" s="55" t="str">
        <f t="shared" si="458"/>
        <v/>
      </c>
      <c r="BL2119" s="55" t="str">
        <f t="shared" si="458"/>
        <v/>
      </c>
      <c r="BM2119" s="55" t="str">
        <f t="shared" si="458"/>
        <v/>
      </c>
      <c r="BN2119" s="55" t="str">
        <f t="shared" si="458"/>
        <v/>
      </c>
      <c r="BO2119" s="55" t="str">
        <f t="shared" si="458"/>
        <v/>
      </c>
      <c r="BP2119" s="55" t="str">
        <f t="shared" si="458"/>
        <v/>
      </c>
      <c r="BQ2119" s="55" t="str">
        <f t="shared" si="458"/>
        <v/>
      </c>
      <c r="BR2119" s="1" t="str">
        <f t="shared" si="449"/>
        <v>Base</v>
      </c>
      <c r="BS2119" s="1" t="str">
        <f t="shared" si="450"/>
        <v/>
      </c>
      <c r="BT2119" s="3">
        <f t="shared" si="451"/>
        <v>1</v>
      </c>
      <c r="BU2119" s="11">
        <f t="shared" si="452"/>
        <v>-0.94</v>
      </c>
      <c r="BV2119" s="11">
        <f t="shared" si="453"/>
        <v>-0.88</v>
      </c>
      <c r="BW2119" s="11">
        <f t="shared" si="454"/>
        <v>0</v>
      </c>
      <c r="BX2119" s="9">
        <f t="shared" si="455"/>
        <v>-0.94</v>
      </c>
      <c r="BY2119" s="9">
        <f t="shared" si="456"/>
        <v>-0.88</v>
      </c>
      <c r="BZ2119" s="9">
        <f t="shared" si="457"/>
        <v>2</v>
      </c>
    </row>
    <row r="2120" spans="1:78" ht="15.5" x14ac:dyDescent="0.35">
      <c r="A2120"/>
      <c r="B2120"/>
      <c r="C2120"/>
      <c r="D2120"/>
      <c r="E2120"/>
      <c r="F2120"/>
      <c r="G2120"/>
      <c r="H2120"/>
      <c r="I2120"/>
      <c r="J2120"/>
      <c r="K2120"/>
      <c r="L2120"/>
      <c r="M2120"/>
      <c r="N2120"/>
      <c r="O2120"/>
      <c r="P2120"/>
      <c r="Q2120"/>
      <c r="R2120"/>
      <c r="S2120"/>
      <c r="T2120"/>
      <c r="U2120"/>
      <c r="V2120"/>
      <c r="W2120"/>
      <c r="X2120"/>
      <c r="Y2120"/>
      <c r="Z2120"/>
      <c r="AA2120"/>
      <c r="AB2120"/>
      <c r="AC2120"/>
      <c r="AD2120"/>
      <c r="AE2120"/>
      <c r="AF2120"/>
      <c r="AG2120"/>
      <c r="AH2120"/>
      <c r="AI2120"/>
      <c r="AJ2120"/>
      <c r="AK2120"/>
      <c r="AL2120"/>
      <c r="AM2120"/>
      <c r="AN2120"/>
      <c r="AO2120"/>
      <c r="AP2120"/>
      <c r="AQ2120"/>
      <c r="AR2120"/>
      <c r="AS2120"/>
      <c r="AT2120" s="12">
        <f>VLOOKUP($BR2120,Tables!$D$14:$I$27,2,FALSE)*W2120</f>
        <v>0</v>
      </c>
      <c r="AU2120" s="12">
        <f>VLOOKUP($BR2120,Tables!$D$14:$I$24,3,FALSE)</f>
        <v>0</v>
      </c>
      <c r="AV2120" s="12">
        <f>VLOOKUP($BR2120,Tables!$D$14:$I$24,4,FALSE)*W2120</f>
        <v>0</v>
      </c>
      <c r="AW2120" s="12">
        <f>VLOOKUP($BR2120,Tables!$D$14:$I$24,5,FALSE)*W2120</f>
        <v>0</v>
      </c>
      <c r="AX2120">
        <f>IF(ISERROR(VLOOKUP(V2120,Tables!$A$2:$B$27,2,FALSE))=TRUE,0,VLOOKUP(V2120,Tables!$A$2:$B$27,2,FALSE))*VLOOKUP(BR2120,Tables!$D$14:$J$24,7,FALSE)</f>
        <v>0</v>
      </c>
      <c r="AY2120">
        <f>IF(ISERROR(VLOOKUP(BS2120,Tables!$A$2:$B$31,2,FALSE))=TRUE,0,VLOOKUP(BS2120,Tables!$A$2:$B$31,2,FALSE))</f>
        <v>0</v>
      </c>
      <c r="AZ2120" s="12">
        <f>VLOOKUP($BR2120,Tables!$D$14:$K$24,8,FALSE)</f>
        <v>0</v>
      </c>
      <c r="BA2120" s="12">
        <f>IF(OR(BR2120="T150",BR2120="HYBT150"),W2120*Tables!$L$23,0)</f>
        <v>0</v>
      </c>
      <c r="BB2120" s="12">
        <f>IF(OR(BR2120="T200",BR2120="HYBT200"),W2120*Tables!$E$24,0)</f>
        <v>0</v>
      </c>
      <c r="BC2120" s="14">
        <f t="shared" si="448"/>
        <v>0</v>
      </c>
      <c r="BD2120" s="55" t="str">
        <f t="shared" si="458"/>
        <v/>
      </c>
      <c r="BE2120" s="55" t="str">
        <f t="shared" si="458"/>
        <v/>
      </c>
      <c r="BF2120" s="55" t="str">
        <f t="shared" si="458"/>
        <v/>
      </c>
      <c r="BG2120" s="55" t="str">
        <f t="shared" si="458"/>
        <v/>
      </c>
      <c r="BH2120" s="55" t="str">
        <f t="shared" si="458"/>
        <v/>
      </c>
      <c r="BI2120" s="55" t="str">
        <f t="shared" si="458"/>
        <v/>
      </c>
      <c r="BJ2120" s="55" t="str">
        <f t="shared" si="458"/>
        <v/>
      </c>
      <c r="BK2120" s="55" t="str">
        <f t="shared" si="458"/>
        <v/>
      </c>
      <c r="BL2120" s="55" t="str">
        <f t="shared" si="458"/>
        <v/>
      </c>
      <c r="BM2120" s="55" t="str">
        <f t="shared" si="458"/>
        <v/>
      </c>
      <c r="BN2120" s="55" t="str">
        <f t="shared" si="458"/>
        <v/>
      </c>
      <c r="BO2120" s="55" t="str">
        <f t="shared" si="458"/>
        <v/>
      </c>
      <c r="BP2120" s="55" t="str">
        <f t="shared" si="458"/>
        <v/>
      </c>
      <c r="BQ2120" s="55" t="str">
        <f t="shared" si="458"/>
        <v/>
      </c>
      <c r="BR2120" s="1" t="str">
        <f t="shared" si="449"/>
        <v>Base</v>
      </c>
      <c r="BS2120" s="1" t="str">
        <f t="shared" si="450"/>
        <v/>
      </c>
      <c r="BT2120" s="3">
        <f t="shared" si="451"/>
        <v>1</v>
      </c>
      <c r="BU2120" s="11">
        <f t="shared" si="452"/>
        <v>-0.94</v>
      </c>
      <c r="BV2120" s="11">
        <f t="shared" si="453"/>
        <v>-0.88</v>
      </c>
      <c r="BW2120" s="11">
        <f t="shared" si="454"/>
        <v>0</v>
      </c>
      <c r="BX2120" s="9">
        <f t="shared" si="455"/>
        <v>-0.94</v>
      </c>
      <c r="BY2120" s="9">
        <f t="shared" si="456"/>
        <v>-0.88</v>
      </c>
      <c r="BZ2120" s="9">
        <f t="shared" si="457"/>
        <v>2</v>
      </c>
    </row>
    <row r="2121" spans="1:78" ht="15.5" x14ac:dyDescent="0.35">
      <c r="A2121"/>
      <c r="B2121"/>
      <c r="C2121"/>
      <c r="D2121"/>
      <c r="E2121"/>
      <c r="F2121"/>
      <c r="G2121"/>
      <c r="H2121"/>
      <c r="I2121"/>
      <c r="J2121"/>
      <c r="K2121"/>
      <c r="L2121"/>
      <c r="M2121"/>
      <c r="N2121"/>
      <c r="O2121"/>
      <c r="P2121"/>
      <c r="Q2121"/>
      <c r="R2121"/>
      <c r="S2121"/>
      <c r="T2121"/>
      <c r="U2121"/>
      <c r="V2121"/>
      <c r="W2121"/>
      <c r="X2121"/>
      <c r="Y2121"/>
      <c r="Z2121"/>
      <c r="AA2121"/>
      <c r="AB2121"/>
      <c r="AC2121"/>
      <c r="AD2121"/>
      <c r="AE2121"/>
      <c r="AF2121"/>
      <c r="AG2121"/>
      <c r="AH2121"/>
      <c r="AI2121"/>
      <c r="AJ2121"/>
      <c r="AK2121"/>
      <c r="AL2121"/>
      <c r="AM2121"/>
      <c r="AN2121"/>
      <c r="AO2121"/>
      <c r="AP2121"/>
      <c r="AQ2121"/>
      <c r="AR2121"/>
      <c r="AS2121"/>
      <c r="AT2121" s="12">
        <f>VLOOKUP($BR2121,Tables!$D$14:$I$27,2,FALSE)*W2121</f>
        <v>0</v>
      </c>
      <c r="AU2121" s="12">
        <f>VLOOKUP($BR2121,Tables!$D$14:$I$24,3,FALSE)</f>
        <v>0</v>
      </c>
      <c r="AV2121" s="12">
        <f>VLOOKUP($BR2121,Tables!$D$14:$I$24,4,FALSE)*W2121</f>
        <v>0</v>
      </c>
      <c r="AW2121" s="12">
        <f>VLOOKUP($BR2121,Tables!$D$14:$I$24,5,FALSE)*W2121</f>
        <v>0</v>
      </c>
      <c r="AX2121">
        <f>IF(ISERROR(VLOOKUP(V2121,Tables!$A$2:$B$27,2,FALSE))=TRUE,0,VLOOKUP(V2121,Tables!$A$2:$B$27,2,FALSE))*VLOOKUP(BR2121,Tables!$D$14:$J$24,7,FALSE)</f>
        <v>0</v>
      </c>
      <c r="AY2121">
        <f>IF(ISERROR(VLOOKUP(BS2121,Tables!$A$2:$B$31,2,FALSE))=TRUE,0,VLOOKUP(BS2121,Tables!$A$2:$B$31,2,FALSE))</f>
        <v>0</v>
      </c>
      <c r="AZ2121" s="12">
        <f>VLOOKUP($BR2121,Tables!$D$14:$K$24,8,FALSE)</f>
        <v>0</v>
      </c>
      <c r="BA2121" s="12">
        <f>IF(OR(BR2121="T150",BR2121="HYBT150"),W2121*Tables!$L$23,0)</f>
        <v>0</v>
      </c>
      <c r="BB2121" s="12">
        <f>IF(OR(BR2121="T200",BR2121="HYBT200"),W2121*Tables!$E$24,0)</f>
        <v>0</v>
      </c>
      <c r="BC2121" s="14">
        <f t="shared" si="448"/>
        <v>0</v>
      </c>
      <c r="BD2121" s="55" t="str">
        <f t="shared" si="458"/>
        <v/>
      </c>
      <c r="BE2121" s="55" t="str">
        <f t="shared" si="458"/>
        <v/>
      </c>
      <c r="BF2121" s="55" t="str">
        <f t="shared" si="458"/>
        <v/>
      </c>
      <c r="BG2121" s="55" t="str">
        <f t="shared" si="458"/>
        <v/>
      </c>
      <c r="BH2121" s="55" t="str">
        <f t="shared" si="458"/>
        <v/>
      </c>
      <c r="BI2121" s="55" t="str">
        <f t="shared" si="458"/>
        <v/>
      </c>
      <c r="BJ2121" s="55" t="str">
        <f t="shared" si="458"/>
        <v/>
      </c>
      <c r="BK2121" s="55" t="str">
        <f t="shared" si="458"/>
        <v/>
      </c>
      <c r="BL2121" s="55" t="str">
        <f t="shared" si="458"/>
        <v/>
      </c>
      <c r="BM2121" s="55" t="str">
        <f t="shared" si="458"/>
        <v/>
      </c>
      <c r="BN2121" s="55" t="str">
        <f t="shared" si="458"/>
        <v/>
      </c>
      <c r="BO2121" s="55" t="str">
        <f t="shared" si="458"/>
        <v/>
      </c>
      <c r="BP2121" s="55" t="str">
        <f t="shared" si="458"/>
        <v/>
      </c>
      <c r="BQ2121" s="55" t="str">
        <f t="shared" si="458"/>
        <v/>
      </c>
      <c r="BR2121" s="1" t="str">
        <f t="shared" si="449"/>
        <v>Base</v>
      </c>
      <c r="BS2121" s="1" t="str">
        <f t="shared" si="450"/>
        <v/>
      </c>
      <c r="BT2121" s="3">
        <f t="shared" si="451"/>
        <v>1</v>
      </c>
      <c r="BU2121" s="11">
        <f t="shared" si="452"/>
        <v>-0.94</v>
      </c>
      <c r="BV2121" s="11">
        <f t="shared" si="453"/>
        <v>-0.88</v>
      </c>
      <c r="BW2121" s="11">
        <f t="shared" si="454"/>
        <v>0</v>
      </c>
      <c r="BX2121" s="9">
        <f t="shared" si="455"/>
        <v>-0.94</v>
      </c>
      <c r="BY2121" s="9">
        <f t="shared" si="456"/>
        <v>-0.88</v>
      </c>
      <c r="BZ2121" s="9">
        <f t="shared" si="457"/>
        <v>2</v>
      </c>
    </row>
    <row r="2122" spans="1:78" ht="15.5" x14ac:dyDescent="0.35">
      <c r="A2122"/>
      <c r="B2122"/>
      <c r="C2122"/>
      <c r="D2122"/>
      <c r="E2122"/>
      <c r="F2122"/>
      <c r="G2122"/>
      <c r="H2122"/>
      <c r="I2122"/>
      <c r="J2122"/>
      <c r="K2122"/>
      <c r="L2122"/>
      <c r="M2122"/>
      <c r="N2122"/>
      <c r="O2122"/>
      <c r="P2122"/>
      <c r="Q2122"/>
      <c r="R2122"/>
      <c r="S2122"/>
      <c r="T2122"/>
      <c r="U2122"/>
      <c r="V2122"/>
      <c r="W2122"/>
      <c r="X2122"/>
      <c r="Y2122"/>
      <c r="Z2122"/>
      <c r="AA2122"/>
      <c r="AB2122"/>
      <c r="AC2122"/>
      <c r="AD2122"/>
      <c r="AE2122"/>
      <c r="AF2122"/>
      <c r="AG2122"/>
      <c r="AH2122"/>
      <c r="AI2122"/>
      <c r="AJ2122"/>
      <c r="AK2122"/>
      <c r="AL2122"/>
      <c r="AM2122"/>
      <c r="AN2122"/>
      <c r="AO2122"/>
      <c r="AP2122"/>
      <c r="AQ2122"/>
      <c r="AR2122"/>
      <c r="AS2122"/>
      <c r="AT2122" s="12">
        <f>VLOOKUP($BR2122,Tables!$D$14:$I$27,2,FALSE)*W2122</f>
        <v>0</v>
      </c>
      <c r="AU2122" s="12">
        <f>VLOOKUP($BR2122,Tables!$D$14:$I$24,3,FALSE)</f>
        <v>0</v>
      </c>
      <c r="AV2122" s="12">
        <f>VLOOKUP($BR2122,Tables!$D$14:$I$24,4,FALSE)*W2122</f>
        <v>0</v>
      </c>
      <c r="AW2122" s="12">
        <f>VLOOKUP($BR2122,Tables!$D$14:$I$24,5,FALSE)*W2122</f>
        <v>0</v>
      </c>
      <c r="AX2122">
        <f>IF(ISERROR(VLOOKUP(V2122,Tables!$A$2:$B$27,2,FALSE))=TRUE,0,VLOOKUP(V2122,Tables!$A$2:$B$27,2,FALSE))*VLOOKUP(BR2122,Tables!$D$14:$J$24,7,FALSE)</f>
        <v>0</v>
      </c>
      <c r="AY2122">
        <f>IF(ISERROR(VLOOKUP(BS2122,Tables!$A$2:$B$31,2,FALSE))=TRUE,0,VLOOKUP(BS2122,Tables!$A$2:$B$31,2,FALSE))</f>
        <v>0</v>
      </c>
      <c r="AZ2122" s="12">
        <f>VLOOKUP($BR2122,Tables!$D$14:$K$24,8,FALSE)</f>
        <v>0</v>
      </c>
      <c r="BA2122" s="12">
        <f>IF(OR(BR2122="T150",BR2122="HYBT150"),W2122*Tables!$L$23,0)</f>
        <v>0</v>
      </c>
      <c r="BB2122" s="12">
        <f>IF(OR(BR2122="T200",BR2122="HYBT200"),W2122*Tables!$E$24,0)</f>
        <v>0</v>
      </c>
      <c r="BC2122" s="14">
        <f t="shared" si="448"/>
        <v>0</v>
      </c>
      <c r="BD2122" s="55" t="str">
        <f t="shared" si="458"/>
        <v/>
      </c>
      <c r="BE2122" s="55" t="str">
        <f t="shared" si="458"/>
        <v/>
      </c>
      <c r="BF2122" s="55" t="str">
        <f t="shared" si="458"/>
        <v/>
      </c>
      <c r="BG2122" s="55" t="str">
        <f t="shared" si="458"/>
        <v/>
      </c>
      <c r="BH2122" s="55" t="str">
        <f t="shared" si="458"/>
        <v/>
      </c>
      <c r="BI2122" s="55" t="str">
        <f t="shared" si="458"/>
        <v/>
      </c>
      <c r="BJ2122" s="55" t="str">
        <f t="shared" si="458"/>
        <v/>
      </c>
      <c r="BK2122" s="55" t="str">
        <f t="shared" si="458"/>
        <v/>
      </c>
      <c r="BL2122" s="55" t="str">
        <f t="shared" si="458"/>
        <v/>
      </c>
      <c r="BM2122" s="55" t="str">
        <f t="shared" si="458"/>
        <v/>
      </c>
      <c r="BN2122" s="55" t="str">
        <f t="shared" si="458"/>
        <v/>
      </c>
      <c r="BO2122" s="55" t="str">
        <f t="shared" si="458"/>
        <v/>
      </c>
      <c r="BP2122" s="55" t="str">
        <f t="shared" si="458"/>
        <v/>
      </c>
      <c r="BQ2122" s="55" t="str">
        <f t="shared" si="458"/>
        <v/>
      </c>
      <c r="BR2122" s="1" t="str">
        <f t="shared" si="449"/>
        <v>Base</v>
      </c>
      <c r="BS2122" s="1" t="str">
        <f t="shared" si="450"/>
        <v/>
      </c>
      <c r="BT2122" s="3">
        <f t="shared" si="451"/>
        <v>1</v>
      </c>
      <c r="BU2122" s="11">
        <f t="shared" si="452"/>
        <v>-0.94</v>
      </c>
      <c r="BV2122" s="11">
        <f t="shared" si="453"/>
        <v>-0.88</v>
      </c>
      <c r="BW2122" s="11">
        <f t="shared" si="454"/>
        <v>0</v>
      </c>
      <c r="BX2122" s="9">
        <f t="shared" si="455"/>
        <v>-0.94</v>
      </c>
      <c r="BY2122" s="9">
        <f t="shared" si="456"/>
        <v>-0.88</v>
      </c>
      <c r="BZ2122" s="9">
        <f t="shared" si="457"/>
        <v>2</v>
      </c>
    </row>
    <row r="2123" spans="1:78" ht="15.5" x14ac:dyDescent="0.35">
      <c r="A2123"/>
      <c r="B2123"/>
      <c r="C2123"/>
      <c r="D2123"/>
      <c r="E2123"/>
      <c r="F2123"/>
      <c r="G2123"/>
      <c r="H2123"/>
      <c r="I2123"/>
      <c r="J2123"/>
      <c r="K2123"/>
      <c r="L2123"/>
      <c r="M2123"/>
      <c r="N2123"/>
      <c r="O2123"/>
      <c r="P2123"/>
      <c r="Q2123"/>
      <c r="R2123"/>
      <c r="S2123"/>
      <c r="T2123"/>
      <c r="U2123"/>
      <c r="V2123"/>
      <c r="W2123"/>
      <c r="X2123"/>
      <c r="Y2123"/>
      <c r="Z2123"/>
      <c r="AA2123"/>
      <c r="AB2123"/>
      <c r="AC2123"/>
      <c r="AD2123"/>
      <c r="AE2123"/>
      <c r="AF2123"/>
      <c r="AG2123"/>
      <c r="AH2123"/>
      <c r="AI2123"/>
      <c r="AJ2123"/>
      <c r="AK2123"/>
      <c r="AL2123"/>
      <c r="AM2123"/>
      <c r="AN2123"/>
      <c r="AO2123"/>
      <c r="AP2123"/>
      <c r="AQ2123"/>
      <c r="AR2123"/>
      <c r="AS2123"/>
      <c r="AT2123" s="12">
        <f>VLOOKUP($BR2123,Tables!$D$14:$I$27,2,FALSE)*W2123</f>
        <v>0</v>
      </c>
      <c r="AU2123" s="12">
        <f>VLOOKUP($BR2123,Tables!$D$14:$I$24,3,FALSE)</f>
        <v>0</v>
      </c>
      <c r="AV2123" s="12">
        <f>VLOOKUP($BR2123,Tables!$D$14:$I$24,4,FALSE)*W2123</f>
        <v>0</v>
      </c>
      <c r="AW2123" s="12">
        <f>VLOOKUP($BR2123,Tables!$D$14:$I$24,5,FALSE)*W2123</f>
        <v>0</v>
      </c>
      <c r="AX2123">
        <f>IF(ISERROR(VLOOKUP(V2123,Tables!$A$2:$B$27,2,FALSE))=TRUE,0,VLOOKUP(V2123,Tables!$A$2:$B$27,2,FALSE))*VLOOKUP(BR2123,Tables!$D$14:$J$24,7,FALSE)</f>
        <v>0</v>
      </c>
      <c r="AY2123">
        <f>IF(ISERROR(VLOOKUP(BS2123,Tables!$A$2:$B$31,2,FALSE))=TRUE,0,VLOOKUP(BS2123,Tables!$A$2:$B$31,2,FALSE))</f>
        <v>0</v>
      </c>
      <c r="AZ2123" s="12">
        <f>VLOOKUP($BR2123,Tables!$D$14:$K$24,8,FALSE)</f>
        <v>0</v>
      </c>
      <c r="BA2123" s="12">
        <f>IF(OR(BR2123="T150",BR2123="HYBT150"),W2123*Tables!$L$23,0)</f>
        <v>0</v>
      </c>
      <c r="BB2123" s="12">
        <f>IF(OR(BR2123="T200",BR2123="HYBT200"),W2123*Tables!$E$24,0)</f>
        <v>0</v>
      </c>
      <c r="BC2123" s="14">
        <f t="shared" si="448"/>
        <v>0</v>
      </c>
      <c r="BD2123" s="55" t="str">
        <f t="shared" si="458"/>
        <v/>
      </c>
      <c r="BE2123" s="55" t="str">
        <f t="shared" si="458"/>
        <v/>
      </c>
      <c r="BF2123" s="55" t="str">
        <f t="shared" si="458"/>
        <v/>
      </c>
      <c r="BG2123" s="55" t="str">
        <f t="shared" si="458"/>
        <v/>
      </c>
      <c r="BH2123" s="55" t="str">
        <f t="shared" si="458"/>
        <v/>
      </c>
      <c r="BI2123" s="55" t="str">
        <f t="shared" si="458"/>
        <v/>
      </c>
      <c r="BJ2123" s="55" t="str">
        <f t="shared" si="458"/>
        <v/>
      </c>
      <c r="BK2123" s="55" t="str">
        <f t="shared" si="458"/>
        <v/>
      </c>
      <c r="BL2123" s="55" t="str">
        <f t="shared" si="458"/>
        <v/>
      </c>
      <c r="BM2123" s="55" t="str">
        <f t="shared" si="458"/>
        <v/>
      </c>
      <c r="BN2123" s="55" t="str">
        <f t="shared" si="458"/>
        <v/>
      </c>
      <c r="BO2123" s="55" t="str">
        <f t="shared" si="458"/>
        <v/>
      </c>
      <c r="BP2123" s="55" t="str">
        <f t="shared" si="458"/>
        <v/>
      </c>
      <c r="BQ2123" s="55" t="str">
        <f t="shared" si="458"/>
        <v/>
      </c>
      <c r="BR2123" s="1" t="str">
        <f t="shared" si="449"/>
        <v>Base</v>
      </c>
      <c r="BS2123" s="1" t="str">
        <f t="shared" si="450"/>
        <v/>
      </c>
      <c r="BT2123" s="3">
        <f t="shared" si="451"/>
        <v>1</v>
      </c>
      <c r="BU2123" s="11">
        <f t="shared" si="452"/>
        <v>-0.94</v>
      </c>
      <c r="BV2123" s="11">
        <f t="shared" si="453"/>
        <v>-0.88</v>
      </c>
      <c r="BW2123" s="11">
        <f t="shared" si="454"/>
        <v>0</v>
      </c>
      <c r="BX2123" s="9">
        <f t="shared" si="455"/>
        <v>-0.94</v>
      </c>
      <c r="BY2123" s="9">
        <f t="shared" si="456"/>
        <v>-0.88</v>
      </c>
      <c r="BZ2123" s="9">
        <f t="shared" si="457"/>
        <v>2</v>
      </c>
    </row>
    <row r="2124" spans="1:78" ht="15.5" x14ac:dyDescent="0.35">
      <c r="A2124"/>
      <c r="B2124"/>
      <c r="C2124"/>
      <c r="D2124"/>
      <c r="E2124"/>
      <c r="F2124"/>
      <c r="G2124"/>
      <c r="H2124"/>
      <c r="I2124"/>
      <c r="J2124"/>
      <c r="K2124"/>
      <c r="L2124"/>
      <c r="M2124"/>
      <c r="N2124"/>
      <c r="O2124"/>
      <c r="P2124"/>
      <c r="Q2124"/>
      <c r="R2124"/>
      <c r="S2124"/>
      <c r="T2124"/>
      <c r="U2124"/>
      <c r="V2124"/>
      <c r="W2124"/>
      <c r="X2124"/>
      <c r="Y2124"/>
      <c r="Z2124"/>
      <c r="AA2124"/>
      <c r="AB2124"/>
      <c r="AC2124"/>
      <c r="AD2124"/>
      <c r="AE2124"/>
      <c r="AF2124"/>
      <c r="AG2124"/>
      <c r="AH2124"/>
      <c r="AI2124"/>
      <c r="AJ2124"/>
      <c r="AK2124"/>
      <c r="AL2124"/>
      <c r="AM2124"/>
      <c r="AN2124"/>
      <c r="AO2124"/>
      <c r="AP2124"/>
      <c r="AQ2124"/>
      <c r="AR2124"/>
      <c r="AS2124"/>
      <c r="AT2124" s="12">
        <f>VLOOKUP($BR2124,Tables!$D$14:$I$27,2,FALSE)*W2124</f>
        <v>0</v>
      </c>
      <c r="AU2124" s="12">
        <f>VLOOKUP($BR2124,Tables!$D$14:$I$24,3,FALSE)</f>
        <v>0</v>
      </c>
      <c r="AV2124" s="12">
        <f>VLOOKUP($BR2124,Tables!$D$14:$I$24,4,FALSE)*W2124</f>
        <v>0</v>
      </c>
      <c r="AW2124" s="12">
        <f>VLOOKUP($BR2124,Tables!$D$14:$I$24,5,FALSE)*W2124</f>
        <v>0</v>
      </c>
      <c r="AX2124">
        <f>IF(ISERROR(VLOOKUP(V2124,Tables!$A$2:$B$27,2,FALSE))=TRUE,0,VLOOKUP(V2124,Tables!$A$2:$B$27,2,FALSE))*VLOOKUP(BR2124,Tables!$D$14:$J$24,7,FALSE)</f>
        <v>0</v>
      </c>
      <c r="AY2124">
        <f>IF(ISERROR(VLOOKUP(BS2124,Tables!$A$2:$B$31,2,FALSE))=TRUE,0,VLOOKUP(BS2124,Tables!$A$2:$B$31,2,FALSE))</f>
        <v>0</v>
      </c>
      <c r="AZ2124" s="12">
        <f>VLOOKUP($BR2124,Tables!$D$14:$K$24,8,FALSE)</f>
        <v>0</v>
      </c>
      <c r="BA2124" s="12">
        <f>IF(OR(BR2124="T150",BR2124="HYBT150"),W2124*Tables!$L$23,0)</f>
        <v>0</v>
      </c>
      <c r="BB2124" s="12">
        <f>IF(OR(BR2124="T200",BR2124="HYBT200"),W2124*Tables!$E$24,0)</f>
        <v>0</v>
      </c>
      <c r="BC2124" s="14">
        <f t="shared" si="448"/>
        <v>0</v>
      </c>
      <c r="BD2124" s="55" t="str">
        <f t="shared" si="458"/>
        <v/>
      </c>
      <c r="BE2124" s="55" t="str">
        <f t="shared" si="458"/>
        <v/>
      </c>
      <c r="BF2124" s="55" t="str">
        <f t="shared" si="458"/>
        <v/>
      </c>
      <c r="BG2124" s="55" t="str">
        <f t="shared" si="458"/>
        <v/>
      </c>
      <c r="BH2124" s="55" t="str">
        <f t="shared" si="458"/>
        <v/>
      </c>
      <c r="BI2124" s="55" t="str">
        <f t="shared" si="458"/>
        <v/>
      </c>
      <c r="BJ2124" s="55" t="str">
        <f t="shared" si="458"/>
        <v/>
      </c>
      <c r="BK2124" s="55" t="str">
        <f t="shared" si="458"/>
        <v/>
      </c>
      <c r="BL2124" s="55" t="str">
        <f t="shared" si="458"/>
        <v/>
      </c>
      <c r="BM2124" s="55" t="str">
        <f t="shared" si="458"/>
        <v/>
      </c>
      <c r="BN2124" s="55" t="str">
        <f t="shared" si="458"/>
        <v/>
      </c>
      <c r="BO2124" s="55" t="str">
        <f t="shared" si="458"/>
        <v/>
      </c>
      <c r="BP2124" s="55" t="str">
        <f t="shared" si="458"/>
        <v/>
      </c>
      <c r="BQ2124" s="55" t="str">
        <f t="shared" si="458"/>
        <v/>
      </c>
      <c r="BR2124" s="1" t="str">
        <f t="shared" si="449"/>
        <v>Base</v>
      </c>
      <c r="BS2124" s="1" t="str">
        <f t="shared" si="450"/>
        <v/>
      </c>
      <c r="BT2124" s="3">
        <f t="shared" si="451"/>
        <v>1</v>
      </c>
      <c r="BU2124" s="11">
        <f t="shared" si="452"/>
        <v>-0.94</v>
      </c>
      <c r="BV2124" s="11">
        <f t="shared" si="453"/>
        <v>-0.88</v>
      </c>
      <c r="BW2124" s="11">
        <f t="shared" si="454"/>
        <v>0</v>
      </c>
      <c r="BX2124" s="9">
        <f t="shared" si="455"/>
        <v>-0.94</v>
      </c>
      <c r="BY2124" s="9">
        <f t="shared" si="456"/>
        <v>-0.88</v>
      </c>
      <c r="BZ2124" s="9">
        <f t="shared" si="457"/>
        <v>2</v>
      </c>
    </row>
    <row r="2125" spans="1:78" ht="15.5" x14ac:dyDescent="0.35">
      <c r="A2125"/>
      <c r="B2125"/>
      <c r="C2125"/>
      <c r="D2125"/>
      <c r="E2125"/>
      <c r="F2125"/>
      <c r="G2125"/>
      <c r="H2125"/>
      <c r="I2125"/>
      <c r="J2125"/>
      <c r="K2125"/>
      <c r="L2125"/>
      <c r="M2125"/>
      <c r="N2125"/>
      <c r="O2125"/>
      <c r="P2125"/>
      <c r="Q2125"/>
      <c r="R2125"/>
      <c r="S2125"/>
      <c r="T2125"/>
      <c r="U2125"/>
      <c r="V2125"/>
      <c r="W2125"/>
      <c r="X2125"/>
      <c r="Y2125"/>
      <c r="Z2125"/>
      <c r="AA2125"/>
      <c r="AB2125"/>
      <c r="AC2125"/>
      <c r="AD2125"/>
      <c r="AE2125"/>
      <c r="AF2125"/>
      <c r="AG2125"/>
      <c r="AH2125"/>
      <c r="AI2125"/>
      <c r="AJ2125"/>
      <c r="AK2125"/>
      <c r="AL2125"/>
      <c r="AM2125"/>
      <c r="AN2125"/>
      <c r="AO2125"/>
      <c r="AP2125"/>
      <c r="AQ2125"/>
      <c r="AR2125"/>
      <c r="AS2125"/>
      <c r="AT2125" s="12">
        <f>VLOOKUP($BR2125,Tables!$D$14:$I$27,2,FALSE)*W2125</f>
        <v>0</v>
      </c>
      <c r="AU2125" s="12">
        <f>VLOOKUP($BR2125,Tables!$D$14:$I$24,3,FALSE)</f>
        <v>0</v>
      </c>
      <c r="AV2125" s="12">
        <f>VLOOKUP($BR2125,Tables!$D$14:$I$24,4,FALSE)*W2125</f>
        <v>0</v>
      </c>
      <c r="AW2125" s="12">
        <f>VLOOKUP($BR2125,Tables!$D$14:$I$24,5,FALSE)*W2125</f>
        <v>0</v>
      </c>
      <c r="AX2125">
        <f>IF(ISERROR(VLOOKUP(V2125,Tables!$A$2:$B$27,2,FALSE))=TRUE,0,VLOOKUP(V2125,Tables!$A$2:$B$27,2,FALSE))*VLOOKUP(BR2125,Tables!$D$14:$J$24,7,FALSE)</f>
        <v>0</v>
      </c>
      <c r="AY2125">
        <f>IF(ISERROR(VLOOKUP(BS2125,Tables!$A$2:$B$31,2,FALSE))=TRUE,0,VLOOKUP(BS2125,Tables!$A$2:$B$31,2,FALSE))</f>
        <v>0</v>
      </c>
      <c r="AZ2125" s="12">
        <f>VLOOKUP($BR2125,Tables!$D$14:$K$24,8,FALSE)</f>
        <v>0</v>
      </c>
      <c r="BA2125" s="12">
        <f>IF(OR(BR2125="T150",BR2125="HYBT150"),W2125*Tables!$L$23,0)</f>
        <v>0</v>
      </c>
      <c r="BB2125" s="12">
        <f>IF(OR(BR2125="T200",BR2125="HYBT200"),W2125*Tables!$E$24,0)</f>
        <v>0</v>
      </c>
      <c r="BC2125" s="14">
        <f t="shared" si="448"/>
        <v>0</v>
      </c>
      <c r="BD2125" s="55" t="str">
        <f t="shared" si="458"/>
        <v/>
      </c>
      <c r="BE2125" s="55" t="str">
        <f t="shared" si="458"/>
        <v/>
      </c>
      <c r="BF2125" s="55" t="str">
        <f t="shared" si="458"/>
        <v/>
      </c>
      <c r="BG2125" s="55" t="str">
        <f t="shared" si="458"/>
        <v/>
      </c>
      <c r="BH2125" s="55" t="str">
        <f t="shared" si="458"/>
        <v/>
      </c>
      <c r="BI2125" s="55" t="str">
        <f t="shared" si="458"/>
        <v/>
      </c>
      <c r="BJ2125" s="55" t="str">
        <f t="shared" si="458"/>
        <v/>
      </c>
      <c r="BK2125" s="55" t="str">
        <f t="shared" si="458"/>
        <v/>
      </c>
      <c r="BL2125" s="55" t="str">
        <f t="shared" si="458"/>
        <v/>
      </c>
      <c r="BM2125" s="55" t="str">
        <f t="shared" si="458"/>
        <v/>
      </c>
      <c r="BN2125" s="55" t="str">
        <f t="shared" si="458"/>
        <v/>
      </c>
      <c r="BO2125" s="55" t="str">
        <f t="shared" si="458"/>
        <v/>
      </c>
      <c r="BP2125" s="55" t="str">
        <f t="shared" ref="BD2125:BQ2144" si="459">IF(ISERROR(SEARCHB(" "&amp;BP$1&amp;" "," "&amp;$L2125&amp;" "))=TRUE,"",BP$1)</f>
        <v/>
      </c>
      <c r="BQ2125" s="55" t="str">
        <f t="shared" si="459"/>
        <v/>
      </c>
      <c r="BR2125" s="1" t="str">
        <f t="shared" si="449"/>
        <v>Base</v>
      </c>
      <c r="BS2125" s="1" t="str">
        <f t="shared" si="450"/>
        <v/>
      </c>
      <c r="BT2125" s="3">
        <f t="shared" si="451"/>
        <v>1</v>
      </c>
      <c r="BU2125" s="11">
        <f t="shared" si="452"/>
        <v>-0.94</v>
      </c>
      <c r="BV2125" s="11">
        <f t="shared" si="453"/>
        <v>-0.88</v>
      </c>
      <c r="BW2125" s="11">
        <f t="shared" si="454"/>
        <v>0</v>
      </c>
      <c r="BX2125" s="9">
        <f t="shared" si="455"/>
        <v>-0.94</v>
      </c>
      <c r="BY2125" s="9">
        <f t="shared" si="456"/>
        <v>-0.88</v>
      </c>
      <c r="BZ2125" s="9">
        <f t="shared" si="457"/>
        <v>2</v>
      </c>
    </row>
    <row r="2126" spans="1:78" ht="15.5" x14ac:dyDescent="0.35">
      <c r="A2126"/>
      <c r="B2126"/>
      <c r="C2126"/>
      <c r="D2126"/>
      <c r="E2126"/>
      <c r="F2126"/>
      <c r="G2126"/>
      <c r="H2126"/>
      <c r="I2126"/>
      <c r="J2126"/>
      <c r="K2126"/>
      <c r="L2126"/>
      <c r="M2126"/>
      <c r="N2126"/>
      <c r="O2126"/>
      <c r="P2126"/>
      <c r="Q2126"/>
      <c r="R2126"/>
      <c r="S2126"/>
      <c r="T2126"/>
      <c r="U2126"/>
      <c r="V2126"/>
      <c r="W2126"/>
      <c r="X2126"/>
      <c r="Y2126"/>
      <c r="Z2126"/>
      <c r="AA2126"/>
      <c r="AB2126"/>
      <c r="AC2126"/>
      <c r="AD2126"/>
      <c r="AE2126"/>
      <c r="AF2126"/>
      <c r="AG2126"/>
      <c r="AH2126"/>
      <c r="AI2126"/>
      <c r="AJ2126"/>
      <c r="AK2126"/>
      <c r="AL2126"/>
      <c r="AM2126"/>
      <c r="AN2126"/>
      <c r="AO2126"/>
      <c r="AP2126"/>
      <c r="AQ2126"/>
      <c r="AR2126"/>
      <c r="AS2126"/>
      <c r="AT2126" s="12">
        <f>VLOOKUP($BR2126,Tables!$D$14:$I$27,2,FALSE)*W2126</f>
        <v>0</v>
      </c>
      <c r="AU2126" s="12">
        <f>VLOOKUP($BR2126,Tables!$D$14:$I$24,3,FALSE)</f>
        <v>0</v>
      </c>
      <c r="AV2126" s="12">
        <f>VLOOKUP($BR2126,Tables!$D$14:$I$24,4,FALSE)*W2126</f>
        <v>0</v>
      </c>
      <c r="AW2126" s="12">
        <f>VLOOKUP($BR2126,Tables!$D$14:$I$24,5,FALSE)*W2126</f>
        <v>0</v>
      </c>
      <c r="AX2126">
        <f>IF(ISERROR(VLOOKUP(V2126,Tables!$A$2:$B$27,2,FALSE))=TRUE,0,VLOOKUP(V2126,Tables!$A$2:$B$27,2,FALSE))*VLOOKUP(BR2126,Tables!$D$14:$J$24,7,FALSE)</f>
        <v>0</v>
      </c>
      <c r="AY2126">
        <f>IF(ISERROR(VLOOKUP(BS2126,Tables!$A$2:$B$31,2,FALSE))=TRUE,0,VLOOKUP(BS2126,Tables!$A$2:$B$31,2,FALSE))</f>
        <v>0</v>
      </c>
      <c r="AZ2126" s="12">
        <f>VLOOKUP($BR2126,Tables!$D$14:$K$24,8,FALSE)</f>
        <v>0</v>
      </c>
      <c r="BA2126" s="12">
        <f>IF(OR(BR2126="T150",BR2126="HYBT150"),W2126*Tables!$L$23,0)</f>
        <v>0</v>
      </c>
      <c r="BB2126" s="12">
        <f>IF(OR(BR2126="T200",BR2126="HYBT200"),W2126*Tables!$E$24,0)</f>
        <v>0</v>
      </c>
      <c r="BC2126" s="14">
        <f t="shared" si="448"/>
        <v>0</v>
      </c>
      <c r="BD2126" s="55" t="str">
        <f t="shared" si="459"/>
        <v/>
      </c>
      <c r="BE2126" s="55" t="str">
        <f t="shared" si="459"/>
        <v/>
      </c>
      <c r="BF2126" s="55" t="str">
        <f t="shared" si="459"/>
        <v/>
      </c>
      <c r="BG2126" s="55" t="str">
        <f t="shared" si="459"/>
        <v/>
      </c>
      <c r="BH2126" s="55" t="str">
        <f t="shared" si="459"/>
        <v/>
      </c>
      <c r="BI2126" s="55" t="str">
        <f t="shared" si="459"/>
        <v/>
      </c>
      <c r="BJ2126" s="55" t="str">
        <f t="shared" si="459"/>
        <v/>
      </c>
      <c r="BK2126" s="55" t="str">
        <f t="shared" si="459"/>
        <v/>
      </c>
      <c r="BL2126" s="55" t="str">
        <f t="shared" si="459"/>
        <v/>
      </c>
      <c r="BM2126" s="55" t="str">
        <f t="shared" si="459"/>
        <v/>
      </c>
      <c r="BN2126" s="55" t="str">
        <f t="shared" si="459"/>
        <v/>
      </c>
      <c r="BO2126" s="55" t="str">
        <f t="shared" si="459"/>
        <v/>
      </c>
      <c r="BP2126" s="55" t="str">
        <f t="shared" si="459"/>
        <v/>
      </c>
      <c r="BQ2126" s="55" t="str">
        <f t="shared" si="459"/>
        <v/>
      </c>
      <c r="BR2126" s="1" t="str">
        <f t="shared" si="449"/>
        <v>Base</v>
      </c>
      <c r="BS2126" s="1" t="str">
        <f t="shared" si="450"/>
        <v/>
      </c>
      <c r="BT2126" s="3">
        <f t="shared" si="451"/>
        <v>1</v>
      </c>
      <c r="BU2126" s="11">
        <f t="shared" si="452"/>
        <v>-0.94</v>
      </c>
      <c r="BV2126" s="11">
        <f t="shared" si="453"/>
        <v>-0.88</v>
      </c>
      <c r="BW2126" s="11">
        <f t="shared" si="454"/>
        <v>0</v>
      </c>
      <c r="BX2126" s="9">
        <f t="shared" si="455"/>
        <v>-0.94</v>
      </c>
      <c r="BY2126" s="9">
        <f t="shared" si="456"/>
        <v>-0.88</v>
      </c>
      <c r="BZ2126" s="9">
        <f t="shared" si="457"/>
        <v>2</v>
      </c>
    </row>
    <row r="2127" spans="1:78" ht="15.5" x14ac:dyDescent="0.35">
      <c r="A2127"/>
      <c r="B2127"/>
      <c r="C2127"/>
      <c r="D2127"/>
      <c r="E2127"/>
      <c r="F2127"/>
      <c r="G2127"/>
      <c r="H2127"/>
      <c r="I2127"/>
      <c r="J2127"/>
      <c r="K2127"/>
      <c r="L2127"/>
      <c r="M2127"/>
      <c r="N2127"/>
      <c r="O2127"/>
      <c r="P2127"/>
      <c r="Q2127"/>
      <c r="R2127"/>
      <c r="S2127"/>
      <c r="T2127"/>
      <c r="U2127"/>
      <c r="V2127"/>
      <c r="W2127"/>
      <c r="X2127"/>
      <c r="Y2127"/>
      <c r="Z2127"/>
      <c r="AA2127"/>
      <c r="AB2127"/>
      <c r="AC2127"/>
      <c r="AD2127"/>
      <c r="AE2127"/>
      <c r="AF2127"/>
      <c r="AG2127"/>
      <c r="AH2127"/>
      <c r="AI2127"/>
      <c r="AJ2127"/>
      <c r="AK2127"/>
      <c r="AL2127"/>
      <c r="AM2127"/>
      <c r="AN2127"/>
      <c r="AO2127"/>
      <c r="AP2127"/>
      <c r="AQ2127"/>
      <c r="AR2127"/>
      <c r="AS2127"/>
      <c r="AT2127" s="12">
        <f>VLOOKUP($BR2127,Tables!$D$14:$I$27,2,FALSE)*W2127</f>
        <v>0</v>
      </c>
      <c r="AU2127" s="12">
        <f>VLOOKUP($BR2127,Tables!$D$14:$I$24,3,FALSE)</f>
        <v>0</v>
      </c>
      <c r="AV2127" s="12">
        <f>VLOOKUP($BR2127,Tables!$D$14:$I$24,4,FALSE)*W2127</f>
        <v>0</v>
      </c>
      <c r="AW2127" s="12">
        <f>VLOOKUP($BR2127,Tables!$D$14:$I$24,5,FALSE)*W2127</f>
        <v>0</v>
      </c>
      <c r="AX2127">
        <f>IF(ISERROR(VLOOKUP(V2127,Tables!$A$2:$B$27,2,FALSE))=TRUE,0,VLOOKUP(V2127,Tables!$A$2:$B$27,2,FALSE))*VLOOKUP(BR2127,Tables!$D$14:$J$24,7,FALSE)</f>
        <v>0</v>
      </c>
      <c r="AY2127">
        <f>IF(ISERROR(VLOOKUP(BS2127,Tables!$A$2:$B$31,2,FALSE))=TRUE,0,VLOOKUP(BS2127,Tables!$A$2:$B$31,2,FALSE))</f>
        <v>0</v>
      </c>
      <c r="AZ2127" s="12">
        <f>VLOOKUP($BR2127,Tables!$D$14:$K$24,8,FALSE)</f>
        <v>0</v>
      </c>
      <c r="BA2127" s="12">
        <f>IF(OR(BR2127="T150",BR2127="HYBT150"),W2127*Tables!$L$23,0)</f>
        <v>0</v>
      </c>
      <c r="BB2127" s="12">
        <f>IF(OR(BR2127="T200",BR2127="HYBT200"),W2127*Tables!$E$24,0)</f>
        <v>0</v>
      </c>
      <c r="BC2127" s="14">
        <f t="shared" si="448"/>
        <v>0</v>
      </c>
      <c r="BD2127" s="55" t="str">
        <f t="shared" si="459"/>
        <v/>
      </c>
      <c r="BE2127" s="55" t="str">
        <f t="shared" si="459"/>
        <v/>
      </c>
      <c r="BF2127" s="55" t="str">
        <f t="shared" si="459"/>
        <v/>
      </c>
      <c r="BG2127" s="55" t="str">
        <f t="shared" si="459"/>
        <v/>
      </c>
      <c r="BH2127" s="55" t="str">
        <f t="shared" si="459"/>
        <v/>
      </c>
      <c r="BI2127" s="55" t="str">
        <f t="shared" si="459"/>
        <v/>
      </c>
      <c r="BJ2127" s="55" t="str">
        <f t="shared" si="459"/>
        <v/>
      </c>
      <c r="BK2127" s="55" t="str">
        <f t="shared" si="459"/>
        <v/>
      </c>
      <c r="BL2127" s="55" t="str">
        <f t="shared" si="459"/>
        <v/>
      </c>
      <c r="BM2127" s="55" t="str">
        <f t="shared" si="459"/>
        <v/>
      </c>
      <c r="BN2127" s="55" t="str">
        <f t="shared" si="459"/>
        <v/>
      </c>
      <c r="BO2127" s="55" t="str">
        <f t="shared" si="459"/>
        <v/>
      </c>
      <c r="BP2127" s="55" t="str">
        <f t="shared" si="459"/>
        <v/>
      </c>
      <c r="BQ2127" s="55" t="str">
        <f t="shared" si="459"/>
        <v/>
      </c>
      <c r="BR2127" s="1" t="str">
        <f t="shared" si="449"/>
        <v>Base</v>
      </c>
      <c r="BS2127" s="1" t="str">
        <f t="shared" si="450"/>
        <v/>
      </c>
      <c r="BT2127" s="3">
        <f t="shared" si="451"/>
        <v>1</v>
      </c>
      <c r="BU2127" s="11">
        <f t="shared" si="452"/>
        <v>-0.94</v>
      </c>
      <c r="BV2127" s="11">
        <f t="shared" si="453"/>
        <v>-0.88</v>
      </c>
      <c r="BW2127" s="11">
        <f t="shared" si="454"/>
        <v>0</v>
      </c>
      <c r="BX2127" s="9">
        <f t="shared" si="455"/>
        <v>-0.94</v>
      </c>
      <c r="BY2127" s="9">
        <f t="shared" si="456"/>
        <v>-0.88</v>
      </c>
      <c r="BZ2127" s="9">
        <f t="shared" si="457"/>
        <v>2</v>
      </c>
    </row>
    <row r="2128" spans="1:78" ht="15.5" x14ac:dyDescent="0.35">
      <c r="A2128"/>
      <c r="B2128"/>
      <c r="C2128"/>
      <c r="D2128"/>
      <c r="E2128"/>
      <c r="F2128"/>
      <c r="G2128"/>
      <c r="H2128"/>
      <c r="I2128"/>
      <c r="J2128"/>
      <c r="K2128"/>
      <c r="L2128"/>
      <c r="M2128"/>
      <c r="N2128"/>
      <c r="O2128"/>
      <c r="P2128"/>
      <c r="Q2128"/>
      <c r="R2128"/>
      <c r="S2128"/>
      <c r="T2128"/>
      <c r="U2128"/>
      <c r="V2128"/>
      <c r="W2128"/>
      <c r="X2128"/>
      <c r="Y2128"/>
      <c r="Z2128"/>
      <c r="AA2128"/>
      <c r="AB2128"/>
      <c r="AC2128"/>
      <c r="AD2128"/>
      <c r="AE2128"/>
      <c r="AF2128"/>
      <c r="AG2128"/>
      <c r="AH2128"/>
      <c r="AI2128"/>
      <c r="AJ2128"/>
      <c r="AK2128"/>
      <c r="AL2128"/>
      <c r="AM2128"/>
      <c r="AN2128"/>
      <c r="AO2128"/>
      <c r="AP2128"/>
      <c r="AQ2128"/>
      <c r="AR2128"/>
      <c r="AS2128"/>
      <c r="AT2128" s="12">
        <f>VLOOKUP($BR2128,Tables!$D$14:$I$27,2,FALSE)*W2128</f>
        <v>0</v>
      </c>
      <c r="AU2128" s="12">
        <f>VLOOKUP($BR2128,Tables!$D$14:$I$24,3,FALSE)</f>
        <v>0</v>
      </c>
      <c r="AV2128" s="12">
        <f>VLOOKUP($BR2128,Tables!$D$14:$I$24,4,FALSE)*W2128</f>
        <v>0</v>
      </c>
      <c r="AW2128" s="12">
        <f>VLOOKUP($BR2128,Tables!$D$14:$I$24,5,FALSE)*W2128</f>
        <v>0</v>
      </c>
      <c r="AX2128">
        <f>IF(ISERROR(VLOOKUP(V2128,Tables!$A$2:$B$27,2,FALSE))=TRUE,0,VLOOKUP(V2128,Tables!$A$2:$B$27,2,FALSE))*VLOOKUP(BR2128,Tables!$D$14:$J$24,7,FALSE)</f>
        <v>0</v>
      </c>
      <c r="AY2128">
        <f>IF(ISERROR(VLOOKUP(BS2128,Tables!$A$2:$B$31,2,FALSE))=TRUE,0,VLOOKUP(BS2128,Tables!$A$2:$B$31,2,FALSE))</f>
        <v>0</v>
      </c>
      <c r="AZ2128" s="12">
        <f>VLOOKUP($BR2128,Tables!$D$14:$K$24,8,FALSE)</f>
        <v>0</v>
      </c>
      <c r="BA2128" s="12">
        <f>IF(OR(BR2128="T150",BR2128="HYBT150"),W2128*Tables!$L$23,0)</f>
        <v>0</v>
      </c>
      <c r="BB2128" s="12">
        <f>IF(OR(BR2128="T200",BR2128="HYBT200"),W2128*Tables!$E$24,0)</f>
        <v>0</v>
      </c>
      <c r="BC2128" s="14">
        <f t="shared" si="448"/>
        <v>0</v>
      </c>
      <c r="BD2128" s="55" t="str">
        <f t="shared" si="459"/>
        <v/>
      </c>
      <c r="BE2128" s="55" t="str">
        <f t="shared" si="459"/>
        <v/>
      </c>
      <c r="BF2128" s="55" t="str">
        <f t="shared" si="459"/>
        <v/>
      </c>
      <c r="BG2128" s="55" t="str">
        <f t="shared" si="459"/>
        <v/>
      </c>
      <c r="BH2128" s="55" t="str">
        <f t="shared" si="459"/>
        <v/>
      </c>
      <c r="BI2128" s="55" t="str">
        <f t="shared" si="459"/>
        <v/>
      </c>
      <c r="BJ2128" s="55" t="str">
        <f t="shared" si="459"/>
        <v/>
      </c>
      <c r="BK2128" s="55" t="str">
        <f t="shared" si="459"/>
        <v/>
      </c>
      <c r="BL2128" s="55" t="str">
        <f t="shared" si="459"/>
        <v/>
      </c>
      <c r="BM2128" s="55" t="str">
        <f t="shared" si="459"/>
        <v/>
      </c>
      <c r="BN2128" s="55" t="str">
        <f t="shared" si="459"/>
        <v/>
      </c>
      <c r="BO2128" s="55" t="str">
        <f t="shared" si="459"/>
        <v/>
      </c>
      <c r="BP2128" s="55" t="str">
        <f t="shared" si="459"/>
        <v/>
      </c>
      <c r="BQ2128" s="55" t="str">
        <f t="shared" si="459"/>
        <v/>
      </c>
      <c r="BR2128" s="1" t="str">
        <f t="shared" si="449"/>
        <v>Base</v>
      </c>
      <c r="BS2128" s="1" t="str">
        <f t="shared" si="450"/>
        <v/>
      </c>
      <c r="BT2128" s="3">
        <f t="shared" si="451"/>
        <v>1</v>
      </c>
      <c r="BU2128" s="11">
        <f t="shared" si="452"/>
        <v>-0.94</v>
      </c>
      <c r="BV2128" s="11">
        <f t="shared" si="453"/>
        <v>-0.88</v>
      </c>
      <c r="BW2128" s="11">
        <f t="shared" si="454"/>
        <v>0</v>
      </c>
      <c r="BX2128" s="9">
        <f t="shared" si="455"/>
        <v>-0.94</v>
      </c>
      <c r="BY2128" s="9">
        <f t="shared" si="456"/>
        <v>-0.88</v>
      </c>
      <c r="BZ2128" s="9">
        <f t="shared" si="457"/>
        <v>2</v>
      </c>
    </row>
    <row r="2129" spans="1:78" ht="15.5" x14ac:dyDescent="0.35">
      <c r="A2129"/>
      <c r="B2129"/>
      <c r="C2129"/>
      <c r="D2129"/>
      <c r="E2129"/>
      <c r="F2129"/>
      <c r="G2129"/>
      <c r="H2129"/>
      <c r="I2129"/>
      <c r="J2129"/>
      <c r="K2129"/>
      <c r="L2129"/>
      <c r="M2129"/>
      <c r="N2129"/>
      <c r="O2129"/>
      <c r="P2129"/>
      <c r="Q2129"/>
      <c r="R2129"/>
      <c r="S2129"/>
      <c r="T2129"/>
      <c r="U2129"/>
      <c r="V2129"/>
      <c r="W2129"/>
      <c r="X2129"/>
      <c r="Y2129"/>
      <c r="Z2129"/>
      <c r="AA2129"/>
      <c r="AB2129"/>
      <c r="AC2129"/>
      <c r="AD2129"/>
      <c r="AE2129"/>
      <c r="AF2129"/>
      <c r="AG2129"/>
      <c r="AH2129"/>
      <c r="AI2129"/>
      <c r="AJ2129"/>
      <c r="AK2129"/>
      <c r="AL2129"/>
      <c r="AM2129"/>
      <c r="AN2129"/>
      <c r="AO2129"/>
      <c r="AP2129"/>
      <c r="AQ2129"/>
      <c r="AR2129"/>
      <c r="AS2129"/>
      <c r="AT2129" s="12">
        <f>VLOOKUP($BR2129,Tables!$D$14:$I$27,2,FALSE)*W2129</f>
        <v>0</v>
      </c>
      <c r="AU2129" s="12">
        <f>VLOOKUP($BR2129,Tables!$D$14:$I$24,3,FALSE)</f>
        <v>0</v>
      </c>
      <c r="AV2129" s="12">
        <f>VLOOKUP($BR2129,Tables!$D$14:$I$24,4,FALSE)*W2129</f>
        <v>0</v>
      </c>
      <c r="AW2129" s="12">
        <f>VLOOKUP($BR2129,Tables!$D$14:$I$24,5,FALSE)*W2129</f>
        <v>0</v>
      </c>
      <c r="AX2129">
        <f>IF(ISERROR(VLOOKUP(V2129,Tables!$A$2:$B$27,2,FALSE))=TRUE,0,VLOOKUP(V2129,Tables!$A$2:$B$27,2,FALSE))*VLOOKUP(BR2129,Tables!$D$14:$J$24,7,FALSE)</f>
        <v>0</v>
      </c>
      <c r="AY2129">
        <f>IF(ISERROR(VLOOKUP(BS2129,Tables!$A$2:$B$31,2,FALSE))=TRUE,0,VLOOKUP(BS2129,Tables!$A$2:$B$31,2,FALSE))</f>
        <v>0</v>
      </c>
      <c r="AZ2129" s="12">
        <f>VLOOKUP($BR2129,Tables!$D$14:$K$24,8,FALSE)</f>
        <v>0</v>
      </c>
      <c r="BA2129" s="12">
        <f>IF(OR(BR2129="T150",BR2129="HYBT150"),W2129*Tables!$L$23,0)</f>
        <v>0</v>
      </c>
      <c r="BB2129" s="12">
        <f>IF(OR(BR2129="T200",BR2129="HYBT200"),W2129*Tables!$E$24,0)</f>
        <v>0</v>
      </c>
      <c r="BC2129" s="14">
        <f t="shared" si="448"/>
        <v>0</v>
      </c>
      <c r="BD2129" s="55" t="str">
        <f t="shared" si="459"/>
        <v/>
      </c>
      <c r="BE2129" s="55" t="str">
        <f t="shared" si="459"/>
        <v/>
      </c>
      <c r="BF2129" s="55" t="str">
        <f t="shared" si="459"/>
        <v/>
      </c>
      <c r="BG2129" s="55" t="str">
        <f t="shared" si="459"/>
        <v/>
      </c>
      <c r="BH2129" s="55" t="str">
        <f t="shared" si="459"/>
        <v/>
      </c>
      <c r="BI2129" s="55" t="str">
        <f t="shared" si="459"/>
        <v/>
      </c>
      <c r="BJ2129" s="55" t="str">
        <f t="shared" si="459"/>
        <v/>
      </c>
      <c r="BK2129" s="55" t="str">
        <f t="shared" si="459"/>
        <v/>
      </c>
      <c r="BL2129" s="55" t="str">
        <f t="shared" si="459"/>
        <v/>
      </c>
      <c r="BM2129" s="55" t="str">
        <f t="shared" si="459"/>
        <v/>
      </c>
      <c r="BN2129" s="55" t="str">
        <f t="shared" si="459"/>
        <v/>
      </c>
      <c r="BO2129" s="55" t="str">
        <f t="shared" si="459"/>
        <v/>
      </c>
      <c r="BP2129" s="55" t="str">
        <f t="shared" si="459"/>
        <v/>
      </c>
      <c r="BQ2129" s="55" t="str">
        <f t="shared" si="459"/>
        <v/>
      </c>
      <c r="BR2129" s="1" t="str">
        <f t="shared" si="449"/>
        <v>Base</v>
      </c>
      <c r="BS2129" s="1" t="str">
        <f t="shared" si="450"/>
        <v/>
      </c>
      <c r="BT2129" s="3">
        <f t="shared" si="451"/>
        <v>1</v>
      </c>
      <c r="BU2129" s="11">
        <f t="shared" si="452"/>
        <v>-0.94</v>
      </c>
      <c r="BV2129" s="11">
        <f t="shared" si="453"/>
        <v>-0.88</v>
      </c>
      <c r="BW2129" s="11">
        <f t="shared" si="454"/>
        <v>0</v>
      </c>
      <c r="BX2129" s="9">
        <f t="shared" si="455"/>
        <v>-0.94</v>
      </c>
      <c r="BY2129" s="9">
        <f t="shared" si="456"/>
        <v>-0.88</v>
      </c>
      <c r="BZ2129" s="9">
        <f t="shared" si="457"/>
        <v>2</v>
      </c>
    </row>
    <row r="2130" spans="1:78" ht="15.5" x14ac:dyDescent="0.35">
      <c r="A2130"/>
      <c r="B2130"/>
      <c r="C2130"/>
      <c r="D2130"/>
      <c r="E2130"/>
      <c r="F2130"/>
      <c r="G2130"/>
      <c r="H2130"/>
      <c r="I2130"/>
      <c r="J2130"/>
      <c r="K2130"/>
      <c r="L2130"/>
      <c r="M2130"/>
      <c r="N2130"/>
      <c r="O2130"/>
      <c r="P2130"/>
      <c r="Q2130"/>
      <c r="R2130"/>
      <c r="S2130"/>
      <c r="T2130"/>
      <c r="U2130"/>
      <c r="V2130"/>
      <c r="W2130"/>
      <c r="X2130"/>
      <c r="Y2130"/>
      <c r="Z2130"/>
      <c r="AA2130"/>
      <c r="AB2130"/>
      <c r="AC2130"/>
      <c r="AD2130"/>
      <c r="AE2130"/>
      <c r="AF2130"/>
      <c r="AG2130"/>
      <c r="AH2130"/>
      <c r="AI2130"/>
      <c r="AJ2130"/>
      <c r="AK2130"/>
      <c r="AL2130"/>
      <c r="AM2130"/>
      <c r="AN2130"/>
      <c r="AO2130"/>
      <c r="AP2130"/>
      <c r="AQ2130"/>
      <c r="AR2130"/>
      <c r="AS2130"/>
      <c r="AT2130" s="12">
        <f>VLOOKUP($BR2130,Tables!$D$14:$I$27,2,FALSE)*W2130</f>
        <v>0</v>
      </c>
      <c r="AU2130" s="12">
        <f>VLOOKUP($BR2130,Tables!$D$14:$I$24,3,FALSE)</f>
        <v>0</v>
      </c>
      <c r="AV2130" s="12">
        <f>VLOOKUP($BR2130,Tables!$D$14:$I$24,4,FALSE)*W2130</f>
        <v>0</v>
      </c>
      <c r="AW2130" s="12">
        <f>VLOOKUP($BR2130,Tables!$D$14:$I$24,5,FALSE)*W2130</f>
        <v>0</v>
      </c>
      <c r="AX2130">
        <f>IF(ISERROR(VLOOKUP(V2130,Tables!$A$2:$B$27,2,FALSE))=TRUE,0,VLOOKUP(V2130,Tables!$A$2:$B$27,2,FALSE))*VLOOKUP(BR2130,Tables!$D$14:$J$24,7,FALSE)</f>
        <v>0</v>
      </c>
      <c r="AY2130">
        <f>IF(ISERROR(VLOOKUP(BS2130,Tables!$A$2:$B$31,2,FALSE))=TRUE,0,VLOOKUP(BS2130,Tables!$A$2:$B$31,2,FALSE))</f>
        <v>0</v>
      </c>
      <c r="AZ2130" s="12">
        <f>VLOOKUP($BR2130,Tables!$D$14:$K$24,8,FALSE)</f>
        <v>0</v>
      </c>
      <c r="BA2130" s="12">
        <f>IF(OR(BR2130="T150",BR2130="HYBT150"),W2130*Tables!$L$23,0)</f>
        <v>0</v>
      </c>
      <c r="BB2130" s="12">
        <f>IF(OR(BR2130="T200",BR2130="HYBT200"),W2130*Tables!$E$24,0)</f>
        <v>0</v>
      </c>
      <c r="BC2130" s="14">
        <f t="shared" si="448"/>
        <v>0</v>
      </c>
      <c r="BD2130" s="55" t="str">
        <f t="shared" si="459"/>
        <v/>
      </c>
      <c r="BE2130" s="55" t="str">
        <f t="shared" si="459"/>
        <v/>
      </c>
      <c r="BF2130" s="55" t="str">
        <f t="shared" si="459"/>
        <v/>
      </c>
      <c r="BG2130" s="55" t="str">
        <f t="shared" si="459"/>
        <v/>
      </c>
      <c r="BH2130" s="55" t="str">
        <f t="shared" si="459"/>
        <v/>
      </c>
      <c r="BI2130" s="55" t="str">
        <f t="shared" si="459"/>
        <v/>
      </c>
      <c r="BJ2130" s="55" t="str">
        <f t="shared" si="459"/>
        <v/>
      </c>
      <c r="BK2130" s="55" t="str">
        <f t="shared" si="459"/>
        <v/>
      </c>
      <c r="BL2130" s="55" t="str">
        <f t="shared" si="459"/>
        <v/>
      </c>
      <c r="BM2130" s="55" t="str">
        <f t="shared" si="459"/>
        <v/>
      </c>
      <c r="BN2130" s="55" t="str">
        <f t="shared" si="459"/>
        <v/>
      </c>
      <c r="BO2130" s="55" t="str">
        <f t="shared" si="459"/>
        <v/>
      </c>
      <c r="BP2130" s="55" t="str">
        <f t="shared" si="459"/>
        <v/>
      </c>
      <c r="BQ2130" s="55" t="str">
        <f t="shared" si="459"/>
        <v/>
      </c>
      <c r="BR2130" s="1" t="str">
        <f t="shared" si="449"/>
        <v>Base</v>
      </c>
      <c r="BS2130" s="1" t="str">
        <f t="shared" si="450"/>
        <v/>
      </c>
      <c r="BT2130" s="3">
        <f t="shared" si="451"/>
        <v>1</v>
      </c>
      <c r="BU2130" s="11">
        <f t="shared" si="452"/>
        <v>-0.94</v>
      </c>
      <c r="BV2130" s="11">
        <f t="shared" si="453"/>
        <v>-0.88</v>
      </c>
      <c r="BW2130" s="11">
        <f t="shared" si="454"/>
        <v>0</v>
      </c>
      <c r="BX2130" s="9">
        <f t="shared" si="455"/>
        <v>-0.94</v>
      </c>
      <c r="BY2130" s="9">
        <f t="shared" si="456"/>
        <v>-0.88</v>
      </c>
      <c r="BZ2130" s="9">
        <f t="shared" si="457"/>
        <v>2</v>
      </c>
    </row>
    <row r="2131" spans="1:78" ht="15.5" x14ac:dyDescent="0.35">
      <c r="A2131"/>
      <c r="B2131"/>
      <c r="C2131"/>
      <c r="D2131"/>
      <c r="E2131"/>
      <c r="F2131"/>
      <c r="G2131"/>
      <c r="H2131"/>
      <c r="I2131"/>
      <c r="J2131"/>
      <c r="K2131"/>
      <c r="L2131"/>
      <c r="M2131"/>
      <c r="N2131"/>
      <c r="O2131"/>
      <c r="P2131"/>
      <c r="Q2131"/>
      <c r="R2131"/>
      <c r="S2131"/>
      <c r="T2131"/>
      <c r="U2131"/>
      <c r="V2131"/>
      <c r="W2131"/>
      <c r="X2131"/>
      <c r="Y2131"/>
      <c r="Z2131"/>
      <c r="AA2131"/>
      <c r="AB2131"/>
      <c r="AC2131"/>
      <c r="AD2131"/>
      <c r="AE2131"/>
      <c r="AF2131"/>
      <c r="AG2131"/>
      <c r="AH2131"/>
      <c r="AI2131"/>
      <c r="AJ2131"/>
      <c r="AK2131"/>
      <c r="AL2131"/>
      <c r="AM2131"/>
      <c r="AN2131"/>
      <c r="AO2131"/>
      <c r="AP2131"/>
      <c r="AQ2131"/>
      <c r="AR2131"/>
      <c r="AS2131"/>
      <c r="AT2131" s="12">
        <f>VLOOKUP($BR2131,Tables!$D$14:$I$27,2,FALSE)*W2131</f>
        <v>0</v>
      </c>
      <c r="AU2131" s="12">
        <f>VLOOKUP($BR2131,Tables!$D$14:$I$24,3,FALSE)</f>
        <v>0</v>
      </c>
      <c r="AV2131" s="12">
        <f>VLOOKUP($BR2131,Tables!$D$14:$I$24,4,FALSE)*W2131</f>
        <v>0</v>
      </c>
      <c r="AW2131" s="12">
        <f>VLOOKUP($BR2131,Tables!$D$14:$I$24,5,FALSE)*W2131</f>
        <v>0</v>
      </c>
      <c r="AX2131">
        <f>IF(ISERROR(VLOOKUP(V2131,Tables!$A$2:$B$27,2,FALSE))=TRUE,0,VLOOKUP(V2131,Tables!$A$2:$B$27,2,FALSE))*VLOOKUP(BR2131,Tables!$D$14:$J$24,7,FALSE)</f>
        <v>0</v>
      </c>
      <c r="AY2131">
        <f>IF(ISERROR(VLOOKUP(BS2131,Tables!$A$2:$B$31,2,FALSE))=TRUE,0,VLOOKUP(BS2131,Tables!$A$2:$B$31,2,FALSE))</f>
        <v>0</v>
      </c>
      <c r="AZ2131" s="12">
        <f>VLOOKUP($BR2131,Tables!$D$14:$K$24,8,FALSE)</f>
        <v>0</v>
      </c>
      <c r="BA2131" s="12">
        <f>IF(OR(BR2131="T150",BR2131="HYBT150"),W2131*Tables!$L$23,0)</f>
        <v>0</v>
      </c>
      <c r="BB2131" s="12">
        <f>IF(OR(BR2131="T200",BR2131="HYBT200"),W2131*Tables!$E$24,0)</f>
        <v>0</v>
      </c>
      <c r="BC2131" s="14">
        <f t="shared" si="448"/>
        <v>0</v>
      </c>
      <c r="BD2131" s="55" t="str">
        <f t="shared" si="459"/>
        <v/>
      </c>
      <c r="BE2131" s="55" t="str">
        <f t="shared" si="459"/>
        <v/>
      </c>
      <c r="BF2131" s="55" t="str">
        <f t="shared" si="459"/>
        <v/>
      </c>
      <c r="BG2131" s="55" t="str">
        <f t="shared" si="459"/>
        <v/>
      </c>
      <c r="BH2131" s="55" t="str">
        <f t="shared" si="459"/>
        <v/>
      </c>
      <c r="BI2131" s="55" t="str">
        <f t="shared" si="459"/>
        <v/>
      </c>
      <c r="BJ2131" s="55" t="str">
        <f t="shared" si="459"/>
        <v/>
      </c>
      <c r="BK2131" s="55" t="str">
        <f t="shared" si="459"/>
        <v/>
      </c>
      <c r="BL2131" s="55" t="str">
        <f t="shared" si="459"/>
        <v/>
      </c>
      <c r="BM2131" s="55" t="str">
        <f t="shared" si="459"/>
        <v/>
      </c>
      <c r="BN2131" s="55" t="str">
        <f t="shared" si="459"/>
        <v/>
      </c>
      <c r="BO2131" s="55" t="str">
        <f t="shared" si="459"/>
        <v/>
      </c>
      <c r="BP2131" s="55" t="str">
        <f t="shared" si="459"/>
        <v/>
      </c>
      <c r="BQ2131" s="55" t="str">
        <f t="shared" si="459"/>
        <v/>
      </c>
      <c r="BR2131" s="1" t="str">
        <f t="shared" si="449"/>
        <v>Base</v>
      </c>
      <c r="BS2131" s="1" t="str">
        <f t="shared" si="450"/>
        <v/>
      </c>
      <c r="BT2131" s="3">
        <f t="shared" si="451"/>
        <v>1</v>
      </c>
      <c r="BU2131" s="11">
        <f t="shared" si="452"/>
        <v>-0.94</v>
      </c>
      <c r="BV2131" s="11">
        <f t="shared" si="453"/>
        <v>-0.88</v>
      </c>
      <c r="BW2131" s="11">
        <f t="shared" si="454"/>
        <v>0</v>
      </c>
      <c r="BX2131" s="9">
        <f t="shared" si="455"/>
        <v>-0.94</v>
      </c>
      <c r="BY2131" s="9">
        <f t="shared" si="456"/>
        <v>-0.88</v>
      </c>
      <c r="BZ2131" s="9">
        <f t="shared" si="457"/>
        <v>2</v>
      </c>
    </row>
    <row r="2132" spans="1:78" ht="15.5" x14ac:dyDescent="0.35">
      <c r="A2132"/>
      <c r="B2132"/>
      <c r="C2132"/>
      <c r="D2132"/>
      <c r="E2132"/>
      <c r="F2132"/>
      <c r="G2132"/>
      <c r="H2132"/>
      <c r="I2132"/>
      <c r="J2132"/>
      <c r="K2132"/>
      <c r="L2132"/>
      <c r="M2132"/>
      <c r="N2132"/>
      <c r="O2132"/>
      <c r="P2132"/>
      <c r="Q2132"/>
      <c r="R2132"/>
      <c r="S2132"/>
      <c r="T2132"/>
      <c r="U2132"/>
      <c r="V2132"/>
      <c r="W2132"/>
      <c r="X2132"/>
      <c r="Y2132"/>
      <c r="Z2132"/>
      <c r="AA2132"/>
      <c r="AB2132"/>
      <c r="AC2132"/>
      <c r="AD2132"/>
      <c r="AE2132"/>
      <c r="AF2132"/>
      <c r="AG2132"/>
      <c r="AH2132"/>
      <c r="AI2132"/>
      <c r="AJ2132"/>
      <c r="AK2132"/>
      <c r="AL2132"/>
      <c r="AM2132"/>
      <c r="AN2132"/>
      <c r="AO2132"/>
      <c r="AP2132"/>
      <c r="AQ2132"/>
      <c r="AR2132"/>
      <c r="AS2132"/>
      <c r="AT2132" s="12">
        <f>VLOOKUP($BR2132,Tables!$D$14:$I$27,2,FALSE)*W2132</f>
        <v>0</v>
      </c>
      <c r="AU2132" s="12">
        <f>VLOOKUP($BR2132,Tables!$D$14:$I$24,3,FALSE)</f>
        <v>0</v>
      </c>
      <c r="AV2132" s="12">
        <f>VLOOKUP($BR2132,Tables!$D$14:$I$24,4,FALSE)*W2132</f>
        <v>0</v>
      </c>
      <c r="AW2132" s="12">
        <f>VLOOKUP($BR2132,Tables!$D$14:$I$24,5,FALSE)*W2132</f>
        <v>0</v>
      </c>
      <c r="AX2132">
        <f>IF(ISERROR(VLOOKUP(V2132,Tables!$A$2:$B$27,2,FALSE))=TRUE,0,VLOOKUP(V2132,Tables!$A$2:$B$27,2,FALSE))*VLOOKUP(BR2132,Tables!$D$14:$J$24,7,FALSE)</f>
        <v>0</v>
      </c>
      <c r="AY2132">
        <f>IF(ISERROR(VLOOKUP(BS2132,Tables!$A$2:$B$31,2,FALSE))=TRUE,0,VLOOKUP(BS2132,Tables!$A$2:$B$31,2,FALSE))</f>
        <v>0</v>
      </c>
      <c r="AZ2132" s="12">
        <f>VLOOKUP($BR2132,Tables!$D$14:$K$24,8,FALSE)</f>
        <v>0</v>
      </c>
      <c r="BA2132" s="12">
        <f>IF(OR(BR2132="T150",BR2132="HYBT150"),W2132*Tables!$L$23,0)</f>
        <v>0</v>
      </c>
      <c r="BB2132" s="12">
        <f>IF(OR(BR2132="T200",BR2132="HYBT200"),W2132*Tables!$E$24,0)</f>
        <v>0</v>
      </c>
      <c r="BC2132" s="14">
        <f t="shared" si="448"/>
        <v>0</v>
      </c>
      <c r="BD2132" s="55" t="str">
        <f t="shared" si="459"/>
        <v/>
      </c>
      <c r="BE2132" s="55" t="str">
        <f t="shared" si="459"/>
        <v/>
      </c>
      <c r="BF2132" s="55" t="str">
        <f t="shared" si="459"/>
        <v/>
      </c>
      <c r="BG2132" s="55" t="str">
        <f t="shared" si="459"/>
        <v/>
      </c>
      <c r="BH2132" s="55" t="str">
        <f t="shared" si="459"/>
        <v/>
      </c>
      <c r="BI2132" s="55" t="str">
        <f t="shared" si="459"/>
        <v/>
      </c>
      <c r="BJ2132" s="55" t="str">
        <f t="shared" si="459"/>
        <v/>
      </c>
      <c r="BK2132" s="55" t="str">
        <f t="shared" si="459"/>
        <v/>
      </c>
      <c r="BL2132" s="55" t="str">
        <f t="shared" si="459"/>
        <v/>
      </c>
      <c r="BM2132" s="55" t="str">
        <f t="shared" si="459"/>
        <v/>
      </c>
      <c r="BN2132" s="55" t="str">
        <f t="shared" si="459"/>
        <v/>
      </c>
      <c r="BO2132" s="55" t="str">
        <f t="shared" si="459"/>
        <v/>
      </c>
      <c r="BP2132" s="55" t="str">
        <f t="shared" si="459"/>
        <v/>
      </c>
      <c r="BQ2132" s="55" t="str">
        <f t="shared" si="459"/>
        <v/>
      </c>
      <c r="BR2132" s="1" t="str">
        <f t="shared" si="449"/>
        <v>Base</v>
      </c>
      <c r="BS2132" s="1" t="str">
        <f t="shared" si="450"/>
        <v/>
      </c>
      <c r="BT2132" s="3">
        <f t="shared" si="451"/>
        <v>1</v>
      </c>
      <c r="BU2132" s="11">
        <f t="shared" si="452"/>
        <v>-0.94</v>
      </c>
      <c r="BV2132" s="11">
        <f t="shared" si="453"/>
        <v>-0.88</v>
      </c>
      <c r="BW2132" s="11">
        <f t="shared" si="454"/>
        <v>0</v>
      </c>
      <c r="BX2132" s="9">
        <f t="shared" si="455"/>
        <v>-0.94</v>
      </c>
      <c r="BY2132" s="9">
        <f t="shared" si="456"/>
        <v>-0.88</v>
      </c>
      <c r="BZ2132" s="9">
        <f t="shared" si="457"/>
        <v>2</v>
      </c>
    </row>
    <row r="2133" spans="1:78" ht="15.5" x14ac:dyDescent="0.35">
      <c r="A2133"/>
      <c r="B2133"/>
      <c r="C2133"/>
      <c r="D2133"/>
      <c r="E2133"/>
      <c r="F2133"/>
      <c r="G2133"/>
      <c r="H2133"/>
      <c r="I2133"/>
      <c r="J2133"/>
      <c r="K2133"/>
      <c r="L2133"/>
      <c r="M2133"/>
      <c r="N2133"/>
      <c r="O2133"/>
      <c r="P2133"/>
      <c r="Q2133"/>
      <c r="R2133"/>
      <c r="S2133"/>
      <c r="T2133"/>
      <c r="U2133"/>
      <c r="V2133"/>
      <c r="W2133"/>
      <c r="X2133"/>
      <c r="Y2133"/>
      <c r="Z2133"/>
      <c r="AA2133"/>
      <c r="AB2133"/>
      <c r="AC2133"/>
      <c r="AD2133"/>
      <c r="AE2133"/>
      <c r="AF2133"/>
      <c r="AG2133"/>
      <c r="AH2133"/>
      <c r="AI2133"/>
      <c r="AJ2133"/>
      <c r="AK2133"/>
      <c r="AL2133"/>
      <c r="AM2133"/>
      <c r="AN2133"/>
      <c r="AO2133"/>
      <c r="AP2133"/>
      <c r="AQ2133"/>
      <c r="AR2133"/>
      <c r="AS2133"/>
      <c r="AT2133" s="12">
        <f>VLOOKUP($BR2133,Tables!$D$14:$I$27,2,FALSE)*W2133</f>
        <v>0</v>
      </c>
      <c r="AU2133" s="12">
        <f>VLOOKUP($BR2133,Tables!$D$14:$I$24,3,FALSE)</f>
        <v>0</v>
      </c>
      <c r="AV2133" s="12">
        <f>VLOOKUP($BR2133,Tables!$D$14:$I$24,4,FALSE)*W2133</f>
        <v>0</v>
      </c>
      <c r="AW2133" s="12">
        <f>VLOOKUP($BR2133,Tables!$D$14:$I$24,5,FALSE)*W2133</f>
        <v>0</v>
      </c>
      <c r="AX2133">
        <f>IF(ISERROR(VLOOKUP(V2133,Tables!$A$2:$B$27,2,FALSE))=TRUE,0,VLOOKUP(V2133,Tables!$A$2:$B$27,2,FALSE))*VLOOKUP(BR2133,Tables!$D$14:$J$24,7,FALSE)</f>
        <v>0</v>
      </c>
      <c r="AY2133">
        <f>IF(ISERROR(VLOOKUP(BS2133,Tables!$A$2:$B$31,2,FALSE))=TRUE,0,VLOOKUP(BS2133,Tables!$A$2:$B$31,2,FALSE))</f>
        <v>0</v>
      </c>
      <c r="AZ2133" s="12">
        <f>VLOOKUP($BR2133,Tables!$D$14:$K$24,8,FALSE)</f>
        <v>0</v>
      </c>
      <c r="BA2133" s="12">
        <f>IF(OR(BR2133="T150",BR2133="HYBT150"),W2133*Tables!$L$23,0)</f>
        <v>0</v>
      </c>
      <c r="BB2133" s="12">
        <f>IF(OR(BR2133="T200",BR2133="HYBT200"),W2133*Tables!$E$24,0)</f>
        <v>0</v>
      </c>
      <c r="BC2133" s="14">
        <f t="shared" si="448"/>
        <v>0</v>
      </c>
      <c r="BD2133" s="55" t="str">
        <f t="shared" si="459"/>
        <v/>
      </c>
      <c r="BE2133" s="55" t="str">
        <f t="shared" si="459"/>
        <v/>
      </c>
      <c r="BF2133" s="55" t="str">
        <f t="shared" si="459"/>
        <v/>
      </c>
      <c r="BG2133" s="55" t="str">
        <f t="shared" si="459"/>
        <v/>
      </c>
      <c r="BH2133" s="55" t="str">
        <f t="shared" si="459"/>
        <v/>
      </c>
      <c r="BI2133" s="55" t="str">
        <f t="shared" si="459"/>
        <v/>
      </c>
      <c r="BJ2133" s="55" t="str">
        <f t="shared" si="459"/>
        <v/>
      </c>
      <c r="BK2133" s="55" t="str">
        <f t="shared" si="459"/>
        <v/>
      </c>
      <c r="BL2133" s="55" t="str">
        <f t="shared" si="459"/>
        <v/>
      </c>
      <c r="BM2133" s="55" t="str">
        <f t="shared" si="459"/>
        <v/>
      </c>
      <c r="BN2133" s="55" t="str">
        <f t="shared" si="459"/>
        <v/>
      </c>
      <c r="BO2133" s="55" t="str">
        <f t="shared" si="459"/>
        <v/>
      </c>
      <c r="BP2133" s="55" t="str">
        <f t="shared" si="459"/>
        <v/>
      </c>
      <c r="BQ2133" s="55" t="str">
        <f t="shared" si="459"/>
        <v/>
      </c>
      <c r="BR2133" s="1" t="str">
        <f t="shared" si="449"/>
        <v>Base</v>
      </c>
      <c r="BS2133" s="1" t="str">
        <f t="shared" si="450"/>
        <v/>
      </c>
      <c r="BT2133" s="3">
        <f t="shared" si="451"/>
        <v>1</v>
      </c>
      <c r="BU2133" s="11">
        <f t="shared" si="452"/>
        <v>-0.94</v>
      </c>
      <c r="BV2133" s="11">
        <f t="shared" si="453"/>
        <v>-0.88</v>
      </c>
      <c r="BW2133" s="11">
        <f t="shared" si="454"/>
        <v>0</v>
      </c>
      <c r="BX2133" s="9">
        <f t="shared" si="455"/>
        <v>-0.94</v>
      </c>
      <c r="BY2133" s="9">
        <f t="shared" si="456"/>
        <v>-0.88</v>
      </c>
      <c r="BZ2133" s="9">
        <f t="shared" si="457"/>
        <v>2</v>
      </c>
    </row>
    <row r="2134" spans="1:78" ht="15.5" x14ac:dyDescent="0.35">
      <c r="A2134"/>
      <c r="B2134"/>
      <c r="C2134"/>
      <c r="D2134"/>
      <c r="E2134"/>
      <c r="F2134"/>
      <c r="G2134"/>
      <c r="H2134"/>
      <c r="I2134"/>
      <c r="J2134"/>
      <c r="K2134"/>
      <c r="L2134"/>
      <c r="M2134"/>
      <c r="N2134"/>
      <c r="O2134"/>
      <c r="P2134"/>
      <c r="Q2134"/>
      <c r="R2134"/>
      <c r="S2134"/>
      <c r="T2134"/>
      <c r="U2134"/>
      <c r="V2134"/>
      <c r="W2134"/>
      <c r="X2134"/>
      <c r="Y2134"/>
      <c r="Z2134"/>
      <c r="AA2134"/>
      <c r="AB2134"/>
      <c r="AC2134"/>
      <c r="AD2134"/>
      <c r="AE2134"/>
      <c r="AF2134"/>
      <c r="AG2134"/>
      <c r="AH2134"/>
      <c r="AI2134"/>
      <c r="AJ2134"/>
      <c r="AK2134"/>
      <c r="AL2134"/>
      <c r="AM2134"/>
      <c r="AN2134"/>
      <c r="AO2134"/>
      <c r="AP2134"/>
      <c r="AQ2134"/>
      <c r="AR2134"/>
      <c r="AS2134"/>
      <c r="AT2134" s="12">
        <f>VLOOKUP($BR2134,Tables!$D$14:$I$27,2,FALSE)*W2134</f>
        <v>0</v>
      </c>
      <c r="AU2134" s="12">
        <f>VLOOKUP($BR2134,Tables!$D$14:$I$24,3,FALSE)</f>
        <v>0</v>
      </c>
      <c r="AV2134" s="12">
        <f>VLOOKUP($BR2134,Tables!$D$14:$I$24,4,FALSE)*W2134</f>
        <v>0</v>
      </c>
      <c r="AW2134" s="12">
        <f>VLOOKUP($BR2134,Tables!$D$14:$I$24,5,FALSE)*W2134</f>
        <v>0</v>
      </c>
      <c r="AX2134">
        <f>IF(ISERROR(VLOOKUP(V2134,Tables!$A$2:$B$27,2,FALSE))=TRUE,0,VLOOKUP(V2134,Tables!$A$2:$B$27,2,FALSE))*VLOOKUP(BR2134,Tables!$D$14:$J$24,7,FALSE)</f>
        <v>0</v>
      </c>
      <c r="AY2134">
        <f>IF(ISERROR(VLOOKUP(BS2134,Tables!$A$2:$B$31,2,FALSE))=TRUE,0,VLOOKUP(BS2134,Tables!$A$2:$B$31,2,FALSE))</f>
        <v>0</v>
      </c>
      <c r="AZ2134" s="12">
        <f>VLOOKUP($BR2134,Tables!$D$14:$K$24,8,FALSE)</f>
        <v>0</v>
      </c>
      <c r="BA2134" s="12">
        <f>IF(OR(BR2134="T150",BR2134="HYBT150"),W2134*Tables!$L$23,0)</f>
        <v>0</v>
      </c>
      <c r="BB2134" s="12">
        <f>IF(OR(BR2134="T200",BR2134="HYBT200"),W2134*Tables!$E$24,0)</f>
        <v>0</v>
      </c>
      <c r="BC2134" s="14">
        <f t="shared" si="448"/>
        <v>0</v>
      </c>
      <c r="BD2134" s="55" t="str">
        <f t="shared" si="459"/>
        <v/>
      </c>
      <c r="BE2134" s="55" t="str">
        <f t="shared" si="459"/>
        <v/>
      </c>
      <c r="BF2134" s="55" t="str">
        <f t="shared" si="459"/>
        <v/>
      </c>
      <c r="BG2134" s="55" t="str">
        <f t="shared" si="459"/>
        <v/>
      </c>
      <c r="BH2134" s="55" t="str">
        <f t="shared" si="459"/>
        <v/>
      </c>
      <c r="BI2134" s="55" t="str">
        <f t="shared" si="459"/>
        <v/>
      </c>
      <c r="BJ2134" s="55" t="str">
        <f t="shared" si="459"/>
        <v/>
      </c>
      <c r="BK2134" s="55" t="str">
        <f t="shared" si="459"/>
        <v/>
      </c>
      <c r="BL2134" s="55" t="str">
        <f t="shared" si="459"/>
        <v/>
      </c>
      <c r="BM2134" s="55" t="str">
        <f t="shared" si="459"/>
        <v/>
      </c>
      <c r="BN2134" s="55" t="str">
        <f t="shared" si="459"/>
        <v/>
      </c>
      <c r="BO2134" s="55" t="str">
        <f t="shared" si="459"/>
        <v/>
      </c>
      <c r="BP2134" s="55" t="str">
        <f t="shared" si="459"/>
        <v/>
      </c>
      <c r="BQ2134" s="55" t="str">
        <f t="shared" si="459"/>
        <v/>
      </c>
      <c r="BR2134" s="1" t="str">
        <f t="shared" si="449"/>
        <v>Base</v>
      </c>
      <c r="BS2134" s="1" t="str">
        <f t="shared" si="450"/>
        <v/>
      </c>
      <c r="BT2134" s="3">
        <f t="shared" si="451"/>
        <v>1</v>
      </c>
      <c r="BU2134" s="11">
        <f t="shared" si="452"/>
        <v>-0.94</v>
      </c>
      <c r="BV2134" s="11">
        <f t="shared" si="453"/>
        <v>-0.88</v>
      </c>
      <c r="BW2134" s="11">
        <f t="shared" si="454"/>
        <v>0</v>
      </c>
      <c r="BX2134" s="9">
        <f t="shared" si="455"/>
        <v>-0.94</v>
      </c>
      <c r="BY2134" s="9">
        <f t="shared" si="456"/>
        <v>-0.88</v>
      </c>
      <c r="BZ2134" s="9">
        <f t="shared" si="457"/>
        <v>2</v>
      </c>
    </row>
    <row r="2135" spans="1:78" ht="15.5" x14ac:dyDescent="0.35">
      <c r="A2135"/>
      <c r="B2135"/>
      <c r="C2135"/>
      <c r="D2135"/>
      <c r="E2135"/>
      <c r="F2135"/>
      <c r="G2135"/>
      <c r="H2135"/>
      <c r="I2135"/>
      <c r="J2135"/>
      <c r="K2135"/>
      <c r="L2135"/>
      <c r="M2135"/>
      <c r="N2135"/>
      <c r="O2135"/>
      <c r="P2135"/>
      <c r="Q2135"/>
      <c r="R2135"/>
      <c r="S2135"/>
      <c r="T2135"/>
      <c r="U2135"/>
      <c r="V2135"/>
      <c r="W2135"/>
      <c r="X2135"/>
      <c r="Y2135"/>
      <c r="Z2135"/>
      <c r="AA2135"/>
      <c r="AB2135"/>
      <c r="AC2135"/>
      <c r="AD2135"/>
      <c r="AE2135"/>
      <c r="AF2135"/>
      <c r="AG2135"/>
      <c r="AH2135"/>
      <c r="AI2135"/>
      <c r="AJ2135"/>
      <c r="AK2135"/>
      <c r="AL2135"/>
      <c r="AM2135"/>
      <c r="AN2135"/>
      <c r="AO2135"/>
      <c r="AP2135"/>
      <c r="AQ2135"/>
      <c r="AR2135"/>
      <c r="AS2135"/>
      <c r="AT2135" s="12">
        <f>VLOOKUP($BR2135,Tables!$D$14:$I$27,2,FALSE)*W2135</f>
        <v>0</v>
      </c>
      <c r="AU2135" s="12">
        <f>VLOOKUP($BR2135,Tables!$D$14:$I$24,3,FALSE)</f>
        <v>0</v>
      </c>
      <c r="AV2135" s="12">
        <f>VLOOKUP($BR2135,Tables!$D$14:$I$24,4,FALSE)*W2135</f>
        <v>0</v>
      </c>
      <c r="AW2135" s="12">
        <f>VLOOKUP($BR2135,Tables!$D$14:$I$24,5,FALSE)*W2135</f>
        <v>0</v>
      </c>
      <c r="AX2135">
        <f>IF(ISERROR(VLOOKUP(V2135,Tables!$A$2:$B$27,2,FALSE))=TRUE,0,VLOOKUP(V2135,Tables!$A$2:$B$27,2,FALSE))*VLOOKUP(BR2135,Tables!$D$14:$J$24,7,FALSE)</f>
        <v>0</v>
      </c>
      <c r="AY2135">
        <f>IF(ISERROR(VLOOKUP(BS2135,Tables!$A$2:$B$31,2,FALSE))=TRUE,0,VLOOKUP(BS2135,Tables!$A$2:$B$31,2,FALSE))</f>
        <v>0</v>
      </c>
      <c r="AZ2135" s="12">
        <f>VLOOKUP($BR2135,Tables!$D$14:$K$24,8,FALSE)</f>
        <v>0</v>
      </c>
      <c r="BA2135" s="12">
        <f>IF(OR(BR2135="T150",BR2135="HYBT150"),W2135*Tables!$L$23,0)</f>
        <v>0</v>
      </c>
      <c r="BB2135" s="12">
        <f>IF(OR(BR2135="T200",BR2135="HYBT200"),W2135*Tables!$E$24,0)</f>
        <v>0</v>
      </c>
      <c r="BC2135" s="14">
        <f t="shared" si="448"/>
        <v>0</v>
      </c>
      <c r="BD2135" s="55" t="str">
        <f t="shared" si="459"/>
        <v/>
      </c>
      <c r="BE2135" s="55" t="str">
        <f t="shared" si="459"/>
        <v/>
      </c>
      <c r="BF2135" s="55" t="str">
        <f t="shared" si="459"/>
        <v/>
      </c>
      <c r="BG2135" s="55" t="str">
        <f t="shared" si="459"/>
        <v/>
      </c>
      <c r="BH2135" s="55" t="str">
        <f t="shared" si="459"/>
        <v/>
      </c>
      <c r="BI2135" s="55" t="str">
        <f t="shared" si="459"/>
        <v/>
      </c>
      <c r="BJ2135" s="55" t="str">
        <f t="shared" si="459"/>
        <v/>
      </c>
      <c r="BK2135" s="55" t="str">
        <f t="shared" si="459"/>
        <v/>
      </c>
      <c r="BL2135" s="55" t="str">
        <f t="shared" si="459"/>
        <v/>
      </c>
      <c r="BM2135" s="55" t="str">
        <f t="shared" si="459"/>
        <v/>
      </c>
      <c r="BN2135" s="55" t="str">
        <f t="shared" si="459"/>
        <v/>
      </c>
      <c r="BO2135" s="55" t="str">
        <f t="shared" si="459"/>
        <v/>
      </c>
      <c r="BP2135" s="55" t="str">
        <f t="shared" si="459"/>
        <v/>
      </c>
      <c r="BQ2135" s="55" t="str">
        <f t="shared" si="459"/>
        <v/>
      </c>
      <c r="BR2135" s="1" t="str">
        <f t="shared" si="449"/>
        <v>Base</v>
      </c>
      <c r="BS2135" s="1" t="str">
        <f t="shared" si="450"/>
        <v/>
      </c>
      <c r="BT2135" s="3">
        <f t="shared" si="451"/>
        <v>1</v>
      </c>
      <c r="BU2135" s="11">
        <f t="shared" si="452"/>
        <v>-0.94</v>
      </c>
      <c r="BV2135" s="11">
        <f t="shared" si="453"/>
        <v>-0.88</v>
      </c>
      <c r="BW2135" s="11">
        <f t="shared" si="454"/>
        <v>0</v>
      </c>
      <c r="BX2135" s="9">
        <f t="shared" si="455"/>
        <v>-0.94</v>
      </c>
      <c r="BY2135" s="9">
        <f t="shared" si="456"/>
        <v>-0.88</v>
      </c>
      <c r="BZ2135" s="9">
        <f t="shared" si="457"/>
        <v>2</v>
      </c>
    </row>
    <row r="2136" spans="1:78" ht="15.5" x14ac:dyDescent="0.35">
      <c r="A2136"/>
      <c r="B2136"/>
      <c r="C2136"/>
      <c r="D2136"/>
      <c r="E2136"/>
      <c r="F2136"/>
      <c r="G2136"/>
      <c r="H2136"/>
      <c r="I2136"/>
      <c r="J2136"/>
      <c r="K2136"/>
      <c r="L2136"/>
      <c r="M2136"/>
      <c r="N2136"/>
      <c r="O2136"/>
      <c r="P2136"/>
      <c r="Q2136"/>
      <c r="R2136"/>
      <c r="S2136"/>
      <c r="T2136"/>
      <c r="U2136"/>
      <c r="V2136"/>
      <c r="W2136"/>
      <c r="X2136"/>
      <c r="Y2136"/>
      <c r="Z2136"/>
      <c r="AA2136"/>
      <c r="AB2136"/>
      <c r="AC2136"/>
      <c r="AD2136"/>
      <c r="AE2136"/>
      <c r="AF2136"/>
      <c r="AG2136"/>
      <c r="AH2136"/>
      <c r="AI2136"/>
      <c r="AJ2136"/>
      <c r="AK2136"/>
      <c r="AL2136"/>
      <c r="AM2136"/>
      <c r="AN2136"/>
      <c r="AO2136"/>
      <c r="AP2136"/>
      <c r="AQ2136"/>
      <c r="AR2136"/>
      <c r="AS2136"/>
      <c r="AT2136" s="12">
        <f>VLOOKUP($BR2136,Tables!$D$14:$I$27,2,FALSE)*W2136</f>
        <v>0</v>
      </c>
      <c r="AU2136" s="12">
        <f>VLOOKUP($BR2136,Tables!$D$14:$I$24,3,FALSE)</f>
        <v>0</v>
      </c>
      <c r="AV2136" s="12">
        <f>VLOOKUP($BR2136,Tables!$D$14:$I$24,4,FALSE)*W2136</f>
        <v>0</v>
      </c>
      <c r="AW2136" s="12">
        <f>VLOOKUP($BR2136,Tables!$D$14:$I$24,5,FALSE)*W2136</f>
        <v>0</v>
      </c>
      <c r="AX2136">
        <f>IF(ISERROR(VLOOKUP(V2136,Tables!$A$2:$B$27,2,FALSE))=TRUE,0,VLOOKUP(V2136,Tables!$A$2:$B$27,2,FALSE))*VLOOKUP(BR2136,Tables!$D$14:$J$24,7,FALSE)</f>
        <v>0</v>
      </c>
      <c r="AY2136">
        <f>IF(ISERROR(VLOOKUP(BS2136,Tables!$A$2:$B$31,2,FALSE))=TRUE,0,VLOOKUP(BS2136,Tables!$A$2:$B$31,2,FALSE))</f>
        <v>0</v>
      </c>
      <c r="AZ2136" s="12">
        <f>VLOOKUP($BR2136,Tables!$D$14:$K$24,8,FALSE)</f>
        <v>0</v>
      </c>
      <c r="BA2136" s="12">
        <f>IF(OR(BR2136="T150",BR2136="HYBT150"),W2136*Tables!$L$23,0)</f>
        <v>0</v>
      </c>
      <c r="BB2136" s="12">
        <f>IF(OR(BR2136="T200",BR2136="HYBT200"),W2136*Tables!$E$24,0)</f>
        <v>0</v>
      </c>
      <c r="BC2136" s="14">
        <f t="shared" si="448"/>
        <v>0</v>
      </c>
      <c r="BD2136" s="55" t="str">
        <f t="shared" si="459"/>
        <v/>
      </c>
      <c r="BE2136" s="55" t="str">
        <f t="shared" si="459"/>
        <v/>
      </c>
      <c r="BF2136" s="55" t="str">
        <f t="shared" si="459"/>
        <v/>
      </c>
      <c r="BG2136" s="55" t="str">
        <f t="shared" si="459"/>
        <v/>
      </c>
      <c r="BH2136" s="55" t="str">
        <f t="shared" si="459"/>
        <v/>
      </c>
      <c r="BI2136" s="55" t="str">
        <f t="shared" si="459"/>
        <v/>
      </c>
      <c r="BJ2136" s="55" t="str">
        <f t="shared" si="459"/>
        <v/>
      </c>
      <c r="BK2136" s="55" t="str">
        <f t="shared" si="459"/>
        <v/>
      </c>
      <c r="BL2136" s="55" t="str">
        <f t="shared" si="459"/>
        <v/>
      </c>
      <c r="BM2136" s="55" t="str">
        <f t="shared" si="459"/>
        <v/>
      </c>
      <c r="BN2136" s="55" t="str">
        <f t="shared" si="459"/>
        <v/>
      </c>
      <c r="BO2136" s="55" t="str">
        <f t="shared" si="459"/>
        <v/>
      </c>
      <c r="BP2136" s="55" t="str">
        <f t="shared" si="459"/>
        <v/>
      </c>
      <c r="BQ2136" s="55" t="str">
        <f t="shared" si="459"/>
        <v/>
      </c>
      <c r="BR2136" s="1" t="str">
        <f t="shared" si="449"/>
        <v>Base</v>
      </c>
      <c r="BS2136" s="1" t="str">
        <f t="shared" si="450"/>
        <v/>
      </c>
      <c r="BT2136" s="3">
        <f t="shared" si="451"/>
        <v>1</v>
      </c>
      <c r="BU2136" s="11">
        <f t="shared" si="452"/>
        <v>-0.94</v>
      </c>
      <c r="BV2136" s="11">
        <f t="shared" si="453"/>
        <v>-0.88</v>
      </c>
      <c r="BW2136" s="11">
        <f t="shared" si="454"/>
        <v>0</v>
      </c>
      <c r="BX2136" s="9">
        <f t="shared" si="455"/>
        <v>-0.94</v>
      </c>
      <c r="BY2136" s="9">
        <f t="shared" si="456"/>
        <v>-0.88</v>
      </c>
      <c r="BZ2136" s="9">
        <f t="shared" si="457"/>
        <v>2</v>
      </c>
    </row>
    <row r="2137" spans="1:78" ht="15.5" x14ac:dyDescent="0.35">
      <c r="A2137"/>
      <c r="B2137"/>
      <c r="C2137"/>
      <c r="D2137"/>
      <c r="E2137"/>
      <c r="F2137"/>
      <c r="G2137"/>
      <c r="H2137"/>
      <c r="I2137"/>
      <c r="J2137"/>
      <c r="K2137"/>
      <c r="L2137"/>
      <c r="M2137"/>
      <c r="N2137"/>
      <c r="O2137"/>
      <c r="P2137"/>
      <c r="Q2137"/>
      <c r="R2137"/>
      <c r="S2137"/>
      <c r="T2137"/>
      <c r="U2137"/>
      <c r="V2137"/>
      <c r="W2137"/>
      <c r="X2137"/>
      <c r="Y2137"/>
      <c r="Z2137"/>
      <c r="AA2137"/>
      <c r="AB2137"/>
      <c r="AC2137"/>
      <c r="AD2137"/>
      <c r="AE2137"/>
      <c r="AF2137"/>
      <c r="AG2137"/>
      <c r="AH2137"/>
      <c r="AI2137"/>
      <c r="AJ2137"/>
      <c r="AK2137"/>
      <c r="AL2137"/>
      <c r="AM2137"/>
      <c r="AN2137"/>
      <c r="AO2137"/>
      <c r="AP2137"/>
      <c r="AQ2137"/>
      <c r="AR2137"/>
      <c r="AS2137"/>
      <c r="AT2137" s="12">
        <f>VLOOKUP($BR2137,Tables!$D$14:$I$27,2,FALSE)*W2137</f>
        <v>0</v>
      </c>
      <c r="AU2137" s="12">
        <f>VLOOKUP($BR2137,Tables!$D$14:$I$24,3,FALSE)</f>
        <v>0</v>
      </c>
      <c r="AV2137" s="12">
        <f>VLOOKUP($BR2137,Tables!$D$14:$I$24,4,FALSE)*W2137</f>
        <v>0</v>
      </c>
      <c r="AW2137" s="12">
        <f>VLOOKUP($BR2137,Tables!$D$14:$I$24,5,FALSE)*W2137</f>
        <v>0</v>
      </c>
      <c r="AX2137">
        <f>IF(ISERROR(VLOOKUP(V2137,Tables!$A$2:$B$27,2,FALSE))=TRUE,0,VLOOKUP(V2137,Tables!$A$2:$B$27,2,FALSE))*VLOOKUP(BR2137,Tables!$D$14:$J$24,7,FALSE)</f>
        <v>0</v>
      </c>
      <c r="AY2137">
        <f>IF(ISERROR(VLOOKUP(BS2137,Tables!$A$2:$B$31,2,FALSE))=TRUE,0,VLOOKUP(BS2137,Tables!$A$2:$B$31,2,FALSE))</f>
        <v>0</v>
      </c>
      <c r="AZ2137" s="12">
        <f>VLOOKUP($BR2137,Tables!$D$14:$K$24,8,FALSE)</f>
        <v>0</v>
      </c>
      <c r="BA2137" s="12">
        <f>IF(OR(BR2137="T150",BR2137="HYBT150"),W2137*Tables!$L$23,0)</f>
        <v>0</v>
      </c>
      <c r="BB2137" s="12">
        <f>IF(OR(BR2137="T200",BR2137="HYBT200"),W2137*Tables!$E$24,0)</f>
        <v>0</v>
      </c>
      <c r="BC2137" s="14">
        <f t="shared" si="448"/>
        <v>0</v>
      </c>
      <c r="BD2137" s="55" t="str">
        <f t="shared" si="459"/>
        <v/>
      </c>
      <c r="BE2137" s="55" t="str">
        <f t="shared" si="459"/>
        <v/>
      </c>
      <c r="BF2137" s="55" t="str">
        <f t="shared" si="459"/>
        <v/>
      </c>
      <c r="BG2137" s="55" t="str">
        <f t="shared" si="459"/>
        <v/>
      </c>
      <c r="BH2137" s="55" t="str">
        <f t="shared" si="459"/>
        <v/>
      </c>
      <c r="BI2137" s="55" t="str">
        <f t="shared" si="459"/>
        <v/>
      </c>
      <c r="BJ2137" s="55" t="str">
        <f t="shared" si="459"/>
        <v/>
      </c>
      <c r="BK2137" s="55" t="str">
        <f t="shared" si="459"/>
        <v/>
      </c>
      <c r="BL2137" s="55" t="str">
        <f t="shared" si="459"/>
        <v/>
      </c>
      <c r="BM2137" s="55" t="str">
        <f t="shared" si="459"/>
        <v/>
      </c>
      <c r="BN2137" s="55" t="str">
        <f t="shared" si="459"/>
        <v/>
      </c>
      <c r="BO2137" s="55" t="str">
        <f t="shared" si="459"/>
        <v/>
      </c>
      <c r="BP2137" s="55" t="str">
        <f t="shared" si="459"/>
        <v/>
      </c>
      <c r="BQ2137" s="55" t="str">
        <f t="shared" si="459"/>
        <v/>
      </c>
      <c r="BR2137" s="1" t="str">
        <f t="shared" si="449"/>
        <v>Base</v>
      </c>
      <c r="BS2137" s="1" t="str">
        <f t="shared" si="450"/>
        <v/>
      </c>
      <c r="BT2137" s="3">
        <f t="shared" si="451"/>
        <v>1</v>
      </c>
      <c r="BU2137" s="11">
        <f t="shared" si="452"/>
        <v>-0.94</v>
      </c>
      <c r="BV2137" s="11">
        <f t="shared" si="453"/>
        <v>-0.88</v>
      </c>
      <c r="BW2137" s="11">
        <f t="shared" si="454"/>
        <v>0</v>
      </c>
      <c r="BX2137" s="9">
        <f t="shared" si="455"/>
        <v>-0.94</v>
      </c>
      <c r="BY2137" s="9">
        <f t="shared" si="456"/>
        <v>-0.88</v>
      </c>
      <c r="BZ2137" s="9">
        <f t="shared" si="457"/>
        <v>2</v>
      </c>
    </row>
    <row r="2138" spans="1:78" ht="15.5" x14ac:dyDescent="0.35">
      <c r="A2138"/>
      <c r="B2138"/>
      <c r="C2138"/>
      <c r="D2138"/>
      <c r="E2138"/>
      <c r="F2138"/>
      <c r="G2138"/>
      <c r="H2138"/>
      <c r="I2138"/>
      <c r="J2138"/>
      <c r="K2138"/>
      <c r="L2138"/>
      <c r="M2138"/>
      <c r="N2138"/>
      <c r="O2138"/>
      <c r="P2138"/>
      <c r="Q2138"/>
      <c r="R2138"/>
      <c r="S2138"/>
      <c r="T2138"/>
      <c r="U2138"/>
      <c r="V2138"/>
      <c r="W2138"/>
      <c r="X2138"/>
      <c r="Y2138"/>
      <c r="Z2138"/>
      <c r="AA2138"/>
      <c r="AB2138"/>
      <c r="AC2138"/>
      <c r="AD2138"/>
      <c r="AE2138"/>
      <c r="AF2138"/>
      <c r="AG2138"/>
      <c r="AH2138"/>
      <c r="AI2138"/>
      <c r="AJ2138"/>
      <c r="AK2138"/>
      <c r="AL2138"/>
      <c r="AM2138"/>
      <c r="AN2138"/>
      <c r="AO2138"/>
      <c r="AP2138"/>
      <c r="AQ2138"/>
      <c r="AR2138"/>
      <c r="AS2138"/>
      <c r="AT2138" s="12">
        <f>VLOOKUP($BR2138,Tables!$D$14:$I$27,2,FALSE)*W2138</f>
        <v>0</v>
      </c>
      <c r="AU2138" s="12">
        <f>VLOOKUP($BR2138,Tables!$D$14:$I$24,3,FALSE)</f>
        <v>0</v>
      </c>
      <c r="AV2138" s="12">
        <f>VLOOKUP($BR2138,Tables!$D$14:$I$24,4,FALSE)*W2138</f>
        <v>0</v>
      </c>
      <c r="AW2138" s="12">
        <f>VLOOKUP($BR2138,Tables!$D$14:$I$24,5,FALSE)*W2138</f>
        <v>0</v>
      </c>
      <c r="AX2138">
        <f>IF(ISERROR(VLOOKUP(V2138,Tables!$A$2:$B$27,2,FALSE))=TRUE,0,VLOOKUP(V2138,Tables!$A$2:$B$27,2,FALSE))*VLOOKUP(BR2138,Tables!$D$14:$J$24,7,FALSE)</f>
        <v>0</v>
      </c>
      <c r="AY2138">
        <f>IF(ISERROR(VLOOKUP(BS2138,Tables!$A$2:$B$31,2,FALSE))=TRUE,0,VLOOKUP(BS2138,Tables!$A$2:$B$31,2,FALSE))</f>
        <v>0</v>
      </c>
      <c r="AZ2138" s="12">
        <f>VLOOKUP($BR2138,Tables!$D$14:$K$24,8,FALSE)</f>
        <v>0</v>
      </c>
      <c r="BA2138" s="12">
        <f>IF(OR(BR2138="T150",BR2138="HYBT150"),W2138*Tables!$L$23,0)</f>
        <v>0</v>
      </c>
      <c r="BB2138" s="12">
        <f>IF(OR(BR2138="T200",BR2138="HYBT200"),W2138*Tables!$E$24,0)</f>
        <v>0</v>
      </c>
      <c r="BC2138" s="14">
        <f t="shared" si="448"/>
        <v>0</v>
      </c>
      <c r="BD2138" s="55" t="str">
        <f t="shared" si="459"/>
        <v/>
      </c>
      <c r="BE2138" s="55" t="str">
        <f t="shared" si="459"/>
        <v/>
      </c>
      <c r="BF2138" s="55" t="str">
        <f t="shared" si="459"/>
        <v/>
      </c>
      <c r="BG2138" s="55" t="str">
        <f t="shared" si="459"/>
        <v/>
      </c>
      <c r="BH2138" s="55" t="str">
        <f t="shared" si="459"/>
        <v/>
      </c>
      <c r="BI2138" s="55" t="str">
        <f t="shared" si="459"/>
        <v/>
      </c>
      <c r="BJ2138" s="55" t="str">
        <f t="shared" si="459"/>
        <v/>
      </c>
      <c r="BK2138" s="55" t="str">
        <f t="shared" si="459"/>
        <v/>
      </c>
      <c r="BL2138" s="55" t="str">
        <f t="shared" si="459"/>
        <v/>
      </c>
      <c r="BM2138" s="55" t="str">
        <f t="shared" si="459"/>
        <v/>
      </c>
      <c r="BN2138" s="55" t="str">
        <f t="shared" si="459"/>
        <v/>
      </c>
      <c r="BO2138" s="55" t="str">
        <f t="shared" si="459"/>
        <v/>
      </c>
      <c r="BP2138" s="55" t="str">
        <f t="shared" si="459"/>
        <v/>
      </c>
      <c r="BQ2138" s="55" t="str">
        <f t="shared" si="459"/>
        <v/>
      </c>
      <c r="BR2138" s="1" t="str">
        <f t="shared" si="449"/>
        <v>Base</v>
      </c>
      <c r="BS2138" s="1" t="str">
        <f t="shared" si="450"/>
        <v/>
      </c>
      <c r="BT2138" s="3">
        <f t="shared" si="451"/>
        <v>1</v>
      </c>
      <c r="BU2138" s="11">
        <f t="shared" si="452"/>
        <v>-0.94</v>
      </c>
      <c r="BV2138" s="11">
        <f t="shared" si="453"/>
        <v>-0.88</v>
      </c>
      <c r="BW2138" s="11">
        <f t="shared" si="454"/>
        <v>0</v>
      </c>
      <c r="BX2138" s="9">
        <f t="shared" si="455"/>
        <v>-0.94</v>
      </c>
      <c r="BY2138" s="9">
        <f t="shared" si="456"/>
        <v>-0.88</v>
      </c>
      <c r="BZ2138" s="9">
        <f t="shared" si="457"/>
        <v>2</v>
      </c>
    </row>
    <row r="2139" spans="1:78" ht="15.5" x14ac:dyDescent="0.35">
      <c r="A2139"/>
      <c r="B2139"/>
      <c r="C2139"/>
      <c r="D2139"/>
      <c r="E2139"/>
      <c r="F2139"/>
      <c r="G2139"/>
      <c r="H2139"/>
      <c r="I2139"/>
      <c r="J2139"/>
      <c r="K2139"/>
      <c r="L2139"/>
      <c r="M2139"/>
      <c r="N2139"/>
      <c r="O2139"/>
      <c r="P2139"/>
      <c r="Q2139"/>
      <c r="R2139"/>
      <c r="S2139"/>
      <c r="T2139"/>
      <c r="U2139"/>
      <c r="V2139"/>
      <c r="W2139"/>
      <c r="X2139"/>
      <c r="Y2139"/>
      <c r="Z2139"/>
      <c r="AA2139"/>
      <c r="AB2139"/>
      <c r="AC2139"/>
      <c r="AD2139"/>
      <c r="AE2139"/>
      <c r="AF2139"/>
      <c r="AG2139"/>
      <c r="AH2139"/>
      <c r="AI2139"/>
      <c r="AJ2139"/>
      <c r="AK2139"/>
      <c r="AL2139"/>
      <c r="AM2139"/>
      <c r="AN2139"/>
      <c r="AO2139"/>
      <c r="AP2139"/>
      <c r="AQ2139"/>
      <c r="AR2139"/>
      <c r="AS2139"/>
      <c r="AT2139" s="12">
        <f>VLOOKUP($BR2139,Tables!$D$14:$I$27,2,FALSE)*W2139</f>
        <v>0</v>
      </c>
      <c r="AU2139" s="12">
        <f>VLOOKUP($BR2139,Tables!$D$14:$I$24,3,FALSE)</f>
        <v>0</v>
      </c>
      <c r="AV2139" s="12">
        <f>VLOOKUP($BR2139,Tables!$D$14:$I$24,4,FALSE)*W2139</f>
        <v>0</v>
      </c>
      <c r="AW2139" s="12">
        <f>VLOOKUP($BR2139,Tables!$D$14:$I$24,5,FALSE)*W2139</f>
        <v>0</v>
      </c>
      <c r="AX2139">
        <f>IF(ISERROR(VLOOKUP(V2139,Tables!$A$2:$B$27,2,FALSE))=TRUE,0,VLOOKUP(V2139,Tables!$A$2:$B$27,2,FALSE))*VLOOKUP(BR2139,Tables!$D$14:$J$24,7,FALSE)</f>
        <v>0</v>
      </c>
      <c r="AY2139">
        <f>IF(ISERROR(VLOOKUP(BS2139,Tables!$A$2:$B$31,2,FALSE))=TRUE,0,VLOOKUP(BS2139,Tables!$A$2:$B$31,2,FALSE))</f>
        <v>0</v>
      </c>
      <c r="AZ2139" s="12">
        <f>VLOOKUP($BR2139,Tables!$D$14:$K$24,8,FALSE)</f>
        <v>0</v>
      </c>
      <c r="BA2139" s="12">
        <f>IF(OR(BR2139="T150",BR2139="HYBT150"),W2139*Tables!$L$23,0)</f>
        <v>0</v>
      </c>
      <c r="BB2139" s="12">
        <f>IF(OR(BR2139="T200",BR2139="HYBT200"),W2139*Tables!$E$24,0)</f>
        <v>0</v>
      </c>
      <c r="BC2139" s="14">
        <f t="shared" si="448"/>
        <v>0</v>
      </c>
      <c r="BD2139" s="55" t="str">
        <f t="shared" si="459"/>
        <v/>
      </c>
      <c r="BE2139" s="55" t="str">
        <f t="shared" si="459"/>
        <v/>
      </c>
      <c r="BF2139" s="55" t="str">
        <f t="shared" si="459"/>
        <v/>
      </c>
      <c r="BG2139" s="55" t="str">
        <f t="shared" si="459"/>
        <v/>
      </c>
      <c r="BH2139" s="55" t="str">
        <f t="shared" si="459"/>
        <v/>
      </c>
      <c r="BI2139" s="55" t="str">
        <f t="shared" si="459"/>
        <v/>
      </c>
      <c r="BJ2139" s="55" t="str">
        <f t="shared" si="459"/>
        <v/>
      </c>
      <c r="BK2139" s="55" t="str">
        <f t="shared" si="459"/>
        <v/>
      </c>
      <c r="BL2139" s="55" t="str">
        <f t="shared" si="459"/>
        <v/>
      </c>
      <c r="BM2139" s="55" t="str">
        <f t="shared" si="459"/>
        <v/>
      </c>
      <c r="BN2139" s="55" t="str">
        <f t="shared" si="459"/>
        <v/>
      </c>
      <c r="BO2139" s="55" t="str">
        <f t="shared" si="459"/>
        <v/>
      </c>
      <c r="BP2139" s="55" t="str">
        <f t="shared" si="459"/>
        <v/>
      </c>
      <c r="BQ2139" s="55" t="str">
        <f t="shared" si="459"/>
        <v/>
      </c>
      <c r="BR2139" s="1" t="str">
        <f t="shared" si="449"/>
        <v>Base</v>
      </c>
      <c r="BS2139" s="1" t="str">
        <f t="shared" si="450"/>
        <v/>
      </c>
      <c r="BT2139" s="3">
        <f t="shared" si="451"/>
        <v>1</v>
      </c>
      <c r="BU2139" s="11">
        <f t="shared" si="452"/>
        <v>-0.94</v>
      </c>
      <c r="BV2139" s="11">
        <f t="shared" si="453"/>
        <v>-0.88</v>
      </c>
      <c r="BW2139" s="11">
        <f t="shared" si="454"/>
        <v>0</v>
      </c>
      <c r="BX2139" s="9">
        <f t="shared" si="455"/>
        <v>-0.94</v>
      </c>
      <c r="BY2139" s="9">
        <f t="shared" si="456"/>
        <v>-0.88</v>
      </c>
      <c r="BZ2139" s="9">
        <f t="shared" si="457"/>
        <v>2</v>
      </c>
    </row>
    <row r="2140" spans="1:78" ht="15.5" x14ac:dyDescent="0.35">
      <c r="A2140"/>
      <c r="B2140"/>
      <c r="C2140"/>
      <c r="D2140"/>
      <c r="E2140"/>
      <c r="F2140"/>
      <c r="G2140"/>
      <c r="H2140"/>
      <c r="I2140"/>
      <c r="J2140"/>
      <c r="K2140"/>
      <c r="L2140"/>
      <c r="M2140"/>
      <c r="N2140"/>
      <c r="O2140"/>
      <c r="P2140"/>
      <c r="Q2140"/>
      <c r="R2140"/>
      <c r="S2140"/>
      <c r="T2140"/>
      <c r="U2140"/>
      <c r="V2140"/>
      <c r="W2140"/>
      <c r="X2140"/>
      <c r="Y2140"/>
      <c r="Z2140"/>
      <c r="AA2140"/>
      <c r="AB2140"/>
      <c r="AC2140"/>
      <c r="AD2140"/>
      <c r="AE2140"/>
      <c r="AF2140"/>
      <c r="AG2140"/>
      <c r="AH2140"/>
      <c r="AI2140"/>
      <c r="AJ2140"/>
      <c r="AK2140"/>
      <c r="AL2140"/>
      <c r="AM2140"/>
      <c r="AN2140"/>
      <c r="AO2140"/>
      <c r="AP2140"/>
      <c r="AQ2140"/>
      <c r="AR2140"/>
      <c r="AS2140"/>
      <c r="AT2140" s="12">
        <f>VLOOKUP($BR2140,Tables!$D$14:$I$27,2,FALSE)*W2140</f>
        <v>0</v>
      </c>
      <c r="AU2140" s="12">
        <f>VLOOKUP($BR2140,Tables!$D$14:$I$24,3,FALSE)</f>
        <v>0</v>
      </c>
      <c r="AV2140" s="12">
        <f>VLOOKUP($BR2140,Tables!$D$14:$I$24,4,FALSE)*W2140</f>
        <v>0</v>
      </c>
      <c r="AW2140" s="12">
        <f>VLOOKUP($BR2140,Tables!$D$14:$I$24,5,FALSE)*W2140</f>
        <v>0</v>
      </c>
      <c r="AX2140">
        <f>IF(ISERROR(VLOOKUP(V2140,Tables!$A$2:$B$27,2,FALSE))=TRUE,0,VLOOKUP(V2140,Tables!$A$2:$B$27,2,FALSE))*VLOOKUP(BR2140,Tables!$D$14:$J$24,7,FALSE)</f>
        <v>0</v>
      </c>
      <c r="AY2140">
        <f>IF(ISERROR(VLOOKUP(BS2140,Tables!$A$2:$B$31,2,FALSE))=TRUE,0,VLOOKUP(BS2140,Tables!$A$2:$B$31,2,FALSE))</f>
        <v>0</v>
      </c>
      <c r="AZ2140" s="12">
        <f>VLOOKUP($BR2140,Tables!$D$14:$K$24,8,FALSE)</f>
        <v>0</v>
      </c>
      <c r="BA2140" s="12">
        <f>IF(OR(BR2140="T150",BR2140="HYBT150"),W2140*Tables!$L$23,0)</f>
        <v>0</v>
      </c>
      <c r="BB2140" s="12">
        <f>IF(OR(BR2140="T200",BR2140="HYBT200"),W2140*Tables!$E$24,0)</f>
        <v>0</v>
      </c>
      <c r="BC2140" s="14">
        <f t="shared" si="448"/>
        <v>0</v>
      </c>
      <c r="BD2140" s="55" t="str">
        <f t="shared" si="459"/>
        <v/>
      </c>
      <c r="BE2140" s="55" t="str">
        <f t="shared" si="459"/>
        <v/>
      </c>
      <c r="BF2140" s="55" t="str">
        <f t="shared" si="459"/>
        <v/>
      </c>
      <c r="BG2140" s="55" t="str">
        <f t="shared" si="459"/>
        <v/>
      </c>
      <c r="BH2140" s="55" t="str">
        <f t="shared" si="459"/>
        <v/>
      </c>
      <c r="BI2140" s="55" t="str">
        <f t="shared" si="459"/>
        <v/>
      </c>
      <c r="BJ2140" s="55" t="str">
        <f t="shared" si="459"/>
        <v/>
      </c>
      <c r="BK2140" s="55" t="str">
        <f t="shared" si="459"/>
        <v/>
      </c>
      <c r="BL2140" s="55" t="str">
        <f t="shared" si="459"/>
        <v/>
      </c>
      <c r="BM2140" s="55" t="str">
        <f t="shared" si="459"/>
        <v/>
      </c>
      <c r="BN2140" s="55" t="str">
        <f t="shared" si="459"/>
        <v/>
      </c>
      <c r="BO2140" s="55" t="str">
        <f t="shared" si="459"/>
        <v/>
      </c>
      <c r="BP2140" s="55" t="str">
        <f t="shared" si="459"/>
        <v/>
      </c>
      <c r="BQ2140" s="55" t="str">
        <f t="shared" si="459"/>
        <v/>
      </c>
      <c r="BR2140" s="1" t="str">
        <f t="shared" si="449"/>
        <v>Base</v>
      </c>
      <c r="BS2140" s="1" t="str">
        <f t="shared" si="450"/>
        <v/>
      </c>
      <c r="BT2140" s="3">
        <f t="shared" si="451"/>
        <v>1</v>
      </c>
      <c r="BU2140" s="11">
        <f t="shared" si="452"/>
        <v>-0.94</v>
      </c>
      <c r="BV2140" s="11">
        <f t="shared" si="453"/>
        <v>-0.88</v>
      </c>
      <c r="BW2140" s="11">
        <f t="shared" si="454"/>
        <v>0</v>
      </c>
      <c r="BX2140" s="9">
        <f t="shared" si="455"/>
        <v>-0.94</v>
      </c>
      <c r="BY2140" s="9">
        <f t="shared" si="456"/>
        <v>-0.88</v>
      </c>
      <c r="BZ2140" s="9">
        <f t="shared" si="457"/>
        <v>2</v>
      </c>
    </row>
    <row r="2141" spans="1:78" ht="15.5" x14ac:dyDescent="0.35">
      <c r="A2141"/>
      <c r="B2141"/>
      <c r="C2141"/>
      <c r="D2141"/>
      <c r="E2141"/>
      <c r="F2141"/>
      <c r="G2141"/>
      <c r="H2141"/>
      <c r="I2141"/>
      <c r="J2141"/>
      <c r="K2141"/>
      <c r="L2141"/>
      <c r="M2141"/>
      <c r="N2141"/>
      <c r="O2141"/>
      <c r="P2141"/>
      <c r="Q2141"/>
      <c r="R2141"/>
      <c r="S2141"/>
      <c r="T2141"/>
      <c r="U2141"/>
      <c r="V2141"/>
      <c r="W2141"/>
      <c r="X2141"/>
      <c r="Y2141"/>
      <c r="Z2141"/>
      <c r="AA2141"/>
      <c r="AB2141"/>
      <c r="AC2141"/>
      <c r="AD2141"/>
      <c r="AE2141"/>
      <c r="AF2141"/>
      <c r="AG2141"/>
      <c r="AH2141"/>
      <c r="AI2141"/>
      <c r="AJ2141"/>
      <c r="AK2141"/>
      <c r="AL2141"/>
      <c r="AM2141"/>
      <c r="AN2141"/>
      <c r="AO2141"/>
      <c r="AP2141"/>
      <c r="AQ2141"/>
      <c r="AR2141"/>
      <c r="AS2141"/>
      <c r="AT2141" s="12">
        <f>VLOOKUP($BR2141,Tables!$D$14:$I$27,2,FALSE)*W2141</f>
        <v>0</v>
      </c>
      <c r="AU2141" s="12">
        <f>VLOOKUP($BR2141,Tables!$D$14:$I$24,3,FALSE)</f>
        <v>0</v>
      </c>
      <c r="AV2141" s="12">
        <f>VLOOKUP($BR2141,Tables!$D$14:$I$24,4,FALSE)*W2141</f>
        <v>0</v>
      </c>
      <c r="AW2141" s="12">
        <f>VLOOKUP($BR2141,Tables!$D$14:$I$24,5,FALSE)*W2141</f>
        <v>0</v>
      </c>
      <c r="AX2141">
        <f>IF(ISERROR(VLOOKUP(V2141,Tables!$A$2:$B$27,2,FALSE))=TRUE,0,VLOOKUP(V2141,Tables!$A$2:$B$27,2,FALSE))*VLOOKUP(BR2141,Tables!$D$14:$J$24,7,FALSE)</f>
        <v>0</v>
      </c>
      <c r="AY2141">
        <f>IF(ISERROR(VLOOKUP(BS2141,Tables!$A$2:$B$31,2,FALSE))=TRUE,0,VLOOKUP(BS2141,Tables!$A$2:$B$31,2,FALSE))</f>
        <v>0</v>
      </c>
      <c r="AZ2141" s="12">
        <f>VLOOKUP($BR2141,Tables!$D$14:$K$24,8,FALSE)</f>
        <v>0</v>
      </c>
      <c r="BA2141" s="12">
        <f>IF(OR(BR2141="T150",BR2141="HYBT150"),W2141*Tables!$L$23,0)</f>
        <v>0</v>
      </c>
      <c r="BB2141" s="12">
        <f>IF(OR(BR2141="T200",BR2141="HYBT200"),W2141*Tables!$E$24,0)</f>
        <v>0</v>
      </c>
      <c r="BC2141" s="14">
        <f t="shared" si="448"/>
        <v>0</v>
      </c>
      <c r="BD2141" s="55" t="str">
        <f t="shared" si="459"/>
        <v/>
      </c>
      <c r="BE2141" s="55" t="str">
        <f t="shared" si="459"/>
        <v/>
      </c>
      <c r="BF2141" s="55" t="str">
        <f t="shared" si="459"/>
        <v/>
      </c>
      <c r="BG2141" s="55" t="str">
        <f t="shared" si="459"/>
        <v/>
      </c>
      <c r="BH2141" s="55" t="str">
        <f t="shared" si="459"/>
        <v/>
      </c>
      <c r="BI2141" s="55" t="str">
        <f t="shared" si="459"/>
        <v/>
      </c>
      <c r="BJ2141" s="55" t="str">
        <f t="shared" si="459"/>
        <v/>
      </c>
      <c r="BK2141" s="55" t="str">
        <f t="shared" si="459"/>
        <v/>
      </c>
      <c r="BL2141" s="55" t="str">
        <f t="shared" si="459"/>
        <v/>
      </c>
      <c r="BM2141" s="55" t="str">
        <f t="shared" si="459"/>
        <v/>
      </c>
      <c r="BN2141" s="55" t="str">
        <f t="shared" si="459"/>
        <v/>
      </c>
      <c r="BO2141" s="55" t="str">
        <f t="shared" si="459"/>
        <v/>
      </c>
      <c r="BP2141" s="55" t="str">
        <f t="shared" si="459"/>
        <v/>
      </c>
      <c r="BQ2141" s="55" t="str">
        <f t="shared" si="459"/>
        <v/>
      </c>
      <c r="BR2141" s="1" t="str">
        <f t="shared" si="449"/>
        <v>Base</v>
      </c>
      <c r="BS2141" s="1" t="str">
        <f t="shared" si="450"/>
        <v/>
      </c>
      <c r="BT2141" s="3">
        <f t="shared" si="451"/>
        <v>1</v>
      </c>
      <c r="BU2141" s="11">
        <f t="shared" si="452"/>
        <v>-0.94</v>
      </c>
      <c r="BV2141" s="11">
        <f t="shared" si="453"/>
        <v>-0.88</v>
      </c>
      <c r="BW2141" s="11">
        <f t="shared" si="454"/>
        <v>0</v>
      </c>
      <c r="BX2141" s="9">
        <f t="shared" si="455"/>
        <v>-0.94</v>
      </c>
      <c r="BY2141" s="9">
        <f t="shared" si="456"/>
        <v>-0.88</v>
      </c>
      <c r="BZ2141" s="9">
        <f t="shared" si="457"/>
        <v>2</v>
      </c>
    </row>
    <row r="2142" spans="1:78" ht="15.5" x14ac:dyDescent="0.35">
      <c r="A2142"/>
      <c r="B2142"/>
      <c r="C2142"/>
      <c r="D2142"/>
      <c r="E2142"/>
      <c r="F2142"/>
      <c r="G2142"/>
      <c r="H2142"/>
      <c r="I2142"/>
      <c r="J2142"/>
      <c r="K2142"/>
      <c r="L2142"/>
      <c r="M2142"/>
      <c r="N2142"/>
      <c r="O2142"/>
      <c r="P2142"/>
      <c r="Q2142"/>
      <c r="R2142"/>
      <c r="S2142"/>
      <c r="T2142"/>
      <c r="U2142"/>
      <c r="V2142"/>
      <c r="W2142"/>
      <c r="X2142"/>
      <c r="Y2142"/>
      <c r="Z2142"/>
      <c r="AA2142"/>
      <c r="AB2142"/>
      <c r="AC2142"/>
      <c r="AD2142"/>
      <c r="AE2142"/>
      <c r="AF2142"/>
      <c r="AG2142"/>
      <c r="AH2142"/>
      <c r="AI2142"/>
      <c r="AJ2142"/>
      <c r="AK2142"/>
      <c r="AL2142"/>
      <c r="AM2142"/>
      <c r="AN2142"/>
      <c r="AO2142"/>
      <c r="AP2142"/>
      <c r="AQ2142"/>
      <c r="AR2142"/>
      <c r="AS2142"/>
      <c r="AT2142" s="12">
        <f>VLOOKUP($BR2142,Tables!$D$14:$I$27,2,FALSE)*W2142</f>
        <v>0</v>
      </c>
      <c r="AU2142" s="12">
        <f>VLOOKUP($BR2142,Tables!$D$14:$I$24,3,FALSE)</f>
        <v>0</v>
      </c>
      <c r="AV2142" s="12">
        <f>VLOOKUP($BR2142,Tables!$D$14:$I$24,4,FALSE)*W2142</f>
        <v>0</v>
      </c>
      <c r="AW2142" s="12">
        <f>VLOOKUP($BR2142,Tables!$D$14:$I$24,5,FALSE)*W2142</f>
        <v>0</v>
      </c>
      <c r="AX2142">
        <f>IF(ISERROR(VLOOKUP(V2142,Tables!$A$2:$B$27,2,FALSE))=TRUE,0,VLOOKUP(V2142,Tables!$A$2:$B$27,2,FALSE))*VLOOKUP(BR2142,Tables!$D$14:$J$24,7,FALSE)</f>
        <v>0</v>
      </c>
      <c r="AY2142">
        <f>IF(ISERROR(VLOOKUP(BS2142,Tables!$A$2:$B$31,2,FALSE))=TRUE,0,VLOOKUP(BS2142,Tables!$A$2:$B$31,2,FALSE))</f>
        <v>0</v>
      </c>
      <c r="AZ2142" s="12">
        <f>VLOOKUP($BR2142,Tables!$D$14:$K$24,8,FALSE)</f>
        <v>0</v>
      </c>
      <c r="BA2142" s="12">
        <f>IF(OR(BR2142="T150",BR2142="HYBT150"),W2142*Tables!$L$23,0)</f>
        <v>0</v>
      </c>
      <c r="BB2142" s="12">
        <f>IF(OR(BR2142="T200",BR2142="HYBT200"),W2142*Tables!$E$24,0)</f>
        <v>0</v>
      </c>
      <c r="BC2142" s="14">
        <f t="shared" si="448"/>
        <v>0</v>
      </c>
      <c r="BD2142" s="55" t="str">
        <f t="shared" si="459"/>
        <v/>
      </c>
      <c r="BE2142" s="55" t="str">
        <f t="shared" si="459"/>
        <v/>
      </c>
      <c r="BF2142" s="55" t="str">
        <f t="shared" si="459"/>
        <v/>
      </c>
      <c r="BG2142" s="55" t="str">
        <f t="shared" si="459"/>
        <v/>
      </c>
      <c r="BH2142" s="55" t="str">
        <f t="shared" si="459"/>
        <v/>
      </c>
      <c r="BI2142" s="55" t="str">
        <f t="shared" si="459"/>
        <v/>
      </c>
      <c r="BJ2142" s="55" t="str">
        <f t="shared" si="459"/>
        <v/>
      </c>
      <c r="BK2142" s="55" t="str">
        <f t="shared" si="459"/>
        <v/>
      </c>
      <c r="BL2142" s="55" t="str">
        <f t="shared" si="459"/>
        <v/>
      </c>
      <c r="BM2142" s="55" t="str">
        <f t="shared" si="459"/>
        <v/>
      </c>
      <c r="BN2142" s="55" t="str">
        <f t="shared" si="459"/>
        <v/>
      </c>
      <c r="BO2142" s="55" t="str">
        <f t="shared" si="459"/>
        <v/>
      </c>
      <c r="BP2142" s="55" t="str">
        <f t="shared" si="459"/>
        <v/>
      </c>
      <c r="BQ2142" s="55" t="str">
        <f t="shared" si="459"/>
        <v/>
      </c>
      <c r="BR2142" s="1" t="str">
        <f t="shared" si="449"/>
        <v>Base</v>
      </c>
      <c r="BS2142" s="1" t="str">
        <f t="shared" si="450"/>
        <v/>
      </c>
      <c r="BT2142" s="3">
        <f t="shared" si="451"/>
        <v>1</v>
      </c>
      <c r="BU2142" s="11">
        <f t="shared" si="452"/>
        <v>-0.94</v>
      </c>
      <c r="BV2142" s="11">
        <f t="shared" si="453"/>
        <v>-0.88</v>
      </c>
      <c r="BW2142" s="11">
        <f t="shared" si="454"/>
        <v>0</v>
      </c>
      <c r="BX2142" s="9">
        <f t="shared" si="455"/>
        <v>-0.94</v>
      </c>
      <c r="BY2142" s="9">
        <f t="shared" si="456"/>
        <v>-0.88</v>
      </c>
      <c r="BZ2142" s="9">
        <f t="shared" si="457"/>
        <v>2</v>
      </c>
    </row>
    <row r="2143" spans="1:78" ht="15.5" x14ac:dyDescent="0.35">
      <c r="A2143"/>
      <c r="B2143"/>
      <c r="C2143"/>
      <c r="D2143"/>
      <c r="E2143"/>
      <c r="F2143"/>
      <c r="G2143"/>
      <c r="H2143"/>
      <c r="I2143"/>
      <c r="J2143"/>
      <c r="K2143"/>
      <c r="L2143"/>
      <c r="M2143"/>
      <c r="N2143"/>
      <c r="O2143"/>
      <c r="P2143"/>
      <c r="Q2143"/>
      <c r="R2143"/>
      <c r="S2143"/>
      <c r="T2143"/>
      <c r="U2143"/>
      <c r="V2143"/>
      <c r="W2143"/>
      <c r="X2143"/>
      <c r="Y2143"/>
      <c r="Z2143"/>
      <c r="AA2143"/>
      <c r="AB2143"/>
      <c r="AC2143"/>
      <c r="AD2143"/>
      <c r="AE2143"/>
      <c r="AF2143"/>
      <c r="AG2143"/>
      <c r="AH2143"/>
      <c r="AI2143"/>
      <c r="AJ2143"/>
      <c r="AK2143"/>
      <c r="AL2143"/>
      <c r="AM2143"/>
      <c r="AN2143"/>
      <c r="AO2143"/>
      <c r="AP2143"/>
      <c r="AQ2143"/>
      <c r="AR2143"/>
      <c r="AS2143"/>
      <c r="AT2143" s="12">
        <f>VLOOKUP($BR2143,Tables!$D$14:$I$27,2,FALSE)*W2143</f>
        <v>0</v>
      </c>
      <c r="AU2143" s="12">
        <f>VLOOKUP($BR2143,Tables!$D$14:$I$24,3,FALSE)</f>
        <v>0</v>
      </c>
      <c r="AV2143" s="12">
        <f>VLOOKUP($BR2143,Tables!$D$14:$I$24,4,FALSE)*W2143</f>
        <v>0</v>
      </c>
      <c r="AW2143" s="12">
        <f>VLOOKUP($BR2143,Tables!$D$14:$I$24,5,FALSE)*W2143</f>
        <v>0</v>
      </c>
      <c r="AX2143">
        <f>IF(ISERROR(VLOOKUP(V2143,Tables!$A$2:$B$27,2,FALSE))=TRUE,0,VLOOKUP(V2143,Tables!$A$2:$B$27,2,FALSE))*VLOOKUP(BR2143,Tables!$D$14:$J$24,7,FALSE)</f>
        <v>0</v>
      </c>
      <c r="AY2143">
        <f>IF(ISERROR(VLOOKUP(BS2143,Tables!$A$2:$B$31,2,FALSE))=TRUE,0,VLOOKUP(BS2143,Tables!$A$2:$B$31,2,FALSE))</f>
        <v>0</v>
      </c>
      <c r="AZ2143" s="12">
        <f>VLOOKUP($BR2143,Tables!$D$14:$K$24,8,FALSE)</f>
        <v>0</v>
      </c>
      <c r="BA2143" s="12">
        <f>IF(OR(BR2143="T150",BR2143="HYBT150"),W2143*Tables!$L$23,0)</f>
        <v>0</v>
      </c>
      <c r="BB2143" s="12">
        <f>IF(OR(BR2143="T200",BR2143="HYBT200"),W2143*Tables!$E$24,0)</f>
        <v>0</v>
      </c>
      <c r="BC2143" s="14">
        <f t="shared" si="448"/>
        <v>0</v>
      </c>
      <c r="BD2143" s="55" t="str">
        <f t="shared" si="459"/>
        <v/>
      </c>
      <c r="BE2143" s="55" t="str">
        <f t="shared" si="459"/>
        <v/>
      </c>
      <c r="BF2143" s="55" t="str">
        <f t="shared" si="459"/>
        <v/>
      </c>
      <c r="BG2143" s="55" t="str">
        <f t="shared" si="459"/>
        <v/>
      </c>
      <c r="BH2143" s="55" t="str">
        <f t="shared" si="459"/>
        <v/>
      </c>
      <c r="BI2143" s="55" t="str">
        <f t="shared" si="459"/>
        <v/>
      </c>
      <c r="BJ2143" s="55" t="str">
        <f t="shared" si="459"/>
        <v/>
      </c>
      <c r="BK2143" s="55" t="str">
        <f t="shared" si="459"/>
        <v/>
      </c>
      <c r="BL2143" s="55" t="str">
        <f t="shared" si="459"/>
        <v/>
      </c>
      <c r="BM2143" s="55" t="str">
        <f t="shared" si="459"/>
        <v/>
      </c>
      <c r="BN2143" s="55" t="str">
        <f t="shared" si="459"/>
        <v/>
      </c>
      <c r="BO2143" s="55" t="str">
        <f t="shared" si="459"/>
        <v/>
      </c>
      <c r="BP2143" s="55" t="str">
        <f t="shared" si="459"/>
        <v/>
      </c>
      <c r="BQ2143" s="55" t="str">
        <f t="shared" si="459"/>
        <v/>
      </c>
      <c r="BR2143" s="1" t="str">
        <f t="shared" si="449"/>
        <v>Base</v>
      </c>
      <c r="BS2143" s="1" t="str">
        <f t="shared" si="450"/>
        <v/>
      </c>
      <c r="BT2143" s="3">
        <f t="shared" si="451"/>
        <v>1</v>
      </c>
      <c r="BU2143" s="11">
        <f t="shared" si="452"/>
        <v>-0.94</v>
      </c>
      <c r="BV2143" s="11">
        <f t="shared" si="453"/>
        <v>-0.88</v>
      </c>
      <c r="BW2143" s="11">
        <f t="shared" si="454"/>
        <v>0</v>
      </c>
      <c r="BX2143" s="9">
        <f t="shared" si="455"/>
        <v>-0.94</v>
      </c>
      <c r="BY2143" s="9">
        <f t="shared" si="456"/>
        <v>-0.88</v>
      </c>
      <c r="BZ2143" s="9">
        <f t="shared" si="457"/>
        <v>2</v>
      </c>
    </row>
    <row r="2144" spans="1:78" ht="15.5" x14ac:dyDescent="0.35">
      <c r="A2144"/>
      <c r="B2144"/>
      <c r="C2144"/>
      <c r="D2144"/>
      <c r="E2144"/>
      <c r="F2144"/>
      <c r="G2144"/>
      <c r="H2144"/>
      <c r="I2144"/>
      <c r="J2144"/>
      <c r="K2144"/>
      <c r="L2144"/>
      <c r="M2144"/>
      <c r="N2144"/>
      <c r="O2144"/>
      <c r="P2144"/>
      <c r="Q2144"/>
      <c r="R2144"/>
      <c r="S2144"/>
      <c r="T2144"/>
      <c r="U2144"/>
      <c r="V2144"/>
      <c r="W2144"/>
      <c r="X2144"/>
      <c r="Y2144"/>
      <c r="Z2144"/>
      <c r="AA2144"/>
      <c r="AB2144"/>
      <c r="AC2144"/>
      <c r="AD2144"/>
      <c r="AE2144"/>
      <c r="AF2144"/>
      <c r="AG2144"/>
      <c r="AH2144"/>
      <c r="AI2144"/>
      <c r="AJ2144"/>
      <c r="AK2144"/>
      <c r="AL2144"/>
      <c r="AM2144"/>
      <c r="AN2144"/>
      <c r="AO2144"/>
      <c r="AP2144"/>
      <c r="AQ2144"/>
      <c r="AR2144"/>
      <c r="AS2144"/>
      <c r="AT2144" s="12">
        <f>VLOOKUP($BR2144,Tables!$D$14:$I$27,2,FALSE)*W2144</f>
        <v>0</v>
      </c>
      <c r="AU2144" s="12">
        <f>VLOOKUP($BR2144,Tables!$D$14:$I$24,3,FALSE)</f>
        <v>0</v>
      </c>
      <c r="AV2144" s="12">
        <f>VLOOKUP($BR2144,Tables!$D$14:$I$24,4,FALSE)*W2144</f>
        <v>0</v>
      </c>
      <c r="AW2144" s="12">
        <f>VLOOKUP($BR2144,Tables!$D$14:$I$24,5,FALSE)*W2144</f>
        <v>0</v>
      </c>
      <c r="AX2144">
        <f>IF(ISERROR(VLOOKUP(V2144,Tables!$A$2:$B$27,2,FALSE))=TRUE,0,VLOOKUP(V2144,Tables!$A$2:$B$27,2,FALSE))*VLOOKUP(BR2144,Tables!$D$14:$J$24,7,FALSE)</f>
        <v>0</v>
      </c>
      <c r="AY2144">
        <f>IF(ISERROR(VLOOKUP(BS2144,Tables!$A$2:$B$31,2,FALSE))=TRUE,0,VLOOKUP(BS2144,Tables!$A$2:$B$31,2,FALSE))</f>
        <v>0</v>
      </c>
      <c r="AZ2144" s="12">
        <f>VLOOKUP($BR2144,Tables!$D$14:$K$24,8,FALSE)</f>
        <v>0</v>
      </c>
      <c r="BA2144" s="12">
        <f>IF(OR(BR2144="T150",BR2144="HYBT150"),W2144*Tables!$L$23,0)</f>
        <v>0</v>
      </c>
      <c r="BB2144" s="12">
        <f>IF(OR(BR2144="T200",BR2144="HYBT200"),W2144*Tables!$E$24,0)</f>
        <v>0</v>
      </c>
      <c r="BC2144" s="14">
        <f t="shared" si="448"/>
        <v>0</v>
      </c>
      <c r="BD2144" s="55" t="str">
        <f t="shared" si="459"/>
        <v/>
      </c>
      <c r="BE2144" s="55" t="str">
        <f t="shared" ref="BD2144:BQ2162" si="460">IF(ISERROR(SEARCHB(" "&amp;BE$1&amp;" "," "&amp;$L2144&amp;" "))=TRUE,"",BE$1)</f>
        <v/>
      </c>
      <c r="BF2144" s="55" t="str">
        <f t="shared" si="460"/>
        <v/>
      </c>
      <c r="BG2144" s="55" t="str">
        <f t="shared" si="460"/>
        <v/>
      </c>
      <c r="BH2144" s="55" t="str">
        <f t="shared" si="460"/>
        <v/>
      </c>
      <c r="BI2144" s="55" t="str">
        <f t="shared" si="460"/>
        <v/>
      </c>
      <c r="BJ2144" s="55" t="str">
        <f t="shared" si="460"/>
        <v/>
      </c>
      <c r="BK2144" s="55" t="str">
        <f t="shared" si="460"/>
        <v/>
      </c>
      <c r="BL2144" s="55" t="str">
        <f t="shared" si="460"/>
        <v/>
      </c>
      <c r="BM2144" s="55" t="str">
        <f t="shared" si="460"/>
        <v/>
      </c>
      <c r="BN2144" s="55" t="str">
        <f t="shared" si="460"/>
        <v/>
      </c>
      <c r="BO2144" s="55" t="str">
        <f t="shared" si="460"/>
        <v/>
      </c>
      <c r="BP2144" s="55" t="str">
        <f t="shared" si="460"/>
        <v/>
      </c>
      <c r="BQ2144" s="55" t="str">
        <f t="shared" si="460"/>
        <v/>
      </c>
      <c r="BR2144" s="1" t="str">
        <f t="shared" si="449"/>
        <v>Base</v>
      </c>
      <c r="BS2144" s="1" t="str">
        <f t="shared" si="450"/>
        <v/>
      </c>
      <c r="BT2144" s="3">
        <f t="shared" si="451"/>
        <v>1</v>
      </c>
      <c r="BU2144" s="11">
        <f t="shared" si="452"/>
        <v>-0.94</v>
      </c>
      <c r="BV2144" s="11">
        <f t="shared" si="453"/>
        <v>-0.88</v>
      </c>
      <c r="BW2144" s="11">
        <f t="shared" si="454"/>
        <v>0</v>
      </c>
      <c r="BX2144" s="9">
        <f t="shared" si="455"/>
        <v>-0.94</v>
      </c>
      <c r="BY2144" s="9">
        <f t="shared" si="456"/>
        <v>-0.88</v>
      </c>
      <c r="BZ2144" s="9">
        <f t="shared" si="457"/>
        <v>2</v>
      </c>
    </row>
    <row r="2145" spans="1:78" ht="15.5" x14ac:dyDescent="0.35">
      <c r="A2145"/>
      <c r="B2145"/>
      <c r="C2145"/>
      <c r="D2145"/>
      <c r="E2145"/>
      <c r="F2145"/>
      <c r="G2145"/>
      <c r="H2145"/>
      <c r="I2145"/>
      <c r="J2145"/>
      <c r="K2145"/>
      <c r="L2145"/>
      <c r="M2145"/>
      <c r="N2145"/>
      <c r="O2145"/>
      <c r="P2145"/>
      <c r="Q2145"/>
      <c r="R2145"/>
      <c r="S2145"/>
      <c r="T2145"/>
      <c r="U2145"/>
      <c r="V2145"/>
      <c r="W2145"/>
      <c r="X2145"/>
      <c r="Y2145"/>
      <c r="Z2145"/>
      <c r="AA2145"/>
      <c r="AB2145"/>
      <c r="AC2145"/>
      <c r="AD2145"/>
      <c r="AE2145"/>
      <c r="AF2145"/>
      <c r="AG2145"/>
      <c r="AH2145"/>
      <c r="AI2145"/>
      <c r="AJ2145"/>
      <c r="AK2145"/>
      <c r="AL2145"/>
      <c r="AM2145"/>
      <c r="AN2145"/>
      <c r="AO2145"/>
      <c r="AP2145"/>
      <c r="AQ2145"/>
      <c r="AR2145"/>
      <c r="AS2145"/>
      <c r="AT2145" s="12">
        <f>VLOOKUP($BR2145,Tables!$D$14:$I$27,2,FALSE)*W2145</f>
        <v>0</v>
      </c>
      <c r="AU2145" s="12">
        <f>VLOOKUP($BR2145,Tables!$D$14:$I$24,3,FALSE)</f>
        <v>0</v>
      </c>
      <c r="AV2145" s="12">
        <f>VLOOKUP($BR2145,Tables!$D$14:$I$24,4,FALSE)*W2145</f>
        <v>0</v>
      </c>
      <c r="AW2145" s="12">
        <f>VLOOKUP($BR2145,Tables!$D$14:$I$24,5,FALSE)*W2145</f>
        <v>0</v>
      </c>
      <c r="AX2145">
        <f>IF(ISERROR(VLOOKUP(V2145,Tables!$A$2:$B$27,2,FALSE))=TRUE,0,VLOOKUP(V2145,Tables!$A$2:$B$27,2,FALSE))*VLOOKUP(BR2145,Tables!$D$14:$J$24,7,FALSE)</f>
        <v>0</v>
      </c>
      <c r="AY2145">
        <f>IF(ISERROR(VLOOKUP(BS2145,Tables!$A$2:$B$31,2,FALSE))=TRUE,0,VLOOKUP(BS2145,Tables!$A$2:$B$31,2,FALSE))</f>
        <v>0</v>
      </c>
      <c r="AZ2145" s="12">
        <f>VLOOKUP($BR2145,Tables!$D$14:$K$24,8,FALSE)</f>
        <v>0</v>
      </c>
      <c r="BA2145" s="12">
        <f>IF(OR(BR2145="T150",BR2145="HYBT150"),W2145*Tables!$L$23,0)</f>
        <v>0</v>
      </c>
      <c r="BB2145" s="12">
        <f>IF(OR(BR2145="T200",BR2145="HYBT200"),W2145*Tables!$E$24,0)</f>
        <v>0</v>
      </c>
      <c r="BC2145" s="14">
        <f t="shared" si="448"/>
        <v>0</v>
      </c>
      <c r="BD2145" s="55" t="str">
        <f t="shared" si="460"/>
        <v/>
      </c>
      <c r="BE2145" s="55" t="str">
        <f t="shared" si="460"/>
        <v/>
      </c>
      <c r="BF2145" s="55" t="str">
        <f t="shared" si="460"/>
        <v/>
      </c>
      <c r="BG2145" s="55" t="str">
        <f t="shared" si="460"/>
        <v/>
      </c>
      <c r="BH2145" s="55" t="str">
        <f t="shared" si="460"/>
        <v/>
      </c>
      <c r="BI2145" s="55" t="str">
        <f t="shared" si="460"/>
        <v/>
      </c>
      <c r="BJ2145" s="55" t="str">
        <f t="shared" si="460"/>
        <v/>
      </c>
      <c r="BK2145" s="55" t="str">
        <f t="shared" si="460"/>
        <v/>
      </c>
      <c r="BL2145" s="55" t="str">
        <f t="shared" si="460"/>
        <v/>
      </c>
      <c r="BM2145" s="55" t="str">
        <f t="shared" si="460"/>
        <v/>
      </c>
      <c r="BN2145" s="55" t="str">
        <f t="shared" si="460"/>
        <v/>
      </c>
      <c r="BO2145" s="55" t="str">
        <f t="shared" si="460"/>
        <v/>
      </c>
      <c r="BP2145" s="55" t="str">
        <f t="shared" si="460"/>
        <v/>
      </c>
      <c r="BQ2145" s="55" t="str">
        <f t="shared" si="460"/>
        <v/>
      </c>
      <c r="BR2145" s="1" t="str">
        <f t="shared" si="449"/>
        <v>Base</v>
      </c>
      <c r="BS2145" s="1" t="str">
        <f t="shared" si="450"/>
        <v/>
      </c>
      <c r="BT2145" s="3">
        <f t="shared" si="451"/>
        <v>1</v>
      </c>
      <c r="BU2145" s="11">
        <f t="shared" si="452"/>
        <v>-0.94</v>
      </c>
      <c r="BV2145" s="11">
        <f t="shared" si="453"/>
        <v>-0.88</v>
      </c>
      <c r="BW2145" s="11">
        <f t="shared" si="454"/>
        <v>0</v>
      </c>
      <c r="BX2145" s="9">
        <f t="shared" si="455"/>
        <v>-0.94</v>
      </c>
      <c r="BY2145" s="9">
        <f t="shared" si="456"/>
        <v>-0.88</v>
      </c>
      <c r="BZ2145" s="9">
        <f t="shared" si="457"/>
        <v>2</v>
      </c>
    </row>
    <row r="2146" spans="1:78" ht="15.5" x14ac:dyDescent="0.35">
      <c r="A2146"/>
      <c r="B2146"/>
      <c r="C2146"/>
      <c r="D2146"/>
      <c r="E2146"/>
      <c r="F2146"/>
      <c r="G2146"/>
      <c r="H2146"/>
      <c r="I2146"/>
      <c r="J2146"/>
      <c r="K2146"/>
      <c r="L2146"/>
      <c r="M2146"/>
      <c r="N2146"/>
      <c r="O2146"/>
      <c r="P2146"/>
      <c r="Q2146"/>
      <c r="R2146"/>
      <c r="S2146"/>
      <c r="T2146"/>
      <c r="U2146"/>
      <c r="V2146"/>
      <c r="W2146"/>
      <c r="X2146"/>
      <c r="Y2146"/>
      <c r="Z2146"/>
      <c r="AA2146"/>
      <c r="AB2146"/>
      <c r="AC2146"/>
      <c r="AD2146"/>
      <c r="AE2146"/>
      <c r="AF2146"/>
      <c r="AG2146"/>
      <c r="AH2146"/>
      <c r="AI2146"/>
      <c r="AJ2146"/>
      <c r="AK2146"/>
      <c r="AL2146"/>
      <c r="AM2146"/>
      <c r="AN2146"/>
      <c r="AO2146"/>
      <c r="AP2146"/>
      <c r="AQ2146"/>
      <c r="AR2146"/>
      <c r="AS2146"/>
      <c r="AT2146" s="12">
        <f>VLOOKUP($BR2146,Tables!$D$14:$I$27,2,FALSE)*W2146</f>
        <v>0</v>
      </c>
      <c r="AU2146" s="12">
        <f>VLOOKUP($BR2146,Tables!$D$14:$I$24,3,FALSE)</f>
        <v>0</v>
      </c>
      <c r="AV2146" s="12">
        <f>VLOOKUP($BR2146,Tables!$D$14:$I$24,4,FALSE)*W2146</f>
        <v>0</v>
      </c>
      <c r="AW2146" s="12">
        <f>VLOOKUP($BR2146,Tables!$D$14:$I$24,5,FALSE)*W2146</f>
        <v>0</v>
      </c>
      <c r="AX2146">
        <f>IF(ISERROR(VLOOKUP(V2146,Tables!$A$2:$B$27,2,FALSE))=TRUE,0,VLOOKUP(V2146,Tables!$A$2:$B$27,2,FALSE))*VLOOKUP(BR2146,Tables!$D$14:$J$24,7,FALSE)</f>
        <v>0</v>
      </c>
      <c r="AY2146">
        <f>IF(ISERROR(VLOOKUP(BS2146,Tables!$A$2:$B$31,2,FALSE))=TRUE,0,VLOOKUP(BS2146,Tables!$A$2:$B$31,2,FALSE))</f>
        <v>0</v>
      </c>
      <c r="AZ2146" s="12">
        <f>VLOOKUP($BR2146,Tables!$D$14:$K$24,8,FALSE)</f>
        <v>0</v>
      </c>
      <c r="BA2146" s="12">
        <f>IF(OR(BR2146="T150",BR2146="HYBT150"),W2146*Tables!$L$23,0)</f>
        <v>0</v>
      </c>
      <c r="BB2146" s="12">
        <f>IF(OR(BR2146="T200",BR2146="HYBT200"),W2146*Tables!$E$24,0)</f>
        <v>0</v>
      </c>
      <c r="BC2146" s="14">
        <f t="shared" si="448"/>
        <v>0</v>
      </c>
      <c r="BD2146" s="55" t="str">
        <f t="shared" si="460"/>
        <v/>
      </c>
      <c r="BE2146" s="55" t="str">
        <f t="shared" si="460"/>
        <v/>
      </c>
      <c r="BF2146" s="55" t="str">
        <f t="shared" si="460"/>
        <v/>
      </c>
      <c r="BG2146" s="55" t="str">
        <f t="shared" si="460"/>
        <v/>
      </c>
      <c r="BH2146" s="55" t="str">
        <f t="shared" si="460"/>
        <v/>
      </c>
      <c r="BI2146" s="55" t="str">
        <f t="shared" si="460"/>
        <v/>
      </c>
      <c r="BJ2146" s="55" t="str">
        <f t="shared" si="460"/>
        <v/>
      </c>
      <c r="BK2146" s="55" t="str">
        <f t="shared" si="460"/>
        <v/>
      </c>
      <c r="BL2146" s="55" t="str">
        <f t="shared" si="460"/>
        <v/>
      </c>
      <c r="BM2146" s="55" t="str">
        <f t="shared" si="460"/>
        <v/>
      </c>
      <c r="BN2146" s="55" t="str">
        <f t="shared" si="460"/>
        <v/>
      </c>
      <c r="BO2146" s="55" t="str">
        <f t="shared" si="460"/>
        <v/>
      </c>
      <c r="BP2146" s="55" t="str">
        <f t="shared" si="460"/>
        <v/>
      </c>
      <c r="BQ2146" s="55" t="str">
        <f t="shared" si="460"/>
        <v/>
      </c>
      <c r="BR2146" s="1" t="str">
        <f t="shared" si="449"/>
        <v>Base</v>
      </c>
      <c r="BS2146" s="1" t="str">
        <f t="shared" si="450"/>
        <v/>
      </c>
      <c r="BT2146" s="3">
        <f t="shared" si="451"/>
        <v>1</v>
      </c>
      <c r="BU2146" s="11">
        <f t="shared" si="452"/>
        <v>-0.94</v>
      </c>
      <c r="BV2146" s="11">
        <f t="shared" si="453"/>
        <v>-0.88</v>
      </c>
      <c r="BW2146" s="11">
        <f t="shared" si="454"/>
        <v>0</v>
      </c>
      <c r="BX2146" s="9">
        <f t="shared" si="455"/>
        <v>-0.94</v>
      </c>
      <c r="BY2146" s="9">
        <f t="shared" si="456"/>
        <v>-0.88</v>
      </c>
      <c r="BZ2146" s="9">
        <f t="shared" si="457"/>
        <v>2</v>
      </c>
    </row>
    <row r="2147" spans="1:78" ht="15.5" x14ac:dyDescent="0.35">
      <c r="A2147"/>
      <c r="B2147"/>
      <c r="C2147"/>
      <c r="D2147"/>
      <c r="E2147"/>
      <c r="F2147"/>
      <c r="G2147"/>
      <c r="H2147"/>
      <c r="I2147"/>
      <c r="J2147"/>
      <c r="K2147"/>
      <c r="L2147"/>
      <c r="M2147"/>
      <c r="N2147"/>
      <c r="O2147"/>
      <c r="P2147"/>
      <c r="Q2147"/>
      <c r="R2147"/>
      <c r="S2147"/>
      <c r="T2147"/>
      <c r="U2147"/>
      <c r="V2147"/>
      <c r="W2147"/>
      <c r="X2147"/>
      <c r="Y2147"/>
      <c r="Z2147"/>
      <c r="AA2147"/>
      <c r="AB2147"/>
      <c r="AC2147"/>
      <c r="AD2147"/>
      <c r="AE2147"/>
      <c r="AF2147"/>
      <c r="AG2147"/>
      <c r="AH2147"/>
      <c r="AI2147"/>
      <c r="AJ2147"/>
      <c r="AK2147"/>
      <c r="AL2147"/>
      <c r="AM2147"/>
      <c r="AN2147"/>
      <c r="AO2147"/>
      <c r="AP2147"/>
      <c r="AQ2147"/>
      <c r="AR2147"/>
      <c r="AS2147"/>
      <c r="AT2147" s="12">
        <f>VLOOKUP($BR2147,Tables!$D$14:$I$27,2,FALSE)*W2147</f>
        <v>0</v>
      </c>
      <c r="AU2147" s="12">
        <f>VLOOKUP($BR2147,Tables!$D$14:$I$24,3,FALSE)</f>
        <v>0</v>
      </c>
      <c r="AV2147" s="12">
        <f>VLOOKUP($BR2147,Tables!$D$14:$I$24,4,FALSE)*W2147</f>
        <v>0</v>
      </c>
      <c r="AW2147" s="12">
        <f>VLOOKUP($BR2147,Tables!$D$14:$I$24,5,FALSE)*W2147</f>
        <v>0</v>
      </c>
      <c r="AX2147">
        <f>IF(ISERROR(VLOOKUP(V2147,Tables!$A$2:$B$27,2,FALSE))=TRUE,0,VLOOKUP(V2147,Tables!$A$2:$B$27,2,FALSE))*VLOOKUP(BR2147,Tables!$D$14:$J$24,7,FALSE)</f>
        <v>0</v>
      </c>
      <c r="AY2147">
        <f>IF(ISERROR(VLOOKUP(BS2147,Tables!$A$2:$B$31,2,FALSE))=TRUE,0,VLOOKUP(BS2147,Tables!$A$2:$B$31,2,FALSE))</f>
        <v>0</v>
      </c>
      <c r="AZ2147" s="12">
        <f>VLOOKUP($BR2147,Tables!$D$14:$K$24,8,FALSE)</f>
        <v>0</v>
      </c>
      <c r="BA2147" s="12">
        <f>IF(OR(BR2147="T150",BR2147="HYBT150"),W2147*Tables!$L$23,0)</f>
        <v>0</v>
      </c>
      <c r="BB2147" s="12">
        <f>IF(OR(BR2147="T200",BR2147="HYBT200"),W2147*Tables!$E$24,0)</f>
        <v>0</v>
      </c>
      <c r="BC2147" s="14">
        <f t="shared" si="448"/>
        <v>0</v>
      </c>
      <c r="BD2147" s="55" t="str">
        <f t="shared" si="460"/>
        <v/>
      </c>
      <c r="BE2147" s="55" t="str">
        <f t="shared" si="460"/>
        <v/>
      </c>
      <c r="BF2147" s="55" t="str">
        <f t="shared" si="460"/>
        <v/>
      </c>
      <c r="BG2147" s="55" t="str">
        <f t="shared" si="460"/>
        <v/>
      </c>
      <c r="BH2147" s="55" t="str">
        <f t="shared" si="460"/>
        <v/>
      </c>
      <c r="BI2147" s="55" t="str">
        <f t="shared" si="460"/>
        <v/>
      </c>
      <c r="BJ2147" s="55" t="str">
        <f t="shared" si="460"/>
        <v/>
      </c>
      <c r="BK2147" s="55" t="str">
        <f t="shared" si="460"/>
        <v/>
      </c>
      <c r="BL2147" s="55" t="str">
        <f t="shared" si="460"/>
        <v/>
      </c>
      <c r="BM2147" s="55" t="str">
        <f t="shared" si="460"/>
        <v/>
      </c>
      <c r="BN2147" s="55" t="str">
        <f t="shared" si="460"/>
        <v/>
      </c>
      <c r="BO2147" s="55" t="str">
        <f t="shared" si="460"/>
        <v/>
      </c>
      <c r="BP2147" s="55" t="str">
        <f t="shared" si="460"/>
        <v/>
      </c>
      <c r="BQ2147" s="55" t="str">
        <f t="shared" si="460"/>
        <v/>
      </c>
      <c r="BR2147" s="1" t="str">
        <f t="shared" si="449"/>
        <v>Base</v>
      </c>
      <c r="BS2147" s="1" t="str">
        <f t="shared" si="450"/>
        <v/>
      </c>
      <c r="BT2147" s="3">
        <f t="shared" si="451"/>
        <v>1</v>
      </c>
      <c r="BU2147" s="11">
        <f t="shared" si="452"/>
        <v>-0.94</v>
      </c>
      <c r="BV2147" s="11">
        <f t="shared" si="453"/>
        <v>-0.88</v>
      </c>
      <c r="BW2147" s="11">
        <f t="shared" si="454"/>
        <v>0</v>
      </c>
      <c r="BX2147" s="9">
        <f t="shared" si="455"/>
        <v>-0.94</v>
      </c>
      <c r="BY2147" s="9">
        <f t="shared" si="456"/>
        <v>-0.88</v>
      </c>
      <c r="BZ2147" s="9">
        <f t="shared" si="457"/>
        <v>2</v>
      </c>
    </row>
    <row r="2148" spans="1:78" ht="15.5" x14ac:dyDescent="0.35">
      <c r="A2148"/>
      <c r="B2148"/>
      <c r="C2148"/>
      <c r="D2148"/>
      <c r="E2148"/>
      <c r="F2148"/>
      <c r="G2148"/>
      <c r="H2148"/>
      <c r="I2148"/>
      <c r="J2148"/>
      <c r="K2148"/>
      <c r="L2148"/>
      <c r="M2148"/>
      <c r="N2148"/>
      <c r="O2148"/>
      <c r="P2148"/>
      <c r="Q2148"/>
      <c r="R2148"/>
      <c r="S2148"/>
      <c r="T2148"/>
      <c r="U2148"/>
      <c r="V2148"/>
      <c r="W2148"/>
      <c r="X2148"/>
      <c r="Y2148"/>
      <c r="Z2148"/>
      <c r="AA2148"/>
      <c r="AB2148"/>
      <c r="AC2148"/>
      <c r="AD2148"/>
      <c r="AE2148"/>
      <c r="AF2148"/>
      <c r="AG2148"/>
      <c r="AH2148"/>
      <c r="AI2148"/>
      <c r="AJ2148"/>
      <c r="AK2148"/>
      <c r="AL2148"/>
      <c r="AM2148"/>
      <c r="AN2148"/>
      <c r="AO2148"/>
      <c r="AP2148"/>
      <c r="AQ2148"/>
      <c r="AR2148"/>
      <c r="AS2148"/>
      <c r="AT2148" s="12">
        <f>VLOOKUP($BR2148,Tables!$D$14:$I$27,2,FALSE)*W2148</f>
        <v>0</v>
      </c>
      <c r="AU2148" s="12">
        <f>VLOOKUP($BR2148,Tables!$D$14:$I$24,3,FALSE)</f>
        <v>0</v>
      </c>
      <c r="AV2148" s="12">
        <f>VLOOKUP($BR2148,Tables!$D$14:$I$24,4,FALSE)*W2148</f>
        <v>0</v>
      </c>
      <c r="AW2148" s="12">
        <f>VLOOKUP($BR2148,Tables!$D$14:$I$24,5,FALSE)*W2148</f>
        <v>0</v>
      </c>
      <c r="AX2148">
        <f>IF(ISERROR(VLOOKUP(V2148,Tables!$A$2:$B$27,2,FALSE))=TRUE,0,VLOOKUP(V2148,Tables!$A$2:$B$27,2,FALSE))*VLOOKUP(BR2148,Tables!$D$14:$J$24,7,FALSE)</f>
        <v>0</v>
      </c>
      <c r="AY2148">
        <f>IF(ISERROR(VLOOKUP(BS2148,Tables!$A$2:$B$31,2,FALSE))=TRUE,0,VLOOKUP(BS2148,Tables!$A$2:$B$31,2,FALSE))</f>
        <v>0</v>
      </c>
      <c r="AZ2148" s="12">
        <f>VLOOKUP($BR2148,Tables!$D$14:$K$24,8,FALSE)</f>
        <v>0</v>
      </c>
      <c r="BA2148" s="12">
        <f>IF(OR(BR2148="T150",BR2148="HYBT150"),W2148*Tables!$L$23,0)</f>
        <v>0</v>
      </c>
      <c r="BB2148" s="12">
        <f>IF(OR(BR2148="T200",BR2148="HYBT200"),W2148*Tables!$E$24,0)</f>
        <v>0</v>
      </c>
      <c r="BC2148" s="14">
        <f t="shared" si="448"/>
        <v>0</v>
      </c>
      <c r="BD2148" s="55" t="str">
        <f t="shared" si="460"/>
        <v/>
      </c>
      <c r="BE2148" s="55" t="str">
        <f t="shared" si="460"/>
        <v/>
      </c>
      <c r="BF2148" s="55" t="str">
        <f t="shared" si="460"/>
        <v/>
      </c>
      <c r="BG2148" s="55" t="str">
        <f t="shared" si="460"/>
        <v/>
      </c>
      <c r="BH2148" s="55" t="str">
        <f t="shared" si="460"/>
        <v/>
      </c>
      <c r="BI2148" s="55" t="str">
        <f t="shared" si="460"/>
        <v/>
      </c>
      <c r="BJ2148" s="55" t="str">
        <f t="shared" si="460"/>
        <v/>
      </c>
      <c r="BK2148" s="55" t="str">
        <f t="shared" si="460"/>
        <v/>
      </c>
      <c r="BL2148" s="55" t="str">
        <f t="shared" si="460"/>
        <v/>
      </c>
      <c r="BM2148" s="55" t="str">
        <f t="shared" si="460"/>
        <v/>
      </c>
      <c r="BN2148" s="55" t="str">
        <f t="shared" si="460"/>
        <v/>
      </c>
      <c r="BO2148" s="55" t="str">
        <f t="shared" si="460"/>
        <v/>
      </c>
      <c r="BP2148" s="55" t="str">
        <f t="shared" si="460"/>
        <v/>
      </c>
      <c r="BQ2148" s="55" t="str">
        <f t="shared" si="460"/>
        <v/>
      </c>
      <c r="BR2148" s="1" t="str">
        <f t="shared" si="449"/>
        <v>Base</v>
      </c>
      <c r="BS2148" s="1" t="str">
        <f t="shared" si="450"/>
        <v/>
      </c>
      <c r="BT2148" s="3">
        <f t="shared" si="451"/>
        <v>1</v>
      </c>
      <c r="BU2148" s="11">
        <f t="shared" si="452"/>
        <v>-0.94</v>
      </c>
      <c r="BV2148" s="11">
        <f t="shared" si="453"/>
        <v>-0.88</v>
      </c>
      <c r="BW2148" s="11">
        <f t="shared" si="454"/>
        <v>0</v>
      </c>
      <c r="BX2148" s="9">
        <f t="shared" si="455"/>
        <v>-0.94</v>
      </c>
      <c r="BY2148" s="9">
        <f t="shared" si="456"/>
        <v>-0.88</v>
      </c>
      <c r="BZ2148" s="9">
        <f t="shared" si="457"/>
        <v>2</v>
      </c>
    </row>
    <row r="2149" spans="1:78" ht="15.5" x14ac:dyDescent="0.35">
      <c r="A2149"/>
      <c r="B2149"/>
      <c r="C2149"/>
      <c r="D2149"/>
      <c r="E2149"/>
      <c r="F2149"/>
      <c r="G2149"/>
      <c r="H2149"/>
      <c r="I2149"/>
      <c r="J2149"/>
      <c r="K2149"/>
      <c r="L2149"/>
      <c r="M2149"/>
      <c r="N2149"/>
      <c r="O2149"/>
      <c r="P2149"/>
      <c r="Q2149"/>
      <c r="R2149"/>
      <c r="S2149"/>
      <c r="T2149"/>
      <c r="U2149"/>
      <c r="V2149"/>
      <c r="W2149"/>
      <c r="X2149"/>
      <c r="Y2149"/>
      <c r="Z2149"/>
      <c r="AA2149"/>
      <c r="AB2149"/>
      <c r="AC2149"/>
      <c r="AD2149"/>
      <c r="AE2149"/>
      <c r="AF2149"/>
      <c r="AG2149"/>
      <c r="AH2149"/>
      <c r="AI2149"/>
      <c r="AJ2149"/>
      <c r="AK2149"/>
      <c r="AL2149"/>
      <c r="AM2149"/>
      <c r="AN2149"/>
      <c r="AO2149"/>
      <c r="AP2149"/>
      <c r="AQ2149"/>
      <c r="AR2149"/>
      <c r="AS2149"/>
      <c r="AT2149" s="12">
        <f>VLOOKUP($BR2149,Tables!$D$14:$I$27,2,FALSE)*W2149</f>
        <v>0</v>
      </c>
      <c r="AU2149" s="12">
        <f>VLOOKUP($BR2149,Tables!$D$14:$I$24,3,FALSE)</f>
        <v>0</v>
      </c>
      <c r="AV2149" s="12">
        <f>VLOOKUP($BR2149,Tables!$D$14:$I$24,4,FALSE)*W2149</f>
        <v>0</v>
      </c>
      <c r="AW2149" s="12">
        <f>VLOOKUP($BR2149,Tables!$D$14:$I$24,5,FALSE)*W2149</f>
        <v>0</v>
      </c>
      <c r="AX2149">
        <f>IF(ISERROR(VLOOKUP(V2149,Tables!$A$2:$B$27,2,FALSE))=TRUE,0,VLOOKUP(V2149,Tables!$A$2:$B$27,2,FALSE))*VLOOKUP(BR2149,Tables!$D$14:$J$24,7,FALSE)</f>
        <v>0</v>
      </c>
      <c r="AY2149">
        <f>IF(ISERROR(VLOOKUP(BS2149,Tables!$A$2:$B$31,2,FALSE))=TRUE,0,VLOOKUP(BS2149,Tables!$A$2:$B$31,2,FALSE))</f>
        <v>0</v>
      </c>
      <c r="AZ2149" s="12">
        <f>VLOOKUP($BR2149,Tables!$D$14:$K$24,8,FALSE)</f>
        <v>0</v>
      </c>
      <c r="BA2149" s="12">
        <f>IF(OR(BR2149="T150",BR2149="HYBT150"),W2149*Tables!$L$23,0)</f>
        <v>0</v>
      </c>
      <c r="BB2149" s="12">
        <f>IF(OR(BR2149="T200",BR2149="HYBT200"),W2149*Tables!$E$24,0)</f>
        <v>0</v>
      </c>
      <c r="BC2149" s="14">
        <f t="shared" si="448"/>
        <v>0</v>
      </c>
      <c r="BD2149" s="55" t="str">
        <f t="shared" si="460"/>
        <v/>
      </c>
      <c r="BE2149" s="55" t="str">
        <f t="shared" si="460"/>
        <v/>
      </c>
      <c r="BF2149" s="55" t="str">
        <f t="shared" si="460"/>
        <v/>
      </c>
      <c r="BG2149" s="55" t="str">
        <f t="shared" si="460"/>
        <v/>
      </c>
      <c r="BH2149" s="55" t="str">
        <f t="shared" si="460"/>
        <v/>
      </c>
      <c r="BI2149" s="55" t="str">
        <f t="shared" si="460"/>
        <v/>
      </c>
      <c r="BJ2149" s="55" t="str">
        <f t="shared" si="460"/>
        <v/>
      </c>
      <c r="BK2149" s="55" t="str">
        <f t="shared" si="460"/>
        <v/>
      </c>
      <c r="BL2149" s="55" t="str">
        <f t="shared" si="460"/>
        <v/>
      </c>
      <c r="BM2149" s="55" t="str">
        <f t="shared" si="460"/>
        <v/>
      </c>
      <c r="BN2149" s="55" t="str">
        <f t="shared" si="460"/>
        <v/>
      </c>
      <c r="BO2149" s="55" t="str">
        <f t="shared" si="460"/>
        <v/>
      </c>
      <c r="BP2149" s="55" t="str">
        <f t="shared" si="460"/>
        <v/>
      </c>
      <c r="BQ2149" s="55" t="str">
        <f t="shared" si="460"/>
        <v/>
      </c>
      <c r="BR2149" s="1" t="str">
        <f t="shared" si="449"/>
        <v>Base</v>
      </c>
      <c r="BS2149" s="1" t="str">
        <f t="shared" si="450"/>
        <v/>
      </c>
      <c r="BT2149" s="3">
        <f t="shared" si="451"/>
        <v>1</v>
      </c>
      <c r="BU2149" s="11">
        <f t="shared" si="452"/>
        <v>-0.94</v>
      </c>
      <c r="BV2149" s="11">
        <f t="shared" si="453"/>
        <v>-0.88</v>
      </c>
      <c r="BW2149" s="11">
        <f t="shared" si="454"/>
        <v>0</v>
      </c>
      <c r="BX2149" s="9">
        <f t="shared" si="455"/>
        <v>-0.94</v>
      </c>
      <c r="BY2149" s="9">
        <f t="shared" si="456"/>
        <v>-0.88</v>
      </c>
      <c r="BZ2149" s="9">
        <f t="shared" si="457"/>
        <v>2</v>
      </c>
    </row>
    <row r="2150" spans="1:78" ht="15.5" x14ac:dyDescent="0.35">
      <c r="A2150"/>
      <c r="B2150"/>
      <c r="C2150"/>
      <c r="D2150"/>
      <c r="E2150"/>
      <c r="F2150"/>
      <c r="G2150"/>
      <c r="H2150"/>
      <c r="I2150"/>
      <c r="J2150"/>
      <c r="K2150"/>
      <c r="L2150"/>
      <c r="M2150"/>
      <c r="N2150"/>
      <c r="O2150"/>
      <c r="P2150"/>
      <c r="Q2150"/>
      <c r="R2150"/>
      <c r="S2150"/>
      <c r="T2150"/>
      <c r="U2150"/>
      <c r="V2150"/>
      <c r="W2150"/>
      <c r="X2150"/>
      <c r="Y2150"/>
      <c r="Z2150"/>
      <c r="AA2150"/>
      <c r="AB2150"/>
      <c r="AC2150"/>
      <c r="AD2150"/>
      <c r="AE2150"/>
      <c r="AF2150"/>
      <c r="AG2150"/>
      <c r="AH2150"/>
      <c r="AI2150"/>
      <c r="AJ2150"/>
      <c r="AK2150"/>
      <c r="AL2150"/>
      <c r="AM2150"/>
      <c r="AN2150"/>
      <c r="AO2150"/>
      <c r="AP2150"/>
      <c r="AQ2150"/>
      <c r="AR2150"/>
      <c r="AS2150"/>
      <c r="AT2150" s="12">
        <f>VLOOKUP($BR2150,Tables!$D$14:$I$27,2,FALSE)*W2150</f>
        <v>0</v>
      </c>
      <c r="AU2150" s="12">
        <f>VLOOKUP($BR2150,Tables!$D$14:$I$24,3,FALSE)</f>
        <v>0</v>
      </c>
      <c r="AV2150" s="12">
        <f>VLOOKUP($BR2150,Tables!$D$14:$I$24,4,FALSE)*W2150</f>
        <v>0</v>
      </c>
      <c r="AW2150" s="12">
        <f>VLOOKUP($BR2150,Tables!$D$14:$I$24,5,FALSE)*W2150</f>
        <v>0</v>
      </c>
      <c r="AX2150">
        <f>IF(ISERROR(VLOOKUP(V2150,Tables!$A$2:$B$27,2,FALSE))=TRUE,0,VLOOKUP(V2150,Tables!$A$2:$B$27,2,FALSE))*VLOOKUP(BR2150,Tables!$D$14:$J$24,7,FALSE)</f>
        <v>0</v>
      </c>
      <c r="AY2150">
        <f>IF(ISERROR(VLOOKUP(BS2150,Tables!$A$2:$B$31,2,FALSE))=TRUE,0,VLOOKUP(BS2150,Tables!$A$2:$B$31,2,FALSE))</f>
        <v>0</v>
      </c>
      <c r="AZ2150" s="12">
        <f>VLOOKUP($BR2150,Tables!$D$14:$K$24,8,FALSE)</f>
        <v>0</v>
      </c>
      <c r="BA2150" s="12">
        <f>IF(OR(BR2150="T150",BR2150="HYBT150"),W2150*Tables!$L$23,0)</f>
        <v>0</v>
      </c>
      <c r="BB2150" s="12">
        <f>IF(OR(BR2150="T200",BR2150="HYBT200"),W2150*Tables!$E$24,0)</f>
        <v>0</v>
      </c>
      <c r="BC2150" s="14">
        <f t="shared" si="448"/>
        <v>0</v>
      </c>
      <c r="BD2150" s="55" t="str">
        <f t="shared" si="460"/>
        <v/>
      </c>
      <c r="BE2150" s="55" t="str">
        <f t="shared" si="460"/>
        <v/>
      </c>
      <c r="BF2150" s="55" t="str">
        <f t="shared" si="460"/>
        <v/>
      </c>
      <c r="BG2150" s="55" t="str">
        <f t="shared" si="460"/>
        <v/>
      </c>
      <c r="BH2150" s="55" t="str">
        <f t="shared" si="460"/>
        <v/>
      </c>
      <c r="BI2150" s="55" t="str">
        <f t="shared" si="460"/>
        <v/>
      </c>
      <c r="BJ2150" s="55" t="str">
        <f t="shared" si="460"/>
        <v/>
      </c>
      <c r="BK2150" s="55" t="str">
        <f t="shared" si="460"/>
        <v/>
      </c>
      <c r="BL2150" s="55" t="str">
        <f t="shared" si="460"/>
        <v/>
      </c>
      <c r="BM2150" s="55" t="str">
        <f t="shared" si="460"/>
        <v/>
      </c>
      <c r="BN2150" s="55" t="str">
        <f t="shared" si="460"/>
        <v/>
      </c>
      <c r="BO2150" s="55" t="str">
        <f t="shared" si="460"/>
        <v/>
      </c>
      <c r="BP2150" s="55" t="str">
        <f t="shared" si="460"/>
        <v/>
      </c>
      <c r="BQ2150" s="55" t="str">
        <f t="shared" si="460"/>
        <v/>
      </c>
      <c r="BR2150" s="1" t="str">
        <f t="shared" si="449"/>
        <v>Base</v>
      </c>
      <c r="BS2150" s="1" t="str">
        <f t="shared" si="450"/>
        <v/>
      </c>
      <c r="BT2150" s="3">
        <f t="shared" si="451"/>
        <v>1</v>
      </c>
      <c r="BU2150" s="11">
        <f t="shared" si="452"/>
        <v>-0.94</v>
      </c>
      <c r="BV2150" s="11">
        <f t="shared" si="453"/>
        <v>-0.88</v>
      </c>
      <c r="BW2150" s="11">
        <f t="shared" si="454"/>
        <v>0</v>
      </c>
      <c r="BX2150" s="9">
        <f t="shared" si="455"/>
        <v>-0.94</v>
      </c>
      <c r="BY2150" s="9">
        <f t="shared" si="456"/>
        <v>-0.88</v>
      </c>
      <c r="BZ2150" s="9">
        <f t="shared" si="457"/>
        <v>2</v>
      </c>
    </row>
    <row r="2151" spans="1:78" ht="15.5" x14ac:dyDescent="0.35">
      <c r="A2151"/>
      <c r="B2151"/>
      <c r="C2151"/>
      <c r="D2151"/>
      <c r="E2151"/>
      <c r="F2151"/>
      <c r="G2151"/>
      <c r="H2151"/>
      <c r="I2151"/>
      <c r="J2151"/>
      <c r="K2151"/>
      <c r="L2151"/>
      <c r="M2151"/>
      <c r="N2151"/>
      <c r="O2151"/>
      <c r="P2151"/>
      <c r="Q2151"/>
      <c r="R2151"/>
      <c r="S2151"/>
      <c r="T2151"/>
      <c r="U2151"/>
      <c r="V2151"/>
      <c r="W2151"/>
      <c r="X2151"/>
      <c r="Y2151"/>
      <c r="Z2151"/>
      <c r="AA2151"/>
      <c r="AB2151"/>
      <c r="AC2151"/>
      <c r="AD2151"/>
      <c r="AE2151"/>
      <c r="AF2151"/>
      <c r="AG2151"/>
      <c r="AH2151"/>
      <c r="AI2151"/>
      <c r="AJ2151"/>
      <c r="AK2151"/>
      <c r="AL2151"/>
      <c r="AM2151"/>
      <c r="AN2151"/>
      <c r="AO2151"/>
      <c r="AP2151"/>
      <c r="AQ2151"/>
      <c r="AR2151"/>
      <c r="AS2151"/>
      <c r="AT2151" s="12">
        <f>VLOOKUP($BR2151,Tables!$D$14:$I$27,2,FALSE)*W2151</f>
        <v>0</v>
      </c>
      <c r="AU2151" s="12">
        <f>VLOOKUP($BR2151,Tables!$D$14:$I$24,3,FALSE)</f>
        <v>0</v>
      </c>
      <c r="AV2151" s="12">
        <f>VLOOKUP($BR2151,Tables!$D$14:$I$24,4,FALSE)*W2151</f>
        <v>0</v>
      </c>
      <c r="AW2151" s="12">
        <f>VLOOKUP($BR2151,Tables!$D$14:$I$24,5,FALSE)*W2151</f>
        <v>0</v>
      </c>
      <c r="AX2151">
        <f>IF(ISERROR(VLOOKUP(V2151,Tables!$A$2:$B$27,2,FALSE))=TRUE,0,VLOOKUP(V2151,Tables!$A$2:$B$27,2,FALSE))*VLOOKUP(BR2151,Tables!$D$14:$J$24,7,FALSE)</f>
        <v>0</v>
      </c>
      <c r="AY2151">
        <f>IF(ISERROR(VLOOKUP(BS2151,Tables!$A$2:$B$31,2,FALSE))=TRUE,0,VLOOKUP(BS2151,Tables!$A$2:$B$31,2,FALSE))</f>
        <v>0</v>
      </c>
      <c r="AZ2151" s="12">
        <f>VLOOKUP($BR2151,Tables!$D$14:$K$24,8,FALSE)</f>
        <v>0</v>
      </c>
      <c r="BA2151" s="12">
        <f>IF(OR(BR2151="T150",BR2151="HYBT150"),W2151*Tables!$L$23,0)</f>
        <v>0</v>
      </c>
      <c r="BB2151" s="12">
        <f>IF(OR(BR2151="T200",BR2151="HYBT200"),W2151*Tables!$E$24,0)</f>
        <v>0</v>
      </c>
      <c r="BC2151" s="14">
        <f t="shared" si="448"/>
        <v>0</v>
      </c>
      <c r="BD2151" s="55" t="str">
        <f t="shared" si="460"/>
        <v/>
      </c>
      <c r="BE2151" s="55" t="str">
        <f t="shared" si="460"/>
        <v/>
      </c>
      <c r="BF2151" s="55" t="str">
        <f t="shared" si="460"/>
        <v/>
      </c>
      <c r="BG2151" s="55" t="str">
        <f t="shared" si="460"/>
        <v/>
      </c>
      <c r="BH2151" s="55" t="str">
        <f t="shared" si="460"/>
        <v/>
      </c>
      <c r="BI2151" s="55" t="str">
        <f t="shared" si="460"/>
        <v/>
      </c>
      <c r="BJ2151" s="55" t="str">
        <f t="shared" si="460"/>
        <v/>
      </c>
      <c r="BK2151" s="55" t="str">
        <f t="shared" si="460"/>
        <v/>
      </c>
      <c r="BL2151" s="55" t="str">
        <f t="shared" si="460"/>
        <v/>
      </c>
      <c r="BM2151" s="55" t="str">
        <f t="shared" si="460"/>
        <v/>
      </c>
      <c r="BN2151" s="55" t="str">
        <f t="shared" si="460"/>
        <v/>
      </c>
      <c r="BO2151" s="55" t="str">
        <f t="shared" si="460"/>
        <v/>
      </c>
      <c r="BP2151" s="55" t="str">
        <f t="shared" si="460"/>
        <v/>
      </c>
      <c r="BQ2151" s="55" t="str">
        <f t="shared" si="460"/>
        <v/>
      </c>
      <c r="BR2151" s="1" t="str">
        <f t="shared" si="449"/>
        <v>Base</v>
      </c>
      <c r="BS2151" s="1" t="str">
        <f t="shared" si="450"/>
        <v/>
      </c>
      <c r="BT2151" s="3">
        <f t="shared" si="451"/>
        <v>1</v>
      </c>
      <c r="BU2151" s="11">
        <f t="shared" si="452"/>
        <v>-0.94</v>
      </c>
      <c r="BV2151" s="11">
        <f t="shared" si="453"/>
        <v>-0.88</v>
      </c>
      <c r="BW2151" s="11">
        <f t="shared" si="454"/>
        <v>0</v>
      </c>
      <c r="BX2151" s="9">
        <f t="shared" si="455"/>
        <v>-0.94</v>
      </c>
      <c r="BY2151" s="9">
        <f t="shared" si="456"/>
        <v>-0.88</v>
      </c>
      <c r="BZ2151" s="9">
        <f t="shared" si="457"/>
        <v>2</v>
      </c>
    </row>
    <row r="2152" spans="1:78" ht="15.5" x14ac:dyDescent="0.35">
      <c r="A2152"/>
      <c r="B2152"/>
      <c r="C2152"/>
      <c r="D2152"/>
      <c r="E2152"/>
      <c r="F2152"/>
      <c r="G2152"/>
      <c r="H2152"/>
      <c r="I2152"/>
      <c r="J2152"/>
      <c r="K2152"/>
      <c r="L2152"/>
      <c r="M2152"/>
      <c r="N2152"/>
      <c r="O2152"/>
      <c r="P2152"/>
      <c r="Q2152"/>
      <c r="R2152"/>
      <c r="S2152"/>
      <c r="T2152"/>
      <c r="U2152"/>
      <c r="V2152"/>
      <c r="W2152"/>
      <c r="X2152"/>
      <c r="Y2152"/>
      <c r="Z2152"/>
      <c r="AA2152"/>
      <c r="AB2152"/>
      <c r="AC2152"/>
      <c r="AD2152"/>
      <c r="AE2152"/>
      <c r="AF2152"/>
      <c r="AG2152"/>
      <c r="AH2152"/>
      <c r="AI2152"/>
      <c r="AJ2152"/>
      <c r="AK2152"/>
      <c r="AL2152"/>
      <c r="AM2152"/>
      <c r="AN2152"/>
      <c r="AO2152"/>
      <c r="AP2152"/>
      <c r="AQ2152"/>
      <c r="AR2152"/>
      <c r="AS2152"/>
      <c r="AT2152" s="12">
        <f>VLOOKUP($BR2152,Tables!$D$14:$I$27,2,FALSE)*W2152</f>
        <v>0</v>
      </c>
      <c r="AU2152" s="12">
        <f>VLOOKUP($BR2152,Tables!$D$14:$I$24,3,FALSE)</f>
        <v>0</v>
      </c>
      <c r="AV2152" s="12">
        <f>VLOOKUP($BR2152,Tables!$D$14:$I$24,4,FALSE)*W2152</f>
        <v>0</v>
      </c>
      <c r="AW2152" s="12">
        <f>VLOOKUP($BR2152,Tables!$D$14:$I$24,5,FALSE)*W2152</f>
        <v>0</v>
      </c>
      <c r="AX2152">
        <f>IF(ISERROR(VLOOKUP(V2152,Tables!$A$2:$B$27,2,FALSE))=TRUE,0,VLOOKUP(V2152,Tables!$A$2:$B$27,2,FALSE))*VLOOKUP(BR2152,Tables!$D$14:$J$24,7,FALSE)</f>
        <v>0</v>
      </c>
      <c r="AY2152">
        <f>IF(ISERROR(VLOOKUP(BS2152,Tables!$A$2:$B$31,2,FALSE))=TRUE,0,VLOOKUP(BS2152,Tables!$A$2:$B$31,2,FALSE))</f>
        <v>0</v>
      </c>
      <c r="AZ2152" s="12">
        <f>VLOOKUP($BR2152,Tables!$D$14:$K$24,8,FALSE)</f>
        <v>0</v>
      </c>
      <c r="BA2152" s="12">
        <f>IF(OR(BR2152="T150",BR2152="HYBT150"),W2152*Tables!$L$23,0)</f>
        <v>0</v>
      </c>
      <c r="BB2152" s="12">
        <f>IF(OR(BR2152="T200",BR2152="HYBT200"),W2152*Tables!$E$24,0)</f>
        <v>0</v>
      </c>
      <c r="BC2152" s="14">
        <f t="shared" si="448"/>
        <v>0</v>
      </c>
      <c r="BD2152" s="55" t="str">
        <f t="shared" si="460"/>
        <v/>
      </c>
      <c r="BE2152" s="55" t="str">
        <f t="shared" si="460"/>
        <v/>
      </c>
      <c r="BF2152" s="55" t="str">
        <f t="shared" si="460"/>
        <v/>
      </c>
      <c r="BG2152" s="55" t="str">
        <f t="shared" si="460"/>
        <v/>
      </c>
      <c r="BH2152" s="55" t="str">
        <f t="shared" si="460"/>
        <v/>
      </c>
      <c r="BI2152" s="55" t="str">
        <f t="shared" si="460"/>
        <v/>
      </c>
      <c r="BJ2152" s="55" t="str">
        <f t="shared" si="460"/>
        <v/>
      </c>
      <c r="BK2152" s="55" t="str">
        <f t="shared" si="460"/>
        <v/>
      </c>
      <c r="BL2152" s="55" t="str">
        <f t="shared" si="460"/>
        <v/>
      </c>
      <c r="BM2152" s="55" t="str">
        <f t="shared" si="460"/>
        <v/>
      </c>
      <c r="BN2152" s="55" t="str">
        <f t="shared" si="460"/>
        <v/>
      </c>
      <c r="BO2152" s="55" t="str">
        <f t="shared" si="460"/>
        <v/>
      </c>
      <c r="BP2152" s="55" t="str">
        <f t="shared" si="460"/>
        <v/>
      </c>
      <c r="BQ2152" s="55" t="str">
        <f t="shared" si="460"/>
        <v/>
      </c>
      <c r="BR2152" s="1" t="str">
        <f t="shared" si="449"/>
        <v>Base</v>
      </c>
      <c r="BS2152" s="1" t="str">
        <f t="shared" si="450"/>
        <v/>
      </c>
      <c r="BT2152" s="3">
        <f t="shared" si="451"/>
        <v>1</v>
      </c>
      <c r="BU2152" s="11">
        <f t="shared" si="452"/>
        <v>-0.94</v>
      </c>
      <c r="BV2152" s="11">
        <f t="shared" si="453"/>
        <v>-0.88</v>
      </c>
      <c r="BW2152" s="11">
        <f t="shared" si="454"/>
        <v>0</v>
      </c>
      <c r="BX2152" s="9">
        <f t="shared" si="455"/>
        <v>-0.94</v>
      </c>
      <c r="BY2152" s="9">
        <f t="shared" si="456"/>
        <v>-0.88</v>
      </c>
      <c r="BZ2152" s="9">
        <f t="shared" si="457"/>
        <v>2</v>
      </c>
    </row>
    <row r="2153" spans="1:78" ht="15.5" x14ac:dyDescent="0.35">
      <c r="A2153"/>
      <c r="B2153"/>
      <c r="C2153"/>
      <c r="D2153"/>
      <c r="E2153"/>
      <c r="F2153"/>
      <c r="G2153"/>
      <c r="H2153"/>
      <c r="I2153"/>
      <c r="J2153"/>
      <c r="K2153"/>
      <c r="L2153"/>
      <c r="M2153"/>
      <c r="N2153"/>
      <c r="O2153"/>
      <c r="P2153"/>
      <c r="Q2153"/>
      <c r="R2153"/>
      <c r="S2153"/>
      <c r="T2153"/>
      <c r="U2153"/>
      <c r="V2153"/>
      <c r="W2153"/>
      <c r="X2153"/>
      <c r="Y2153"/>
      <c r="Z2153"/>
      <c r="AA2153"/>
      <c r="AB2153"/>
      <c r="AC2153"/>
      <c r="AD2153"/>
      <c r="AE2153"/>
      <c r="AF2153"/>
      <c r="AG2153"/>
      <c r="AH2153"/>
      <c r="AI2153"/>
      <c r="AJ2153"/>
      <c r="AK2153"/>
      <c r="AL2153"/>
      <c r="AM2153"/>
      <c r="AN2153"/>
      <c r="AO2153"/>
      <c r="AP2153"/>
      <c r="AQ2153"/>
      <c r="AR2153"/>
      <c r="AS2153"/>
      <c r="AT2153" s="12">
        <f>VLOOKUP($BR2153,Tables!$D$14:$I$27,2,FALSE)*W2153</f>
        <v>0</v>
      </c>
      <c r="AU2153" s="12">
        <f>VLOOKUP($BR2153,Tables!$D$14:$I$24,3,FALSE)</f>
        <v>0</v>
      </c>
      <c r="AV2153" s="12">
        <f>VLOOKUP($BR2153,Tables!$D$14:$I$24,4,FALSE)*W2153</f>
        <v>0</v>
      </c>
      <c r="AW2153" s="12">
        <f>VLOOKUP($BR2153,Tables!$D$14:$I$24,5,FALSE)*W2153</f>
        <v>0</v>
      </c>
      <c r="AX2153">
        <f>IF(ISERROR(VLOOKUP(V2153,Tables!$A$2:$B$27,2,FALSE))=TRUE,0,VLOOKUP(V2153,Tables!$A$2:$B$27,2,FALSE))*VLOOKUP(BR2153,Tables!$D$14:$J$24,7,FALSE)</f>
        <v>0</v>
      </c>
      <c r="AY2153">
        <f>IF(ISERROR(VLOOKUP(BS2153,Tables!$A$2:$B$31,2,FALSE))=TRUE,0,VLOOKUP(BS2153,Tables!$A$2:$B$31,2,FALSE))</f>
        <v>0</v>
      </c>
      <c r="AZ2153" s="12">
        <f>VLOOKUP($BR2153,Tables!$D$14:$K$24,8,FALSE)</f>
        <v>0</v>
      </c>
      <c r="BA2153" s="12">
        <f>IF(OR(BR2153="T150",BR2153="HYBT150"),W2153*Tables!$L$23,0)</f>
        <v>0</v>
      </c>
      <c r="BB2153" s="12">
        <f>IF(OR(BR2153="T200",BR2153="HYBT200"),W2153*Tables!$E$24,0)</f>
        <v>0</v>
      </c>
      <c r="BC2153" s="14">
        <f t="shared" si="448"/>
        <v>0</v>
      </c>
      <c r="BD2153" s="55" t="str">
        <f t="shared" si="460"/>
        <v/>
      </c>
      <c r="BE2153" s="55" t="str">
        <f t="shared" si="460"/>
        <v/>
      </c>
      <c r="BF2153" s="55" t="str">
        <f t="shared" si="460"/>
        <v/>
      </c>
      <c r="BG2153" s="55" t="str">
        <f t="shared" si="460"/>
        <v/>
      </c>
      <c r="BH2153" s="55" t="str">
        <f t="shared" si="460"/>
        <v/>
      </c>
      <c r="BI2153" s="55" t="str">
        <f t="shared" si="460"/>
        <v/>
      </c>
      <c r="BJ2153" s="55" t="str">
        <f t="shared" si="460"/>
        <v/>
      </c>
      <c r="BK2153" s="55" t="str">
        <f t="shared" si="460"/>
        <v/>
      </c>
      <c r="BL2153" s="55" t="str">
        <f t="shared" si="460"/>
        <v/>
      </c>
      <c r="BM2153" s="55" t="str">
        <f t="shared" si="460"/>
        <v/>
      </c>
      <c r="BN2153" s="55" t="str">
        <f t="shared" si="460"/>
        <v/>
      </c>
      <c r="BO2153" s="55" t="str">
        <f t="shared" si="460"/>
        <v/>
      </c>
      <c r="BP2153" s="55" t="str">
        <f t="shared" si="460"/>
        <v/>
      </c>
      <c r="BQ2153" s="55" t="str">
        <f t="shared" si="460"/>
        <v/>
      </c>
      <c r="BR2153" s="1" t="str">
        <f t="shared" si="449"/>
        <v>Base</v>
      </c>
      <c r="BS2153" s="1" t="str">
        <f t="shared" si="450"/>
        <v/>
      </c>
      <c r="BT2153" s="3">
        <f t="shared" si="451"/>
        <v>1</v>
      </c>
      <c r="BU2153" s="11">
        <f t="shared" si="452"/>
        <v>-0.94</v>
      </c>
      <c r="BV2153" s="11">
        <f t="shared" si="453"/>
        <v>-0.88</v>
      </c>
      <c r="BW2153" s="11">
        <f t="shared" si="454"/>
        <v>0</v>
      </c>
      <c r="BX2153" s="9">
        <f t="shared" si="455"/>
        <v>-0.94</v>
      </c>
      <c r="BY2153" s="9">
        <f t="shared" si="456"/>
        <v>-0.88</v>
      </c>
      <c r="BZ2153" s="9">
        <f t="shared" si="457"/>
        <v>2</v>
      </c>
    </row>
    <row r="2154" spans="1:78" ht="15.5" x14ac:dyDescent="0.35">
      <c r="A2154"/>
      <c r="B2154"/>
      <c r="C2154"/>
      <c r="D2154"/>
      <c r="E2154"/>
      <c r="F2154"/>
      <c r="G2154"/>
      <c r="H2154"/>
      <c r="I2154"/>
      <c r="J2154"/>
      <c r="K2154"/>
      <c r="L2154"/>
      <c r="M2154"/>
      <c r="N2154"/>
      <c r="O2154"/>
      <c r="P2154"/>
      <c r="Q2154"/>
      <c r="R2154"/>
      <c r="S2154"/>
      <c r="T2154"/>
      <c r="U2154"/>
      <c r="V2154"/>
      <c r="W2154"/>
      <c r="X2154"/>
      <c r="Y2154"/>
      <c r="Z2154"/>
      <c r="AA2154"/>
      <c r="AB2154"/>
      <c r="AC2154"/>
      <c r="AD2154"/>
      <c r="AE2154"/>
      <c r="AF2154"/>
      <c r="AG2154"/>
      <c r="AH2154"/>
      <c r="AI2154"/>
      <c r="AJ2154"/>
      <c r="AK2154"/>
      <c r="AL2154"/>
      <c r="AM2154"/>
      <c r="AN2154"/>
      <c r="AO2154"/>
      <c r="AP2154"/>
      <c r="AQ2154"/>
      <c r="AR2154"/>
      <c r="AS2154"/>
      <c r="AT2154" s="12">
        <f>VLOOKUP($BR2154,Tables!$D$14:$I$27,2,FALSE)*W2154</f>
        <v>0</v>
      </c>
      <c r="AU2154" s="12">
        <f>VLOOKUP($BR2154,Tables!$D$14:$I$24,3,FALSE)</f>
        <v>0</v>
      </c>
      <c r="AV2154" s="12">
        <f>VLOOKUP($BR2154,Tables!$D$14:$I$24,4,FALSE)*W2154</f>
        <v>0</v>
      </c>
      <c r="AW2154" s="12">
        <f>VLOOKUP($BR2154,Tables!$D$14:$I$24,5,FALSE)*W2154</f>
        <v>0</v>
      </c>
      <c r="AX2154">
        <f>IF(ISERROR(VLOOKUP(V2154,Tables!$A$2:$B$27,2,FALSE))=TRUE,0,VLOOKUP(V2154,Tables!$A$2:$B$27,2,FALSE))*VLOOKUP(BR2154,Tables!$D$14:$J$24,7,FALSE)</f>
        <v>0</v>
      </c>
      <c r="AY2154">
        <f>IF(ISERROR(VLOOKUP(BS2154,Tables!$A$2:$B$31,2,FALSE))=TRUE,0,VLOOKUP(BS2154,Tables!$A$2:$B$31,2,FALSE))</f>
        <v>0</v>
      </c>
      <c r="AZ2154" s="12">
        <f>VLOOKUP($BR2154,Tables!$D$14:$K$24,8,FALSE)</f>
        <v>0</v>
      </c>
      <c r="BA2154" s="12">
        <f>IF(OR(BR2154="T150",BR2154="HYBT150"),W2154*Tables!$L$23,0)</f>
        <v>0</v>
      </c>
      <c r="BB2154" s="12">
        <f>IF(OR(BR2154="T200",BR2154="HYBT200"),W2154*Tables!$E$24,0)</f>
        <v>0</v>
      </c>
      <c r="BC2154" s="14">
        <f t="shared" si="448"/>
        <v>0</v>
      </c>
      <c r="BD2154" s="55" t="str">
        <f t="shared" si="460"/>
        <v/>
      </c>
      <c r="BE2154" s="55" t="str">
        <f t="shared" si="460"/>
        <v/>
      </c>
      <c r="BF2154" s="55" t="str">
        <f t="shared" si="460"/>
        <v/>
      </c>
      <c r="BG2154" s="55" t="str">
        <f t="shared" si="460"/>
        <v/>
      </c>
      <c r="BH2154" s="55" t="str">
        <f t="shared" si="460"/>
        <v/>
      </c>
      <c r="BI2154" s="55" t="str">
        <f t="shared" si="460"/>
        <v/>
      </c>
      <c r="BJ2154" s="55" t="str">
        <f t="shared" si="460"/>
        <v/>
      </c>
      <c r="BK2154" s="55" t="str">
        <f t="shared" si="460"/>
        <v/>
      </c>
      <c r="BL2154" s="55" t="str">
        <f t="shared" si="460"/>
        <v/>
      </c>
      <c r="BM2154" s="55" t="str">
        <f t="shared" si="460"/>
        <v/>
      </c>
      <c r="BN2154" s="55" t="str">
        <f t="shared" si="460"/>
        <v/>
      </c>
      <c r="BO2154" s="55" t="str">
        <f t="shared" si="460"/>
        <v/>
      </c>
      <c r="BP2154" s="55" t="str">
        <f t="shared" si="460"/>
        <v/>
      </c>
      <c r="BQ2154" s="55" t="str">
        <f t="shared" si="460"/>
        <v/>
      </c>
      <c r="BR2154" s="1" t="str">
        <f t="shared" si="449"/>
        <v>Base</v>
      </c>
      <c r="BS2154" s="1" t="str">
        <f t="shared" si="450"/>
        <v/>
      </c>
      <c r="BT2154" s="3">
        <f t="shared" si="451"/>
        <v>1</v>
      </c>
      <c r="BU2154" s="11">
        <f t="shared" si="452"/>
        <v>-0.94</v>
      </c>
      <c r="BV2154" s="11">
        <f t="shared" si="453"/>
        <v>-0.88</v>
      </c>
      <c r="BW2154" s="11">
        <f t="shared" si="454"/>
        <v>0</v>
      </c>
      <c r="BX2154" s="9">
        <f t="shared" si="455"/>
        <v>-0.94</v>
      </c>
      <c r="BY2154" s="9">
        <f t="shared" si="456"/>
        <v>-0.88</v>
      </c>
      <c r="BZ2154" s="9">
        <f t="shared" si="457"/>
        <v>2</v>
      </c>
    </row>
    <row r="2155" spans="1:78" ht="15.5" x14ac:dyDescent="0.35">
      <c r="A2155"/>
      <c r="B2155"/>
      <c r="C2155"/>
      <c r="D2155"/>
      <c r="E2155"/>
      <c r="F2155"/>
      <c r="G2155"/>
      <c r="H2155"/>
      <c r="I2155"/>
      <c r="J2155"/>
      <c r="K2155"/>
      <c r="L2155"/>
      <c r="M2155"/>
      <c r="N2155"/>
      <c r="O2155"/>
      <c r="P2155"/>
      <c r="Q2155"/>
      <c r="R2155"/>
      <c r="S2155"/>
      <c r="T2155"/>
      <c r="U2155"/>
      <c r="V2155"/>
      <c r="W2155"/>
      <c r="X2155"/>
      <c r="Y2155"/>
      <c r="Z2155"/>
      <c r="AA2155"/>
      <c r="AB2155"/>
      <c r="AC2155"/>
      <c r="AD2155"/>
      <c r="AE2155"/>
      <c r="AF2155"/>
      <c r="AG2155"/>
      <c r="AH2155"/>
      <c r="AI2155"/>
      <c r="AJ2155"/>
      <c r="AK2155"/>
      <c r="AL2155"/>
      <c r="AM2155"/>
      <c r="AN2155"/>
      <c r="AO2155"/>
      <c r="AP2155"/>
      <c r="AQ2155"/>
      <c r="AR2155"/>
      <c r="AS2155"/>
      <c r="AT2155" s="12">
        <f>VLOOKUP($BR2155,Tables!$D$14:$I$27,2,FALSE)*W2155</f>
        <v>0</v>
      </c>
      <c r="AU2155" s="12">
        <f>VLOOKUP($BR2155,Tables!$D$14:$I$24,3,FALSE)</f>
        <v>0</v>
      </c>
      <c r="AV2155" s="12">
        <f>VLOOKUP($BR2155,Tables!$D$14:$I$24,4,FALSE)*W2155</f>
        <v>0</v>
      </c>
      <c r="AW2155" s="12">
        <f>VLOOKUP($BR2155,Tables!$D$14:$I$24,5,FALSE)*W2155</f>
        <v>0</v>
      </c>
      <c r="AX2155">
        <f>IF(ISERROR(VLOOKUP(V2155,Tables!$A$2:$B$27,2,FALSE))=TRUE,0,VLOOKUP(V2155,Tables!$A$2:$B$27,2,FALSE))*VLOOKUP(BR2155,Tables!$D$14:$J$24,7,FALSE)</f>
        <v>0</v>
      </c>
      <c r="AY2155">
        <f>IF(ISERROR(VLOOKUP(BS2155,Tables!$A$2:$B$31,2,FALSE))=TRUE,0,VLOOKUP(BS2155,Tables!$A$2:$B$31,2,FALSE))</f>
        <v>0</v>
      </c>
      <c r="AZ2155" s="12">
        <f>VLOOKUP($BR2155,Tables!$D$14:$K$24,8,FALSE)</f>
        <v>0</v>
      </c>
      <c r="BA2155" s="12">
        <f>IF(OR(BR2155="T150",BR2155="HYBT150"),W2155*Tables!$L$23,0)</f>
        <v>0</v>
      </c>
      <c r="BB2155" s="12">
        <f>IF(OR(BR2155="T200",BR2155="HYBT200"),W2155*Tables!$E$24,0)</f>
        <v>0</v>
      </c>
      <c r="BC2155" s="14">
        <f t="shared" si="448"/>
        <v>0</v>
      </c>
      <c r="BD2155" s="55" t="str">
        <f t="shared" si="460"/>
        <v/>
      </c>
      <c r="BE2155" s="55" t="str">
        <f t="shared" si="460"/>
        <v/>
      </c>
      <c r="BF2155" s="55" t="str">
        <f t="shared" si="460"/>
        <v/>
      </c>
      <c r="BG2155" s="55" t="str">
        <f t="shared" si="460"/>
        <v/>
      </c>
      <c r="BH2155" s="55" t="str">
        <f t="shared" si="460"/>
        <v/>
      </c>
      <c r="BI2155" s="55" t="str">
        <f t="shared" si="460"/>
        <v/>
      </c>
      <c r="BJ2155" s="55" t="str">
        <f t="shared" si="460"/>
        <v/>
      </c>
      <c r="BK2155" s="55" t="str">
        <f t="shared" si="460"/>
        <v/>
      </c>
      <c r="BL2155" s="55" t="str">
        <f t="shared" si="460"/>
        <v/>
      </c>
      <c r="BM2155" s="55" t="str">
        <f t="shared" si="460"/>
        <v/>
      </c>
      <c r="BN2155" s="55" t="str">
        <f t="shared" si="460"/>
        <v/>
      </c>
      <c r="BO2155" s="55" t="str">
        <f t="shared" si="460"/>
        <v/>
      </c>
      <c r="BP2155" s="55" t="str">
        <f t="shared" si="460"/>
        <v/>
      </c>
      <c r="BQ2155" s="55" t="str">
        <f t="shared" si="460"/>
        <v/>
      </c>
      <c r="BR2155" s="1" t="str">
        <f t="shared" si="449"/>
        <v>Base</v>
      </c>
      <c r="BS2155" s="1" t="str">
        <f t="shared" si="450"/>
        <v/>
      </c>
      <c r="BT2155" s="3">
        <f t="shared" si="451"/>
        <v>1</v>
      </c>
      <c r="BU2155" s="11">
        <f t="shared" si="452"/>
        <v>-0.94</v>
      </c>
      <c r="BV2155" s="11">
        <f t="shared" si="453"/>
        <v>-0.88</v>
      </c>
      <c r="BW2155" s="11">
        <f t="shared" si="454"/>
        <v>0</v>
      </c>
      <c r="BX2155" s="9">
        <f t="shared" si="455"/>
        <v>-0.94</v>
      </c>
      <c r="BY2155" s="9">
        <f t="shared" si="456"/>
        <v>-0.88</v>
      </c>
      <c r="BZ2155" s="9">
        <f t="shared" si="457"/>
        <v>2</v>
      </c>
    </row>
    <row r="2156" spans="1:78" ht="15.5" x14ac:dyDescent="0.35">
      <c r="A2156"/>
      <c r="B2156"/>
      <c r="C2156"/>
      <c r="D2156"/>
      <c r="E2156"/>
      <c r="F2156"/>
      <c r="G2156"/>
      <c r="H2156"/>
      <c r="I2156"/>
      <c r="J2156"/>
      <c r="K2156"/>
      <c r="L2156"/>
      <c r="M2156"/>
      <c r="N2156"/>
      <c r="O2156"/>
      <c r="P2156"/>
      <c r="Q2156"/>
      <c r="R2156"/>
      <c r="S2156"/>
      <c r="T2156"/>
      <c r="U2156"/>
      <c r="V2156"/>
      <c r="W2156"/>
      <c r="X2156"/>
      <c r="Y2156"/>
      <c r="Z2156"/>
      <c r="AA2156"/>
      <c r="AB2156"/>
      <c r="AC2156"/>
      <c r="AD2156"/>
      <c r="AE2156"/>
      <c r="AF2156"/>
      <c r="AG2156"/>
      <c r="AH2156"/>
      <c r="AI2156"/>
      <c r="AJ2156"/>
      <c r="AK2156"/>
      <c r="AL2156"/>
      <c r="AM2156"/>
      <c r="AN2156"/>
      <c r="AO2156"/>
      <c r="AP2156"/>
      <c r="AQ2156"/>
      <c r="AR2156"/>
      <c r="AS2156"/>
      <c r="AT2156" s="12">
        <f>VLOOKUP($BR2156,Tables!$D$14:$I$27,2,FALSE)*W2156</f>
        <v>0</v>
      </c>
      <c r="AU2156" s="12">
        <f>VLOOKUP($BR2156,Tables!$D$14:$I$24,3,FALSE)</f>
        <v>0</v>
      </c>
      <c r="AV2156" s="12">
        <f>VLOOKUP($BR2156,Tables!$D$14:$I$24,4,FALSE)*W2156</f>
        <v>0</v>
      </c>
      <c r="AW2156" s="12">
        <f>VLOOKUP($BR2156,Tables!$D$14:$I$24,5,FALSE)*W2156</f>
        <v>0</v>
      </c>
      <c r="AX2156">
        <f>IF(ISERROR(VLOOKUP(V2156,Tables!$A$2:$B$27,2,FALSE))=TRUE,0,VLOOKUP(V2156,Tables!$A$2:$B$27,2,FALSE))*VLOOKUP(BR2156,Tables!$D$14:$J$24,7,FALSE)</f>
        <v>0</v>
      </c>
      <c r="AY2156">
        <f>IF(ISERROR(VLOOKUP(BS2156,Tables!$A$2:$B$31,2,FALSE))=TRUE,0,VLOOKUP(BS2156,Tables!$A$2:$B$31,2,FALSE))</f>
        <v>0</v>
      </c>
      <c r="AZ2156" s="12">
        <f>VLOOKUP($BR2156,Tables!$D$14:$K$24,8,FALSE)</f>
        <v>0</v>
      </c>
      <c r="BA2156" s="12">
        <f>IF(OR(BR2156="T150",BR2156="HYBT150"),W2156*Tables!$L$23,0)</f>
        <v>0</v>
      </c>
      <c r="BB2156" s="12">
        <f>IF(OR(BR2156="T200",BR2156="HYBT200"),W2156*Tables!$E$24,0)</f>
        <v>0</v>
      </c>
      <c r="BC2156" s="14">
        <f t="shared" si="448"/>
        <v>0</v>
      </c>
      <c r="BD2156" s="55" t="str">
        <f t="shared" si="460"/>
        <v/>
      </c>
      <c r="BE2156" s="55" t="str">
        <f t="shared" si="460"/>
        <v/>
      </c>
      <c r="BF2156" s="55" t="str">
        <f t="shared" si="460"/>
        <v/>
      </c>
      <c r="BG2156" s="55" t="str">
        <f t="shared" si="460"/>
        <v/>
      </c>
      <c r="BH2156" s="55" t="str">
        <f t="shared" si="460"/>
        <v/>
      </c>
      <c r="BI2156" s="55" t="str">
        <f t="shared" si="460"/>
        <v/>
      </c>
      <c r="BJ2156" s="55" t="str">
        <f t="shared" si="460"/>
        <v/>
      </c>
      <c r="BK2156" s="55" t="str">
        <f t="shared" si="460"/>
        <v/>
      </c>
      <c r="BL2156" s="55" t="str">
        <f t="shared" si="460"/>
        <v/>
      </c>
      <c r="BM2156" s="55" t="str">
        <f t="shared" si="460"/>
        <v/>
      </c>
      <c r="BN2156" s="55" t="str">
        <f t="shared" si="460"/>
        <v/>
      </c>
      <c r="BO2156" s="55" t="str">
        <f t="shared" si="460"/>
        <v/>
      </c>
      <c r="BP2156" s="55" t="str">
        <f t="shared" si="460"/>
        <v/>
      </c>
      <c r="BQ2156" s="55" t="str">
        <f t="shared" si="460"/>
        <v/>
      </c>
      <c r="BR2156" s="1" t="str">
        <f t="shared" si="449"/>
        <v>Base</v>
      </c>
      <c r="BS2156" s="1" t="str">
        <f t="shared" si="450"/>
        <v/>
      </c>
      <c r="BT2156" s="3">
        <f t="shared" si="451"/>
        <v>1</v>
      </c>
      <c r="BU2156" s="11">
        <f t="shared" si="452"/>
        <v>-0.94</v>
      </c>
      <c r="BV2156" s="11">
        <f t="shared" si="453"/>
        <v>-0.88</v>
      </c>
      <c r="BW2156" s="11">
        <f t="shared" si="454"/>
        <v>0</v>
      </c>
      <c r="BX2156" s="9">
        <f t="shared" si="455"/>
        <v>-0.94</v>
      </c>
      <c r="BY2156" s="9">
        <f t="shared" si="456"/>
        <v>-0.88</v>
      </c>
      <c r="BZ2156" s="9">
        <f t="shared" si="457"/>
        <v>2</v>
      </c>
    </row>
    <row r="2157" spans="1:78" ht="15.5" x14ac:dyDescent="0.35">
      <c r="A2157"/>
      <c r="B2157"/>
      <c r="C2157"/>
      <c r="D2157"/>
      <c r="E2157"/>
      <c r="F2157"/>
      <c r="G2157"/>
      <c r="H2157"/>
      <c r="I2157"/>
      <c r="J2157"/>
      <c r="K2157"/>
      <c r="L2157"/>
      <c r="M2157"/>
      <c r="N2157"/>
      <c r="O2157"/>
      <c r="P2157"/>
      <c r="Q2157"/>
      <c r="R2157"/>
      <c r="S2157"/>
      <c r="T2157"/>
      <c r="U2157"/>
      <c r="V2157"/>
      <c r="W2157"/>
      <c r="X2157"/>
      <c r="Y2157"/>
      <c r="Z2157"/>
      <c r="AA2157"/>
      <c r="AB2157"/>
      <c r="AC2157"/>
      <c r="AD2157"/>
      <c r="AE2157"/>
      <c r="AF2157"/>
      <c r="AG2157"/>
      <c r="AH2157"/>
      <c r="AI2157"/>
      <c r="AJ2157"/>
      <c r="AK2157"/>
      <c r="AL2157"/>
      <c r="AM2157"/>
      <c r="AN2157"/>
      <c r="AO2157"/>
      <c r="AP2157"/>
      <c r="AQ2157"/>
      <c r="AR2157"/>
      <c r="AS2157"/>
      <c r="AT2157" s="12">
        <f>VLOOKUP($BR2157,Tables!$D$14:$I$27,2,FALSE)*W2157</f>
        <v>0</v>
      </c>
      <c r="AU2157" s="12">
        <f>VLOOKUP($BR2157,Tables!$D$14:$I$24,3,FALSE)</f>
        <v>0</v>
      </c>
      <c r="AV2157" s="12">
        <f>VLOOKUP($BR2157,Tables!$D$14:$I$24,4,FALSE)*W2157</f>
        <v>0</v>
      </c>
      <c r="AW2157" s="12">
        <f>VLOOKUP($BR2157,Tables!$D$14:$I$24,5,FALSE)*W2157</f>
        <v>0</v>
      </c>
      <c r="AX2157">
        <f>IF(ISERROR(VLOOKUP(V2157,Tables!$A$2:$B$27,2,FALSE))=TRUE,0,VLOOKUP(V2157,Tables!$A$2:$B$27,2,FALSE))*VLOOKUP(BR2157,Tables!$D$14:$J$24,7,FALSE)</f>
        <v>0</v>
      </c>
      <c r="AY2157">
        <f>IF(ISERROR(VLOOKUP(BS2157,Tables!$A$2:$B$31,2,FALSE))=TRUE,0,VLOOKUP(BS2157,Tables!$A$2:$B$31,2,FALSE))</f>
        <v>0</v>
      </c>
      <c r="AZ2157" s="12">
        <f>VLOOKUP($BR2157,Tables!$D$14:$K$24,8,FALSE)</f>
        <v>0</v>
      </c>
      <c r="BA2157" s="12">
        <f>IF(OR(BR2157="T150",BR2157="HYBT150"),W2157*Tables!$L$23,0)</f>
        <v>0</v>
      </c>
      <c r="BB2157" s="12">
        <f>IF(OR(BR2157="T200",BR2157="HYBT200"),W2157*Tables!$E$24,0)</f>
        <v>0</v>
      </c>
      <c r="BC2157" s="14">
        <f t="shared" si="448"/>
        <v>0</v>
      </c>
      <c r="BD2157" s="55" t="str">
        <f t="shared" si="460"/>
        <v/>
      </c>
      <c r="BE2157" s="55" t="str">
        <f t="shared" si="460"/>
        <v/>
      </c>
      <c r="BF2157" s="55" t="str">
        <f t="shared" si="460"/>
        <v/>
      </c>
      <c r="BG2157" s="55" t="str">
        <f t="shared" si="460"/>
        <v/>
      </c>
      <c r="BH2157" s="55" t="str">
        <f t="shared" si="460"/>
        <v/>
      </c>
      <c r="BI2157" s="55" t="str">
        <f t="shared" si="460"/>
        <v/>
      </c>
      <c r="BJ2157" s="55" t="str">
        <f t="shared" si="460"/>
        <v/>
      </c>
      <c r="BK2157" s="55" t="str">
        <f t="shared" si="460"/>
        <v/>
      </c>
      <c r="BL2157" s="55" t="str">
        <f t="shared" si="460"/>
        <v/>
      </c>
      <c r="BM2157" s="55" t="str">
        <f t="shared" si="460"/>
        <v/>
      </c>
      <c r="BN2157" s="55" t="str">
        <f t="shared" si="460"/>
        <v/>
      </c>
      <c r="BO2157" s="55" t="str">
        <f t="shared" si="460"/>
        <v/>
      </c>
      <c r="BP2157" s="55" t="str">
        <f t="shared" si="460"/>
        <v/>
      </c>
      <c r="BQ2157" s="55" t="str">
        <f t="shared" si="460"/>
        <v/>
      </c>
      <c r="BR2157" s="1" t="str">
        <f t="shared" si="449"/>
        <v>Base</v>
      </c>
      <c r="BS2157" s="1" t="str">
        <f t="shared" si="450"/>
        <v/>
      </c>
      <c r="BT2157" s="3">
        <f t="shared" si="451"/>
        <v>1</v>
      </c>
      <c r="BU2157" s="11">
        <f t="shared" si="452"/>
        <v>-0.94</v>
      </c>
      <c r="BV2157" s="11">
        <f t="shared" si="453"/>
        <v>-0.88</v>
      </c>
      <c r="BW2157" s="11">
        <f t="shared" si="454"/>
        <v>0</v>
      </c>
      <c r="BX2157" s="9">
        <f t="shared" si="455"/>
        <v>-0.94</v>
      </c>
      <c r="BY2157" s="9">
        <f t="shared" si="456"/>
        <v>-0.88</v>
      </c>
      <c r="BZ2157" s="9">
        <f t="shared" si="457"/>
        <v>2</v>
      </c>
    </row>
    <row r="2158" spans="1:78" ht="15.5" x14ac:dyDescent="0.35">
      <c r="A2158"/>
      <c r="B2158"/>
      <c r="C2158"/>
      <c r="D2158"/>
      <c r="E2158"/>
      <c r="F2158"/>
      <c r="G2158"/>
      <c r="H2158"/>
      <c r="I2158"/>
      <c r="J2158"/>
      <c r="K2158"/>
      <c r="L2158"/>
      <c r="M2158"/>
      <c r="N2158"/>
      <c r="O2158"/>
      <c r="P2158"/>
      <c r="Q2158"/>
      <c r="R2158"/>
      <c r="S2158"/>
      <c r="T2158"/>
      <c r="U2158"/>
      <c r="V2158"/>
      <c r="W2158"/>
      <c r="X2158"/>
      <c r="Y2158"/>
      <c r="Z2158"/>
      <c r="AA2158"/>
      <c r="AB2158"/>
      <c r="AC2158"/>
      <c r="AD2158"/>
      <c r="AE2158"/>
      <c r="AF2158"/>
      <c r="AG2158"/>
      <c r="AH2158"/>
      <c r="AI2158"/>
      <c r="AJ2158"/>
      <c r="AK2158"/>
      <c r="AL2158"/>
      <c r="AM2158"/>
      <c r="AN2158"/>
      <c r="AO2158"/>
      <c r="AP2158"/>
      <c r="AQ2158"/>
      <c r="AR2158"/>
      <c r="AS2158"/>
      <c r="AT2158" s="12">
        <f>VLOOKUP($BR2158,Tables!$D$14:$I$27,2,FALSE)*W2158</f>
        <v>0</v>
      </c>
      <c r="AU2158" s="12">
        <f>VLOOKUP($BR2158,Tables!$D$14:$I$24,3,FALSE)</f>
        <v>0</v>
      </c>
      <c r="AV2158" s="12">
        <f>VLOOKUP($BR2158,Tables!$D$14:$I$24,4,FALSE)*W2158</f>
        <v>0</v>
      </c>
      <c r="AW2158" s="12">
        <f>VLOOKUP($BR2158,Tables!$D$14:$I$24,5,FALSE)*W2158</f>
        <v>0</v>
      </c>
      <c r="AX2158">
        <f>IF(ISERROR(VLOOKUP(V2158,Tables!$A$2:$B$27,2,FALSE))=TRUE,0,VLOOKUP(V2158,Tables!$A$2:$B$27,2,FALSE))*VLOOKUP(BR2158,Tables!$D$14:$J$24,7,FALSE)</f>
        <v>0</v>
      </c>
      <c r="AY2158">
        <f>IF(ISERROR(VLOOKUP(BS2158,Tables!$A$2:$B$31,2,FALSE))=TRUE,0,VLOOKUP(BS2158,Tables!$A$2:$B$31,2,FALSE))</f>
        <v>0</v>
      </c>
      <c r="AZ2158" s="12">
        <f>VLOOKUP($BR2158,Tables!$D$14:$K$24,8,FALSE)</f>
        <v>0</v>
      </c>
      <c r="BA2158" s="12">
        <f>IF(OR(BR2158="T150",BR2158="HYBT150"),W2158*Tables!$L$23,0)</f>
        <v>0</v>
      </c>
      <c r="BB2158" s="12">
        <f>IF(OR(BR2158="T200",BR2158="HYBT200"),W2158*Tables!$E$24,0)</f>
        <v>0</v>
      </c>
      <c r="BC2158" s="14">
        <f t="shared" si="448"/>
        <v>0</v>
      </c>
      <c r="BD2158" s="55" t="str">
        <f t="shared" si="460"/>
        <v/>
      </c>
      <c r="BE2158" s="55" t="str">
        <f t="shared" si="460"/>
        <v/>
      </c>
      <c r="BF2158" s="55" t="str">
        <f t="shared" si="460"/>
        <v/>
      </c>
      <c r="BG2158" s="55" t="str">
        <f t="shared" si="460"/>
        <v/>
      </c>
      <c r="BH2158" s="55" t="str">
        <f t="shared" si="460"/>
        <v/>
      </c>
      <c r="BI2158" s="55" t="str">
        <f t="shared" si="460"/>
        <v/>
      </c>
      <c r="BJ2158" s="55" t="str">
        <f t="shared" si="460"/>
        <v/>
      </c>
      <c r="BK2158" s="55" t="str">
        <f t="shared" si="460"/>
        <v/>
      </c>
      <c r="BL2158" s="55" t="str">
        <f t="shared" si="460"/>
        <v/>
      </c>
      <c r="BM2158" s="55" t="str">
        <f t="shared" si="460"/>
        <v/>
      </c>
      <c r="BN2158" s="55" t="str">
        <f t="shared" si="460"/>
        <v/>
      </c>
      <c r="BO2158" s="55" t="str">
        <f t="shared" si="460"/>
        <v/>
      </c>
      <c r="BP2158" s="55" t="str">
        <f t="shared" si="460"/>
        <v/>
      </c>
      <c r="BQ2158" s="55" t="str">
        <f t="shared" si="460"/>
        <v/>
      </c>
      <c r="BR2158" s="1" t="str">
        <f t="shared" si="449"/>
        <v>Base</v>
      </c>
      <c r="BS2158" s="1" t="str">
        <f t="shared" si="450"/>
        <v/>
      </c>
      <c r="BT2158" s="3">
        <f t="shared" si="451"/>
        <v>1</v>
      </c>
      <c r="BU2158" s="11">
        <f t="shared" si="452"/>
        <v>-0.94</v>
      </c>
      <c r="BV2158" s="11">
        <f t="shared" si="453"/>
        <v>-0.88</v>
      </c>
      <c r="BW2158" s="11">
        <f t="shared" si="454"/>
        <v>0</v>
      </c>
      <c r="BX2158" s="9">
        <f t="shared" si="455"/>
        <v>-0.94</v>
      </c>
      <c r="BY2158" s="9">
        <f t="shared" si="456"/>
        <v>-0.88</v>
      </c>
      <c r="BZ2158" s="9">
        <f t="shared" si="457"/>
        <v>2</v>
      </c>
    </row>
    <row r="2159" spans="1:78" ht="15.5" x14ac:dyDescent="0.35">
      <c r="A2159"/>
      <c r="B2159"/>
      <c r="C2159"/>
      <c r="D2159"/>
      <c r="E2159"/>
      <c r="F2159"/>
      <c r="G2159"/>
      <c r="H2159"/>
      <c r="I2159"/>
      <c r="J2159"/>
      <c r="K2159"/>
      <c r="L2159"/>
      <c r="M2159"/>
      <c r="N2159"/>
      <c r="O2159"/>
      <c r="P2159"/>
      <c r="Q2159"/>
      <c r="R2159"/>
      <c r="S2159"/>
      <c r="T2159"/>
      <c r="U2159"/>
      <c r="V2159"/>
      <c r="W2159"/>
      <c r="X2159"/>
      <c r="Y2159"/>
      <c r="Z2159"/>
      <c r="AA2159"/>
      <c r="AB2159"/>
      <c r="AC2159"/>
      <c r="AD2159"/>
      <c r="AE2159"/>
      <c r="AF2159"/>
      <c r="AG2159"/>
      <c r="AH2159"/>
      <c r="AI2159"/>
      <c r="AJ2159"/>
      <c r="AK2159"/>
      <c r="AL2159"/>
      <c r="AM2159"/>
      <c r="AN2159"/>
      <c r="AO2159"/>
      <c r="AP2159"/>
      <c r="AQ2159"/>
      <c r="AR2159"/>
      <c r="AS2159"/>
      <c r="AT2159" s="12">
        <f>VLOOKUP($BR2159,Tables!$D$14:$I$27,2,FALSE)*W2159</f>
        <v>0</v>
      </c>
      <c r="AU2159" s="12">
        <f>VLOOKUP($BR2159,Tables!$D$14:$I$24,3,FALSE)</f>
        <v>0</v>
      </c>
      <c r="AV2159" s="12">
        <f>VLOOKUP($BR2159,Tables!$D$14:$I$24,4,FALSE)*W2159</f>
        <v>0</v>
      </c>
      <c r="AW2159" s="12">
        <f>VLOOKUP($BR2159,Tables!$D$14:$I$24,5,FALSE)*W2159</f>
        <v>0</v>
      </c>
      <c r="AX2159">
        <f>IF(ISERROR(VLOOKUP(V2159,Tables!$A$2:$B$27,2,FALSE))=TRUE,0,VLOOKUP(V2159,Tables!$A$2:$B$27,2,FALSE))*VLOOKUP(BR2159,Tables!$D$14:$J$24,7,FALSE)</f>
        <v>0</v>
      </c>
      <c r="AY2159">
        <f>IF(ISERROR(VLOOKUP(BS2159,Tables!$A$2:$B$31,2,FALSE))=TRUE,0,VLOOKUP(BS2159,Tables!$A$2:$B$31,2,FALSE))</f>
        <v>0</v>
      </c>
      <c r="AZ2159" s="12">
        <f>VLOOKUP($BR2159,Tables!$D$14:$K$24,8,FALSE)</f>
        <v>0</v>
      </c>
      <c r="BA2159" s="12">
        <f>IF(OR(BR2159="T150",BR2159="HYBT150"),W2159*Tables!$L$23,0)</f>
        <v>0</v>
      </c>
      <c r="BB2159" s="12">
        <f>IF(OR(BR2159="T200",BR2159="HYBT200"),W2159*Tables!$E$24,0)</f>
        <v>0</v>
      </c>
      <c r="BC2159" s="14">
        <f t="shared" si="448"/>
        <v>0</v>
      </c>
      <c r="BD2159" s="55" t="str">
        <f t="shared" si="460"/>
        <v/>
      </c>
      <c r="BE2159" s="55" t="str">
        <f t="shared" si="460"/>
        <v/>
      </c>
      <c r="BF2159" s="55" t="str">
        <f t="shared" si="460"/>
        <v/>
      </c>
      <c r="BG2159" s="55" t="str">
        <f t="shared" si="460"/>
        <v/>
      </c>
      <c r="BH2159" s="55" t="str">
        <f t="shared" si="460"/>
        <v/>
      </c>
      <c r="BI2159" s="55" t="str">
        <f t="shared" si="460"/>
        <v/>
      </c>
      <c r="BJ2159" s="55" t="str">
        <f t="shared" si="460"/>
        <v/>
      </c>
      <c r="BK2159" s="55" t="str">
        <f t="shared" si="460"/>
        <v/>
      </c>
      <c r="BL2159" s="55" t="str">
        <f t="shared" si="460"/>
        <v/>
      </c>
      <c r="BM2159" s="55" t="str">
        <f t="shared" si="460"/>
        <v/>
      </c>
      <c r="BN2159" s="55" t="str">
        <f t="shared" si="460"/>
        <v/>
      </c>
      <c r="BO2159" s="55" t="str">
        <f t="shared" si="460"/>
        <v/>
      </c>
      <c r="BP2159" s="55" t="str">
        <f t="shared" si="460"/>
        <v/>
      </c>
      <c r="BQ2159" s="55" t="str">
        <f t="shared" si="460"/>
        <v/>
      </c>
      <c r="BR2159" s="1" t="str">
        <f t="shared" si="449"/>
        <v>Base</v>
      </c>
      <c r="BS2159" s="1" t="str">
        <f t="shared" si="450"/>
        <v/>
      </c>
      <c r="BT2159" s="3">
        <f t="shared" si="451"/>
        <v>1</v>
      </c>
      <c r="BU2159" s="11">
        <f t="shared" si="452"/>
        <v>-0.94</v>
      </c>
      <c r="BV2159" s="11">
        <f t="shared" si="453"/>
        <v>-0.88</v>
      </c>
      <c r="BW2159" s="11">
        <f t="shared" si="454"/>
        <v>0</v>
      </c>
      <c r="BX2159" s="9">
        <f t="shared" si="455"/>
        <v>-0.94</v>
      </c>
      <c r="BY2159" s="9">
        <f t="shared" si="456"/>
        <v>-0.88</v>
      </c>
      <c r="BZ2159" s="9">
        <f t="shared" si="457"/>
        <v>2</v>
      </c>
    </row>
    <row r="2160" spans="1:78" ht="15.5" x14ac:dyDescent="0.35">
      <c r="A2160"/>
      <c r="B2160"/>
      <c r="C2160"/>
      <c r="D2160"/>
      <c r="E2160"/>
      <c r="F2160"/>
      <c r="G2160"/>
      <c r="H2160"/>
      <c r="I2160"/>
      <c r="J2160"/>
      <c r="K2160"/>
      <c r="L2160"/>
      <c r="M2160"/>
      <c r="N2160"/>
      <c r="O2160"/>
      <c r="P2160"/>
      <c r="Q2160"/>
      <c r="R2160"/>
      <c r="S2160"/>
      <c r="T2160"/>
      <c r="U2160"/>
      <c r="V2160"/>
      <c r="W2160"/>
      <c r="X2160"/>
      <c r="Y2160"/>
      <c r="Z2160"/>
      <c r="AA2160"/>
      <c r="AB2160"/>
      <c r="AC2160"/>
      <c r="AD2160"/>
      <c r="AE2160"/>
      <c r="AF2160"/>
      <c r="AG2160"/>
      <c r="AH2160"/>
      <c r="AI2160"/>
      <c r="AJ2160"/>
      <c r="AK2160"/>
      <c r="AL2160"/>
      <c r="AM2160"/>
      <c r="AN2160"/>
      <c r="AO2160"/>
      <c r="AP2160"/>
      <c r="AQ2160"/>
      <c r="AR2160"/>
      <c r="AS2160"/>
      <c r="AT2160" s="12">
        <f>VLOOKUP($BR2160,Tables!$D$14:$I$27,2,FALSE)*W2160</f>
        <v>0</v>
      </c>
      <c r="AU2160" s="12">
        <f>VLOOKUP($BR2160,Tables!$D$14:$I$24,3,FALSE)</f>
        <v>0</v>
      </c>
      <c r="AV2160" s="12">
        <f>VLOOKUP($BR2160,Tables!$D$14:$I$24,4,FALSE)*W2160</f>
        <v>0</v>
      </c>
      <c r="AW2160" s="12">
        <f>VLOOKUP($BR2160,Tables!$D$14:$I$24,5,FALSE)*W2160</f>
        <v>0</v>
      </c>
      <c r="AX2160">
        <f>IF(ISERROR(VLOOKUP(V2160,Tables!$A$2:$B$27,2,FALSE))=TRUE,0,VLOOKUP(V2160,Tables!$A$2:$B$27,2,FALSE))*VLOOKUP(BR2160,Tables!$D$14:$J$24,7,FALSE)</f>
        <v>0</v>
      </c>
      <c r="AY2160">
        <f>IF(ISERROR(VLOOKUP(BS2160,Tables!$A$2:$B$31,2,FALSE))=TRUE,0,VLOOKUP(BS2160,Tables!$A$2:$B$31,2,FALSE))</f>
        <v>0</v>
      </c>
      <c r="AZ2160" s="12">
        <f>VLOOKUP($BR2160,Tables!$D$14:$K$24,8,FALSE)</f>
        <v>0</v>
      </c>
      <c r="BA2160" s="12">
        <f>IF(OR(BR2160="T150",BR2160="HYBT150"),W2160*Tables!$L$23,0)</f>
        <v>0</v>
      </c>
      <c r="BB2160" s="12">
        <f>IF(OR(BR2160="T200",BR2160="HYBT200"),W2160*Tables!$E$24,0)</f>
        <v>0</v>
      </c>
      <c r="BC2160" s="14">
        <f t="shared" si="448"/>
        <v>0</v>
      </c>
      <c r="BD2160" s="55" t="str">
        <f t="shared" si="460"/>
        <v/>
      </c>
      <c r="BE2160" s="55" t="str">
        <f t="shared" si="460"/>
        <v/>
      </c>
      <c r="BF2160" s="55" t="str">
        <f t="shared" si="460"/>
        <v/>
      </c>
      <c r="BG2160" s="55" t="str">
        <f t="shared" si="460"/>
        <v/>
      </c>
      <c r="BH2160" s="55" t="str">
        <f t="shared" si="460"/>
        <v/>
      </c>
      <c r="BI2160" s="55" t="str">
        <f t="shared" si="460"/>
        <v/>
      </c>
      <c r="BJ2160" s="55" t="str">
        <f t="shared" si="460"/>
        <v/>
      </c>
      <c r="BK2160" s="55" t="str">
        <f t="shared" si="460"/>
        <v/>
      </c>
      <c r="BL2160" s="55" t="str">
        <f t="shared" si="460"/>
        <v/>
      </c>
      <c r="BM2160" s="55" t="str">
        <f t="shared" si="460"/>
        <v/>
      </c>
      <c r="BN2160" s="55" t="str">
        <f t="shared" si="460"/>
        <v/>
      </c>
      <c r="BO2160" s="55" t="str">
        <f t="shared" si="460"/>
        <v/>
      </c>
      <c r="BP2160" s="55" t="str">
        <f t="shared" si="460"/>
        <v/>
      </c>
      <c r="BQ2160" s="55" t="str">
        <f t="shared" si="460"/>
        <v/>
      </c>
      <c r="BR2160" s="1" t="str">
        <f t="shared" si="449"/>
        <v>Base</v>
      </c>
      <c r="BS2160" s="1" t="str">
        <f t="shared" si="450"/>
        <v/>
      </c>
      <c r="BT2160" s="3">
        <f t="shared" si="451"/>
        <v>1</v>
      </c>
      <c r="BU2160" s="11">
        <f t="shared" si="452"/>
        <v>-0.94</v>
      </c>
      <c r="BV2160" s="11">
        <f t="shared" si="453"/>
        <v>-0.88</v>
      </c>
      <c r="BW2160" s="11">
        <f t="shared" si="454"/>
        <v>0</v>
      </c>
      <c r="BX2160" s="9">
        <f t="shared" si="455"/>
        <v>-0.94</v>
      </c>
      <c r="BY2160" s="9">
        <f t="shared" si="456"/>
        <v>-0.88</v>
      </c>
      <c r="BZ2160" s="9">
        <f t="shared" si="457"/>
        <v>2</v>
      </c>
    </row>
    <row r="2161" spans="1:78" ht="15.5" x14ac:dyDescent="0.35">
      <c r="A2161"/>
      <c r="B2161"/>
      <c r="C2161"/>
      <c r="D2161"/>
      <c r="E2161"/>
      <c r="F2161"/>
      <c r="G2161"/>
      <c r="H2161"/>
      <c r="I2161"/>
      <c r="J2161"/>
      <c r="K2161"/>
      <c r="L2161"/>
      <c r="M2161"/>
      <c r="N2161"/>
      <c r="O2161"/>
      <c r="P2161"/>
      <c r="Q2161"/>
      <c r="R2161"/>
      <c r="S2161"/>
      <c r="T2161"/>
      <c r="U2161"/>
      <c r="V2161"/>
      <c r="W2161"/>
      <c r="X2161"/>
      <c r="Y2161"/>
      <c r="Z2161"/>
      <c r="AA2161"/>
      <c r="AB2161"/>
      <c r="AC2161"/>
      <c r="AD2161"/>
      <c r="AE2161"/>
      <c r="AF2161"/>
      <c r="AG2161"/>
      <c r="AH2161"/>
      <c r="AI2161"/>
      <c r="AJ2161"/>
      <c r="AK2161"/>
      <c r="AL2161"/>
      <c r="AM2161"/>
      <c r="AN2161"/>
      <c r="AO2161"/>
      <c r="AP2161"/>
      <c r="AQ2161"/>
      <c r="AR2161"/>
      <c r="AS2161"/>
      <c r="AT2161" s="12">
        <f>VLOOKUP($BR2161,Tables!$D$14:$I$27,2,FALSE)*W2161</f>
        <v>0</v>
      </c>
      <c r="AU2161" s="12">
        <f>VLOOKUP($BR2161,Tables!$D$14:$I$24,3,FALSE)</f>
        <v>0</v>
      </c>
      <c r="AV2161" s="12">
        <f>VLOOKUP($BR2161,Tables!$D$14:$I$24,4,FALSE)*W2161</f>
        <v>0</v>
      </c>
      <c r="AW2161" s="12">
        <f>VLOOKUP($BR2161,Tables!$D$14:$I$24,5,FALSE)*W2161</f>
        <v>0</v>
      </c>
      <c r="AX2161">
        <f>IF(ISERROR(VLOOKUP(V2161,Tables!$A$2:$B$27,2,FALSE))=TRUE,0,VLOOKUP(V2161,Tables!$A$2:$B$27,2,FALSE))*VLOOKUP(BR2161,Tables!$D$14:$J$24,7,FALSE)</f>
        <v>0</v>
      </c>
      <c r="AY2161">
        <f>IF(ISERROR(VLOOKUP(BS2161,Tables!$A$2:$B$31,2,FALSE))=TRUE,0,VLOOKUP(BS2161,Tables!$A$2:$B$31,2,FALSE))</f>
        <v>0</v>
      </c>
      <c r="AZ2161" s="12">
        <f>VLOOKUP($BR2161,Tables!$D$14:$K$24,8,FALSE)</f>
        <v>0</v>
      </c>
      <c r="BA2161" s="12">
        <f>IF(OR(BR2161="T150",BR2161="HYBT150"),W2161*Tables!$L$23,0)</f>
        <v>0</v>
      </c>
      <c r="BB2161" s="12">
        <f>IF(OR(BR2161="T200",BR2161="HYBT200"),W2161*Tables!$E$24,0)</f>
        <v>0</v>
      </c>
      <c r="BC2161" s="14">
        <f t="shared" si="448"/>
        <v>0</v>
      </c>
      <c r="BD2161" s="55" t="str">
        <f t="shared" si="460"/>
        <v/>
      </c>
      <c r="BE2161" s="55" t="str">
        <f t="shared" si="460"/>
        <v/>
      </c>
      <c r="BF2161" s="55" t="str">
        <f t="shared" si="460"/>
        <v/>
      </c>
      <c r="BG2161" s="55" t="str">
        <f t="shared" si="460"/>
        <v/>
      </c>
      <c r="BH2161" s="55" t="str">
        <f t="shared" si="460"/>
        <v/>
      </c>
      <c r="BI2161" s="55" t="str">
        <f t="shared" si="460"/>
        <v/>
      </c>
      <c r="BJ2161" s="55" t="str">
        <f t="shared" si="460"/>
        <v/>
      </c>
      <c r="BK2161" s="55" t="str">
        <f t="shared" si="460"/>
        <v/>
      </c>
      <c r="BL2161" s="55" t="str">
        <f t="shared" si="460"/>
        <v/>
      </c>
      <c r="BM2161" s="55" t="str">
        <f t="shared" si="460"/>
        <v/>
      </c>
      <c r="BN2161" s="55" t="str">
        <f t="shared" si="460"/>
        <v/>
      </c>
      <c r="BO2161" s="55" t="str">
        <f t="shared" si="460"/>
        <v/>
      </c>
      <c r="BP2161" s="55" t="str">
        <f t="shared" si="460"/>
        <v/>
      </c>
      <c r="BQ2161" s="55" t="str">
        <f t="shared" si="460"/>
        <v/>
      </c>
      <c r="BR2161" s="1" t="str">
        <f t="shared" si="449"/>
        <v>Base</v>
      </c>
      <c r="BS2161" s="1" t="str">
        <f t="shared" si="450"/>
        <v/>
      </c>
      <c r="BT2161" s="3">
        <f t="shared" si="451"/>
        <v>1</v>
      </c>
      <c r="BU2161" s="11">
        <f t="shared" si="452"/>
        <v>-0.94</v>
      </c>
      <c r="BV2161" s="11">
        <f t="shared" si="453"/>
        <v>-0.88</v>
      </c>
      <c r="BW2161" s="11">
        <f t="shared" si="454"/>
        <v>0</v>
      </c>
      <c r="BX2161" s="9">
        <f t="shared" si="455"/>
        <v>-0.94</v>
      </c>
      <c r="BY2161" s="9">
        <f t="shared" si="456"/>
        <v>-0.88</v>
      </c>
      <c r="BZ2161" s="9">
        <f t="shared" si="457"/>
        <v>2</v>
      </c>
    </row>
    <row r="2162" spans="1:78" ht="15.5" x14ac:dyDescent="0.35">
      <c r="A2162"/>
      <c r="B2162"/>
      <c r="C2162"/>
      <c r="D2162"/>
      <c r="E2162"/>
      <c r="F2162"/>
      <c r="G2162"/>
      <c r="H2162"/>
      <c r="I2162"/>
      <c r="J2162"/>
      <c r="K2162"/>
      <c r="L2162"/>
      <c r="M2162"/>
      <c r="N2162"/>
      <c r="O2162"/>
      <c r="P2162"/>
      <c r="Q2162"/>
      <c r="R2162"/>
      <c r="S2162"/>
      <c r="T2162"/>
      <c r="U2162"/>
      <c r="V2162"/>
      <c r="W2162"/>
      <c r="X2162"/>
      <c r="Y2162"/>
      <c r="Z2162"/>
      <c r="AA2162"/>
      <c r="AB2162"/>
      <c r="AC2162"/>
      <c r="AD2162"/>
      <c r="AE2162"/>
      <c r="AF2162"/>
      <c r="AG2162"/>
      <c r="AH2162"/>
      <c r="AI2162"/>
      <c r="AJ2162"/>
      <c r="AK2162"/>
      <c r="AL2162"/>
      <c r="AM2162"/>
      <c r="AN2162"/>
      <c r="AO2162"/>
      <c r="AP2162"/>
      <c r="AQ2162"/>
      <c r="AR2162"/>
      <c r="AS2162"/>
      <c r="AT2162" s="12">
        <f>VLOOKUP($BR2162,Tables!$D$14:$I$27,2,FALSE)*W2162</f>
        <v>0</v>
      </c>
      <c r="AU2162" s="12">
        <f>VLOOKUP($BR2162,Tables!$D$14:$I$24,3,FALSE)</f>
        <v>0</v>
      </c>
      <c r="AV2162" s="12">
        <f>VLOOKUP($BR2162,Tables!$D$14:$I$24,4,FALSE)*W2162</f>
        <v>0</v>
      </c>
      <c r="AW2162" s="12">
        <f>VLOOKUP($BR2162,Tables!$D$14:$I$24,5,FALSE)*W2162</f>
        <v>0</v>
      </c>
      <c r="AX2162">
        <f>IF(ISERROR(VLOOKUP(V2162,Tables!$A$2:$B$27,2,FALSE))=TRUE,0,VLOOKUP(V2162,Tables!$A$2:$B$27,2,FALSE))*VLOOKUP(BR2162,Tables!$D$14:$J$24,7,FALSE)</f>
        <v>0</v>
      </c>
      <c r="AY2162">
        <f>IF(ISERROR(VLOOKUP(BS2162,Tables!$A$2:$B$31,2,FALSE))=TRUE,0,VLOOKUP(BS2162,Tables!$A$2:$B$31,2,FALSE))</f>
        <v>0</v>
      </c>
      <c r="AZ2162" s="12">
        <f>VLOOKUP($BR2162,Tables!$D$14:$K$24,8,FALSE)</f>
        <v>0</v>
      </c>
      <c r="BA2162" s="12">
        <f>IF(OR(BR2162="T150",BR2162="HYBT150"),W2162*Tables!$L$23,0)</f>
        <v>0</v>
      </c>
      <c r="BB2162" s="12">
        <f>IF(OR(BR2162="T200",BR2162="HYBT200"),W2162*Tables!$E$24,0)</f>
        <v>0</v>
      </c>
      <c r="BC2162" s="14">
        <f t="shared" si="448"/>
        <v>0</v>
      </c>
      <c r="BD2162" s="55" t="str">
        <f t="shared" si="460"/>
        <v/>
      </c>
      <c r="BE2162" s="55" t="str">
        <f t="shared" si="460"/>
        <v/>
      </c>
      <c r="BF2162" s="55" t="str">
        <f t="shared" si="460"/>
        <v/>
      </c>
      <c r="BG2162" s="55" t="str">
        <f t="shared" si="460"/>
        <v/>
      </c>
      <c r="BH2162" s="55" t="str">
        <f t="shared" ref="BD2162:BQ2180" si="461">IF(ISERROR(SEARCHB(" "&amp;BH$1&amp;" "," "&amp;$L2162&amp;" "))=TRUE,"",BH$1)</f>
        <v/>
      </c>
      <c r="BI2162" s="55" t="str">
        <f t="shared" si="461"/>
        <v/>
      </c>
      <c r="BJ2162" s="55" t="str">
        <f t="shared" si="461"/>
        <v/>
      </c>
      <c r="BK2162" s="55" t="str">
        <f t="shared" si="461"/>
        <v/>
      </c>
      <c r="BL2162" s="55" t="str">
        <f t="shared" si="461"/>
        <v/>
      </c>
      <c r="BM2162" s="55" t="str">
        <f t="shared" si="461"/>
        <v/>
      </c>
      <c r="BN2162" s="55" t="str">
        <f t="shared" si="461"/>
        <v/>
      </c>
      <c r="BO2162" s="55" t="str">
        <f t="shared" si="461"/>
        <v/>
      </c>
      <c r="BP2162" s="55" t="str">
        <f t="shared" si="461"/>
        <v/>
      </c>
      <c r="BQ2162" s="55" t="str">
        <f t="shared" si="461"/>
        <v/>
      </c>
      <c r="BR2162" s="1" t="str">
        <f t="shared" si="449"/>
        <v>Base</v>
      </c>
      <c r="BS2162" s="1" t="str">
        <f t="shared" si="450"/>
        <v/>
      </c>
      <c r="BT2162" s="3">
        <f t="shared" si="451"/>
        <v>1</v>
      </c>
      <c r="BU2162" s="11">
        <f t="shared" si="452"/>
        <v>-0.94</v>
      </c>
      <c r="BV2162" s="11">
        <f t="shared" si="453"/>
        <v>-0.88</v>
      </c>
      <c r="BW2162" s="11">
        <f t="shared" si="454"/>
        <v>0</v>
      </c>
      <c r="BX2162" s="9">
        <f t="shared" si="455"/>
        <v>-0.94</v>
      </c>
      <c r="BY2162" s="9">
        <f t="shared" si="456"/>
        <v>-0.88</v>
      </c>
      <c r="BZ2162" s="9">
        <f t="shared" si="457"/>
        <v>2</v>
      </c>
    </row>
    <row r="2163" spans="1:78" ht="15.5" x14ac:dyDescent="0.35">
      <c r="A2163"/>
      <c r="B2163"/>
      <c r="C2163"/>
      <c r="D2163"/>
      <c r="E2163"/>
      <c r="F2163"/>
      <c r="G2163"/>
      <c r="H2163"/>
      <c r="I2163"/>
      <c r="J2163"/>
      <c r="K2163"/>
      <c r="L2163"/>
      <c r="M2163"/>
      <c r="N2163"/>
      <c r="O2163"/>
      <c r="P2163"/>
      <c r="Q2163"/>
      <c r="R2163"/>
      <c r="S2163"/>
      <c r="T2163"/>
      <c r="U2163"/>
      <c r="V2163"/>
      <c r="W2163"/>
      <c r="X2163"/>
      <c r="Y2163"/>
      <c r="Z2163"/>
      <c r="AA2163"/>
      <c r="AB2163"/>
      <c r="AC2163"/>
      <c r="AD2163"/>
      <c r="AE2163"/>
      <c r="AF2163"/>
      <c r="AG2163"/>
      <c r="AH2163"/>
      <c r="AI2163"/>
      <c r="AJ2163"/>
      <c r="AK2163"/>
      <c r="AL2163"/>
      <c r="AM2163"/>
      <c r="AN2163"/>
      <c r="AO2163"/>
      <c r="AP2163"/>
      <c r="AQ2163"/>
      <c r="AR2163"/>
      <c r="AS2163"/>
      <c r="AT2163" s="12">
        <f>VLOOKUP($BR2163,Tables!$D$14:$I$27,2,FALSE)*W2163</f>
        <v>0</v>
      </c>
      <c r="AU2163" s="12">
        <f>VLOOKUP($BR2163,Tables!$D$14:$I$24,3,FALSE)</f>
        <v>0</v>
      </c>
      <c r="AV2163" s="12">
        <f>VLOOKUP($BR2163,Tables!$D$14:$I$24,4,FALSE)*W2163</f>
        <v>0</v>
      </c>
      <c r="AW2163" s="12">
        <f>VLOOKUP($BR2163,Tables!$D$14:$I$24,5,FALSE)*W2163</f>
        <v>0</v>
      </c>
      <c r="AX2163">
        <f>IF(ISERROR(VLOOKUP(V2163,Tables!$A$2:$B$27,2,FALSE))=TRUE,0,VLOOKUP(V2163,Tables!$A$2:$B$27,2,FALSE))*VLOOKUP(BR2163,Tables!$D$14:$J$24,7,FALSE)</f>
        <v>0</v>
      </c>
      <c r="AY2163">
        <f>IF(ISERROR(VLOOKUP(BS2163,Tables!$A$2:$B$31,2,FALSE))=TRUE,0,VLOOKUP(BS2163,Tables!$A$2:$B$31,2,FALSE))</f>
        <v>0</v>
      </c>
      <c r="AZ2163" s="12">
        <f>VLOOKUP($BR2163,Tables!$D$14:$K$24,8,FALSE)</f>
        <v>0</v>
      </c>
      <c r="BA2163" s="12">
        <f>IF(OR(BR2163="T150",BR2163="HYBT150"),W2163*Tables!$L$23,0)</f>
        <v>0</v>
      </c>
      <c r="BB2163" s="12">
        <f>IF(OR(BR2163="T200",BR2163="HYBT200"),W2163*Tables!$E$24,0)</f>
        <v>0</v>
      </c>
      <c r="BC2163" s="14">
        <f t="shared" si="448"/>
        <v>0</v>
      </c>
      <c r="BD2163" s="55" t="str">
        <f t="shared" si="461"/>
        <v/>
      </c>
      <c r="BE2163" s="55" t="str">
        <f t="shared" si="461"/>
        <v/>
      </c>
      <c r="BF2163" s="55" t="str">
        <f t="shared" si="461"/>
        <v/>
      </c>
      <c r="BG2163" s="55" t="str">
        <f t="shared" si="461"/>
        <v/>
      </c>
      <c r="BH2163" s="55" t="str">
        <f t="shared" si="461"/>
        <v/>
      </c>
      <c r="BI2163" s="55" t="str">
        <f t="shared" si="461"/>
        <v/>
      </c>
      <c r="BJ2163" s="55" t="str">
        <f t="shared" si="461"/>
        <v/>
      </c>
      <c r="BK2163" s="55" t="str">
        <f t="shared" si="461"/>
        <v/>
      </c>
      <c r="BL2163" s="55" t="str">
        <f t="shared" si="461"/>
        <v/>
      </c>
      <c r="BM2163" s="55" t="str">
        <f t="shared" si="461"/>
        <v/>
      </c>
      <c r="BN2163" s="55" t="str">
        <f t="shared" si="461"/>
        <v/>
      </c>
      <c r="BO2163" s="55" t="str">
        <f t="shared" si="461"/>
        <v/>
      </c>
      <c r="BP2163" s="55" t="str">
        <f t="shared" si="461"/>
        <v/>
      </c>
      <c r="BQ2163" s="55" t="str">
        <f t="shared" si="461"/>
        <v/>
      </c>
      <c r="BR2163" s="1" t="str">
        <f t="shared" si="449"/>
        <v>Base</v>
      </c>
      <c r="BS2163" s="1" t="str">
        <f t="shared" si="450"/>
        <v/>
      </c>
      <c r="BT2163" s="3">
        <f t="shared" si="451"/>
        <v>1</v>
      </c>
      <c r="BU2163" s="11">
        <f t="shared" si="452"/>
        <v>-0.94</v>
      </c>
      <c r="BV2163" s="11">
        <f t="shared" si="453"/>
        <v>-0.88</v>
      </c>
      <c r="BW2163" s="11">
        <f t="shared" si="454"/>
        <v>0</v>
      </c>
      <c r="BX2163" s="9">
        <f t="shared" si="455"/>
        <v>-0.94</v>
      </c>
      <c r="BY2163" s="9">
        <f t="shared" si="456"/>
        <v>-0.88</v>
      </c>
      <c r="BZ2163" s="9">
        <f t="shared" si="457"/>
        <v>2</v>
      </c>
    </row>
    <row r="2164" spans="1:78" ht="15.5" x14ac:dyDescent="0.35">
      <c r="A2164"/>
      <c r="B2164"/>
      <c r="C2164"/>
      <c r="D2164"/>
      <c r="E2164"/>
      <c r="F2164"/>
      <c r="G2164"/>
      <c r="H2164"/>
      <c r="I2164"/>
      <c r="J2164"/>
      <c r="K2164"/>
      <c r="L2164"/>
      <c r="M2164"/>
      <c r="N2164"/>
      <c r="O2164"/>
      <c r="P2164"/>
      <c r="Q2164"/>
      <c r="R2164"/>
      <c r="S2164"/>
      <c r="T2164"/>
      <c r="U2164"/>
      <c r="V2164"/>
      <c r="W2164"/>
      <c r="X2164"/>
      <c r="Y2164"/>
      <c r="Z2164"/>
      <c r="AA2164"/>
      <c r="AB2164"/>
      <c r="AC2164"/>
      <c r="AD2164"/>
      <c r="AE2164"/>
      <c r="AF2164"/>
      <c r="AG2164"/>
      <c r="AH2164"/>
      <c r="AI2164"/>
      <c r="AJ2164"/>
      <c r="AK2164"/>
      <c r="AL2164"/>
      <c r="AM2164"/>
      <c r="AN2164"/>
      <c r="AO2164"/>
      <c r="AP2164"/>
      <c r="AQ2164"/>
      <c r="AR2164"/>
      <c r="AS2164"/>
      <c r="AT2164" s="12">
        <f>VLOOKUP($BR2164,Tables!$D$14:$I$27,2,FALSE)*W2164</f>
        <v>0</v>
      </c>
      <c r="AU2164" s="12">
        <f>VLOOKUP($BR2164,Tables!$D$14:$I$24,3,FALSE)</f>
        <v>0</v>
      </c>
      <c r="AV2164" s="12">
        <f>VLOOKUP($BR2164,Tables!$D$14:$I$24,4,FALSE)*W2164</f>
        <v>0</v>
      </c>
      <c r="AW2164" s="12">
        <f>VLOOKUP($BR2164,Tables!$D$14:$I$24,5,FALSE)*W2164</f>
        <v>0</v>
      </c>
      <c r="AX2164">
        <f>IF(ISERROR(VLOOKUP(V2164,Tables!$A$2:$B$27,2,FALSE))=TRUE,0,VLOOKUP(V2164,Tables!$A$2:$B$27,2,FALSE))*VLOOKUP(BR2164,Tables!$D$14:$J$24,7,FALSE)</f>
        <v>0</v>
      </c>
      <c r="AY2164">
        <f>IF(ISERROR(VLOOKUP(BS2164,Tables!$A$2:$B$31,2,FALSE))=TRUE,0,VLOOKUP(BS2164,Tables!$A$2:$B$31,2,FALSE))</f>
        <v>0</v>
      </c>
      <c r="AZ2164" s="12">
        <f>VLOOKUP($BR2164,Tables!$D$14:$K$24,8,FALSE)</f>
        <v>0</v>
      </c>
      <c r="BA2164" s="12">
        <f>IF(OR(BR2164="T150",BR2164="HYBT150"),W2164*Tables!$L$23,0)</f>
        <v>0</v>
      </c>
      <c r="BB2164" s="12">
        <f>IF(OR(BR2164="T200",BR2164="HYBT200"),W2164*Tables!$E$24,0)</f>
        <v>0</v>
      </c>
      <c r="BC2164" s="14">
        <f t="shared" si="448"/>
        <v>0</v>
      </c>
      <c r="BD2164" s="55" t="str">
        <f t="shared" si="461"/>
        <v/>
      </c>
      <c r="BE2164" s="55" t="str">
        <f t="shared" si="461"/>
        <v/>
      </c>
      <c r="BF2164" s="55" t="str">
        <f t="shared" si="461"/>
        <v/>
      </c>
      <c r="BG2164" s="55" t="str">
        <f t="shared" si="461"/>
        <v/>
      </c>
      <c r="BH2164" s="55" t="str">
        <f t="shared" si="461"/>
        <v/>
      </c>
      <c r="BI2164" s="55" t="str">
        <f t="shared" si="461"/>
        <v/>
      </c>
      <c r="BJ2164" s="55" t="str">
        <f t="shared" si="461"/>
        <v/>
      </c>
      <c r="BK2164" s="55" t="str">
        <f t="shared" si="461"/>
        <v/>
      </c>
      <c r="BL2164" s="55" t="str">
        <f t="shared" si="461"/>
        <v/>
      </c>
      <c r="BM2164" s="55" t="str">
        <f t="shared" si="461"/>
        <v/>
      </c>
      <c r="BN2164" s="55" t="str">
        <f t="shared" si="461"/>
        <v/>
      </c>
      <c r="BO2164" s="55" t="str">
        <f t="shared" si="461"/>
        <v/>
      </c>
      <c r="BP2164" s="55" t="str">
        <f t="shared" si="461"/>
        <v/>
      </c>
      <c r="BQ2164" s="55" t="str">
        <f t="shared" si="461"/>
        <v/>
      </c>
      <c r="BR2164" s="1" t="str">
        <f t="shared" si="449"/>
        <v>Base</v>
      </c>
      <c r="BS2164" s="1" t="str">
        <f t="shared" si="450"/>
        <v/>
      </c>
      <c r="BT2164" s="3">
        <f t="shared" si="451"/>
        <v>1</v>
      </c>
      <c r="BU2164" s="11">
        <f t="shared" si="452"/>
        <v>-0.94</v>
      </c>
      <c r="BV2164" s="11">
        <f t="shared" si="453"/>
        <v>-0.88</v>
      </c>
      <c r="BW2164" s="11">
        <f t="shared" si="454"/>
        <v>0</v>
      </c>
      <c r="BX2164" s="9">
        <f t="shared" si="455"/>
        <v>-0.94</v>
      </c>
      <c r="BY2164" s="9">
        <f t="shared" si="456"/>
        <v>-0.88</v>
      </c>
      <c r="BZ2164" s="9">
        <f t="shared" si="457"/>
        <v>2</v>
      </c>
    </row>
    <row r="2165" spans="1:78" ht="15.5" x14ac:dyDescent="0.35">
      <c r="A2165"/>
      <c r="B2165"/>
      <c r="C2165"/>
      <c r="D2165"/>
      <c r="E2165"/>
      <c r="F2165"/>
      <c r="G2165"/>
      <c r="H2165"/>
      <c r="I2165"/>
      <c r="J2165"/>
      <c r="K2165"/>
      <c r="L2165"/>
      <c r="M2165"/>
      <c r="N2165"/>
      <c r="O2165"/>
      <c r="P2165"/>
      <c r="Q2165"/>
      <c r="R2165"/>
      <c r="S2165"/>
      <c r="T2165"/>
      <c r="U2165"/>
      <c r="V2165"/>
      <c r="W2165"/>
      <c r="X2165"/>
      <c r="Y2165"/>
      <c r="Z2165"/>
      <c r="AA2165"/>
      <c r="AB2165"/>
      <c r="AC2165"/>
      <c r="AD2165"/>
      <c r="AE2165"/>
      <c r="AF2165"/>
      <c r="AG2165"/>
      <c r="AH2165"/>
      <c r="AI2165"/>
      <c r="AJ2165"/>
      <c r="AK2165"/>
      <c r="AL2165"/>
      <c r="AM2165"/>
      <c r="AN2165"/>
      <c r="AO2165"/>
      <c r="AP2165"/>
      <c r="AQ2165"/>
      <c r="AR2165"/>
      <c r="AS2165"/>
      <c r="AT2165" s="12">
        <f>VLOOKUP($BR2165,Tables!$D$14:$I$27,2,FALSE)*W2165</f>
        <v>0</v>
      </c>
      <c r="AU2165" s="12">
        <f>VLOOKUP($BR2165,Tables!$D$14:$I$24,3,FALSE)</f>
        <v>0</v>
      </c>
      <c r="AV2165" s="12">
        <f>VLOOKUP($BR2165,Tables!$D$14:$I$24,4,FALSE)*W2165</f>
        <v>0</v>
      </c>
      <c r="AW2165" s="12">
        <f>VLOOKUP($BR2165,Tables!$D$14:$I$24,5,FALSE)*W2165</f>
        <v>0</v>
      </c>
      <c r="AX2165">
        <f>IF(ISERROR(VLOOKUP(V2165,Tables!$A$2:$B$27,2,FALSE))=TRUE,0,VLOOKUP(V2165,Tables!$A$2:$B$27,2,FALSE))*VLOOKUP(BR2165,Tables!$D$14:$J$24,7,FALSE)</f>
        <v>0</v>
      </c>
      <c r="AY2165">
        <f>IF(ISERROR(VLOOKUP(BS2165,Tables!$A$2:$B$31,2,FALSE))=TRUE,0,VLOOKUP(BS2165,Tables!$A$2:$B$31,2,FALSE))</f>
        <v>0</v>
      </c>
      <c r="AZ2165" s="12">
        <f>VLOOKUP($BR2165,Tables!$D$14:$K$24,8,FALSE)</f>
        <v>0</v>
      </c>
      <c r="BA2165" s="12">
        <f>IF(OR(BR2165="T150",BR2165="HYBT150"),W2165*Tables!$L$23,0)</f>
        <v>0</v>
      </c>
      <c r="BB2165" s="12">
        <f>IF(OR(BR2165="T200",BR2165="HYBT200"),W2165*Tables!$E$24,0)</f>
        <v>0</v>
      </c>
      <c r="BC2165" s="14">
        <f t="shared" si="448"/>
        <v>0</v>
      </c>
      <c r="BD2165" s="55" t="str">
        <f t="shared" si="461"/>
        <v/>
      </c>
      <c r="BE2165" s="55" t="str">
        <f t="shared" si="461"/>
        <v/>
      </c>
      <c r="BF2165" s="55" t="str">
        <f t="shared" si="461"/>
        <v/>
      </c>
      <c r="BG2165" s="55" t="str">
        <f t="shared" si="461"/>
        <v/>
      </c>
      <c r="BH2165" s="55" t="str">
        <f t="shared" si="461"/>
        <v/>
      </c>
      <c r="BI2165" s="55" t="str">
        <f t="shared" si="461"/>
        <v/>
      </c>
      <c r="BJ2165" s="55" t="str">
        <f t="shared" si="461"/>
        <v/>
      </c>
      <c r="BK2165" s="55" t="str">
        <f t="shared" si="461"/>
        <v/>
      </c>
      <c r="BL2165" s="55" t="str">
        <f t="shared" si="461"/>
        <v/>
      </c>
      <c r="BM2165" s="55" t="str">
        <f t="shared" si="461"/>
        <v/>
      </c>
      <c r="BN2165" s="55" t="str">
        <f t="shared" si="461"/>
        <v/>
      </c>
      <c r="BO2165" s="55" t="str">
        <f t="shared" si="461"/>
        <v/>
      </c>
      <c r="BP2165" s="55" t="str">
        <f t="shared" si="461"/>
        <v/>
      </c>
      <c r="BQ2165" s="55" t="str">
        <f t="shared" si="461"/>
        <v/>
      </c>
      <c r="BR2165" s="1" t="str">
        <f t="shared" si="449"/>
        <v>Base</v>
      </c>
      <c r="BS2165" s="1" t="str">
        <f t="shared" si="450"/>
        <v/>
      </c>
      <c r="BT2165" s="3">
        <f t="shared" si="451"/>
        <v>1</v>
      </c>
      <c r="BU2165" s="11">
        <f t="shared" si="452"/>
        <v>-0.94</v>
      </c>
      <c r="BV2165" s="11">
        <f t="shared" si="453"/>
        <v>-0.88</v>
      </c>
      <c r="BW2165" s="11">
        <f t="shared" si="454"/>
        <v>0</v>
      </c>
      <c r="BX2165" s="9">
        <f t="shared" si="455"/>
        <v>-0.94</v>
      </c>
      <c r="BY2165" s="9">
        <f t="shared" si="456"/>
        <v>-0.88</v>
      </c>
      <c r="BZ2165" s="9">
        <f t="shared" si="457"/>
        <v>2</v>
      </c>
    </row>
    <row r="2166" spans="1:78" ht="15.5" x14ac:dyDescent="0.35">
      <c r="A2166"/>
      <c r="B2166"/>
      <c r="C2166"/>
      <c r="D2166"/>
      <c r="E2166"/>
      <c r="F2166"/>
      <c r="G2166"/>
      <c r="H2166"/>
      <c r="I2166"/>
      <c r="J2166"/>
      <c r="K2166"/>
      <c r="L2166"/>
      <c r="M2166"/>
      <c r="N2166"/>
      <c r="O2166"/>
      <c r="P2166"/>
      <c r="Q2166"/>
      <c r="R2166"/>
      <c r="S2166"/>
      <c r="T2166"/>
      <c r="U2166"/>
      <c r="V2166"/>
      <c r="W2166"/>
      <c r="X2166"/>
      <c r="Y2166"/>
      <c r="Z2166"/>
      <c r="AA2166"/>
      <c r="AB2166"/>
      <c r="AC2166"/>
      <c r="AD2166"/>
      <c r="AE2166"/>
      <c r="AF2166"/>
      <c r="AG2166"/>
      <c r="AH2166"/>
      <c r="AI2166"/>
      <c r="AJ2166"/>
      <c r="AK2166"/>
      <c r="AL2166"/>
      <c r="AM2166"/>
      <c r="AN2166"/>
      <c r="AO2166"/>
      <c r="AP2166"/>
      <c r="AQ2166"/>
      <c r="AR2166"/>
      <c r="AS2166"/>
      <c r="AT2166" s="12">
        <f>VLOOKUP($BR2166,Tables!$D$14:$I$27,2,FALSE)*W2166</f>
        <v>0</v>
      </c>
      <c r="AU2166" s="12">
        <f>VLOOKUP($BR2166,Tables!$D$14:$I$24,3,FALSE)</f>
        <v>0</v>
      </c>
      <c r="AV2166" s="12">
        <f>VLOOKUP($BR2166,Tables!$D$14:$I$24,4,FALSE)*W2166</f>
        <v>0</v>
      </c>
      <c r="AW2166" s="12">
        <f>VLOOKUP($BR2166,Tables!$D$14:$I$24,5,FALSE)*W2166</f>
        <v>0</v>
      </c>
      <c r="AX2166">
        <f>IF(ISERROR(VLOOKUP(V2166,Tables!$A$2:$B$27,2,FALSE))=TRUE,0,VLOOKUP(V2166,Tables!$A$2:$B$27,2,FALSE))*VLOOKUP(BR2166,Tables!$D$14:$J$24,7,FALSE)</f>
        <v>0</v>
      </c>
      <c r="AY2166">
        <f>IF(ISERROR(VLOOKUP(BS2166,Tables!$A$2:$B$31,2,FALSE))=TRUE,0,VLOOKUP(BS2166,Tables!$A$2:$B$31,2,FALSE))</f>
        <v>0</v>
      </c>
      <c r="AZ2166" s="12">
        <f>VLOOKUP($BR2166,Tables!$D$14:$K$24,8,FALSE)</f>
        <v>0</v>
      </c>
      <c r="BA2166" s="12">
        <f>IF(OR(BR2166="T150",BR2166="HYBT150"),W2166*Tables!$L$23,0)</f>
        <v>0</v>
      </c>
      <c r="BB2166" s="12">
        <f>IF(OR(BR2166="T200",BR2166="HYBT200"),W2166*Tables!$E$24,0)</f>
        <v>0</v>
      </c>
      <c r="BC2166" s="14">
        <f t="shared" si="448"/>
        <v>0</v>
      </c>
      <c r="BD2166" s="55" t="str">
        <f t="shared" si="461"/>
        <v/>
      </c>
      <c r="BE2166" s="55" t="str">
        <f t="shared" si="461"/>
        <v/>
      </c>
      <c r="BF2166" s="55" t="str">
        <f t="shared" si="461"/>
        <v/>
      </c>
      <c r="BG2166" s="55" t="str">
        <f t="shared" si="461"/>
        <v/>
      </c>
      <c r="BH2166" s="55" t="str">
        <f t="shared" si="461"/>
        <v/>
      </c>
      <c r="BI2166" s="55" t="str">
        <f t="shared" si="461"/>
        <v/>
      </c>
      <c r="BJ2166" s="55" t="str">
        <f t="shared" si="461"/>
        <v/>
      </c>
      <c r="BK2166" s="55" t="str">
        <f t="shared" si="461"/>
        <v/>
      </c>
      <c r="BL2166" s="55" t="str">
        <f t="shared" si="461"/>
        <v/>
      </c>
      <c r="BM2166" s="55" t="str">
        <f t="shared" si="461"/>
        <v/>
      </c>
      <c r="BN2166" s="55" t="str">
        <f t="shared" si="461"/>
        <v/>
      </c>
      <c r="BO2166" s="55" t="str">
        <f t="shared" si="461"/>
        <v/>
      </c>
      <c r="BP2166" s="55" t="str">
        <f t="shared" si="461"/>
        <v/>
      </c>
      <c r="BQ2166" s="55" t="str">
        <f t="shared" si="461"/>
        <v/>
      </c>
      <c r="BR2166" s="1" t="str">
        <f t="shared" si="449"/>
        <v>Base</v>
      </c>
      <c r="BS2166" s="1" t="str">
        <f t="shared" si="450"/>
        <v/>
      </c>
      <c r="BT2166" s="3">
        <f t="shared" si="451"/>
        <v>1</v>
      </c>
      <c r="BU2166" s="11">
        <f t="shared" si="452"/>
        <v>-0.94</v>
      </c>
      <c r="BV2166" s="11">
        <f t="shared" si="453"/>
        <v>-0.88</v>
      </c>
      <c r="BW2166" s="11">
        <f t="shared" si="454"/>
        <v>0</v>
      </c>
      <c r="BX2166" s="9">
        <f t="shared" si="455"/>
        <v>-0.94</v>
      </c>
      <c r="BY2166" s="9">
        <f t="shared" si="456"/>
        <v>-0.88</v>
      </c>
      <c r="BZ2166" s="9">
        <f t="shared" si="457"/>
        <v>2</v>
      </c>
    </row>
    <row r="2167" spans="1:78" ht="15.5" x14ac:dyDescent="0.35">
      <c r="A2167"/>
      <c r="B2167"/>
      <c r="C2167"/>
      <c r="D2167"/>
      <c r="E2167"/>
      <c r="F2167"/>
      <c r="G2167"/>
      <c r="H2167"/>
      <c r="I2167"/>
      <c r="J2167"/>
      <c r="K2167"/>
      <c r="L2167"/>
      <c r="M2167"/>
      <c r="N2167"/>
      <c r="O2167"/>
      <c r="P2167"/>
      <c r="Q2167"/>
      <c r="R2167"/>
      <c r="S2167"/>
      <c r="T2167"/>
      <c r="U2167"/>
      <c r="V2167"/>
      <c r="W2167"/>
      <c r="X2167"/>
      <c r="Y2167"/>
      <c r="Z2167"/>
      <c r="AA2167"/>
      <c r="AB2167"/>
      <c r="AC2167"/>
      <c r="AD2167"/>
      <c r="AE2167"/>
      <c r="AF2167"/>
      <c r="AG2167"/>
      <c r="AH2167"/>
      <c r="AI2167"/>
      <c r="AJ2167"/>
      <c r="AK2167"/>
      <c r="AL2167"/>
      <c r="AM2167"/>
      <c r="AN2167"/>
      <c r="AO2167"/>
      <c r="AP2167"/>
      <c r="AQ2167"/>
      <c r="AR2167"/>
      <c r="AS2167"/>
      <c r="AT2167" s="12">
        <f>VLOOKUP($BR2167,Tables!$D$14:$I$27,2,FALSE)*W2167</f>
        <v>0</v>
      </c>
      <c r="AU2167" s="12">
        <f>VLOOKUP($BR2167,Tables!$D$14:$I$24,3,FALSE)</f>
        <v>0</v>
      </c>
      <c r="AV2167" s="12">
        <f>VLOOKUP($BR2167,Tables!$D$14:$I$24,4,FALSE)*W2167</f>
        <v>0</v>
      </c>
      <c r="AW2167" s="12">
        <f>VLOOKUP($BR2167,Tables!$D$14:$I$24,5,FALSE)*W2167</f>
        <v>0</v>
      </c>
      <c r="AX2167">
        <f>IF(ISERROR(VLOOKUP(V2167,Tables!$A$2:$B$27,2,FALSE))=TRUE,0,VLOOKUP(V2167,Tables!$A$2:$B$27,2,FALSE))*VLOOKUP(BR2167,Tables!$D$14:$J$24,7,FALSE)</f>
        <v>0</v>
      </c>
      <c r="AY2167">
        <f>IF(ISERROR(VLOOKUP(BS2167,Tables!$A$2:$B$31,2,FALSE))=TRUE,0,VLOOKUP(BS2167,Tables!$A$2:$B$31,2,FALSE))</f>
        <v>0</v>
      </c>
      <c r="AZ2167" s="12">
        <f>VLOOKUP($BR2167,Tables!$D$14:$K$24,8,FALSE)</f>
        <v>0</v>
      </c>
      <c r="BA2167" s="12">
        <f>IF(OR(BR2167="T150",BR2167="HYBT150"),W2167*Tables!$L$23,0)</f>
        <v>0</v>
      </c>
      <c r="BB2167" s="12">
        <f>IF(OR(BR2167="T200",BR2167="HYBT200"),W2167*Tables!$E$24,0)</f>
        <v>0</v>
      </c>
      <c r="BC2167" s="14">
        <f t="shared" si="448"/>
        <v>0</v>
      </c>
      <c r="BD2167" s="55" t="str">
        <f t="shared" si="461"/>
        <v/>
      </c>
      <c r="BE2167" s="55" t="str">
        <f t="shared" si="461"/>
        <v/>
      </c>
      <c r="BF2167" s="55" t="str">
        <f t="shared" si="461"/>
        <v/>
      </c>
      <c r="BG2167" s="55" t="str">
        <f t="shared" si="461"/>
        <v/>
      </c>
      <c r="BH2167" s="55" t="str">
        <f t="shared" si="461"/>
        <v/>
      </c>
      <c r="BI2167" s="55" t="str">
        <f t="shared" si="461"/>
        <v/>
      </c>
      <c r="BJ2167" s="55" t="str">
        <f t="shared" si="461"/>
        <v/>
      </c>
      <c r="BK2167" s="55" t="str">
        <f t="shared" si="461"/>
        <v/>
      </c>
      <c r="BL2167" s="55" t="str">
        <f t="shared" si="461"/>
        <v/>
      </c>
      <c r="BM2167" s="55" t="str">
        <f t="shared" si="461"/>
        <v/>
      </c>
      <c r="BN2167" s="55" t="str">
        <f t="shared" si="461"/>
        <v/>
      </c>
      <c r="BO2167" s="55" t="str">
        <f t="shared" si="461"/>
        <v/>
      </c>
      <c r="BP2167" s="55" t="str">
        <f t="shared" si="461"/>
        <v/>
      </c>
      <c r="BQ2167" s="55" t="str">
        <f t="shared" si="461"/>
        <v/>
      </c>
      <c r="BR2167" s="1" t="str">
        <f t="shared" si="449"/>
        <v>Base</v>
      </c>
      <c r="BS2167" s="1" t="str">
        <f t="shared" si="450"/>
        <v/>
      </c>
      <c r="BT2167" s="3">
        <f t="shared" si="451"/>
        <v>1</v>
      </c>
      <c r="BU2167" s="11">
        <f t="shared" si="452"/>
        <v>-0.94</v>
      </c>
      <c r="BV2167" s="11">
        <f t="shared" si="453"/>
        <v>-0.88</v>
      </c>
      <c r="BW2167" s="11">
        <f t="shared" si="454"/>
        <v>0</v>
      </c>
      <c r="BX2167" s="9">
        <f t="shared" si="455"/>
        <v>-0.94</v>
      </c>
      <c r="BY2167" s="9">
        <f t="shared" si="456"/>
        <v>-0.88</v>
      </c>
      <c r="BZ2167" s="9">
        <f t="shared" si="457"/>
        <v>2</v>
      </c>
    </row>
    <row r="2168" spans="1:78" ht="15.5" x14ac:dyDescent="0.35">
      <c r="A2168"/>
      <c r="B2168"/>
      <c r="C2168"/>
      <c r="D2168"/>
      <c r="E2168"/>
      <c r="F2168"/>
      <c r="G2168"/>
      <c r="H2168"/>
      <c r="I2168"/>
      <c r="J2168"/>
      <c r="K2168"/>
      <c r="L2168"/>
      <c r="M2168"/>
      <c r="N2168"/>
      <c r="O2168"/>
      <c r="P2168"/>
      <c r="Q2168"/>
      <c r="R2168"/>
      <c r="S2168"/>
      <c r="T2168"/>
      <c r="U2168"/>
      <c r="V2168"/>
      <c r="W2168"/>
      <c r="X2168"/>
      <c r="Y2168"/>
      <c r="Z2168"/>
      <c r="AA2168"/>
      <c r="AB2168"/>
      <c r="AC2168"/>
      <c r="AD2168"/>
      <c r="AE2168"/>
      <c r="AF2168"/>
      <c r="AG2168"/>
      <c r="AH2168"/>
      <c r="AI2168"/>
      <c r="AJ2168"/>
      <c r="AK2168"/>
      <c r="AL2168"/>
      <c r="AM2168"/>
      <c r="AN2168"/>
      <c r="AO2168"/>
      <c r="AP2168"/>
      <c r="AQ2168"/>
      <c r="AR2168"/>
      <c r="AS2168"/>
      <c r="AT2168" s="12">
        <f>VLOOKUP($BR2168,Tables!$D$14:$I$27,2,FALSE)*W2168</f>
        <v>0</v>
      </c>
      <c r="AU2168" s="12">
        <f>VLOOKUP($BR2168,Tables!$D$14:$I$24,3,FALSE)</f>
        <v>0</v>
      </c>
      <c r="AV2168" s="12">
        <f>VLOOKUP($BR2168,Tables!$D$14:$I$24,4,FALSE)*W2168</f>
        <v>0</v>
      </c>
      <c r="AW2168" s="12">
        <f>VLOOKUP($BR2168,Tables!$D$14:$I$24,5,FALSE)*W2168</f>
        <v>0</v>
      </c>
      <c r="AX2168">
        <f>IF(ISERROR(VLOOKUP(V2168,Tables!$A$2:$B$27,2,FALSE))=TRUE,0,VLOOKUP(V2168,Tables!$A$2:$B$27,2,FALSE))*VLOOKUP(BR2168,Tables!$D$14:$J$24,7,FALSE)</f>
        <v>0</v>
      </c>
      <c r="AY2168">
        <f>IF(ISERROR(VLOOKUP(BS2168,Tables!$A$2:$B$31,2,FALSE))=TRUE,0,VLOOKUP(BS2168,Tables!$A$2:$B$31,2,FALSE))</f>
        <v>0</v>
      </c>
      <c r="AZ2168" s="12">
        <f>VLOOKUP($BR2168,Tables!$D$14:$K$24,8,FALSE)</f>
        <v>0</v>
      </c>
      <c r="BA2168" s="12">
        <f>IF(OR(BR2168="T150",BR2168="HYBT150"),W2168*Tables!$L$23,0)</f>
        <v>0</v>
      </c>
      <c r="BB2168" s="12">
        <f>IF(OR(BR2168="T200",BR2168="HYBT200"),W2168*Tables!$E$24,0)</f>
        <v>0</v>
      </c>
      <c r="BC2168" s="14">
        <f t="shared" si="448"/>
        <v>0</v>
      </c>
      <c r="BD2168" s="55" t="str">
        <f t="shared" si="461"/>
        <v/>
      </c>
      <c r="BE2168" s="55" t="str">
        <f t="shared" si="461"/>
        <v/>
      </c>
      <c r="BF2168" s="55" t="str">
        <f t="shared" si="461"/>
        <v/>
      </c>
      <c r="BG2168" s="55" t="str">
        <f t="shared" si="461"/>
        <v/>
      </c>
      <c r="BH2168" s="55" t="str">
        <f t="shared" si="461"/>
        <v/>
      </c>
      <c r="BI2168" s="55" t="str">
        <f t="shared" si="461"/>
        <v/>
      </c>
      <c r="BJ2168" s="55" t="str">
        <f t="shared" si="461"/>
        <v/>
      </c>
      <c r="BK2168" s="55" t="str">
        <f t="shared" si="461"/>
        <v/>
      </c>
      <c r="BL2168" s="55" t="str">
        <f t="shared" si="461"/>
        <v/>
      </c>
      <c r="BM2168" s="55" t="str">
        <f t="shared" si="461"/>
        <v/>
      </c>
      <c r="BN2168" s="55" t="str">
        <f t="shared" si="461"/>
        <v/>
      </c>
      <c r="BO2168" s="55" t="str">
        <f t="shared" si="461"/>
        <v/>
      </c>
      <c r="BP2168" s="55" t="str">
        <f t="shared" si="461"/>
        <v/>
      </c>
      <c r="BQ2168" s="55" t="str">
        <f t="shared" si="461"/>
        <v/>
      </c>
      <c r="BR2168" s="1" t="str">
        <f t="shared" si="449"/>
        <v>Base</v>
      </c>
      <c r="BS2168" s="1" t="str">
        <f t="shared" si="450"/>
        <v/>
      </c>
      <c r="BT2168" s="3">
        <f t="shared" si="451"/>
        <v>1</v>
      </c>
      <c r="BU2168" s="11">
        <f t="shared" si="452"/>
        <v>-0.94</v>
      </c>
      <c r="BV2168" s="11">
        <f t="shared" si="453"/>
        <v>-0.88</v>
      </c>
      <c r="BW2168" s="11">
        <f t="shared" si="454"/>
        <v>0</v>
      </c>
      <c r="BX2168" s="9">
        <f t="shared" si="455"/>
        <v>-0.94</v>
      </c>
      <c r="BY2168" s="9">
        <f t="shared" si="456"/>
        <v>-0.88</v>
      </c>
      <c r="BZ2168" s="9">
        <f t="shared" si="457"/>
        <v>2</v>
      </c>
    </row>
    <row r="2169" spans="1:78" ht="15.5" x14ac:dyDescent="0.35">
      <c r="A2169"/>
      <c r="B2169"/>
      <c r="C2169"/>
      <c r="D2169"/>
      <c r="E2169"/>
      <c r="F2169"/>
      <c r="G2169"/>
      <c r="H2169"/>
      <c r="I2169"/>
      <c r="J2169"/>
      <c r="K2169"/>
      <c r="L2169"/>
      <c r="M2169"/>
      <c r="N2169"/>
      <c r="O2169"/>
      <c r="P2169"/>
      <c r="Q2169"/>
      <c r="R2169"/>
      <c r="S2169"/>
      <c r="T2169"/>
      <c r="U2169"/>
      <c r="V2169"/>
      <c r="W2169"/>
      <c r="X2169"/>
      <c r="Y2169"/>
      <c r="Z2169"/>
      <c r="AA2169"/>
      <c r="AB2169"/>
      <c r="AC2169"/>
      <c r="AD2169"/>
      <c r="AE2169"/>
      <c r="AF2169"/>
      <c r="AG2169"/>
      <c r="AH2169"/>
      <c r="AI2169"/>
      <c r="AJ2169"/>
      <c r="AK2169"/>
      <c r="AL2169"/>
      <c r="AM2169"/>
      <c r="AN2169"/>
      <c r="AO2169"/>
      <c r="AP2169"/>
      <c r="AQ2169"/>
      <c r="AR2169"/>
      <c r="AS2169"/>
      <c r="AT2169" s="12">
        <f>VLOOKUP($BR2169,Tables!$D$14:$I$27,2,FALSE)*W2169</f>
        <v>0</v>
      </c>
      <c r="AU2169" s="12">
        <f>VLOOKUP($BR2169,Tables!$D$14:$I$24,3,FALSE)</f>
        <v>0</v>
      </c>
      <c r="AV2169" s="12">
        <f>VLOOKUP($BR2169,Tables!$D$14:$I$24,4,FALSE)*W2169</f>
        <v>0</v>
      </c>
      <c r="AW2169" s="12">
        <f>VLOOKUP($BR2169,Tables!$D$14:$I$24,5,FALSE)*W2169</f>
        <v>0</v>
      </c>
      <c r="AX2169">
        <f>IF(ISERROR(VLOOKUP(V2169,Tables!$A$2:$B$27,2,FALSE))=TRUE,0,VLOOKUP(V2169,Tables!$A$2:$B$27,2,FALSE))*VLOOKUP(BR2169,Tables!$D$14:$J$24,7,FALSE)</f>
        <v>0</v>
      </c>
      <c r="AY2169">
        <f>IF(ISERROR(VLOOKUP(BS2169,Tables!$A$2:$B$31,2,FALSE))=TRUE,0,VLOOKUP(BS2169,Tables!$A$2:$B$31,2,FALSE))</f>
        <v>0</v>
      </c>
      <c r="AZ2169" s="12">
        <f>VLOOKUP($BR2169,Tables!$D$14:$K$24,8,FALSE)</f>
        <v>0</v>
      </c>
      <c r="BA2169" s="12">
        <f>IF(OR(BR2169="T150",BR2169="HYBT150"),W2169*Tables!$L$23,0)</f>
        <v>0</v>
      </c>
      <c r="BB2169" s="12">
        <f>IF(OR(BR2169="T200",BR2169="HYBT200"),W2169*Tables!$E$24,0)</f>
        <v>0</v>
      </c>
      <c r="BC2169" s="14">
        <f t="shared" ref="BC2169:BC2232" si="462">SUM(AT2169:BB2169)</f>
        <v>0</v>
      </c>
      <c r="BD2169" s="55" t="str">
        <f t="shared" si="461"/>
        <v/>
      </c>
      <c r="BE2169" s="55" t="str">
        <f t="shared" si="461"/>
        <v/>
      </c>
      <c r="BF2169" s="55" t="str">
        <f t="shared" si="461"/>
        <v/>
      </c>
      <c r="BG2169" s="55" t="str">
        <f t="shared" si="461"/>
        <v/>
      </c>
      <c r="BH2169" s="55" t="str">
        <f t="shared" si="461"/>
        <v/>
      </c>
      <c r="BI2169" s="55" t="str">
        <f t="shared" si="461"/>
        <v/>
      </c>
      <c r="BJ2169" s="55" t="str">
        <f t="shared" si="461"/>
        <v/>
      </c>
      <c r="BK2169" s="55" t="str">
        <f t="shared" si="461"/>
        <v/>
      </c>
      <c r="BL2169" s="55" t="str">
        <f t="shared" si="461"/>
        <v/>
      </c>
      <c r="BM2169" s="55" t="str">
        <f t="shared" si="461"/>
        <v/>
      </c>
      <c r="BN2169" s="55" t="str">
        <f t="shared" si="461"/>
        <v/>
      </c>
      <c r="BO2169" s="55" t="str">
        <f t="shared" si="461"/>
        <v/>
      </c>
      <c r="BP2169" s="55" t="str">
        <f t="shared" si="461"/>
        <v/>
      </c>
      <c r="BQ2169" s="55" t="str">
        <f t="shared" si="461"/>
        <v/>
      </c>
      <c r="BR2169" s="1" t="str">
        <f t="shared" ref="BR2169:BR2232" si="463">IF(BD2169&amp;BE2169&amp;BF2169&amp;BG2169&amp;BH2169&amp;BI2169&amp;BJ2169&amp;BK2169&amp;BP2169&amp;BQ2169="","Base",BD2169&amp;BE2169&amp;BF2169&amp;BG2169&amp;BH2169&amp;BI2169&amp;BJ2169&amp;BK2169&amp;BP2169&amp;BQ2169)</f>
        <v>Base</v>
      </c>
      <c r="BS2169" s="1" t="str">
        <f t="shared" ref="BS2169:BS2237" si="464">IF(BL2169&amp;BM2169&amp;BN2169&amp;BO2169="","",BL2169&amp;BM2169&amp;BN2169&amp;BO2169)</f>
        <v/>
      </c>
      <c r="BT2169" s="3">
        <f t="shared" ref="BT2169:BT2237" si="465">J2169-I2169+1</f>
        <v>1</v>
      </c>
      <c r="BU2169" s="11">
        <f t="shared" ref="BU2169:BU2232" si="466">BT2169*0.06-1</f>
        <v>-0.94</v>
      </c>
      <c r="BV2169" s="11">
        <f t="shared" ref="BV2169:BV2237" si="467">BT2169*0.12-1</f>
        <v>-0.88</v>
      </c>
      <c r="BW2169" s="11">
        <f t="shared" ref="BW2169:BW2237" si="468">(BT2169-1)*0.84</f>
        <v>0</v>
      </c>
      <c r="BX2169" s="9">
        <f t="shared" ref="BX2169:BX2237" si="469">BU2169+I2169</f>
        <v>-0.94</v>
      </c>
      <c r="BY2169" s="9">
        <f t="shared" ref="BY2169:BY2237" si="470">BV2169+I2169</f>
        <v>-0.88</v>
      </c>
      <c r="BZ2169" s="9">
        <f t="shared" ref="BZ2169:BZ2237" si="471">IF(WEEKDAY(BW2169+I2169)=1,BW2169+I2169+1,IF(WEEKDAY(BW2169+I2169)=7,BW2169+I2169+2,BW2169+I2169))</f>
        <v>2</v>
      </c>
    </row>
    <row r="2170" spans="1:78" ht="15.5" x14ac:dyDescent="0.35">
      <c r="A2170"/>
      <c r="B2170"/>
      <c r="C2170"/>
      <c r="D2170"/>
      <c r="E2170"/>
      <c r="F2170"/>
      <c r="G2170"/>
      <c r="H2170"/>
      <c r="I2170"/>
      <c r="J2170"/>
      <c r="K2170"/>
      <c r="L2170"/>
      <c r="M2170"/>
      <c r="N2170"/>
      <c r="O2170"/>
      <c r="P2170"/>
      <c r="Q2170"/>
      <c r="R2170"/>
      <c r="S2170"/>
      <c r="T2170"/>
      <c r="U2170"/>
      <c r="V2170"/>
      <c r="W2170"/>
      <c r="X2170"/>
      <c r="Y2170"/>
      <c r="Z2170"/>
      <c r="AA2170"/>
      <c r="AB2170"/>
      <c r="AC2170"/>
      <c r="AD2170"/>
      <c r="AE2170"/>
      <c r="AF2170"/>
      <c r="AG2170"/>
      <c r="AH2170"/>
      <c r="AI2170"/>
      <c r="AJ2170"/>
      <c r="AK2170"/>
      <c r="AL2170"/>
      <c r="AM2170"/>
      <c r="AN2170"/>
      <c r="AO2170"/>
      <c r="AP2170"/>
      <c r="AQ2170"/>
      <c r="AR2170"/>
      <c r="AS2170"/>
      <c r="AT2170" s="12">
        <f>VLOOKUP($BR2170,Tables!$D$14:$I$27,2,FALSE)*W2170</f>
        <v>0</v>
      </c>
      <c r="AU2170" s="12">
        <f>VLOOKUP($BR2170,Tables!$D$14:$I$24,3,FALSE)</f>
        <v>0</v>
      </c>
      <c r="AV2170" s="12">
        <f>VLOOKUP($BR2170,Tables!$D$14:$I$24,4,FALSE)*W2170</f>
        <v>0</v>
      </c>
      <c r="AW2170" s="12">
        <f>VLOOKUP($BR2170,Tables!$D$14:$I$24,5,FALSE)*W2170</f>
        <v>0</v>
      </c>
      <c r="AX2170">
        <f>IF(ISERROR(VLOOKUP(V2170,Tables!$A$2:$B$27,2,FALSE))=TRUE,0,VLOOKUP(V2170,Tables!$A$2:$B$27,2,FALSE))*VLOOKUP(BR2170,Tables!$D$14:$J$24,7,FALSE)</f>
        <v>0</v>
      </c>
      <c r="AY2170">
        <f>IF(ISERROR(VLOOKUP(BS2170,Tables!$A$2:$B$31,2,FALSE))=TRUE,0,VLOOKUP(BS2170,Tables!$A$2:$B$31,2,FALSE))</f>
        <v>0</v>
      </c>
      <c r="AZ2170" s="12">
        <f>VLOOKUP($BR2170,Tables!$D$14:$K$24,8,FALSE)</f>
        <v>0</v>
      </c>
      <c r="BA2170" s="12">
        <f>IF(OR(BR2170="T150",BR2170="HYBT150"),W2170*Tables!$L$23,0)</f>
        <v>0</v>
      </c>
      <c r="BB2170" s="12">
        <f>IF(OR(BR2170="T200",BR2170="HYBT200"),W2170*Tables!$E$24,0)</f>
        <v>0</v>
      </c>
      <c r="BC2170" s="14">
        <f t="shared" si="462"/>
        <v>0</v>
      </c>
      <c r="BD2170" s="55" t="str">
        <f t="shared" si="461"/>
        <v/>
      </c>
      <c r="BE2170" s="55" t="str">
        <f t="shared" si="461"/>
        <v/>
      </c>
      <c r="BF2170" s="55" t="str">
        <f t="shared" si="461"/>
        <v/>
      </c>
      <c r="BG2170" s="55" t="str">
        <f t="shared" si="461"/>
        <v/>
      </c>
      <c r="BH2170" s="55" t="str">
        <f t="shared" si="461"/>
        <v/>
      </c>
      <c r="BI2170" s="55" t="str">
        <f t="shared" si="461"/>
        <v/>
      </c>
      <c r="BJ2170" s="55" t="str">
        <f t="shared" si="461"/>
        <v/>
      </c>
      <c r="BK2170" s="55" t="str">
        <f t="shared" si="461"/>
        <v/>
      </c>
      <c r="BL2170" s="55" t="str">
        <f t="shared" si="461"/>
        <v/>
      </c>
      <c r="BM2170" s="55" t="str">
        <f t="shared" si="461"/>
        <v/>
      </c>
      <c r="BN2170" s="55" t="str">
        <f t="shared" si="461"/>
        <v/>
      </c>
      <c r="BO2170" s="55" t="str">
        <f t="shared" si="461"/>
        <v/>
      </c>
      <c r="BP2170" s="55" t="str">
        <f t="shared" si="461"/>
        <v/>
      </c>
      <c r="BQ2170" s="55" t="str">
        <f t="shared" si="461"/>
        <v/>
      </c>
      <c r="BR2170" s="1" t="str">
        <f t="shared" si="463"/>
        <v>Base</v>
      </c>
      <c r="BS2170" s="1" t="str">
        <f t="shared" si="464"/>
        <v/>
      </c>
      <c r="BT2170" s="3">
        <f t="shared" si="465"/>
        <v>1</v>
      </c>
      <c r="BU2170" s="11">
        <f t="shared" si="466"/>
        <v>-0.94</v>
      </c>
      <c r="BV2170" s="11">
        <f t="shared" si="467"/>
        <v>-0.88</v>
      </c>
      <c r="BW2170" s="11">
        <f t="shared" si="468"/>
        <v>0</v>
      </c>
      <c r="BX2170" s="9">
        <f t="shared" si="469"/>
        <v>-0.94</v>
      </c>
      <c r="BY2170" s="9">
        <f t="shared" si="470"/>
        <v>-0.88</v>
      </c>
      <c r="BZ2170" s="9">
        <f t="shared" si="471"/>
        <v>2</v>
      </c>
    </row>
    <row r="2171" spans="1:78" ht="15.5" x14ac:dyDescent="0.35">
      <c r="A2171"/>
      <c r="B2171"/>
      <c r="C2171"/>
      <c r="D2171"/>
      <c r="E2171"/>
      <c r="F2171"/>
      <c r="G2171"/>
      <c r="H2171"/>
      <c r="I2171"/>
      <c r="J2171"/>
      <c r="K2171"/>
      <c r="L2171"/>
      <c r="M2171"/>
      <c r="N2171"/>
      <c r="O2171"/>
      <c r="P2171"/>
      <c r="Q2171"/>
      <c r="R2171"/>
      <c r="S2171"/>
      <c r="T2171"/>
      <c r="U2171"/>
      <c r="V2171"/>
      <c r="W2171"/>
      <c r="X2171"/>
      <c r="Y2171"/>
      <c r="Z2171"/>
      <c r="AA2171"/>
      <c r="AB2171"/>
      <c r="AC2171"/>
      <c r="AD2171"/>
      <c r="AE2171"/>
      <c r="AF2171"/>
      <c r="AG2171"/>
      <c r="AH2171"/>
      <c r="AI2171"/>
      <c r="AJ2171"/>
      <c r="AK2171"/>
      <c r="AL2171"/>
      <c r="AM2171"/>
      <c r="AN2171"/>
      <c r="AO2171"/>
      <c r="AP2171"/>
      <c r="AQ2171"/>
      <c r="AR2171"/>
      <c r="AS2171"/>
      <c r="AT2171" s="12">
        <f>VLOOKUP($BR2171,Tables!$D$14:$I$27,2,FALSE)*W2171</f>
        <v>0</v>
      </c>
      <c r="AU2171" s="12">
        <f>VLOOKUP($BR2171,Tables!$D$14:$I$24,3,FALSE)</f>
        <v>0</v>
      </c>
      <c r="AV2171" s="12">
        <f>VLOOKUP($BR2171,Tables!$D$14:$I$24,4,FALSE)*W2171</f>
        <v>0</v>
      </c>
      <c r="AW2171" s="12">
        <f>VLOOKUP($BR2171,Tables!$D$14:$I$24,5,FALSE)*W2171</f>
        <v>0</v>
      </c>
      <c r="AX2171">
        <f>IF(ISERROR(VLOOKUP(V2171,Tables!$A$2:$B$27,2,FALSE))=TRUE,0,VLOOKUP(V2171,Tables!$A$2:$B$27,2,FALSE))*VLOOKUP(BR2171,Tables!$D$14:$J$24,7,FALSE)</f>
        <v>0</v>
      </c>
      <c r="AY2171">
        <f>IF(ISERROR(VLOOKUP(BS2171,Tables!$A$2:$B$31,2,FALSE))=TRUE,0,VLOOKUP(BS2171,Tables!$A$2:$B$31,2,FALSE))</f>
        <v>0</v>
      </c>
      <c r="AZ2171" s="12">
        <f>VLOOKUP($BR2171,Tables!$D$14:$K$24,8,FALSE)</f>
        <v>0</v>
      </c>
      <c r="BA2171" s="12">
        <f>IF(OR(BR2171="T150",BR2171="HYBT150"),W2171*Tables!$L$23,0)</f>
        <v>0</v>
      </c>
      <c r="BB2171" s="12">
        <f>IF(OR(BR2171="T200",BR2171="HYBT200"),W2171*Tables!$E$24,0)</f>
        <v>0</v>
      </c>
      <c r="BC2171" s="14">
        <f t="shared" si="462"/>
        <v>0</v>
      </c>
      <c r="BD2171" s="55" t="str">
        <f t="shared" si="461"/>
        <v/>
      </c>
      <c r="BE2171" s="55" t="str">
        <f t="shared" si="461"/>
        <v/>
      </c>
      <c r="BF2171" s="55" t="str">
        <f t="shared" si="461"/>
        <v/>
      </c>
      <c r="BG2171" s="55" t="str">
        <f t="shared" si="461"/>
        <v/>
      </c>
      <c r="BH2171" s="55" t="str">
        <f t="shared" si="461"/>
        <v/>
      </c>
      <c r="BI2171" s="55" t="str">
        <f t="shared" si="461"/>
        <v/>
      </c>
      <c r="BJ2171" s="55" t="str">
        <f t="shared" si="461"/>
        <v/>
      </c>
      <c r="BK2171" s="55" t="str">
        <f t="shared" si="461"/>
        <v/>
      </c>
      <c r="BL2171" s="55" t="str">
        <f t="shared" si="461"/>
        <v/>
      </c>
      <c r="BM2171" s="55" t="str">
        <f t="shared" si="461"/>
        <v/>
      </c>
      <c r="BN2171" s="55" t="str">
        <f t="shared" si="461"/>
        <v/>
      </c>
      <c r="BO2171" s="55" t="str">
        <f t="shared" si="461"/>
        <v/>
      </c>
      <c r="BP2171" s="55" t="str">
        <f t="shared" si="461"/>
        <v/>
      </c>
      <c r="BQ2171" s="55" t="str">
        <f t="shared" si="461"/>
        <v/>
      </c>
      <c r="BR2171" s="1" t="str">
        <f t="shared" si="463"/>
        <v>Base</v>
      </c>
      <c r="BS2171" s="1" t="str">
        <f t="shared" si="464"/>
        <v/>
      </c>
      <c r="BT2171" s="3">
        <f t="shared" si="465"/>
        <v>1</v>
      </c>
      <c r="BU2171" s="11">
        <f t="shared" si="466"/>
        <v>-0.94</v>
      </c>
      <c r="BV2171" s="11">
        <f t="shared" si="467"/>
        <v>-0.88</v>
      </c>
      <c r="BW2171" s="11">
        <f t="shared" si="468"/>
        <v>0</v>
      </c>
      <c r="BX2171" s="9">
        <f t="shared" si="469"/>
        <v>-0.94</v>
      </c>
      <c r="BY2171" s="9">
        <f t="shared" si="470"/>
        <v>-0.88</v>
      </c>
      <c r="BZ2171" s="9">
        <f t="shared" si="471"/>
        <v>2</v>
      </c>
    </row>
    <row r="2172" spans="1:78" ht="15.5" x14ac:dyDescent="0.35">
      <c r="A2172"/>
      <c r="B2172"/>
      <c r="C2172"/>
      <c r="D2172"/>
      <c r="E2172"/>
      <c r="F2172"/>
      <c r="G2172"/>
      <c r="H2172"/>
      <c r="I2172"/>
      <c r="J2172"/>
      <c r="K2172"/>
      <c r="L2172"/>
      <c r="M2172"/>
      <c r="N2172"/>
      <c r="O2172"/>
      <c r="P2172"/>
      <c r="Q2172"/>
      <c r="R2172"/>
      <c r="S2172"/>
      <c r="T2172"/>
      <c r="U2172"/>
      <c r="V2172"/>
      <c r="W2172"/>
      <c r="X2172"/>
      <c r="Y2172"/>
      <c r="Z2172"/>
      <c r="AA2172"/>
      <c r="AB2172"/>
      <c r="AC2172"/>
      <c r="AD2172"/>
      <c r="AE2172"/>
      <c r="AF2172"/>
      <c r="AG2172"/>
      <c r="AH2172"/>
      <c r="AI2172"/>
      <c r="AJ2172"/>
      <c r="AK2172"/>
      <c r="AL2172"/>
      <c r="AM2172"/>
      <c r="AN2172"/>
      <c r="AO2172"/>
      <c r="AP2172"/>
      <c r="AQ2172"/>
      <c r="AR2172"/>
      <c r="AS2172"/>
      <c r="AT2172" s="12">
        <f>VLOOKUP($BR2172,Tables!$D$14:$I$27,2,FALSE)*W2172</f>
        <v>0</v>
      </c>
      <c r="AU2172" s="12">
        <f>VLOOKUP($BR2172,Tables!$D$14:$I$24,3,FALSE)</f>
        <v>0</v>
      </c>
      <c r="AV2172" s="12">
        <f>VLOOKUP($BR2172,Tables!$D$14:$I$24,4,FALSE)*W2172</f>
        <v>0</v>
      </c>
      <c r="AW2172" s="12">
        <f>VLOOKUP($BR2172,Tables!$D$14:$I$24,5,FALSE)*W2172</f>
        <v>0</v>
      </c>
      <c r="AX2172">
        <f>IF(ISERROR(VLOOKUP(V2172,Tables!$A$2:$B$27,2,FALSE))=TRUE,0,VLOOKUP(V2172,Tables!$A$2:$B$27,2,FALSE))*VLOOKUP(BR2172,Tables!$D$14:$J$24,7,FALSE)</f>
        <v>0</v>
      </c>
      <c r="AY2172">
        <f>IF(ISERROR(VLOOKUP(BS2172,Tables!$A$2:$B$31,2,FALSE))=TRUE,0,VLOOKUP(BS2172,Tables!$A$2:$B$31,2,FALSE))</f>
        <v>0</v>
      </c>
      <c r="AZ2172" s="12">
        <f>VLOOKUP($BR2172,Tables!$D$14:$K$24,8,FALSE)</f>
        <v>0</v>
      </c>
      <c r="BA2172" s="12">
        <f>IF(OR(BR2172="T150",BR2172="HYBT150"),W2172*Tables!$L$23,0)</f>
        <v>0</v>
      </c>
      <c r="BB2172" s="12">
        <f>IF(OR(BR2172="T200",BR2172="HYBT200"),W2172*Tables!$E$24,0)</f>
        <v>0</v>
      </c>
      <c r="BC2172" s="14">
        <f t="shared" si="462"/>
        <v>0</v>
      </c>
      <c r="BD2172" s="55" t="str">
        <f t="shared" si="461"/>
        <v/>
      </c>
      <c r="BE2172" s="55" t="str">
        <f t="shared" si="461"/>
        <v/>
      </c>
      <c r="BF2172" s="55" t="str">
        <f t="shared" si="461"/>
        <v/>
      </c>
      <c r="BG2172" s="55" t="str">
        <f t="shared" si="461"/>
        <v/>
      </c>
      <c r="BH2172" s="55" t="str">
        <f t="shared" si="461"/>
        <v/>
      </c>
      <c r="BI2172" s="55" t="str">
        <f t="shared" si="461"/>
        <v/>
      </c>
      <c r="BJ2172" s="55" t="str">
        <f t="shared" si="461"/>
        <v/>
      </c>
      <c r="BK2172" s="55" t="str">
        <f t="shared" si="461"/>
        <v/>
      </c>
      <c r="BL2172" s="55" t="str">
        <f t="shared" si="461"/>
        <v/>
      </c>
      <c r="BM2172" s="55" t="str">
        <f t="shared" si="461"/>
        <v/>
      </c>
      <c r="BN2172" s="55" t="str">
        <f t="shared" si="461"/>
        <v/>
      </c>
      <c r="BO2172" s="55" t="str">
        <f t="shared" si="461"/>
        <v/>
      </c>
      <c r="BP2172" s="55" t="str">
        <f t="shared" si="461"/>
        <v/>
      </c>
      <c r="BQ2172" s="55" t="str">
        <f t="shared" si="461"/>
        <v/>
      </c>
      <c r="BR2172" s="1" t="str">
        <f t="shared" si="463"/>
        <v>Base</v>
      </c>
      <c r="BS2172" s="1" t="str">
        <f t="shared" si="464"/>
        <v/>
      </c>
      <c r="BT2172" s="3">
        <f t="shared" si="465"/>
        <v>1</v>
      </c>
      <c r="BU2172" s="11">
        <f t="shared" si="466"/>
        <v>-0.94</v>
      </c>
      <c r="BV2172" s="11">
        <f t="shared" si="467"/>
        <v>-0.88</v>
      </c>
      <c r="BW2172" s="11">
        <f t="shared" si="468"/>
        <v>0</v>
      </c>
      <c r="BX2172" s="9">
        <f t="shared" si="469"/>
        <v>-0.94</v>
      </c>
      <c r="BY2172" s="9">
        <f t="shared" si="470"/>
        <v>-0.88</v>
      </c>
      <c r="BZ2172" s="9">
        <f t="shared" si="471"/>
        <v>2</v>
      </c>
    </row>
    <row r="2173" spans="1:78" ht="15.5" x14ac:dyDescent="0.35">
      <c r="A2173"/>
      <c r="B2173"/>
      <c r="C2173"/>
      <c r="D2173"/>
      <c r="E2173"/>
      <c r="F2173"/>
      <c r="G2173"/>
      <c r="H2173"/>
      <c r="I2173"/>
      <c r="J2173"/>
      <c r="K2173"/>
      <c r="L2173"/>
      <c r="M2173"/>
      <c r="N2173"/>
      <c r="O2173"/>
      <c r="P2173"/>
      <c r="Q2173"/>
      <c r="R2173"/>
      <c r="S2173"/>
      <c r="T2173"/>
      <c r="U2173"/>
      <c r="V2173"/>
      <c r="W2173"/>
      <c r="X2173"/>
      <c r="Y2173"/>
      <c r="Z2173"/>
      <c r="AA2173"/>
      <c r="AB2173"/>
      <c r="AC2173"/>
      <c r="AD2173"/>
      <c r="AE2173"/>
      <c r="AF2173"/>
      <c r="AG2173"/>
      <c r="AH2173"/>
      <c r="AI2173"/>
      <c r="AJ2173"/>
      <c r="AK2173"/>
      <c r="AL2173"/>
      <c r="AM2173"/>
      <c r="AN2173"/>
      <c r="AO2173"/>
      <c r="AP2173"/>
      <c r="AQ2173"/>
      <c r="AR2173"/>
      <c r="AS2173"/>
      <c r="AT2173" s="12">
        <f>VLOOKUP($BR2173,Tables!$D$14:$I$27,2,FALSE)*W2173</f>
        <v>0</v>
      </c>
      <c r="AU2173" s="12">
        <f>VLOOKUP($BR2173,Tables!$D$14:$I$24,3,FALSE)</f>
        <v>0</v>
      </c>
      <c r="AV2173" s="12">
        <f>VLOOKUP($BR2173,Tables!$D$14:$I$24,4,FALSE)*W2173</f>
        <v>0</v>
      </c>
      <c r="AW2173" s="12">
        <f>VLOOKUP($BR2173,Tables!$D$14:$I$24,5,FALSE)*W2173</f>
        <v>0</v>
      </c>
      <c r="AX2173">
        <f>IF(ISERROR(VLOOKUP(V2173,Tables!$A$2:$B$27,2,FALSE))=TRUE,0,VLOOKUP(V2173,Tables!$A$2:$B$27,2,FALSE))*VLOOKUP(BR2173,Tables!$D$14:$J$24,7,FALSE)</f>
        <v>0</v>
      </c>
      <c r="AY2173">
        <f>IF(ISERROR(VLOOKUP(BS2173,Tables!$A$2:$B$31,2,FALSE))=TRUE,0,VLOOKUP(BS2173,Tables!$A$2:$B$31,2,FALSE))</f>
        <v>0</v>
      </c>
      <c r="AZ2173" s="12">
        <f>VLOOKUP($BR2173,Tables!$D$14:$K$24,8,FALSE)</f>
        <v>0</v>
      </c>
      <c r="BA2173" s="12">
        <f>IF(OR(BR2173="T150",BR2173="HYBT150"),W2173*Tables!$L$23,0)</f>
        <v>0</v>
      </c>
      <c r="BB2173" s="12">
        <f>IF(OR(BR2173="T200",BR2173="HYBT200"),W2173*Tables!$E$24,0)</f>
        <v>0</v>
      </c>
      <c r="BC2173" s="14">
        <f t="shared" si="462"/>
        <v>0</v>
      </c>
      <c r="BD2173" s="55" t="str">
        <f t="shared" si="461"/>
        <v/>
      </c>
      <c r="BE2173" s="55" t="str">
        <f t="shared" si="461"/>
        <v/>
      </c>
      <c r="BF2173" s="55" t="str">
        <f t="shared" si="461"/>
        <v/>
      </c>
      <c r="BG2173" s="55" t="str">
        <f t="shared" si="461"/>
        <v/>
      </c>
      <c r="BH2173" s="55" t="str">
        <f t="shared" si="461"/>
        <v/>
      </c>
      <c r="BI2173" s="55" t="str">
        <f t="shared" si="461"/>
        <v/>
      </c>
      <c r="BJ2173" s="55" t="str">
        <f t="shared" si="461"/>
        <v/>
      </c>
      <c r="BK2173" s="55" t="str">
        <f t="shared" si="461"/>
        <v/>
      </c>
      <c r="BL2173" s="55" t="str">
        <f t="shared" si="461"/>
        <v/>
      </c>
      <c r="BM2173" s="55" t="str">
        <f t="shared" si="461"/>
        <v/>
      </c>
      <c r="BN2173" s="55" t="str">
        <f t="shared" si="461"/>
        <v/>
      </c>
      <c r="BO2173" s="55" t="str">
        <f t="shared" si="461"/>
        <v/>
      </c>
      <c r="BP2173" s="55" t="str">
        <f t="shared" si="461"/>
        <v/>
      </c>
      <c r="BQ2173" s="55" t="str">
        <f t="shared" si="461"/>
        <v/>
      </c>
      <c r="BR2173" s="1" t="str">
        <f t="shared" si="463"/>
        <v>Base</v>
      </c>
      <c r="BS2173" s="1" t="str">
        <f t="shared" si="464"/>
        <v/>
      </c>
      <c r="BT2173" s="3">
        <f t="shared" si="465"/>
        <v>1</v>
      </c>
      <c r="BU2173" s="11">
        <f t="shared" si="466"/>
        <v>-0.94</v>
      </c>
      <c r="BV2173" s="11">
        <f t="shared" si="467"/>
        <v>-0.88</v>
      </c>
      <c r="BW2173" s="11">
        <f t="shared" si="468"/>
        <v>0</v>
      </c>
      <c r="BX2173" s="9">
        <f t="shared" si="469"/>
        <v>-0.94</v>
      </c>
      <c r="BY2173" s="9">
        <f t="shared" si="470"/>
        <v>-0.88</v>
      </c>
      <c r="BZ2173" s="9">
        <f t="shared" si="471"/>
        <v>2</v>
      </c>
    </row>
    <row r="2174" spans="1:78" ht="15.5" x14ac:dyDescent="0.35">
      <c r="A2174"/>
      <c r="B2174"/>
      <c r="C2174"/>
      <c r="D2174"/>
      <c r="E2174"/>
      <c r="F2174"/>
      <c r="G2174"/>
      <c r="H2174"/>
      <c r="I2174"/>
      <c r="J2174"/>
      <c r="K2174"/>
      <c r="L2174"/>
      <c r="M2174"/>
      <c r="N2174"/>
      <c r="O2174"/>
      <c r="P2174"/>
      <c r="Q2174"/>
      <c r="R2174"/>
      <c r="S2174"/>
      <c r="T2174"/>
      <c r="U2174"/>
      <c r="V2174"/>
      <c r="W2174"/>
      <c r="X2174"/>
      <c r="Y2174"/>
      <c r="Z2174"/>
      <c r="AA2174"/>
      <c r="AB2174"/>
      <c r="AC2174"/>
      <c r="AD2174"/>
      <c r="AE2174"/>
      <c r="AF2174"/>
      <c r="AG2174"/>
      <c r="AH2174"/>
      <c r="AI2174"/>
      <c r="AJ2174"/>
      <c r="AK2174"/>
      <c r="AL2174"/>
      <c r="AM2174"/>
      <c r="AN2174"/>
      <c r="AO2174"/>
      <c r="AP2174"/>
      <c r="AQ2174"/>
      <c r="AR2174"/>
      <c r="AS2174"/>
      <c r="AT2174" s="12">
        <f>VLOOKUP($BR2174,Tables!$D$14:$I$27,2,FALSE)*W2174</f>
        <v>0</v>
      </c>
      <c r="AU2174" s="12">
        <f>VLOOKUP($BR2174,Tables!$D$14:$I$24,3,FALSE)</f>
        <v>0</v>
      </c>
      <c r="AV2174" s="12">
        <f>VLOOKUP($BR2174,Tables!$D$14:$I$24,4,FALSE)*W2174</f>
        <v>0</v>
      </c>
      <c r="AW2174" s="12">
        <f>VLOOKUP($BR2174,Tables!$D$14:$I$24,5,FALSE)*W2174</f>
        <v>0</v>
      </c>
      <c r="AX2174">
        <f>IF(ISERROR(VLOOKUP(V2174,Tables!$A$2:$B$27,2,FALSE))=TRUE,0,VLOOKUP(V2174,Tables!$A$2:$B$27,2,FALSE))*VLOOKUP(BR2174,Tables!$D$14:$J$24,7,FALSE)</f>
        <v>0</v>
      </c>
      <c r="AY2174">
        <f>IF(ISERROR(VLOOKUP(BS2174,Tables!$A$2:$B$31,2,FALSE))=TRUE,0,VLOOKUP(BS2174,Tables!$A$2:$B$31,2,FALSE))</f>
        <v>0</v>
      </c>
      <c r="AZ2174" s="12">
        <f>VLOOKUP($BR2174,Tables!$D$14:$K$24,8,FALSE)</f>
        <v>0</v>
      </c>
      <c r="BA2174" s="12">
        <f>IF(OR(BR2174="T150",BR2174="HYBT150"),W2174*Tables!$L$23,0)</f>
        <v>0</v>
      </c>
      <c r="BB2174" s="12">
        <f>IF(OR(BR2174="T200",BR2174="HYBT200"),W2174*Tables!$E$24,0)</f>
        <v>0</v>
      </c>
      <c r="BC2174" s="14">
        <f t="shared" si="462"/>
        <v>0</v>
      </c>
      <c r="BD2174" s="55" t="str">
        <f t="shared" si="461"/>
        <v/>
      </c>
      <c r="BE2174" s="55" t="str">
        <f t="shared" si="461"/>
        <v/>
      </c>
      <c r="BF2174" s="55" t="str">
        <f t="shared" si="461"/>
        <v/>
      </c>
      <c r="BG2174" s="55" t="str">
        <f t="shared" si="461"/>
        <v/>
      </c>
      <c r="BH2174" s="55" t="str">
        <f t="shared" si="461"/>
        <v/>
      </c>
      <c r="BI2174" s="55" t="str">
        <f t="shared" si="461"/>
        <v/>
      </c>
      <c r="BJ2174" s="55" t="str">
        <f t="shared" si="461"/>
        <v/>
      </c>
      <c r="BK2174" s="55" t="str">
        <f t="shared" si="461"/>
        <v/>
      </c>
      <c r="BL2174" s="55" t="str">
        <f t="shared" si="461"/>
        <v/>
      </c>
      <c r="BM2174" s="55" t="str">
        <f t="shared" si="461"/>
        <v/>
      </c>
      <c r="BN2174" s="55" t="str">
        <f t="shared" si="461"/>
        <v/>
      </c>
      <c r="BO2174" s="55" t="str">
        <f t="shared" si="461"/>
        <v/>
      </c>
      <c r="BP2174" s="55" t="str">
        <f t="shared" si="461"/>
        <v/>
      </c>
      <c r="BQ2174" s="55" t="str">
        <f t="shared" si="461"/>
        <v/>
      </c>
      <c r="BR2174" s="1" t="str">
        <f t="shared" si="463"/>
        <v>Base</v>
      </c>
      <c r="BS2174" s="1" t="str">
        <f t="shared" si="464"/>
        <v/>
      </c>
      <c r="BT2174" s="3">
        <f t="shared" si="465"/>
        <v>1</v>
      </c>
      <c r="BU2174" s="11">
        <f t="shared" si="466"/>
        <v>-0.94</v>
      </c>
      <c r="BV2174" s="11">
        <f t="shared" si="467"/>
        <v>-0.88</v>
      </c>
      <c r="BW2174" s="11">
        <f t="shared" si="468"/>
        <v>0</v>
      </c>
      <c r="BX2174" s="9">
        <f t="shared" si="469"/>
        <v>-0.94</v>
      </c>
      <c r="BY2174" s="9">
        <f t="shared" si="470"/>
        <v>-0.88</v>
      </c>
      <c r="BZ2174" s="9">
        <f t="shared" si="471"/>
        <v>2</v>
      </c>
    </row>
    <row r="2175" spans="1:78" ht="15.5" x14ac:dyDescent="0.35">
      <c r="A2175"/>
      <c r="B2175"/>
      <c r="C2175"/>
      <c r="D2175"/>
      <c r="E2175"/>
      <c r="F2175"/>
      <c r="G2175"/>
      <c r="H2175"/>
      <c r="I2175"/>
      <c r="J2175"/>
      <c r="K2175"/>
      <c r="L2175"/>
      <c r="M2175"/>
      <c r="N2175"/>
      <c r="O2175"/>
      <c r="P2175"/>
      <c r="Q2175"/>
      <c r="R2175"/>
      <c r="S2175"/>
      <c r="T2175"/>
      <c r="U2175"/>
      <c r="V2175"/>
      <c r="W2175"/>
      <c r="X2175"/>
      <c r="Y2175"/>
      <c r="Z2175"/>
      <c r="AA2175"/>
      <c r="AB2175"/>
      <c r="AC2175"/>
      <c r="AD2175"/>
      <c r="AE2175"/>
      <c r="AF2175"/>
      <c r="AG2175"/>
      <c r="AH2175"/>
      <c r="AI2175"/>
      <c r="AJ2175"/>
      <c r="AK2175"/>
      <c r="AL2175"/>
      <c r="AM2175"/>
      <c r="AN2175"/>
      <c r="AO2175"/>
      <c r="AP2175"/>
      <c r="AQ2175"/>
      <c r="AR2175"/>
      <c r="AS2175"/>
      <c r="AT2175" s="12">
        <f>VLOOKUP($BR2175,Tables!$D$14:$I$27,2,FALSE)*W2175</f>
        <v>0</v>
      </c>
      <c r="AU2175" s="12">
        <f>VLOOKUP($BR2175,Tables!$D$14:$I$24,3,FALSE)</f>
        <v>0</v>
      </c>
      <c r="AV2175" s="12">
        <f>VLOOKUP($BR2175,Tables!$D$14:$I$24,4,FALSE)*W2175</f>
        <v>0</v>
      </c>
      <c r="AW2175" s="12">
        <f>VLOOKUP($BR2175,Tables!$D$14:$I$24,5,FALSE)*W2175</f>
        <v>0</v>
      </c>
      <c r="AX2175">
        <f>IF(ISERROR(VLOOKUP(V2175,Tables!$A$2:$B$27,2,FALSE))=TRUE,0,VLOOKUP(V2175,Tables!$A$2:$B$27,2,FALSE))*VLOOKUP(BR2175,Tables!$D$14:$J$24,7,FALSE)</f>
        <v>0</v>
      </c>
      <c r="AY2175">
        <f>IF(ISERROR(VLOOKUP(BS2175,Tables!$A$2:$B$31,2,FALSE))=TRUE,0,VLOOKUP(BS2175,Tables!$A$2:$B$31,2,FALSE))</f>
        <v>0</v>
      </c>
      <c r="AZ2175" s="12">
        <f>VLOOKUP($BR2175,Tables!$D$14:$K$24,8,FALSE)</f>
        <v>0</v>
      </c>
      <c r="BA2175" s="12">
        <f>IF(OR(BR2175="T150",BR2175="HYBT150"),W2175*Tables!$L$23,0)</f>
        <v>0</v>
      </c>
      <c r="BB2175" s="12">
        <f>IF(OR(BR2175="T200",BR2175="HYBT200"),W2175*Tables!$E$24,0)</f>
        <v>0</v>
      </c>
      <c r="BC2175" s="14">
        <f t="shared" si="462"/>
        <v>0</v>
      </c>
      <c r="BD2175" s="55" t="str">
        <f t="shared" si="461"/>
        <v/>
      </c>
      <c r="BE2175" s="55" t="str">
        <f t="shared" si="461"/>
        <v/>
      </c>
      <c r="BF2175" s="55" t="str">
        <f t="shared" si="461"/>
        <v/>
      </c>
      <c r="BG2175" s="55" t="str">
        <f t="shared" si="461"/>
        <v/>
      </c>
      <c r="BH2175" s="55" t="str">
        <f t="shared" si="461"/>
        <v/>
      </c>
      <c r="BI2175" s="55" t="str">
        <f t="shared" si="461"/>
        <v/>
      </c>
      <c r="BJ2175" s="55" t="str">
        <f t="shared" si="461"/>
        <v/>
      </c>
      <c r="BK2175" s="55" t="str">
        <f t="shared" si="461"/>
        <v/>
      </c>
      <c r="BL2175" s="55" t="str">
        <f t="shared" si="461"/>
        <v/>
      </c>
      <c r="BM2175" s="55" t="str">
        <f t="shared" si="461"/>
        <v/>
      </c>
      <c r="BN2175" s="55" t="str">
        <f t="shared" si="461"/>
        <v/>
      </c>
      <c r="BO2175" s="55" t="str">
        <f t="shared" si="461"/>
        <v/>
      </c>
      <c r="BP2175" s="55" t="str">
        <f t="shared" si="461"/>
        <v/>
      </c>
      <c r="BQ2175" s="55" t="str">
        <f t="shared" si="461"/>
        <v/>
      </c>
      <c r="BR2175" s="1" t="str">
        <f t="shared" si="463"/>
        <v>Base</v>
      </c>
      <c r="BS2175" s="1" t="str">
        <f t="shared" si="464"/>
        <v/>
      </c>
      <c r="BT2175" s="3">
        <f t="shared" si="465"/>
        <v>1</v>
      </c>
      <c r="BU2175" s="11">
        <f t="shared" si="466"/>
        <v>-0.94</v>
      </c>
      <c r="BV2175" s="11">
        <f t="shared" si="467"/>
        <v>-0.88</v>
      </c>
      <c r="BW2175" s="11">
        <f t="shared" si="468"/>
        <v>0</v>
      </c>
      <c r="BX2175" s="9">
        <f t="shared" si="469"/>
        <v>-0.94</v>
      </c>
      <c r="BY2175" s="9">
        <f t="shared" si="470"/>
        <v>-0.88</v>
      </c>
      <c r="BZ2175" s="9">
        <f t="shared" si="471"/>
        <v>2</v>
      </c>
    </row>
    <row r="2176" spans="1:78" ht="15.5" x14ac:dyDescent="0.35">
      <c r="A2176"/>
      <c r="B2176"/>
      <c r="C2176"/>
      <c r="D2176"/>
      <c r="E2176"/>
      <c r="F2176"/>
      <c r="G2176"/>
      <c r="H2176"/>
      <c r="I2176"/>
      <c r="J2176"/>
      <c r="K2176"/>
      <c r="L2176"/>
      <c r="M2176"/>
      <c r="N2176"/>
      <c r="O2176"/>
      <c r="P2176"/>
      <c r="Q2176"/>
      <c r="R2176"/>
      <c r="S2176"/>
      <c r="T2176"/>
      <c r="U2176"/>
      <c r="V2176"/>
      <c r="W2176"/>
      <c r="X2176"/>
      <c r="Y2176"/>
      <c r="Z2176"/>
      <c r="AA2176"/>
      <c r="AB2176"/>
      <c r="AC2176"/>
      <c r="AD2176"/>
      <c r="AE2176"/>
      <c r="AF2176"/>
      <c r="AG2176"/>
      <c r="AH2176"/>
      <c r="AI2176"/>
      <c r="AJ2176"/>
      <c r="AK2176"/>
      <c r="AL2176"/>
      <c r="AM2176"/>
      <c r="AN2176"/>
      <c r="AO2176"/>
      <c r="AP2176"/>
      <c r="AQ2176"/>
      <c r="AR2176"/>
      <c r="AS2176"/>
      <c r="AT2176" s="12">
        <f>VLOOKUP($BR2176,Tables!$D$14:$I$27,2,FALSE)*W2176</f>
        <v>0</v>
      </c>
      <c r="AU2176" s="12">
        <f>VLOOKUP($BR2176,Tables!$D$14:$I$24,3,FALSE)</f>
        <v>0</v>
      </c>
      <c r="AV2176" s="12">
        <f>VLOOKUP($BR2176,Tables!$D$14:$I$24,4,FALSE)*W2176</f>
        <v>0</v>
      </c>
      <c r="AW2176" s="12">
        <f>VLOOKUP($BR2176,Tables!$D$14:$I$24,5,FALSE)*W2176</f>
        <v>0</v>
      </c>
      <c r="AX2176">
        <f>IF(ISERROR(VLOOKUP(V2176,Tables!$A$2:$B$27,2,FALSE))=TRUE,0,VLOOKUP(V2176,Tables!$A$2:$B$27,2,FALSE))*VLOOKUP(BR2176,Tables!$D$14:$J$24,7,FALSE)</f>
        <v>0</v>
      </c>
      <c r="AY2176">
        <f>IF(ISERROR(VLOOKUP(BS2176,Tables!$A$2:$B$31,2,FALSE))=TRUE,0,VLOOKUP(BS2176,Tables!$A$2:$B$31,2,FALSE))</f>
        <v>0</v>
      </c>
      <c r="AZ2176" s="12">
        <f>VLOOKUP($BR2176,Tables!$D$14:$K$24,8,FALSE)</f>
        <v>0</v>
      </c>
      <c r="BA2176" s="12">
        <f>IF(OR(BR2176="T150",BR2176="HYBT150"),W2176*Tables!$L$23,0)</f>
        <v>0</v>
      </c>
      <c r="BB2176" s="12">
        <f>IF(OR(BR2176="T200",BR2176="HYBT200"),W2176*Tables!$E$24,0)</f>
        <v>0</v>
      </c>
      <c r="BC2176" s="14">
        <f t="shared" si="462"/>
        <v>0</v>
      </c>
      <c r="BD2176" s="55" t="str">
        <f t="shared" si="461"/>
        <v/>
      </c>
      <c r="BE2176" s="55" t="str">
        <f t="shared" si="461"/>
        <v/>
      </c>
      <c r="BF2176" s="55" t="str">
        <f t="shared" si="461"/>
        <v/>
      </c>
      <c r="BG2176" s="55" t="str">
        <f t="shared" si="461"/>
        <v/>
      </c>
      <c r="BH2176" s="55" t="str">
        <f t="shared" si="461"/>
        <v/>
      </c>
      <c r="BI2176" s="55" t="str">
        <f t="shared" si="461"/>
        <v/>
      </c>
      <c r="BJ2176" s="55" t="str">
        <f t="shared" si="461"/>
        <v/>
      </c>
      <c r="BK2176" s="55" t="str">
        <f t="shared" si="461"/>
        <v/>
      </c>
      <c r="BL2176" s="55" t="str">
        <f t="shared" si="461"/>
        <v/>
      </c>
      <c r="BM2176" s="55" t="str">
        <f t="shared" si="461"/>
        <v/>
      </c>
      <c r="BN2176" s="55" t="str">
        <f t="shared" si="461"/>
        <v/>
      </c>
      <c r="BO2176" s="55" t="str">
        <f t="shared" si="461"/>
        <v/>
      </c>
      <c r="BP2176" s="55" t="str">
        <f t="shared" si="461"/>
        <v/>
      </c>
      <c r="BQ2176" s="55" t="str">
        <f t="shared" si="461"/>
        <v/>
      </c>
      <c r="BR2176" s="1" t="str">
        <f t="shared" si="463"/>
        <v>Base</v>
      </c>
      <c r="BS2176" s="1" t="str">
        <f t="shared" si="464"/>
        <v/>
      </c>
      <c r="BT2176" s="3">
        <f t="shared" si="465"/>
        <v>1</v>
      </c>
      <c r="BU2176" s="11">
        <f t="shared" si="466"/>
        <v>-0.94</v>
      </c>
      <c r="BV2176" s="11">
        <f t="shared" si="467"/>
        <v>-0.88</v>
      </c>
      <c r="BW2176" s="11">
        <f t="shared" si="468"/>
        <v>0</v>
      </c>
      <c r="BX2176" s="9">
        <f t="shared" si="469"/>
        <v>-0.94</v>
      </c>
      <c r="BY2176" s="9">
        <f t="shared" si="470"/>
        <v>-0.88</v>
      </c>
      <c r="BZ2176" s="9">
        <f t="shared" si="471"/>
        <v>2</v>
      </c>
    </row>
    <row r="2177" spans="1:78" ht="15.5" x14ac:dyDescent="0.35">
      <c r="A2177"/>
      <c r="B2177"/>
      <c r="C2177"/>
      <c r="D2177"/>
      <c r="E2177"/>
      <c r="F2177"/>
      <c r="G2177"/>
      <c r="H2177"/>
      <c r="I2177"/>
      <c r="J2177"/>
      <c r="K2177"/>
      <c r="L2177"/>
      <c r="M2177"/>
      <c r="N2177"/>
      <c r="O2177"/>
      <c r="P2177"/>
      <c r="Q2177"/>
      <c r="R2177"/>
      <c r="S2177"/>
      <c r="T2177"/>
      <c r="U2177"/>
      <c r="V2177"/>
      <c r="W2177"/>
      <c r="X2177"/>
      <c r="Y2177"/>
      <c r="Z2177"/>
      <c r="AA2177"/>
      <c r="AB2177"/>
      <c r="AC2177"/>
      <c r="AD2177"/>
      <c r="AE2177"/>
      <c r="AF2177"/>
      <c r="AG2177"/>
      <c r="AH2177"/>
      <c r="AI2177"/>
      <c r="AJ2177"/>
      <c r="AK2177"/>
      <c r="AL2177"/>
      <c r="AM2177"/>
      <c r="AN2177"/>
      <c r="AO2177"/>
      <c r="AP2177"/>
      <c r="AQ2177"/>
      <c r="AR2177"/>
      <c r="AS2177"/>
      <c r="AT2177" s="12">
        <f>VLOOKUP($BR2177,Tables!$D$14:$I$27,2,FALSE)*W2177</f>
        <v>0</v>
      </c>
      <c r="AU2177" s="12">
        <f>VLOOKUP($BR2177,Tables!$D$14:$I$24,3,FALSE)</f>
        <v>0</v>
      </c>
      <c r="AV2177" s="12">
        <f>VLOOKUP($BR2177,Tables!$D$14:$I$24,4,FALSE)*W2177</f>
        <v>0</v>
      </c>
      <c r="AW2177" s="12">
        <f>VLOOKUP($BR2177,Tables!$D$14:$I$24,5,FALSE)*W2177</f>
        <v>0</v>
      </c>
      <c r="AX2177">
        <f>IF(ISERROR(VLOOKUP(V2177,Tables!$A$2:$B$27,2,FALSE))=TRUE,0,VLOOKUP(V2177,Tables!$A$2:$B$27,2,FALSE))*VLOOKUP(BR2177,Tables!$D$14:$J$24,7,FALSE)</f>
        <v>0</v>
      </c>
      <c r="AY2177">
        <f>IF(ISERROR(VLOOKUP(BS2177,Tables!$A$2:$B$31,2,FALSE))=TRUE,0,VLOOKUP(BS2177,Tables!$A$2:$B$31,2,FALSE))</f>
        <v>0</v>
      </c>
      <c r="AZ2177" s="12">
        <f>VLOOKUP($BR2177,Tables!$D$14:$K$24,8,FALSE)</f>
        <v>0</v>
      </c>
      <c r="BA2177" s="12">
        <f>IF(OR(BR2177="T150",BR2177="HYBT150"),W2177*Tables!$L$23,0)</f>
        <v>0</v>
      </c>
      <c r="BB2177" s="12">
        <f>IF(OR(BR2177="T200",BR2177="HYBT200"),W2177*Tables!$E$24,0)</f>
        <v>0</v>
      </c>
      <c r="BC2177" s="14">
        <f t="shared" si="462"/>
        <v>0</v>
      </c>
      <c r="BD2177" s="55" t="str">
        <f t="shared" si="461"/>
        <v/>
      </c>
      <c r="BE2177" s="55" t="str">
        <f t="shared" si="461"/>
        <v/>
      </c>
      <c r="BF2177" s="55" t="str">
        <f t="shared" si="461"/>
        <v/>
      </c>
      <c r="BG2177" s="55" t="str">
        <f t="shared" si="461"/>
        <v/>
      </c>
      <c r="BH2177" s="55" t="str">
        <f t="shared" si="461"/>
        <v/>
      </c>
      <c r="BI2177" s="55" t="str">
        <f t="shared" si="461"/>
        <v/>
      </c>
      <c r="BJ2177" s="55" t="str">
        <f t="shared" si="461"/>
        <v/>
      </c>
      <c r="BK2177" s="55" t="str">
        <f t="shared" si="461"/>
        <v/>
      </c>
      <c r="BL2177" s="55" t="str">
        <f t="shared" si="461"/>
        <v/>
      </c>
      <c r="BM2177" s="55" t="str">
        <f t="shared" si="461"/>
        <v/>
      </c>
      <c r="BN2177" s="55" t="str">
        <f t="shared" si="461"/>
        <v/>
      </c>
      <c r="BO2177" s="55" t="str">
        <f t="shared" si="461"/>
        <v/>
      </c>
      <c r="BP2177" s="55" t="str">
        <f t="shared" si="461"/>
        <v/>
      </c>
      <c r="BQ2177" s="55" t="str">
        <f t="shared" si="461"/>
        <v/>
      </c>
      <c r="BR2177" s="1" t="str">
        <f t="shared" si="463"/>
        <v>Base</v>
      </c>
      <c r="BS2177" s="1" t="str">
        <f t="shared" si="464"/>
        <v/>
      </c>
      <c r="BT2177" s="3">
        <f t="shared" si="465"/>
        <v>1</v>
      </c>
      <c r="BU2177" s="11">
        <f t="shared" si="466"/>
        <v>-0.94</v>
      </c>
      <c r="BV2177" s="11">
        <f t="shared" si="467"/>
        <v>-0.88</v>
      </c>
      <c r="BW2177" s="11">
        <f t="shared" si="468"/>
        <v>0</v>
      </c>
      <c r="BX2177" s="9">
        <f t="shared" si="469"/>
        <v>-0.94</v>
      </c>
      <c r="BY2177" s="9">
        <f t="shared" si="470"/>
        <v>-0.88</v>
      </c>
      <c r="BZ2177" s="9">
        <f t="shared" si="471"/>
        <v>2</v>
      </c>
    </row>
    <row r="2178" spans="1:78" ht="15.5" x14ac:dyDescent="0.35">
      <c r="A2178"/>
      <c r="B2178"/>
      <c r="C2178"/>
      <c r="D2178"/>
      <c r="E2178"/>
      <c r="F2178"/>
      <c r="G2178"/>
      <c r="H2178"/>
      <c r="I2178"/>
      <c r="J2178"/>
      <c r="K2178"/>
      <c r="L2178"/>
      <c r="M2178"/>
      <c r="N2178"/>
      <c r="O2178"/>
      <c r="P2178"/>
      <c r="Q2178"/>
      <c r="R2178"/>
      <c r="S2178"/>
      <c r="T2178"/>
      <c r="U2178"/>
      <c r="V2178"/>
      <c r="W2178"/>
      <c r="X2178"/>
      <c r="Y2178"/>
      <c r="Z2178"/>
      <c r="AA2178"/>
      <c r="AB2178"/>
      <c r="AC2178"/>
      <c r="AD2178"/>
      <c r="AE2178"/>
      <c r="AF2178"/>
      <c r="AG2178"/>
      <c r="AH2178"/>
      <c r="AI2178"/>
      <c r="AJ2178"/>
      <c r="AK2178"/>
      <c r="AL2178"/>
      <c r="AM2178"/>
      <c r="AN2178"/>
      <c r="AO2178"/>
      <c r="AP2178"/>
      <c r="AQ2178"/>
      <c r="AR2178"/>
      <c r="AS2178"/>
      <c r="AT2178" s="12">
        <f>VLOOKUP($BR2178,Tables!$D$14:$I$27,2,FALSE)*W2178</f>
        <v>0</v>
      </c>
      <c r="AU2178" s="12">
        <f>VLOOKUP($BR2178,Tables!$D$14:$I$24,3,FALSE)</f>
        <v>0</v>
      </c>
      <c r="AV2178" s="12">
        <f>VLOOKUP($BR2178,Tables!$D$14:$I$24,4,FALSE)*W2178</f>
        <v>0</v>
      </c>
      <c r="AW2178" s="12">
        <f>VLOOKUP($BR2178,Tables!$D$14:$I$24,5,FALSE)*W2178</f>
        <v>0</v>
      </c>
      <c r="AX2178">
        <f>IF(ISERROR(VLOOKUP(V2178,Tables!$A$2:$B$27,2,FALSE))=TRUE,0,VLOOKUP(V2178,Tables!$A$2:$B$27,2,FALSE))*VLOOKUP(BR2178,Tables!$D$14:$J$24,7,FALSE)</f>
        <v>0</v>
      </c>
      <c r="AY2178">
        <f>IF(ISERROR(VLOOKUP(BS2178,Tables!$A$2:$B$31,2,FALSE))=TRUE,0,VLOOKUP(BS2178,Tables!$A$2:$B$31,2,FALSE))</f>
        <v>0</v>
      </c>
      <c r="AZ2178" s="12">
        <f>VLOOKUP($BR2178,Tables!$D$14:$K$24,8,FALSE)</f>
        <v>0</v>
      </c>
      <c r="BA2178" s="12">
        <f>IF(OR(BR2178="T150",BR2178="HYBT150"),W2178*Tables!$L$23,0)</f>
        <v>0</v>
      </c>
      <c r="BB2178" s="12">
        <f>IF(OR(BR2178="T200",BR2178="HYBT200"),W2178*Tables!$E$24,0)</f>
        <v>0</v>
      </c>
      <c r="BC2178" s="14">
        <f t="shared" si="462"/>
        <v>0</v>
      </c>
      <c r="BD2178" s="55" t="str">
        <f t="shared" si="461"/>
        <v/>
      </c>
      <c r="BE2178" s="55" t="str">
        <f t="shared" si="461"/>
        <v/>
      </c>
      <c r="BF2178" s="55" t="str">
        <f t="shared" si="461"/>
        <v/>
      </c>
      <c r="BG2178" s="55" t="str">
        <f t="shared" si="461"/>
        <v/>
      </c>
      <c r="BH2178" s="55" t="str">
        <f t="shared" si="461"/>
        <v/>
      </c>
      <c r="BI2178" s="55" t="str">
        <f t="shared" si="461"/>
        <v/>
      </c>
      <c r="BJ2178" s="55" t="str">
        <f t="shared" si="461"/>
        <v/>
      </c>
      <c r="BK2178" s="55" t="str">
        <f t="shared" si="461"/>
        <v/>
      </c>
      <c r="BL2178" s="55" t="str">
        <f t="shared" si="461"/>
        <v/>
      </c>
      <c r="BM2178" s="55" t="str">
        <f t="shared" si="461"/>
        <v/>
      </c>
      <c r="BN2178" s="55" t="str">
        <f t="shared" si="461"/>
        <v/>
      </c>
      <c r="BO2178" s="55" t="str">
        <f t="shared" si="461"/>
        <v/>
      </c>
      <c r="BP2178" s="55" t="str">
        <f t="shared" si="461"/>
        <v/>
      </c>
      <c r="BQ2178" s="55" t="str">
        <f t="shared" si="461"/>
        <v/>
      </c>
      <c r="BR2178" s="1" t="str">
        <f t="shared" si="463"/>
        <v>Base</v>
      </c>
      <c r="BS2178" s="1" t="str">
        <f t="shared" si="464"/>
        <v/>
      </c>
      <c r="BT2178" s="3">
        <f t="shared" si="465"/>
        <v>1</v>
      </c>
      <c r="BU2178" s="11">
        <f t="shared" si="466"/>
        <v>-0.94</v>
      </c>
      <c r="BV2178" s="11">
        <f t="shared" si="467"/>
        <v>-0.88</v>
      </c>
      <c r="BW2178" s="11">
        <f t="shared" si="468"/>
        <v>0</v>
      </c>
      <c r="BX2178" s="9">
        <f t="shared" si="469"/>
        <v>-0.94</v>
      </c>
      <c r="BY2178" s="9">
        <f t="shared" si="470"/>
        <v>-0.88</v>
      </c>
      <c r="BZ2178" s="9">
        <f t="shared" si="471"/>
        <v>2</v>
      </c>
    </row>
    <row r="2179" spans="1:78" ht="15.5" x14ac:dyDescent="0.35">
      <c r="A2179"/>
      <c r="B2179"/>
      <c r="C2179"/>
      <c r="D2179"/>
      <c r="E2179"/>
      <c r="F2179"/>
      <c r="G2179"/>
      <c r="H2179"/>
      <c r="I2179"/>
      <c r="J2179"/>
      <c r="K2179"/>
      <c r="L2179"/>
      <c r="M2179"/>
      <c r="N2179"/>
      <c r="O2179"/>
      <c r="P2179"/>
      <c r="Q2179"/>
      <c r="R2179"/>
      <c r="S2179"/>
      <c r="T2179"/>
      <c r="U2179"/>
      <c r="V2179"/>
      <c r="W2179"/>
      <c r="X2179"/>
      <c r="Y2179"/>
      <c r="Z2179"/>
      <c r="AA2179"/>
      <c r="AB2179"/>
      <c r="AC2179"/>
      <c r="AD2179"/>
      <c r="AE2179"/>
      <c r="AF2179"/>
      <c r="AG2179"/>
      <c r="AH2179"/>
      <c r="AI2179"/>
      <c r="AJ2179"/>
      <c r="AK2179"/>
      <c r="AL2179"/>
      <c r="AM2179"/>
      <c r="AN2179"/>
      <c r="AO2179"/>
      <c r="AP2179"/>
      <c r="AQ2179"/>
      <c r="AR2179"/>
      <c r="AS2179"/>
      <c r="AT2179" s="12">
        <f>VLOOKUP($BR2179,Tables!$D$14:$I$27,2,FALSE)*W2179</f>
        <v>0</v>
      </c>
      <c r="AU2179" s="12">
        <f>VLOOKUP($BR2179,Tables!$D$14:$I$24,3,FALSE)</f>
        <v>0</v>
      </c>
      <c r="AV2179" s="12">
        <f>VLOOKUP($BR2179,Tables!$D$14:$I$24,4,FALSE)*W2179</f>
        <v>0</v>
      </c>
      <c r="AW2179" s="12">
        <f>VLOOKUP($BR2179,Tables!$D$14:$I$24,5,FALSE)*W2179</f>
        <v>0</v>
      </c>
      <c r="AX2179">
        <f>IF(ISERROR(VLOOKUP(V2179,Tables!$A$2:$B$27,2,FALSE))=TRUE,0,VLOOKUP(V2179,Tables!$A$2:$B$27,2,FALSE))*VLOOKUP(BR2179,Tables!$D$14:$J$24,7,FALSE)</f>
        <v>0</v>
      </c>
      <c r="AY2179">
        <f>IF(ISERROR(VLOOKUP(BS2179,Tables!$A$2:$B$31,2,FALSE))=TRUE,0,VLOOKUP(BS2179,Tables!$A$2:$B$31,2,FALSE))</f>
        <v>0</v>
      </c>
      <c r="AZ2179" s="12">
        <f>VLOOKUP($BR2179,Tables!$D$14:$K$24,8,FALSE)</f>
        <v>0</v>
      </c>
      <c r="BA2179" s="12">
        <f>IF(OR(BR2179="T150",BR2179="HYBT150"),W2179*Tables!$L$23,0)</f>
        <v>0</v>
      </c>
      <c r="BB2179" s="12">
        <f>IF(OR(BR2179="T200",BR2179="HYBT200"),W2179*Tables!$E$24,0)</f>
        <v>0</v>
      </c>
      <c r="BC2179" s="14">
        <f t="shared" si="462"/>
        <v>0</v>
      </c>
      <c r="BD2179" s="55" t="str">
        <f t="shared" si="461"/>
        <v/>
      </c>
      <c r="BE2179" s="55" t="str">
        <f t="shared" si="461"/>
        <v/>
      </c>
      <c r="BF2179" s="55" t="str">
        <f t="shared" si="461"/>
        <v/>
      </c>
      <c r="BG2179" s="55" t="str">
        <f t="shared" si="461"/>
        <v/>
      </c>
      <c r="BH2179" s="55" t="str">
        <f t="shared" si="461"/>
        <v/>
      </c>
      <c r="BI2179" s="55" t="str">
        <f t="shared" si="461"/>
        <v/>
      </c>
      <c r="BJ2179" s="55" t="str">
        <f t="shared" si="461"/>
        <v/>
      </c>
      <c r="BK2179" s="55" t="str">
        <f t="shared" si="461"/>
        <v/>
      </c>
      <c r="BL2179" s="55" t="str">
        <f t="shared" si="461"/>
        <v/>
      </c>
      <c r="BM2179" s="55" t="str">
        <f t="shared" si="461"/>
        <v/>
      </c>
      <c r="BN2179" s="55" t="str">
        <f t="shared" si="461"/>
        <v/>
      </c>
      <c r="BO2179" s="55" t="str">
        <f t="shared" si="461"/>
        <v/>
      </c>
      <c r="BP2179" s="55" t="str">
        <f t="shared" si="461"/>
        <v/>
      </c>
      <c r="BQ2179" s="55" t="str">
        <f t="shared" si="461"/>
        <v/>
      </c>
      <c r="BR2179" s="1" t="str">
        <f t="shared" si="463"/>
        <v>Base</v>
      </c>
      <c r="BS2179" s="1" t="str">
        <f t="shared" si="464"/>
        <v/>
      </c>
      <c r="BT2179" s="3">
        <f t="shared" si="465"/>
        <v>1</v>
      </c>
      <c r="BU2179" s="11">
        <f t="shared" si="466"/>
        <v>-0.94</v>
      </c>
      <c r="BV2179" s="11">
        <f t="shared" si="467"/>
        <v>-0.88</v>
      </c>
      <c r="BW2179" s="11">
        <f t="shared" si="468"/>
        <v>0</v>
      </c>
      <c r="BX2179" s="9">
        <f t="shared" si="469"/>
        <v>-0.94</v>
      </c>
      <c r="BY2179" s="9">
        <f t="shared" si="470"/>
        <v>-0.88</v>
      </c>
      <c r="BZ2179" s="9">
        <f t="shared" si="471"/>
        <v>2</v>
      </c>
    </row>
    <row r="2180" spans="1:78" ht="15.5" x14ac:dyDescent="0.35">
      <c r="A2180"/>
      <c r="B2180"/>
      <c r="C2180"/>
      <c r="D2180"/>
      <c r="E2180"/>
      <c r="F2180"/>
      <c r="G2180"/>
      <c r="H2180"/>
      <c r="I2180"/>
      <c r="J2180"/>
      <c r="K2180"/>
      <c r="L2180"/>
      <c r="M2180"/>
      <c r="N2180"/>
      <c r="O2180"/>
      <c r="P2180"/>
      <c r="Q2180"/>
      <c r="R2180"/>
      <c r="S2180"/>
      <c r="T2180"/>
      <c r="U2180"/>
      <c r="V2180"/>
      <c r="W2180"/>
      <c r="X2180"/>
      <c r="Y2180"/>
      <c r="Z2180"/>
      <c r="AA2180"/>
      <c r="AB2180"/>
      <c r="AC2180"/>
      <c r="AD2180"/>
      <c r="AE2180"/>
      <c r="AF2180"/>
      <c r="AG2180"/>
      <c r="AH2180"/>
      <c r="AI2180"/>
      <c r="AJ2180"/>
      <c r="AK2180"/>
      <c r="AL2180"/>
      <c r="AM2180"/>
      <c r="AN2180"/>
      <c r="AO2180"/>
      <c r="AP2180"/>
      <c r="AQ2180"/>
      <c r="AR2180"/>
      <c r="AS2180"/>
      <c r="AT2180" s="12">
        <f>VLOOKUP($BR2180,Tables!$D$14:$I$27,2,FALSE)*W2180</f>
        <v>0</v>
      </c>
      <c r="AU2180" s="12">
        <f>VLOOKUP($BR2180,Tables!$D$14:$I$24,3,FALSE)</f>
        <v>0</v>
      </c>
      <c r="AV2180" s="12">
        <f>VLOOKUP($BR2180,Tables!$D$14:$I$24,4,FALSE)*W2180</f>
        <v>0</v>
      </c>
      <c r="AW2180" s="12">
        <f>VLOOKUP($BR2180,Tables!$D$14:$I$24,5,FALSE)*W2180</f>
        <v>0</v>
      </c>
      <c r="AX2180">
        <f>IF(ISERROR(VLOOKUP(V2180,Tables!$A$2:$B$27,2,FALSE))=TRUE,0,VLOOKUP(V2180,Tables!$A$2:$B$27,2,FALSE))*VLOOKUP(BR2180,Tables!$D$14:$J$24,7,FALSE)</f>
        <v>0</v>
      </c>
      <c r="AY2180">
        <f>IF(ISERROR(VLOOKUP(BS2180,Tables!$A$2:$B$31,2,FALSE))=TRUE,0,VLOOKUP(BS2180,Tables!$A$2:$B$31,2,FALSE))</f>
        <v>0</v>
      </c>
      <c r="AZ2180" s="12">
        <f>VLOOKUP($BR2180,Tables!$D$14:$K$24,8,FALSE)</f>
        <v>0</v>
      </c>
      <c r="BA2180" s="12">
        <f>IF(OR(BR2180="T150",BR2180="HYBT150"),W2180*Tables!$L$23,0)</f>
        <v>0</v>
      </c>
      <c r="BB2180" s="12">
        <f>IF(OR(BR2180="T200",BR2180="HYBT200"),W2180*Tables!$E$24,0)</f>
        <v>0</v>
      </c>
      <c r="BC2180" s="14">
        <f t="shared" si="462"/>
        <v>0</v>
      </c>
      <c r="BD2180" s="55" t="str">
        <f t="shared" si="461"/>
        <v/>
      </c>
      <c r="BE2180" s="55" t="str">
        <f t="shared" si="461"/>
        <v/>
      </c>
      <c r="BF2180" s="55" t="str">
        <f t="shared" si="461"/>
        <v/>
      </c>
      <c r="BG2180" s="55" t="str">
        <f t="shared" si="461"/>
        <v/>
      </c>
      <c r="BH2180" s="55" t="str">
        <f t="shared" si="461"/>
        <v/>
      </c>
      <c r="BI2180" s="55" t="str">
        <f t="shared" si="461"/>
        <v/>
      </c>
      <c r="BJ2180" s="55" t="str">
        <f t="shared" si="461"/>
        <v/>
      </c>
      <c r="BK2180" s="55" t="str">
        <f t="shared" ref="BD2180:BQ2198" si="472">IF(ISERROR(SEARCHB(" "&amp;BK$1&amp;" "," "&amp;$L2180&amp;" "))=TRUE,"",BK$1)</f>
        <v/>
      </c>
      <c r="BL2180" s="55" t="str">
        <f t="shared" si="472"/>
        <v/>
      </c>
      <c r="BM2180" s="55" t="str">
        <f t="shared" si="472"/>
        <v/>
      </c>
      <c r="BN2180" s="55" t="str">
        <f t="shared" si="472"/>
        <v/>
      </c>
      <c r="BO2180" s="55" t="str">
        <f t="shared" si="472"/>
        <v/>
      </c>
      <c r="BP2180" s="55" t="str">
        <f t="shared" si="472"/>
        <v/>
      </c>
      <c r="BQ2180" s="55" t="str">
        <f t="shared" si="472"/>
        <v/>
      </c>
      <c r="BR2180" s="1" t="str">
        <f t="shared" si="463"/>
        <v>Base</v>
      </c>
      <c r="BS2180" s="1" t="str">
        <f t="shared" si="464"/>
        <v/>
      </c>
      <c r="BT2180" s="3">
        <f t="shared" si="465"/>
        <v>1</v>
      </c>
      <c r="BU2180" s="11">
        <f t="shared" si="466"/>
        <v>-0.94</v>
      </c>
      <c r="BV2180" s="11">
        <f t="shared" si="467"/>
        <v>-0.88</v>
      </c>
      <c r="BW2180" s="11">
        <f t="shared" si="468"/>
        <v>0</v>
      </c>
      <c r="BX2180" s="9">
        <f t="shared" si="469"/>
        <v>-0.94</v>
      </c>
      <c r="BY2180" s="9">
        <f t="shared" si="470"/>
        <v>-0.88</v>
      </c>
      <c r="BZ2180" s="9">
        <f t="shared" si="471"/>
        <v>2</v>
      </c>
    </row>
    <row r="2181" spans="1:78" ht="15.5" x14ac:dyDescent="0.35">
      <c r="A2181"/>
      <c r="B2181"/>
      <c r="C2181"/>
      <c r="D2181"/>
      <c r="E2181"/>
      <c r="F2181"/>
      <c r="G2181"/>
      <c r="H2181"/>
      <c r="I2181"/>
      <c r="J2181"/>
      <c r="K2181"/>
      <c r="L2181"/>
      <c r="M2181"/>
      <c r="N2181"/>
      <c r="O2181"/>
      <c r="P2181"/>
      <c r="Q2181"/>
      <c r="R2181"/>
      <c r="S2181"/>
      <c r="T2181"/>
      <c r="U2181"/>
      <c r="V2181"/>
      <c r="W2181"/>
      <c r="X2181"/>
      <c r="Y2181"/>
      <c r="Z2181"/>
      <c r="AA2181"/>
      <c r="AB2181"/>
      <c r="AC2181"/>
      <c r="AD2181"/>
      <c r="AE2181"/>
      <c r="AF2181"/>
      <c r="AG2181"/>
      <c r="AH2181"/>
      <c r="AI2181"/>
      <c r="AJ2181"/>
      <c r="AK2181"/>
      <c r="AL2181"/>
      <c r="AM2181"/>
      <c r="AN2181"/>
      <c r="AO2181"/>
      <c r="AP2181"/>
      <c r="AQ2181"/>
      <c r="AR2181"/>
      <c r="AS2181"/>
      <c r="AT2181" s="12">
        <f>VLOOKUP($BR2181,Tables!$D$14:$I$27,2,FALSE)*W2181</f>
        <v>0</v>
      </c>
      <c r="AU2181" s="12">
        <f>VLOOKUP($BR2181,Tables!$D$14:$I$24,3,FALSE)</f>
        <v>0</v>
      </c>
      <c r="AV2181" s="12">
        <f>VLOOKUP($BR2181,Tables!$D$14:$I$24,4,FALSE)*W2181</f>
        <v>0</v>
      </c>
      <c r="AW2181" s="12">
        <f>VLOOKUP($BR2181,Tables!$D$14:$I$24,5,FALSE)*W2181</f>
        <v>0</v>
      </c>
      <c r="AX2181">
        <f>IF(ISERROR(VLOOKUP(V2181,Tables!$A$2:$B$27,2,FALSE))=TRUE,0,VLOOKUP(V2181,Tables!$A$2:$B$27,2,FALSE))*VLOOKUP(BR2181,Tables!$D$14:$J$24,7,FALSE)</f>
        <v>0</v>
      </c>
      <c r="AY2181">
        <f>IF(ISERROR(VLOOKUP(BS2181,Tables!$A$2:$B$31,2,FALSE))=TRUE,0,VLOOKUP(BS2181,Tables!$A$2:$B$31,2,FALSE))</f>
        <v>0</v>
      </c>
      <c r="AZ2181" s="12">
        <f>VLOOKUP($BR2181,Tables!$D$14:$K$24,8,FALSE)</f>
        <v>0</v>
      </c>
      <c r="BA2181" s="12">
        <f>IF(OR(BR2181="T150",BR2181="HYBT150"),W2181*Tables!$L$23,0)</f>
        <v>0</v>
      </c>
      <c r="BB2181" s="12">
        <f>IF(OR(BR2181="T200",BR2181="HYBT200"),W2181*Tables!$E$24,0)</f>
        <v>0</v>
      </c>
      <c r="BC2181" s="14">
        <f t="shared" si="462"/>
        <v>0</v>
      </c>
      <c r="BD2181" s="55" t="str">
        <f t="shared" si="472"/>
        <v/>
      </c>
      <c r="BE2181" s="55" t="str">
        <f t="shared" si="472"/>
        <v/>
      </c>
      <c r="BF2181" s="55" t="str">
        <f t="shared" si="472"/>
        <v/>
      </c>
      <c r="BG2181" s="55" t="str">
        <f t="shared" si="472"/>
        <v/>
      </c>
      <c r="BH2181" s="55" t="str">
        <f t="shared" si="472"/>
        <v/>
      </c>
      <c r="BI2181" s="55" t="str">
        <f t="shared" si="472"/>
        <v/>
      </c>
      <c r="BJ2181" s="55" t="str">
        <f t="shared" si="472"/>
        <v/>
      </c>
      <c r="BK2181" s="55" t="str">
        <f t="shared" si="472"/>
        <v/>
      </c>
      <c r="BL2181" s="55" t="str">
        <f t="shared" si="472"/>
        <v/>
      </c>
      <c r="BM2181" s="55" t="str">
        <f t="shared" si="472"/>
        <v/>
      </c>
      <c r="BN2181" s="55" t="str">
        <f t="shared" si="472"/>
        <v/>
      </c>
      <c r="BO2181" s="55" t="str">
        <f t="shared" si="472"/>
        <v/>
      </c>
      <c r="BP2181" s="55" t="str">
        <f t="shared" si="472"/>
        <v/>
      </c>
      <c r="BQ2181" s="55" t="str">
        <f t="shared" si="472"/>
        <v/>
      </c>
      <c r="BR2181" s="1" t="str">
        <f t="shared" si="463"/>
        <v>Base</v>
      </c>
      <c r="BS2181" s="1" t="str">
        <f t="shared" si="464"/>
        <v/>
      </c>
      <c r="BT2181" s="3">
        <f t="shared" si="465"/>
        <v>1</v>
      </c>
      <c r="BU2181" s="11">
        <f t="shared" si="466"/>
        <v>-0.94</v>
      </c>
      <c r="BV2181" s="11">
        <f t="shared" si="467"/>
        <v>-0.88</v>
      </c>
      <c r="BW2181" s="11">
        <f t="shared" si="468"/>
        <v>0</v>
      </c>
      <c r="BX2181" s="9">
        <f t="shared" si="469"/>
        <v>-0.94</v>
      </c>
      <c r="BY2181" s="9">
        <f t="shared" si="470"/>
        <v>-0.88</v>
      </c>
      <c r="BZ2181" s="9">
        <f t="shared" si="471"/>
        <v>2</v>
      </c>
    </row>
    <row r="2182" spans="1:78" ht="15.5" x14ac:dyDescent="0.35">
      <c r="A2182"/>
      <c r="B2182"/>
      <c r="C2182"/>
      <c r="D2182"/>
      <c r="E2182"/>
      <c r="F2182"/>
      <c r="G2182"/>
      <c r="H2182"/>
      <c r="I2182"/>
      <c r="J2182"/>
      <c r="K2182"/>
      <c r="L2182"/>
      <c r="M2182"/>
      <c r="N2182"/>
      <c r="O2182"/>
      <c r="P2182"/>
      <c r="Q2182"/>
      <c r="R2182"/>
      <c r="S2182"/>
      <c r="T2182"/>
      <c r="U2182"/>
      <c r="V2182"/>
      <c r="W2182"/>
      <c r="X2182"/>
      <c r="Y2182"/>
      <c r="Z2182"/>
      <c r="AA2182"/>
      <c r="AB2182"/>
      <c r="AC2182"/>
      <c r="AD2182"/>
      <c r="AE2182"/>
      <c r="AF2182"/>
      <c r="AG2182"/>
      <c r="AH2182"/>
      <c r="AI2182"/>
      <c r="AJ2182"/>
      <c r="AK2182"/>
      <c r="AL2182"/>
      <c r="AM2182"/>
      <c r="AN2182"/>
      <c r="AO2182"/>
      <c r="AP2182"/>
      <c r="AQ2182"/>
      <c r="AR2182"/>
      <c r="AS2182"/>
      <c r="AT2182" s="12">
        <f>VLOOKUP($BR2182,Tables!$D$14:$I$27,2,FALSE)*W2182</f>
        <v>0</v>
      </c>
      <c r="AU2182" s="12">
        <f>VLOOKUP($BR2182,Tables!$D$14:$I$24,3,FALSE)</f>
        <v>0</v>
      </c>
      <c r="AV2182" s="12">
        <f>VLOOKUP($BR2182,Tables!$D$14:$I$24,4,FALSE)*W2182</f>
        <v>0</v>
      </c>
      <c r="AW2182" s="12">
        <f>VLOOKUP($BR2182,Tables!$D$14:$I$24,5,FALSE)*W2182</f>
        <v>0</v>
      </c>
      <c r="AX2182">
        <f>IF(ISERROR(VLOOKUP(V2182,Tables!$A$2:$B$27,2,FALSE))=TRUE,0,VLOOKUP(V2182,Tables!$A$2:$B$27,2,FALSE))*VLOOKUP(BR2182,Tables!$D$14:$J$24,7,FALSE)</f>
        <v>0</v>
      </c>
      <c r="AY2182">
        <f>IF(ISERROR(VLOOKUP(BS2182,Tables!$A$2:$B$31,2,FALSE))=TRUE,0,VLOOKUP(BS2182,Tables!$A$2:$B$31,2,FALSE))</f>
        <v>0</v>
      </c>
      <c r="AZ2182" s="12">
        <f>VLOOKUP($BR2182,Tables!$D$14:$K$24,8,FALSE)</f>
        <v>0</v>
      </c>
      <c r="BA2182" s="12">
        <f>IF(OR(BR2182="T150",BR2182="HYBT150"),W2182*Tables!$L$23,0)</f>
        <v>0</v>
      </c>
      <c r="BB2182" s="12">
        <f>IF(OR(BR2182="T200",BR2182="HYBT200"),W2182*Tables!$E$24,0)</f>
        <v>0</v>
      </c>
      <c r="BC2182" s="14">
        <f t="shared" si="462"/>
        <v>0</v>
      </c>
      <c r="BD2182" s="55" t="str">
        <f t="shared" si="472"/>
        <v/>
      </c>
      <c r="BE2182" s="55" t="str">
        <f t="shared" si="472"/>
        <v/>
      </c>
      <c r="BF2182" s="55" t="str">
        <f t="shared" si="472"/>
        <v/>
      </c>
      <c r="BG2182" s="55" t="str">
        <f t="shared" si="472"/>
        <v/>
      </c>
      <c r="BH2182" s="55" t="str">
        <f t="shared" si="472"/>
        <v/>
      </c>
      <c r="BI2182" s="55" t="str">
        <f t="shared" si="472"/>
        <v/>
      </c>
      <c r="BJ2182" s="55" t="str">
        <f t="shared" si="472"/>
        <v/>
      </c>
      <c r="BK2182" s="55" t="str">
        <f t="shared" si="472"/>
        <v/>
      </c>
      <c r="BL2182" s="55" t="str">
        <f t="shared" si="472"/>
        <v/>
      </c>
      <c r="BM2182" s="55" t="str">
        <f t="shared" si="472"/>
        <v/>
      </c>
      <c r="BN2182" s="55" t="str">
        <f t="shared" si="472"/>
        <v/>
      </c>
      <c r="BO2182" s="55" t="str">
        <f t="shared" si="472"/>
        <v/>
      </c>
      <c r="BP2182" s="55" t="str">
        <f t="shared" si="472"/>
        <v/>
      </c>
      <c r="BQ2182" s="55" t="str">
        <f t="shared" si="472"/>
        <v/>
      </c>
      <c r="BR2182" s="1" t="str">
        <f t="shared" si="463"/>
        <v>Base</v>
      </c>
      <c r="BS2182" s="1" t="str">
        <f t="shared" si="464"/>
        <v/>
      </c>
      <c r="BT2182" s="3">
        <f t="shared" si="465"/>
        <v>1</v>
      </c>
      <c r="BU2182" s="11">
        <f t="shared" si="466"/>
        <v>-0.94</v>
      </c>
      <c r="BV2182" s="11">
        <f t="shared" si="467"/>
        <v>-0.88</v>
      </c>
      <c r="BW2182" s="11">
        <f t="shared" si="468"/>
        <v>0</v>
      </c>
      <c r="BX2182" s="9">
        <f t="shared" si="469"/>
        <v>-0.94</v>
      </c>
      <c r="BY2182" s="9">
        <f t="shared" si="470"/>
        <v>-0.88</v>
      </c>
      <c r="BZ2182" s="9">
        <f t="shared" si="471"/>
        <v>2</v>
      </c>
    </row>
    <row r="2183" spans="1:78" ht="15.5" x14ac:dyDescent="0.35">
      <c r="A2183"/>
      <c r="B2183"/>
      <c r="C2183"/>
      <c r="D2183"/>
      <c r="E2183"/>
      <c r="F2183"/>
      <c r="G2183"/>
      <c r="H2183"/>
      <c r="I2183"/>
      <c r="J2183"/>
      <c r="K2183"/>
      <c r="L2183"/>
      <c r="M2183"/>
      <c r="N2183"/>
      <c r="O2183"/>
      <c r="P2183"/>
      <c r="Q2183"/>
      <c r="R2183"/>
      <c r="S2183"/>
      <c r="T2183"/>
      <c r="U2183"/>
      <c r="V2183"/>
      <c r="W2183"/>
      <c r="X2183"/>
      <c r="Y2183"/>
      <c r="Z2183"/>
      <c r="AA2183"/>
      <c r="AB2183"/>
      <c r="AC2183"/>
      <c r="AD2183"/>
      <c r="AE2183"/>
      <c r="AF2183"/>
      <c r="AG2183"/>
      <c r="AH2183"/>
      <c r="AI2183"/>
      <c r="AJ2183"/>
      <c r="AK2183"/>
      <c r="AL2183"/>
      <c r="AM2183"/>
      <c r="AN2183"/>
      <c r="AO2183"/>
      <c r="AP2183"/>
      <c r="AQ2183"/>
      <c r="AR2183"/>
      <c r="AS2183"/>
      <c r="AT2183" s="12">
        <f>VLOOKUP($BR2183,Tables!$D$14:$I$27,2,FALSE)*W2183</f>
        <v>0</v>
      </c>
      <c r="AU2183" s="12">
        <f>VLOOKUP($BR2183,Tables!$D$14:$I$24,3,FALSE)</f>
        <v>0</v>
      </c>
      <c r="AV2183" s="12">
        <f>VLOOKUP($BR2183,Tables!$D$14:$I$24,4,FALSE)*W2183</f>
        <v>0</v>
      </c>
      <c r="AW2183" s="12">
        <f>VLOOKUP($BR2183,Tables!$D$14:$I$24,5,FALSE)*W2183</f>
        <v>0</v>
      </c>
      <c r="AX2183">
        <f>IF(ISERROR(VLOOKUP(V2183,Tables!$A$2:$B$27,2,FALSE))=TRUE,0,VLOOKUP(V2183,Tables!$A$2:$B$27,2,FALSE))*VLOOKUP(BR2183,Tables!$D$14:$J$24,7,FALSE)</f>
        <v>0</v>
      </c>
      <c r="AY2183">
        <f>IF(ISERROR(VLOOKUP(BS2183,Tables!$A$2:$B$31,2,FALSE))=TRUE,0,VLOOKUP(BS2183,Tables!$A$2:$B$31,2,FALSE))</f>
        <v>0</v>
      </c>
      <c r="AZ2183" s="12">
        <f>VLOOKUP($BR2183,Tables!$D$14:$K$24,8,FALSE)</f>
        <v>0</v>
      </c>
      <c r="BA2183" s="12">
        <f>IF(OR(BR2183="T150",BR2183="HYBT150"),W2183*Tables!$L$23,0)</f>
        <v>0</v>
      </c>
      <c r="BB2183" s="12">
        <f>IF(OR(BR2183="T200",BR2183="HYBT200"),W2183*Tables!$E$24,0)</f>
        <v>0</v>
      </c>
      <c r="BC2183" s="14">
        <f t="shared" si="462"/>
        <v>0</v>
      </c>
      <c r="BD2183" s="55" t="str">
        <f t="shared" si="472"/>
        <v/>
      </c>
      <c r="BE2183" s="55" t="str">
        <f t="shared" si="472"/>
        <v/>
      </c>
      <c r="BF2183" s="55" t="str">
        <f t="shared" si="472"/>
        <v/>
      </c>
      <c r="BG2183" s="55" t="str">
        <f t="shared" si="472"/>
        <v/>
      </c>
      <c r="BH2183" s="55" t="str">
        <f t="shared" si="472"/>
        <v/>
      </c>
      <c r="BI2183" s="55" t="str">
        <f t="shared" si="472"/>
        <v/>
      </c>
      <c r="BJ2183" s="55" t="str">
        <f t="shared" si="472"/>
        <v/>
      </c>
      <c r="BK2183" s="55" t="str">
        <f t="shared" si="472"/>
        <v/>
      </c>
      <c r="BL2183" s="55" t="str">
        <f t="shared" si="472"/>
        <v/>
      </c>
      <c r="BM2183" s="55" t="str">
        <f t="shared" si="472"/>
        <v/>
      </c>
      <c r="BN2183" s="55" t="str">
        <f t="shared" si="472"/>
        <v/>
      </c>
      <c r="BO2183" s="55" t="str">
        <f t="shared" si="472"/>
        <v/>
      </c>
      <c r="BP2183" s="55" t="str">
        <f t="shared" si="472"/>
        <v/>
      </c>
      <c r="BQ2183" s="55" t="str">
        <f t="shared" si="472"/>
        <v/>
      </c>
      <c r="BR2183" s="1" t="str">
        <f t="shared" si="463"/>
        <v>Base</v>
      </c>
      <c r="BS2183" s="1" t="str">
        <f t="shared" si="464"/>
        <v/>
      </c>
      <c r="BT2183" s="3">
        <f t="shared" si="465"/>
        <v>1</v>
      </c>
      <c r="BU2183" s="11">
        <f t="shared" si="466"/>
        <v>-0.94</v>
      </c>
      <c r="BV2183" s="11">
        <f t="shared" si="467"/>
        <v>-0.88</v>
      </c>
      <c r="BW2183" s="11">
        <f t="shared" si="468"/>
        <v>0</v>
      </c>
      <c r="BX2183" s="9">
        <f t="shared" si="469"/>
        <v>-0.94</v>
      </c>
      <c r="BY2183" s="9">
        <f t="shared" si="470"/>
        <v>-0.88</v>
      </c>
      <c r="BZ2183" s="9">
        <f t="shared" si="471"/>
        <v>2</v>
      </c>
    </row>
    <row r="2184" spans="1:78" ht="15.5" x14ac:dyDescent="0.35">
      <c r="A2184"/>
      <c r="B2184"/>
      <c r="C2184"/>
      <c r="D2184"/>
      <c r="E2184"/>
      <c r="F2184"/>
      <c r="G2184"/>
      <c r="H2184"/>
      <c r="I2184"/>
      <c r="J2184"/>
      <c r="K2184"/>
      <c r="L2184"/>
      <c r="M2184"/>
      <c r="N2184"/>
      <c r="O2184"/>
      <c r="P2184"/>
      <c r="Q2184"/>
      <c r="R2184"/>
      <c r="S2184"/>
      <c r="T2184"/>
      <c r="U2184"/>
      <c r="V2184"/>
      <c r="W2184"/>
      <c r="X2184"/>
      <c r="Y2184"/>
      <c r="Z2184"/>
      <c r="AA2184"/>
      <c r="AB2184"/>
      <c r="AC2184"/>
      <c r="AD2184"/>
      <c r="AE2184"/>
      <c r="AF2184"/>
      <c r="AG2184"/>
      <c r="AH2184"/>
      <c r="AI2184"/>
      <c r="AJ2184"/>
      <c r="AK2184"/>
      <c r="AL2184"/>
      <c r="AM2184"/>
      <c r="AN2184"/>
      <c r="AO2184"/>
      <c r="AP2184"/>
      <c r="AQ2184"/>
      <c r="AR2184"/>
      <c r="AS2184"/>
      <c r="AT2184" s="12">
        <f>VLOOKUP($BR2184,Tables!$D$14:$I$27,2,FALSE)*W2184</f>
        <v>0</v>
      </c>
      <c r="AU2184" s="12">
        <f>VLOOKUP($BR2184,Tables!$D$14:$I$24,3,FALSE)</f>
        <v>0</v>
      </c>
      <c r="AV2184" s="12">
        <f>VLOOKUP($BR2184,Tables!$D$14:$I$24,4,FALSE)*W2184</f>
        <v>0</v>
      </c>
      <c r="AW2184" s="12">
        <f>VLOOKUP($BR2184,Tables!$D$14:$I$24,5,FALSE)*W2184</f>
        <v>0</v>
      </c>
      <c r="AX2184">
        <f>IF(ISERROR(VLOOKUP(V2184,Tables!$A$2:$B$27,2,FALSE))=TRUE,0,VLOOKUP(V2184,Tables!$A$2:$B$27,2,FALSE))*VLOOKUP(BR2184,Tables!$D$14:$J$24,7,FALSE)</f>
        <v>0</v>
      </c>
      <c r="AY2184">
        <f>IF(ISERROR(VLOOKUP(BS2184,Tables!$A$2:$B$31,2,FALSE))=TRUE,0,VLOOKUP(BS2184,Tables!$A$2:$B$31,2,FALSE))</f>
        <v>0</v>
      </c>
      <c r="AZ2184" s="12">
        <f>VLOOKUP($BR2184,Tables!$D$14:$K$24,8,FALSE)</f>
        <v>0</v>
      </c>
      <c r="BA2184" s="12">
        <f>IF(OR(BR2184="T150",BR2184="HYBT150"),W2184*Tables!$L$23,0)</f>
        <v>0</v>
      </c>
      <c r="BB2184" s="12">
        <f>IF(OR(BR2184="T200",BR2184="HYBT200"),W2184*Tables!$E$24,0)</f>
        <v>0</v>
      </c>
      <c r="BC2184" s="14">
        <f t="shared" si="462"/>
        <v>0</v>
      </c>
      <c r="BD2184" s="55" t="str">
        <f t="shared" si="472"/>
        <v/>
      </c>
      <c r="BE2184" s="55" t="str">
        <f t="shared" si="472"/>
        <v/>
      </c>
      <c r="BF2184" s="55" t="str">
        <f t="shared" si="472"/>
        <v/>
      </c>
      <c r="BG2184" s="55" t="str">
        <f t="shared" si="472"/>
        <v/>
      </c>
      <c r="BH2184" s="55" t="str">
        <f t="shared" si="472"/>
        <v/>
      </c>
      <c r="BI2184" s="55" t="str">
        <f t="shared" si="472"/>
        <v/>
      </c>
      <c r="BJ2184" s="55" t="str">
        <f t="shared" si="472"/>
        <v/>
      </c>
      <c r="BK2184" s="55" t="str">
        <f t="shared" si="472"/>
        <v/>
      </c>
      <c r="BL2184" s="55" t="str">
        <f t="shared" si="472"/>
        <v/>
      </c>
      <c r="BM2184" s="55" t="str">
        <f t="shared" si="472"/>
        <v/>
      </c>
      <c r="BN2184" s="55" t="str">
        <f t="shared" si="472"/>
        <v/>
      </c>
      <c r="BO2184" s="55" t="str">
        <f t="shared" si="472"/>
        <v/>
      </c>
      <c r="BP2184" s="55" t="str">
        <f t="shared" si="472"/>
        <v/>
      </c>
      <c r="BQ2184" s="55" t="str">
        <f t="shared" si="472"/>
        <v/>
      </c>
      <c r="BR2184" s="1" t="str">
        <f t="shared" si="463"/>
        <v>Base</v>
      </c>
      <c r="BS2184" s="1" t="str">
        <f t="shared" si="464"/>
        <v/>
      </c>
      <c r="BT2184" s="3">
        <f t="shared" si="465"/>
        <v>1</v>
      </c>
      <c r="BU2184" s="11">
        <f t="shared" si="466"/>
        <v>-0.94</v>
      </c>
      <c r="BV2184" s="11">
        <f t="shared" si="467"/>
        <v>-0.88</v>
      </c>
      <c r="BW2184" s="11">
        <f t="shared" si="468"/>
        <v>0</v>
      </c>
      <c r="BX2184" s="9">
        <f t="shared" si="469"/>
        <v>-0.94</v>
      </c>
      <c r="BY2184" s="9">
        <f t="shared" si="470"/>
        <v>-0.88</v>
      </c>
      <c r="BZ2184" s="9">
        <f t="shared" si="471"/>
        <v>2</v>
      </c>
    </row>
    <row r="2185" spans="1:78" ht="15.5" x14ac:dyDescent="0.35">
      <c r="A2185"/>
      <c r="B2185"/>
      <c r="C2185"/>
      <c r="D2185"/>
      <c r="E2185"/>
      <c r="F2185"/>
      <c r="G2185"/>
      <c r="H2185"/>
      <c r="I2185"/>
      <c r="J2185"/>
      <c r="K2185"/>
      <c r="L2185"/>
      <c r="M2185"/>
      <c r="N2185"/>
      <c r="O2185"/>
      <c r="P2185"/>
      <c r="Q2185"/>
      <c r="R2185"/>
      <c r="S2185"/>
      <c r="T2185"/>
      <c r="U2185"/>
      <c r="V2185"/>
      <c r="W2185"/>
      <c r="X2185"/>
      <c r="Y2185"/>
      <c r="Z2185"/>
      <c r="AA2185"/>
      <c r="AB2185"/>
      <c r="AC2185"/>
      <c r="AD2185"/>
      <c r="AE2185"/>
      <c r="AF2185"/>
      <c r="AG2185"/>
      <c r="AH2185"/>
      <c r="AI2185"/>
      <c r="AJ2185"/>
      <c r="AK2185"/>
      <c r="AL2185"/>
      <c r="AM2185"/>
      <c r="AN2185"/>
      <c r="AO2185"/>
      <c r="AP2185"/>
      <c r="AQ2185"/>
      <c r="AR2185"/>
      <c r="AS2185"/>
      <c r="AT2185" s="12">
        <f>VLOOKUP($BR2185,Tables!$D$14:$I$27,2,FALSE)*W2185</f>
        <v>0</v>
      </c>
      <c r="AU2185" s="12">
        <f>VLOOKUP($BR2185,Tables!$D$14:$I$24,3,FALSE)</f>
        <v>0</v>
      </c>
      <c r="AV2185" s="12">
        <f>VLOOKUP($BR2185,Tables!$D$14:$I$24,4,FALSE)*W2185</f>
        <v>0</v>
      </c>
      <c r="AW2185" s="12">
        <f>VLOOKUP($BR2185,Tables!$D$14:$I$24,5,FALSE)*W2185</f>
        <v>0</v>
      </c>
      <c r="AX2185">
        <f>IF(ISERROR(VLOOKUP(V2185,Tables!$A$2:$B$27,2,FALSE))=TRUE,0,VLOOKUP(V2185,Tables!$A$2:$B$27,2,FALSE))*VLOOKUP(BR2185,Tables!$D$14:$J$24,7,FALSE)</f>
        <v>0</v>
      </c>
      <c r="AY2185">
        <f>IF(ISERROR(VLOOKUP(BS2185,Tables!$A$2:$B$31,2,FALSE))=TRUE,0,VLOOKUP(BS2185,Tables!$A$2:$B$31,2,FALSE))</f>
        <v>0</v>
      </c>
      <c r="AZ2185" s="12">
        <f>VLOOKUP($BR2185,Tables!$D$14:$K$24,8,FALSE)</f>
        <v>0</v>
      </c>
      <c r="BA2185" s="12">
        <f>IF(OR(BR2185="T150",BR2185="HYBT150"),W2185*Tables!$L$23,0)</f>
        <v>0</v>
      </c>
      <c r="BB2185" s="12">
        <f>IF(OR(BR2185="T200",BR2185="HYBT200"),W2185*Tables!$E$24,0)</f>
        <v>0</v>
      </c>
      <c r="BC2185" s="14">
        <f t="shared" si="462"/>
        <v>0</v>
      </c>
      <c r="BD2185" s="55" t="str">
        <f t="shared" si="472"/>
        <v/>
      </c>
      <c r="BE2185" s="55" t="str">
        <f t="shared" si="472"/>
        <v/>
      </c>
      <c r="BF2185" s="55" t="str">
        <f t="shared" si="472"/>
        <v/>
      </c>
      <c r="BG2185" s="55" t="str">
        <f t="shared" si="472"/>
        <v/>
      </c>
      <c r="BH2185" s="55" t="str">
        <f t="shared" si="472"/>
        <v/>
      </c>
      <c r="BI2185" s="55" t="str">
        <f t="shared" si="472"/>
        <v/>
      </c>
      <c r="BJ2185" s="55" t="str">
        <f t="shared" si="472"/>
        <v/>
      </c>
      <c r="BK2185" s="55" t="str">
        <f t="shared" si="472"/>
        <v/>
      </c>
      <c r="BL2185" s="55" t="str">
        <f t="shared" si="472"/>
        <v/>
      </c>
      <c r="BM2185" s="55" t="str">
        <f t="shared" si="472"/>
        <v/>
      </c>
      <c r="BN2185" s="55" t="str">
        <f t="shared" si="472"/>
        <v/>
      </c>
      <c r="BO2185" s="55" t="str">
        <f t="shared" si="472"/>
        <v/>
      </c>
      <c r="BP2185" s="55" t="str">
        <f t="shared" si="472"/>
        <v/>
      </c>
      <c r="BQ2185" s="55" t="str">
        <f t="shared" si="472"/>
        <v/>
      </c>
      <c r="BR2185" s="1" t="str">
        <f t="shared" si="463"/>
        <v>Base</v>
      </c>
      <c r="BS2185" s="1" t="str">
        <f t="shared" si="464"/>
        <v/>
      </c>
      <c r="BT2185" s="3">
        <f t="shared" si="465"/>
        <v>1</v>
      </c>
      <c r="BU2185" s="11">
        <f t="shared" si="466"/>
        <v>-0.94</v>
      </c>
      <c r="BV2185" s="11">
        <f t="shared" si="467"/>
        <v>-0.88</v>
      </c>
      <c r="BW2185" s="11">
        <f t="shared" si="468"/>
        <v>0</v>
      </c>
      <c r="BX2185" s="9">
        <f t="shared" si="469"/>
        <v>-0.94</v>
      </c>
      <c r="BY2185" s="9">
        <f t="shared" si="470"/>
        <v>-0.88</v>
      </c>
      <c r="BZ2185" s="9">
        <f t="shared" si="471"/>
        <v>2</v>
      </c>
    </row>
    <row r="2186" spans="1:78" ht="15.5" x14ac:dyDescent="0.35">
      <c r="A2186"/>
      <c r="B2186"/>
      <c r="C2186"/>
      <c r="D2186"/>
      <c r="E2186"/>
      <c r="F2186"/>
      <c r="G2186"/>
      <c r="H2186"/>
      <c r="I2186"/>
      <c r="J2186"/>
      <c r="K2186"/>
      <c r="L2186"/>
      <c r="M2186"/>
      <c r="N2186"/>
      <c r="O2186"/>
      <c r="P2186"/>
      <c r="Q2186"/>
      <c r="R2186"/>
      <c r="S2186"/>
      <c r="T2186"/>
      <c r="U2186"/>
      <c r="V2186"/>
      <c r="W2186"/>
      <c r="X2186"/>
      <c r="Y2186"/>
      <c r="Z2186"/>
      <c r="AA2186"/>
      <c r="AB2186"/>
      <c r="AC2186"/>
      <c r="AD2186"/>
      <c r="AE2186"/>
      <c r="AF2186"/>
      <c r="AG2186"/>
      <c r="AH2186"/>
      <c r="AI2186"/>
      <c r="AJ2186"/>
      <c r="AK2186"/>
      <c r="AL2186"/>
      <c r="AM2186"/>
      <c r="AN2186"/>
      <c r="AO2186"/>
      <c r="AP2186"/>
      <c r="AQ2186"/>
      <c r="AR2186"/>
      <c r="AS2186"/>
      <c r="AT2186" s="12">
        <f>VLOOKUP($BR2186,Tables!$D$14:$I$27,2,FALSE)*W2186</f>
        <v>0</v>
      </c>
      <c r="AU2186" s="12">
        <f>VLOOKUP($BR2186,Tables!$D$14:$I$24,3,FALSE)</f>
        <v>0</v>
      </c>
      <c r="AV2186" s="12">
        <f>VLOOKUP($BR2186,Tables!$D$14:$I$24,4,FALSE)*W2186</f>
        <v>0</v>
      </c>
      <c r="AW2186" s="12">
        <f>VLOOKUP($BR2186,Tables!$D$14:$I$24,5,FALSE)*W2186</f>
        <v>0</v>
      </c>
      <c r="AX2186">
        <f>IF(ISERROR(VLOOKUP(V2186,Tables!$A$2:$B$27,2,FALSE))=TRUE,0,VLOOKUP(V2186,Tables!$A$2:$B$27,2,FALSE))*VLOOKUP(BR2186,Tables!$D$14:$J$24,7,FALSE)</f>
        <v>0</v>
      </c>
      <c r="AY2186">
        <f>IF(ISERROR(VLOOKUP(BS2186,Tables!$A$2:$B$31,2,FALSE))=TRUE,0,VLOOKUP(BS2186,Tables!$A$2:$B$31,2,FALSE))</f>
        <v>0</v>
      </c>
      <c r="AZ2186" s="12">
        <f>VLOOKUP($BR2186,Tables!$D$14:$K$24,8,FALSE)</f>
        <v>0</v>
      </c>
      <c r="BA2186" s="12">
        <f>IF(OR(BR2186="T150",BR2186="HYBT150"),W2186*Tables!$L$23,0)</f>
        <v>0</v>
      </c>
      <c r="BB2186" s="12">
        <f>IF(OR(BR2186="T200",BR2186="HYBT200"),W2186*Tables!$E$24,0)</f>
        <v>0</v>
      </c>
      <c r="BC2186" s="14">
        <f t="shared" si="462"/>
        <v>0</v>
      </c>
      <c r="BD2186" s="55" t="str">
        <f t="shared" si="472"/>
        <v/>
      </c>
      <c r="BE2186" s="55" t="str">
        <f t="shared" si="472"/>
        <v/>
      </c>
      <c r="BF2186" s="55" t="str">
        <f t="shared" si="472"/>
        <v/>
      </c>
      <c r="BG2186" s="55" t="str">
        <f t="shared" si="472"/>
        <v/>
      </c>
      <c r="BH2186" s="55" t="str">
        <f t="shared" si="472"/>
        <v/>
      </c>
      <c r="BI2186" s="55" t="str">
        <f t="shared" si="472"/>
        <v/>
      </c>
      <c r="BJ2186" s="55" t="str">
        <f t="shared" si="472"/>
        <v/>
      </c>
      <c r="BK2186" s="55" t="str">
        <f t="shared" si="472"/>
        <v/>
      </c>
      <c r="BL2186" s="55" t="str">
        <f t="shared" si="472"/>
        <v/>
      </c>
      <c r="BM2186" s="55" t="str">
        <f t="shared" si="472"/>
        <v/>
      </c>
      <c r="BN2186" s="55" t="str">
        <f t="shared" si="472"/>
        <v/>
      </c>
      <c r="BO2186" s="55" t="str">
        <f t="shared" si="472"/>
        <v/>
      </c>
      <c r="BP2186" s="55" t="str">
        <f t="shared" si="472"/>
        <v/>
      </c>
      <c r="BQ2186" s="55" t="str">
        <f t="shared" si="472"/>
        <v/>
      </c>
      <c r="BR2186" s="1" t="str">
        <f t="shared" si="463"/>
        <v>Base</v>
      </c>
      <c r="BS2186" s="1" t="str">
        <f t="shared" si="464"/>
        <v/>
      </c>
      <c r="BT2186" s="3">
        <f t="shared" si="465"/>
        <v>1</v>
      </c>
      <c r="BU2186" s="11">
        <f t="shared" si="466"/>
        <v>-0.94</v>
      </c>
      <c r="BV2186" s="11">
        <f t="shared" si="467"/>
        <v>-0.88</v>
      </c>
      <c r="BW2186" s="11">
        <f t="shared" si="468"/>
        <v>0</v>
      </c>
      <c r="BX2186" s="9">
        <f t="shared" si="469"/>
        <v>-0.94</v>
      </c>
      <c r="BY2186" s="9">
        <f t="shared" si="470"/>
        <v>-0.88</v>
      </c>
      <c r="BZ2186" s="9">
        <f t="shared" si="471"/>
        <v>2</v>
      </c>
    </row>
    <row r="2187" spans="1:78" ht="15.5" x14ac:dyDescent="0.35">
      <c r="A2187"/>
      <c r="B2187"/>
      <c r="C2187"/>
      <c r="D2187"/>
      <c r="E2187"/>
      <c r="F2187"/>
      <c r="G2187"/>
      <c r="H2187"/>
      <c r="I2187"/>
      <c r="J2187"/>
      <c r="K2187"/>
      <c r="L2187"/>
      <c r="M2187"/>
      <c r="N2187"/>
      <c r="O2187"/>
      <c r="P2187"/>
      <c r="Q2187"/>
      <c r="R2187"/>
      <c r="S2187"/>
      <c r="T2187"/>
      <c r="U2187"/>
      <c r="V2187"/>
      <c r="W2187"/>
      <c r="X2187"/>
      <c r="Y2187"/>
      <c r="Z2187"/>
      <c r="AA2187"/>
      <c r="AB2187"/>
      <c r="AC2187"/>
      <c r="AD2187"/>
      <c r="AE2187"/>
      <c r="AF2187"/>
      <c r="AG2187"/>
      <c r="AH2187"/>
      <c r="AI2187"/>
      <c r="AJ2187"/>
      <c r="AK2187"/>
      <c r="AL2187"/>
      <c r="AM2187"/>
      <c r="AN2187"/>
      <c r="AO2187"/>
      <c r="AP2187"/>
      <c r="AQ2187"/>
      <c r="AR2187"/>
      <c r="AS2187"/>
      <c r="AT2187" s="12">
        <f>VLOOKUP($BR2187,Tables!$D$14:$I$27,2,FALSE)*W2187</f>
        <v>0</v>
      </c>
      <c r="AU2187" s="12">
        <f>VLOOKUP($BR2187,Tables!$D$14:$I$24,3,FALSE)</f>
        <v>0</v>
      </c>
      <c r="AV2187" s="12">
        <f>VLOOKUP($BR2187,Tables!$D$14:$I$24,4,FALSE)*W2187</f>
        <v>0</v>
      </c>
      <c r="AW2187" s="12">
        <f>VLOOKUP($BR2187,Tables!$D$14:$I$24,5,FALSE)*W2187</f>
        <v>0</v>
      </c>
      <c r="AX2187">
        <f>IF(ISERROR(VLOOKUP(V2187,Tables!$A$2:$B$27,2,FALSE))=TRUE,0,VLOOKUP(V2187,Tables!$A$2:$B$27,2,FALSE))*VLOOKUP(BR2187,Tables!$D$14:$J$24,7,FALSE)</f>
        <v>0</v>
      </c>
      <c r="AY2187">
        <f>IF(ISERROR(VLOOKUP(BS2187,Tables!$A$2:$B$31,2,FALSE))=TRUE,0,VLOOKUP(BS2187,Tables!$A$2:$B$31,2,FALSE))</f>
        <v>0</v>
      </c>
      <c r="AZ2187" s="12">
        <f>VLOOKUP($BR2187,Tables!$D$14:$K$24,8,FALSE)</f>
        <v>0</v>
      </c>
      <c r="BA2187" s="12">
        <f>IF(OR(BR2187="T150",BR2187="HYBT150"),W2187*Tables!$L$23,0)</f>
        <v>0</v>
      </c>
      <c r="BB2187" s="12">
        <f>IF(OR(BR2187="T200",BR2187="HYBT200"),W2187*Tables!$E$24,0)</f>
        <v>0</v>
      </c>
      <c r="BC2187" s="14">
        <f t="shared" si="462"/>
        <v>0</v>
      </c>
      <c r="BD2187" s="55" t="str">
        <f t="shared" si="472"/>
        <v/>
      </c>
      <c r="BE2187" s="55" t="str">
        <f t="shared" si="472"/>
        <v/>
      </c>
      <c r="BF2187" s="55" t="str">
        <f t="shared" si="472"/>
        <v/>
      </c>
      <c r="BG2187" s="55" t="str">
        <f t="shared" si="472"/>
        <v/>
      </c>
      <c r="BH2187" s="55" t="str">
        <f t="shared" si="472"/>
        <v/>
      </c>
      <c r="BI2187" s="55" t="str">
        <f t="shared" si="472"/>
        <v/>
      </c>
      <c r="BJ2187" s="55" t="str">
        <f t="shared" si="472"/>
        <v/>
      </c>
      <c r="BK2187" s="55" t="str">
        <f t="shared" si="472"/>
        <v/>
      </c>
      <c r="BL2187" s="55" t="str">
        <f t="shared" si="472"/>
        <v/>
      </c>
      <c r="BM2187" s="55" t="str">
        <f t="shared" si="472"/>
        <v/>
      </c>
      <c r="BN2187" s="55" t="str">
        <f t="shared" si="472"/>
        <v/>
      </c>
      <c r="BO2187" s="55" t="str">
        <f t="shared" si="472"/>
        <v/>
      </c>
      <c r="BP2187" s="55" t="str">
        <f t="shared" si="472"/>
        <v/>
      </c>
      <c r="BQ2187" s="55" t="str">
        <f t="shared" si="472"/>
        <v/>
      </c>
      <c r="BR2187" s="1" t="str">
        <f t="shared" si="463"/>
        <v>Base</v>
      </c>
      <c r="BS2187" s="1" t="str">
        <f t="shared" si="464"/>
        <v/>
      </c>
      <c r="BT2187" s="3">
        <f t="shared" si="465"/>
        <v>1</v>
      </c>
      <c r="BU2187" s="11">
        <f t="shared" si="466"/>
        <v>-0.94</v>
      </c>
      <c r="BV2187" s="11">
        <f t="shared" si="467"/>
        <v>-0.88</v>
      </c>
      <c r="BW2187" s="11">
        <f t="shared" si="468"/>
        <v>0</v>
      </c>
      <c r="BX2187" s="9">
        <f t="shared" si="469"/>
        <v>-0.94</v>
      </c>
      <c r="BY2187" s="9">
        <f t="shared" si="470"/>
        <v>-0.88</v>
      </c>
      <c r="BZ2187" s="9">
        <f t="shared" si="471"/>
        <v>2</v>
      </c>
    </row>
    <row r="2188" spans="1:78" ht="15.5" x14ac:dyDescent="0.35">
      <c r="A2188"/>
      <c r="B2188"/>
      <c r="C2188"/>
      <c r="D2188"/>
      <c r="E2188"/>
      <c r="F2188"/>
      <c r="G2188"/>
      <c r="H2188"/>
      <c r="I2188"/>
      <c r="J2188"/>
      <c r="K2188"/>
      <c r="L2188"/>
      <c r="M2188"/>
      <c r="N2188"/>
      <c r="O2188"/>
      <c r="P2188"/>
      <c r="Q2188"/>
      <c r="R2188"/>
      <c r="S2188"/>
      <c r="T2188"/>
      <c r="U2188"/>
      <c r="V2188"/>
      <c r="W2188"/>
      <c r="X2188"/>
      <c r="Y2188"/>
      <c r="Z2188"/>
      <c r="AA2188"/>
      <c r="AB2188"/>
      <c r="AC2188"/>
      <c r="AD2188"/>
      <c r="AE2188"/>
      <c r="AF2188"/>
      <c r="AG2188"/>
      <c r="AH2188"/>
      <c r="AI2188"/>
      <c r="AJ2188"/>
      <c r="AK2188"/>
      <c r="AL2188"/>
      <c r="AM2188"/>
      <c r="AN2188"/>
      <c r="AO2188"/>
      <c r="AP2188"/>
      <c r="AQ2188"/>
      <c r="AR2188"/>
      <c r="AS2188"/>
      <c r="AT2188" s="12">
        <f>VLOOKUP($BR2188,Tables!$D$14:$I$27,2,FALSE)*W2188</f>
        <v>0</v>
      </c>
      <c r="AU2188" s="12">
        <f>VLOOKUP($BR2188,Tables!$D$14:$I$24,3,FALSE)</f>
        <v>0</v>
      </c>
      <c r="AV2188" s="12">
        <f>VLOOKUP($BR2188,Tables!$D$14:$I$24,4,FALSE)*W2188</f>
        <v>0</v>
      </c>
      <c r="AW2188" s="12">
        <f>VLOOKUP($BR2188,Tables!$D$14:$I$24,5,FALSE)*W2188</f>
        <v>0</v>
      </c>
      <c r="AX2188">
        <f>IF(ISERROR(VLOOKUP(V2188,Tables!$A$2:$B$27,2,FALSE))=TRUE,0,VLOOKUP(V2188,Tables!$A$2:$B$27,2,FALSE))*VLOOKUP(BR2188,Tables!$D$14:$J$24,7,FALSE)</f>
        <v>0</v>
      </c>
      <c r="AY2188">
        <f>IF(ISERROR(VLOOKUP(BS2188,Tables!$A$2:$B$31,2,FALSE))=TRUE,0,VLOOKUP(BS2188,Tables!$A$2:$B$31,2,FALSE))</f>
        <v>0</v>
      </c>
      <c r="AZ2188" s="12">
        <f>VLOOKUP($BR2188,Tables!$D$14:$K$24,8,FALSE)</f>
        <v>0</v>
      </c>
      <c r="BA2188" s="12">
        <f>IF(OR(BR2188="T150",BR2188="HYBT150"),W2188*Tables!$L$23,0)</f>
        <v>0</v>
      </c>
      <c r="BB2188" s="12">
        <f>IF(OR(BR2188="T200",BR2188="HYBT200"),W2188*Tables!$E$24,0)</f>
        <v>0</v>
      </c>
      <c r="BC2188" s="14">
        <f t="shared" si="462"/>
        <v>0</v>
      </c>
      <c r="BD2188" s="55" t="str">
        <f t="shared" si="472"/>
        <v/>
      </c>
      <c r="BE2188" s="55" t="str">
        <f t="shared" si="472"/>
        <v/>
      </c>
      <c r="BF2188" s="55" t="str">
        <f t="shared" si="472"/>
        <v/>
      </c>
      <c r="BG2188" s="55" t="str">
        <f t="shared" si="472"/>
        <v/>
      </c>
      <c r="BH2188" s="55" t="str">
        <f t="shared" si="472"/>
        <v/>
      </c>
      <c r="BI2188" s="55" t="str">
        <f t="shared" si="472"/>
        <v/>
      </c>
      <c r="BJ2188" s="55" t="str">
        <f t="shared" si="472"/>
        <v/>
      </c>
      <c r="BK2188" s="55" t="str">
        <f t="shared" si="472"/>
        <v/>
      </c>
      <c r="BL2188" s="55" t="str">
        <f t="shared" si="472"/>
        <v/>
      </c>
      <c r="BM2188" s="55" t="str">
        <f t="shared" si="472"/>
        <v/>
      </c>
      <c r="BN2188" s="55" t="str">
        <f t="shared" si="472"/>
        <v/>
      </c>
      <c r="BO2188" s="55" t="str">
        <f t="shared" si="472"/>
        <v/>
      </c>
      <c r="BP2188" s="55" t="str">
        <f t="shared" si="472"/>
        <v/>
      </c>
      <c r="BQ2188" s="55" t="str">
        <f t="shared" si="472"/>
        <v/>
      </c>
      <c r="BR2188" s="1" t="str">
        <f t="shared" si="463"/>
        <v>Base</v>
      </c>
      <c r="BS2188" s="1" t="str">
        <f t="shared" si="464"/>
        <v/>
      </c>
      <c r="BT2188" s="3">
        <f t="shared" si="465"/>
        <v>1</v>
      </c>
      <c r="BU2188" s="11">
        <f t="shared" si="466"/>
        <v>-0.94</v>
      </c>
      <c r="BV2188" s="11">
        <f t="shared" si="467"/>
        <v>-0.88</v>
      </c>
      <c r="BW2188" s="11">
        <f t="shared" si="468"/>
        <v>0</v>
      </c>
      <c r="BX2188" s="9">
        <f t="shared" si="469"/>
        <v>-0.94</v>
      </c>
      <c r="BY2188" s="9">
        <f t="shared" si="470"/>
        <v>-0.88</v>
      </c>
      <c r="BZ2188" s="9">
        <f t="shared" si="471"/>
        <v>2</v>
      </c>
    </row>
    <row r="2189" spans="1:78" ht="15.5" x14ac:dyDescent="0.35">
      <c r="A2189"/>
      <c r="B2189"/>
      <c r="C2189"/>
      <c r="D2189"/>
      <c r="E2189"/>
      <c r="F2189"/>
      <c r="G2189"/>
      <c r="H2189"/>
      <c r="I2189"/>
      <c r="J2189"/>
      <c r="K2189"/>
      <c r="L2189"/>
      <c r="M2189"/>
      <c r="N2189"/>
      <c r="O2189"/>
      <c r="P2189"/>
      <c r="Q2189"/>
      <c r="R2189"/>
      <c r="S2189"/>
      <c r="T2189"/>
      <c r="U2189"/>
      <c r="V2189"/>
      <c r="W2189"/>
      <c r="X2189"/>
      <c r="Y2189"/>
      <c r="Z2189"/>
      <c r="AA2189"/>
      <c r="AB2189"/>
      <c r="AC2189"/>
      <c r="AD2189"/>
      <c r="AE2189"/>
      <c r="AF2189"/>
      <c r="AG2189"/>
      <c r="AH2189"/>
      <c r="AI2189"/>
      <c r="AJ2189"/>
      <c r="AK2189"/>
      <c r="AL2189"/>
      <c r="AM2189"/>
      <c r="AN2189"/>
      <c r="AO2189"/>
      <c r="AP2189"/>
      <c r="AQ2189"/>
      <c r="AR2189"/>
      <c r="AS2189"/>
      <c r="AT2189" s="12">
        <f>VLOOKUP($BR2189,Tables!$D$14:$I$27,2,FALSE)*W2189</f>
        <v>0</v>
      </c>
      <c r="AU2189" s="12">
        <f>VLOOKUP($BR2189,Tables!$D$14:$I$24,3,FALSE)</f>
        <v>0</v>
      </c>
      <c r="AV2189" s="12">
        <f>VLOOKUP($BR2189,Tables!$D$14:$I$24,4,FALSE)*W2189</f>
        <v>0</v>
      </c>
      <c r="AW2189" s="12">
        <f>VLOOKUP($BR2189,Tables!$D$14:$I$24,5,FALSE)*W2189</f>
        <v>0</v>
      </c>
      <c r="AX2189">
        <f>IF(ISERROR(VLOOKUP(V2189,Tables!$A$2:$B$27,2,FALSE))=TRUE,0,VLOOKUP(V2189,Tables!$A$2:$B$27,2,FALSE))*VLOOKUP(BR2189,Tables!$D$14:$J$24,7,FALSE)</f>
        <v>0</v>
      </c>
      <c r="AY2189">
        <f>IF(ISERROR(VLOOKUP(BS2189,Tables!$A$2:$B$31,2,FALSE))=TRUE,0,VLOOKUP(BS2189,Tables!$A$2:$B$31,2,FALSE))</f>
        <v>0</v>
      </c>
      <c r="AZ2189" s="12">
        <f>VLOOKUP($BR2189,Tables!$D$14:$K$24,8,FALSE)</f>
        <v>0</v>
      </c>
      <c r="BA2189" s="12">
        <f>IF(OR(BR2189="T150",BR2189="HYBT150"),W2189*Tables!$L$23,0)</f>
        <v>0</v>
      </c>
      <c r="BB2189" s="12">
        <f>IF(OR(BR2189="T200",BR2189="HYBT200"),W2189*Tables!$E$24,0)</f>
        <v>0</v>
      </c>
      <c r="BC2189" s="14">
        <f t="shared" si="462"/>
        <v>0</v>
      </c>
      <c r="BD2189" s="55" t="str">
        <f t="shared" si="472"/>
        <v/>
      </c>
      <c r="BE2189" s="55" t="str">
        <f t="shared" si="472"/>
        <v/>
      </c>
      <c r="BF2189" s="55" t="str">
        <f t="shared" si="472"/>
        <v/>
      </c>
      <c r="BG2189" s="55" t="str">
        <f t="shared" si="472"/>
        <v/>
      </c>
      <c r="BH2189" s="55" t="str">
        <f t="shared" si="472"/>
        <v/>
      </c>
      <c r="BI2189" s="55" t="str">
        <f t="shared" si="472"/>
        <v/>
      </c>
      <c r="BJ2189" s="55" t="str">
        <f t="shared" si="472"/>
        <v/>
      </c>
      <c r="BK2189" s="55" t="str">
        <f t="shared" si="472"/>
        <v/>
      </c>
      <c r="BL2189" s="55" t="str">
        <f t="shared" si="472"/>
        <v/>
      </c>
      <c r="BM2189" s="55" t="str">
        <f t="shared" si="472"/>
        <v/>
      </c>
      <c r="BN2189" s="55" t="str">
        <f t="shared" si="472"/>
        <v/>
      </c>
      <c r="BO2189" s="55" t="str">
        <f t="shared" si="472"/>
        <v/>
      </c>
      <c r="BP2189" s="55" t="str">
        <f t="shared" si="472"/>
        <v/>
      </c>
      <c r="BQ2189" s="55" t="str">
        <f t="shared" si="472"/>
        <v/>
      </c>
      <c r="BR2189" s="1" t="str">
        <f t="shared" si="463"/>
        <v>Base</v>
      </c>
      <c r="BS2189" s="1" t="str">
        <f t="shared" si="464"/>
        <v/>
      </c>
      <c r="BT2189" s="3">
        <f t="shared" si="465"/>
        <v>1</v>
      </c>
      <c r="BU2189" s="11">
        <f t="shared" si="466"/>
        <v>-0.94</v>
      </c>
      <c r="BV2189" s="11">
        <f t="shared" si="467"/>
        <v>-0.88</v>
      </c>
      <c r="BW2189" s="11">
        <f t="shared" si="468"/>
        <v>0</v>
      </c>
      <c r="BX2189" s="9">
        <f t="shared" si="469"/>
        <v>-0.94</v>
      </c>
      <c r="BY2189" s="9">
        <f t="shared" si="470"/>
        <v>-0.88</v>
      </c>
      <c r="BZ2189" s="9">
        <f t="shared" si="471"/>
        <v>2</v>
      </c>
    </row>
    <row r="2190" spans="1:78" ht="15.5" x14ac:dyDescent="0.35">
      <c r="A2190"/>
      <c r="B2190"/>
      <c r="C2190"/>
      <c r="D2190"/>
      <c r="E2190"/>
      <c r="F2190"/>
      <c r="G2190"/>
      <c r="H2190"/>
      <c r="I2190"/>
      <c r="J2190"/>
      <c r="K2190"/>
      <c r="L2190"/>
      <c r="M2190"/>
      <c r="N2190"/>
      <c r="O2190"/>
      <c r="P2190"/>
      <c r="Q2190"/>
      <c r="R2190"/>
      <c r="S2190"/>
      <c r="T2190"/>
      <c r="U2190"/>
      <c r="V2190"/>
      <c r="W2190"/>
      <c r="X2190"/>
      <c r="Y2190"/>
      <c r="Z2190"/>
      <c r="AA2190"/>
      <c r="AB2190"/>
      <c r="AC2190"/>
      <c r="AD2190"/>
      <c r="AE2190"/>
      <c r="AF2190"/>
      <c r="AG2190"/>
      <c r="AH2190"/>
      <c r="AI2190"/>
      <c r="AJ2190"/>
      <c r="AK2190"/>
      <c r="AL2190"/>
      <c r="AM2190"/>
      <c r="AN2190"/>
      <c r="AO2190"/>
      <c r="AP2190"/>
      <c r="AQ2190"/>
      <c r="AR2190"/>
      <c r="AS2190"/>
      <c r="AT2190" s="12">
        <f>VLOOKUP($BR2190,Tables!$D$14:$I$27,2,FALSE)*W2190</f>
        <v>0</v>
      </c>
      <c r="AU2190" s="12">
        <f>VLOOKUP($BR2190,Tables!$D$14:$I$24,3,FALSE)</f>
        <v>0</v>
      </c>
      <c r="AV2190" s="12">
        <f>VLOOKUP($BR2190,Tables!$D$14:$I$24,4,FALSE)*W2190</f>
        <v>0</v>
      </c>
      <c r="AW2190" s="12">
        <f>VLOOKUP($BR2190,Tables!$D$14:$I$24,5,FALSE)*W2190</f>
        <v>0</v>
      </c>
      <c r="AX2190">
        <f>IF(ISERROR(VLOOKUP(V2190,Tables!$A$2:$B$27,2,FALSE))=TRUE,0,VLOOKUP(V2190,Tables!$A$2:$B$27,2,FALSE))*VLOOKUP(BR2190,Tables!$D$14:$J$24,7,FALSE)</f>
        <v>0</v>
      </c>
      <c r="AY2190">
        <f>IF(ISERROR(VLOOKUP(BS2190,Tables!$A$2:$B$31,2,FALSE))=TRUE,0,VLOOKUP(BS2190,Tables!$A$2:$B$31,2,FALSE))</f>
        <v>0</v>
      </c>
      <c r="AZ2190" s="12">
        <f>VLOOKUP($BR2190,Tables!$D$14:$K$24,8,FALSE)</f>
        <v>0</v>
      </c>
      <c r="BA2190" s="12">
        <f>IF(OR(BR2190="T150",BR2190="HYBT150"),W2190*Tables!$L$23,0)</f>
        <v>0</v>
      </c>
      <c r="BB2190" s="12">
        <f>IF(OR(BR2190="T200",BR2190="HYBT200"),W2190*Tables!$E$24,0)</f>
        <v>0</v>
      </c>
      <c r="BC2190" s="14">
        <f t="shared" si="462"/>
        <v>0</v>
      </c>
      <c r="BD2190" s="55" t="str">
        <f t="shared" si="472"/>
        <v/>
      </c>
      <c r="BE2190" s="55" t="str">
        <f t="shared" si="472"/>
        <v/>
      </c>
      <c r="BF2190" s="55" t="str">
        <f t="shared" si="472"/>
        <v/>
      </c>
      <c r="BG2190" s="55" t="str">
        <f t="shared" si="472"/>
        <v/>
      </c>
      <c r="BH2190" s="55" t="str">
        <f t="shared" si="472"/>
        <v/>
      </c>
      <c r="BI2190" s="55" t="str">
        <f t="shared" si="472"/>
        <v/>
      </c>
      <c r="BJ2190" s="55" t="str">
        <f t="shared" si="472"/>
        <v/>
      </c>
      <c r="BK2190" s="55" t="str">
        <f t="shared" si="472"/>
        <v/>
      </c>
      <c r="BL2190" s="55" t="str">
        <f t="shared" si="472"/>
        <v/>
      </c>
      <c r="BM2190" s="55" t="str">
        <f t="shared" si="472"/>
        <v/>
      </c>
      <c r="BN2190" s="55" t="str">
        <f t="shared" si="472"/>
        <v/>
      </c>
      <c r="BO2190" s="55" t="str">
        <f t="shared" si="472"/>
        <v/>
      </c>
      <c r="BP2190" s="55" t="str">
        <f t="shared" si="472"/>
        <v/>
      </c>
      <c r="BQ2190" s="55" t="str">
        <f t="shared" si="472"/>
        <v/>
      </c>
      <c r="BR2190" s="1" t="str">
        <f t="shared" si="463"/>
        <v>Base</v>
      </c>
      <c r="BS2190" s="1" t="str">
        <f t="shared" si="464"/>
        <v/>
      </c>
      <c r="BT2190" s="3">
        <f t="shared" si="465"/>
        <v>1</v>
      </c>
      <c r="BU2190" s="11">
        <f t="shared" si="466"/>
        <v>-0.94</v>
      </c>
      <c r="BV2190" s="11">
        <f t="shared" si="467"/>
        <v>-0.88</v>
      </c>
      <c r="BW2190" s="11">
        <f t="shared" si="468"/>
        <v>0</v>
      </c>
      <c r="BX2190" s="9">
        <f t="shared" si="469"/>
        <v>-0.94</v>
      </c>
      <c r="BY2190" s="9">
        <f t="shared" si="470"/>
        <v>-0.88</v>
      </c>
      <c r="BZ2190" s="9">
        <f t="shared" si="471"/>
        <v>2</v>
      </c>
    </row>
    <row r="2191" spans="1:78" ht="15.5" x14ac:dyDescent="0.35">
      <c r="A2191"/>
      <c r="B2191"/>
      <c r="C2191"/>
      <c r="D2191"/>
      <c r="E2191"/>
      <c r="F2191"/>
      <c r="G2191"/>
      <c r="H2191"/>
      <c r="I2191"/>
      <c r="J2191"/>
      <c r="K2191"/>
      <c r="L2191"/>
      <c r="M2191"/>
      <c r="N2191"/>
      <c r="O2191"/>
      <c r="P2191"/>
      <c r="Q2191"/>
      <c r="R2191"/>
      <c r="S2191"/>
      <c r="T2191"/>
      <c r="U2191"/>
      <c r="V2191"/>
      <c r="W2191"/>
      <c r="X2191"/>
      <c r="Y2191"/>
      <c r="Z2191"/>
      <c r="AA2191"/>
      <c r="AB2191"/>
      <c r="AC2191"/>
      <c r="AD2191"/>
      <c r="AE2191"/>
      <c r="AF2191"/>
      <c r="AG2191"/>
      <c r="AH2191"/>
      <c r="AI2191"/>
      <c r="AJ2191"/>
      <c r="AK2191"/>
      <c r="AL2191"/>
      <c r="AM2191"/>
      <c r="AN2191"/>
      <c r="AO2191"/>
      <c r="AP2191"/>
      <c r="AQ2191"/>
      <c r="AR2191"/>
      <c r="AS2191"/>
      <c r="AT2191" s="12">
        <f>VLOOKUP($BR2191,Tables!$D$14:$I$27,2,FALSE)*W2191</f>
        <v>0</v>
      </c>
      <c r="AU2191" s="12">
        <f>VLOOKUP($BR2191,Tables!$D$14:$I$24,3,FALSE)</f>
        <v>0</v>
      </c>
      <c r="AV2191" s="12">
        <f>VLOOKUP($BR2191,Tables!$D$14:$I$24,4,FALSE)*W2191</f>
        <v>0</v>
      </c>
      <c r="AW2191" s="12">
        <f>VLOOKUP($BR2191,Tables!$D$14:$I$24,5,FALSE)*W2191</f>
        <v>0</v>
      </c>
      <c r="AX2191">
        <f>IF(ISERROR(VLOOKUP(V2191,Tables!$A$2:$B$27,2,FALSE))=TRUE,0,VLOOKUP(V2191,Tables!$A$2:$B$27,2,FALSE))*VLOOKUP(BR2191,Tables!$D$14:$J$24,7,FALSE)</f>
        <v>0</v>
      </c>
      <c r="AY2191">
        <f>IF(ISERROR(VLOOKUP(BS2191,Tables!$A$2:$B$31,2,FALSE))=TRUE,0,VLOOKUP(BS2191,Tables!$A$2:$B$31,2,FALSE))</f>
        <v>0</v>
      </c>
      <c r="AZ2191" s="12">
        <f>VLOOKUP($BR2191,Tables!$D$14:$K$24,8,FALSE)</f>
        <v>0</v>
      </c>
      <c r="BA2191" s="12">
        <f>IF(OR(BR2191="T150",BR2191="HYBT150"),W2191*Tables!$L$23,0)</f>
        <v>0</v>
      </c>
      <c r="BB2191" s="12">
        <f>IF(OR(BR2191="T200",BR2191="HYBT200"),W2191*Tables!$E$24,0)</f>
        <v>0</v>
      </c>
      <c r="BC2191" s="14">
        <f t="shared" si="462"/>
        <v>0</v>
      </c>
      <c r="BD2191" s="55" t="str">
        <f t="shared" si="472"/>
        <v/>
      </c>
      <c r="BE2191" s="55" t="str">
        <f t="shared" si="472"/>
        <v/>
      </c>
      <c r="BF2191" s="55" t="str">
        <f t="shared" si="472"/>
        <v/>
      </c>
      <c r="BG2191" s="55" t="str">
        <f t="shared" si="472"/>
        <v/>
      </c>
      <c r="BH2191" s="55" t="str">
        <f t="shared" si="472"/>
        <v/>
      </c>
      <c r="BI2191" s="55" t="str">
        <f t="shared" si="472"/>
        <v/>
      </c>
      <c r="BJ2191" s="55" t="str">
        <f t="shared" si="472"/>
        <v/>
      </c>
      <c r="BK2191" s="55" t="str">
        <f t="shared" si="472"/>
        <v/>
      </c>
      <c r="BL2191" s="55" t="str">
        <f t="shared" si="472"/>
        <v/>
      </c>
      <c r="BM2191" s="55" t="str">
        <f t="shared" si="472"/>
        <v/>
      </c>
      <c r="BN2191" s="55" t="str">
        <f t="shared" si="472"/>
        <v/>
      </c>
      <c r="BO2191" s="55" t="str">
        <f t="shared" si="472"/>
        <v/>
      </c>
      <c r="BP2191" s="55" t="str">
        <f t="shared" si="472"/>
        <v/>
      </c>
      <c r="BQ2191" s="55" t="str">
        <f t="shared" si="472"/>
        <v/>
      </c>
      <c r="BR2191" s="1" t="str">
        <f t="shared" si="463"/>
        <v>Base</v>
      </c>
      <c r="BS2191" s="1" t="str">
        <f t="shared" si="464"/>
        <v/>
      </c>
      <c r="BT2191" s="3">
        <f t="shared" si="465"/>
        <v>1</v>
      </c>
      <c r="BU2191" s="11">
        <f t="shared" si="466"/>
        <v>-0.94</v>
      </c>
      <c r="BV2191" s="11">
        <f t="shared" si="467"/>
        <v>-0.88</v>
      </c>
      <c r="BW2191" s="11">
        <f t="shared" si="468"/>
        <v>0</v>
      </c>
      <c r="BX2191" s="9">
        <f t="shared" si="469"/>
        <v>-0.94</v>
      </c>
      <c r="BY2191" s="9">
        <f t="shared" si="470"/>
        <v>-0.88</v>
      </c>
      <c r="BZ2191" s="9">
        <f t="shared" si="471"/>
        <v>2</v>
      </c>
    </row>
    <row r="2192" spans="1:78" ht="15.5" x14ac:dyDescent="0.35">
      <c r="A2192"/>
      <c r="B2192"/>
      <c r="C2192"/>
      <c r="D2192"/>
      <c r="E2192"/>
      <c r="F2192"/>
      <c r="G2192"/>
      <c r="H2192"/>
      <c r="I2192"/>
      <c r="J2192"/>
      <c r="K2192"/>
      <c r="L2192"/>
      <c r="M2192"/>
      <c r="N2192"/>
      <c r="O2192"/>
      <c r="P2192"/>
      <c r="Q2192"/>
      <c r="R2192"/>
      <c r="S2192"/>
      <c r="T2192"/>
      <c r="U2192"/>
      <c r="V2192"/>
      <c r="W2192"/>
      <c r="X2192"/>
      <c r="Y2192"/>
      <c r="Z2192"/>
      <c r="AA2192"/>
      <c r="AB2192"/>
      <c r="AC2192"/>
      <c r="AD2192"/>
      <c r="AE2192"/>
      <c r="AF2192"/>
      <c r="AG2192"/>
      <c r="AH2192"/>
      <c r="AI2192"/>
      <c r="AJ2192"/>
      <c r="AK2192"/>
      <c r="AL2192"/>
      <c r="AM2192"/>
      <c r="AN2192"/>
      <c r="AO2192"/>
      <c r="AP2192"/>
      <c r="AQ2192"/>
      <c r="AR2192"/>
      <c r="AS2192"/>
      <c r="AT2192" s="12">
        <f>VLOOKUP($BR2192,Tables!$D$14:$I$27,2,FALSE)*W2192</f>
        <v>0</v>
      </c>
      <c r="AU2192" s="12">
        <f>VLOOKUP($BR2192,Tables!$D$14:$I$24,3,FALSE)</f>
        <v>0</v>
      </c>
      <c r="AV2192" s="12">
        <f>VLOOKUP($BR2192,Tables!$D$14:$I$24,4,FALSE)*W2192</f>
        <v>0</v>
      </c>
      <c r="AW2192" s="12">
        <f>VLOOKUP($BR2192,Tables!$D$14:$I$24,5,FALSE)*W2192</f>
        <v>0</v>
      </c>
      <c r="AX2192">
        <f>IF(ISERROR(VLOOKUP(V2192,Tables!$A$2:$B$27,2,FALSE))=TRUE,0,VLOOKUP(V2192,Tables!$A$2:$B$27,2,FALSE))*VLOOKUP(BR2192,Tables!$D$14:$J$24,7,FALSE)</f>
        <v>0</v>
      </c>
      <c r="AY2192">
        <f>IF(ISERROR(VLOOKUP(BS2192,Tables!$A$2:$B$31,2,FALSE))=TRUE,0,VLOOKUP(BS2192,Tables!$A$2:$B$31,2,FALSE))</f>
        <v>0</v>
      </c>
      <c r="AZ2192" s="12">
        <f>VLOOKUP($BR2192,Tables!$D$14:$K$24,8,FALSE)</f>
        <v>0</v>
      </c>
      <c r="BA2192" s="12">
        <f>IF(OR(BR2192="T150",BR2192="HYBT150"),W2192*Tables!$L$23,0)</f>
        <v>0</v>
      </c>
      <c r="BB2192" s="12">
        <f>IF(OR(BR2192="T200",BR2192="HYBT200"),W2192*Tables!$E$24,0)</f>
        <v>0</v>
      </c>
      <c r="BC2192" s="14">
        <f t="shared" si="462"/>
        <v>0</v>
      </c>
      <c r="BD2192" s="55" t="str">
        <f t="shared" si="472"/>
        <v/>
      </c>
      <c r="BE2192" s="55" t="str">
        <f t="shared" si="472"/>
        <v/>
      </c>
      <c r="BF2192" s="55" t="str">
        <f t="shared" si="472"/>
        <v/>
      </c>
      <c r="BG2192" s="55" t="str">
        <f t="shared" si="472"/>
        <v/>
      </c>
      <c r="BH2192" s="55" t="str">
        <f t="shared" si="472"/>
        <v/>
      </c>
      <c r="BI2192" s="55" t="str">
        <f t="shared" si="472"/>
        <v/>
      </c>
      <c r="BJ2192" s="55" t="str">
        <f t="shared" si="472"/>
        <v/>
      </c>
      <c r="BK2192" s="55" t="str">
        <f t="shared" si="472"/>
        <v/>
      </c>
      <c r="BL2192" s="55" t="str">
        <f t="shared" si="472"/>
        <v/>
      </c>
      <c r="BM2192" s="55" t="str">
        <f t="shared" si="472"/>
        <v/>
      </c>
      <c r="BN2192" s="55" t="str">
        <f t="shared" si="472"/>
        <v/>
      </c>
      <c r="BO2192" s="55" t="str">
        <f t="shared" si="472"/>
        <v/>
      </c>
      <c r="BP2192" s="55" t="str">
        <f t="shared" si="472"/>
        <v/>
      </c>
      <c r="BQ2192" s="55" t="str">
        <f t="shared" si="472"/>
        <v/>
      </c>
      <c r="BR2192" s="1" t="str">
        <f t="shared" si="463"/>
        <v>Base</v>
      </c>
      <c r="BS2192" s="1" t="str">
        <f t="shared" si="464"/>
        <v/>
      </c>
      <c r="BT2192" s="3">
        <f t="shared" si="465"/>
        <v>1</v>
      </c>
      <c r="BU2192" s="11">
        <f t="shared" si="466"/>
        <v>-0.94</v>
      </c>
      <c r="BV2192" s="11">
        <f t="shared" si="467"/>
        <v>-0.88</v>
      </c>
      <c r="BW2192" s="11">
        <f t="shared" si="468"/>
        <v>0</v>
      </c>
      <c r="BX2192" s="9">
        <f t="shared" si="469"/>
        <v>-0.94</v>
      </c>
      <c r="BY2192" s="9">
        <f t="shared" si="470"/>
        <v>-0.88</v>
      </c>
      <c r="BZ2192" s="9">
        <f t="shared" si="471"/>
        <v>2</v>
      </c>
    </row>
    <row r="2193" spans="1:78" ht="15.5" x14ac:dyDescent="0.35">
      <c r="A2193"/>
      <c r="B2193"/>
      <c r="C2193"/>
      <c r="D2193"/>
      <c r="E2193"/>
      <c r="F2193"/>
      <c r="G2193"/>
      <c r="H2193"/>
      <c r="I2193"/>
      <c r="J2193"/>
      <c r="K2193"/>
      <c r="L2193"/>
      <c r="M2193"/>
      <c r="N2193"/>
      <c r="O2193"/>
      <c r="P2193"/>
      <c r="Q2193"/>
      <c r="R2193"/>
      <c r="S2193"/>
      <c r="T2193"/>
      <c r="U2193"/>
      <c r="V2193"/>
      <c r="W2193"/>
      <c r="X2193"/>
      <c r="Y2193"/>
      <c r="Z2193"/>
      <c r="AA2193"/>
      <c r="AB2193"/>
      <c r="AC2193"/>
      <c r="AD2193"/>
      <c r="AE2193"/>
      <c r="AF2193"/>
      <c r="AG2193"/>
      <c r="AH2193"/>
      <c r="AI2193"/>
      <c r="AJ2193"/>
      <c r="AK2193"/>
      <c r="AL2193"/>
      <c r="AM2193"/>
      <c r="AN2193"/>
      <c r="AO2193"/>
      <c r="AP2193"/>
      <c r="AQ2193"/>
      <c r="AR2193"/>
      <c r="AS2193"/>
      <c r="AT2193" s="12">
        <f>VLOOKUP($BR2193,Tables!$D$14:$I$27,2,FALSE)*W2193</f>
        <v>0</v>
      </c>
      <c r="AU2193" s="12">
        <f>VLOOKUP($BR2193,Tables!$D$14:$I$24,3,FALSE)</f>
        <v>0</v>
      </c>
      <c r="AV2193" s="12">
        <f>VLOOKUP($BR2193,Tables!$D$14:$I$24,4,FALSE)*W2193</f>
        <v>0</v>
      </c>
      <c r="AW2193" s="12">
        <f>VLOOKUP($BR2193,Tables!$D$14:$I$24,5,FALSE)*W2193</f>
        <v>0</v>
      </c>
      <c r="AX2193">
        <f>IF(ISERROR(VLOOKUP(V2193,Tables!$A$2:$B$27,2,FALSE))=TRUE,0,VLOOKUP(V2193,Tables!$A$2:$B$27,2,FALSE))*VLOOKUP(BR2193,Tables!$D$14:$J$24,7,FALSE)</f>
        <v>0</v>
      </c>
      <c r="AY2193">
        <f>IF(ISERROR(VLOOKUP(BS2193,Tables!$A$2:$B$31,2,FALSE))=TRUE,0,VLOOKUP(BS2193,Tables!$A$2:$B$31,2,FALSE))</f>
        <v>0</v>
      </c>
      <c r="AZ2193" s="12">
        <f>VLOOKUP($BR2193,Tables!$D$14:$K$24,8,FALSE)</f>
        <v>0</v>
      </c>
      <c r="BA2193" s="12">
        <f>IF(OR(BR2193="T150",BR2193="HYBT150"),W2193*Tables!$L$23,0)</f>
        <v>0</v>
      </c>
      <c r="BB2193" s="12">
        <f>IF(OR(BR2193="T200",BR2193="HYBT200"),W2193*Tables!$E$24,0)</f>
        <v>0</v>
      </c>
      <c r="BC2193" s="14">
        <f t="shared" si="462"/>
        <v>0</v>
      </c>
      <c r="BD2193" s="55" t="str">
        <f t="shared" si="472"/>
        <v/>
      </c>
      <c r="BE2193" s="55" t="str">
        <f t="shared" si="472"/>
        <v/>
      </c>
      <c r="BF2193" s="55" t="str">
        <f t="shared" si="472"/>
        <v/>
      </c>
      <c r="BG2193" s="55" t="str">
        <f t="shared" si="472"/>
        <v/>
      </c>
      <c r="BH2193" s="55" t="str">
        <f t="shared" si="472"/>
        <v/>
      </c>
      <c r="BI2193" s="55" t="str">
        <f t="shared" si="472"/>
        <v/>
      </c>
      <c r="BJ2193" s="55" t="str">
        <f t="shared" si="472"/>
        <v/>
      </c>
      <c r="BK2193" s="55" t="str">
        <f t="shared" si="472"/>
        <v/>
      </c>
      <c r="BL2193" s="55" t="str">
        <f t="shared" si="472"/>
        <v/>
      </c>
      <c r="BM2193" s="55" t="str">
        <f t="shared" si="472"/>
        <v/>
      </c>
      <c r="BN2193" s="55" t="str">
        <f t="shared" si="472"/>
        <v/>
      </c>
      <c r="BO2193" s="55" t="str">
        <f t="shared" si="472"/>
        <v/>
      </c>
      <c r="BP2193" s="55" t="str">
        <f t="shared" si="472"/>
        <v/>
      </c>
      <c r="BQ2193" s="55" t="str">
        <f t="shared" si="472"/>
        <v/>
      </c>
      <c r="BR2193" s="1" t="str">
        <f t="shared" si="463"/>
        <v>Base</v>
      </c>
      <c r="BS2193" s="1" t="str">
        <f t="shared" si="464"/>
        <v/>
      </c>
      <c r="BT2193" s="3">
        <f t="shared" si="465"/>
        <v>1</v>
      </c>
      <c r="BU2193" s="11">
        <f t="shared" si="466"/>
        <v>-0.94</v>
      </c>
      <c r="BV2193" s="11">
        <f t="shared" si="467"/>
        <v>-0.88</v>
      </c>
      <c r="BW2193" s="11">
        <f t="shared" si="468"/>
        <v>0</v>
      </c>
      <c r="BX2193" s="9">
        <f t="shared" si="469"/>
        <v>-0.94</v>
      </c>
      <c r="BY2193" s="9">
        <f t="shared" si="470"/>
        <v>-0.88</v>
      </c>
      <c r="BZ2193" s="9">
        <f t="shared" si="471"/>
        <v>2</v>
      </c>
    </row>
    <row r="2194" spans="1:78" ht="15.5" x14ac:dyDescent="0.35">
      <c r="A2194"/>
      <c r="B2194"/>
      <c r="C2194"/>
      <c r="D2194"/>
      <c r="E2194"/>
      <c r="F2194"/>
      <c r="G2194"/>
      <c r="H2194"/>
      <c r="I2194"/>
      <c r="J2194"/>
      <c r="K2194"/>
      <c r="L2194"/>
      <c r="M2194"/>
      <c r="N2194"/>
      <c r="O2194"/>
      <c r="P2194"/>
      <c r="Q2194"/>
      <c r="R2194"/>
      <c r="S2194"/>
      <c r="T2194"/>
      <c r="U2194"/>
      <c r="V2194"/>
      <c r="W2194"/>
      <c r="X2194"/>
      <c r="Y2194"/>
      <c r="Z2194"/>
      <c r="AA2194"/>
      <c r="AB2194"/>
      <c r="AC2194"/>
      <c r="AD2194"/>
      <c r="AE2194"/>
      <c r="AF2194"/>
      <c r="AG2194"/>
      <c r="AH2194"/>
      <c r="AI2194"/>
      <c r="AJ2194"/>
      <c r="AK2194"/>
      <c r="AL2194"/>
      <c r="AM2194"/>
      <c r="AN2194"/>
      <c r="AO2194"/>
      <c r="AP2194"/>
      <c r="AQ2194"/>
      <c r="AR2194"/>
      <c r="AS2194"/>
      <c r="AT2194" s="12">
        <f>VLOOKUP($BR2194,Tables!$D$14:$I$27,2,FALSE)*W2194</f>
        <v>0</v>
      </c>
      <c r="AU2194" s="12">
        <f>VLOOKUP($BR2194,Tables!$D$14:$I$24,3,FALSE)</f>
        <v>0</v>
      </c>
      <c r="AV2194" s="12">
        <f>VLOOKUP($BR2194,Tables!$D$14:$I$24,4,FALSE)*W2194</f>
        <v>0</v>
      </c>
      <c r="AW2194" s="12">
        <f>VLOOKUP($BR2194,Tables!$D$14:$I$24,5,FALSE)*W2194</f>
        <v>0</v>
      </c>
      <c r="AX2194">
        <f>IF(ISERROR(VLOOKUP(V2194,Tables!$A$2:$B$27,2,FALSE))=TRUE,0,VLOOKUP(V2194,Tables!$A$2:$B$27,2,FALSE))*VLOOKUP(BR2194,Tables!$D$14:$J$24,7,FALSE)</f>
        <v>0</v>
      </c>
      <c r="AY2194">
        <f>IF(ISERROR(VLOOKUP(BS2194,Tables!$A$2:$B$31,2,FALSE))=TRUE,0,VLOOKUP(BS2194,Tables!$A$2:$B$31,2,FALSE))</f>
        <v>0</v>
      </c>
      <c r="AZ2194" s="12">
        <f>VLOOKUP($BR2194,Tables!$D$14:$K$24,8,FALSE)</f>
        <v>0</v>
      </c>
      <c r="BA2194" s="12">
        <f>IF(OR(BR2194="T150",BR2194="HYBT150"),W2194*Tables!$L$23,0)</f>
        <v>0</v>
      </c>
      <c r="BB2194" s="12">
        <f>IF(OR(BR2194="T200",BR2194="HYBT200"),W2194*Tables!$E$24,0)</f>
        <v>0</v>
      </c>
      <c r="BC2194" s="14">
        <f t="shared" si="462"/>
        <v>0</v>
      </c>
      <c r="BD2194" s="55" t="str">
        <f t="shared" si="472"/>
        <v/>
      </c>
      <c r="BE2194" s="55" t="str">
        <f t="shared" si="472"/>
        <v/>
      </c>
      <c r="BF2194" s="55" t="str">
        <f t="shared" si="472"/>
        <v/>
      </c>
      <c r="BG2194" s="55" t="str">
        <f t="shared" si="472"/>
        <v/>
      </c>
      <c r="BH2194" s="55" t="str">
        <f t="shared" si="472"/>
        <v/>
      </c>
      <c r="BI2194" s="55" t="str">
        <f t="shared" si="472"/>
        <v/>
      </c>
      <c r="BJ2194" s="55" t="str">
        <f t="shared" si="472"/>
        <v/>
      </c>
      <c r="BK2194" s="55" t="str">
        <f t="shared" si="472"/>
        <v/>
      </c>
      <c r="BL2194" s="55" t="str">
        <f t="shared" si="472"/>
        <v/>
      </c>
      <c r="BM2194" s="55" t="str">
        <f t="shared" si="472"/>
        <v/>
      </c>
      <c r="BN2194" s="55" t="str">
        <f t="shared" si="472"/>
        <v/>
      </c>
      <c r="BO2194" s="55" t="str">
        <f t="shared" si="472"/>
        <v/>
      </c>
      <c r="BP2194" s="55" t="str">
        <f t="shared" si="472"/>
        <v/>
      </c>
      <c r="BQ2194" s="55" t="str">
        <f t="shared" si="472"/>
        <v/>
      </c>
      <c r="BR2194" s="1" t="str">
        <f t="shared" si="463"/>
        <v>Base</v>
      </c>
      <c r="BS2194" s="1" t="str">
        <f t="shared" si="464"/>
        <v/>
      </c>
      <c r="BT2194" s="3">
        <f t="shared" si="465"/>
        <v>1</v>
      </c>
      <c r="BU2194" s="11">
        <f t="shared" si="466"/>
        <v>-0.94</v>
      </c>
      <c r="BV2194" s="11">
        <f t="shared" si="467"/>
        <v>-0.88</v>
      </c>
      <c r="BW2194" s="11">
        <f t="shared" si="468"/>
        <v>0</v>
      </c>
      <c r="BX2194" s="9">
        <f t="shared" si="469"/>
        <v>-0.94</v>
      </c>
      <c r="BY2194" s="9">
        <f t="shared" si="470"/>
        <v>-0.88</v>
      </c>
      <c r="BZ2194" s="9">
        <f t="shared" si="471"/>
        <v>2</v>
      </c>
    </row>
    <row r="2195" spans="1:78" ht="15.5" x14ac:dyDescent="0.35">
      <c r="A2195"/>
      <c r="B2195"/>
      <c r="C2195"/>
      <c r="D2195"/>
      <c r="E2195"/>
      <c r="F2195"/>
      <c r="G2195"/>
      <c r="H2195"/>
      <c r="I2195"/>
      <c r="J2195"/>
      <c r="K2195"/>
      <c r="L2195"/>
      <c r="M2195"/>
      <c r="N2195"/>
      <c r="O2195"/>
      <c r="P2195"/>
      <c r="Q2195"/>
      <c r="R2195"/>
      <c r="S2195"/>
      <c r="T2195"/>
      <c r="U2195"/>
      <c r="V2195"/>
      <c r="W2195"/>
      <c r="X2195"/>
      <c r="Y2195"/>
      <c r="Z2195"/>
      <c r="AA2195"/>
      <c r="AB2195"/>
      <c r="AC2195"/>
      <c r="AD2195"/>
      <c r="AE2195"/>
      <c r="AF2195"/>
      <c r="AG2195"/>
      <c r="AH2195"/>
      <c r="AI2195"/>
      <c r="AJ2195"/>
      <c r="AK2195"/>
      <c r="AL2195"/>
      <c r="AM2195"/>
      <c r="AN2195"/>
      <c r="AO2195"/>
      <c r="AP2195"/>
      <c r="AQ2195"/>
      <c r="AR2195"/>
      <c r="AS2195"/>
      <c r="AT2195" s="12">
        <f>VLOOKUP($BR2195,Tables!$D$14:$I$27,2,FALSE)*W2195</f>
        <v>0</v>
      </c>
      <c r="AU2195" s="12">
        <f>VLOOKUP($BR2195,Tables!$D$14:$I$24,3,FALSE)</f>
        <v>0</v>
      </c>
      <c r="AV2195" s="12">
        <f>VLOOKUP($BR2195,Tables!$D$14:$I$24,4,FALSE)*W2195</f>
        <v>0</v>
      </c>
      <c r="AW2195" s="12">
        <f>VLOOKUP($BR2195,Tables!$D$14:$I$24,5,FALSE)*W2195</f>
        <v>0</v>
      </c>
      <c r="AX2195">
        <f>IF(ISERROR(VLOOKUP(V2195,Tables!$A$2:$B$27,2,FALSE))=TRUE,0,VLOOKUP(V2195,Tables!$A$2:$B$27,2,FALSE))*VLOOKUP(BR2195,Tables!$D$14:$J$24,7,FALSE)</f>
        <v>0</v>
      </c>
      <c r="AY2195">
        <f>IF(ISERROR(VLOOKUP(BS2195,Tables!$A$2:$B$31,2,FALSE))=TRUE,0,VLOOKUP(BS2195,Tables!$A$2:$B$31,2,FALSE))</f>
        <v>0</v>
      </c>
      <c r="AZ2195" s="12">
        <f>VLOOKUP($BR2195,Tables!$D$14:$K$24,8,FALSE)</f>
        <v>0</v>
      </c>
      <c r="BA2195" s="12">
        <f>IF(OR(BR2195="T150",BR2195="HYBT150"),W2195*Tables!$L$23,0)</f>
        <v>0</v>
      </c>
      <c r="BB2195" s="12">
        <f>IF(OR(BR2195="T200",BR2195="HYBT200"),W2195*Tables!$E$24,0)</f>
        <v>0</v>
      </c>
      <c r="BC2195" s="14">
        <f t="shared" si="462"/>
        <v>0</v>
      </c>
      <c r="BD2195" s="55" t="str">
        <f t="shared" si="472"/>
        <v/>
      </c>
      <c r="BE2195" s="55" t="str">
        <f t="shared" si="472"/>
        <v/>
      </c>
      <c r="BF2195" s="55" t="str">
        <f t="shared" si="472"/>
        <v/>
      </c>
      <c r="BG2195" s="55" t="str">
        <f t="shared" si="472"/>
        <v/>
      </c>
      <c r="BH2195" s="55" t="str">
        <f t="shared" si="472"/>
        <v/>
      </c>
      <c r="BI2195" s="55" t="str">
        <f t="shared" si="472"/>
        <v/>
      </c>
      <c r="BJ2195" s="55" t="str">
        <f t="shared" si="472"/>
        <v/>
      </c>
      <c r="BK2195" s="55" t="str">
        <f t="shared" si="472"/>
        <v/>
      </c>
      <c r="BL2195" s="55" t="str">
        <f t="shared" si="472"/>
        <v/>
      </c>
      <c r="BM2195" s="55" t="str">
        <f t="shared" si="472"/>
        <v/>
      </c>
      <c r="BN2195" s="55" t="str">
        <f t="shared" si="472"/>
        <v/>
      </c>
      <c r="BO2195" s="55" t="str">
        <f t="shared" si="472"/>
        <v/>
      </c>
      <c r="BP2195" s="55" t="str">
        <f t="shared" si="472"/>
        <v/>
      </c>
      <c r="BQ2195" s="55" t="str">
        <f t="shared" si="472"/>
        <v/>
      </c>
      <c r="BR2195" s="1" t="str">
        <f t="shared" si="463"/>
        <v>Base</v>
      </c>
      <c r="BS2195" s="1" t="str">
        <f t="shared" si="464"/>
        <v/>
      </c>
      <c r="BT2195" s="3">
        <f t="shared" si="465"/>
        <v>1</v>
      </c>
      <c r="BU2195" s="11">
        <f t="shared" si="466"/>
        <v>-0.94</v>
      </c>
      <c r="BV2195" s="11">
        <f t="shared" si="467"/>
        <v>-0.88</v>
      </c>
      <c r="BW2195" s="11">
        <f t="shared" si="468"/>
        <v>0</v>
      </c>
      <c r="BX2195" s="9">
        <f t="shared" si="469"/>
        <v>-0.94</v>
      </c>
      <c r="BY2195" s="9">
        <f t="shared" si="470"/>
        <v>-0.88</v>
      </c>
      <c r="BZ2195" s="9">
        <f t="shared" si="471"/>
        <v>2</v>
      </c>
    </row>
    <row r="2196" spans="1:78" ht="15.5" x14ac:dyDescent="0.35">
      <c r="A2196"/>
      <c r="B2196"/>
      <c r="C2196"/>
      <c r="D2196"/>
      <c r="E2196"/>
      <c r="F2196"/>
      <c r="G2196"/>
      <c r="H2196"/>
      <c r="I2196"/>
      <c r="J2196"/>
      <c r="K2196"/>
      <c r="L2196"/>
      <c r="M2196"/>
      <c r="N2196"/>
      <c r="O2196"/>
      <c r="P2196"/>
      <c r="Q2196"/>
      <c r="R2196"/>
      <c r="S2196"/>
      <c r="T2196"/>
      <c r="U2196"/>
      <c r="V2196"/>
      <c r="W2196"/>
      <c r="X2196"/>
      <c r="Y2196"/>
      <c r="Z2196"/>
      <c r="AA2196"/>
      <c r="AB2196"/>
      <c r="AC2196"/>
      <c r="AD2196"/>
      <c r="AE2196"/>
      <c r="AF2196"/>
      <c r="AG2196"/>
      <c r="AH2196"/>
      <c r="AI2196"/>
      <c r="AJ2196"/>
      <c r="AK2196"/>
      <c r="AL2196"/>
      <c r="AM2196"/>
      <c r="AN2196"/>
      <c r="AO2196"/>
      <c r="AP2196"/>
      <c r="AQ2196"/>
      <c r="AR2196"/>
      <c r="AS2196"/>
      <c r="AT2196" s="12">
        <f>VLOOKUP($BR2196,Tables!$D$14:$I$27,2,FALSE)*W2196</f>
        <v>0</v>
      </c>
      <c r="AU2196" s="12">
        <f>VLOOKUP($BR2196,Tables!$D$14:$I$24,3,FALSE)</f>
        <v>0</v>
      </c>
      <c r="AV2196" s="12">
        <f>VLOOKUP($BR2196,Tables!$D$14:$I$24,4,FALSE)*W2196</f>
        <v>0</v>
      </c>
      <c r="AW2196" s="12">
        <f>VLOOKUP($BR2196,Tables!$D$14:$I$24,5,FALSE)*W2196</f>
        <v>0</v>
      </c>
      <c r="AX2196">
        <f>IF(ISERROR(VLOOKUP(V2196,Tables!$A$2:$B$27,2,FALSE))=TRUE,0,VLOOKUP(V2196,Tables!$A$2:$B$27,2,FALSE))*VLOOKUP(BR2196,Tables!$D$14:$J$24,7,FALSE)</f>
        <v>0</v>
      </c>
      <c r="AY2196">
        <f>IF(ISERROR(VLOOKUP(BS2196,Tables!$A$2:$B$31,2,FALSE))=TRUE,0,VLOOKUP(BS2196,Tables!$A$2:$B$31,2,FALSE))</f>
        <v>0</v>
      </c>
      <c r="AZ2196" s="12">
        <f>VLOOKUP($BR2196,Tables!$D$14:$K$24,8,FALSE)</f>
        <v>0</v>
      </c>
      <c r="BA2196" s="12">
        <f>IF(OR(BR2196="T150",BR2196="HYBT150"),W2196*Tables!$L$23,0)</f>
        <v>0</v>
      </c>
      <c r="BB2196" s="12">
        <f>IF(OR(BR2196="T200",BR2196="HYBT200"),W2196*Tables!$E$24,0)</f>
        <v>0</v>
      </c>
      <c r="BC2196" s="14">
        <f t="shared" si="462"/>
        <v>0</v>
      </c>
      <c r="BD2196" s="55" t="str">
        <f t="shared" si="472"/>
        <v/>
      </c>
      <c r="BE2196" s="55" t="str">
        <f t="shared" si="472"/>
        <v/>
      </c>
      <c r="BF2196" s="55" t="str">
        <f t="shared" si="472"/>
        <v/>
      </c>
      <c r="BG2196" s="55" t="str">
        <f t="shared" si="472"/>
        <v/>
      </c>
      <c r="BH2196" s="55" t="str">
        <f t="shared" si="472"/>
        <v/>
      </c>
      <c r="BI2196" s="55" t="str">
        <f t="shared" si="472"/>
        <v/>
      </c>
      <c r="BJ2196" s="55" t="str">
        <f t="shared" si="472"/>
        <v/>
      </c>
      <c r="BK2196" s="55" t="str">
        <f t="shared" si="472"/>
        <v/>
      </c>
      <c r="BL2196" s="55" t="str">
        <f t="shared" si="472"/>
        <v/>
      </c>
      <c r="BM2196" s="55" t="str">
        <f t="shared" si="472"/>
        <v/>
      </c>
      <c r="BN2196" s="55" t="str">
        <f t="shared" si="472"/>
        <v/>
      </c>
      <c r="BO2196" s="55" t="str">
        <f t="shared" si="472"/>
        <v/>
      </c>
      <c r="BP2196" s="55" t="str">
        <f t="shared" si="472"/>
        <v/>
      </c>
      <c r="BQ2196" s="55" t="str">
        <f t="shared" si="472"/>
        <v/>
      </c>
      <c r="BR2196" s="1" t="str">
        <f t="shared" si="463"/>
        <v>Base</v>
      </c>
      <c r="BS2196" s="1" t="str">
        <f t="shared" si="464"/>
        <v/>
      </c>
      <c r="BT2196" s="3">
        <f t="shared" si="465"/>
        <v>1</v>
      </c>
      <c r="BU2196" s="11">
        <f t="shared" si="466"/>
        <v>-0.94</v>
      </c>
      <c r="BV2196" s="11">
        <f t="shared" si="467"/>
        <v>-0.88</v>
      </c>
      <c r="BW2196" s="11">
        <f t="shared" si="468"/>
        <v>0</v>
      </c>
      <c r="BX2196" s="9">
        <f t="shared" si="469"/>
        <v>-0.94</v>
      </c>
      <c r="BY2196" s="9">
        <f t="shared" si="470"/>
        <v>-0.88</v>
      </c>
      <c r="BZ2196" s="9">
        <f t="shared" si="471"/>
        <v>2</v>
      </c>
    </row>
    <row r="2197" spans="1:78" ht="15.5" x14ac:dyDescent="0.35">
      <c r="A2197"/>
      <c r="B2197"/>
      <c r="C2197"/>
      <c r="D2197"/>
      <c r="E2197"/>
      <c r="F2197"/>
      <c r="G2197"/>
      <c r="H2197"/>
      <c r="I2197"/>
      <c r="J2197"/>
      <c r="K2197"/>
      <c r="L2197"/>
      <c r="M2197"/>
      <c r="N2197"/>
      <c r="O2197"/>
      <c r="P2197"/>
      <c r="Q2197"/>
      <c r="R2197"/>
      <c r="S2197"/>
      <c r="T2197"/>
      <c r="U2197"/>
      <c r="V2197"/>
      <c r="W2197"/>
      <c r="X2197"/>
      <c r="Y2197"/>
      <c r="Z2197"/>
      <c r="AA2197"/>
      <c r="AB2197"/>
      <c r="AC2197"/>
      <c r="AD2197"/>
      <c r="AE2197"/>
      <c r="AF2197"/>
      <c r="AG2197"/>
      <c r="AH2197"/>
      <c r="AI2197"/>
      <c r="AJ2197"/>
      <c r="AK2197"/>
      <c r="AL2197"/>
      <c r="AM2197"/>
      <c r="AN2197"/>
      <c r="AO2197"/>
      <c r="AP2197"/>
      <c r="AQ2197"/>
      <c r="AR2197"/>
      <c r="AS2197"/>
      <c r="AT2197" s="12">
        <f>VLOOKUP($BR2197,Tables!$D$14:$I$27,2,FALSE)*W2197</f>
        <v>0</v>
      </c>
      <c r="AU2197" s="12">
        <f>VLOOKUP($BR2197,Tables!$D$14:$I$24,3,FALSE)</f>
        <v>0</v>
      </c>
      <c r="AV2197" s="12">
        <f>VLOOKUP($BR2197,Tables!$D$14:$I$24,4,FALSE)*W2197</f>
        <v>0</v>
      </c>
      <c r="AW2197" s="12">
        <f>VLOOKUP($BR2197,Tables!$D$14:$I$24,5,FALSE)*W2197</f>
        <v>0</v>
      </c>
      <c r="AX2197">
        <f>IF(ISERROR(VLOOKUP(V2197,Tables!$A$2:$B$27,2,FALSE))=TRUE,0,VLOOKUP(V2197,Tables!$A$2:$B$27,2,FALSE))*VLOOKUP(BR2197,Tables!$D$14:$J$24,7,FALSE)</f>
        <v>0</v>
      </c>
      <c r="AY2197">
        <f>IF(ISERROR(VLOOKUP(BS2197,Tables!$A$2:$B$31,2,FALSE))=TRUE,0,VLOOKUP(BS2197,Tables!$A$2:$B$31,2,FALSE))</f>
        <v>0</v>
      </c>
      <c r="AZ2197" s="12">
        <f>VLOOKUP($BR2197,Tables!$D$14:$K$24,8,FALSE)</f>
        <v>0</v>
      </c>
      <c r="BA2197" s="12">
        <f>IF(OR(BR2197="T150",BR2197="HYBT150"),W2197*Tables!$L$23,0)</f>
        <v>0</v>
      </c>
      <c r="BB2197" s="12">
        <f>IF(OR(BR2197="T200",BR2197="HYBT200"),W2197*Tables!$E$24,0)</f>
        <v>0</v>
      </c>
      <c r="BC2197" s="14">
        <f t="shared" si="462"/>
        <v>0</v>
      </c>
      <c r="BD2197" s="55" t="str">
        <f t="shared" si="472"/>
        <v/>
      </c>
      <c r="BE2197" s="55" t="str">
        <f t="shared" si="472"/>
        <v/>
      </c>
      <c r="BF2197" s="55" t="str">
        <f t="shared" si="472"/>
        <v/>
      </c>
      <c r="BG2197" s="55" t="str">
        <f t="shared" si="472"/>
        <v/>
      </c>
      <c r="BH2197" s="55" t="str">
        <f t="shared" si="472"/>
        <v/>
      </c>
      <c r="BI2197" s="55" t="str">
        <f t="shared" si="472"/>
        <v/>
      </c>
      <c r="BJ2197" s="55" t="str">
        <f t="shared" si="472"/>
        <v/>
      </c>
      <c r="BK2197" s="55" t="str">
        <f t="shared" si="472"/>
        <v/>
      </c>
      <c r="BL2197" s="55" t="str">
        <f t="shared" si="472"/>
        <v/>
      </c>
      <c r="BM2197" s="55" t="str">
        <f t="shared" si="472"/>
        <v/>
      </c>
      <c r="BN2197" s="55" t="str">
        <f t="shared" si="472"/>
        <v/>
      </c>
      <c r="BO2197" s="55" t="str">
        <f t="shared" si="472"/>
        <v/>
      </c>
      <c r="BP2197" s="55" t="str">
        <f t="shared" si="472"/>
        <v/>
      </c>
      <c r="BQ2197" s="55" t="str">
        <f t="shared" si="472"/>
        <v/>
      </c>
      <c r="BR2197" s="1" t="str">
        <f t="shared" si="463"/>
        <v>Base</v>
      </c>
      <c r="BS2197" s="1" t="str">
        <f t="shared" si="464"/>
        <v/>
      </c>
      <c r="BT2197" s="3">
        <f t="shared" si="465"/>
        <v>1</v>
      </c>
      <c r="BU2197" s="11">
        <f t="shared" si="466"/>
        <v>-0.94</v>
      </c>
      <c r="BV2197" s="11">
        <f t="shared" si="467"/>
        <v>-0.88</v>
      </c>
      <c r="BW2197" s="11">
        <f t="shared" si="468"/>
        <v>0</v>
      </c>
      <c r="BX2197" s="9">
        <f t="shared" si="469"/>
        <v>-0.94</v>
      </c>
      <c r="BY2197" s="9">
        <f t="shared" si="470"/>
        <v>-0.88</v>
      </c>
      <c r="BZ2197" s="9">
        <f t="shared" si="471"/>
        <v>2</v>
      </c>
    </row>
    <row r="2198" spans="1:78" ht="15.5" x14ac:dyDescent="0.35">
      <c r="A2198"/>
      <c r="B2198"/>
      <c r="C2198"/>
      <c r="D2198"/>
      <c r="E2198"/>
      <c r="F2198"/>
      <c r="G2198"/>
      <c r="H2198"/>
      <c r="I2198"/>
      <c r="J2198"/>
      <c r="K2198"/>
      <c r="L2198"/>
      <c r="M2198"/>
      <c r="N2198"/>
      <c r="O2198"/>
      <c r="P2198"/>
      <c r="Q2198"/>
      <c r="R2198"/>
      <c r="S2198"/>
      <c r="T2198"/>
      <c r="U2198"/>
      <c r="V2198"/>
      <c r="W2198"/>
      <c r="X2198"/>
      <c r="Y2198"/>
      <c r="Z2198"/>
      <c r="AA2198"/>
      <c r="AB2198"/>
      <c r="AC2198"/>
      <c r="AD2198"/>
      <c r="AE2198"/>
      <c r="AF2198"/>
      <c r="AG2198"/>
      <c r="AH2198"/>
      <c r="AI2198"/>
      <c r="AJ2198"/>
      <c r="AK2198"/>
      <c r="AL2198"/>
      <c r="AM2198"/>
      <c r="AN2198"/>
      <c r="AO2198"/>
      <c r="AP2198"/>
      <c r="AQ2198"/>
      <c r="AR2198"/>
      <c r="AS2198"/>
      <c r="AT2198" s="12">
        <f>VLOOKUP($BR2198,Tables!$D$14:$I$27,2,FALSE)*W2198</f>
        <v>0</v>
      </c>
      <c r="AU2198" s="12">
        <f>VLOOKUP($BR2198,Tables!$D$14:$I$24,3,FALSE)</f>
        <v>0</v>
      </c>
      <c r="AV2198" s="12">
        <f>VLOOKUP($BR2198,Tables!$D$14:$I$24,4,FALSE)*W2198</f>
        <v>0</v>
      </c>
      <c r="AW2198" s="12">
        <f>VLOOKUP($BR2198,Tables!$D$14:$I$24,5,FALSE)*W2198</f>
        <v>0</v>
      </c>
      <c r="AX2198">
        <f>IF(ISERROR(VLOOKUP(V2198,Tables!$A$2:$B$27,2,FALSE))=TRUE,0,VLOOKUP(V2198,Tables!$A$2:$B$27,2,FALSE))*VLOOKUP(BR2198,Tables!$D$14:$J$24,7,FALSE)</f>
        <v>0</v>
      </c>
      <c r="AY2198">
        <f>IF(ISERROR(VLOOKUP(BS2198,Tables!$A$2:$B$31,2,FALSE))=TRUE,0,VLOOKUP(BS2198,Tables!$A$2:$B$31,2,FALSE))</f>
        <v>0</v>
      </c>
      <c r="AZ2198" s="12">
        <f>VLOOKUP($BR2198,Tables!$D$14:$K$24,8,FALSE)</f>
        <v>0</v>
      </c>
      <c r="BA2198" s="12">
        <f>IF(OR(BR2198="T150",BR2198="HYBT150"),W2198*Tables!$L$23,0)</f>
        <v>0</v>
      </c>
      <c r="BB2198" s="12">
        <f>IF(OR(BR2198="T200",BR2198="HYBT200"),W2198*Tables!$E$24,0)</f>
        <v>0</v>
      </c>
      <c r="BC2198" s="14">
        <f t="shared" si="462"/>
        <v>0</v>
      </c>
      <c r="BD2198" s="55" t="str">
        <f t="shared" si="472"/>
        <v/>
      </c>
      <c r="BE2198" s="55" t="str">
        <f t="shared" si="472"/>
        <v/>
      </c>
      <c r="BF2198" s="55" t="str">
        <f t="shared" si="472"/>
        <v/>
      </c>
      <c r="BG2198" s="55" t="str">
        <f t="shared" si="472"/>
        <v/>
      </c>
      <c r="BH2198" s="55" t="str">
        <f t="shared" si="472"/>
        <v/>
      </c>
      <c r="BI2198" s="55" t="str">
        <f t="shared" si="472"/>
        <v/>
      </c>
      <c r="BJ2198" s="55" t="str">
        <f t="shared" si="472"/>
        <v/>
      </c>
      <c r="BK2198" s="55" t="str">
        <f t="shared" si="472"/>
        <v/>
      </c>
      <c r="BL2198" s="55" t="str">
        <f t="shared" si="472"/>
        <v/>
      </c>
      <c r="BM2198" s="55" t="str">
        <f t="shared" si="472"/>
        <v/>
      </c>
      <c r="BN2198" s="55" t="str">
        <f t="shared" ref="BD2198:BQ2216" si="473">IF(ISERROR(SEARCHB(" "&amp;BN$1&amp;" "," "&amp;$L2198&amp;" "))=TRUE,"",BN$1)</f>
        <v/>
      </c>
      <c r="BO2198" s="55" t="str">
        <f t="shared" si="473"/>
        <v/>
      </c>
      <c r="BP2198" s="55" t="str">
        <f t="shared" si="473"/>
        <v/>
      </c>
      <c r="BQ2198" s="55" t="str">
        <f t="shared" si="473"/>
        <v/>
      </c>
      <c r="BR2198" s="1" t="str">
        <f t="shared" si="463"/>
        <v>Base</v>
      </c>
      <c r="BS2198" s="1" t="str">
        <f t="shared" si="464"/>
        <v/>
      </c>
      <c r="BT2198" s="3">
        <f t="shared" si="465"/>
        <v>1</v>
      </c>
      <c r="BU2198" s="11">
        <f t="shared" si="466"/>
        <v>-0.94</v>
      </c>
      <c r="BV2198" s="11">
        <f t="shared" si="467"/>
        <v>-0.88</v>
      </c>
      <c r="BW2198" s="11">
        <f t="shared" si="468"/>
        <v>0</v>
      </c>
      <c r="BX2198" s="9">
        <f t="shared" si="469"/>
        <v>-0.94</v>
      </c>
      <c r="BY2198" s="9">
        <f t="shared" si="470"/>
        <v>-0.88</v>
      </c>
      <c r="BZ2198" s="9">
        <f t="shared" si="471"/>
        <v>2</v>
      </c>
    </row>
    <row r="2199" spans="1:78" ht="15.5" x14ac:dyDescent="0.35">
      <c r="A2199"/>
      <c r="B2199"/>
      <c r="C2199"/>
      <c r="D2199"/>
      <c r="E2199"/>
      <c r="F2199"/>
      <c r="G2199"/>
      <c r="H2199"/>
      <c r="I2199"/>
      <c r="J2199"/>
      <c r="K2199"/>
      <c r="L2199"/>
      <c r="M2199"/>
      <c r="N2199"/>
      <c r="O2199"/>
      <c r="P2199"/>
      <c r="Q2199"/>
      <c r="R2199"/>
      <c r="S2199"/>
      <c r="T2199"/>
      <c r="U2199"/>
      <c r="V2199"/>
      <c r="W2199"/>
      <c r="X2199"/>
      <c r="Y2199"/>
      <c r="Z2199"/>
      <c r="AA2199"/>
      <c r="AB2199"/>
      <c r="AC2199"/>
      <c r="AD2199"/>
      <c r="AE2199"/>
      <c r="AF2199"/>
      <c r="AG2199"/>
      <c r="AH2199"/>
      <c r="AI2199"/>
      <c r="AJ2199"/>
      <c r="AK2199"/>
      <c r="AL2199"/>
      <c r="AM2199"/>
      <c r="AN2199"/>
      <c r="AO2199"/>
      <c r="AP2199"/>
      <c r="AQ2199"/>
      <c r="AR2199"/>
      <c r="AS2199"/>
      <c r="AT2199" s="12">
        <f>VLOOKUP($BR2199,Tables!$D$14:$I$27,2,FALSE)*W2199</f>
        <v>0</v>
      </c>
      <c r="AU2199" s="12">
        <f>VLOOKUP($BR2199,Tables!$D$14:$I$24,3,FALSE)</f>
        <v>0</v>
      </c>
      <c r="AV2199" s="12">
        <f>VLOOKUP($BR2199,Tables!$D$14:$I$24,4,FALSE)*W2199</f>
        <v>0</v>
      </c>
      <c r="AW2199" s="12">
        <f>VLOOKUP($BR2199,Tables!$D$14:$I$24,5,FALSE)*W2199</f>
        <v>0</v>
      </c>
      <c r="AX2199">
        <f>IF(ISERROR(VLOOKUP(V2199,Tables!$A$2:$B$27,2,FALSE))=TRUE,0,VLOOKUP(V2199,Tables!$A$2:$B$27,2,FALSE))*VLOOKUP(BR2199,Tables!$D$14:$J$24,7,FALSE)</f>
        <v>0</v>
      </c>
      <c r="AY2199">
        <f>IF(ISERROR(VLOOKUP(BS2199,Tables!$A$2:$B$31,2,FALSE))=TRUE,0,VLOOKUP(BS2199,Tables!$A$2:$B$31,2,FALSE))</f>
        <v>0</v>
      </c>
      <c r="AZ2199" s="12">
        <f>VLOOKUP($BR2199,Tables!$D$14:$K$24,8,FALSE)</f>
        <v>0</v>
      </c>
      <c r="BA2199" s="12">
        <f>IF(OR(BR2199="T150",BR2199="HYBT150"),W2199*Tables!$L$23,0)</f>
        <v>0</v>
      </c>
      <c r="BB2199" s="12">
        <f>IF(OR(BR2199="T200",BR2199="HYBT200"),W2199*Tables!$E$24,0)</f>
        <v>0</v>
      </c>
      <c r="BC2199" s="14">
        <f t="shared" si="462"/>
        <v>0</v>
      </c>
      <c r="BD2199" s="55" t="str">
        <f t="shared" si="473"/>
        <v/>
      </c>
      <c r="BE2199" s="55" t="str">
        <f t="shared" si="473"/>
        <v/>
      </c>
      <c r="BF2199" s="55" t="str">
        <f t="shared" si="473"/>
        <v/>
      </c>
      <c r="BG2199" s="55" t="str">
        <f t="shared" si="473"/>
        <v/>
      </c>
      <c r="BH2199" s="55" t="str">
        <f t="shared" si="473"/>
        <v/>
      </c>
      <c r="BI2199" s="55" t="str">
        <f t="shared" si="473"/>
        <v/>
      </c>
      <c r="BJ2199" s="55" t="str">
        <f t="shared" si="473"/>
        <v/>
      </c>
      <c r="BK2199" s="55" t="str">
        <f t="shared" si="473"/>
        <v/>
      </c>
      <c r="BL2199" s="55" t="str">
        <f t="shared" si="473"/>
        <v/>
      </c>
      <c r="BM2199" s="55" t="str">
        <f t="shared" si="473"/>
        <v/>
      </c>
      <c r="BN2199" s="55" t="str">
        <f t="shared" si="473"/>
        <v/>
      </c>
      <c r="BO2199" s="55" t="str">
        <f t="shared" si="473"/>
        <v/>
      </c>
      <c r="BP2199" s="55" t="str">
        <f t="shared" si="473"/>
        <v/>
      </c>
      <c r="BQ2199" s="55" t="str">
        <f t="shared" si="473"/>
        <v/>
      </c>
      <c r="BR2199" s="1" t="str">
        <f t="shared" si="463"/>
        <v>Base</v>
      </c>
      <c r="BS2199" s="1" t="str">
        <f t="shared" si="464"/>
        <v/>
      </c>
      <c r="BT2199" s="3">
        <f t="shared" si="465"/>
        <v>1</v>
      </c>
      <c r="BU2199" s="11">
        <f t="shared" si="466"/>
        <v>-0.94</v>
      </c>
      <c r="BV2199" s="11">
        <f t="shared" si="467"/>
        <v>-0.88</v>
      </c>
      <c r="BW2199" s="11">
        <f t="shared" si="468"/>
        <v>0</v>
      </c>
      <c r="BX2199" s="9">
        <f t="shared" si="469"/>
        <v>-0.94</v>
      </c>
      <c r="BY2199" s="9">
        <f t="shared" si="470"/>
        <v>-0.88</v>
      </c>
      <c r="BZ2199" s="9">
        <f t="shared" si="471"/>
        <v>2</v>
      </c>
    </row>
    <row r="2200" spans="1:78" ht="15.5" x14ac:dyDescent="0.35">
      <c r="A2200"/>
      <c r="B2200"/>
      <c r="C2200"/>
      <c r="D2200"/>
      <c r="E2200"/>
      <c r="F2200"/>
      <c r="G2200"/>
      <c r="H2200"/>
      <c r="I2200"/>
      <c r="J2200"/>
      <c r="K2200"/>
      <c r="L2200"/>
      <c r="M2200"/>
      <c r="N2200"/>
      <c r="O2200"/>
      <c r="P2200"/>
      <c r="Q2200"/>
      <c r="R2200"/>
      <c r="S2200"/>
      <c r="T2200"/>
      <c r="U2200"/>
      <c r="V2200"/>
      <c r="W2200"/>
      <c r="X2200"/>
      <c r="Y2200"/>
      <c r="Z2200"/>
      <c r="AA2200"/>
      <c r="AB2200"/>
      <c r="AC2200"/>
      <c r="AD2200"/>
      <c r="AE2200"/>
      <c r="AF2200"/>
      <c r="AG2200"/>
      <c r="AH2200"/>
      <c r="AI2200"/>
      <c r="AJ2200"/>
      <c r="AK2200"/>
      <c r="AL2200"/>
      <c r="AM2200"/>
      <c r="AN2200"/>
      <c r="AO2200"/>
      <c r="AP2200"/>
      <c r="AQ2200"/>
      <c r="AR2200"/>
      <c r="AS2200"/>
      <c r="AT2200" s="12">
        <f>VLOOKUP($BR2200,Tables!$D$14:$I$27,2,FALSE)*W2200</f>
        <v>0</v>
      </c>
      <c r="AU2200" s="12">
        <f>VLOOKUP($BR2200,Tables!$D$14:$I$24,3,FALSE)</f>
        <v>0</v>
      </c>
      <c r="AV2200" s="12">
        <f>VLOOKUP($BR2200,Tables!$D$14:$I$24,4,FALSE)*W2200</f>
        <v>0</v>
      </c>
      <c r="AW2200" s="12">
        <f>VLOOKUP($BR2200,Tables!$D$14:$I$24,5,FALSE)*W2200</f>
        <v>0</v>
      </c>
      <c r="AX2200">
        <f>IF(ISERROR(VLOOKUP(V2200,Tables!$A$2:$B$27,2,FALSE))=TRUE,0,VLOOKUP(V2200,Tables!$A$2:$B$27,2,FALSE))*VLOOKUP(BR2200,Tables!$D$14:$J$24,7,FALSE)</f>
        <v>0</v>
      </c>
      <c r="AY2200">
        <f>IF(ISERROR(VLOOKUP(BS2200,Tables!$A$2:$B$31,2,FALSE))=TRUE,0,VLOOKUP(BS2200,Tables!$A$2:$B$31,2,FALSE))</f>
        <v>0</v>
      </c>
      <c r="AZ2200" s="12">
        <f>VLOOKUP($BR2200,Tables!$D$14:$K$24,8,FALSE)</f>
        <v>0</v>
      </c>
      <c r="BA2200" s="12">
        <f>IF(OR(BR2200="T150",BR2200="HYBT150"),W2200*Tables!$L$23,0)</f>
        <v>0</v>
      </c>
      <c r="BB2200" s="12">
        <f>IF(OR(BR2200="T200",BR2200="HYBT200"),W2200*Tables!$E$24,0)</f>
        <v>0</v>
      </c>
      <c r="BC2200" s="14">
        <f t="shared" si="462"/>
        <v>0</v>
      </c>
      <c r="BD2200" s="55" t="str">
        <f t="shared" si="473"/>
        <v/>
      </c>
      <c r="BE2200" s="55" t="str">
        <f t="shared" si="473"/>
        <v/>
      </c>
      <c r="BF2200" s="55" t="str">
        <f t="shared" si="473"/>
        <v/>
      </c>
      <c r="BG2200" s="55" t="str">
        <f t="shared" si="473"/>
        <v/>
      </c>
      <c r="BH2200" s="55" t="str">
        <f t="shared" si="473"/>
        <v/>
      </c>
      <c r="BI2200" s="55" t="str">
        <f t="shared" si="473"/>
        <v/>
      </c>
      <c r="BJ2200" s="55" t="str">
        <f t="shared" si="473"/>
        <v/>
      </c>
      <c r="BK2200" s="55" t="str">
        <f t="shared" si="473"/>
        <v/>
      </c>
      <c r="BL2200" s="55" t="str">
        <f t="shared" si="473"/>
        <v/>
      </c>
      <c r="BM2200" s="55" t="str">
        <f t="shared" si="473"/>
        <v/>
      </c>
      <c r="BN2200" s="55" t="str">
        <f t="shared" si="473"/>
        <v/>
      </c>
      <c r="BO2200" s="55" t="str">
        <f t="shared" si="473"/>
        <v/>
      </c>
      <c r="BP2200" s="55" t="str">
        <f t="shared" si="473"/>
        <v/>
      </c>
      <c r="BQ2200" s="55" t="str">
        <f t="shared" si="473"/>
        <v/>
      </c>
      <c r="BR2200" s="1" t="str">
        <f t="shared" si="463"/>
        <v>Base</v>
      </c>
      <c r="BS2200" s="1" t="str">
        <f t="shared" si="464"/>
        <v/>
      </c>
      <c r="BT2200" s="3">
        <f t="shared" si="465"/>
        <v>1</v>
      </c>
      <c r="BU2200" s="11">
        <f t="shared" si="466"/>
        <v>-0.94</v>
      </c>
      <c r="BV2200" s="11">
        <f t="shared" si="467"/>
        <v>-0.88</v>
      </c>
      <c r="BW2200" s="11">
        <f t="shared" si="468"/>
        <v>0</v>
      </c>
      <c r="BX2200" s="9">
        <f t="shared" si="469"/>
        <v>-0.94</v>
      </c>
      <c r="BY2200" s="9">
        <f t="shared" si="470"/>
        <v>-0.88</v>
      </c>
      <c r="BZ2200" s="9">
        <f t="shared" si="471"/>
        <v>2</v>
      </c>
    </row>
    <row r="2201" spans="1:78" ht="15.5" x14ac:dyDescent="0.35">
      <c r="A2201"/>
      <c r="B2201"/>
      <c r="C2201"/>
      <c r="D2201"/>
      <c r="E2201"/>
      <c r="F2201"/>
      <c r="G2201"/>
      <c r="H2201"/>
      <c r="I2201"/>
      <c r="J2201"/>
      <c r="K2201"/>
      <c r="L2201"/>
      <c r="M2201"/>
      <c r="N2201"/>
      <c r="O2201"/>
      <c r="P2201"/>
      <c r="Q2201"/>
      <c r="R2201"/>
      <c r="S2201"/>
      <c r="T2201"/>
      <c r="U2201"/>
      <c r="V2201"/>
      <c r="W2201"/>
      <c r="X2201"/>
      <c r="Y2201"/>
      <c r="Z2201"/>
      <c r="AA2201"/>
      <c r="AB2201"/>
      <c r="AC2201"/>
      <c r="AD2201"/>
      <c r="AE2201"/>
      <c r="AF2201"/>
      <c r="AG2201"/>
      <c r="AH2201"/>
      <c r="AI2201"/>
      <c r="AJ2201"/>
      <c r="AK2201"/>
      <c r="AL2201"/>
      <c r="AM2201"/>
      <c r="AN2201"/>
      <c r="AO2201"/>
      <c r="AP2201"/>
      <c r="AQ2201"/>
      <c r="AR2201"/>
      <c r="AS2201"/>
      <c r="AT2201" s="12">
        <f>VLOOKUP($BR2201,Tables!$D$14:$I$27,2,FALSE)*W2201</f>
        <v>0</v>
      </c>
      <c r="AU2201" s="12">
        <f>VLOOKUP($BR2201,Tables!$D$14:$I$24,3,FALSE)</f>
        <v>0</v>
      </c>
      <c r="AV2201" s="12">
        <f>VLOOKUP($BR2201,Tables!$D$14:$I$24,4,FALSE)*W2201</f>
        <v>0</v>
      </c>
      <c r="AW2201" s="12">
        <f>VLOOKUP($BR2201,Tables!$D$14:$I$24,5,FALSE)*W2201</f>
        <v>0</v>
      </c>
      <c r="AX2201">
        <f>IF(ISERROR(VLOOKUP(V2201,Tables!$A$2:$B$27,2,FALSE))=TRUE,0,VLOOKUP(V2201,Tables!$A$2:$B$27,2,FALSE))*VLOOKUP(BR2201,Tables!$D$14:$J$24,7,FALSE)</f>
        <v>0</v>
      </c>
      <c r="AY2201">
        <f>IF(ISERROR(VLOOKUP(BS2201,Tables!$A$2:$B$31,2,FALSE))=TRUE,0,VLOOKUP(BS2201,Tables!$A$2:$B$31,2,FALSE))</f>
        <v>0</v>
      </c>
      <c r="AZ2201" s="12">
        <f>VLOOKUP($BR2201,Tables!$D$14:$K$24,8,FALSE)</f>
        <v>0</v>
      </c>
      <c r="BA2201" s="12">
        <f>IF(OR(BR2201="T150",BR2201="HYBT150"),W2201*Tables!$L$23,0)</f>
        <v>0</v>
      </c>
      <c r="BB2201" s="12">
        <f>IF(OR(BR2201="T200",BR2201="HYBT200"),W2201*Tables!$E$24,0)</f>
        <v>0</v>
      </c>
      <c r="BC2201" s="14">
        <f t="shared" si="462"/>
        <v>0</v>
      </c>
      <c r="BD2201" s="55" t="str">
        <f t="shared" si="473"/>
        <v/>
      </c>
      <c r="BE2201" s="55" t="str">
        <f t="shared" si="473"/>
        <v/>
      </c>
      <c r="BF2201" s="55" t="str">
        <f t="shared" si="473"/>
        <v/>
      </c>
      <c r="BG2201" s="55" t="str">
        <f t="shared" si="473"/>
        <v/>
      </c>
      <c r="BH2201" s="55" t="str">
        <f t="shared" si="473"/>
        <v/>
      </c>
      <c r="BI2201" s="55" t="str">
        <f t="shared" si="473"/>
        <v/>
      </c>
      <c r="BJ2201" s="55" t="str">
        <f t="shared" si="473"/>
        <v/>
      </c>
      <c r="BK2201" s="55" t="str">
        <f t="shared" si="473"/>
        <v/>
      </c>
      <c r="BL2201" s="55" t="str">
        <f t="shared" si="473"/>
        <v/>
      </c>
      <c r="BM2201" s="55" t="str">
        <f t="shared" si="473"/>
        <v/>
      </c>
      <c r="BN2201" s="55" t="str">
        <f t="shared" si="473"/>
        <v/>
      </c>
      <c r="BO2201" s="55" t="str">
        <f t="shared" si="473"/>
        <v/>
      </c>
      <c r="BP2201" s="55" t="str">
        <f t="shared" si="473"/>
        <v/>
      </c>
      <c r="BQ2201" s="55" t="str">
        <f t="shared" si="473"/>
        <v/>
      </c>
      <c r="BR2201" s="1" t="str">
        <f t="shared" si="463"/>
        <v>Base</v>
      </c>
      <c r="BS2201" s="1" t="str">
        <f t="shared" si="464"/>
        <v/>
      </c>
      <c r="BT2201" s="3">
        <f t="shared" si="465"/>
        <v>1</v>
      </c>
      <c r="BU2201" s="11">
        <f t="shared" si="466"/>
        <v>-0.94</v>
      </c>
      <c r="BV2201" s="11">
        <f t="shared" si="467"/>
        <v>-0.88</v>
      </c>
      <c r="BW2201" s="11">
        <f t="shared" si="468"/>
        <v>0</v>
      </c>
      <c r="BX2201" s="9">
        <f t="shared" si="469"/>
        <v>-0.94</v>
      </c>
      <c r="BY2201" s="9">
        <f t="shared" si="470"/>
        <v>-0.88</v>
      </c>
      <c r="BZ2201" s="9">
        <f t="shared" si="471"/>
        <v>2</v>
      </c>
    </row>
    <row r="2202" spans="1:78" ht="15.5" x14ac:dyDescent="0.35">
      <c r="A2202"/>
      <c r="B2202"/>
      <c r="C2202"/>
      <c r="D2202"/>
      <c r="E2202"/>
      <c r="F2202"/>
      <c r="G2202"/>
      <c r="H2202"/>
      <c r="I2202"/>
      <c r="J2202"/>
      <c r="K2202"/>
      <c r="L2202"/>
      <c r="M2202"/>
      <c r="N2202"/>
      <c r="O2202"/>
      <c r="P2202"/>
      <c r="Q2202"/>
      <c r="R2202"/>
      <c r="S2202"/>
      <c r="T2202"/>
      <c r="U2202"/>
      <c r="V2202"/>
      <c r="W2202"/>
      <c r="X2202"/>
      <c r="Y2202"/>
      <c r="Z2202"/>
      <c r="AA2202"/>
      <c r="AB2202"/>
      <c r="AC2202"/>
      <c r="AD2202"/>
      <c r="AE2202"/>
      <c r="AF2202"/>
      <c r="AG2202"/>
      <c r="AH2202"/>
      <c r="AI2202"/>
      <c r="AJ2202"/>
      <c r="AK2202"/>
      <c r="AL2202"/>
      <c r="AM2202"/>
      <c r="AN2202"/>
      <c r="AO2202"/>
      <c r="AP2202"/>
      <c r="AQ2202"/>
      <c r="AR2202"/>
      <c r="AS2202"/>
      <c r="AT2202" s="12">
        <f>VLOOKUP($BR2202,Tables!$D$14:$I$27,2,FALSE)*W2202</f>
        <v>0</v>
      </c>
      <c r="AU2202" s="12">
        <f>VLOOKUP($BR2202,Tables!$D$14:$I$24,3,FALSE)</f>
        <v>0</v>
      </c>
      <c r="AV2202" s="12">
        <f>VLOOKUP($BR2202,Tables!$D$14:$I$24,4,FALSE)*W2202</f>
        <v>0</v>
      </c>
      <c r="AW2202" s="12">
        <f>VLOOKUP($BR2202,Tables!$D$14:$I$24,5,FALSE)*W2202</f>
        <v>0</v>
      </c>
      <c r="AX2202">
        <f>IF(ISERROR(VLOOKUP(V2202,Tables!$A$2:$B$27,2,FALSE))=TRUE,0,VLOOKUP(V2202,Tables!$A$2:$B$27,2,FALSE))*VLOOKUP(BR2202,Tables!$D$14:$J$24,7,FALSE)</f>
        <v>0</v>
      </c>
      <c r="AY2202">
        <f>IF(ISERROR(VLOOKUP(BS2202,Tables!$A$2:$B$31,2,FALSE))=TRUE,0,VLOOKUP(BS2202,Tables!$A$2:$B$31,2,FALSE))</f>
        <v>0</v>
      </c>
      <c r="AZ2202" s="12">
        <f>VLOOKUP($BR2202,Tables!$D$14:$K$24,8,FALSE)</f>
        <v>0</v>
      </c>
      <c r="BA2202" s="12">
        <f>IF(OR(BR2202="T150",BR2202="HYBT150"),W2202*Tables!$L$23,0)</f>
        <v>0</v>
      </c>
      <c r="BB2202" s="12">
        <f>IF(OR(BR2202="T200",BR2202="HYBT200"),W2202*Tables!$E$24,0)</f>
        <v>0</v>
      </c>
      <c r="BC2202" s="14">
        <f t="shared" si="462"/>
        <v>0</v>
      </c>
      <c r="BD2202" s="55" t="str">
        <f t="shared" si="473"/>
        <v/>
      </c>
      <c r="BE2202" s="55" t="str">
        <f t="shared" si="473"/>
        <v/>
      </c>
      <c r="BF2202" s="55" t="str">
        <f t="shared" si="473"/>
        <v/>
      </c>
      <c r="BG2202" s="55" t="str">
        <f t="shared" si="473"/>
        <v/>
      </c>
      <c r="BH2202" s="55" t="str">
        <f t="shared" si="473"/>
        <v/>
      </c>
      <c r="BI2202" s="55" t="str">
        <f t="shared" si="473"/>
        <v/>
      </c>
      <c r="BJ2202" s="55" t="str">
        <f t="shared" si="473"/>
        <v/>
      </c>
      <c r="BK2202" s="55" t="str">
        <f t="shared" si="473"/>
        <v/>
      </c>
      <c r="BL2202" s="55" t="str">
        <f t="shared" si="473"/>
        <v/>
      </c>
      <c r="BM2202" s="55" t="str">
        <f t="shared" si="473"/>
        <v/>
      </c>
      <c r="BN2202" s="55" t="str">
        <f t="shared" si="473"/>
        <v/>
      </c>
      <c r="BO2202" s="55" t="str">
        <f t="shared" si="473"/>
        <v/>
      </c>
      <c r="BP2202" s="55" t="str">
        <f t="shared" si="473"/>
        <v/>
      </c>
      <c r="BQ2202" s="55" t="str">
        <f t="shared" si="473"/>
        <v/>
      </c>
      <c r="BR2202" s="1" t="str">
        <f t="shared" si="463"/>
        <v>Base</v>
      </c>
      <c r="BS2202" s="1" t="str">
        <f t="shared" si="464"/>
        <v/>
      </c>
      <c r="BT2202" s="3">
        <f t="shared" si="465"/>
        <v>1</v>
      </c>
      <c r="BU2202" s="11">
        <f t="shared" si="466"/>
        <v>-0.94</v>
      </c>
      <c r="BV2202" s="11">
        <f t="shared" si="467"/>
        <v>-0.88</v>
      </c>
      <c r="BW2202" s="11">
        <f t="shared" si="468"/>
        <v>0</v>
      </c>
      <c r="BX2202" s="9">
        <f t="shared" si="469"/>
        <v>-0.94</v>
      </c>
      <c r="BY2202" s="9">
        <f t="shared" si="470"/>
        <v>-0.88</v>
      </c>
      <c r="BZ2202" s="9">
        <f t="shared" si="471"/>
        <v>2</v>
      </c>
    </row>
    <row r="2203" spans="1:78" ht="15.5" x14ac:dyDescent="0.35">
      <c r="A2203"/>
      <c r="B2203"/>
      <c r="C2203"/>
      <c r="D2203"/>
      <c r="E2203"/>
      <c r="F2203"/>
      <c r="G2203"/>
      <c r="H2203"/>
      <c r="I2203"/>
      <c r="J2203"/>
      <c r="K2203"/>
      <c r="L2203"/>
      <c r="M2203"/>
      <c r="N2203"/>
      <c r="O2203"/>
      <c r="P2203"/>
      <c r="Q2203"/>
      <c r="R2203"/>
      <c r="S2203"/>
      <c r="T2203"/>
      <c r="U2203"/>
      <c r="V2203"/>
      <c r="W2203"/>
      <c r="X2203"/>
      <c r="Y2203"/>
      <c r="Z2203"/>
      <c r="AA2203"/>
      <c r="AB2203"/>
      <c r="AC2203"/>
      <c r="AD2203"/>
      <c r="AE2203"/>
      <c r="AF2203"/>
      <c r="AG2203"/>
      <c r="AH2203"/>
      <c r="AI2203"/>
      <c r="AJ2203"/>
      <c r="AK2203"/>
      <c r="AL2203"/>
      <c r="AM2203"/>
      <c r="AN2203"/>
      <c r="AO2203"/>
      <c r="AP2203"/>
      <c r="AQ2203"/>
      <c r="AR2203"/>
      <c r="AS2203"/>
      <c r="AT2203" s="12">
        <f>VLOOKUP($BR2203,Tables!$D$14:$I$27,2,FALSE)*W2203</f>
        <v>0</v>
      </c>
      <c r="AU2203" s="12">
        <f>VLOOKUP($BR2203,Tables!$D$14:$I$24,3,FALSE)</f>
        <v>0</v>
      </c>
      <c r="AV2203" s="12">
        <f>VLOOKUP($BR2203,Tables!$D$14:$I$24,4,FALSE)*W2203</f>
        <v>0</v>
      </c>
      <c r="AW2203" s="12">
        <f>VLOOKUP($BR2203,Tables!$D$14:$I$24,5,FALSE)*W2203</f>
        <v>0</v>
      </c>
      <c r="AX2203">
        <f>IF(ISERROR(VLOOKUP(V2203,Tables!$A$2:$B$27,2,FALSE))=TRUE,0,VLOOKUP(V2203,Tables!$A$2:$B$27,2,FALSE))*VLOOKUP(BR2203,Tables!$D$14:$J$24,7,FALSE)</f>
        <v>0</v>
      </c>
      <c r="AY2203">
        <f>IF(ISERROR(VLOOKUP(BS2203,Tables!$A$2:$B$31,2,FALSE))=TRUE,0,VLOOKUP(BS2203,Tables!$A$2:$B$31,2,FALSE))</f>
        <v>0</v>
      </c>
      <c r="AZ2203" s="12">
        <f>VLOOKUP($BR2203,Tables!$D$14:$K$24,8,FALSE)</f>
        <v>0</v>
      </c>
      <c r="BA2203" s="12">
        <f>IF(OR(BR2203="T150",BR2203="HYBT150"),W2203*Tables!$L$23,0)</f>
        <v>0</v>
      </c>
      <c r="BB2203" s="12">
        <f>IF(OR(BR2203="T200",BR2203="HYBT200"),W2203*Tables!$E$24,0)</f>
        <v>0</v>
      </c>
      <c r="BC2203" s="14">
        <f t="shared" si="462"/>
        <v>0</v>
      </c>
      <c r="BD2203" s="55" t="str">
        <f t="shared" si="473"/>
        <v/>
      </c>
      <c r="BE2203" s="55" t="str">
        <f t="shared" si="473"/>
        <v/>
      </c>
      <c r="BF2203" s="55" t="str">
        <f t="shared" si="473"/>
        <v/>
      </c>
      <c r="BG2203" s="55" t="str">
        <f t="shared" si="473"/>
        <v/>
      </c>
      <c r="BH2203" s="55" t="str">
        <f t="shared" si="473"/>
        <v/>
      </c>
      <c r="BI2203" s="55" t="str">
        <f t="shared" si="473"/>
        <v/>
      </c>
      <c r="BJ2203" s="55" t="str">
        <f t="shared" si="473"/>
        <v/>
      </c>
      <c r="BK2203" s="55" t="str">
        <f t="shared" si="473"/>
        <v/>
      </c>
      <c r="BL2203" s="55" t="str">
        <f t="shared" si="473"/>
        <v/>
      </c>
      <c r="BM2203" s="55" t="str">
        <f t="shared" si="473"/>
        <v/>
      </c>
      <c r="BN2203" s="55" t="str">
        <f t="shared" si="473"/>
        <v/>
      </c>
      <c r="BO2203" s="55" t="str">
        <f t="shared" si="473"/>
        <v/>
      </c>
      <c r="BP2203" s="55" t="str">
        <f t="shared" si="473"/>
        <v/>
      </c>
      <c r="BQ2203" s="55" t="str">
        <f t="shared" si="473"/>
        <v/>
      </c>
      <c r="BR2203" s="1" t="str">
        <f t="shared" si="463"/>
        <v>Base</v>
      </c>
      <c r="BS2203" s="1" t="str">
        <f t="shared" si="464"/>
        <v/>
      </c>
      <c r="BT2203" s="3">
        <f t="shared" si="465"/>
        <v>1</v>
      </c>
      <c r="BU2203" s="11">
        <f t="shared" si="466"/>
        <v>-0.94</v>
      </c>
      <c r="BV2203" s="11">
        <f t="shared" si="467"/>
        <v>-0.88</v>
      </c>
      <c r="BW2203" s="11">
        <f t="shared" si="468"/>
        <v>0</v>
      </c>
      <c r="BX2203" s="9">
        <f t="shared" si="469"/>
        <v>-0.94</v>
      </c>
      <c r="BY2203" s="9">
        <f t="shared" si="470"/>
        <v>-0.88</v>
      </c>
      <c r="BZ2203" s="9">
        <f t="shared" si="471"/>
        <v>2</v>
      </c>
    </row>
    <row r="2204" spans="1:78" ht="15.5" x14ac:dyDescent="0.35">
      <c r="A2204"/>
      <c r="B2204"/>
      <c r="C2204"/>
      <c r="D2204"/>
      <c r="E2204"/>
      <c r="F2204"/>
      <c r="G2204"/>
      <c r="H2204"/>
      <c r="I2204"/>
      <c r="J2204"/>
      <c r="K2204"/>
      <c r="L2204"/>
      <c r="M2204"/>
      <c r="N2204"/>
      <c r="O2204"/>
      <c r="P2204"/>
      <c r="Q2204"/>
      <c r="R2204"/>
      <c r="S2204"/>
      <c r="T2204"/>
      <c r="U2204"/>
      <c r="V2204"/>
      <c r="W2204"/>
      <c r="X2204"/>
      <c r="Y2204"/>
      <c r="Z2204"/>
      <c r="AA2204"/>
      <c r="AB2204"/>
      <c r="AC2204"/>
      <c r="AD2204"/>
      <c r="AE2204"/>
      <c r="AF2204"/>
      <c r="AG2204"/>
      <c r="AH2204"/>
      <c r="AI2204"/>
      <c r="AJ2204"/>
      <c r="AK2204"/>
      <c r="AL2204"/>
      <c r="AM2204"/>
      <c r="AN2204"/>
      <c r="AO2204"/>
      <c r="AP2204"/>
      <c r="AQ2204"/>
      <c r="AR2204"/>
      <c r="AS2204"/>
      <c r="AT2204" s="12">
        <f>VLOOKUP($BR2204,Tables!$D$14:$I$27,2,FALSE)*W2204</f>
        <v>0</v>
      </c>
      <c r="AU2204" s="12">
        <f>VLOOKUP($BR2204,Tables!$D$14:$I$24,3,FALSE)</f>
        <v>0</v>
      </c>
      <c r="AV2204" s="12">
        <f>VLOOKUP($BR2204,Tables!$D$14:$I$24,4,FALSE)*W2204</f>
        <v>0</v>
      </c>
      <c r="AW2204" s="12">
        <f>VLOOKUP($BR2204,Tables!$D$14:$I$24,5,FALSE)*W2204</f>
        <v>0</v>
      </c>
      <c r="AX2204">
        <f>IF(ISERROR(VLOOKUP(V2204,Tables!$A$2:$B$27,2,FALSE))=TRUE,0,VLOOKUP(V2204,Tables!$A$2:$B$27,2,FALSE))*VLOOKUP(BR2204,Tables!$D$14:$J$24,7,FALSE)</f>
        <v>0</v>
      </c>
      <c r="AY2204">
        <f>IF(ISERROR(VLOOKUP(BS2204,Tables!$A$2:$B$31,2,FALSE))=TRUE,0,VLOOKUP(BS2204,Tables!$A$2:$B$31,2,FALSE))</f>
        <v>0</v>
      </c>
      <c r="AZ2204" s="12">
        <f>VLOOKUP($BR2204,Tables!$D$14:$K$24,8,FALSE)</f>
        <v>0</v>
      </c>
      <c r="BA2204" s="12">
        <f>IF(OR(BR2204="T150",BR2204="HYBT150"),W2204*Tables!$L$23,0)</f>
        <v>0</v>
      </c>
      <c r="BB2204" s="12">
        <f>IF(OR(BR2204="T200",BR2204="HYBT200"),W2204*Tables!$E$24,0)</f>
        <v>0</v>
      </c>
      <c r="BC2204" s="14">
        <f t="shared" si="462"/>
        <v>0</v>
      </c>
      <c r="BD2204" s="55" t="str">
        <f t="shared" si="473"/>
        <v/>
      </c>
      <c r="BE2204" s="55" t="str">
        <f t="shared" si="473"/>
        <v/>
      </c>
      <c r="BF2204" s="55" t="str">
        <f t="shared" si="473"/>
        <v/>
      </c>
      <c r="BG2204" s="55" t="str">
        <f t="shared" si="473"/>
        <v/>
      </c>
      <c r="BH2204" s="55" t="str">
        <f t="shared" si="473"/>
        <v/>
      </c>
      <c r="BI2204" s="55" t="str">
        <f t="shared" si="473"/>
        <v/>
      </c>
      <c r="BJ2204" s="55" t="str">
        <f t="shared" si="473"/>
        <v/>
      </c>
      <c r="BK2204" s="55" t="str">
        <f t="shared" si="473"/>
        <v/>
      </c>
      <c r="BL2204" s="55" t="str">
        <f t="shared" si="473"/>
        <v/>
      </c>
      <c r="BM2204" s="55" t="str">
        <f t="shared" si="473"/>
        <v/>
      </c>
      <c r="BN2204" s="55" t="str">
        <f t="shared" si="473"/>
        <v/>
      </c>
      <c r="BO2204" s="55" t="str">
        <f t="shared" si="473"/>
        <v/>
      </c>
      <c r="BP2204" s="55" t="str">
        <f t="shared" si="473"/>
        <v/>
      </c>
      <c r="BQ2204" s="55" t="str">
        <f t="shared" si="473"/>
        <v/>
      </c>
      <c r="BR2204" s="1" t="str">
        <f t="shared" si="463"/>
        <v>Base</v>
      </c>
      <c r="BS2204" s="1" t="str">
        <f t="shared" si="464"/>
        <v/>
      </c>
      <c r="BT2204" s="3">
        <f t="shared" si="465"/>
        <v>1</v>
      </c>
      <c r="BU2204" s="11">
        <f t="shared" si="466"/>
        <v>-0.94</v>
      </c>
      <c r="BV2204" s="11">
        <f t="shared" si="467"/>
        <v>-0.88</v>
      </c>
      <c r="BW2204" s="11">
        <f t="shared" si="468"/>
        <v>0</v>
      </c>
      <c r="BX2204" s="9">
        <f t="shared" si="469"/>
        <v>-0.94</v>
      </c>
      <c r="BY2204" s="9">
        <f t="shared" si="470"/>
        <v>-0.88</v>
      </c>
      <c r="BZ2204" s="9">
        <f t="shared" si="471"/>
        <v>2</v>
      </c>
    </row>
    <row r="2205" spans="1:78" ht="15.5" x14ac:dyDescent="0.35">
      <c r="A2205"/>
      <c r="B2205"/>
      <c r="C2205"/>
      <c r="D2205"/>
      <c r="E2205"/>
      <c r="F2205"/>
      <c r="G2205"/>
      <c r="H2205"/>
      <c r="I2205"/>
      <c r="J2205"/>
      <c r="K2205"/>
      <c r="L2205"/>
      <c r="M2205"/>
      <c r="N2205"/>
      <c r="O2205"/>
      <c r="P2205"/>
      <c r="Q2205"/>
      <c r="R2205"/>
      <c r="S2205"/>
      <c r="T2205"/>
      <c r="U2205"/>
      <c r="V2205"/>
      <c r="W2205"/>
      <c r="X2205"/>
      <c r="Y2205"/>
      <c r="Z2205"/>
      <c r="AA2205"/>
      <c r="AB2205"/>
      <c r="AC2205"/>
      <c r="AD2205"/>
      <c r="AE2205"/>
      <c r="AF2205"/>
      <c r="AG2205"/>
      <c r="AH2205"/>
      <c r="AI2205"/>
      <c r="AJ2205"/>
      <c r="AK2205"/>
      <c r="AL2205"/>
      <c r="AM2205"/>
      <c r="AN2205"/>
      <c r="AO2205"/>
      <c r="AP2205"/>
      <c r="AQ2205"/>
      <c r="AR2205"/>
      <c r="AS2205"/>
      <c r="AT2205" s="12">
        <f>VLOOKUP($BR2205,Tables!$D$14:$I$27,2,FALSE)*W2205</f>
        <v>0</v>
      </c>
      <c r="AU2205" s="12">
        <f>VLOOKUP($BR2205,Tables!$D$14:$I$24,3,FALSE)</f>
        <v>0</v>
      </c>
      <c r="AV2205" s="12">
        <f>VLOOKUP($BR2205,Tables!$D$14:$I$24,4,FALSE)*W2205</f>
        <v>0</v>
      </c>
      <c r="AW2205" s="12">
        <f>VLOOKUP($BR2205,Tables!$D$14:$I$24,5,FALSE)*W2205</f>
        <v>0</v>
      </c>
      <c r="AX2205">
        <f>IF(ISERROR(VLOOKUP(V2205,Tables!$A$2:$B$27,2,FALSE))=TRUE,0,VLOOKUP(V2205,Tables!$A$2:$B$27,2,FALSE))*VLOOKUP(BR2205,Tables!$D$14:$J$24,7,FALSE)</f>
        <v>0</v>
      </c>
      <c r="AY2205">
        <f>IF(ISERROR(VLOOKUP(BS2205,Tables!$A$2:$B$31,2,FALSE))=TRUE,0,VLOOKUP(BS2205,Tables!$A$2:$B$31,2,FALSE))</f>
        <v>0</v>
      </c>
      <c r="AZ2205" s="12">
        <f>VLOOKUP($BR2205,Tables!$D$14:$K$24,8,FALSE)</f>
        <v>0</v>
      </c>
      <c r="BA2205" s="12">
        <f>IF(OR(BR2205="T150",BR2205="HYBT150"),W2205*Tables!$L$23,0)</f>
        <v>0</v>
      </c>
      <c r="BB2205" s="12">
        <f>IF(OR(BR2205="T200",BR2205="HYBT200"),W2205*Tables!$E$24,0)</f>
        <v>0</v>
      </c>
      <c r="BC2205" s="14">
        <f t="shared" si="462"/>
        <v>0</v>
      </c>
      <c r="BD2205" s="55" t="str">
        <f t="shared" si="473"/>
        <v/>
      </c>
      <c r="BE2205" s="55" t="str">
        <f t="shared" si="473"/>
        <v/>
      </c>
      <c r="BF2205" s="55" t="str">
        <f t="shared" si="473"/>
        <v/>
      </c>
      <c r="BG2205" s="55" t="str">
        <f t="shared" si="473"/>
        <v/>
      </c>
      <c r="BH2205" s="55" t="str">
        <f t="shared" si="473"/>
        <v/>
      </c>
      <c r="BI2205" s="55" t="str">
        <f t="shared" si="473"/>
        <v/>
      </c>
      <c r="BJ2205" s="55" t="str">
        <f t="shared" si="473"/>
        <v/>
      </c>
      <c r="BK2205" s="55" t="str">
        <f t="shared" si="473"/>
        <v/>
      </c>
      <c r="BL2205" s="55" t="str">
        <f t="shared" si="473"/>
        <v/>
      </c>
      <c r="BM2205" s="55" t="str">
        <f t="shared" si="473"/>
        <v/>
      </c>
      <c r="BN2205" s="55" t="str">
        <f t="shared" si="473"/>
        <v/>
      </c>
      <c r="BO2205" s="55" t="str">
        <f t="shared" si="473"/>
        <v/>
      </c>
      <c r="BP2205" s="55" t="str">
        <f t="shared" si="473"/>
        <v/>
      </c>
      <c r="BQ2205" s="55" t="str">
        <f t="shared" si="473"/>
        <v/>
      </c>
      <c r="BR2205" s="1" t="str">
        <f t="shared" si="463"/>
        <v>Base</v>
      </c>
      <c r="BS2205" s="1" t="str">
        <f t="shared" si="464"/>
        <v/>
      </c>
      <c r="BT2205" s="3">
        <f t="shared" si="465"/>
        <v>1</v>
      </c>
      <c r="BU2205" s="11">
        <f t="shared" si="466"/>
        <v>-0.94</v>
      </c>
      <c r="BV2205" s="11">
        <f t="shared" si="467"/>
        <v>-0.88</v>
      </c>
      <c r="BW2205" s="11">
        <f t="shared" si="468"/>
        <v>0</v>
      </c>
      <c r="BX2205" s="9">
        <f t="shared" si="469"/>
        <v>-0.94</v>
      </c>
      <c r="BY2205" s="9">
        <f t="shared" si="470"/>
        <v>-0.88</v>
      </c>
      <c r="BZ2205" s="9">
        <f t="shared" si="471"/>
        <v>2</v>
      </c>
    </row>
    <row r="2206" spans="1:78" ht="15.5" x14ac:dyDescent="0.35">
      <c r="A2206"/>
      <c r="B2206"/>
      <c r="C2206"/>
      <c r="D2206"/>
      <c r="E2206"/>
      <c r="F2206"/>
      <c r="G2206"/>
      <c r="H2206"/>
      <c r="I2206"/>
      <c r="J2206"/>
      <c r="K2206"/>
      <c r="L2206"/>
      <c r="M2206"/>
      <c r="N2206"/>
      <c r="O2206"/>
      <c r="P2206"/>
      <c r="Q2206"/>
      <c r="R2206"/>
      <c r="S2206"/>
      <c r="T2206"/>
      <c r="U2206"/>
      <c r="V2206"/>
      <c r="W2206"/>
      <c r="X2206"/>
      <c r="Y2206"/>
      <c r="Z2206"/>
      <c r="AA2206"/>
      <c r="AB2206"/>
      <c r="AC2206"/>
      <c r="AD2206"/>
      <c r="AE2206"/>
      <c r="AF2206"/>
      <c r="AG2206"/>
      <c r="AH2206"/>
      <c r="AI2206"/>
      <c r="AJ2206"/>
      <c r="AK2206"/>
      <c r="AL2206"/>
      <c r="AM2206"/>
      <c r="AN2206"/>
      <c r="AO2206"/>
      <c r="AP2206"/>
      <c r="AQ2206"/>
      <c r="AR2206"/>
      <c r="AS2206"/>
      <c r="AT2206" s="12">
        <f>VLOOKUP($BR2206,Tables!$D$14:$I$27,2,FALSE)*W2206</f>
        <v>0</v>
      </c>
      <c r="AU2206" s="12">
        <f>VLOOKUP($BR2206,Tables!$D$14:$I$24,3,FALSE)</f>
        <v>0</v>
      </c>
      <c r="AV2206" s="12">
        <f>VLOOKUP($BR2206,Tables!$D$14:$I$24,4,FALSE)*W2206</f>
        <v>0</v>
      </c>
      <c r="AW2206" s="12">
        <f>VLOOKUP($BR2206,Tables!$D$14:$I$24,5,FALSE)*W2206</f>
        <v>0</v>
      </c>
      <c r="AX2206">
        <f>IF(ISERROR(VLOOKUP(V2206,Tables!$A$2:$B$27,2,FALSE))=TRUE,0,VLOOKUP(V2206,Tables!$A$2:$B$27,2,FALSE))*VLOOKUP(BR2206,Tables!$D$14:$J$24,7,FALSE)</f>
        <v>0</v>
      </c>
      <c r="AY2206">
        <f>IF(ISERROR(VLOOKUP(BS2206,Tables!$A$2:$B$31,2,FALSE))=TRUE,0,VLOOKUP(BS2206,Tables!$A$2:$B$31,2,FALSE))</f>
        <v>0</v>
      </c>
      <c r="AZ2206" s="12">
        <f>VLOOKUP($BR2206,Tables!$D$14:$K$24,8,FALSE)</f>
        <v>0</v>
      </c>
      <c r="BA2206" s="12">
        <f>IF(OR(BR2206="T150",BR2206="HYBT150"),W2206*Tables!$L$23,0)</f>
        <v>0</v>
      </c>
      <c r="BB2206" s="12">
        <f>IF(OR(BR2206="T200",BR2206="HYBT200"),W2206*Tables!$E$24,0)</f>
        <v>0</v>
      </c>
      <c r="BC2206" s="14">
        <f t="shared" si="462"/>
        <v>0</v>
      </c>
      <c r="BD2206" s="55" t="str">
        <f t="shared" si="473"/>
        <v/>
      </c>
      <c r="BE2206" s="55" t="str">
        <f t="shared" si="473"/>
        <v/>
      </c>
      <c r="BF2206" s="55" t="str">
        <f t="shared" si="473"/>
        <v/>
      </c>
      <c r="BG2206" s="55" t="str">
        <f t="shared" si="473"/>
        <v/>
      </c>
      <c r="BH2206" s="55" t="str">
        <f t="shared" si="473"/>
        <v/>
      </c>
      <c r="BI2206" s="55" t="str">
        <f t="shared" si="473"/>
        <v/>
      </c>
      <c r="BJ2206" s="55" t="str">
        <f t="shared" si="473"/>
        <v/>
      </c>
      <c r="BK2206" s="55" t="str">
        <f t="shared" si="473"/>
        <v/>
      </c>
      <c r="BL2206" s="55" t="str">
        <f t="shared" si="473"/>
        <v/>
      </c>
      <c r="BM2206" s="55" t="str">
        <f t="shared" si="473"/>
        <v/>
      </c>
      <c r="BN2206" s="55" t="str">
        <f t="shared" si="473"/>
        <v/>
      </c>
      <c r="BO2206" s="55" t="str">
        <f t="shared" si="473"/>
        <v/>
      </c>
      <c r="BP2206" s="55" t="str">
        <f t="shared" si="473"/>
        <v/>
      </c>
      <c r="BQ2206" s="55" t="str">
        <f t="shared" si="473"/>
        <v/>
      </c>
      <c r="BR2206" s="1" t="str">
        <f t="shared" si="463"/>
        <v>Base</v>
      </c>
      <c r="BS2206" s="1" t="str">
        <f t="shared" si="464"/>
        <v/>
      </c>
      <c r="BT2206" s="3">
        <f t="shared" si="465"/>
        <v>1</v>
      </c>
      <c r="BU2206" s="11">
        <f t="shared" si="466"/>
        <v>-0.94</v>
      </c>
      <c r="BV2206" s="11">
        <f t="shared" si="467"/>
        <v>-0.88</v>
      </c>
      <c r="BW2206" s="11">
        <f t="shared" si="468"/>
        <v>0</v>
      </c>
      <c r="BX2206" s="9">
        <f t="shared" si="469"/>
        <v>-0.94</v>
      </c>
      <c r="BY2206" s="9">
        <f t="shared" si="470"/>
        <v>-0.88</v>
      </c>
      <c r="BZ2206" s="9">
        <f t="shared" si="471"/>
        <v>2</v>
      </c>
    </row>
    <row r="2207" spans="1:78" ht="15.5" x14ac:dyDescent="0.35">
      <c r="A2207"/>
      <c r="B2207"/>
      <c r="C2207"/>
      <c r="D2207"/>
      <c r="E2207"/>
      <c r="F2207"/>
      <c r="G2207"/>
      <c r="H2207"/>
      <c r="I2207"/>
      <c r="J2207"/>
      <c r="K2207"/>
      <c r="L2207"/>
      <c r="M2207"/>
      <c r="N2207"/>
      <c r="O2207"/>
      <c r="P2207"/>
      <c r="Q2207"/>
      <c r="R2207"/>
      <c r="S2207"/>
      <c r="T2207"/>
      <c r="U2207"/>
      <c r="V2207"/>
      <c r="W2207"/>
      <c r="X2207"/>
      <c r="Y2207"/>
      <c r="Z2207"/>
      <c r="AA2207"/>
      <c r="AB2207"/>
      <c r="AC2207"/>
      <c r="AD2207"/>
      <c r="AE2207"/>
      <c r="AF2207"/>
      <c r="AG2207"/>
      <c r="AH2207"/>
      <c r="AI2207"/>
      <c r="AJ2207"/>
      <c r="AK2207"/>
      <c r="AL2207"/>
      <c r="AM2207"/>
      <c r="AN2207"/>
      <c r="AO2207"/>
      <c r="AP2207"/>
      <c r="AQ2207"/>
      <c r="AR2207"/>
      <c r="AS2207"/>
      <c r="AT2207" s="12">
        <f>VLOOKUP($BR2207,Tables!$D$14:$I$27,2,FALSE)*W2207</f>
        <v>0</v>
      </c>
      <c r="AU2207" s="12">
        <f>VLOOKUP($BR2207,Tables!$D$14:$I$24,3,FALSE)</f>
        <v>0</v>
      </c>
      <c r="AV2207" s="12">
        <f>VLOOKUP($BR2207,Tables!$D$14:$I$24,4,FALSE)*W2207</f>
        <v>0</v>
      </c>
      <c r="AW2207" s="12">
        <f>VLOOKUP($BR2207,Tables!$D$14:$I$24,5,FALSE)*W2207</f>
        <v>0</v>
      </c>
      <c r="AX2207">
        <f>IF(ISERROR(VLOOKUP(V2207,Tables!$A$2:$B$27,2,FALSE))=TRUE,0,VLOOKUP(V2207,Tables!$A$2:$B$27,2,FALSE))*VLOOKUP(BR2207,Tables!$D$14:$J$24,7,FALSE)</f>
        <v>0</v>
      </c>
      <c r="AY2207">
        <f>IF(ISERROR(VLOOKUP(BS2207,Tables!$A$2:$B$31,2,FALSE))=TRUE,0,VLOOKUP(BS2207,Tables!$A$2:$B$31,2,FALSE))</f>
        <v>0</v>
      </c>
      <c r="AZ2207" s="12">
        <f>VLOOKUP($BR2207,Tables!$D$14:$K$24,8,FALSE)</f>
        <v>0</v>
      </c>
      <c r="BA2207" s="12">
        <f>IF(OR(BR2207="T150",BR2207="HYBT150"),W2207*Tables!$L$23,0)</f>
        <v>0</v>
      </c>
      <c r="BB2207" s="12">
        <f>IF(OR(BR2207="T200",BR2207="HYBT200"),W2207*Tables!$E$24,0)</f>
        <v>0</v>
      </c>
      <c r="BC2207" s="14">
        <f t="shared" si="462"/>
        <v>0</v>
      </c>
      <c r="BD2207" s="55" t="str">
        <f t="shared" si="473"/>
        <v/>
      </c>
      <c r="BE2207" s="55" t="str">
        <f t="shared" si="473"/>
        <v/>
      </c>
      <c r="BF2207" s="55" t="str">
        <f t="shared" si="473"/>
        <v/>
      </c>
      <c r="BG2207" s="55" t="str">
        <f t="shared" si="473"/>
        <v/>
      </c>
      <c r="BH2207" s="55" t="str">
        <f t="shared" si="473"/>
        <v/>
      </c>
      <c r="BI2207" s="55" t="str">
        <f t="shared" si="473"/>
        <v/>
      </c>
      <c r="BJ2207" s="55" t="str">
        <f t="shared" si="473"/>
        <v/>
      </c>
      <c r="BK2207" s="55" t="str">
        <f t="shared" si="473"/>
        <v/>
      </c>
      <c r="BL2207" s="55" t="str">
        <f t="shared" si="473"/>
        <v/>
      </c>
      <c r="BM2207" s="55" t="str">
        <f t="shared" si="473"/>
        <v/>
      </c>
      <c r="BN2207" s="55" t="str">
        <f t="shared" si="473"/>
        <v/>
      </c>
      <c r="BO2207" s="55" t="str">
        <f t="shared" si="473"/>
        <v/>
      </c>
      <c r="BP2207" s="55" t="str">
        <f t="shared" si="473"/>
        <v/>
      </c>
      <c r="BQ2207" s="55" t="str">
        <f t="shared" si="473"/>
        <v/>
      </c>
      <c r="BR2207" s="1" t="str">
        <f t="shared" si="463"/>
        <v>Base</v>
      </c>
      <c r="BS2207" s="1" t="str">
        <f t="shared" si="464"/>
        <v/>
      </c>
      <c r="BT2207" s="3">
        <f t="shared" si="465"/>
        <v>1</v>
      </c>
      <c r="BU2207" s="11">
        <f t="shared" si="466"/>
        <v>-0.94</v>
      </c>
      <c r="BV2207" s="11">
        <f t="shared" si="467"/>
        <v>-0.88</v>
      </c>
      <c r="BW2207" s="11">
        <f t="shared" si="468"/>
        <v>0</v>
      </c>
      <c r="BX2207" s="9">
        <f t="shared" si="469"/>
        <v>-0.94</v>
      </c>
      <c r="BY2207" s="9">
        <f t="shared" si="470"/>
        <v>-0.88</v>
      </c>
      <c r="BZ2207" s="9">
        <f t="shared" si="471"/>
        <v>2</v>
      </c>
    </row>
    <row r="2208" spans="1:78" ht="15.5" x14ac:dyDescent="0.35">
      <c r="A2208"/>
      <c r="B2208"/>
      <c r="C2208"/>
      <c r="D2208"/>
      <c r="E2208"/>
      <c r="F2208"/>
      <c r="G2208"/>
      <c r="H2208"/>
      <c r="I2208"/>
      <c r="J2208"/>
      <c r="K2208"/>
      <c r="L2208"/>
      <c r="M2208"/>
      <c r="N2208"/>
      <c r="O2208"/>
      <c r="P2208"/>
      <c r="Q2208"/>
      <c r="R2208"/>
      <c r="S2208"/>
      <c r="T2208"/>
      <c r="U2208"/>
      <c r="V2208"/>
      <c r="W2208"/>
      <c r="X2208"/>
      <c r="Y2208"/>
      <c r="Z2208"/>
      <c r="AA2208"/>
      <c r="AB2208"/>
      <c r="AC2208"/>
      <c r="AD2208"/>
      <c r="AE2208"/>
      <c r="AF2208"/>
      <c r="AG2208"/>
      <c r="AH2208"/>
      <c r="AI2208"/>
      <c r="AJ2208"/>
      <c r="AK2208"/>
      <c r="AL2208"/>
      <c r="AM2208"/>
      <c r="AN2208"/>
      <c r="AO2208"/>
      <c r="AP2208"/>
      <c r="AQ2208"/>
      <c r="AR2208"/>
      <c r="AS2208"/>
      <c r="AT2208" s="12">
        <f>VLOOKUP($BR2208,Tables!$D$14:$I$27,2,FALSE)*W2208</f>
        <v>0</v>
      </c>
      <c r="AU2208" s="12">
        <f>VLOOKUP($BR2208,Tables!$D$14:$I$24,3,FALSE)</f>
        <v>0</v>
      </c>
      <c r="AV2208" s="12">
        <f>VLOOKUP($BR2208,Tables!$D$14:$I$24,4,FALSE)*W2208</f>
        <v>0</v>
      </c>
      <c r="AW2208" s="12">
        <f>VLOOKUP($BR2208,Tables!$D$14:$I$24,5,FALSE)*W2208</f>
        <v>0</v>
      </c>
      <c r="AX2208">
        <f>IF(ISERROR(VLOOKUP(V2208,Tables!$A$2:$B$27,2,FALSE))=TRUE,0,VLOOKUP(V2208,Tables!$A$2:$B$27,2,FALSE))*VLOOKUP(BR2208,Tables!$D$14:$J$24,7,FALSE)</f>
        <v>0</v>
      </c>
      <c r="AY2208">
        <f>IF(ISERROR(VLOOKUP(BS2208,Tables!$A$2:$B$31,2,FALSE))=TRUE,0,VLOOKUP(BS2208,Tables!$A$2:$B$31,2,FALSE))</f>
        <v>0</v>
      </c>
      <c r="AZ2208" s="12">
        <f>VLOOKUP($BR2208,Tables!$D$14:$K$24,8,FALSE)</f>
        <v>0</v>
      </c>
      <c r="BA2208" s="12">
        <f>IF(OR(BR2208="T150",BR2208="HYBT150"),W2208*Tables!$L$23,0)</f>
        <v>0</v>
      </c>
      <c r="BB2208" s="12">
        <f>IF(OR(BR2208="T200",BR2208="HYBT200"),W2208*Tables!$E$24,0)</f>
        <v>0</v>
      </c>
      <c r="BC2208" s="14">
        <f t="shared" si="462"/>
        <v>0</v>
      </c>
      <c r="BD2208" s="55" t="str">
        <f t="shared" si="473"/>
        <v/>
      </c>
      <c r="BE2208" s="55" t="str">
        <f t="shared" si="473"/>
        <v/>
      </c>
      <c r="BF2208" s="55" t="str">
        <f t="shared" si="473"/>
        <v/>
      </c>
      <c r="BG2208" s="55" t="str">
        <f t="shared" si="473"/>
        <v/>
      </c>
      <c r="BH2208" s="55" t="str">
        <f t="shared" si="473"/>
        <v/>
      </c>
      <c r="BI2208" s="55" t="str">
        <f t="shared" si="473"/>
        <v/>
      </c>
      <c r="BJ2208" s="55" t="str">
        <f t="shared" si="473"/>
        <v/>
      </c>
      <c r="BK2208" s="55" t="str">
        <f t="shared" si="473"/>
        <v/>
      </c>
      <c r="BL2208" s="55" t="str">
        <f t="shared" si="473"/>
        <v/>
      </c>
      <c r="BM2208" s="55" t="str">
        <f t="shared" si="473"/>
        <v/>
      </c>
      <c r="BN2208" s="55" t="str">
        <f t="shared" si="473"/>
        <v/>
      </c>
      <c r="BO2208" s="55" t="str">
        <f t="shared" si="473"/>
        <v/>
      </c>
      <c r="BP2208" s="55" t="str">
        <f t="shared" si="473"/>
        <v/>
      </c>
      <c r="BQ2208" s="55" t="str">
        <f t="shared" si="473"/>
        <v/>
      </c>
      <c r="BR2208" s="1" t="str">
        <f t="shared" si="463"/>
        <v>Base</v>
      </c>
      <c r="BS2208" s="1" t="str">
        <f t="shared" si="464"/>
        <v/>
      </c>
      <c r="BT2208" s="3">
        <f t="shared" si="465"/>
        <v>1</v>
      </c>
      <c r="BU2208" s="11">
        <f t="shared" si="466"/>
        <v>-0.94</v>
      </c>
      <c r="BV2208" s="11">
        <f t="shared" si="467"/>
        <v>-0.88</v>
      </c>
      <c r="BW2208" s="11">
        <f t="shared" si="468"/>
        <v>0</v>
      </c>
      <c r="BX2208" s="9">
        <f t="shared" si="469"/>
        <v>-0.94</v>
      </c>
      <c r="BY2208" s="9">
        <f t="shared" si="470"/>
        <v>-0.88</v>
      </c>
      <c r="BZ2208" s="9">
        <f t="shared" si="471"/>
        <v>2</v>
      </c>
    </row>
    <row r="2209" spans="1:78" ht="15.5" x14ac:dyDescent="0.35">
      <c r="A2209"/>
      <c r="B2209"/>
      <c r="C2209"/>
      <c r="D2209"/>
      <c r="E2209"/>
      <c r="F2209"/>
      <c r="G2209"/>
      <c r="H2209"/>
      <c r="I2209"/>
      <c r="J2209"/>
      <c r="K2209"/>
      <c r="L2209"/>
      <c r="M2209"/>
      <c r="N2209"/>
      <c r="O2209"/>
      <c r="P2209"/>
      <c r="Q2209"/>
      <c r="R2209"/>
      <c r="S2209"/>
      <c r="T2209"/>
      <c r="U2209"/>
      <c r="V2209"/>
      <c r="W2209"/>
      <c r="X2209"/>
      <c r="Y2209"/>
      <c r="Z2209"/>
      <c r="AA2209"/>
      <c r="AB2209"/>
      <c r="AC2209"/>
      <c r="AD2209"/>
      <c r="AE2209"/>
      <c r="AF2209"/>
      <c r="AG2209"/>
      <c r="AH2209"/>
      <c r="AI2209"/>
      <c r="AJ2209"/>
      <c r="AK2209"/>
      <c r="AL2209"/>
      <c r="AM2209"/>
      <c r="AN2209"/>
      <c r="AO2209"/>
      <c r="AP2209"/>
      <c r="AQ2209"/>
      <c r="AR2209"/>
      <c r="AS2209"/>
      <c r="AT2209" s="12">
        <f>VLOOKUP($BR2209,Tables!$D$14:$I$27,2,FALSE)*W2209</f>
        <v>0</v>
      </c>
      <c r="AU2209" s="12">
        <f>VLOOKUP($BR2209,Tables!$D$14:$I$24,3,FALSE)</f>
        <v>0</v>
      </c>
      <c r="AV2209" s="12">
        <f>VLOOKUP($BR2209,Tables!$D$14:$I$24,4,FALSE)*W2209</f>
        <v>0</v>
      </c>
      <c r="AW2209" s="12">
        <f>VLOOKUP($BR2209,Tables!$D$14:$I$24,5,FALSE)*W2209</f>
        <v>0</v>
      </c>
      <c r="AX2209">
        <f>IF(ISERROR(VLOOKUP(V2209,Tables!$A$2:$B$27,2,FALSE))=TRUE,0,VLOOKUP(V2209,Tables!$A$2:$B$27,2,FALSE))*VLOOKUP(BR2209,Tables!$D$14:$J$24,7,FALSE)</f>
        <v>0</v>
      </c>
      <c r="AY2209">
        <f>IF(ISERROR(VLOOKUP(BS2209,Tables!$A$2:$B$31,2,FALSE))=TRUE,0,VLOOKUP(BS2209,Tables!$A$2:$B$31,2,FALSE))</f>
        <v>0</v>
      </c>
      <c r="AZ2209" s="12">
        <f>VLOOKUP($BR2209,Tables!$D$14:$K$24,8,FALSE)</f>
        <v>0</v>
      </c>
      <c r="BA2209" s="12">
        <f>IF(OR(BR2209="T150",BR2209="HYBT150"),W2209*Tables!$L$23,0)</f>
        <v>0</v>
      </c>
      <c r="BB2209" s="12">
        <f>IF(OR(BR2209="T200",BR2209="HYBT200"),W2209*Tables!$E$24,0)</f>
        <v>0</v>
      </c>
      <c r="BC2209" s="14">
        <f t="shared" si="462"/>
        <v>0</v>
      </c>
      <c r="BD2209" s="55" t="str">
        <f t="shared" si="473"/>
        <v/>
      </c>
      <c r="BE2209" s="55" t="str">
        <f t="shared" si="473"/>
        <v/>
      </c>
      <c r="BF2209" s="55" t="str">
        <f t="shared" si="473"/>
        <v/>
      </c>
      <c r="BG2209" s="55" t="str">
        <f t="shared" si="473"/>
        <v/>
      </c>
      <c r="BH2209" s="55" t="str">
        <f t="shared" si="473"/>
        <v/>
      </c>
      <c r="BI2209" s="55" t="str">
        <f t="shared" si="473"/>
        <v/>
      </c>
      <c r="BJ2209" s="55" t="str">
        <f t="shared" si="473"/>
        <v/>
      </c>
      <c r="BK2209" s="55" t="str">
        <f t="shared" si="473"/>
        <v/>
      </c>
      <c r="BL2209" s="55" t="str">
        <f t="shared" si="473"/>
        <v/>
      </c>
      <c r="BM2209" s="55" t="str">
        <f t="shared" si="473"/>
        <v/>
      </c>
      <c r="BN2209" s="55" t="str">
        <f t="shared" si="473"/>
        <v/>
      </c>
      <c r="BO2209" s="55" t="str">
        <f t="shared" si="473"/>
        <v/>
      </c>
      <c r="BP2209" s="55" t="str">
        <f t="shared" si="473"/>
        <v/>
      </c>
      <c r="BQ2209" s="55" t="str">
        <f t="shared" si="473"/>
        <v/>
      </c>
      <c r="BR2209" s="1" t="str">
        <f t="shared" si="463"/>
        <v>Base</v>
      </c>
      <c r="BS2209" s="1" t="str">
        <f t="shared" si="464"/>
        <v/>
      </c>
      <c r="BT2209" s="3">
        <f t="shared" si="465"/>
        <v>1</v>
      </c>
      <c r="BU2209" s="11">
        <f t="shared" si="466"/>
        <v>-0.94</v>
      </c>
      <c r="BV2209" s="11">
        <f t="shared" si="467"/>
        <v>-0.88</v>
      </c>
      <c r="BW2209" s="11">
        <f t="shared" si="468"/>
        <v>0</v>
      </c>
      <c r="BX2209" s="9">
        <f t="shared" si="469"/>
        <v>-0.94</v>
      </c>
      <c r="BY2209" s="9">
        <f t="shared" si="470"/>
        <v>-0.88</v>
      </c>
      <c r="BZ2209" s="9">
        <f t="shared" si="471"/>
        <v>2</v>
      </c>
    </row>
    <row r="2210" spans="1:78" ht="15.5" x14ac:dyDescent="0.35">
      <c r="A2210"/>
      <c r="B2210"/>
      <c r="C2210"/>
      <c r="D2210"/>
      <c r="E2210"/>
      <c r="F2210"/>
      <c r="G2210"/>
      <c r="H2210"/>
      <c r="I2210"/>
      <c r="J2210"/>
      <c r="K2210"/>
      <c r="L2210"/>
      <c r="M2210"/>
      <c r="N2210"/>
      <c r="O2210"/>
      <c r="P2210"/>
      <c r="Q2210"/>
      <c r="R2210"/>
      <c r="S2210"/>
      <c r="T2210"/>
      <c r="U2210"/>
      <c r="V2210"/>
      <c r="W2210"/>
      <c r="X2210"/>
      <c r="Y2210"/>
      <c r="Z2210"/>
      <c r="AA2210"/>
      <c r="AB2210"/>
      <c r="AC2210"/>
      <c r="AD2210"/>
      <c r="AE2210"/>
      <c r="AF2210"/>
      <c r="AG2210"/>
      <c r="AH2210"/>
      <c r="AI2210"/>
      <c r="AJ2210"/>
      <c r="AK2210"/>
      <c r="AL2210"/>
      <c r="AM2210"/>
      <c r="AN2210"/>
      <c r="AO2210"/>
      <c r="AP2210"/>
      <c r="AQ2210"/>
      <c r="AR2210"/>
      <c r="AS2210"/>
      <c r="AT2210" s="12">
        <f>VLOOKUP($BR2210,Tables!$D$14:$I$27,2,FALSE)*W2210</f>
        <v>0</v>
      </c>
      <c r="AU2210" s="12">
        <f>VLOOKUP($BR2210,Tables!$D$14:$I$24,3,FALSE)</f>
        <v>0</v>
      </c>
      <c r="AV2210" s="12">
        <f>VLOOKUP($BR2210,Tables!$D$14:$I$24,4,FALSE)*W2210</f>
        <v>0</v>
      </c>
      <c r="AW2210" s="12">
        <f>VLOOKUP($BR2210,Tables!$D$14:$I$24,5,FALSE)*W2210</f>
        <v>0</v>
      </c>
      <c r="AX2210">
        <f>IF(ISERROR(VLOOKUP(V2210,Tables!$A$2:$B$27,2,FALSE))=TRUE,0,VLOOKUP(V2210,Tables!$A$2:$B$27,2,FALSE))*VLOOKUP(BR2210,Tables!$D$14:$J$24,7,FALSE)</f>
        <v>0</v>
      </c>
      <c r="AY2210">
        <f>IF(ISERROR(VLOOKUP(BS2210,Tables!$A$2:$B$31,2,FALSE))=TRUE,0,VLOOKUP(BS2210,Tables!$A$2:$B$31,2,FALSE))</f>
        <v>0</v>
      </c>
      <c r="AZ2210" s="12">
        <f>VLOOKUP($BR2210,Tables!$D$14:$K$24,8,FALSE)</f>
        <v>0</v>
      </c>
      <c r="BA2210" s="12">
        <f>IF(OR(BR2210="T150",BR2210="HYBT150"),W2210*Tables!$L$23,0)</f>
        <v>0</v>
      </c>
      <c r="BB2210" s="12">
        <f>IF(OR(BR2210="T200",BR2210="HYBT200"),W2210*Tables!$E$24,0)</f>
        <v>0</v>
      </c>
      <c r="BC2210" s="14">
        <f t="shared" si="462"/>
        <v>0</v>
      </c>
      <c r="BD2210" s="55" t="str">
        <f t="shared" si="473"/>
        <v/>
      </c>
      <c r="BE2210" s="55" t="str">
        <f t="shared" si="473"/>
        <v/>
      </c>
      <c r="BF2210" s="55" t="str">
        <f t="shared" si="473"/>
        <v/>
      </c>
      <c r="BG2210" s="55" t="str">
        <f t="shared" si="473"/>
        <v/>
      </c>
      <c r="BH2210" s="55" t="str">
        <f t="shared" si="473"/>
        <v/>
      </c>
      <c r="BI2210" s="55" t="str">
        <f t="shared" si="473"/>
        <v/>
      </c>
      <c r="BJ2210" s="55" t="str">
        <f t="shared" si="473"/>
        <v/>
      </c>
      <c r="BK2210" s="55" t="str">
        <f t="shared" si="473"/>
        <v/>
      </c>
      <c r="BL2210" s="55" t="str">
        <f t="shared" si="473"/>
        <v/>
      </c>
      <c r="BM2210" s="55" t="str">
        <f t="shared" si="473"/>
        <v/>
      </c>
      <c r="BN2210" s="55" t="str">
        <f t="shared" si="473"/>
        <v/>
      </c>
      <c r="BO2210" s="55" t="str">
        <f t="shared" si="473"/>
        <v/>
      </c>
      <c r="BP2210" s="55" t="str">
        <f t="shared" si="473"/>
        <v/>
      </c>
      <c r="BQ2210" s="55" t="str">
        <f t="shared" si="473"/>
        <v/>
      </c>
      <c r="BR2210" s="1" t="str">
        <f t="shared" si="463"/>
        <v>Base</v>
      </c>
      <c r="BS2210" s="1" t="str">
        <f t="shared" si="464"/>
        <v/>
      </c>
      <c r="BT2210" s="3">
        <f t="shared" si="465"/>
        <v>1</v>
      </c>
      <c r="BU2210" s="11">
        <f t="shared" si="466"/>
        <v>-0.94</v>
      </c>
      <c r="BV2210" s="11">
        <f t="shared" si="467"/>
        <v>-0.88</v>
      </c>
      <c r="BW2210" s="11">
        <f t="shared" si="468"/>
        <v>0</v>
      </c>
      <c r="BX2210" s="9">
        <f t="shared" si="469"/>
        <v>-0.94</v>
      </c>
      <c r="BY2210" s="9">
        <f t="shared" si="470"/>
        <v>-0.88</v>
      </c>
      <c r="BZ2210" s="9">
        <f t="shared" si="471"/>
        <v>2</v>
      </c>
    </row>
    <row r="2211" spans="1:78" ht="15.5" x14ac:dyDescent="0.35">
      <c r="A2211"/>
      <c r="B2211"/>
      <c r="C2211"/>
      <c r="D2211"/>
      <c r="E2211"/>
      <c r="F2211"/>
      <c r="G2211"/>
      <c r="H2211"/>
      <c r="I2211"/>
      <c r="J2211"/>
      <c r="K2211"/>
      <c r="L2211"/>
      <c r="M2211"/>
      <c r="N2211"/>
      <c r="O2211"/>
      <c r="P2211"/>
      <c r="Q2211"/>
      <c r="R2211"/>
      <c r="S2211"/>
      <c r="T2211"/>
      <c r="U2211"/>
      <c r="V2211"/>
      <c r="W2211"/>
      <c r="X2211"/>
      <c r="Y2211"/>
      <c r="Z2211"/>
      <c r="AA2211"/>
      <c r="AB2211"/>
      <c r="AC2211"/>
      <c r="AD2211"/>
      <c r="AE2211"/>
      <c r="AF2211"/>
      <c r="AG2211"/>
      <c r="AH2211"/>
      <c r="AI2211"/>
      <c r="AJ2211"/>
      <c r="AK2211"/>
      <c r="AL2211"/>
      <c r="AM2211"/>
      <c r="AN2211"/>
      <c r="AO2211"/>
      <c r="AP2211"/>
      <c r="AQ2211"/>
      <c r="AR2211"/>
      <c r="AS2211"/>
      <c r="AT2211" s="12">
        <f>VLOOKUP($BR2211,Tables!$D$14:$I$27,2,FALSE)*W2211</f>
        <v>0</v>
      </c>
      <c r="AU2211" s="12">
        <f>VLOOKUP($BR2211,Tables!$D$14:$I$24,3,FALSE)</f>
        <v>0</v>
      </c>
      <c r="AV2211" s="12">
        <f>VLOOKUP($BR2211,Tables!$D$14:$I$24,4,FALSE)*W2211</f>
        <v>0</v>
      </c>
      <c r="AW2211" s="12">
        <f>VLOOKUP($BR2211,Tables!$D$14:$I$24,5,FALSE)*W2211</f>
        <v>0</v>
      </c>
      <c r="AX2211">
        <f>IF(ISERROR(VLOOKUP(V2211,Tables!$A$2:$B$27,2,FALSE))=TRUE,0,VLOOKUP(V2211,Tables!$A$2:$B$27,2,FALSE))*VLOOKUP(BR2211,Tables!$D$14:$J$24,7,FALSE)</f>
        <v>0</v>
      </c>
      <c r="AY2211">
        <f>IF(ISERROR(VLOOKUP(BS2211,Tables!$A$2:$B$31,2,FALSE))=TRUE,0,VLOOKUP(BS2211,Tables!$A$2:$B$31,2,FALSE))</f>
        <v>0</v>
      </c>
      <c r="AZ2211" s="12">
        <f>VLOOKUP($BR2211,Tables!$D$14:$K$24,8,FALSE)</f>
        <v>0</v>
      </c>
      <c r="BA2211" s="12">
        <f>IF(OR(BR2211="T150",BR2211="HYBT150"),W2211*Tables!$L$23,0)</f>
        <v>0</v>
      </c>
      <c r="BB2211" s="12">
        <f>IF(OR(BR2211="T200",BR2211="HYBT200"),W2211*Tables!$E$24,0)</f>
        <v>0</v>
      </c>
      <c r="BC2211" s="14">
        <f t="shared" si="462"/>
        <v>0</v>
      </c>
      <c r="BD2211" s="55" t="str">
        <f t="shared" si="473"/>
        <v/>
      </c>
      <c r="BE2211" s="55" t="str">
        <f t="shared" si="473"/>
        <v/>
      </c>
      <c r="BF2211" s="55" t="str">
        <f t="shared" si="473"/>
        <v/>
      </c>
      <c r="BG2211" s="55" t="str">
        <f t="shared" si="473"/>
        <v/>
      </c>
      <c r="BH2211" s="55" t="str">
        <f t="shared" si="473"/>
        <v/>
      </c>
      <c r="BI2211" s="55" t="str">
        <f t="shared" si="473"/>
        <v/>
      </c>
      <c r="BJ2211" s="55" t="str">
        <f t="shared" si="473"/>
        <v/>
      </c>
      <c r="BK2211" s="55" t="str">
        <f t="shared" si="473"/>
        <v/>
      </c>
      <c r="BL2211" s="55" t="str">
        <f t="shared" si="473"/>
        <v/>
      </c>
      <c r="BM2211" s="55" t="str">
        <f t="shared" si="473"/>
        <v/>
      </c>
      <c r="BN2211" s="55" t="str">
        <f t="shared" si="473"/>
        <v/>
      </c>
      <c r="BO2211" s="55" t="str">
        <f t="shared" si="473"/>
        <v/>
      </c>
      <c r="BP2211" s="55" t="str">
        <f t="shared" si="473"/>
        <v/>
      </c>
      <c r="BQ2211" s="55" t="str">
        <f t="shared" si="473"/>
        <v/>
      </c>
      <c r="BR2211" s="1" t="str">
        <f t="shared" si="463"/>
        <v>Base</v>
      </c>
      <c r="BS2211" s="1" t="str">
        <f t="shared" si="464"/>
        <v/>
      </c>
      <c r="BT2211" s="3">
        <f t="shared" si="465"/>
        <v>1</v>
      </c>
      <c r="BU2211" s="11">
        <f t="shared" si="466"/>
        <v>-0.94</v>
      </c>
      <c r="BV2211" s="11">
        <f t="shared" si="467"/>
        <v>-0.88</v>
      </c>
      <c r="BW2211" s="11">
        <f t="shared" si="468"/>
        <v>0</v>
      </c>
      <c r="BX2211" s="9">
        <f t="shared" si="469"/>
        <v>-0.94</v>
      </c>
      <c r="BY2211" s="9">
        <f t="shared" si="470"/>
        <v>-0.88</v>
      </c>
      <c r="BZ2211" s="9">
        <f t="shared" si="471"/>
        <v>2</v>
      </c>
    </row>
    <row r="2212" spans="1:78" ht="15.5" x14ac:dyDescent="0.35">
      <c r="A2212"/>
      <c r="B2212"/>
      <c r="C2212"/>
      <c r="D2212"/>
      <c r="E2212"/>
      <c r="F2212"/>
      <c r="G2212"/>
      <c r="H2212"/>
      <c r="I2212"/>
      <c r="J2212"/>
      <c r="K2212"/>
      <c r="L2212"/>
      <c r="M2212"/>
      <c r="N2212"/>
      <c r="O2212"/>
      <c r="P2212"/>
      <c r="Q2212"/>
      <c r="R2212"/>
      <c r="S2212"/>
      <c r="T2212"/>
      <c r="U2212"/>
      <c r="V2212"/>
      <c r="W2212"/>
      <c r="X2212"/>
      <c r="Y2212"/>
      <c r="Z2212"/>
      <c r="AA2212"/>
      <c r="AB2212"/>
      <c r="AC2212"/>
      <c r="AD2212"/>
      <c r="AE2212"/>
      <c r="AF2212"/>
      <c r="AG2212"/>
      <c r="AH2212"/>
      <c r="AI2212"/>
      <c r="AJ2212"/>
      <c r="AK2212"/>
      <c r="AL2212"/>
      <c r="AM2212"/>
      <c r="AN2212"/>
      <c r="AO2212"/>
      <c r="AP2212"/>
      <c r="AQ2212"/>
      <c r="AR2212"/>
      <c r="AS2212"/>
      <c r="AT2212" s="12">
        <f>VLOOKUP($BR2212,Tables!$D$14:$I$27,2,FALSE)*W2212</f>
        <v>0</v>
      </c>
      <c r="AU2212" s="12">
        <f>VLOOKUP($BR2212,Tables!$D$14:$I$24,3,FALSE)</f>
        <v>0</v>
      </c>
      <c r="AV2212" s="12">
        <f>VLOOKUP($BR2212,Tables!$D$14:$I$24,4,FALSE)*W2212</f>
        <v>0</v>
      </c>
      <c r="AW2212" s="12">
        <f>VLOOKUP($BR2212,Tables!$D$14:$I$24,5,FALSE)*W2212</f>
        <v>0</v>
      </c>
      <c r="AX2212">
        <f>IF(ISERROR(VLOOKUP(V2212,Tables!$A$2:$B$27,2,FALSE))=TRUE,0,VLOOKUP(V2212,Tables!$A$2:$B$27,2,FALSE))*VLOOKUP(BR2212,Tables!$D$14:$J$24,7,FALSE)</f>
        <v>0</v>
      </c>
      <c r="AY2212">
        <f>IF(ISERROR(VLOOKUP(BS2212,Tables!$A$2:$B$31,2,FALSE))=TRUE,0,VLOOKUP(BS2212,Tables!$A$2:$B$31,2,FALSE))</f>
        <v>0</v>
      </c>
      <c r="AZ2212" s="12">
        <f>VLOOKUP($BR2212,Tables!$D$14:$K$24,8,FALSE)</f>
        <v>0</v>
      </c>
      <c r="BA2212" s="12">
        <f>IF(OR(BR2212="T150",BR2212="HYBT150"),W2212*Tables!$L$23,0)</f>
        <v>0</v>
      </c>
      <c r="BB2212" s="12">
        <f>IF(OR(BR2212="T200",BR2212="HYBT200"),W2212*Tables!$E$24,0)</f>
        <v>0</v>
      </c>
      <c r="BC2212" s="14">
        <f t="shared" si="462"/>
        <v>0</v>
      </c>
      <c r="BD2212" s="55" t="str">
        <f t="shared" si="473"/>
        <v/>
      </c>
      <c r="BE2212" s="55" t="str">
        <f t="shared" si="473"/>
        <v/>
      </c>
      <c r="BF2212" s="55" t="str">
        <f t="shared" si="473"/>
        <v/>
      </c>
      <c r="BG2212" s="55" t="str">
        <f t="shared" si="473"/>
        <v/>
      </c>
      <c r="BH2212" s="55" t="str">
        <f t="shared" si="473"/>
        <v/>
      </c>
      <c r="BI2212" s="55" t="str">
        <f t="shared" si="473"/>
        <v/>
      </c>
      <c r="BJ2212" s="55" t="str">
        <f t="shared" si="473"/>
        <v/>
      </c>
      <c r="BK2212" s="55" t="str">
        <f t="shared" si="473"/>
        <v/>
      </c>
      <c r="BL2212" s="55" t="str">
        <f t="shared" si="473"/>
        <v/>
      </c>
      <c r="BM2212" s="55" t="str">
        <f t="shared" si="473"/>
        <v/>
      </c>
      <c r="BN2212" s="55" t="str">
        <f t="shared" si="473"/>
        <v/>
      </c>
      <c r="BO2212" s="55" t="str">
        <f t="shared" si="473"/>
        <v/>
      </c>
      <c r="BP2212" s="55" t="str">
        <f t="shared" si="473"/>
        <v/>
      </c>
      <c r="BQ2212" s="55" t="str">
        <f t="shared" si="473"/>
        <v/>
      </c>
      <c r="BR2212" s="1" t="str">
        <f t="shared" si="463"/>
        <v>Base</v>
      </c>
      <c r="BS2212" s="1" t="str">
        <f t="shared" si="464"/>
        <v/>
      </c>
      <c r="BT2212" s="3">
        <f t="shared" si="465"/>
        <v>1</v>
      </c>
      <c r="BU2212" s="11">
        <f t="shared" si="466"/>
        <v>-0.94</v>
      </c>
      <c r="BV2212" s="11">
        <f t="shared" si="467"/>
        <v>-0.88</v>
      </c>
      <c r="BW2212" s="11">
        <f t="shared" si="468"/>
        <v>0</v>
      </c>
      <c r="BX2212" s="9">
        <f t="shared" si="469"/>
        <v>-0.94</v>
      </c>
      <c r="BY2212" s="9">
        <f t="shared" si="470"/>
        <v>-0.88</v>
      </c>
      <c r="BZ2212" s="9">
        <f t="shared" si="471"/>
        <v>2</v>
      </c>
    </row>
    <row r="2213" spans="1:78" ht="15.5" x14ac:dyDescent="0.35">
      <c r="A2213"/>
      <c r="B2213"/>
      <c r="C2213"/>
      <c r="D2213"/>
      <c r="E2213"/>
      <c r="F2213"/>
      <c r="G2213"/>
      <c r="H2213"/>
      <c r="I2213"/>
      <c r="J2213"/>
      <c r="K2213"/>
      <c r="L2213"/>
      <c r="M2213"/>
      <c r="N2213"/>
      <c r="O2213"/>
      <c r="P2213"/>
      <c r="Q2213"/>
      <c r="R2213"/>
      <c r="S2213"/>
      <c r="T2213"/>
      <c r="U2213"/>
      <c r="V2213"/>
      <c r="W2213"/>
      <c r="X2213"/>
      <c r="Y2213"/>
      <c r="Z2213"/>
      <c r="AA2213"/>
      <c r="AB2213"/>
      <c r="AC2213"/>
      <c r="AD2213"/>
      <c r="AE2213"/>
      <c r="AF2213"/>
      <c r="AG2213"/>
      <c r="AH2213"/>
      <c r="AI2213"/>
      <c r="AJ2213"/>
      <c r="AK2213"/>
      <c r="AL2213"/>
      <c r="AM2213"/>
      <c r="AN2213"/>
      <c r="AO2213"/>
      <c r="AP2213"/>
      <c r="AQ2213"/>
      <c r="AR2213"/>
      <c r="AS2213"/>
      <c r="AT2213" s="12">
        <f>VLOOKUP($BR2213,Tables!$D$14:$I$27,2,FALSE)*W2213</f>
        <v>0</v>
      </c>
      <c r="AU2213" s="12">
        <f>VLOOKUP($BR2213,Tables!$D$14:$I$24,3,FALSE)</f>
        <v>0</v>
      </c>
      <c r="AV2213" s="12">
        <f>VLOOKUP($BR2213,Tables!$D$14:$I$24,4,FALSE)*W2213</f>
        <v>0</v>
      </c>
      <c r="AW2213" s="12">
        <f>VLOOKUP($BR2213,Tables!$D$14:$I$24,5,FALSE)*W2213</f>
        <v>0</v>
      </c>
      <c r="AX2213">
        <f>IF(ISERROR(VLOOKUP(V2213,Tables!$A$2:$B$27,2,FALSE))=TRUE,0,VLOOKUP(V2213,Tables!$A$2:$B$27,2,FALSE))*VLOOKUP(BR2213,Tables!$D$14:$J$24,7,FALSE)</f>
        <v>0</v>
      </c>
      <c r="AY2213">
        <f>IF(ISERROR(VLOOKUP(BS2213,Tables!$A$2:$B$31,2,FALSE))=TRUE,0,VLOOKUP(BS2213,Tables!$A$2:$B$31,2,FALSE))</f>
        <v>0</v>
      </c>
      <c r="AZ2213" s="12">
        <f>VLOOKUP($BR2213,Tables!$D$14:$K$24,8,FALSE)</f>
        <v>0</v>
      </c>
      <c r="BA2213" s="12">
        <f>IF(OR(BR2213="T150",BR2213="HYBT150"),W2213*Tables!$L$23,0)</f>
        <v>0</v>
      </c>
      <c r="BB2213" s="12">
        <f>IF(OR(BR2213="T200",BR2213="HYBT200"),W2213*Tables!$E$24,0)</f>
        <v>0</v>
      </c>
      <c r="BC2213" s="14">
        <f t="shared" si="462"/>
        <v>0</v>
      </c>
      <c r="BD2213" s="55" t="str">
        <f t="shared" si="473"/>
        <v/>
      </c>
      <c r="BE2213" s="55" t="str">
        <f t="shared" si="473"/>
        <v/>
      </c>
      <c r="BF2213" s="55" t="str">
        <f t="shared" si="473"/>
        <v/>
      </c>
      <c r="BG2213" s="55" t="str">
        <f t="shared" si="473"/>
        <v/>
      </c>
      <c r="BH2213" s="55" t="str">
        <f t="shared" si="473"/>
        <v/>
      </c>
      <c r="BI2213" s="55" t="str">
        <f t="shared" si="473"/>
        <v/>
      </c>
      <c r="BJ2213" s="55" t="str">
        <f t="shared" si="473"/>
        <v/>
      </c>
      <c r="BK2213" s="55" t="str">
        <f t="shared" si="473"/>
        <v/>
      </c>
      <c r="BL2213" s="55" t="str">
        <f t="shared" si="473"/>
        <v/>
      </c>
      <c r="BM2213" s="55" t="str">
        <f t="shared" si="473"/>
        <v/>
      </c>
      <c r="BN2213" s="55" t="str">
        <f t="shared" si="473"/>
        <v/>
      </c>
      <c r="BO2213" s="55" t="str">
        <f t="shared" si="473"/>
        <v/>
      </c>
      <c r="BP2213" s="55" t="str">
        <f t="shared" si="473"/>
        <v/>
      </c>
      <c r="BQ2213" s="55" t="str">
        <f t="shared" si="473"/>
        <v/>
      </c>
      <c r="BR2213" s="1" t="str">
        <f t="shared" si="463"/>
        <v>Base</v>
      </c>
      <c r="BS2213" s="1" t="str">
        <f t="shared" si="464"/>
        <v/>
      </c>
      <c r="BT2213" s="3">
        <f t="shared" si="465"/>
        <v>1</v>
      </c>
      <c r="BU2213" s="11">
        <f t="shared" si="466"/>
        <v>-0.94</v>
      </c>
      <c r="BV2213" s="11">
        <f t="shared" si="467"/>
        <v>-0.88</v>
      </c>
      <c r="BW2213" s="11">
        <f t="shared" si="468"/>
        <v>0</v>
      </c>
      <c r="BX2213" s="9">
        <f t="shared" si="469"/>
        <v>-0.94</v>
      </c>
      <c r="BY2213" s="9">
        <f t="shared" si="470"/>
        <v>-0.88</v>
      </c>
      <c r="BZ2213" s="9">
        <f t="shared" si="471"/>
        <v>2</v>
      </c>
    </row>
    <row r="2214" spans="1:78" ht="15.5" x14ac:dyDescent="0.35">
      <c r="A2214"/>
      <c r="B2214"/>
      <c r="C2214"/>
      <c r="D2214"/>
      <c r="E2214"/>
      <c r="F2214"/>
      <c r="G2214"/>
      <c r="H2214"/>
      <c r="I2214"/>
      <c r="J2214"/>
      <c r="K2214"/>
      <c r="L2214"/>
      <c r="M2214"/>
      <c r="N2214"/>
      <c r="O2214"/>
      <c r="P2214"/>
      <c r="Q2214"/>
      <c r="R2214"/>
      <c r="S2214"/>
      <c r="T2214"/>
      <c r="U2214"/>
      <c r="V2214"/>
      <c r="W2214"/>
      <c r="X2214"/>
      <c r="Y2214"/>
      <c r="Z2214"/>
      <c r="AA2214"/>
      <c r="AB2214"/>
      <c r="AC2214"/>
      <c r="AD2214"/>
      <c r="AE2214"/>
      <c r="AF2214"/>
      <c r="AG2214"/>
      <c r="AH2214"/>
      <c r="AI2214"/>
      <c r="AJ2214"/>
      <c r="AK2214"/>
      <c r="AL2214"/>
      <c r="AM2214"/>
      <c r="AN2214"/>
      <c r="AO2214"/>
      <c r="AP2214"/>
      <c r="AQ2214"/>
      <c r="AR2214"/>
      <c r="AS2214"/>
      <c r="AT2214" s="12">
        <f>VLOOKUP($BR2214,Tables!$D$14:$I$27,2,FALSE)*W2214</f>
        <v>0</v>
      </c>
      <c r="AU2214" s="12">
        <f>VLOOKUP($BR2214,Tables!$D$14:$I$24,3,FALSE)</f>
        <v>0</v>
      </c>
      <c r="AV2214" s="12">
        <f>VLOOKUP($BR2214,Tables!$D$14:$I$24,4,FALSE)*W2214</f>
        <v>0</v>
      </c>
      <c r="AW2214" s="12">
        <f>VLOOKUP($BR2214,Tables!$D$14:$I$24,5,FALSE)*W2214</f>
        <v>0</v>
      </c>
      <c r="AX2214">
        <f>IF(ISERROR(VLOOKUP(V2214,Tables!$A$2:$B$27,2,FALSE))=TRUE,0,VLOOKUP(V2214,Tables!$A$2:$B$27,2,FALSE))*VLOOKUP(BR2214,Tables!$D$14:$J$24,7,FALSE)</f>
        <v>0</v>
      </c>
      <c r="AY2214">
        <f>IF(ISERROR(VLOOKUP(BS2214,Tables!$A$2:$B$31,2,FALSE))=TRUE,0,VLOOKUP(BS2214,Tables!$A$2:$B$31,2,FALSE))</f>
        <v>0</v>
      </c>
      <c r="AZ2214" s="12">
        <f>VLOOKUP($BR2214,Tables!$D$14:$K$24,8,FALSE)</f>
        <v>0</v>
      </c>
      <c r="BA2214" s="12">
        <f>IF(OR(BR2214="T150",BR2214="HYBT150"),W2214*Tables!$L$23,0)</f>
        <v>0</v>
      </c>
      <c r="BB2214" s="12">
        <f>IF(OR(BR2214="T200",BR2214="HYBT200"),W2214*Tables!$E$24,0)</f>
        <v>0</v>
      </c>
      <c r="BC2214" s="14">
        <f t="shared" si="462"/>
        <v>0</v>
      </c>
      <c r="BD2214" s="55" t="str">
        <f t="shared" si="473"/>
        <v/>
      </c>
      <c r="BE2214" s="55" t="str">
        <f t="shared" si="473"/>
        <v/>
      </c>
      <c r="BF2214" s="55" t="str">
        <f t="shared" si="473"/>
        <v/>
      </c>
      <c r="BG2214" s="55" t="str">
        <f t="shared" si="473"/>
        <v/>
      </c>
      <c r="BH2214" s="55" t="str">
        <f t="shared" si="473"/>
        <v/>
      </c>
      <c r="BI2214" s="55" t="str">
        <f t="shared" si="473"/>
        <v/>
      </c>
      <c r="BJ2214" s="55" t="str">
        <f t="shared" si="473"/>
        <v/>
      </c>
      <c r="BK2214" s="55" t="str">
        <f t="shared" si="473"/>
        <v/>
      </c>
      <c r="BL2214" s="55" t="str">
        <f t="shared" si="473"/>
        <v/>
      </c>
      <c r="BM2214" s="55" t="str">
        <f t="shared" si="473"/>
        <v/>
      </c>
      <c r="BN2214" s="55" t="str">
        <f t="shared" si="473"/>
        <v/>
      </c>
      <c r="BO2214" s="55" t="str">
        <f t="shared" si="473"/>
        <v/>
      </c>
      <c r="BP2214" s="55" t="str">
        <f t="shared" si="473"/>
        <v/>
      </c>
      <c r="BQ2214" s="55" t="str">
        <f t="shared" si="473"/>
        <v/>
      </c>
      <c r="BR2214" s="1" t="str">
        <f t="shared" si="463"/>
        <v>Base</v>
      </c>
      <c r="BS2214" s="1" t="str">
        <f t="shared" si="464"/>
        <v/>
      </c>
      <c r="BT2214" s="3">
        <f t="shared" si="465"/>
        <v>1</v>
      </c>
      <c r="BU2214" s="11">
        <f t="shared" si="466"/>
        <v>-0.94</v>
      </c>
      <c r="BV2214" s="11">
        <f t="shared" si="467"/>
        <v>-0.88</v>
      </c>
      <c r="BW2214" s="11">
        <f t="shared" si="468"/>
        <v>0</v>
      </c>
      <c r="BX2214" s="9">
        <f t="shared" si="469"/>
        <v>-0.94</v>
      </c>
      <c r="BY2214" s="9">
        <f t="shared" si="470"/>
        <v>-0.88</v>
      </c>
      <c r="BZ2214" s="9">
        <f t="shared" si="471"/>
        <v>2</v>
      </c>
    </row>
    <row r="2215" spans="1:78" ht="15.5" x14ac:dyDescent="0.35">
      <c r="A2215"/>
      <c r="B2215"/>
      <c r="C2215"/>
      <c r="D2215"/>
      <c r="E2215"/>
      <c r="F2215"/>
      <c r="G2215"/>
      <c r="H2215"/>
      <c r="I2215"/>
      <c r="J2215"/>
      <c r="K2215"/>
      <c r="L2215"/>
      <c r="M2215"/>
      <c r="N2215"/>
      <c r="O2215"/>
      <c r="P2215"/>
      <c r="Q2215"/>
      <c r="R2215"/>
      <c r="S2215"/>
      <c r="T2215"/>
      <c r="U2215"/>
      <c r="V2215"/>
      <c r="W2215"/>
      <c r="X2215"/>
      <c r="Y2215"/>
      <c r="Z2215"/>
      <c r="AA2215"/>
      <c r="AB2215"/>
      <c r="AC2215"/>
      <c r="AD2215"/>
      <c r="AE2215"/>
      <c r="AF2215"/>
      <c r="AG2215"/>
      <c r="AH2215"/>
      <c r="AI2215"/>
      <c r="AJ2215"/>
      <c r="AK2215"/>
      <c r="AL2215"/>
      <c r="AM2215"/>
      <c r="AN2215"/>
      <c r="AO2215"/>
      <c r="AP2215"/>
      <c r="AQ2215"/>
      <c r="AR2215"/>
      <c r="AS2215"/>
      <c r="AT2215" s="12">
        <f>VLOOKUP($BR2215,Tables!$D$14:$I$27,2,FALSE)*W2215</f>
        <v>0</v>
      </c>
      <c r="AU2215" s="12">
        <f>VLOOKUP($BR2215,Tables!$D$14:$I$24,3,FALSE)</f>
        <v>0</v>
      </c>
      <c r="AV2215" s="12">
        <f>VLOOKUP($BR2215,Tables!$D$14:$I$24,4,FALSE)*W2215</f>
        <v>0</v>
      </c>
      <c r="AW2215" s="12">
        <f>VLOOKUP($BR2215,Tables!$D$14:$I$24,5,FALSE)*W2215</f>
        <v>0</v>
      </c>
      <c r="AX2215">
        <f>IF(ISERROR(VLOOKUP(V2215,Tables!$A$2:$B$27,2,FALSE))=TRUE,0,VLOOKUP(V2215,Tables!$A$2:$B$27,2,FALSE))*VLOOKUP(BR2215,Tables!$D$14:$J$24,7,FALSE)</f>
        <v>0</v>
      </c>
      <c r="AY2215">
        <f>IF(ISERROR(VLOOKUP(BS2215,Tables!$A$2:$B$31,2,FALSE))=TRUE,0,VLOOKUP(BS2215,Tables!$A$2:$B$31,2,FALSE))</f>
        <v>0</v>
      </c>
      <c r="AZ2215" s="12">
        <f>VLOOKUP($BR2215,Tables!$D$14:$K$24,8,FALSE)</f>
        <v>0</v>
      </c>
      <c r="BA2215" s="12">
        <f>IF(OR(BR2215="T150",BR2215="HYBT150"),W2215*Tables!$L$23,0)</f>
        <v>0</v>
      </c>
      <c r="BB2215" s="12">
        <f>IF(OR(BR2215="T200",BR2215="HYBT200"),W2215*Tables!$E$24,0)</f>
        <v>0</v>
      </c>
      <c r="BC2215" s="14">
        <f t="shared" si="462"/>
        <v>0</v>
      </c>
      <c r="BD2215" s="55" t="str">
        <f t="shared" si="473"/>
        <v/>
      </c>
      <c r="BE2215" s="55" t="str">
        <f t="shared" si="473"/>
        <v/>
      </c>
      <c r="BF2215" s="55" t="str">
        <f t="shared" si="473"/>
        <v/>
      </c>
      <c r="BG2215" s="55" t="str">
        <f t="shared" si="473"/>
        <v/>
      </c>
      <c r="BH2215" s="55" t="str">
        <f t="shared" si="473"/>
        <v/>
      </c>
      <c r="BI2215" s="55" t="str">
        <f t="shared" si="473"/>
        <v/>
      </c>
      <c r="BJ2215" s="55" t="str">
        <f t="shared" si="473"/>
        <v/>
      </c>
      <c r="BK2215" s="55" t="str">
        <f t="shared" si="473"/>
        <v/>
      </c>
      <c r="BL2215" s="55" t="str">
        <f t="shared" si="473"/>
        <v/>
      </c>
      <c r="BM2215" s="55" t="str">
        <f t="shared" si="473"/>
        <v/>
      </c>
      <c r="BN2215" s="55" t="str">
        <f t="shared" si="473"/>
        <v/>
      </c>
      <c r="BO2215" s="55" t="str">
        <f t="shared" si="473"/>
        <v/>
      </c>
      <c r="BP2215" s="55" t="str">
        <f t="shared" si="473"/>
        <v/>
      </c>
      <c r="BQ2215" s="55" t="str">
        <f t="shared" si="473"/>
        <v/>
      </c>
      <c r="BR2215" s="1" t="str">
        <f t="shared" si="463"/>
        <v>Base</v>
      </c>
      <c r="BS2215" s="1" t="str">
        <f t="shared" si="464"/>
        <v/>
      </c>
      <c r="BT2215" s="3">
        <f t="shared" si="465"/>
        <v>1</v>
      </c>
      <c r="BU2215" s="11">
        <f t="shared" si="466"/>
        <v>-0.94</v>
      </c>
      <c r="BV2215" s="11">
        <f t="shared" si="467"/>
        <v>-0.88</v>
      </c>
      <c r="BW2215" s="11">
        <f t="shared" si="468"/>
        <v>0</v>
      </c>
      <c r="BX2215" s="9">
        <f t="shared" si="469"/>
        <v>-0.94</v>
      </c>
      <c r="BY2215" s="9">
        <f t="shared" si="470"/>
        <v>-0.88</v>
      </c>
      <c r="BZ2215" s="9">
        <f t="shared" si="471"/>
        <v>2</v>
      </c>
    </row>
    <row r="2216" spans="1:78" ht="15.5" x14ac:dyDescent="0.35">
      <c r="A2216"/>
      <c r="B2216"/>
      <c r="C2216"/>
      <c r="D2216"/>
      <c r="E2216"/>
      <c r="F2216"/>
      <c r="G2216"/>
      <c r="H2216"/>
      <c r="I2216"/>
      <c r="J2216"/>
      <c r="K2216"/>
      <c r="L2216"/>
      <c r="M2216"/>
      <c r="N2216"/>
      <c r="O2216"/>
      <c r="P2216"/>
      <c r="Q2216"/>
      <c r="R2216"/>
      <c r="S2216"/>
      <c r="T2216"/>
      <c r="U2216"/>
      <c r="V2216"/>
      <c r="W2216"/>
      <c r="X2216"/>
      <c r="Y2216"/>
      <c r="Z2216"/>
      <c r="AA2216"/>
      <c r="AB2216"/>
      <c r="AC2216"/>
      <c r="AD2216"/>
      <c r="AE2216"/>
      <c r="AF2216"/>
      <c r="AG2216"/>
      <c r="AH2216"/>
      <c r="AI2216"/>
      <c r="AJ2216"/>
      <c r="AK2216"/>
      <c r="AL2216"/>
      <c r="AM2216"/>
      <c r="AN2216"/>
      <c r="AO2216"/>
      <c r="AP2216"/>
      <c r="AQ2216"/>
      <c r="AR2216"/>
      <c r="AS2216"/>
      <c r="AT2216" s="12">
        <f>VLOOKUP($BR2216,Tables!$D$14:$I$27,2,FALSE)*W2216</f>
        <v>0</v>
      </c>
      <c r="AU2216" s="12">
        <f>VLOOKUP($BR2216,Tables!$D$14:$I$24,3,FALSE)</f>
        <v>0</v>
      </c>
      <c r="AV2216" s="12">
        <f>VLOOKUP($BR2216,Tables!$D$14:$I$24,4,FALSE)*W2216</f>
        <v>0</v>
      </c>
      <c r="AW2216" s="12">
        <f>VLOOKUP($BR2216,Tables!$D$14:$I$24,5,FALSE)*W2216</f>
        <v>0</v>
      </c>
      <c r="AX2216">
        <f>IF(ISERROR(VLOOKUP(V2216,Tables!$A$2:$B$27,2,FALSE))=TRUE,0,VLOOKUP(V2216,Tables!$A$2:$B$27,2,FALSE))*VLOOKUP(BR2216,Tables!$D$14:$J$24,7,FALSE)</f>
        <v>0</v>
      </c>
      <c r="AY2216">
        <f>IF(ISERROR(VLOOKUP(BS2216,Tables!$A$2:$B$31,2,FALSE))=TRUE,0,VLOOKUP(BS2216,Tables!$A$2:$B$31,2,FALSE))</f>
        <v>0</v>
      </c>
      <c r="AZ2216" s="12">
        <f>VLOOKUP($BR2216,Tables!$D$14:$K$24,8,FALSE)</f>
        <v>0</v>
      </c>
      <c r="BA2216" s="12">
        <f>IF(OR(BR2216="T150",BR2216="HYBT150"),W2216*Tables!$L$23,0)</f>
        <v>0</v>
      </c>
      <c r="BB2216" s="12">
        <f>IF(OR(BR2216="T200",BR2216="HYBT200"),W2216*Tables!$E$24,0)</f>
        <v>0</v>
      </c>
      <c r="BC2216" s="14">
        <f t="shared" si="462"/>
        <v>0</v>
      </c>
      <c r="BD2216" s="55" t="str">
        <f t="shared" si="473"/>
        <v/>
      </c>
      <c r="BE2216" s="55" t="str">
        <f t="shared" si="473"/>
        <v/>
      </c>
      <c r="BF2216" s="55" t="str">
        <f t="shared" si="473"/>
        <v/>
      </c>
      <c r="BG2216" s="55" t="str">
        <f t="shared" si="473"/>
        <v/>
      </c>
      <c r="BH2216" s="55" t="str">
        <f t="shared" si="473"/>
        <v/>
      </c>
      <c r="BI2216" s="55" t="str">
        <f t="shared" si="473"/>
        <v/>
      </c>
      <c r="BJ2216" s="55" t="str">
        <f t="shared" si="473"/>
        <v/>
      </c>
      <c r="BK2216" s="55" t="str">
        <f t="shared" si="473"/>
        <v/>
      </c>
      <c r="BL2216" s="55" t="str">
        <f t="shared" si="473"/>
        <v/>
      </c>
      <c r="BM2216" s="55" t="str">
        <f t="shared" si="473"/>
        <v/>
      </c>
      <c r="BN2216" s="55" t="str">
        <f t="shared" si="473"/>
        <v/>
      </c>
      <c r="BO2216" s="55" t="str">
        <f t="shared" si="473"/>
        <v/>
      </c>
      <c r="BP2216" s="55" t="str">
        <f t="shared" si="473"/>
        <v/>
      </c>
      <c r="BQ2216" s="55" t="str">
        <f t="shared" ref="BD2216:BQ2235" si="474">IF(ISERROR(SEARCHB(" "&amp;BQ$1&amp;" "," "&amp;$L2216&amp;" "))=TRUE,"",BQ$1)</f>
        <v/>
      </c>
      <c r="BR2216" s="1" t="str">
        <f t="shared" si="463"/>
        <v>Base</v>
      </c>
      <c r="BS2216" s="1" t="str">
        <f t="shared" si="464"/>
        <v/>
      </c>
      <c r="BT2216" s="3">
        <f t="shared" si="465"/>
        <v>1</v>
      </c>
      <c r="BU2216" s="11">
        <f t="shared" si="466"/>
        <v>-0.94</v>
      </c>
      <c r="BV2216" s="11">
        <f t="shared" si="467"/>
        <v>-0.88</v>
      </c>
      <c r="BW2216" s="11">
        <f t="shared" si="468"/>
        <v>0</v>
      </c>
      <c r="BX2216" s="9">
        <f t="shared" si="469"/>
        <v>-0.94</v>
      </c>
      <c r="BY2216" s="9">
        <f t="shared" si="470"/>
        <v>-0.88</v>
      </c>
      <c r="BZ2216" s="9">
        <f t="shared" si="471"/>
        <v>2</v>
      </c>
    </row>
    <row r="2217" spans="1:78" ht="15.5" x14ac:dyDescent="0.35">
      <c r="A2217"/>
      <c r="B2217"/>
      <c r="C2217"/>
      <c r="D2217"/>
      <c r="E2217"/>
      <c r="F2217"/>
      <c r="G2217"/>
      <c r="H2217"/>
      <c r="I2217"/>
      <c r="J2217"/>
      <c r="K2217"/>
      <c r="L2217"/>
      <c r="M2217"/>
      <c r="N2217"/>
      <c r="O2217"/>
      <c r="P2217"/>
      <c r="Q2217"/>
      <c r="R2217"/>
      <c r="S2217"/>
      <c r="T2217"/>
      <c r="U2217"/>
      <c r="V2217"/>
      <c r="W2217"/>
      <c r="X2217"/>
      <c r="Y2217"/>
      <c r="Z2217"/>
      <c r="AA2217"/>
      <c r="AB2217"/>
      <c r="AC2217"/>
      <c r="AD2217"/>
      <c r="AE2217"/>
      <c r="AF2217"/>
      <c r="AG2217"/>
      <c r="AH2217"/>
      <c r="AI2217"/>
      <c r="AJ2217"/>
      <c r="AK2217"/>
      <c r="AL2217"/>
      <c r="AM2217"/>
      <c r="AN2217"/>
      <c r="AO2217"/>
      <c r="AP2217"/>
      <c r="AQ2217"/>
      <c r="AR2217"/>
      <c r="AS2217"/>
      <c r="AT2217" s="12">
        <f>VLOOKUP($BR2217,Tables!$D$14:$I$27,2,FALSE)*W2217</f>
        <v>0</v>
      </c>
      <c r="AU2217" s="12">
        <f>VLOOKUP($BR2217,Tables!$D$14:$I$24,3,FALSE)</f>
        <v>0</v>
      </c>
      <c r="AV2217" s="12">
        <f>VLOOKUP($BR2217,Tables!$D$14:$I$24,4,FALSE)*W2217</f>
        <v>0</v>
      </c>
      <c r="AW2217" s="12">
        <f>VLOOKUP($BR2217,Tables!$D$14:$I$24,5,FALSE)*W2217</f>
        <v>0</v>
      </c>
      <c r="AX2217">
        <f>IF(ISERROR(VLOOKUP(V2217,Tables!$A$2:$B$27,2,FALSE))=TRUE,0,VLOOKUP(V2217,Tables!$A$2:$B$27,2,FALSE))*VLOOKUP(BR2217,Tables!$D$14:$J$24,7,FALSE)</f>
        <v>0</v>
      </c>
      <c r="AY2217">
        <f>IF(ISERROR(VLOOKUP(BS2217,Tables!$A$2:$B$31,2,FALSE))=TRUE,0,VLOOKUP(BS2217,Tables!$A$2:$B$31,2,FALSE))</f>
        <v>0</v>
      </c>
      <c r="AZ2217" s="12">
        <f>VLOOKUP($BR2217,Tables!$D$14:$K$24,8,FALSE)</f>
        <v>0</v>
      </c>
      <c r="BA2217" s="12">
        <f>IF(OR(BR2217="T150",BR2217="HYBT150"),W2217*Tables!$L$23,0)</f>
        <v>0</v>
      </c>
      <c r="BB2217" s="12">
        <f>IF(OR(BR2217="T200",BR2217="HYBT200"),W2217*Tables!$E$24,0)</f>
        <v>0</v>
      </c>
      <c r="BC2217" s="14">
        <f t="shared" si="462"/>
        <v>0</v>
      </c>
      <c r="BD2217" s="55" t="str">
        <f t="shared" si="474"/>
        <v/>
      </c>
      <c r="BE2217" s="55" t="str">
        <f t="shared" si="474"/>
        <v/>
      </c>
      <c r="BF2217" s="55" t="str">
        <f t="shared" si="474"/>
        <v/>
      </c>
      <c r="BG2217" s="55" t="str">
        <f t="shared" si="474"/>
        <v/>
      </c>
      <c r="BH2217" s="55" t="str">
        <f t="shared" si="474"/>
        <v/>
      </c>
      <c r="BI2217" s="55" t="str">
        <f t="shared" si="474"/>
        <v/>
      </c>
      <c r="BJ2217" s="55" t="str">
        <f t="shared" si="474"/>
        <v/>
      </c>
      <c r="BK2217" s="55" t="str">
        <f t="shared" si="474"/>
        <v/>
      </c>
      <c r="BL2217" s="55" t="str">
        <f t="shared" si="474"/>
        <v/>
      </c>
      <c r="BM2217" s="55" t="str">
        <f t="shared" si="474"/>
        <v/>
      </c>
      <c r="BN2217" s="55" t="str">
        <f t="shared" si="474"/>
        <v/>
      </c>
      <c r="BO2217" s="55" t="str">
        <f t="shared" si="474"/>
        <v/>
      </c>
      <c r="BP2217" s="55" t="str">
        <f t="shared" si="474"/>
        <v/>
      </c>
      <c r="BQ2217" s="55" t="str">
        <f t="shared" si="474"/>
        <v/>
      </c>
      <c r="BR2217" s="1" t="str">
        <f t="shared" si="463"/>
        <v>Base</v>
      </c>
      <c r="BS2217" s="1" t="str">
        <f t="shared" si="464"/>
        <v/>
      </c>
      <c r="BT2217" s="3">
        <f t="shared" si="465"/>
        <v>1</v>
      </c>
      <c r="BU2217" s="11">
        <f t="shared" si="466"/>
        <v>-0.94</v>
      </c>
      <c r="BV2217" s="11">
        <f t="shared" si="467"/>
        <v>-0.88</v>
      </c>
      <c r="BW2217" s="11">
        <f t="shared" si="468"/>
        <v>0</v>
      </c>
      <c r="BX2217" s="9">
        <f t="shared" si="469"/>
        <v>-0.94</v>
      </c>
      <c r="BY2217" s="9">
        <f t="shared" si="470"/>
        <v>-0.88</v>
      </c>
      <c r="BZ2217" s="9">
        <f t="shared" si="471"/>
        <v>2</v>
      </c>
    </row>
    <row r="2218" spans="1:78" ht="15.5" x14ac:dyDescent="0.35">
      <c r="A2218"/>
      <c r="B2218"/>
      <c r="C2218"/>
      <c r="D2218"/>
      <c r="E2218"/>
      <c r="F2218"/>
      <c r="G2218"/>
      <c r="H2218"/>
      <c r="I2218"/>
      <c r="J2218"/>
      <c r="K2218"/>
      <c r="L2218"/>
      <c r="M2218"/>
      <c r="N2218"/>
      <c r="O2218"/>
      <c r="P2218"/>
      <c r="Q2218"/>
      <c r="R2218"/>
      <c r="S2218"/>
      <c r="T2218"/>
      <c r="U2218"/>
      <c r="V2218"/>
      <c r="W2218"/>
      <c r="X2218"/>
      <c r="Y2218"/>
      <c r="Z2218"/>
      <c r="AA2218"/>
      <c r="AB2218"/>
      <c r="AC2218"/>
      <c r="AD2218"/>
      <c r="AE2218"/>
      <c r="AF2218"/>
      <c r="AG2218"/>
      <c r="AH2218"/>
      <c r="AI2218"/>
      <c r="AJ2218"/>
      <c r="AK2218"/>
      <c r="AL2218"/>
      <c r="AM2218"/>
      <c r="AN2218"/>
      <c r="AO2218"/>
      <c r="AP2218"/>
      <c r="AQ2218"/>
      <c r="AR2218"/>
      <c r="AS2218"/>
      <c r="AT2218" s="12">
        <f>VLOOKUP($BR2218,Tables!$D$14:$I$27,2,FALSE)*W2218</f>
        <v>0</v>
      </c>
      <c r="AU2218" s="12">
        <f>VLOOKUP($BR2218,Tables!$D$14:$I$24,3,FALSE)</f>
        <v>0</v>
      </c>
      <c r="AV2218" s="12">
        <f>VLOOKUP($BR2218,Tables!$D$14:$I$24,4,FALSE)*W2218</f>
        <v>0</v>
      </c>
      <c r="AW2218" s="12">
        <f>VLOOKUP($BR2218,Tables!$D$14:$I$24,5,FALSE)*W2218</f>
        <v>0</v>
      </c>
      <c r="AX2218">
        <f>IF(ISERROR(VLOOKUP(V2218,Tables!$A$2:$B$27,2,FALSE))=TRUE,0,VLOOKUP(V2218,Tables!$A$2:$B$27,2,FALSE))*VLOOKUP(BR2218,Tables!$D$14:$J$24,7,FALSE)</f>
        <v>0</v>
      </c>
      <c r="AY2218">
        <f>IF(ISERROR(VLOOKUP(BS2218,Tables!$A$2:$B$31,2,FALSE))=TRUE,0,VLOOKUP(BS2218,Tables!$A$2:$B$31,2,FALSE))</f>
        <v>0</v>
      </c>
      <c r="AZ2218" s="12">
        <f>VLOOKUP($BR2218,Tables!$D$14:$K$24,8,FALSE)</f>
        <v>0</v>
      </c>
      <c r="BA2218" s="12">
        <f>IF(OR(BR2218="T150",BR2218="HYBT150"),W2218*Tables!$L$23,0)</f>
        <v>0</v>
      </c>
      <c r="BB2218" s="12">
        <f>IF(OR(BR2218="T200",BR2218="HYBT200"),W2218*Tables!$E$24,0)</f>
        <v>0</v>
      </c>
      <c r="BC2218" s="14">
        <f t="shared" si="462"/>
        <v>0</v>
      </c>
      <c r="BD2218" s="55" t="str">
        <f t="shared" si="474"/>
        <v/>
      </c>
      <c r="BE2218" s="55" t="str">
        <f t="shared" si="474"/>
        <v/>
      </c>
      <c r="BF2218" s="55" t="str">
        <f t="shared" si="474"/>
        <v/>
      </c>
      <c r="BG2218" s="55" t="str">
        <f t="shared" si="474"/>
        <v/>
      </c>
      <c r="BH2218" s="55" t="str">
        <f t="shared" si="474"/>
        <v/>
      </c>
      <c r="BI2218" s="55" t="str">
        <f t="shared" si="474"/>
        <v/>
      </c>
      <c r="BJ2218" s="55" t="str">
        <f t="shared" si="474"/>
        <v/>
      </c>
      <c r="BK2218" s="55" t="str">
        <f t="shared" si="474"/>
        <v/>
      </c>
      <c r="BL2218" s="55" t="str">
        <f t="shared" si="474"/>
        <v/>
      </c>
      <c r="BM2218" s="55" t="str">
        <f t="shared" si="474"/>
        <v/>
      </c>
      <c r="BN2218" s="55" t="str">
        <f t="shared" si="474"/>
        <v/>
      </c>
      <c r="BO2218" s="55" t="str">
        <f t="shared" si="474"/>
        <v/>
      </c>
      <c r="BP2218" s="55" t="str">
        <f t="shared" si="474"/>
        <v/>
      </c>
      <c r="BQ2218" s="55" t="str">
        <f t="shared" si="474"/>
        <v/>
      </c>
      <c r="BR2218" s="1" t="str">
        <f t="shared" si="463"/>
        <v>Base</v>
      </c>
      <c r="BS2218" s="1" t="str">
        <f t="shared" si="464"/>
        <v/>
      </c>
      <c r="BT2218" s="3">
        <f t="shared" si="465"/>
        <v>1</v>
      </c>
      <c r="BU2218" s="11">
        <f t="shared" si="466"/>
        <v>-0.94</v>
      </c>
      <c r="BV2218" s="11">
        <f t="shared" si="467"/>
        <v>-0.88</v>
      </c>
      <c r="BW2218" s="11">
        <f t="shared" si="468"/>
        <v>0</v>
      </c>
      <c r="BX2218" s="9">
        <f t="shared" si="469"/>
        <v>-0.94</v>
      </c>
      <c r="BY2218" s="9">
        <f t="shared" si="470"/>
        <v>-0.88</v>
      </c>
      <c r="BZ2218" s="9">
        <f t="shared" si="471"/>
        <v>2</v>
      </c>
    </row>
    <row r="2219" spans="1:78" ht="15.5" x14ac:dyDescent="0.35">
      <c r="A2219"/>
      <c r="B2219"/>
      <c r="C2219"/>
      <c r="D2219"/>
      <c r="E2219"/>
      <c r="F2219"/>
      <c r="G2219"/>
      <c r="H2219"/>
      <c r="I2219"/>
      <c r="J2219"/>
      <c r="K2219"/>
      <c r="L2219"/>
      <c r="M2219"/>
      <c r="N2219"/>
      <c r="O2219"/>
      <c r="P2219"/>
      <c r="Q2219"/>
      <c r="R2219"/>
      <c r="S2219"/>
      <c r="T2219"/>
      <c r="U2219"/>
      <c r="V2219"/>
      <c r="W2219"/>
      <c r="X2219"/>
      <c r="Y2219"/>
      <c r="Z2219"/>
      <c r="AA2219"/>
      <c r="AB2219"/>
      <c r="AC2219"/>
      <c r="AD2219"/>
      <c r="AE2219"/>
      <c r="AF2219"/>
      <c r="AG2219"/>
      <c r="AH2219"/>
      <c r="AI2219"/>
      <c r="AJ2219"/>
      <c r="AK2219"/>
      <c r="AL2219"/>
      <c r="AM2219"/>
      <c r="AN2219"/>
      <c r="AO2219"/>
      <c r="AP2219"/>
      <c r="AQ2219"/>
      <c r="AR2219"/>
      <c r="AS2219"/>
      <c r="AT2219" s="12">
        <f>VLOOKUP($BR2219,Tables!$D$14:$I$27,2,FALSE)*W2219</f>
        <v>0</v>
      </c>
      <c r="AU2219" s="12">
        <f>VLOOKUP($BR2219,Tables!$D$14:$I$24,3,FALSE)</f>
        <v>0</v>
      </c>
      <c r="AV2219" s="12">
        <f>VLOOKUP($BR2219,Tables!$D$14:$I$24,4,FALSE)*W2219</f>
        <v>0</v>
      </c>
      <c r="AW2219" s="12">
        <f>VLOOKUP($BR2219,Tables!$D$14:$I$24,5,FALSE)*W2219</f>
        <v>0</v>
      </c>
      <c r="AX2219">
        <f>IF(ISERROR(VLOOKUP(V2219,Tables!$A$2:$B$27,2,FALSE))=TRUE,0,VLOOKUP(V2219,Tables!$A$2:$B$27,2,FALSE))*VLOOKUP(BR2219,Tables!$D$14:$J$24,7,FALSE)</f>
        <v>0</v>
      </c>
      <c r="AY2219">
        <f>IF(ISERROR(VLOOKUP(BS2219,Tables!$A$2:$B$31,2,FALSE))=TRUE,0,VLOOKUP(BS2219,Tables!$A$2:$B$31,2,FALSE))</f>
        <v>0</v>
      </c>
      <c r="AZ2219" s="12">
        <f>VLOOKUP($BR2219,Tables!$D$14:$K$24,8,FALSE)</f>
        <v>0</v>
      </c>
      <c r="BA2219" s="12">
        <f>IF(OR(BR2219="T150",BR2219="HYBT150"),W2219*Tables!$L$23,0)</f>
        <v>0</v>
      </c>
      <c r="BB2219" s="12">
        <f>IF(OR(BR2219="T200",BR2219="HYBT200"),W2219*Tables!$E$24,0)</f>
        <v>0</v>
      </c>
      <c r="BC2219" s="14">
        <f t="shared" si="462"/>
        <v>0</v>
      </c>
      <c r="BD2219" s="55" t="str">
        <f t="shared" si="474"/>
        <v/>
      </c>
      <c r="BE2219" s="55" t="str">
        <f t="shared" si="474"/>
        <v/>
      </c>
      <c r="BF2219" s="55" t="str">
        <f t="shared" si="474"/>
        <v/>
      </c>
      <c r="BG2219" s="55" t="str">
        <f t="shared" si="474"/>
        <v/>
      </c>
      <c r="BH2219" s="55" t="str">
        <f t="shared" si="474"/>
        <v/>
      </c>
      <c r="BI2219" s="55" t="str">
        <f t="shared" si="474"/>
        <v/>
      </c>
      <c r="BJ2219" s="55" t="str">
        <f t="shared" si="474"/>
        <v/>
      </c>
      <c r="BK2219" s="55" t="str">
        <f t="shared" si="474"/>
        <v/>
      </c>
      <c r="BL2219" s="55" t="str">
        <f t="shared" si="474"/>
        <v/>
      </c>
      <c r="BM2219" s="55" t="str">
        <f t="shared" si="474"/>
        <v/>
      </c>
      <c r="BN2219" s="55" t="str">
        <f t="shared" si="474"/>
        <v/>
      </c>
      <c r="BO2219" s="55" t="str">
        <f t="shared" si="474"/>
        <v/>
      </c>
      <c r="BP2219" s="55" t="str">
        <f t="shared" si="474"/>
        <v/>
      </c>
      <c r="BQ2219" s="55" t="str">
        <f t="shared" si="474"/>
        <v/>
      </c>
      <c r="BR2219" s="1" t="str">
        <f t="shared" si="463"/>
        <v>Base</v>
      </c>
      <c r="BS2219" s="1" t="str">
        <f t="shared" si="464"/>
        <v/>
      </c>
      <c r="BT2219" s="3">
        <f t="shared" si="465"/>
        <v>1</v>
      </c>
      <c r="BU2219" s="11">
        <f t="shared" si="466"/>
        <v>-0.94</v>
      </c>
      <c r="BV2219" s="11">
        <f t="shared" si="467"/>
        <v>-0.88</v>
      </c>
      <c r="BW2219" s="11">
        <f t="shared" si="468"/>
        <v>0</v>
      </c>
      <c r="BX2219" s="9">
        <f t="shared" si="469"/>
        <v>-0.94</v>
      </c>
      <c r="BY2219" s="9">
        <f t="shared" si="470"/>
        <v>-0.88</v>
      </c>
      <c r="BZ2219" s="9">
        <f t="shared" si="471"/>
        <v>2</v>
      </c>
    </row>
    <row r="2220" spans="1:78" ht="15.5" x14ac:dyDescent="0.35">
      <c r="A2220"/>
      <c r="B2220"/>
      <c r="C2220"/>
      <c r="D2220"/>
      <c r="E2220"/>
      <c r="F2220"/>
      <c r="G2220"/>
      <c r="H2220"/>
      <c r="I2220"/>
      <c r="J2220"/>
      <c r="K2220"/>
      <c r="L2220"/>
      <c r="M2220"/>
      <c r="N2220"/>
      <c r="O2220"/>
      <c r="P2220"/>
      <c r="Q2220"/>
      <c r="R2220"/>
      <c r="S2220"/>
      <c r="T2220"/>
      <c r="U2220"/>
      <c r="V2220"/>
      <c r="W2220"/>
      <c r="X2220"/>
      <c r="Y2220"/>
      <c r="Z2220"/>
      <c r="AA2220"/>
      <c r="AB2220"/>
      <c r="AC2220"/>
      <c r="AD2220"/>
      <c r="AE2220"/>
      <c r="AF2220"/>
      <c r="AG2220"/>
      <c r="AH2220"/>
      <c r="AI2220"/>
      <c r="AJ2220"/>
      <c r="AK2220"/>
      <c r="AL2220"/>
      <c r="AM2220"/>
      <c r="AN2220"/>
      <c r="AO2220"/>
      <c r="AP2220"/>
      <c r="AQ2220"/>
      <c r="AR2220"/>
      <c r="AS2220"/>
      <c r="AT2220" s="12">
        <f>VLOOKUP($BR2220,Tables!$D$14:$I$27,2,FALSE)*W2220</f>
        <v>0</v>
      </c>
      <c r="AU2220" s="12">
        <f>VLOOKUP($BR2220,Tables!$D$14:$I$24,3,FALSE)</f>
        <v>0</v>
      </c>
      <c r="AV2220" s="12">
        <f>VLOOKUP($BR2220,Tables!$D$14:$I$24,4,FALSE)*W2220</f>
        <v>0</v>
      </c>
      <c r="AW2220" s="12">
        <f>VLOOKUP($BR2220,Tables!$D$14:$I$24,5,FALSE)*W2220</f>
        <v>0</v>
      </c>
      <c r="AX2220">
        <f>IF(ISERROR(VLOOKUP(V2220,Tables!$A$2:$B$27,2,FALSE))=TRUE,0,VLOOKUP(V2220,Tables!$A$2:$B$27,2,FALSE))*VLOOKUP(BR2220,Tables!$D$14:$J$24,7,FALSE)</f>
        <v>0</v>
      </c>
      <c r="AY2220">
        <f>IF(ISERROR(VLOOKUP(BS2220,Tables!$A$2:$B$31,2,FALSE))=TRUE,0,VLOOKUP(BS2220,Tables!$A$2:$B$31,2,FALSE))</f>
        <v>0</v>
      </c>
      <c r="AZ2220" s="12">
        <f>VLOOKUP($BR2220,Tables!$D$14:$K$24,8,FALSE)</f>
        <v>0</v>
      </c>
      <c r="BA2220" s="12">
        <f>IF(OR(BR2220="T150",BR2220="HYBT150"),W2220*Tables!$L$23,0)</f>
        <v>0</v>
      </c>
      <c r="BB2220" s="12">
        <f>IF(OR(BR2220="T200",BR2220="HYBT200"),W2220*Tables!$E$24,0)</f>
        <v>0</v>
      </c>
      <c r="BC2220" s="14">
        <f t="shared" si="462"/>
        <v>0</v>
      </c>
      <c r="BD2220" s="55" t="str">
        <f t="shared" si="474"/>
        <v/>
      </c>
      <c r="BE2220" s="55" t="str">
        <f t="shared" si="474"/>
        <v/>
      </c>
      <c r="BF2220" s="55" t="str">
        <f t="shared" si="474"/>
        <v/>
      </c>
      <c r="BG2220" s="55" t="str">
        <f t="shared" si="474"/>
        <v/>
      </c>
      <c r="BH2220" s="55" t="str">
        <f t="shared" si="474"/>
        <v/>
      </c>
      <c r="BI2220" s="55" t="str">
        <f t="shared" si="474"/>
        <v/>
      </c>
      <c r="BJ2220" s="55" t="str">
        <f t="shared" si="474"/>
        <v/>
      </c>
      <c r="BK2220" s="55" t="str">
        <f t="shared" si="474"/>
        <v/>
      </c>
      <c r="BL2220" s="55" t="str">
        <f t="shared" si="474"/>
        <v/>
      </c>
      <c r="BM2220" s="55" t="str">
        <f t="shared" si="474"/>
        <v/>
      </c>
      <c r="BN2220" s="55" t="str">
        <f t="shared" si="474"/>
        <v/>
      </c>
      <c r="BO2220" s="55" t="str">
        <f t="shared" si="474"/>
        <v/>
      </c>
      <c r="BP2220" s="55" t="str">
        <f t="shared" si="474"/>
        <v/>
      </c>
      <c r="BQ2220" s="55" t="str">
        <f t="shared" si="474"/>
        <v/>
      </c>
      <c r="BR2220" s="1" t="str">
        <f t="shared" si="463"/>
        <v>Base</v>
      </c>
      <c r="BS2220" s="1" t="str">
        <f t="shared" si="464"/>
        <v/>
      </c>
      <c r="BT2220" s="3">
        <f t="shared" si="465"/>
        <v>1</v>
      </c>
      <c r="BU2220" s="11">
        <f t="shared" si="466"/>
        <v>-0.94</v>
      </c>
      <c r="BV2220" s="11">
        <f t="shared" si="467"/>
        <v>-0.88</v>
      </c>
      <c r="BW2220" s="11">
        <f t="shared" si="468"/>
        <v>0</v>
      </c>
      <c r="BX2220" s="9">
        <f t="shared" si="469"/>
        <v>-0.94</v>
      </c>
      <c r="BY2220" s="9">
        <f t="shared" si="470"/>
        <v>-0.88</v>
      </c>
      <c r="BZ2220" s="9">
        <f t="shared" si="471"/>
        <v>2</v>
      </c>
    </row>
    <row r="2221" spans="1:78" ht="15.5" x14ac:dyDescent="0.35">
      <c r="A2221"/>
      <c r="B2221"/>
      <c r="C2221"/>
      <c r="D2221"/>
      <c r="E2221"/>
      <c r="F2221"/>
      <c r="G2221"/>
      <c r="H2221"/>
      <c r="I2221"/>
      <c r="J2221"/>
      <c r="K2221"/>
      <c r="L2221"/>
      <c r="M2221"/>
      <c r="N2221"/>
      <c r="O2221"/>
      <c r="P2221"/>
      <c r="Q2221"/>
      <c r="R2221"/>
      <c r="S2221"/>
      <c r="T2221"/>
      <c r="U2221"/>
      <c r="V2221"/>
      <c r="W2221"/>
      <c r="X2221"/>
      <c r="Y2221"/>
      <c r="Z2221"/>
      <c r="AA2221"/>
      <c r="AB2221"/>
      <c r="AC2221"/>
      <c r="AD2221"/>
      <c r="AE2221"/>
      <c r="AF2221"/>
      <c r="AG2221"/>
      <c r="AH2221"/>
      <c r="AI2221"/>
      <c r="AJ2221"/>
      <c r="AK2221"/>
      <c r="AL2221"/>
      <c r="AM2221"/>
      <c r="AN2221"/>
      <c r="AO2221"/>
      <c r="AP2221"/>
      <c r="AQ2221"/>
      <c r="AR2221"/>
      <c r="AS2221"/>
      <c r="AT2221" s="12">
        <f>VLOOKUP($BR2221,Tables!$D$14:$I$27,2,FALSE)*W2221</f>
        <v>0</v>
      </c>
      <c r="AU2221" s="12">
        <f>VLOOKUP($BR2221,Tables!$D$14:$I$24,3,FALSE)</f>
        <v>0</v>
      </c>
      <c r="AV2221" s="12">
        <f>VLOOKUP($BR2221,Tables!$D$14:$I$24,4,FALSE)*W2221</f>
        <v>0</v>
      </c>
      <c r="AW2221" s="12">
        <f>VLOOKUP($BR2221,Tables!$D$14:$I$24,5,FALSE)*W2221</f>
        <v>0</v>
      </c>
      <c r="AX2221">
        <f>IF(ISERROR(VLOOKUP(V2221,Tables!$A$2:$B$27,2,FALSE))=TRUE,0,VLOOKUP(V2221,Tables!$A$2:$B$27,2,FALSE))*VLOOKUP(BR2221,Tables!$D$14:$J$24,7,FALSE)</f>
        <v>0</v>
      </c>
      <c r="AY2221">
        <f>IF(ISERROR(VLOOKUP(BS2221,Tables!$A$2:$B$31,2,FALSE))=TRUE,0,VLOOKUP(BS2221,Tables!$A$2:$B$31,2,FALSE))</f>
        <v>0</v>
      </c>
      <c r="AZ2221" s="12">
        <f>VLOOKUP($BR2221,Tables!$D$14:$K$24,8,FALSE)</f>
        <v>0</v>
      </c>
      <c r="BA2221" s="12">
        <f>IF(OR(BR2221="T150",BR2221="HYBT150"),W2221*Tables!$L$23,0)</f>
        <v>0</v>
      </c>
      <c r="BB2221" s="12">
        <f>IF(OR(BR2221="T200",BR2221="HYBT200"),W2221*Tables!$E$24,0)</f>
        <v>0</v>
      </c>
      <c r="BC2221" s="14">
        <f t="shared" si="462"/>
        <v>0</v>
      </c>
      <c r="BD2221" s="55" t="str">
        <f t="shared" si="474"/>
        <v/>
      </c>
      <c r="BE2221" s="55" t="str">
        <f t="shared" si="474"/>
        <v/>
      </c>
      <c r="BF2221" s="55" t="str">
        <f t="shared" si="474"/>
        <v/>
      </c>
      <c r="BG2221" s="55" t="str">
        <f t="shared" si="474"/>
        <v/>
      </c>
      <c r="BH2221" s="55" t="str">
        <f t="shared" si="474"/>
        <v/>
      </c>
      <c r="BI2221" s="55" t="str">
        <f t="shared" si="474"/>
        <v/>
      </c>
      <c r="BJ2221" s="55" t="str">
        <f t="shared" si="474"/>
        <v/>
      </c>
      <c r="BK2221" s="55" t="str">
        <f t="shared" si="474"/>
        <v/>
      </c>
      <c r="BL2221" s="55" t="str">
        <f t="shared" si="474"/>
        <v/>
      </c>
      <c r="BM2221" s="55" t="str">
        <f t="shared" si="474"/>
        <v/>
      </c>
      <c r="BN2221" s="55" t="str">
        <f t="shared" si="474"/>
        <v/>
      </c>
      <c r="BO2221" s="55" t="str">
        <f t="shared" si="474"/>
        <v/>
      </c>
      <c r="BP2221" s="55" t="str">
        <f t="shared" si="474"/>
        <v/>
      </c>
      <c r="BQ2221" s="55" t="str">
        <f t="shared" si="474"/>
        <v/>
      </c>
      <c r="BR2221" s="1" t="str">
        <f t="shared" si="463"/>
        <v>Base</v>
      </c>
      <c r="BS2221" s="1" t="str">
        <f t="shared" si="464"/>
        <v/>
      </c>
      <c r="BT2221" s="3">
        <f t="shared" si="465"/>
        <v>1</v>
      </c>
      <c r="BU2221" s="11">
        <f t="shared" si="466"/>
        <v>-0.94</v>
      </c>
      <c r="BV2221" s="11">
        <f t="shared" si="467"/>
        <v>-0.88</v>
      </c>
      <c r="BW2221" s="11">
        <f t="shared" si="468"/>
        <v>0</v>
      </c>
      <c r="BX2221" s="9">
        <f t="shared" si="469"/>
        <v>-0.94</v>
      </c>
      <c r="BY2221" s="9">
        <f t="shared" si="470"/>
        <v>-0.88</v>
      </c>
      <c r="BZ2221" s="9">
        <f t="shared" si="471"/>
        <v>2</v>
      </c>
    </row>
    <row r="2222" spans="1:78" ht="15.5" x14ac:dyDescent="0.35">
      <c r="A2222"/>
      <c r="B2222"/>
      <c r="C2222"/>
      <c r="D2222"/>
      <c r="E2222"/>
      <c r="F2222"/>
      <c r="G2222"/>
      <c r="H2222"/>
      <c r="I2222"/>
      <c r="J2222"/>
      <c r="K2222"/>
      <c r="L2222"/>
      <c r="M2222"/>
      <c r="N2222"/>
      <c r="O2222"/>
      <c r="P2222"/>
      <c r="Q2222"/>
      <c r="R2222"/>
      <c r="S2222"/>
      <c r="T2222"/>
      <c r="U2222"/>
      <c r="V2222"/>
      <c r="W2222"/>
      <c r="X2222"/>
      <c r="Y2222"/>
      <c r="Z2222"/>
      <c r="AA2222"/>
      <c r="AB2222"/>
      <c r="AC2222"/>
      <c r="AD2222"/>
      <c r="AE2222"/>
      <c r="AF2222"/>
      <c r="AG2222"/>
      <c r="AH2222"/>
      <c r="AI2222"/>
      <c r="AJ2222"/>
      <c r="AK2222"/>
      <c r="AL2222"/>
      <c r="AM2222"/>
      <c r="AN2222"/>
      <c r="AO2222"/>
      <c r="AP2222"/>
      <c r="AQ2222"/>
      <c r="AR2222"/>
      <c r="AS2222"/>
      <c r="AT2222" s="12">
        <f>VLOOKUP($BR2222,Tables!$D$14:$I$27,2,FALSE)*W2222</f>
        <v>0</v>
      </c>
      <c r="AU2222" s="12">
        <f>VLOOKUP($BR2222,Tables!$D$14:$I$24,3,FALSE)</f>
        <v>0</v>
      </c>
      <c r="AV2222" s="12">
        <f>VLOOKUP($BR2222,Tables!$D$14:$I$24,4,FALSE)*W2222</f>
        <v>0</v>
      </c>
      <c r="AW2222" s="12">
        <f>VLOOKUP($BR2222,Tables!$D$14:$I$24,5,FALSE)*W2222</f>
        <v>0</v>
      </c>
      <c r="AX2222">
        <f>IF(ISERROR(VLOOKUP(V2222,Tables!$A$2:$B$27,2,FALSE))=TRUE,0,VLOOKUP(V2222,Tables!$A$2:$B$27,2,FALSE))*VLOOKUP(BR2222,Tables!$D$14:$J$24,7,FALSE)</f>
        <v>0</v>
      </c>
      <c r="AY2222">
        <f>IF(ISERROR(VLOOKUP(BS2222,Tables!$A$2:$B$31,2,FALSE))=TRUE,0,VLOOKUP(BS2222,Tables!$A$2:$B$31,2,FALSE))</f>
        <v>0</v>
      </c>
      <c r="AZ2222" s="12">
        <f>VLOOKUP($BR2222,Tables!$D$14:$K$24,8,FALSE)</f>
        <v>0</v>
      </c>
      <c r="BA2222" s="12">
        <f>IF(OR(BR2222="T150",BR2222="HYBT150"),W2222*Tables!$L$23,0)</f>
        <v>0</v>
      </c>
      <c r="BB2222" s="12">
        <f>IF(OR(BR2222="T200",BR2222="HYBT200"),W2222*Tables!$E$24,0)</f>
        <v>0</v>
      </c>
      <c r="BC2222" s="14">
        <f t="shared" si="462"/>
        <v>0</v>
      </c>
      <c r="BD2222" s="55" t="str">
        <f t="shared" si="474"/>
        <v/>
      </c>
      <c r="BE2222" s="55" t="str">
        <f t="shared" si="474"/>
        <v/>
      </c>
      <c r="BF2222" s="55" t="str">
        <f t="shared" si="474"/>
        <v/>
      </c>
      <c r="BG2222" s="55" t="str">
        <f t="shared" si="474"/>
        <v/>
      </c>
      <c r="BH2222" s="55" t="str">
        <f t="shared" si="474"/>
        <v/>
      </c>
      <c r="BI2222" s="55" t="str">
        <f t="shared" si="474"/>
        <v/>
      </c>
      <c r="BJ2222" s="55" t="str">
        <f t="shared" si="474"/>
        <v/>
      </c>
      <c r="BK2222" s="55" t="str">
        <f t="shared" si="474"/>
        <v/>
      </c>
      <c r="BL2222" s="55" t="str">
        <f t="shared" si="474"/>
        <v/>
      </c>
      <c r="BM2222" s="55" t="str">
        <f t="shared" si="474"/>
        <v/>
      </c>
      <c r="BN2222" s="55" t="str">
        <f t="shared" si="474"/>
        <v/>
      </c>
      <c r="BO2222" s="55" t="str">
        <f t="shared" si="474"/>
        <v/>
      </c>
      <c r="BP2222" s="55" t="str">
        <f t="shared" si="474"/>
        <v/>
      </c>
      <c r="BQ2222" s="55" t="str">
        <f t="shared" si="474"/>
        <v/>
      </c>
      <c r="BR2222" s="1" t="str">
        <f t="shared" si="463"/>
        <v>Base</v>
      </c>
      <c r="BS2222" s="1" t="str">
        <f t="shared" si="464"/>
        <v/>
      </c>
      <c r="BT2222" s="3">
        <f t="shared" si="465"/>
        <v>1</v>
      </c>
      <c r="BU2222" s="11">
        <f t="shared" si="466"/>
        <v>-0.94</v>
      </c>
      <c r="BV2222" s="11">
        <f t="shared" si="467"/>
        <v>-0.88</v>
      </c>
      <c r="BW2222" s="11">
        <f t="shared" si="468"/>
        <v>0</v>
      </c>
      <c r="BX2222" s="9">
        <f t="shared" si="469"/>
        <v>-0.94</v>
      </c>
      <c r="BY2222" s="9">
        <f t="shared" si="470"/>
        <v>-0.88</v>
      </c>
      <c r="BZ2222" s="9">
        <f t="shared" si="471"/>
        <v>2</v>
      </c>
    </row>
    <row r="2223" spans="1:78" ht="15.5" x14ac:dyDescent="0.35">
      <c r="A2223"/>
      <c r="B2223"/>
      <c r="C2223"/>
      <c r="D2223"/>
      <c r="E2223"/>
      <c r="F2223"/>
      <c r="G2223"/>
      <c r="H2223"/>
      <c r="I2223"/>
      <c r="J2223"/>
      <c r="K2223"/>
      <c r="L2223"/>
      <c r="M2223"/>
      <c r="N2223"/>
      <c r="O2223"/>
      <c r="P2223"/>
      <c r="Q2223"/>
      <c r="R2223"/>
      <c r="S2223"/>
      <c r="T2223"/>
      <c r="U2223"/>
      <c r="V2223"/>
      <c r="W2223"/>
      <c r="X2223"/>
      <c r="Y2223"/>
      <c r="Z2223"/>
      <c r="AA2223"/>
      <c r="AB2223"/>
      <c r="AC2223"/>
      <c r="AD2223"/>
      <c r="AE2223"/>
      <c r="AF2223"/>
      <c r="AG2223"/>
      <c r="AH2223"/>
      <c r="AI2223"/>
      <c r="AJ2223"/>
      <c r="AK2223"/>
      <c r="AL2223"/>
      <c r="AM2223"/>
      <c r="AN2223"/>
      <c r="AO2223"/>
      <c r="AP2223"/>
      <c r="AQ2223"/>
      <c r="AR2223"/>
      <c r="AS2223"/>
      <c r="AT2223" s="12">
        <f>VLOOKUP($BR2223,Tables!$D$14:$I$27,2,FALSE)*W2223</f>
        <v>0</v>
      </c>
      <c r="AU2223" s="12">
        <f>VLOOKUP($BR2223,Tables!$D$14:$I$24,3,FALSE)</f>
        <v>0</v>
      </c>
      <c r="AV2223" s="12">
        <f>VLOOKUP($BR2223,Tables!$D$14:$I$24,4,FALSE)*W2223</f>
        <v>0</v>
      </c>
      <c r="AW2223" s="12">
        <f>VLOOKUP($BR2223,Tables!$D$14:$I$24,5,FALSE)*W2223</f>
        <v>0</v>
      </c>
      <c r="AX2223">
        <f>IF(ISERROR(VLOOKUP(V2223,Tables!$A$2:$B$27,2,FALSE))=TRUE,0,VLOOKUP(V2223,Tables!$A$2:$B$27,2,FALSE))*VLOOKUP(BR2223,Tables!$D$14:$J$24,7,FALSE)</f>
        <v>0</v>
      </c>
      <c r="AY2223">
        <f>IF(ISERROR(VLOOKUP(BS2223,Tables!$A$2:$B$31,2,FALSE))=TRUE,0,VLOOKUP(BS2223,Tables!$A$2:$B$31,2,FALSE))</f>
        <v>0</v>
      </c>
      <c r="AZ2223" s="12">
        <f>VLOOKUP($BR2223,Tables!$D$14:$K$24,8,FALSE)</f>
        <v>0</v>
      </c>
      <c r="BA2223" s="12">
        <f>IF(OR(BR2223="T150",BR2223="HYBT150"),W2223*Tables!$L$23,0)</f>
        <v>0</v>
      </c>
      <c r="BB2223" s="12">
        <f>IF(OR(BR2223="T200",BR2223="HYBT200"),W2223*Tables!$E$24,0)</f>
        <v>0</v>
      </c>
      <c r="BC2223" s="14">
        <f t="shared" si="462"/>
        <v>0</v>
      </c>
      <c r="BD2223" s="55" t="str">
        <f t="shared" si="474"/>
        <v/>
      </c>
      <c r="BE2223" s="55" t="str">
        <f t="shared" si="474"/>
        <v/>
      </c>
      <c r="BF2223" s="55" t="str">
        <f t="shared" si="474"/>
        <v/>
      </c>
      <c r="BG2223" s="55" t="str">
        <f t="shared" si="474"/>
        <v/>
      </c>
      <c r="BH2223" s="55" t="str">
        <f t="shared" si="474"/>
        <v/>
      </c>
      <c r="BI2223" s="55" t="str">
        <f t="shared" si="474"/>
        <v/>
      </c>
      <c r="BJ2223" s="55" t="str">
        <f t="shared" si="474"/>
        <v/>
      </c>
      <c r="BK2223" s="55" t="str">
        <f t="shared" si="474"/>
        <v/>
      </c>
      <c r="BL2223" s="55" t="str">
        <f t="shared" si="474"/>
        <v/>
      </c>
      <c r="BM2223" s="55" t="str">
        <f t="shared" si="474"/>
        <v/>
      </c>
      <c r="BN2223" s="55" t="str">
        <f t="shared" si="474"/>
        <v/>
      </c>
      <c r="BO2223" s="55" t="str">
        <f t="shared" si="474"/>
        <v/>
      </c>
      <c r="BP2223" s="55" t="str">
        <f t="shared" si="474"/>
        <v/>
      </c>
      <c r="BQ2223" s="55" t="str">
        <f t="shared" si="474"/>
        <v/>
      </c>
      <c r="BR2223" s="1" t="str">
        <f t="shared" si="463"/>
        <v>Base</v>
      </c>
      <c r="BS2223" s="1" t="str">
        <f t="shared" si="464"/>
        <v/>
      </c>
      <c r="BT2223" s="3">
        <f t="shared" si="465"/>
        <v>1</v>
      </c>
      <c r="BU2223" s="11">
        <f t="shared" si="466"/>
        <v>-0.94</v>
      </c>
      <c r="BV2223" s="11">
        <f t="shared" si="467"/>
        <v>-0.88</v>
      </c>
      <c r="BW2223" s="11">
        <f t="shared" si="468"/>
        <v>0</v>
      </c>
      <c r="BX2223" s="9">
        <f t="shared" si="469"/>
        <v>-0.94</v>
      </c>
      <c r="BY2223" s="9">
        <f t="shared" si="470"/>
        <v>-0.88</v>
      </c>
      <c r="BZ2223" s="9">
        <f t="shared" si="471"/>
        <v>2</v>
      </c>
    </row>
    <row r="2224" spans="1:78" ht="15.5" x14ac:dyDescent="0.35">
      <c r="A2224"/>
      <c r="B2224"/>
      <c r="C2224"/>
      <c r="D2224"/>
      <c r="E2224"/>
      <c r="F2224"/>
      <c r="G2224"/>
      <c r="H2224"/>
      <c r="I2224"/>
      <c r="J2224"/>
      <c r="K2224"/>
      <c r="L2224"/>
      <c r="M2224"/>
      <c r="N2224"/>
      <c r="O2224"/>
      <c r="P2224"/>
      <c r="Q2224"/>
      <c r="R2224"/>
      <c r="S2224"/>
      <c r="T2224"/>
      <c r="U2224"/>
      <c r="V2224"/>
      <c r="W2224"/>
      <c r="X2224"/>
      <c r="Y2224"/>
      <c r="Z2224"/>
      <c r="AA2224"/>
      <c r="AB2224"/>
      <c r="AC2224"/>
      <c r="AD2224"/>
      <c r="AE2224"/>
      <c r="AF2224"/>
      <c r="AG2224"/>
      <c r="AH2224"/>
      <c r="AI2224"/>
      <c r="AJ2224"/>
      <c r="AK2224"/>
      <c r="AL2224"/>
      <c r="AM2224"/>
      <c r="AN2224"/>
      <c r="AO2224"/>
      <c r="AP2224"/>
      <c r="AQ2224"/>
      <c r="AR2224"/>
      <c r="AS2224"/>
      <c r="AT2224" s="12">
        <f>VLOOKUP($BR2224,Tables!$D$14:$I$27,2,FALSE)*W2224</f>
        <v>0</v>
      </c>
      <c r="AU2224" s="12">
        <f>VLOOKUP($BR2224,Tables!$D$14:$I$24,3,FALSE)</f>
        <v>0</v>
      </c>
      <c r="AV2224" s="12">
        <f>VLOOKUP($BR2224,Tables!$D$14:$I$24,4,FALSE)*W2224</f>
        <v>0</v>
      </c>
      <c r="AW2224" s="12">
        <f>VLOOKUP($BR2224,Tables!$D$14:$I$24,5,FALSE)*W2224</f>
        <v>0</v>
      </c>
      <c r="AX2224">
        <f>IF(ISERROR(VLOOKUP(V2224,Tables!$A$2:$B$27,2,FALSE))=TRUE,0,VLOOKUP(V2224,Tables!$A$2:$B$27,2,FALSE))*VLOOKUP(BR2224,Tables!$D$14:$J$24,7,FALSE)</f>
        <v>0</v>
      </c>
      <c r="AY2224">
        <f>IF(ISERROR(VLOOKUP(BS2224,Tables!$A$2:$B$31,2,FALSE))=TRUE,0,VLOOKUP(BS2224,Tables!$A$2:$B$31,2,FALSE))</f>
        <v>0</v>
      </c>
      <c r="AZ2224" s="12">
        <f>VLOOKUP($BR2224,Tables!$D$14:$K$24,8,FALSE)</f>
        <v>0</v>
      </c>
      <c r="BA2224" s="12">
        <f>IF(OR(BR2224="T150",BR2224="HYBT150"),W2224*Tables!$L$23,0)</f>
        <v>0</v>
      </c>
      <c r="BB2224" s="12">
        <f>IF(OR(BR2224="T200",BR2224="HYBT200"),W2224*Tables!$E$24,0)</f>
        <v>0</v>
      </c>
      <c r="BC2224" s="14">
        <f t="shared" si="462"/>
        <v>0</v>
      </c>
      <c r="BD2224" s="55" t="str">
        <f t="shared" si="474"/>
        <v/>
      </c>
      <c r="BE2224" s="55" t="str">
        <f t="shared" si="474"/>
        <v/>
      </c>
      <c r="BF2224" s="55" t="str">
        <f t="shared" si="474"/>
        <v/>
      </c>
      <c r="BG2224" s="55" t="str">
        <f t="shared" si="474"/>
        <v/>
      </c>
      <c r="BH2224" s="55" t="str">
        <f t="shared" si="474"/>
        <v/>
      </c>
      <c r="BI2224" s="55" t="str">
        <f t="shared" si="474"/>
        <v/>
      </c>
      <c r="BJ2224" s="55" t="str">
        <f t="shared" si="474"/>
        <v/>
      </c>
      <c r="BK2224" s="55" t="str">
        <f t="shared" si="474"/>
        <v/>
      </c>
      <c r="BL2224" s="55" t="str">
        <f t="shared" si="474"/>
        <v/>
      </c>
      <c r="BM2224" s="55" t="str">
        <f t="shared" si="474"/>
        <v/>
      </c>
      <c r="BN2224" s="55" t="str">
        <f t="shared" si="474"/>
        <v/>
      </c>
      <c r="BO2224" s="55" t="str">
        <f t="shared" si="474"/>
        <v/>
      </c>
      <c r="BP2224" s="55" t="str">
        <f t="shared" si="474"/>
        <v/>
      </c>
      <c r="BQ2224" s="55" t="str">
        <f t="shared" si="474"/>
        <v/>
      </c>
      <c r="BR2224" s="1" t="str">
        <f t="shared" si="463"/>
        <v>Base</v>
      </c>
      <c r="BS2224" s="1" t="str">
        <f t="shared" si="464"/>
        <v/>
      </c>
      <c r="BT2224" s="3">
        <f t="shared" si="465"/>
        <v>1</v>
      </c>
      <c r="BU2224" s="11">
        <f t="shared" si="466"/>
        <v>-0.94</v>
      </c>
      <c r="BV2224" s="11">
        <f t="shared" si="467"/>
        <v>-0.88</v>
      </c>
      <c r="BW2224" s="11">
        <f t="shared" si="468"/>
        <v>0</v>
      </c>
      <c r="BX2224" s="9">
        <f t="shared" si="469"/>
        <v>-0.94</v>
      </c>
      <c r="BY2224" s="9">
        <f t="shared" si="470"/>
        <v>-0.88</v>
      </c>
      <c r="BZ2224" s="9">
        <f t="shared" si="471"/>
        <v>2</v>
      </c>
    </row>
    <row r="2225" spans="1:78" ht="15.5" x14ac:dyDescent="0.35">
      <c r="A2225"/>
      <c r="B2225"/>
      <c r="C2225"/>
      <c r="D2225"/>
      <c r="E2225"/>
      <c r="F2225"/>
      <c r="G2225"/>
      <c r="H2225"/>
      <c r="I2225"/>
      <c r="J2225"/>
      <c r="K2225"/>
      <c r="L2225"/>
      <c r="M2225"/>
      <c r="N2225"/>
      <c r="O2225"/>
      <c r="P2225"/>
      <c r="Q2225"/>
      <c r="R2225"/>
      <c r="S2225"/>
      <c r="T2225"/>
      <c r="U2225"/>
      <c r="V2225"/>
      <c r="W2225"/>
      <c r="X2225"/>
      <c r="Y2225"/>
      <c r="Z2225"/>
      <c r="AA2225"/>
      <c r="AB2225"/>
      <c r="AC2225"/>
      <c r="AD2225"/>
      <c r="AE2225"/>
      <c r="AF2225"/>
      <c r="AG2225"/>
      <c r="AH2225"/>
      <c r="AI2225"/>
      <c r="AJ2225"/>
      <c r="AK2225"/>
      <c r="AL2225"/>
      <c r="AM2225"/>
      <c r="AN2225"/>
      <c r="AO2225"/>
      <c r="AP2225"/>
      <c r="AQ2225"/>
      <c r="AR2225"/>
      <c r="AS2225"/>
      <c r="AT2225" s="12">
        <f>VLOOKUP($BR2225,Tables!$D$14:$I$27,2,FALSE)*W2225</f>
        <v>0</v>
      </c>
      <c r="AU2225" s="12">
        <f>VLOOKUP($BR2225,Tables!$D$14:$I$24,3,FALSE)</f>
        <v>0</v>
      </c>
      <c r="AV2225" s="12">
        <f>VLOOKUP($BR2225,Tables!$D$14:$I$24,4,FALSE)*W2225</f>
        <v>0</v>
      </c>
      <c r="AW2225" s="12">
        <f>VLOOKUP($BR2225,Tables!$D$14:$I$24,5,FALSE)*W2225</f>
        <v>0</v>
      </c>
      <c r="AX2225">
        <f>IF(ISERROR(VLOOKUP(V2225,Tables!$A$2:$B$27,2,FALSE))=TRUE,0,VLOOKUP(V2225,Tables!$A$2:$B$27,2,FALSE))*VLOOKUP(BR2225,Tables!$D$14:$J$24,7,FALSE)</f>
        <v>0</v>
      </c>
      <c r="AY2225">
        <f>IF(ISERROR(VLOOKUP(BS2225,Tables!$A$2:$B$31,2,FALSE))=TRUE,0,VLOOKUP(BS2225,Tables!$A$2:$B$31,2,FALSE))</f>
        <v>0</v>
      </c>
      <c r="AZ2225" s="12">
        <f>VLOOKUP($BR2225,Tables!$D$14:$K$24,8,FALSE)</f>
        <v>0</v>
      </c>
      <c r="BA2225" s="12">
        <f>IF(OR(BR2225="T150",BR2225="HYBT150"),W2225*Tables!$L$23,0)</f>
        <v>0</v>
      </c>
      <c r="BB2225" s="12">
        <f>IF(OR(BR2225="T200",BR2225="HYBT200"),W2225*Tables!$E$24,0)</f>
        <v>0</v>
      </c>
      <c r="BC2225" s="14">
        <f t="shared" si="462"/>
        <v>0</v>
      </c>
      <c r="BD2225" s="55" t="str">
        <f t="shared" si="474"/>
        <v/>
      </c>
      <c r="BE2225" s="55" t="str">
        <f t="shared" si="474"/>
        <v/>
      </c>
      <c r="BF2225" s="55" t="str">
        <f t="shared" si="474"/>
        <v/>
      </c>
      <c r="BG2225" s="55" t="str">
        <f t="shared" si="474"/>
        <v/>
      </c>
      <c r="BH2225" s="55" t="str">
        <f t="shared" si="474"/>
        <v/>
      </c>
      <c r="BI2225" s="55" t="str">
        <f t="shared" si="474"/>
        <v/>
      </c>
      <c r="BJ2225" s="55" t="str">
        <f t="shared" si="474"/>
        <v/>
      </c>
      <c r="BK2225" s="55" t="str">
        <f t="shared" si="474"/>
        <v/>
      </c>
      <c r="BL2225" s="55" t="str">
        <f t="shared" si="474"/>
        <v/>
      </c>
      <c r="BM2225" s="55" t="str">
        <f t="shared" si="474"/>
        <v/>
      </c>
      <c r="BN2225" s="55" t="str">
        <f t="shared" si="474"/>
        <v/>
      </c>
      <c r="BO2225" s="55" t="str">
        <f t="shared" si="474"/>
        <v/>
      </c>
      <c r="BP2225" s="55" t="str">
        <f t="shared" si="474"/>
        <v/>
      </c>
      <c r="BQ2225" s="55" t="str">
        <f t="shared" si="474"/>
        <v/>
      </c>
      <c r="BR2225" s="1" t="str">
        <f t="shared" si="463"/>
        <v>Base</v>
      </c>
      <c r="BS2225" s="1" t="str">
        <f t="shared" si="464"/>
        <v/>
      </c>
      <c r="BT2225" s="3">
        <f t="shared" si="465"/>
        <v>1</v>
      </c>
      <c r="BU2225" s="11">
        <f t="shared" si="466"/>
        <v>-0.94</v>
      </c>
      <c r="BV2225" s="11">
        <f t="shared" si="467"/>
        <v>-0.88</v>
      </c>
      <c r="BW2225" s="11">
        <f t="shared" si="468"/>
        <v>0</v>
      </c>
      <c r="BX2225" s="9">
        <f t="shared" si="469"/>
        <v>-0.94</v>
      </c>
      <c r="BY2225" s="9">
        <f t="shared" si="470"/>
        <v>-0.88</v>
      </c>
      <c r="BZ2225" s="9">
        <f t="shared" si="471"/>
        <v>2</v>
      </c>
    </row>
    <row r="2226" spans="1:78" ht="15.5" x14ac:dyDescent="0.35">
      <c r="A2226"/>
      <c r="B2226"/>
      <c r="C2226"/>
      <c r="D2226"/>
      <c r="E2226"/>
      <c r="F2226"/>
      <c r="G2226"/>
      <c r="H2226"/>
      <c r="I2226"/>
      <c r="J2226"/>
      <c r="K2226"/>
      <c r="L2226"/>
      <c r="M2226"/>
      <c r="N2226"/>
      <c r="O2226"/>
      <c r="P2226"/>
      <c r="Q2226"/>
      <c r="R2226"/>
      <c r="S2226"/>
      <c r="T2226"/>
      <c r="U2226"/>
      <c r="V2226"/>
      <c r="W2226"/>
      <c r="X2226"/>
      <c r="Y2226"/>
      <c r="Z2226"/>
      <c r="AA2226"/>
      <c r="AB2226"/>
      <c r="AC2226"/>
      <c r="AD2226"/>
      <c r="AE2226"/>
      <c r="AF2226"/>
      <c r="AG2226"/>
      <c r="AH2226"/>
      <c r="AI2226"/>
      <c r="AJ2226"/>
      <c r="AK2226"/>
      <c r="AL2226"/>
      <c r="AM2226"/>
      <c r="AN2226"/>
      <c r="AO2226"/>
      <c r="AP2226"/>
      <c r="AQ2226"/>
      <c r="AR2226"/>
      <c r="AS2226"/>
      <c r="AT2226" s="12">
        <f>VLOOKUP($BR2226,Tables!$D$14:$I$27,2,FALSE)*W2226</f>
        <v>0</v>
      </c>
      <c r="AU2226" s="12">
        <f>VLOOKUP($BR2226,Tables!$D$14:$I$24,3,FALSE)</f>
        <v>0</v>
      </c>
      <c r="AV2226" s="12">
        <f>VLOOKUP($BR2226,Tables!$D$14:$I$24,4,FALSE)*W2226</f>
        <v>0</v>
      </c>
      <c r="AW2226" s="12">
        <f>VLOOKUP($BR2226,Tables!$D$14:$I$24,5,FALSE)*W2226</f>
        <v>0</v>
      </c>
      <c r="AX2226">
        <f>IF(ISERROR(VLOOKUP(V2226,Tables!$A$2:$B$27,2,FALSE))=TRUE,0,VLOOKUP(V2226,Tables!$A$2:$B$27,2,FALSE))*VLOOKUP(BR2226,Tables!$D$14:$J$24,7,FALSE)</f>
        <v>0</v>
      </c>
      <c r="AY2226">
        <f>IF(ISERROR(VLOOKUP(BS2226,Tables!$A$2:$B$31,2,FALSE))=TRUE,0,VLOOKUP(BS2226,Tables!$A$2:$B$31,2,FALSE))</f>
        <v>0</v>
      </c>
      <c r="AZ2226" s="12">
        <f>VLOOKUP($BR2226,Tables!$D$14:$K$24,8,FALSE)</f>
        <v>0</v>
      </c>
      <c r="BA2226" s="12">
        <f>IF(OR(BR2226="T150",BR2226="HYBT150"),W2226*Tables!$L$23,0)</f>
        <v>0</v>
      </c>
      <c r="BB2226" s="12">
        <f>IF(OR(BR2226="T200",BR2226="HYBT200"),W2226*Tables!$E$24,0)</f>
        <v>0</v>
      </c>
      <c r="BC2226" s="14">
        <f t="shared" si="462"/>
        <v>0</v>
      </c>
      <c r="BD2226" s="55" t="str">
        <f t="shared" si="474"/>
        <v/>
      </c>
      <c r="BE2226" s="55" t="str">
        <f t="shared" si="474"/>
        <v/>
      </c>
      <c r="BF2226" s="55" t="str">
        <f t="shared" si="474"/>
        <v/>
      </c>
      <c r="BG2226" s="55" t="str">
        <f t="shared" si="474"/>
        <v/>
      </c>
      <c r="BH2226" s="55" t="str">
        <f t="shared" si="474"/>
        <v/>
      </c>
      <c r="BI2226" s="55" t="str">
        <f t="shared" si="474"/>
        <v/>
      </c>
      <c r="BJ2226" s="55" t="str">
        <f t="shared" si="474"/>
        <v/>
      </c>
      <c r="BK2226" s="55" t="str">
        <f t="shared" si="474"/>
        <v/>
      </c>
      <c r="BL2226" s="55" t="str">
        <f t="shared" si="474"/>
        <v/>
      </c>
      <c r="BM2226" s="55" t="str">
        <f t="shared" si="474"/>
        <v/>
      </c>
      <c r="BN2226" s="55" t="str">
        <f t="shared" si="474"/>
        <v/>
      </c>
      <c r="BO2226" s="55" t="str">
        <f t="shared" si="474"/>
        <v/>
      </c>
      <c r="BP2226" s="55" t="str">
        <f t="shared" si="474"/>
        <v/>
      </c>
      <c r="BQ2226" s="55" t="str">
        <f t="shared" si="474"/>
        <v/>
      </c>
      <c r="BR2226" s="1" t="str">
        <f t="shared" si="463"/>
        <v>Base</v>
      </c>
      <c r="BS2226" s="1" t="str">
        <f t="shared" si="464"/>
        <v/>
      </c>
      <c r="BT2226" s="3">
        <f t="shared" si="465"/>
        <v>1</v>
      </c>
      <c r="BU2226" s="11">
        <f t="shared" si="466"/>
        <v>-0.94</v>
      </c>
      <c r="BV2226" s="11">
        <f t="shared" si="467"/>
        <v>-0.88</v>
      </c>
      <c r="BW2226" s="11">
        <f t="shared" si="468"/>
        <v>0</v>
      </c>
      <c r="BX2226" s="9">
        <f t="shared" si="469"/>
        <v>-0.94</v>
      </c>
      <c r="BY2226" s="9">
        <f t="shared" si="470"/>
        <v>-0.88</v>
      </c>
      <c r="BZ2226" s="9">
        <f t="shared" si="471"/>
        <v>2</v>
      </c>
    </row>
    <row r="2227" spans="1:78" ht="15.5" x14ac:dyDescent="0.35">
      <c r="A2227"/>
      <c r="B2227"/>
      <c r="C2227"/>
      <c r="D2227"/>
      <c r="E2227"/>
      <c r="F2227"/>
      <c r="G2227"/>
      <c r="H2227"/>
      <c r="I2227"/>
      <c r="J2227"/>
      <c r="K2227"/>
      <c r="L2227"/>
      <c r="M2227"/>
      <c r="N2227"/>
      <c r="O2227"/>
      <c r="P2227"/>
      <c r="Q2227"/>
      <c r="R2227"/>
      <c r="S2227"/>
      <c r="T2227"/>
      <c r="U2227"/>
      <c r="V2227"/>
      <c r="W2227"/>
      <c r="X2227"/>
      <c r="Y2227"/>
      <c r="Z2227"/>
      <c r="AA2227"/>
      <c r="AB2227"/>
      <c r="AC2227"/>
      <c r="AD2227"/>
      <c r="AE2227"/>
      <c r="AF2227"/>
      <c r="AG2227"/>
      <c r="AH2227"/>
      <c r="AI2227"/>
      <c r="AJ2227"/>
      <c r="AK2227"/>
      <c r="AL2227"/>
      <c r="AM2227"/>
      <c r="AN2227"/>
      <c r="AO2227"/>
      <c r="AP2227"/>
      <c r="AQ2227"/>
      <c r="AR2227"/>
      <c r="AS2227"/>
      <c r="AT2227" s="12">
        <f>VLOOKUP($BR2227,Tables!$D$14:$I$27,2,FALSE)*W2227</f>
        <v>0</v>
      </c>
      <c r="AU2227" s="12">
        <f>VLOOKUP($BR2227,Tables!$D$14:$I$24,3,FALSE)</f>
        <v>0</v>
      </c>
      <c r="AV2227" s="12">
        <f>VLOOKUP($BR2227,Tables!$D$14:$I$24,4,FALSE)*W2227</f>
        <v>0</v>
      </c>
      <c r="AW2227" s="12">
        <f>VLOOKUP($BR2227,Tables!$D$14:$I$24,5,FALSE)*W2227</f>
        <v>0</v>
      </c>
      <c r="AX2227">
        <f>IF(ISERROR(VLOOKUP(V2227,Tables!$A$2:$B$27,2,FALSE))=TRUE,0,VLOOKUP(V2227,Tables!$A$2:$B$27,2,FALSE))*VLOOKUP(BR2227,Tables!$D$14:$J$24,7,FALSE)</f>
        <v>0</v>
      </c>
      <c r="AY2227">
        <f>IF(ISERROR(VLOOKUP(BS2227,Tables!$A$2:$B$31,2,FALSE))=TRUE,0,VLOOKUP(BS2227,Tables!$A$2:$B$31,2,FALSE))</f>
        <v>0</v>
      </c>
      <c r="AZ2227" s="12">
        <f>VLOOKUP($BR2227,Tables!$D$14:$K$24,8,FALSE)</f>
        <v>0</v>
      </c>
      <c r="BA2227" s="12">
        <f>IF(OR(BR2227="T150",BR2227="HYBT150"),W2227*Tables!$L$23,0)</f>
        <v>0</v>
      </c>
      <c r="BB2227" s="12">
        <f>IF(OR(BR2227="T200",BR2227="HYBT200"),W2227*Tables!$E$24,0)</f>
        <v>0</v>
      </c>
      <c r="BC2227" s="14">
        <f t="shared" si="462"/>
        <v>0</v>
      </c>
      <c r="BD2227" s="55" t="str">
        <f t="shared" si="474"/>
        <v/>
      </c>
      <c r="BE2227" s="55" t="str">
        <f t="shared" si="474"/>
        <v/>
      </c>
      <c r="BF2227" s="55" t="str">
        <f t="shared" si="474"/>
        <v/>
      </c>
      <c r="BG2227" s="55" t="str">
        <f t="shared" si="474"/>
        <v/>
      </c>
      <c r="BH2227" s="55" t="str">
        <f t="shared" si="474"/>
        <v/>
      </c>
      <c r="BI2227" s="55" t="str">
        <f t="shared" si="474"/>
        <v/>
      </c>
      <c r="BJ2227" s="55" t="str">
        <f t="shared" si="474"/>
        <v/>
      </c>
      <c r="BK2227" s="55" t="str">
        <f t="shared" si="474"/>
        <v/>
      </c>
      <c r="BL2227" s="55" t="str">
        <f t="shared" si="474"/>
        <v/>
      </c>
      <c r="BM2227" s="55" t="str">
        <f t="shared" si="474"/>
        <v/>
      </c>
      <c r="BN2227" s="55" t="str">
        <f t="shared" si="474"/>
        <v/>
      </c>
      <c r="BO2227" s="55" t="str">
        <f t="shared" si="474"/>
        <v/>
      </c>
      <c r="BP2227" s="55" t="str">
        <f t="shared" si="474"/>
        <v/>
      </c>
      <c r="BQ2227" s="55" t="str">
        <f t="shared" si="474"/>
        <v/>
      </c>
      <c r="BR2227" s="1" t="str">
        <f t="shared" si="463"/>
        <v>Base</v>
      </c>
      <c r="BS2227" s="1" t="str">
        <f t="shared" si="464"/>
        <v/>
      </c>
      <c r="BT2227" s="3">
        <f t="shared" si="465"/>
        <v>1</v>
      </c>
      <c r="BU2227" s="11">
        <f t="shared" si="466"/>
        <v>-0.94</v>
      </c>
      <c r="BV2227" s="11">
        <f t="shared" si="467"/>
        <v>-0.88</v>
      </c>
      <c r="BW2227" s="11">
        <f t="shared" si="468"/>
        <v>0</v>
      </c>
      <c r="BX2227" s="9">
        <f t="shared" si="469"/>
        <v>-0.94</v>
      </c>
      <c r="BY2227" s="9">
        <f t="shared" si="470"/>
        <v>-0.88</v>
      </c>
      <c r="BZ2227" s="9">
        <f t="shared" si="471"/>
        <v>2</v>
      </c>
    </row>
    <row r="2228" spans="1:78" ht="15.5" x14ac:dyDescent="0.35">
      <c r="A2228"/>
      <c r="B2228"/>
      <c r="C2228"/>
      <c r="D2228"/>
      <c r="E2228"/>
      <c r="F2228"/>
      <c r="G2228"/>
      <c r="H2228"/>
      <c r="I2228"/>
      <c r="J2228"/>
      <c r="K2228"/>
      <c r="L2228"/>
      <c r="M2228"/>
      <c r="N2228"/>
      <c r="O2228"/>
      <c r="P2228"/>
      <c r="Q2228"/>
      <c r="R2228"/>
      <c r="S2228"/>
      <c r="T2228"/>
      <c r="U2228"/>
      <c r="V2228"/>
      <c r="W2228"/>
      <c r="X2228"/>
      <c r="Y2228"/>
      <c r="Z2228"/>
      <c r="AA2228"/>
      <c r="AB2228"/>
      <c r="AC2228"/>
      <c r="AD2228"/>
      <c r="AE2228"/>
      <c r="AF2228"/>
      <c r="AG2228"/>
      <c r="AH2228"/>
      <c r="AI2228"/>
      <c r="AJ2228"/>
      <c r="AK2228"/>
      <c r="AL2228"/>
      <c r="AM2228"/>
      <c r="AN2228"/>
      <c r="AO2228"/>
      <c r="AP2228"/>
      <c r="AQ2228"/>
      <c r="AR2228"/>
      <c r="AS2228"/>
      <c r="AT2228" s="12">
        <f>VLOOKUP($BR2228,Tables!$D$14:$I$27,2,FALSE)*W2228</f>
        <v>0</v>
      </c>
      <c r="AU2228" s="12">
        <f>VLOOKUP($BR2228,Tables!$D$14:$I$24,3,FALSE)</f>
        <v>0</v>
      </c>
      <c r="AV2228" s="12">
        <f>VLOOKUP($BR2228,Tables!$D$14:$I$24,4,FALSE)*W2228</f>
        <v>0</v>
      </c>
      <c r="AW2228" s="12">
        <f>VLOOKUP($BR2228,Tables!$D$14:$I$24,5,FALSE)*W2228</f>
        <v>0</v>
      </c>
      <c r="AX2228">
        <f>IF(ISERROR(VLOOKUP(V2228,Tables!$A$2:$B$27,2,FALSE))=TRUE,0,VLOOKUP(V2228,Tables!$A$2:$B$27,2,FALSE))*VLOOKUP(BR2228,Tables!$D$14:$J$24,7,FALSE)</f>
        <v>0</v>
      </c>
      <c r="AY2228">
        <f>IF(ISERROR(VLOOKUP(BS2228,Tables!$A$2:$B$31,2,FALSE))=TRUE,0,VLOOKUP(BS2228,Tables!$A$2:$B$31,2,FALSE))</f>
        <v>0</v>
      </c>
      <c r="AZ2228" s="12">
        <f>VLOOKUP($BR2228,Tables!$D$14:$K$24,8,FALSE)</f>
        <v>0</v>
      </c>
      <c r="BA2228" s="12">
        <f>IF(OR(BR2228="T150",BR2228="HYBT150"),W2228*Tables!$L$23,0)</f>
        <v>0</v>
      </c>
      <c r="BB2228" s="12">
        <f>IF(OR(BR2228="T200",BR2228="HYBT200"),W2228*Tables!$E$24,0)</f>
        <v>0</v>
      </c>
      <c r="BC2228" s="14">
        <f t="shared" si="462"/>
        <v>0</v>
      </c>
      <c r="BD2228" s="55" t="str">
        <f t="shared" si="474"/>
        <v/>
      </c>
      <c r="BE2228" s="55" t="str">
        <f t="shared" si="474"/>
        <v/>
      </c>
      <c r="BF2228" s="55" t="str">
        <f t="shared" si="474"/>
        <v/>
      </c>
      <c r="BG2228" s="55" t="str">
        <f t="shared" si="474"/>
        <v/>
      </c>
      <c r="BH2228" s="55" t="str">
        <f t="shared" si="474"/>
        <v/>
      </c>
      <c r="BI2228" s="55" t="str">
        <f t="shared" si="474"/>
        <v/>
      </c>
      <c r="BJ2228" s="55" t="str">
        <f t="shared" si="474"/>
        <v/>
      </c>
      <c r="BK2228" s="55" t="str">
        <f t="shared" si="474"/>
        <v/>
      </c>
      <c r="BL2228" s="55" t="str">
        <f t="shared" si="474"/>
        <v/>
      </c>
      <c r="BM2228" s="55" t="str">
        <f t="shared" si="474"/>
        <v/>
      </c>
      <c r="BN2228" s="55" t="str">
        <f t="shared" si="474"/>
        <v/>
      </c>
      <c r="BO2228" s="55" t="str">
        <f t="shared" si="474"/>
        <v/>
      </c>
      <c r="BP2228" s="55" t="str">
        <f t="shared" si="474"/>
        <v/>
      </c>
      <c r="BQ2228" s="55" t="str">
        <f t="shared" si="474"/>
        <v/>
      </c>
      <c r="BR2228" s="1" t="str">
        <f t="shared" si="463"/>
        <v>Base</v>
      </c>
      <c r="BS2228" s="1" t="str">
        <f t="shared" si="464"/>
        <v/>
      </c>
      <c r="BT2228" s="3">
        <f t="shared" si="465"/>
        <v>1</v>
      </c>
      <c r="BU2228" s="11">
        <f t="shared" si="466"/>
        <v>-0.94</v>
      </c>
      <c r="BV2228" s="11">
        <f t="shared" si="467"/>
        <v>-0.88</v>
      </c>
      <c r="BW2228" s="11">
        <f t="shared" si="468"/>
        <v>0</v>
      </c>
      <c r="BX2228" s="9">
        <f t="shared" si="469"/>
        <v>-0.94</v>
      </c>
      <c r="BY2228" s="9">
        <f t="shared" si="470"/>
        <v>-0.88</v>
      </c>
      <c r="BZ2228" s="9">
        <f t="shared" si="471"/>
        <v>2</v>
      </c>
    </row>
    <row r="2229" spans="1:78" ht="15.5" x14ac:dyDescent="0.35">
      <c r="A2229"/>
      <c r="B2229"/>
      <c r="C2229"/>
      <c r="D2229"/>
      <c r="E2229"/>
      <c r="F2229"/>
      <c r="G2229"/>
      <c r="H2229"/>
      <c r="I2229"/>
      <c r="J2229"/>
      <c r="K2229"/>
      <c r="L2229"/>
      <c r="M2229"/>
      <c r="N2229"/>
      <c r="O2229"/>
      <c r="P2229"/>
      <c r="Q2229"/>
      <c r="R2229"/>
      <c r="S2229"/>
      <c r="T2229"/>
      <c r="U2229"/>
      <c r="V2229"/>
      <c r="W2229"/>
      <c r="X2229"/>
      <c r="Y2229"/>
      <c r="Z2229"/>
      <c r="AA2229"/>
      <c r="AB2229"/>
      <c r="AC2229"/>
      <c r="AD2229"/>
      <c r="AE2229"/>
      <c r="AF2229"/>
      <c r="AG2229"/>
      <c r="AH2229"/>
      <c r="AI2229"/>
      <c r="AJ2229"/>
      <c r="AK2229"/>
      <c r="AL2229"/>
      <c r="AM2229"/>
      <c r="AN2229"/>
      <c r="AO2229"/>
      <c r="AP2229"/>
      <c r="AQ2229"/>
      <c r="AR2229"/>
      <c r="AS2229"/>
      <c r="AT2229" s="12">
        <f>VLOOKUP($BR2229,Tables!$D$14:$I$27,2,FALSE)*W2229</f>
        <v>0</v>
      </c>
      <c r="AU2229" s="12">
        <f>VLOOKUP($BR2229,Tables!$D$14:$I$24,3,FALSE)</f>
        <v>0</v>
      </c>
      <c r="AV2229" s="12">
        <f>VLOOKUP($BR2229,Tables!$D$14:$I$24,4,FALSE)*W2229</f>
        <v>0</v>
      </c>
      <c r="AW2229" s="12">
        <f>VLOOKUP($BR2229,Tables!$D$14:$I$24,5,FALSE)*W2229</f>
        <v>0</v>
      </c>
      <c r="AX2229">
        <f>IF(ISERROR(VLOOKUP(V2229,Tables!$A$2:$B$27,2,FALSE))=TRUE,0,VLOOKUP(V2229,Tables!$A$2:$B$27,2,FALSE))*VLOOKUP(BR2229,Tables!$D$14:$J$24,7,FALSE)</f>
        <v>0</v>
      </c>
      <c r="AY2229">
        <f>IF(ISERROR(VLOOKUP(BS2229,Tables!$A$2:$B$31,2,FALSE))=TRUE,0,VLOOKUP(BS2229,Tables!$A$2:$B$31,2,FALSE))</f>
        <v>0</v>
      </c>
      <c r="AZ2229" s="12">
        <f>VLOOKUP($BR2229,Tables!$D$14:$K$24,8,FALSE)</f>
        <v>0</v>
      </c>
      <c r="BA2229" s="12">
        <f>IF(OR(BR2229="T150",BR2229="HYBT150"),W2229*Tables!$L$23,0)</f>
        <v>0</v>
      </c>
      <c r="BB2229" s="12">
        <f>IF(OR(BR2229="T200",BR2229="HYBT200"),W2229*Tables!$E$24,0)</f>
        <v>0</v>
      </c>
      <c r="BC2229" s="14">
        <f t="shared" si="462"/>
        <v>0</v>
      </c>
      <c r="BD2229" s="55" t="str">
        <f t="shared" si="474"/>
        <v/>
      </c>
      <c r="BE2229" s="55" t="str">
        <f t="shared" si="474"/>
        <v/>
      </c>
      <c r="BF2229" s="55" t="str">
        <f t="shared" si="474"/>
        <v/>
      </c>
      <c r="BG2229" s="55" t="str">
        <f t="shared" si="474"/>
        <v/>
      </c>
      <c r="BH2229" s="55" t="str">
        <f t="shared" si="474"/>
        <v/>
      </c>
      <c r="BI2229" s="55" t="str">
        <f t="shared" si="474"/>
        <v/>
      </c>
      <c r="BJ2229" s="55" t="str">
        <f t="shared" si="474"/>
        <v/>
      </c>
      <c r="BK2229" s="55" t="str">
        <f t="shared" si="474"/>
        <v/>
      </c>
      <c r="BL2229" s="55" t="str">
        <f t="shared" si="474"/>
        <v/>
      </c>
      <c r="BM2229" s="55" t="str">
        <f t="shared" si="474"/>
        <v/>
      </c>
      <c r="BN2229" s="55" t="str">
        <f t="shared" si="474"/>
        <v/>
      </c>
      <c r="BO2229" s="55" t="str">
        <f t="shared" si="474"/>
        <v/>
      </c>
      <c r="BP2229" s="55" t="str">
        <f t="shared" si="474"/>
        <v/>
      </c>
      <c r="BQ2229" s="55" t="str">
        <f t="shared" si="474"/>
        <v/>
      </c>
      <c r="BR2229" s="1" t="str">
        <f t="shared" si="463"/>
        <v>Base</v>
      </c>
      <c r="BS2229" s="1" t="str">
        <f t="shared" si="464"/>
        <v/>
      </c>
      <c r="BT2229" s="3">
        <f t="shared" si="465"/>
        <v>1</v>
      </c>
      <c r="BU2229" s="11">
        <f t="shared" si="466"/>
        <v>-0.94</v>
      </c>
      <c r="BV2229" s="11">
        <f t="shared" si="467"/>
        <v>-0.88</v>
      </c>
      <c r="BW2229" s="11">
        <f t="shared" si="468"/>
        <v>0</v>
      </c>
      <c r="BX2229" s="9">
        <f t="shared" si="469"/>
        <v>-0.94</v>
      </c>
      <c r="BY2229" s="9">
        <f t="shared" si="470"/>
        <v>-0.88</v>
      </c>
      <c r="BZ2229" s="9">
        <f t="shared" si="471"/>
        <v>2</v>
      </c>
    </row>
    <row r="2230" spans="1:78" ht="15.5" x14ac:dyDescent="0.35">
      <c r="A2230"/>
      <c r="B2230"/>
      <c r="C2230"/>
      <c r="D2230"/>
      <c r="E2230"/>
      <c r="F2230"/>
      <c r="G2230"/>
      <c r="H2230"/>
      <c r="I2230"/>
      <c r="J2230"/>
      <c r="K2230"/>
      <c r="L2230"/>
      <c r="M2230"/>
      <c r="N2230"/>
      <c r="O2230"/>
      <c r="P2230"/>
      <c r="Q2230"/>
      <c r="R2230"/>
      <c r="S2230"/>
      <c r="T2230"/>
      <c r="U2230"/>
      <c r="V2230"/>
      <c r="W2230"/>
      <c r="X2230"/>
      <c r="Y2230"/>
      <c r="Z2230"/>
      <c r="AA2230"/>
      <c r="AB2230"/>
      <c r="AC2230"/>
      <c r="AD2230"/>
      <c r="AE2230"/>
      <c r="AF2230"/>
      <c r="AG2230"/>
      <c r="AH2230"/>
      <c r="AI2230"/>
      <c r="AJ2230"/>
      <c r="AK2230"/>
      <c r="AL2230"/>
      <c r="AM2230"/>
      <c r="AN2230"/>
      <c r="AO2230"/>
      <c r="AP2230"/>
      <c r="AQ2230"/>
      <c r="AR2230"/>
      <c r="AS2230"/>
      <c r="AT2230" s="12">
        <f>VLOOKUP($BR2230,Tables!$D$14:$I$27,2,FALSE)*W2230</f>
        <v>0</v>
      </c>
      <c r="AU2230" s="12">
        <f>VLOOKUP($BR2230,Tables!$D$14:$I$24,3,FALSE)</f>
        <v>0</v>
      </c>
      <c r="AV2230" s="12">
        <f>VLOOKUP($BR2230,Tables!$D$14:$I$24,4,FALSE)*W2230</f>
        <v>0</v>
      </c>
      <c r="AW2230" s="12">
        <f>VLOOKUP($BR2230,Tables!$D$14:$I$24,5,FALSE)*W2230</f>
        <v>0</v>
      </c>
      <c r="AX2230">
        <f>IF(ISERROR(VLOOKUP(V2230,Tables!$A$2:$B$27,2,FALSE))=TRUE,0,VLOOKUP(V2230,Tables!$A$2:$B$27,2,FALSE))*VLOOKUP(BR2230,Tables!$D$14:$J$24,7,FALSE)</f>
        <v>0</v>
      </c>
      <c r="AY2230">
        <f>IF(ISERROR(VLOOKUP(BS2230,Tables!$A$2:$B$31,2,FALSE))=TRUE,0,VLOOKUP(BS2230,Tables!$A$2:$B$31,2,FALSE))</f>
        <v>0</v>
      </c>
      <c r="AZ2230" s="12">
        <f>VLOOKUP($BR2230,Tables!$D$14:$K$24,8,FALSE)</f>
        <v>0</v>
      </c>
      <c r="BA2230" s="12">
        <f>IF(OR(BR2230="T150",BR2230="HYBT150"),W2230*Tables!$L$23,0)</f>
        <v>0</v>
      </c>
      <c r="BB2230" s="12">
        <f>IF(OR(BR2230="T200",BR2230="HYBT200"),W2230*Tables!$E$24,0)</f>
        <v>0</v>
      </c>
      <c r="BC2230" s="14">
        <f t="shared" si="462"/>
        <v>0</v>
      </c>
      <c r="BD2230" s="55" t="str">
        <f t="shared" si="474"/>
        <v/>
      </c>
      <c r="BE2230" s="55" t="str">
        <f t="shared" si="474"/>
        <v/>
      </c>
      <c r="BF2230" s="55" t="str">
        <f t="shared" si="474"/>
        <v/>
      </c>
      <c r="BG2230" s="55" t="str">
        <f t="shared" si="474"/>
        <v/>
      </c>
      <c r="BH2230" s="55" t="str">
        <f t="shared" si="474"/>
        <v/>
      </c>
      <c r="BI2230" s="55" t="str">
        <f t="shared" si="474"/>
        <v/>
      </c>
      <c r="BJ2230" s="55" t="str">
        <f t="shared" si="474"/>
        <v/>
      </c>
      <c r="BK2230" s="55" t="str">
        <f t="shared" si="474"/>
        <v/>
      </c>
      <c r="BL2230" s="55" t="str">
        <f t="shared" si="474"/>
        <v/>
      </c>
      <c r="BM2230" s="55" t="str">
        <f t="shared" si="474"/>
        <v/>
      </c>
      <c r="BN2230" s="55" t="str">
        <f t="shared" si="474"/>
        <v/>
      </c>
      <c r="BO2230" s="55" t="str">
        <f t="shared" si="474"/>
        <v/>
      </c>
      <c r="BP2230" s="55" t="str">
        <f t="shared" si="474"/>
        <v/>
      </c>
      <c r="BQ2230" s="55" t="str">
        <f t="shared" si="474"/>
        <v/>
      </c>
      <c r="BR2230" s="1" t="str">
        <f t="shared" si="463"/>
        <v>Base</v>
      </c>
      <c r="BS2230" s="1" t="str">
        <f t="shared" si="464"/>
        <v/>
      </c>
      <c r="BT2230" s="3">
        <f t="shared" si="465"/>
        <v>1</v>
      </c>
      <c r="BU2230" s="11">
        <f t="shared" si="466"/>
        <v>-0.94</v>
      </c>
      <c r="BV2230" s="11">
        <f t="shared" si="467"/>
        <v>-0.88</v>
      </c>
      <c r="BW2230" s="11">
        <f t="shared" si="468"/>
        <v>0</v>
      </c>
      <c r="BX2230" s="9">
        <f t="shared" si="469"/>
        <v>-0.94</v>
      </c>
      <c r="BY2230" s="9">
        <f t="shared" si="470"/>
        <v>-0.88</v>
      </c>
      <c r="BZ2230" s="9">
        <f t="shared" si="471"/>
        <v>2</v>
      </c>
    </row>
    <row r="2231" spans="1:78" ht="15.5" x14ac:dyDescent="0.35">
      <c r="A2231"/>
      <c r="B2231"/>
      <c r="C2231"/>
      <c r="D2231"/>
      <c r="E2231"/>
      <c r="F2231"/>
      <c r="G2231"/>
      <c r="H2231"/>
      <c r="I2231"/>
      <c r="J2231"/>
      <c r="K2231"/>
      <c r="L2231"/>
      <c r="M2231"/>
      <c r="N2231"/>
      <c r="O2231"/>
      <c r="P2231"/>
      <c r="Q2231"/>
      <c r="R2231"/>
      <c r="S2231"/>
      <c r="T2231"/>
      <c r="U2231"/>
      <c r="V2231"/>
      <c r="W2231"/>
      <c r="X2231"/>
      <c r="Y2231"/>
      <c r="Z2231"/>
      <c r="AA2231"/>
      <c r="AB2231"/>
      <c r="AC2231"/>
      <c r="AD2231"/>
      <c r="AE2231"/>
      <c r="AF2231"/>
      <c r="AG2231"/>
      <c r="AH2231"/>
      <c r="AI2231"/>
      <c r="AJ2231"/>
      <c r="AK2231"/>
      <c r="AL2231"/>
      <c r="AM2231"/>
      <c r="AN2231"/>
      <c r="AO2231"/>
      <c r="AP2231"/>
      <c r="AQ2231"/>
      <c r="AR2231"/>
      <c r="AS2231"/>
      <c r="AT2231" s="12">
        <f>VLOOKUP($BR2231,Tables!$D$14:$I$27,2,FALSE)*W2231</f>
        <v>0</v>
      </c>
      <c r="AU2231" s="12">
        <f>VLOOKUP($BR2231,Tables!$D$14:$I$24,3,FALSE)</f>
        <v>0</v>
      </c>
      <c r="AV2231" s="12">
        <f>VLOOKUP($BR2231,Tables!$D$14:$I$24,4,FALSE)*W2231</f>
        <v>0</v>
      </c>
      <c r="AW2231" s="12">
        <f>VLOOKUP($BR2231,Tables!$D$14:$I$24,5,FALSE)*W2231</f>
        <v>0</v>
      </c>
      <c r="AX2231">
        <f>IF(ISERROR(VLOOKUP(V2231,Tables!$A$2:$B$27,2,FALSE))=TRUE,0,VLOOKUP(V2231,Tables!$A$2:$B$27,2,FALSE))*VLOOKUP(BR2231,Tables!$D$14:$J$24,7,FALSE)</f>
        <v>0</v>
      </c>
      <c r="AY2231">
        <f>IF(ISERROR(VLOOKUP(BS2231,Tables!$A$2:$B$31,2,FALSE))=TRUE,0,VLOOKUP(BS2231,Tables!$A$2:$B$31,2,FALSE))</f>
        <v>0</v>
      </c>
      <c r="AZ2231" s="12">
        <f>VLOOKUP($BR2231,Tables!$D$14:$K$24,8,FALSE)</f>
        <v>0</v>
      </c>
      <c r="BA2231" s="12">
        <f>IF(OR(BR2231="T150",BR2231="HYBT150"),W2231*Tables!$L$23,0)</f>
        <v>0</v>
      </c>
      <c r="BB2231" s="12">
        <f>IF(OR(BR2231="T200",BR2231="HYBT200"),W2231*Tables!$E$24,0)</f>
        <v>0</v>
      </c>
      <c r="BC2231" s="14">
        <f t="shared" si="462"/>
        <v>0</v>
      </c>
      <c r="BD2231" s="55" t="str">
        <f t="shared" si="474"/>
        <v/>
      </c>
      <c r="BE2231" s="55" t="str">
        <f t="shared" si="474"/>
        <v/>
      </c>
      <c r="BF2231" s="55" t="str">
        <f t="shared" si="474"/>
        <v/>
      </c>
      <c r="BG2231" s="55" t="str">
        <f t="shared" si="474"/>
        <v/>
      </c>
      <c r="BH2231" s="55" t="str">
        <f t="shared" si="474"/>
        <v/>
      </c>
      <c r="BI2231" s="55" t="str">
        <f t="shared" si="474"/>
        <v/>
      </c>
      <c r="BJ2231" s="55" t="str">
        <f t="shared" si="474"/>
        <v/>
      </c>
      <c r="BK2231" s="55" t="str">
        <f t="shared" si="474"/>
        <v/>
      </c>
      <c r="BL2231" s="55" t="str">
        <f t="shared" si="474"/>
        <v/>
      </c>
      <c r="BM2231" s="55" t="str">
        <f t="shared" si="474"/>
        <v/>
      </c>
      <c r="BN2231" s="55" t="str">
        <f t="shared" si="474"/>
        <v/>
      </c>
      <c r="BO2231" s="55" t="str">
        <f t="shared" si="474"/>
        <v/>
      </c>
      <c r="BP2231" s="55" t="str">
        <f t="shared" si="474"/>
        <v/>
      </c>
      <c r="BQ2231" s="55" t="str">
        <f t="shared" si="474"/>
        <v/>
      </c>
      <c r="BR2231" s="1" t="str">
        <f t="shared" si="463"/>
        <v>Base</v>
      </c>
      <c r="BS2231" s="1" t="str">
        <f t="shared" si="464"/>
        <v/>
      </c>
      <c r="BT2231" s="3">
        <f t="shared" si="465"/>
        <v>1</v>
      </c>
      <c r="BU2231" s="11">
        <f t="shared" si="466"/>
        <v>-0.94</v>
      </c>
      <c r="BV2231" s="11">
        <f t="shared" si="467"/>
        <v>-0.88</v>
      </c>
      <c r="BW2231" s="11">
        <f t="shared" si="468"/>
        <v>0</v>
      </c>
      <c r="BX2231" s="9">
        <f t="shared" si="469"/>
        <v>-0.94</v>
      </c>
      <c r="BY2231" s="9">
        <f t="shared" si="470"/>
        <v>-0.88</v>
      </c>
      <c r="BZ2231" s="9">
        <f t="shared" si="471"/>
        <v>2</v>
      </c>
    </row>
    <row r="2232" spans="1:78" ht="15.5" x14ac:dyDescent="0.35">
      <c r="A2232"/>
      <c r="B2232"/>
      <c r="C2232"/>
      <c r="D2232"/>
      <c r="E2232"/>
      <c r="F2232"/>
      <c r="G2232"/>
      <c r="H2232"/>
      <c r="I2232"/>
      <c r="J2232"/>
      <c r="K2232"/>
      <c r="L2232"/>
      <c r="M2232"/>
      <c r="N2232"/>
      <c r="O2232"/>
      <c r="P2232"/>
      <c r="Q2232"/>
      <c r="R2232"/>
      <c r="S2232"/>
      <c r="T2232"/>
      <c r="U2232"/>
      <c r="V2232"/>
      <c r="W2232"/>
      <c r="X2232"/>
      <c r="Y2232"/>
      <c r="Z2232"/>
      <c r="AA2232"/>
      <c r="AB2232"/>
      <c r="AC2232"/>
      <c r="AD2232"/>
      <c r="AE2232"/>
      <c r="AF2232"/>
      <c r="AG2232"/>
      <c r="AH2232"/>
      <c r="AI2232"/>
      <c r="AJ2232"/>
      <c r="AK2232"/>
      <c r="AL2232"/>
      <c r="AM2232"/>
      <c r="AN2232"/>
      <c r="AO2232"/>
      <c r="AP2232"/>
      <c r="AQ2232"/>
      <c r="AR2232"/>
      <c r="AS2232"/>
      <c r="AT2232" s="12">
        <f>VLOOKUP($BR2232,Tables!$D$14:$I$27,2,FALSE)*W2232</f>
        <v>0</v>
      </c>
      <c r="AU2232" s="12">
        <f>VLOOKUP($BR2232,Tables!$D$14:$I$24,3,FALSE)</f>
        <v>0</v>
      </c>
      <c r="AV2232" s="12">
        <f>VLOOKUP($BR2232,Tables!$D$14:$I$24,4,FALSE)*W2232</f>
        <v>0</v>
      </c>
      <c r="AW2232" s="12">
        <f>VLOOKUP($BR2232,Tables!$D$14:$I$24,5,FALSE)*W2232</f>
        <v>0</v>
      </c>
      <c r="AX2232">
        <f>IF(ISERROR(VLOOKUP(V2232,Tables!$A$2:$B$27,2,FALSE))=TRUE,0,VLOOKUP(V2232,Tables!$A$2:$B$27,2,FALSE))*VLOOKUP(BR2232,Tables!$D$14:$J$24,7,FALSE)</f>
        <v>0</v>
      </c>
      <c r="AY2232">
        <f>IF(ISERROR(VLOOKUP(BS2232,Tables!$A$2:$B$31,2,FALSE))=TRUE,0,VLOOKUP(BS2232,Tables!$A$2:$B$31,2,FALSE))</f>
        <v>0</v>
      </c>
      <c r="AZ2232" s="12">
        <f>VLOOKUP($BR2232,Tables!$D$14:$K$24,8,FALSE)</f>
        <v>0</v>
      </c>
      <c r="BA2232" s="12">
        <f>IF(OR(BR2232="T150",BR2232="HYBT150"),W2232*Tables!$L$23,0)</f>
        <v>0</v>
      </c>
      <c r="BB2232" s="12">
        <f>IF(OR(BR2232="T200",BR2232="HYBT200"),W2232*Tables!$E$24,0)</f>
        <v>0</v>
      </c>
      <c r="BC2232" s="14">
        <f t="shared" si="462"/>
        <v>0</v>
      </c>
      <c r="BD2232" s="55" t="str">
        <f t="shared" si="474"/>
        <v/>
      </c>
      <c r="BE2232" s="55" t="str">
        <f t="shared" si="474"/>
        <v/>
      </c>
      <c r="BF2232" s="55" t="str">
        <f t="shared" si="474"/>
        <v/>
      </c>
      <c r="BG2232" s="55" t="str">
        <f t="shared" si="474"/>
        <v/>
      </c>
      <c r="BH2232" s="55" t="str">
        <f t="shared" si="474"/>
        <v/>
      </c>
      <c r="BI2232" s="55" t="str">
        <f t="shared" si="474"/>
        <v/>
      </c>
      <c r="BJ2232" s="55" t="str">
        <f t="shared" si="474"/>
        <v/>
      </c>
      <c r="BK2232" s="55" t="str">
        <f t="shared" si="474"/>
        <v/>
      </c>
      <c r="BL2232" s="55" t="str">
        <f t="shared" si="474"/>
        <v/>
      </c>
      <c r="BM2232" s="55" t="str">
        <f t="shared" si="474"/>
        <v/>
      </c>
      <c r="BN2232" s="55" t="str">
        <f t="shared" si="474"/>
        <v/>
      </c>
      <c r="BO2232" s="55" t="str">
        <f t="shared" si="474"/>
        <v/>
      </c>
      <c r="BP2232" s="55" t="str">
        <f t="shared" si="474"/>
        <v/>
      </c>
      <c r="BQ2232" s="55" t="str">
        <f t="shared" si="474"/>
        <v/>
      </c>
      <c r="BR2232" s="1" t="str">
        <f t="shared" si="463"/>
        <v>Base</v>
      </c>
      <c r="BS2232" s="1" t="str">
        <f t="shared" si="464"/>
        <v/>
      </c>
      <c r="BT2232" s="3">
        <f t="shared" si="465"/>
        <v>1</v>
      </c>
      <c r="BU2232" s="11">
        <f t="shared" si="466"/>
        <v>-0.94</v>
      </c>
      <c r="BV2232" s="11">
        <f t="shared" si="467"/>
        <v>-0.88</v>
      </c>
      <c r="BW2232" s="11">
        <f t="shared" si="468"/>
        <v>0</v>
      </c>
      <c r="BX2232" s="9">
        <f t="shared" si="469"/>
        <v>-0.94</v>
      </c>
      <c r="BY2232" s="9">
        <f t="shared" si="470"/>
        <v>-0.88</v>
      </c>
      <c r="BZ2232" s="9">
        <f t="shared" si="471"/>
        <v>2</v>
      </c>
    </row>
    <row r="2233" spans="1:78" ht="15.5" x14ac:dyDescent="0.35">
      <c r="A2233"/>
      <c r="B2233"/>
      <c r="C2233"/>
      <c r="D2233"/>
      <c r="E2233"/>
      <c r="F2233"/>
      <c r="G2233"/>
      <c r="H2233"/>
      <c r="I2233"/>
      <c r="J2233"/>
      <c r="K2233"/>
      <c r="L2233"/>
      <c r="M2233"/>
      <c r="N2233"/>
      <c r="O2233"/>
      <c r="P2233"/>
      <c r="Q2233"/>
      <c r="R2233"/>
      <c r="S2233"/>
      <c r="T2233"/>
      <c r="U2233"/>
      <c r="V2233"/>
      <c r="W2233"/>
      <c r="X2233"/>
      <c r="Y2233"/>
      <c r="Z2233"/>
      <c r="AA2233"/>
      <c r="AB2233"/>
      <c r="AC2233"/>
      <c r="AD2233"/>
      <c r="AE2233"/>
      <c r="AF2233"/>
      <c r="AG2233"/>
      <c r="AH2233"/>
      <c r="AI2233"/>
      <c r="AJ2233"/>
      <c r="AK2233"/>
      <c r="AL2233"/>
      <c r="AM2233"/>
      <c r="AN2233"/>
      <c r="AO2233"/>
      <c r="AP2233"/>
      <c r="AQ2233"/>
      <c r="AR2233"/>
      <c r="AS2233"/>
      <c r="AT2233" s="12">
        <f>VLOOKUP($BR2233,Tables!$D$14:$I$27,2,FALSE)*W2233</f>
        <v>0</v>
      </c>
      <c r="AU2233" s="12">
        <f>VLOOKUP($BR2233,Tables!$D$14:$I$24,3,FALSE)</f>
        <v>0</v>
      </c>
      <c r="AV2233" s="12">
        <f>VLOOKUP($BR2233,Tables!$D$14:$I$24,4,FALSE)*W2233</f>
        <v>0</v>
      </c>
      <c r="AW2233" s="12">
        <f>VLOOKUP($BR2233,Tables!$D$14:$I$24,5,FALSE)*W2233</f>
        <v>0</v>
      </c>
      <c r="AX2233">
        <f>IF(ISERROR(VLOOKUP(V2233,Tables!$A$2:$B$27,2,FALSE))=TRUE,0,VLOOKUP(V2233,Tables!$A$2:$B$27,2,FALSE))*VLOOKUP(BR2233,Tables!$D$14:$J$24,7,FALSE)</f>
        <v>0</v>
      </c>
      <c r="AY2233">
        <f>IF(ISERROR(VLOOKUP(BS2233,Tables!$A$2:$B$31,2,FALSE))=TRUE,0,VLOOKUP(BS2233,Tables!$A$2:$B$31,2,FALSE))</f>
        <v>0</v>
      </c>
      <c r="AZ2233" s="12">
        <f>VLOOKUP($BR2233,Tables!$D$14:$K$24,8,FALSE)</f>
        <v>0</v>
      </c>
      <c r="BA2233" s="12">
        <f>IF(OR(BR2233="T150",BR2233="HYBT150"),W2233*Tables!$L$23,0)</f>
        <v>0</v>
      </c>
      <c r="BB2233" s="12">
        <f>IF(OR(BR2233="T200",BR2233="HYBT200"),W2233*Tables!$E$24,0)</f>
        <v>0</v>
      </c>
      <c r="BC2233" s="14">
        <f t="shared" ref="BC2233:BC2275" si="475">SUM(AT2233:BB2233)</f>
        <v>0</v>
      </c>
      <c r="BD2233" s="55" t="str">
        <f t="shared" si="474"/>
        <v/>
      </c>
      <c r="BE2233" s="55" t="str">
        <f t="shared" si="474"/>
        <v/>
      </c>
      <c r="BF2233" s="55" t="str">
        <f t="shared" si="474"/>
        <v/>
      </c>
      <c r="BG2233" s="55" t="str">
        <f t="shared" si="474"/>
        <v/>
      </c>
      <c r="BH2233" s="55" t="str">
        <f t="shared" si="474"/>
        <v/>
      </c>
      <c r="BI2233" s="55" t="str">
        <f t="shared" si="474"/>
        <v/>
      </c>
      <c r="BJ2233" s="55" t="str">
        <f t="shared" si="474"/>
        <v/>
      </c>
      <c r="BK2233" s="55" t="str">
        <f t="shared" si="474"/>
        <v/>
      </c>
      <c r="BL2233" s="55" t="str">
        <f t="shared" si="474"/>
        <v/>
      </c>
      <c r="BM2233" s="55" t="str">
        <f t="shared" si="474"/>
        <v/>
      </c>
      <c r="BN2233" s="55" t="str">
        <f t="shared" si="474"/>
        <v/>
      </c>
      <c r="BO2233" s="55" t="str">
        <f t="shared" si="474"/>
        <v/>
      </c>
      <c r="BP2233" s="55" t="str">
        <f t="shared" si="474"/>
        <v/>
      </c>
      <c r="BQ2233" s="55" t="str">
        <f t="shared" si="474"/>
        <v/>
      </c>
      <c r="BR2233" s="1" t="str">
        <f t="shared" ref="BR2233:BR2237" si="476">IF(BD2233&amp;BE2233&amp;BF2233&amp;BG2233&amp;BH2233&amp;BI2233&amp;BJ2233&amp;BK2233&amp;BP2233&amp;BQ2233="","Base",BD2233&amp;BE2233&amp;BF2233&amp;BG2233&amp;BH2233&amp;BI2233&amp;BJ2233&amp;BK2233&amp;BP2233&amp;BQ2233)</f>
        <v>Base</v>
      </c>
      <c r="BS2233" s="1" t="str">
        <f t="shared" si="464"/>
        <v/>
      </c>
      <c r="BT2233" s="3">
        <f t="shared" si="465"/>
        <v>1</v>
      </c>
      <c r="BU2233" s="11">
        <f t="shared" ref="BU2233:BU2237" si="477">BT2233*0.06-1</f>
        <v>-0.94</v>
      </c>
      <c r="BV2233" s="11">
        <f t="shared" si="467"/>
        <v>-0.88</v>
      </c>
      <c r="BW2233" s="11">
        <f t="shared" si="468"/>
        <v>0</v>
      </c>
      <c r="BX2233" s="9">
        <f t="shared" si="469"/>
        <v>-0.94</v>
      </c>
      <c r="BY2233" s="9">
        <f t="shared" si="470"/>
        <v>-0.88</v>
      </c>
      <c r="BZ2233" s="9">
        <f t="shared" si="471"/>
        <v>2</v>
      </c>
    </row>
    <row r="2234" spans="1:78" ht="15.5" x14ac:dyDescent="0.35">
      <c r="A2234"/>
      <c r="B2234"/>
      <c r="C2234"/>
      <c r="D2234"/>
      <c r="E2234"/>
      <c r="F2234"/>
      <c r="G2234"/>
      <c r="H2234"/>
      <c r="I2234"/>
      <c r="J2234"/>
      <c r="K2234"/>
      <c r="L2234"/>
      <c r="M2234"/>
      <c r="N2234"/>
      <c r="O2234"/>
      <c r="P2234"/>
      <c r="Q2234"/>
      <c r="R2234"/>
      <c r="S2234"/>
      <c r="T2234"/>
      <c r="U2234"/>
      <c r="V2234"/>
      <c r="W2234"/>
      <c r="X2234"/>
      <c r="Y2234"/>
      <c r="Z2234"/>
      <c r="AA2234"/>
      <c r="AB2234"/>
      <c r="AC2234"/>
      <c r="AD2234"/>
      <c r="AE2234"/>
      <c r="AF2234"/>
      <c r="AG2234"/>
      <c r="AH2234"/>
      <c r="AI2234"/>
      <c r="AJ2234"/>
      <c r="AK2234"/>
      <c r="AL2234"/>
      <c r="AM2234"/>
      <c r="AN2234"/>
      <c r="AO2234"/>
      <c r="AP2234"/>
      <c r="AQ2234"/>
      <c r="AR2234"/>
      <c r="AS2234"/>
      <c r="AT2234" s="12">
        <f>VLOOKUP($BR2234,Tables!$D$14:$I$27,2,FALSE)*W2234</f>
        <v>0</v>
      </c>
      <c r="AU2234" s="12">
        <f>VLOOKUP($BR2234,Tables!$D$14:$I$24,3,FALSE)</f>
        <v>0</v>
      </c>
      <c r="AV2234" s="12">
        <f>VLOOKUP($BR2234,Tables!$D$14:$I$24,4,FALSE)*W2234</f>
        <v>0</v>
      </c>
      <c r="AW2234" s="12">
        <f>VLOOKUP($BR2234,Tables!$D$14:$I$24,5,FALSE)*W2234</f>
        <v>0</v>
      </c>
      <c r="AX2234">
        <f>IF(ISERROR(VLOOKUP(V2234,Tables!$A$2:$B$27,2,FALSE))=TRUE,0,VLOOKUP(V2234,Tables!$A$2:$B$27,2,FALSE))*VLOOKUP(BR2234,Tables!$D$14:$J$24,7,FALSE)</f>
        <v>0</v>
      </c>
      <c r="AY2234">
        <f>IF(ISERROR(VLOOKUP(BS2234,Tables!$A$2:$B$31,2,FALSE))=TRUE,0,VLOOKUP(BS2234,Tables!$A$2:$B$31,2,FALSE))</f>
        <v>0</v>
      </c>
      <c r="AZ2234" s="12">
        <f>VLOOKUP($BR2234,Tables!$D$14:$K$24,8,FALSE)</f>
        <v>0</v>
      </c>
      <c r="BA2234" s="12">
        <f>IF(OR(BR2234="T150",BR2234="HYBT150"),W2234*Tables!$L$23,0)</f>
        <v>0</v>
      </c>
      <c r="BB2234" s="12">
        <f>IF(OR(BR2234="T200",BR2234="HYBT200"),W2234*Tables!$E$24,0)</f>
        <v>0</v>
      </c>
      <c r="BC2234" s="14">
        <f t="shared" si="475"/>
        <v>0</v>
      </c>
      <c r="BD2234" s="55" t="str">
        <f t="shared" si="474"/>
        <v/>
      </c>
      <c r="BE2234" s="55" t="str">
        <f t="shared" si="474"/>
        <v/>
      </c>
      <c r="BF2234" s="55" t="str">
        <f t="shared" si="474"/>
        <v/>
      </c>
      <c r="BG2234" s="55" t="str">
        <f t="shared" si="474"/>
        <v/>
      </c>
      <c r="BH2234" s="55" t="str">
        <f t="shared" si="474"/>
        <v/>
      </c>
      <c r="BI2234" s="55" t="str">
        <f t="shared" si="474"/>
        <v/>
      </c>
      <c r="BJ2234" s="55" t="str">
        <f t="shared" si="474"/>
        <v/>
      </c>
      <c r="BK2234" s="55" t="str">
        <f t="shared" si="474"/>
        <v/>
      </c>
      <c r="BL2234" s="55" t="str">
        <f t="shared" si="474"/>
        <v/>
      </c>
      <c r="BM2234" s="55" t="str">
        <f t="shared" si="474"/>
        <v/>
      </c>
      <c r="BN2234" s="55" t="str">
        <f t="shared" si="474"/>
        <v/>
      </c>
      <c r="BO2234" s="55" t="str">
        <f t="shared" si="474"/>
        <v/>
      </c>
      <c r="BP2234" s="55" t="str">
        <f t="shared" si="474"/>
        <v/>
      </c>
      <c r="BQ2234" s="55" t="str">
        <f t="shared" si="474"/>
        <v/>
      </c>
      <c r="BR2234" s="1" t="str">
        <f t="shared" si="476"/>
        <v>Base</v>
      </c>
      <c r="BS2234" s="1" t="str">
        <f t="shared" si="464"/>
        <v/>
      </c>
      <c r="BT2234" s="3">
        <f t="shared" si="465"/>
        <v>1</v>
      </c>
      <c r="BU2234" s="11">
        <f t="shared" si="477"/>
        <v>-0.94</v>
      </c>
      <c r="BV2234" s="11">
        <f t="shared" si="467"/>
        <v>-0.88</v>
      </c>
      <c r="BW2234" s="11">
        <f t="shared" si="468"/>
        <v>0</v>
      </c>
      <c r="BX2234" s="9">
        <f t="shared" si="469"/>
        <v>-0.94</v>
      </c>
      <c r="BY2234" s="9">
        <f t="shared" si="470"/>
        <v>-0.88</v>
      </c>
      <c r="BZ2234" s="9">
        <f t="shared" si="471"/>
        <v>2</v>
      </c>
    </row>
    <row r="2235" spans="1:78" ht="15.5" x14ac:dyDescent="0.35">
      <c r="A2235"/>
      <c r="B2235"/>
      <c r="C2235"/>
      <c r="D2235"/>
      <c r="E2235"/>
      <c r="F2235"/>
      <c r="G2235"/>
      <c r="H2235"/>
      <c r="I2235"/>
      <c r="J2235"/>
      <c r="K2235"/>
      <c r="L2235"/>
      <c r="M2235"/>
      <c r="N2235"/>
      <c r="O2235"/>
      <c r="P2235"/>
      <c r="Q2235"/>
      <c r="R2235"/>
      <c r="S2235"/>
      <c r="T2235"/>
      <c r="U2235"/>
      <c r="V2235"/>
      <c r="W2235"/>
      <c r="X2235"/>
      <c r="Y2235"/>
      <c r="Z2235"/>
      <c r="AA2235"/>
      <c r="AB2235"/>
      <c r="AC2235"/>
      <c r="AD2235"/>
      <c r="AE2235"/>
      <c r="AF2235"/>
      <c r="AG2235"/>
      <c r="AH2235"/>
      <c r="AI2235"/>
      <c r="AJ2235"/>
      <c r="AK2235"/>
      <c r="AL2235"/>
      <c r="AM2235"/>
      <c r="AN2235"/>
      <c r="AO2235"/>
      <c r="AP2235"/>
      <c r="AQ2235"/>
      <c r="AR2235"/>
      <c r="AS2235"/>
      <c r="AT2235" s="12">
        <f>VLOOKUP($BR2235,Tables!$D$14:$I$27,2,FALSE)*W2235</f>
        <v>0</v>
      </c>
      <c r="AU2235" s="12">
        <f>VLOOKUP($BR2235,Tables!$D$14:$I$24,3,FALSE)</f>
        <v>0</v>
      </c>
      <c r="AV2235" s="12">
        <f>VLOOKUP($BR2235,Tables!$D$14:$I$24,4,FALSE)*W2235</f>
        <v>0</v>
      </c>
      <c r="AW2235" s="12">
        <f>VLOOKUP($BR2235,Tables!$D$14:$I$24,5,FALSE)*W2235</f>
        <v>0</v>
      </c>
      <c r="AX2235">
        <f>IF(ISERROR(VLOOKUP(V2235,Tables!$A$2:$B$27,2,FALSE))=TRUE,0,VLOOKUP(V2235,Tables!$A$2:$B$27,2,FALSE))*VLOOKUP(BR2235,Tables!$D$14:$J$24,7,FALSE)</f>
        <v>0</v>
      </c>
      <c r="AY2235">
        <f>IF(ISERROR(VLOOKUP(BS2235,Tables!$A$2:$B$31,2,FALSE))=TRUE,0,VLOOKUP(BS2235,Tables!$A$2:$B$31,2,FALSE))</f>
        <v>0</v>
      </c>
      <c r="AZ2235" s="12">
        <f>VLOOKUP($BR2235,Tables!$D$14:$K$24,8,FALSE)</f>
        <v>0</v>
      </c>
      <c r="BA2235" s="12">
        <f>IF(OR(BR2235="T150",BR2235="HYBT150"),W2235*Tables!$L$23,0)</f>
        <v>0</v>
      </c>
      <c r="BB2235" s="12">
        <f>IF(OR(BR2235="T200",BR2235="HYBT200"),W2235*Tables!$E$24,0)</f>
        <v>0</v>
      </c>
      <c r="BC2235" s="14">
        <f t="shared" si="475"/>
        <v>0</v>
      </c>
      <c r="BD2235" s="55" t="str">
        <f t="shared" si="474"/>
        <v/>
      </c>
      <c r="BE2235" s="55" t="str">
        <f t="shared" si="474"/>
        <v/>
      </c>
      <c r="BF2235" s="55" t="str">
        <f t="shared" ref="BD2235:BQ2253" si="478">IF(ISERROR(SEARCHB(" "&amp;BF$1&amp;" "," "&amp;$L2235&amp;" "))=TRUE,"",BF$1)</f>
        <v/>
      </c>
      <c r="BG2235" s="55" t="str">
        <f t="shared" si="478"/>
        <v/>
      </c>
      <c r="BH2235" s="55" t="str">
        <f t="shared" si="478"/>
        <v/>
      </c>
      <c r="BI2235" s="55" t="str">
        <f t="shared" si="478"/>
        <v/>
      </c>
      <c r="BJ2235" s="55" t="str">
        <f t="shared" si="478"/>
        <v/>
      </c>
      <c r="BK2235" s="55" t="str">
        <f t="shared" si="478"/>
        <v/>
      </c>
      <c r="BL2235" s="55" t="str">
        <f t="shared" si="478"/>
        <v/>
      </c>
      <c r="BM2235" s="55" t="str">
        <f t="shared" si="478"/>
        <v/>
      </c>
      <c r="BN2235" s="55" t="str">
        <f t="shared" si="478"/>
        <v/>
      </c>
      <c r="BO2235" s="55" t="str">
        <f t="shared" si="478"/>
        <v/>
      </c>
      <c r="BP2235" s="55" t="str">
        <f t="shared" si="478"/>
        <v/>
      </c>
      <c r="BQ2235" s="55" t="str">
        <f t="shared" si="478"/>
        <v/>
      </c>
      <c r="BR2235" s="1" t="str">
        <f t="shared" si="476"/>
        <v>Base</v>
      </c>
      <c r="BS2235" s="1" t="str">
        <f t="shared" si="464"/>
        <v/>
      </c>
      <c r="BT2235" s="3">
        <f t="shared" si="465"/>
        <v>1</v>
      </c>
      <c r="BU2235" s="11">
        <f t="shared" si="477"/>
        <v>-0.94</v>
      </c>
      <c r="BV2235" s="11">
        <f t="shared" si="467"/>
        <v>-0.88</v>
      </c>
      <c r="BW2235" s="11">
        <f t="shared" si="468"/>
        <v>0</v>
      </c>
      <c r="BX2235" s="9">
        <f t="shared" si="469"/>
        <v>-0.94</v>
      </c>
      <c r="BY2235" s="9">
        <f t="shared" si="470"/>
        <v>-0.88</v>
      </c>
      <c r="BZ2235" s="9">
        <f t="shared" si="471"/>
        <v>2</v>
      </c>
    </row>
    <row r="2236" spans="1:78" ht="15.5" x14ac:dyDescent="0.35">
      <c r="A2236"/>
      <c r="B2236"/>
      <c r="C2236"/>
      <c r="D2236"/>
      <c r="E2236"/>
      <c r="F2236"/>
      <c r="G2236"/>
      <c r="H2236"/>
      <c r="I2236"/>
      <c r="J2236"/>
      <c r="K2236"/>
      <c r="L2236"/>
      <c r="M2236"/>
      <c r="N2236"/>
      <c r="O2236"/>
      <c r="P2236"/>
      <c r="Q2236"/>
      <c r="R2236"/>
      <c r="S2236"/>
      <c r="T2236"/>
      <c r="U2236"/>
      <c r="V2236"/>
      <c r="W2236"/>
      <c r="X2236"/>
      <c r="Y2236"/>
      <c r="Z2236"/>
      <c r="AA2236"/>
      <c r="AB2236"/>
      <c r="AC2236"/>
      <c r="AD2236"/>
      <c r="AE2236"/>
      <c r="AF2236"/>
      <c r="AG2236"/>
      <c r="AH2236"/>
      <c r="AI2236"/>
      <c r="AJ2236"/>
      <c r="AK2236"/>
      <c r="AL2236"/>
      <c r="AM2236"/>
      <c r="AN2236"/>
      <c r="AO2236"/>
      <c r="AP2236"/>
      <c r="AQ2236"/>
      <c r="AR2236"/>
      <c r="AS2236"/>
      <c r="AT2236" s="12">
        <f>VLOOKUP($BR2236,Tables!$D$14:$I$27,2,FALSE)*W2236</f>
        <v>0</v>
      </c>
      <c r="AU2236" s="12">
        <f>VLOOKUP($BR2236,Tables!$D$14:$I$24,3,FALSE)</f>
        <v>0</v>
      </c>
      <c r="AV2236" s="12">
        <f>VLOOKUP($BR2236,Tables!$D$14:$I$24,4,FALSE)*W2236</f>
        <v>0</v>
      </c>
      <c r="AW2236" s="12">
        <f>VLOOKUP($BR2236,Tables!$D$14:$I$24,5,FALSE)*W2236</f>
        <v>0</v>
      </c>
      <c r="AX2236">
        <f>IF(ISERROR(VLOOKUP(V2236,Tables!$A$2:$B$27,2,FALSE))=TRUE,0,VLOOKUP(V2236,Tables!$A$2:$B$27,2,FALSE))*VLOOKUP(BR2236,Tables!$D$14:$J$24,7,FALSE)</f>
        <v>0</v>
      </c>
      <c r="AY2236">
        <f>IF(ISERROR(VLOOKUP(BS2236,Tables!$A$2:$B$31,2,FALSE))=TRUE,0,VLOOKUP(BS2236,Tables!$A$2:$B$31,2,FALSE))</f>
        <v>0</v>
      </c>
      <c r="AZ2236" s="12">
        <f>VLOOKUP($BR2236,Tables!$D$14:$K$24,8,FALSE)</f>
        <v>0</v>
      </c>
      <c r="BA2236" s="12">
        <f>IF(OR(BR2236="T150",BR2236="HYBT150"),W2236*Tables!$L$23,0)</f>
        <v>0</v>
      </c>
      <c r="BB2236" s="12">
        <f>IF(OR(BR2236="T200",BR2236="HYBT200"),W2236*Tables!$E$24,0)</f>
        <v>0</v>
      </c>
      <c r="BC2236" s="14">
        <f t="shared" si="475"/>
        <v>0</v>
      </c>
      <c r="BD2236" s="55" t="str">
        <f t="shared" si="478"/>
        <v/>
      </c>
      <c r="BE2236" s="55" t="str">
        <f t="shared" si="478"/>
        <v/>
      </c>
      <c r="BF2236" s="55" t="str">
        <f t="shared" si="478"/>
        <v/>
      </c>
      <c r="BG2236" s="55" t="str">
        <f t="shared" si="478"/>
        <v/>
      </c>
      <c r="BH2236" s="55" t="str">
        <f t="shared" si="478"/>
        <v/>
      </c>
      <c r="BI2236" s="55" t="str">
        <f t="shared" si="478"/>
        <v/>
      </c>
      <c r="BJ2236" s="55" t="str">
        <f t="shared" si="478"/>
        <v/>
      </c>
      <c r="BK2236" s="55" t="str">
        <f t="shared" si="478"/>
        <v/>
      </c>
      <c r="BL2236" s="55" t="str">
        <f t="shared" si="478"/>
        <v/>
      </c>
      <c r="BM2236" s="55" t="str">
        <f t="shared" si="478"/>
        <v/>
      </c>
      <c r="BN2236" s="55" t="str">
        <f t="shared" si="478"/>
        <v/>
      </c>
      <c r="BO2236" s="55" t="str">
        <f t="shared" si="478"/>
        <v/>
      </c>
      <c r="BP2236" s="55" t="str">
        <f t="shared" si="478"/>
        <v/>
      </c>
      <c r="BQ2236" s="55" t="str">
        <f t="shared" si="478"/>
        <v/>
      </c>
      <c r="BR2236" s="1" t="str">
        <f t="shared" si="476"/>
        <v>Base</v>
      </c>
      <c r="BS2236" s="1" t="str">
        <f t="shared" si="464"/>
        <v/>
      </c>
      <c r="BT2236" s="3">
        <f t="shared" si="465"/>
        <v>1</v>
      </c>
      <c r="BU2236" s="11">
        <f t="shared" si="477"/>
        <v>-0.94</v>
      </c>
      <c r="BV2236" s="11">
        <f t="shared" si="467"/>
        <v>-0.88</v>
      </c>
      <c r="BW2236" s="11">
        <f t="shared" si="468"/>
        <v>0</v>
      </c>
      <c r="BX2236" s="9">
        <f t="shared" si="469"/>
        <v>-0.94</v>
      </c>
      <c r="BY2236" s="9">
        <f t="shared" si="470"/>
        <v>-0.88</v>
      </c>
      <c r="BZ2236" s="9">
        <f t="shared" si="471"/>
        <v>2</v>
      </c>
    </row>
    <row r="2237" spans="1:78" ht="15.5" x14ac:dyDescent="0.35">
      <c r="A2237"/>
      <c r="B2237"/>
      <c r="C2237"/>
      <c r="D2237"/>
      <c r="E2237"/>
      <c r="F2237"/>
      <c r="G2237"/>
      <c r="H2237"/>
      <c r="I2237"/>
      <c r="J2237"/>
      <c r="K2237"/>
      <c r="L2237"/>
      <c r="M2237"/>
      <c r="N2237"/>
      <c r="O2237"/>
      <c r="P2237"/>
      <c r="Q2237"/>
      <c r="R2237"/>
      <c r="S2237"/>
      <c r="T2237"/>
      <c r="U2237"/>
      <c r="V2237"/>
      <c r="W2237"/>
      <c r="X2237"/>
      <c r="Y2237"/>
      <c r="Z2237"/>
      <c r="AA2237"/>
      <c r="AB2237"/>
      <c r="AC2237"/>
      <c r="AD2237"/>
      <c r="AE2237"/>
      <c r="AF2237"/>
      <c r="AG2237"/>
      <c r="AH2237"/>
      <c r="AI2237"/>
      <c r="AJ2237"/>
      <c r="AK2237"/>
      <c r="AL2237"/>
      <c r="AM2237"/>
      <c r="AN2237"/>
      <c r="AO2237"/>
      <c r="AP2237"/>
      <c r="AQ2237"/>
      <c r="AR2237"/>
      <c r="AS2237"/>
      <c r="AT2237" s="12">
        <f>VLOOKUP($BR2237,Tables!$D$14:$I$27,2,FALSE)*W2237</f>
        <v>0</v>
      </c>
      <c r="AU2237" s="12">
        <f>VLOOKUP($BR2237,Tables!$D$14:$I$24,3,FALSE)</f>
        <v>0</v>
      </c>
      <c r="AV2237" s="12">
        <f>VLOOKUP($BR2237,Tables!$D$14:$I$24,4,FALSE)*W2237</f>
        <v>0</v>
      </c>
      <c r="AW2237" s="12">
        <f>VLOOKUP($BR2237,Tables!$D$14:$I$24,5,FALSE)*W2237</f>
        <v>0</v>
      </c>
      <c r="AX2237">
        <f>IF(ISERROR(VLOOKUP(V2237,Tables!$A$2:$B$27,2,FALSE))=TRUE,0,VLOOKUP(V2237,Tables!$A$2:$B$27,2,FALSE))*VLOOKUP(BR2237,Tables!$D$14:$J$24,7,FALSE)</f>
        <v>0</v>
      </c>
      <c r="AY2237">
        <f>IF(ISERROR(VLOOKUP(BS2237,Tables!$A$2:$B$31,2,FALSE))=TRUE,0,VLOOKUP(BS2237,Tables!$A$2:$B$31,2,FALSE))</f>
        <v>0</v>
      </c>
      <c r="AZ2237" s="12">
        <f>VLOOKUP($BR2237,Tables!$D$14:$K$24,8,FALSE)</f>
        <v>0</v>
      </c>
      <c r="BA2237" s="12">
        <f>IF(OR(BR2237="T150",BR2237="HYBT150"),W2237*Tables!$L$23,0)</f>
        <v>0</v>
      </c>
      <c r="BB2237" s="12">
        <f>IF(OR(BR2237="T200",BR2237="HYBT200"),W2237*Tables!$E$24,0)</f>
        <v>0</v>
      </c>
      <c r="BC2237" s="14">
        <f t="shared" si="475"/>
        <v>0</v>
      </c>
      <c r="BD2237" s="55" t="str">
        <f t="shared" si="478"/>
        <v/>
      </c>
      <c r="BE2237" s="55" t="str">
        <f t="shared" si="478"/>
        <v/>
      </c>
      <c r="BF2237" s="55" t="str">
        <f t="shared" si="478"/>
        <v/>
      </c>
      <c r="BG2237" s="55" t="str">
        <f t="shared" si="478"/>
        <v/>
      </c>
      <c r="BH2237" s="55" t="str">
        <f t="shared" si="478"/>
        <v/>
      </c>
      <c r="BI2237" s="55" t="str">
        <f t="shared" si="478"/>
        <v/>
      </c>
      <c r="BJ2237" s="55" t="str">
        <f t="shared" si="478"/>
        <v/>
      </c>
      <c r="BK2237" s="55" t="str">
        <f t="shared" si="478"/>
        <v/>
      </c>
      <c r="BL2237" s="55" t="str">
        <f t="shared" si="478"/>
        <v/>
      </c>
      <c r="BM2237" s="55" t="str">
        <f t="shared" si="478"/>
        <v/>
      </c>
      <c r="BN2237" s="55" t="str">
        <f t="shared" si="478"/>
        <v/>
      </c>
      <c r="BO2237" s="55" t="str">
        <f t="shared" si="478"/>
        <v/>
      </c>
      <c r="BP2237" s="55" t="str">
        <f t="shared" si="478"/>
        <v/>
      </c>
      <c r="BQ2237" s="55" t="str">
        <f t="shared" si="478"/>
        <v/>
      </c>
      <c r="BR2237" s="1" t="str">
        <f t="shared" si="476"/>
        <v>Base</v>
      </c>
      <c r="BS2237" s="1" t="str">
        <f t="shared" si="464"/>
        <v/>
      </c>
      <c r="BT2237" s="3">
        <f t="shared" si="465"/>
        <v>1</v>
      </c>
      <c r="BU2237" s="11">
        <f t="shared" si="477"/>
        <v>-0.94</v>
      </c>
      <c r="BV2237" s="11">
        <f t="shared" si="467"/>
        <v>-0.88</v>
      </c>
      <c r="BW2237" s="11">
        <f t="shared" si="468"/>
        <v>0</v>
      </c>
      <c r="BX2237" s="9">
        <f t="shared" si="469"/>
        <v>-0.94</v>
      </c>
      <c r="BY2237" s="9">
        <f t="shared" si="470"/>
        <v>-0.88</v>
      </c>
      <c r="BZ2237" s="9">
        <f t="shared" si="471"/>
        <v>2</v>
      </c>
    </row>
    <row r="2238" spans="1:78" ht="15.5" x14ac:dyDescent="0.35">
      <c r="A2238"/>
      <c r="B2238"/>
      <c r="C2238"/>
      <c r="D2238"/>
      <c r="E2238"/>
      <c r="F2238"/>
      <c r="G2238"/>
      <c r="H2238"/>
      <c r="I2238"/>
      <c r="J2238"/>
      <c r="K2238"/>
      <c r="L2238"/>
      <c r="M2238"/>
      <c r="N2238"/>
      <c r="O2238"/>
      <c r="P2238"/>
      <c r="Q2238"/>
      <c r="R2238"/>
      <c r="S2238"/>
      <c r="T2238"/>
      <c r="U2238"/>
      <c r="V2238"/>
      <c r="W2238"/>
      <c r="X2238"/>
      <c r="Y2238"/>
      <c r="Z2238"/>
      <c r="AA2238"/>
      <c r="AB2238"/>
      <c r="AC2238"/>
      <c r="AD2238"/>
      <c r="AE2238"/>
      <c r="AF2238"/>
      <c r="AG2238"/>
      <c r="AH2238"/>
      <c r="AI2238"/>
      <c r="AJ2238"/>
      <c r="AK2238"/>
      <c r="AL2238"/>
      <c r="AM2238"/>
      <c r="AN2238"/>
      <c r="AO2238"/>
      <c r="AP2238"/>
      <c r="AQ2238"/>
      <c r="AR2238"/>
      <c r="AS2238"/>
      <c r="AT2238" s="12" t="e">
        <f>VLOOKUP($BR2238,Tables!$D$14:$I$27,2,FALSE)*W2238</f>
        <v>#N/A</v>
      </c>
      <c r="AU2238" s="12" t="e">
        <f>VLOOKUP($BR2238,Tables!$D$14:$I$24,3,FALSE)</f>
        <v>#N/A</v>
      </c>
      <c r="AV2238" s="12" t="e">
        <f>VLOOKUP($BR2238,Tables!$D$14:$I$24,4,FALSE)*W2238</f>
        <v>#N/A</v>
      </c>
      <c r="AW2238" s="12" t="e">
        <f>VLOOKUP($BR2238,Tables!$D$14:$I$24,5,FALSE)*W2238</f>
        <v>#N/A</v>
      </c>
      <c r="AX2238" t="e">
        <f>IF(ISERROR(VLOOKUP(V2238,Tables!$A$2:$B$27,2,FALSE))=TRUE,0,VLOOKUP(V2238,Tables!$A$2:$B$27,2,FALSE))*VLOOKUP(BR2238,Tables!$D$14:$J$24,7,FALSE)</f>
        <v>#N/A</v>
      </c>
      <c r="AY2238">
        <f>IF(ISERROR(VLOOKUP(BS2238,Tables!$A$2:$B$31,2,FALSE))=TRUE,0,VLOOKUP(BS2238,Tables!$A$2:$B$31,2,FALSE))</f>
        <v>0</v>
      </c>
      <c r="AZ2238" s="12" t="e">
        <f>VLOOKUP($BR2238,Tables!$D$14:$K$24,8,FALSE)</f>
        <v>#N/A</v>
      </c>
      <c r="BA2238" s="12">
        <f>IF(OR(BR2238="T150",BR2238="HYBT150"),W2238*Tables!$L$23,0)</f>
        <v>0</v>
      </c>
      <c r="BB2238" s="12">
        <f>IF(OR(BR2238="T200",BR2238="HYBT200"),W2238*Tables!$E$24,0)</f>
        <v>0</v>
      </c>
      <c r="BC2238" s="14" t="e">
        <f t="shared" si="475"/>
        <v>#N/A</v>
      </c>
      <c r="BD2238" s="55" t="str">
        <f t="shared" si="478"/>
        <v/>
      </c>
      <c r="BE2238" s="55" t="str">
        <f t="shared" si="478"/>
        <v/>
      </c>
      <c r="BF2238" s="55" t="str">
        <f t="shared" si="478"/>
        <v/>
      </c>
      <c r="BG2238" s="55" t="str">
        <f t="shared" si="478"/>
        <v/>
      </c>
      <c r="BH2238" s="55" t="str">
        <f t="shared" si="478"/>
        <v/>
      </c>
      <c r="BI2238" s="55" t="str">
        <f t="shared" si="478"/>
        <v/>
      </c>
      <c r="BJ2238" s="55" t="str">
        <f t="shared" si="478"/>
        <v/>
      </c>
      <c r="BK2238" s="55" t="str">
        <f t="shared" si="478"/>
        <v/>
      </c>
      <c r="BL2238" s="55" t="str">
        <f t="shared" si="478"/>
        <v/>
      </c>
      <c r="BM2238" s="55" t="str">
        <f t="shared" si="478"/>
        <v/>
      </c>
      <c r="BN2238" s="55" t="str">
        <f t="shared" si="478"/>
        <v/>
      </c>
      <c r="BO2238" s="55" t="str">
        <f t="shared" si="478"/>
        <v/>
      </c>
      <c r="BP2238" s="55" t="str">
        <f t="shared" si="478"/>
        <v/>
      </c>
      <c r="BQ2238" s="55" t="str">
        <f t="shared" si="478"/>
        <v/>
      </c>
      <c r="BR2238" s="1"/>
      <c r="BS2238"/>
      <c r="BT2238" s="3"/>
      <c r="BU2238" s="11"/>
      <c r="BV2238" s="11"/>
      <c r="BW2238" s="11"/>
      <c r="BX2238" s="9"/>
      <c r="BY2238" s="9"/>
      <c r="BZ2238" s="9"/>
    </row>
    <row r="2239" spans="1:78" ht="15.5" x14ac:dyDescent="0.35">
      <c r="A2239"/>
      <c r="B2239"/>
      <c r="C2239"/>
      <c r="D2239"/>
      <c r="E2239"/>
      <c r="F2239"/>
      <c r="G2239"/>
      <c r="H2239"/>
      <c r="I2239"/>
      <c r="J2239"/>
      <c r="K2239"/>
      <c r="L2239"/>
      <c r="M2239"/>
      <c r="N2239"/>
      <c r="O2239"/>
      <c r="P2239"/>
      <c r="Q2239"/>
      <c r="R2239"/>
      <c r="S2239"/>
      <c r="T2239"/>
      <c r="U2239"/>
      <c r="V2239"/>
      <c r="W2239"/>
      <c r="X2239"/>
      <c r="Y2239"/>
      <c r="Z2239"/>
      <c r="AA2239"/>
      <c r="AB2239"/>
      <c r="AC2239"/>
      <c r="AD2239"/>
      <c r="AE2239"/>
      <c r="AF2239"/>
      <c r="AG2239"/>
      <c r="AH2239"/>
      <c r="AI2239"/>
      <c r="AJ2239"/>
      <c r="AK2239"/>
      <c r="AL2239"/>
      <c r="AM2239"/>
      <c r="AN2239"/>
      <c r="AO2239"/>
      <c r="AP2239"/>
      <c r="AQ2239"/>
      <c r="AR2239"/>
      <c r="AS2239"/>
      <c r="AT2239" s="12" t="e">
        <f>VLOOKUP($BR2239,Tables!$D$14:$I$27,2,FALSE)*W2239</f>
        <v>#N/A</v>
      </c>
      <c r="AU2239" s="12" t="e">
        <f>VLOOKUP($BR2239,Tables!$D$14:$I$24,3,FALSE)</f>
        <v>#N/A</v>
      </c>
      <c r="AV2239" s="12" t="e">
        <f>VLOOKUP($BR2239,Tables!$D$14:$I$24,4,FALSE)*W2239</f>
        <v>#N/A</v>
      </c>
      <c r="AW2239" s="12" t="e">
        <f>VLOOKUP($BR2239,Tables!$D$14:$I$24,5,FALSE)*W2239</f>
        <v>#N/A</v>
      </c>
      <c r="AX2239" t="e">
        <f>IF(ISERROR(VLOOKUP(V2239,Tables!$A$2:$B$27,2,FALSE))=TRUE,0,VLOOKUP(V2239,Tables!$A$2:$B$27,2,FALSE))*VLOOKUP(BR2239,Tables!$D$14:$J$24,7,FALSE)</f>
        <v>#N/A</v>
      </c>
      <c r="AY2239">
        <f>IF(ISERROR(VLOOKUP(BS2239,Tables!$A$2:$B$31,2,FALSE))=TRUE,0,VLOOKUP(BS2239,Tables!$A$2:$B$31,2,FALSE))</f>
        <v>0</v>
      </c>
      <c r="AZ2239" s="12" t="e">
        <f>VLOOKUP($BR2239,Tables!$D$14:$K$24,8,FALSE)</f>
        <v>#N/A</v>
      </c>
      <c r="BA2239" s="12">
        <f>IF(OR(BR2239="T150",BR2239="HYBT150"),W2239*Tables!$L$23,0)</f>
        <v>0</v>
      </c>
      <c r="BB2239" s="12">
        <f>IF(OR(BR2239="T200",BR2239="HYBT200"),W2239*Tables!$E$24,0)</f>
        <v>0</v>
      </c>
      <c r="BC2239" s="14" t="e">
        <f t="shared" si="475"/>
        <v>#N/A</v>
      </c>
      <c r="BD2239" s="55" t="str">
        <f t="shared" si="478"/>
        <v/>
      </c>
      <c r="BE2239" s="55" t="str">
        <f t="shared" si="478"/>
        <v/>
      </c>
      <c r="BF2239" s="55" t="str">
        <f t="shared" si="478"/>
        <v/>
      </c>
      <c r="BG2239" s="55" t="str">
        <f t="shared" si="478"/>
        <v/>
      </c>
      <c r="BH2239" s="55" t="str">
        <f t="shared" si="478"/>
        <v/>
      </c>
      <c r="BI2239" s="55" t="str">
        <f t="shared" si="478"/>
        <v/>
      </c>
      <c r="BJ2239" s="55" t="str">
        <f t="shared" si="478"/>
        <v/>
      </c>
      <c r="BK2239" s="55" t="str">
        <f t="shared" si="478"/>
        <v/>
      </c>
      <c r="BL2239" s="55" t="str">
        <f t="shared" si="478"/>
        <v/>
      </c>
      <c r="BM2239" s="55" t="str">
        <f t="shared" si="478"/>
        <v/>
      </c>
      <c r="BN2239" s="55" t="str">
        <f t="shared" si="478"/>
        <v/>
      </c>
      <c r="BO2239" s="55" t="str">
        <f t="shared" si="478"/>
        <v/>
      </c>
      <c r="BP2239" s="55" t="str">
        <f t="shared" si="478"/>
        <v/>
      </c>
      <c r="BQ2239" s="55" t="str">
        <f t="shared" si="478"/>
        <v/>
      </c>
      <c r="BR2239" s="1"/>
      <c r="BS2239"/>
      <c r="BT2239" s="3"/>
      <c r="BU2239" s="11"/>
      <c r="BV2239" s="11"/>
      <c r="BW2239" s="11"/>
      <c r="BX2239" s="9"/>
      <c r="BY2239" s="9"/>
      <c r="BZ2239" s="9"/>
    </row>
    <row r="2240" spans="1:78" ht="15.5" x14ac:dyDescent="0.35">
      <c r="A2240"/>
      <c r="B2240"/>
      <c r="C2240"/>
      <c r="D2240"/>
      <c r="E2240"/>
      <c r="F2240"/>
      <c r="G2240"/>
      <c r="H2240"/>
      <c r="I2240"/>
      <c r="J2240"/>
      <c r="K2240"/>
      <c r="L2240"/>
      <c r="M2240"/>
      <c r="N2240"/>
      <c r="O2240"/>
      <c r="P2240"/>
      <c r="Q2240"/>
      <c r="R2240"/>
      <c r="S2240"/>
      <c r="T2240"/>
      <c r="U2240"/>
      <c r="V2240"/>
      <c r="W2240"/>
      <c r="X2240"/>
      <c r="Y2240"/>
      <c r="Z2240"/>
      <c r="AA2240"/>
      <c r="AB2240"/>
      <c r="AC2240"/>
      <c r="AD2240"/>
      <c r="AE2240"/>
      <c r="AF2240"/>
      <c r="AG2240"/>
      <c r="AH2240"/>
      <c r="AI2240"/>
      <c r="AJ2240"/>
      <c r="AK2240"/>
      <c r="AL2240"/>
      <c r="AM2240"/>
      <c r="AN2240"/>
      <c r="AO2240"/>
      <c r="AP2240"/>
      <c r="AQ2240"/>
      <c r="AR2240"/>
      <c r="AS2240"/>
      <c r="AT2240" s="12" t="e">
        <f>VLOOKUP($BR2240,Tables!$D$14:$I$27,2,FALSE)*W2240</f>
        <v>#N/A</v>
      </c>
      <c r="AU2240" s="12" t="e">
        <f>VLOOKUP($BR2240,Tables!$D$14:$I$24,3,FALSE)</f>
        <v>#N/A</v>
      </c>
      <c r="AV2240" s="12" t="e">
        <f>VLOOKUP($BR2240,Tables!$D$14:$I$24,4,FALSE)*W2240</f>
        <v>#N/A</v>
      </c>
      <c r="AW2240" s="12" t="e">
        <f>VLOOKUP($BR2240,Tables!$D$14:$I$24,5,FALSE)*W2240</f>
        <v>#N/A</v>
      </c>
      <c r="AX2240" t="e">
        <f>IF(ISERROR(VLOOKUP(V2240,Tables!$A$2:$B$27,2,FALSE))=TRUE,0,VLOOKUP(V2240,Tables!$A$2:$B$27,2,FALSE))*VLOOKUP(BR2240,Tables!$D$14:$J$24,7,FALSE)</f>
        <v>#N/A</v>
      </c>
      <c r="AY2240">
        <f>IF(ISERROR(VLOOKUP(BS2240,Tables!$A$2:$B$31,2,FALSE))=TRUE,0,VLOOKUP(BS2240,Tables!$A$2:$B$31,2,FALSE))</f>
        <v>0</v>
      </c>
      <c r="AZ2240" s="12" t="e">
        <f>VLOOKUP($BR2240,Tables!$D$14:$K$24,8,FALSE)</f>
        <v>#N/A</v>
      </c>
      <c r="BA2240" s="12">
        <f>IF(OR(BR2240="T150",BR2240="HYBT150"),W2240*Tables!$L$23,0)</f>
        <v>0</v>
      </c>
      <c r="BB2240" s="12">
        <f>IF(OR(BR2240="T200",BR2240="HYBT200"),W2240*Tables!$E$24,0)</f>
        <v>0</v>
      </c>
      <c r="BC2240" s="14" t="e">
        <f t="shared" si="475"/>
        <v>#N/A</v>
      </c>
      <c r="BD2240" s="55" t="str">
        <f t="shared" si="478"/>
        <v/>
      </c>
      <c r="BE2240" s="55" t="str">
        <f t="shared" si="478"/>
        <v/>
      </c>
      <c r="BF2240" s="55" t="str">
        <f t="shared" si="478"/>
        <v/>
      </c>
      <c r="BG2240" s="55" t="str">
        <f t="shared" si="478"/>
        <v/>
      </c>
      <c r="BH2240" s="55" t="str">
        <f t="shared" si="478"/>
        <v/>
      </c>
      <c r="BI2240" s="55" t="str">
        <f t="shared" si="478"/>
        <v/>
      </c>
      <c r="BJ2240" s="55" t="str">
        <f t="shared" si="478"/>
        <v/>
      </c>
      <c r="BK2240" s="55" t="str">
        <f t="shared" si="478"/>
        <v/>
      </c>
      <c r="BL2240" s="55" t="str">
        <f t="shared" si="478"/>
        <v/>
      </c>
      <c r="BM2240" s="55" t="str">
        <f t="shared" si="478"/>
        <v/>
      </c>
      <c r="BN2240" s="55" t="str">
        <f t="shared" si="478"/>
        <v/>
      </c>
      <c r="BO2240" s="55" t="str">
        <f t="shared" si="478"/>
        <v/>
      </c>
      <c r="BP2240" s="55" t="str">
        <f t="shared" si="478"/>
        <v/>
      </c>
      <c r="BQ2240" s="55" t="str">
        <f t="shared" si="478"/>
        <v/>
      </c>
      <c r="BR2240" s="1"/>
      <c r="BS2240"/>
      <c r="BT2240" s="3"/>
      <c r="BU2240" s="11"/>
      <c r="BV2240" s="11"/>
      <c r="BW2240" s="11"/>
      <c r="BX2240" s="9"/>
      <c r="BY2240" s="9"/>
      <c r="BZ2240" s="9"/>
    </row>
    <row r="2241" spans="1:78" ht="15.5" x14ac:dyDescent="0.35">
      <c r="A2241"/>
      <c r="B2241"/>
      <c r="C2241"/>
      <c r="D2241"/>
      <c r="E2241"/>
      <c r="F2241"/>
      <c r="G2241"/>
      <c r="H2241"/>
      <c r="I2241"/>
      <c r="J2241"/>
      <c r="K2241"/>
      <c r="L2241"/>
      <c r="M2241"/>
      <c r="N2241"/>
      <c r="O2241"/>
      <c r="P2241"/>
      <c r="Q2241"/>
      <c r="R2241"/>
      <c r="S2241"/>
      <c r="T2241"/>
      <c r="U2241"/>
      <c r="V2241"/>
      <c r="W2241"/>
      <c r="X2241"/>
      <c r="Y2241"/>
      <c r="Z2241"/>
      <c r="AA2241"/>
      <c r="AB2241"/>
      <c r="AC2241"/>
      <c r="AD2241"/>
      <c r="AE2241"/>
      <c r="AF2241"/>
      <c r="AG2241"/>
      <c r="AH2241"/>
      <c r="AI2241"/>
      <c r="AJ2241"/>
      <c r="AK2241"/>
      <c r="AL2241"/>
      <c r="AM2241"/>
      <c r="AN2241"/>
      <c r="AO2241"/>
      <c r="AP2241"/>
      <c r="AQ2241"/>
      <c r="AR2241"/>
      <c r="AS2241"/>
      <c r="AT2241" s="12" t="e">
        <f>VLOOKUP($BR2241,Tables!$D$14:$I$27,2,FALSE)*W2241</f>
        <v>#N/A</v>
      </c>
      <c r="AU2241" s="12" t="e">
        <f>VLOOKUP($BR2241,Tables!$D$14:$I$24,3,FALSE)</f>
        <v>#N/A</v>
      </c>
      <c r="AV2241" s="12" t="e">
        <f>VLOOKUP($BR2241,Tables!$D$14:$I$24,4,FALSE)*W2241</f>
        <v>#N/A</v>
      </c>
      <c r="AW2241" s="12" t="e">
        <f>VLOOKUP($BR2241,Tables!$D$14:$I$24,5,FALSE)*W2241</f>
        <v>#N/A</v>
      </c>
      <c r="AX2241" t="e">
        <f>IF(ISERROR(VLOOKUP(V2241,Tables!$A$2:$B$27,2,FALSE))=TRUE,0,VLOOKUP(V2241,Tables!$A$2:$B$27,2,FALSE))*VLOOKUP(BR2241,Tables!$D$14:$J$24,7,FALSE)</f>
        <v>#N/A</v>
      </c>
      <c r="AY2241">
        <f>IF(ISERROR(VLOOKUP(BS2241,Tables!$A$2:$B$31,2,FALSE))=TRUE,0,VLOOKUP(BS2241,Tables!$A$2:$B$31,2,FALSE))</f>
        <v>0</v>
      </c>
      <c r="AZ2241" s="12" t="e">
        <f>VLOOKUP($BR2241,Tables!$D$14:$K$24,8,FALSE)</f>
        <v>#N/A</v>
      </c>
      <c r="BA2241" s="12">
        <f>IF(OR(BR2241="T150",BR2241="HYBT150"),W2241*Tables!$L$23,0)</f>
        <v>0</v>
      </c>
      <c r="BB2241" s="12">
        <f>IF(OR(BR2241="T200",BR2241="HYBT200"),W2241*Tables!$E$24,0)</f>
        <v>0</v>
      </c>
      <c r="BC2241" s="14" t="e">
        <f t="shared" si="475"/>
        <v>#N/A</v>
      </c>
      <c r="BD2241" s="55" t="str">
        <f t="shared" si="478"/>
        <v/>
      </c>
      <c r="BE2241" s="55" t="str">
        <f t="shared" si="478"/>
        <v/>
      </c>
      <c r="BF2241" s="55" t="str">
        <f t="shared" si="478"/>
        <v/>
      </c>
      <c r="BG2241" s="55" t="str">
        <f t="shared" si="478"/>
        <v/>
      </c>
      <c r="BH2241" s="55" t="str">
        <f t="shared" si="478"/>
        <v/>
      </c>
      <c r="BI2241" s="55" t="str">
        <f t="shared" si="478"/>
        <v/>
      </c>
      <c r="BJ2241" s="55" t="str">
        <f t="shared" si="478"/>
        <v/>
      </c>
      <c r="BK2241" s="55" t="str">
        <f t="shared" si="478"/>
        <v/>
      </c>
      <c r="BL2241" s="55" t="str">
        <f t="shared" si="478"/>
        <v/>
      </c>
      <c r="BM2241" s="55" t="str">
        <f t="shared" si="478"/>
        <v/>
      </c>
      <c r="BN2241" s="55" t="str">
        <f t="shared" si="478"/>
        <v/>
      </c>
      <c r="BO2241" s="55" t="str">
        <f t="shared" si="478"/>
        <v/>
      </c>
      <c r="BP2241" s="55" t="str">
        <f t="shared" si="478"/>
        <v/>
      </c>
      <c r="BQ2241" s="55" t="str">
        <f t="shared" si="478"/>
        <v/>
      </c>
      <c r="BR2241" s="1"/>
      <c r="BS2241"/>
      <c r="BT2241" s="3"/>
      <c r="BU2241" s="11"/>
      <c r="BV2241" s="11"/>
      <c r="BW2241" s="11"/>
      <c r="BX2241" s="9"/>
      <c r="BY2241" s="9"/>
      <c r="BZ2241" s="9"/>
    </row>
    <row r="2242" spans="1:78" ht="15.5" x14ac:dyDescent="0.35">
      <c r="A2242"/>
      <c r="B2242"/>
      <c r="C2242"/>
      <c r="D2242"/>
      <c r="E2242"/>
      <c r="F2242"/>
      <c r="G2242"/>
      <c r="H2242"/>
      <c r="I2242"/>
      <c r="J2242"/>
      <c r="K2242"/>
      <c r="L2242"/>
      <c r="M2242"/>
      <c r="N2242"/>
      <c r="O2242"/>
      <c r="P2242"/>
      <c r="Q2242"/>
      <c r="R2242"/>
      <c r="S2242"/>
      <c r="T2242"/>
      <c r="U2242"/>
      <c r="V2242"/>
      <c r="W2242"/>
      <c r="X2242"/>
      <c r="Y2242"/>
      <c r="Z2242"/>
      <c r="AA2242"/>
      <c r="AB2242"/>
      <c r="AC2242"/>
      <c r="AD2242"/>
      <c r="AE2242"/>
      <c r="AF2242"/>
      <c r="AG2242"/>
      <c r="AH2242"/>
      <c r="AI2242"/>
      <c r="AJ2242"/>
      <c r="AK2242"/>
      <c r="AL2242"/>
      <c r="AM2242"/>
      <c r="AN2242"/>
      <c r="AO2242"/>
      <c r="AP2242"/>
      <c r="AQ2242"/>
      <c r="AR2242"/>
      <c r="AS2242"/>
      <c r="AT2242" s="12" t="e">
        <f>VLOOKUP($BR2242,Tables!$D$14:$I$27,2,FALSE)*W2242</f>
        <v>#N/A</v>
      </c>
      <c r="AU2242" s="12" t="e">
        <f>VLOOKUP($BR2242,Tables!$D$14:$I$24,3,FALSE)</f>
        <v>#N/A</v>
      </c>
      <c r="AV2242" s="12" t="e">
        <f>VLOOKUP($BR2242,Tables!$D$14:$I$24,4,FALSE)*W2242</f>
        <v>#N/A</v>
      </c>
      <c r="AW2242" s="12" t="e">
        <f>VLOOKUP($BR2242,Tables!$D$14:$I$24,5,FALSE)*W2242</f>
        <v>#N/A</v>
      </c>
      <c r="AX2242" t="e">
        <f>IF(ISERROR(VLOOKUP(V2242,Tables!$A$2:$B$27,2,FALSE))=TRUE,0,VLOOKUP(V2242,Tables!$A$2:$B$27,2,FALSE))*VLOOKUP(BR2242,Tables!$D$14:$J$24,7,FALSE)</f>
        <v>#N/A</v>
      </c>
      <c r="AY2242">
        <f>IF(ISERROR(VLOOKUP(BS2242,Tables!$A$2:$B$31,2,FALSE))=TRUE,0,VLOOKUP(BS2242,Tables!$A$2:$B$31,2,FALSE))</f>
        <v>0</v>
      </c>
      <c r="AZ2242" s="12" t="e">
        <f>VLOOKUP($BR2242,Tables!$D$14:$K$24,8,FALSE)</f>
        <v>#N/A</v>
      </c>
      <c r="BA2242" s="12">
        <f>IF(OR(BR2242="T150",BR2242="HYBT150"),W2242*Tables!$L$23,0)</f>
        <v>0</v>
      </c>
      <c r="BB2242" s="12">
        <f>IF(OR(BR2242="T200",BR2242="HYBT200"),W2242*Tables!$E$24,0)</f>
        <v>0</v>
      </c>
      <c r="BC2242" s="14" t="e">
        <f t="shared" si="475"/>
        <v>#N/A</v>
      </c>
      <c r="BD2242" s="55" t="str">
        <f t="shared" si="478"/>
        <v/>
      </c>
      <c r="BE2242" s="55" t="str">
        <f t="shared" si="478"/>
        <v/>
      </c>
      <c r="BF2242" s="55" t="str">
        <f t="shared" si="478"/>
        <v/>
      </c>
      <c r="BG2242" s="55" t="str">
        <f t="shared" si="478"/>
        <v/>
      </c>
      <c r="BH2242" s="55" t="str">
        <f t="shared" si="478"/>
        <v/>
      </c>
      <c r="BI2242" s="55" t="str">
        <f t="shared" si="478"/>
        <v/>
      </c>
      <c r="BJ2242" s="55" t="str">
        <f t="shared" si="478"/>
        <v/>
      </c>
      <c r="BK2242" s="55" t="str">
        <f t="shared" si="478"/>
        <v/>
      </c>
      <c r="BL2242" s="55" t="str">
        <f t="shared" si="478"/>
        <v/>
      </c>
      <c r="BM2242" s="55" t="str">
        <f t="shared" si="478"/>
        <v/>
      </c>
      <c r="BN2242" s="55" t="str">
        <f t="shared" si="478"/>
        <v/>
      </c>
      <c r="BO2242" s="55" t="str">
        <f t="shared" si="478"/>
        <v/>
      </c>
      <c r="BP2242" s="55" t="str">
        <f t="shared" si="478"/>
        <v/>
      </c>
      <c r="BQ2242" s="55" t="str">
        <f t="shared" si="478"/>
        <v/>
      </c>
      <c r="BR2242" s="1"/>
      <c r="BS2242"/>
      <c r="BT2242" s="3"/>
      <c r="BU2242" s="11"/>
      <c r="BV2242" s="11"/>
      <c r="BW2242" s="11"/>
      <c r="BX2242" s="9"/>
      <c r="BY2242" s="9"/>
      <c r="BZ2242" s="9"/>
    </row>
    <row r="2243" spans="1:78" ht="15.5" x14ac:dyDescent="0.35">
      <c r="A2243"/>
      <c r="B2243"/>
      <c r="C2243"/>
      <c r="D2243"/>
      <c r="E2243"/>
      <c r="F2243"/>
      <c r="G2243"/>
      <c r="H2243"/>
      <c r="I2243"/>
      <c r="J2243"/>
      <c r="K2243"/>
      <c r="L2243"/>
      <c r="M2243"/>
      <c r="N2243"/>
      <c r="O2243"/>
      <c r="P2243"/>
      <c r="Q2243"/>
      <c r="R2243"/>
      <c r="S2243"/>
      <c r="T2243"/>
      <c r="U2243"/>
      <c r="V2243"/>
      <c r="W2243"/>
      <c r="X2243"/>
      <c r="Y2243"/>
      <c r="Z2243"/>
      <c r="AA2243"/>
      <c r="AB2243"/>
      <c r="AC2243"/>
      <c r="AD2243"/>
      <c r="AE2243"/>
      <c r="AF2243"/>
      <c r="AG2243"/>
      <c r="AH2243"/>
      <c r="AI2243"/>
      <c r="AJ2243"/>
      <c r="AK2243"/>
      <c r="AL2243"/>
      <c r="AM2243"/>
      <c r="AN2243"/>
      <c r="AO2243"/>
      <c r="AP2243"/>
      <c r="AQ2243"/>
      <c r="AR2243"/>
      <c r="AS2243"/>
      <c r="AT2243" s="12" t="e">
        <f>VLOOKUP($BR2243,Tables!$D$14:$I$27,2,FALSE)*W2243</f>
        <v>#N/A</v>
      </c>
      <c r="AU2243" s="12" t="e">
        <f>VLOOKUP($BR2243,Tables!$D$14:$I$24,3,FALSE)</f>
        <v>#N/A</v>
      </c>
      <c r="AV2243" s="12" t="e">
        <f>VLOOKUP($BR2243,Tables!$D$14:$I$24,4,FALSE)*W2243</f>
        <v>#N/A</v>
      </c>
      <c r="AW2243" s="12" t="e">
        <f>VLOOKUP($BR2243,Tables!$D$14:$I$24,5,FALSE)*W2243</f>
        <v>#N/A</v>
      </c>
      <c r="AX2243" t="e">
        <f>IF(ISERROR(VLOOKUP(V2243,Tables!$A$2:$B$27,2,FALSE))=TRUE,0,VLOOKUP(V2243,Tables!$A$2:$B$27,2,FALSE))*VLOOKUP(BR2243,Tables!$D$14:$J$24,7,FALSE)</f>
        <v>#N/A</v>
      </c>
      <c r="AY2243">
        <f>IF(ISERROR(VLOOKUP(BS2243,Tables!$A$2:$B$31,2,FALSE))=TRUE,0,VLOOKUP(BS2243,Tables!$A$2:$B$31,2,FALSE))</f>
        <v>0</v>
      </c>
      <c r="AZ2243" s="12" t="e">
        <f>VLOOKUP($BR2243,Tables!$D$14:$K$24,8,FALSE)</f>
        <v>#N/A</v>
      </c>
      <c r="BA2243" s="12">
        <f>IF(OR(BR2243="T150",BR2243="HYBT150"),W2243*Tables!$L$23,0)</f>
        <v>0</v>
      </c>
      <c r="BB2243" s="12">
        <f>IF(OR(BR2243="T200",BR2243="HYBT200"),W2243*Tables!$E$24,0)</f>
        <v>0</v>
      </c>
      <c r="BC2243" s="14" t="e">
        <f t="shared" si="475"/>
        <v>#N/A</v>
      </c>
      <c r="BD2243" s="55" t="str">
        <f t="shared" si="478"/>
        <v/>
      </c>
      <c r="BE2243" s="55" t="str">
        <f t="shared" si="478"/>
        <v/>
      </c>
      <c r="BF2243" s="55" t="str">
        <f t="shared" si="478"/>
        <v/>
      </c>
      <c r="BG2243" s="55" t="str">
        <f t="shared" si="478"/>
        <v/>
      </c>
      <c r="BH2243" s="55" t="str">
        <f t="shared" si="478"/>
        <v/>
      </c>
      <c r="BI2243" s="55" t="str">
        <f t="shared" si="478"/>
        <v/>
      </c>
      <c r="BJ2243" s="55" t="str">
        <f t="shared" si="478"/>
        <v/>
      </c>
      <c r="BK2243" s="55" t="str">
        <f t="shared" si="478"/>
        <v/>
      </c>
      <c r="BL2243" s="55" t="str">
        <f t="shared" si="478"/>
        <v/>
      </c>
      <c r="BM2243" s="55" t="str">
        <f t="shared" si="478"/>
        <v/>
      </c>
      <c r="BN2243" s="55" t="str">
        <f t="shared" si="478"/>
        <v/>
      </c>
      <c r="BO2243" s="55" t="str">
        <f t="shared" si="478"/>
        <v/>
      </c>
      <c r="BP2243" s="55" t="str">
        <f t="shared" si="478"/>
        <v/>
      </c>
      <c r="BQ2243" s="55" t="str">
        <f t="shared" si="478"/>
        <v/>
      </c>
      <c r="BR2243" s="1"/>
      <c r="BS2243"/>
      <c r="BT2243" s="3"/>
      <c r="BU2243" s="11"/>
      <c r="BV2243" s="11"/>
      <c r="BW2243" s="11"/>
      <c r="BX2243" s="9"/>
      <c r="BY2243" s="9"/>
      <c r="BZ2243" s="9"/>
    </row>
    <row r="2244" spans="1:78" ht="15.5" x14ac:dyDescent="0.35">
      <c r="A2244"/>
      <c r="B2244"/>
      <c r="C2244"/>
      <c r="D2244"/>
      <c r="E2244"/>
      <c r="F2244"/>
      <c r="G2244"/>
      <c r="H2244"/>
      <c r="I2244"/>
      <c r="J2244"/>
      <c r="K2244"/>
      <c r="L2244"/>
      <c r="M2244"/>
      <c r="N2244"/>
      <c r="O2244"/>
      <c r="P2244"/>
      <c r="Q2244"/>
      <c r="R2244"/>
      <c r="S2244"/>
      <c r="T2244"/>
      <c r="U2244"/>
      <c r="V2244"/>
      <c r="W2244"/>
      <c r="X2244"/>
      <c r="Y2244"/>
      <c r="Z2244"/>
      <c r="AA2244"/>
      <c r="AB2244"/>
      <c r="AC2244"/>
      <c r="AD2244"/>
      <c r="AE2244"/>
      <c r="AF2244"/>
      <c r="AG2244"/>
      <c r="AH2244"/>
      <c r="AI2244"/>
      <c r="AJ2244"/>
      <c r="AK2244"/>
      <c r="AL2244"/>
      <c r="AM2244"/>
      <c r="AN2244"/>
      <c r="AO2244"/>
      <c r="AP2244"/>
      <c r="AQ2244"/>
      <c r="AR2244"/>
      <c r="AS2244"/>
      <c r="AT2244" s="12" t="e">
        <f>VLOOKUP($BR2244,Tables!$D$14:$I$27,2,FALSE)*W2244</f>
        <v>#N/A</v>
      </c>
      <c r="AU2244" s="12" t="e">
        <f>VLOOKUP($BR2244,Tables!$D$14:$I$24,3,FALSE)</f>
        <v>#N/A</v>
      </c>
      <c r="AV2244" s="12" t="e">
        <f>VLOOKUP($BR2244,Tables!$D$14:$I$24,4,FALSE)*W2244</f>
        <v>#N/A</v>
      </c>
      <c r="AW2244" s="12" t="e">
        <f>VLOOKUP($BR2244,Tables!$D$14:$I$24,5,FALSE)*W2244</f>
        <v>#N/A</v>
      </c>
      <c r="AX2244" t="e">
        <f>IF(ISERROR(VLOOKUP(V2244,Tables!$A$2:$B$27,2,FALSE))=TRUE,0,VLOOKUP(V2244,Tables!$A$2:$B$27,2,FALSE))*VLOOKUP(BR2244,Tables!$D$14:$J$24,7,FALSE)</f>
        <v>#N/A</v>
      </c>
      <c r="AY2244">
        <f>IF(ISERROR(VLOOKUP(BS2244,Tables!$A$2:$B$31,2,FALSE))=TRUE,0,VLOOKUP(BS2244,Tables!$A$2:$B$31,2,FALSE))</f>
        <v>0</v>
      </c>
      <c r="AZ2244" s="12" t="e">
        <f>VLOOKUP($BR2244,Tables!$D$14:$K$24,8,FALSE)</f>
        <v>#N/A</v>
      </c>
      <c r="BA2244" s="12">
        <f>IF(OR(BR2244="T150",BR2244="HYBT150"),W2244*Tables!$L$23,0)</f>
        <v>0</v>
      </c>
      <c r="BB2244" s="12">
        <f>IF(OR(BR2244="T200",BR2244="HYBT200"),W2244*Tables!$E$24,0)</f>
        <v>0</v>
      </c>
      <c r="BC2244" s="14" t="e">
        <f t="shared" si="475"/>
        <v>#N/A</v>
      </c>
      <c r="BD2244" s="55" t="str">
        <f t="shared" si="478"/>
        <v/>
      </c>
      <c r="BE2244" s="55" t="str">
        <f t="shared" si="478"/>
        <v/>
      </c>
      <c r="BF2244" s="55" t="str">
        <f t="shared" si="478"/>
        <v/>
      </c>
      <c r="BG2244" s="55" t="str">
        <f t="shared" si="478"/>
        <v/>
      </c>
      <c r="BH2244" s="55" t="str">
        <f t="shared" si="478"/>
        <v/>
      </c>
      <c r="BI2244" s="55" t="str">
        <f t="shared" si="478"/>
        <v/>
      </c>
      <c r="BJ2244" s="55" t="str">
        <f t="shared" si="478"/>
        <v/>
      </c>
      <c r="BK2244" s="55" t="str">
        <f t="shared" si="478"/>
        <v/>
      </c>
      <c r="BL2244" s="55" t="str">
        <f t="shared" si="478"/>
        <v/>
      </c>
      <c r="BM2244" s="55" t="str">
        <f t="shared" si="478"/>
        <v/>
      </c>
      <c r="BN2244" s="55" t="str">
        <f t="shared" si="478"/>
        <v/>
      </c>
      <c r="BO2244" s="55" t="str">
        <f t="shared" si="478"/>
        <v/>
      </c>
      <c r="BP2244" s="55" t="str">
        <f t="shared" si="478"/>
        <v/>
      </c>
      <c r="BQ2244" s="55" t="str">
        <f t="shared" si="478"/>
        <v/>
      </c>
      <c r="BR2244" s="1"/>
      <c r="BS2244"/>
      <c r="BT2244" s="3"/>
      <c r="BU2244" s="11"/>
      <c r="BV2244" s="11"/>
      <c r="BW2244" s="11"/>
      <c r="BX2244" s="9"/>
      <c r="BY2244" s="9"/>
      <c r="BZ2244" s="9"/>
    </row>
    <row r="2245" spans="1:78" ht="15.5" x14ac:dyDescent="0.35">
      <c r="A2245"/>
      <c r="B2245"/>
      <c r="C2245"/>
      <c r="D2245"/>
      <c r="E2245"/>
      <c r="F2245"/>
      <c r="G2245"/>
      <c r="H2245"/>
      <c r="I2245"/>
      <c r="J2245"/>
      <c r="K2245"/>
      <c r="L2245"/>
      <c r="M2245"/>
      <c r="N2245"/>
      <c r="O2245"/>
      <c r="P2245"/>
      <c r="Q2245"/>
      <c r="R2245"/>
      <c r="S2245"/>
      <c r="T2245"/>
      <c r="U2245"/>
      <c r="V2245"/>
      <c r="W2245"/>
      <c r="X2245"/>
      <c r="Y2245"/>
      <c r="Z2245"/>
      <c r="AA2245"/>
      <c r="AB2245"/>
      <c r="AC2245"/>
      <c r="AD2245"/>
      <c r="AE2245"/>
      <c r="AF2245"/>
      <c r="AG2245"/>
      <c r="AH2245"/>
      <c r="AI2245"/>
      <c r="AJ2245"/>
      <c r="AK2245"/>
      <c r="AL2245"/>
      <c r="AM2245"/>
      <c r="AN2245"/>
      <c r="AO2245"/>
      <c r="AP2245"/>
      <c r="AQ2245"/>
      <c r="AR2245"/>
      <c r="AS2245"/>
      <c r="AT2245" s="12" t="e">
        <f>VLOOKUP($BR2245,Tables!$D$14:$I$27,2,FALSE)*W2245</f>
        <v>#N/A</v>
      </c>
      <c r="AU2245" s="12" t="e">
        <f>VLOOKUP($BR2245,Tables!$D$14:$I$24,3,FALSE)</f>
        <v>#N/A</v>
      </c>
      <c r="AV2245" s="12" t="e">
        <f>VLOOKUP($BR2245,Tables!$D$14:$I$24,4,FALSE)*W2245</f>
        <v>#N/A</v>
      </c>
      <c r="AW2245" s="12" t="e">
        <f>VLOOKUP($BR2245,Tables!$D$14:$I$24,5,FALSE)*W2245</f>
        <v>#N/A</v>
      </c>
      <c r="AX2245" t="e">
        <f>IF(ISERROR(VLOOKUP(V2245,Tables!$A$2:$B$27,2,FALSE))=TRUE,0,VLOOKUP(V2245,Tables!$A$2:$B$27,2,FALSE))*VLOOKUP(BR2245,Tables!$D$14:$J$24,7,FALSE)</f>
        <v>#N/A</v>
      </c>
      <c r="AY2245">
        <f>IF(ISERROR(VLOOKUP(BS2245,Tables!$A$2:$B$31,2,FALSE))=TRUE,0,VLOOKUP(BS2245,Tables!$A$2:$B$31,2,FALSE))</f>
        <v>0</v>
      </c>
      <c r="AZ2245" s="12" t="e">
        <f>VLOOKUP($BR2245,Tables!$D$14:$K$24,8,FALSE)</f>
        <v>#N/A</v>
      </c>
      <c r="BA2245" s="12">
        <f>IF(OR(BR2245="T150",BR2245="HYBT150"),W2245*Tables!$L$23,0)</f>
        <v>0</v>
      </c>
      <c r="BB2245" s="12">
        <f>IF(OR(BR2245="T200",BR2245="HYBT200"),W2245*Tables!$E$24,0)</f>
        <v>0</v>
      </c>
      <c r="BC2245" s="14" t="e">
        <f t="shared" si="475"/>
        <v>#N/A</v>
      </c>
      <c r="BD2245" s="55" t="str">
        <f t="shared" si="478"/>
        <v/>
      </c>
      <c r="BE2245" s="55" t="str">
        <f t="shared" si="478"/>
        <v/>
      </c>
      <c r="BF2245" s="55" t="str">
        <f t="shared" si="478"/>
        <v/>
      </c>
      <c r="BG2245" s="55" t="str">
        <f t="shared" si="478"/>
        <v/>
      </c>
      <c r="BH2245" s="55" t="str">
        <f t="shared" si="478"/>
        <v/>
      </c>
      <c r="BI2245" s="55" t="str">
        <f t="shared" si="478"/>
        <v/>
      </c>
      <c r="BJ2245" s="55" t="str">
        <f t="shared" si="478"/>
        <v/>
      </c>
      <c r="BK2245" s="55" t="str">
        <f t="shared" si="478"/>
        <v/>
      </c>
      <c r="BL2245" s="55" t="str">
        <f t="shared" si="478"/>
        <v/>
      </c>
      <c r="BM2245" s="55" t="str">
        <f t="shared" si="478"/>
        <v/>
      </c>
      <c r="BN2245" s="55" t="str">
        <f t="shared" si="478"/>
        <v/>
      </c>
      <c r="BO2245" s="55" t="str">
        <f t="shared" si="478"/>
        <v/>
      </c>
      <c r="BP2245" s="55" t="str">
        <f t="shared" si="478"/>
        <v/>
      </c>
      <c r="BQ2245" s="55" t="str">
        <f t="shared" si="478"/>
        <v/>
      </c>
      <c r="BR2245" s="1"/>
      <c r="BS2245"/>
      <c r="BT2245" s="3"/>
      <c r="BU2245" s="11"/>
      <c r="BV2245" s="11"/>
      <c r="BW2245" s="11"/>
      <c r="BX2245" s="9"/>
      <c r="BY2245" s="9"/>
      <c r="BZ2245" s="9"/>
    </row>
    <row r="2246" spans="1:78" ht="15.5" x14ac:dyDescent="0.35">
      <c r="A2246"/>
      <c r="B2246"/>
      <c r="C2246"/>
      <c r="D2246"/>
      <c r="E2246"/>
      <c r="F2246"/>
      <c r="G2246"/>
      <c r="H2246"/>
      <c r="I2246"/>
      <c r="J2246"/>
      <c r="K2246"/>
      <c r="L2246"/>
      <c r="M2246"/>
      <c r="N2246"/>
      <c r="O2246"/>
      <c r="P2246"/>
      <c r="Q2246"/>
      <c r="R2246"/>
      <c r="S2246"/>
      <c r="T2246"/>
      <c r="U2246"/>
      <c r="V2246"/>
      <c r="W2246"/>
      <c r="X2246"/>
      <c r="Y2246"/>
      <c r="Z2246"/>
      <c r="AA2246"/>
      <c r="AB2246"/>
      <c r="AC2246"/>
      <c r="AD2246"/>
      <c r="AE2246"/>
      <c r="AF2246"/>
      <c r="AG2246"/>
      <c r="AH2246"/>
      <c r="AI2246"/>
      <c r="AJ2246"/>
      <c r="AK2246"/>
      <c r="AL2246"/>
      <c r="AM2246"/>
      <c r="AN2246"/>
      <c r="AO2246"/>
      <c r="AP2246"/>
      <c r="AQ2246"/>
      <c r="AR2246"/>
      <c r="AS2246"/>
      <c r="AT2246" s="12" t="e">
        <f>VLOOKUP($BR2246,Tables!$D$14:$I$27,2,FALSE)*W2246</f>
        <v>#N/A</v>
      </c>
      <c r="AU2246" s="12" t="e">
        <f>VLOOKUP($BR2246,Tables!$D$14:$I$24,3,FALSE)</f>
        <v>#N/A</v>
      </c>
      <c r="AV2246" s="12" t="e">
        <f>VLOOKUP($BR2246,Tables!$D$14:$I$24,4,FALSE)*W2246</f>
        <v>#N/A</v>
      </c>
      <c r="AW2246" s="12" t="e">
        <f>VLOOKUP($BR2246,Tables!$D$14:$I$24,5,FALSE)*W2246</f>
        <v>#N/A</v>
      </c>
      <c r="AX2246" t="e">
        <f>IF(ISERROR(VLOOKUP(V2246,Tables!$A$2:$B$27,2,FALSE))=TRUE,0,VLOOKUP(V2246,Tables!$A$2:$B$27,2,FALSE))*VLOOKUP(BR2246,Tables!$D$14:$J$24,7,FALSE)</f>
        <v>#N/A</v>
      </c>
      <c r="AY2246">
        <f>IF(ISERROR(VLOOKUP(BS2246,Tables!$A$2:$B$31,2,FALSE))=TRUE,0,VLOOKUP(BS2246,Tables!$A$2:$B$31,2,FALSE))</f>
        <v>0</v>
      </c>
      <c r="AZ2246" s="12" t="e">
        <f>VLOOKUP($BR2246,Tables!$D$14:$K$24,8,FALSE)</f>
        <v>#N/A</v>
      </c>
      <c r="BA2246" s="12">
        <f>IF(OR(BR2246="T150",BR2246="HYBT150"),W2246*Tables!$L$23,0)</f>
        <v>0</v>
      </c>
      <c r="BB2246" s="12">
        <f>IF(OR(BR2246="T200",BR2246="HYBT200"),W2246*Tables!$E$24,0)</f>
        <v>0</v>
      </c>
      <c r="BC2246" s="14" t="e">
        <f t="shared" si="475"/>
        <v>#N/A</v>
      </c>
      <c r="BD2246" s="55" t="str">
        <f t="shared" si="478"/>
        <v/>
      </c>
      <c r="BE2246" s="55" t="str">
        <f t="shared" si="478"/>
        <v/>
      </c>
      <c r="BF2246" s="55" t="str">
        <f t="shared" si="478"/>
        <v/>
      </c>
      <c r="BG2246" s="55" t="str">
        <f t="shared" si="478"/>
        <v/>
      </c>
      <c r="BH2246" s="55" t="str">
        <f t="shared" si="478"/>
        <v/>
      </c>
      <c r="BI2246" s="55" t="str">
        <f t="shared" si="478"/>
        <v/>
      </c>
      <c r="BJ2246" s="55" t="str">
        <f t="shared" si="478"/>
        <v/>
      </c>
      <c r="BK2246" s="55" t="str">
        <f t="shared" si="478"/>
        <v/>
      </c>
      <c r="BL2246" s="55" t="str">
        <f t="shared" si="478"/>
        <v/>
      </c>
      <c r="BM2246" s="55" t="str">
        <f t="shared" si="478"/>
        <v/>
      </c>
      <c r="BN2246" s="55" t="str">
        <f t="shared" si="478"/>
        <v/>
      </c>
      <c r="BO2246" s="55" t="str">
        <f t="shared" si="478"/>
        <v/>
      </c>
      <c r="BP2246" s="55" t="str">
        <f t="shared" si="478"/>
        <v/>
      </c>
      <c r="BQ2246" s="55" t="str">
        <f t="shared" si="478"/>
        <v/>
      </c>
      <c r="BR2246" s="1"/>
      <c r="BS2246"/>
      <c r="BT2246" s="3"/>
      <c r="BU2246" s="11"/>
      <c r="BV2246" s="11"/>
      <c r="BW2246" s="11"/>
      <c r="BX2246" s="9"/>
      <c r="BY2246" s="9"/>
      <c r="BZ2246" s="9"/>
    </row>
    <row r="2247" spans="1:78" ht="15.5" x14ac:dyDescent="0.35">
      <c r="A2247"/>
      <c r="B2247"/>
      <c r="C2247"/>
      <c r="D2247"/>
      <c r="E2247"/>
      <c r="F2247"/>
      <c r="G2247"/>
      <c r="H2247"/>
      <c r="I2247"/>
      <c r="J2247"/>
      <c r="K2247"/>
      <c r="L2247"/>
      <c r="M2247"/>
      <c r="N2247"/>
      <c r="O2247"/>
      <c r="P2247"/>
      <c r="Q2247"/>
      <c r="R2247"/>
      <c r="S2247"/>
      <c r="T2247"/>
      <c r="U2247"/>
      <c r="V2247"/>
      <c r="W2247"/>
      <c r="X2247"/>
      <c r="Y2247"/>
      <c r="Z2247"/>
      <c r="AA2247"/>
      <c r="AB2247"/>
      <c r="AC2247"/>
      <c r="AD2247"/>
      <c r="AE2247"/>
      <c r="AF2247"/>
      <c r="AG2247"/>
      <c r="AH2247"/>
      <c r="AI2247"/>
      <c r="AJ2247"/>
      <c r="AK2247"/>
      <c r="AL2247"/>
      <c r="AM2247"/>
      <c r="AN2247"/>
      <c r="AO2247"/>
      <c r="AP2247"/>
      <c r="AQ2247"/>
      <c r="AR2247"/>
      <c r="AS2247"/>
      <c r="AT2247" s="12" t="e">
        <f>VLOOKUP($BR2247,Tables!$D$14:$I$27,2,FALSE)*W2247</f>
        <v>#N/A</v>
      </c>
      <c r="AU2247" s="12" t="e">
        <f>VLOOKUP($BR2247,Tables!$D$14:$I$24,3,FALSE)</f>
        <v>#N/A</v>
      </c>
      <c r="AV2247" s="12" t="e">
        <f>VLOOKUP($BR2247,Tables!$D$14:$I$24,4,FALSE)*W2247</f>
        <v>#N/A</v>
      </c>
      <c r="AW2247" s="12" t="e">
        <f>VLOOKUP($BR2247,Tables!$D$14:$I$24,5,FALSE)*W2247</f>
        <v>#N/A</v>
      </c>
      <c r="AX2247" t="e">
        <f>IF(ISERROR(VLOOKUP(V2247,Tables!$A$2:$B$27,2,FALSE))=TRUE,0,VLOOKUP(V2247,Tables!$A$2:$B$27,2,FALSE))*VLOOKUP(BR2247,Tables!$D$14:$J$24,7,FALSE)</f>
        <v>#N/A</v>
      </c>
      <c r="AY2247">
        <f>IF(ISERROR(VLOOKUP(BS2247,Tables!$A$2:$B$31,2,FALSE))=TRUE,0,VLOOKUP(BS2247,Tables!$A$2:$B$31,2,FALSE))</f>
        <v>0</v>
      </c>
      <c r="AZ2247" s="12" t="e">
        <f>VLOOKUP($BR2247,Tables!$D$14:$K$24,8,FALSE)</f>
        <v>#N/A</v>
      </c>
      <c r="BA2247" s="12">
        <f>IF(OR(BR2247="T150",BR2247="HYBT150"),W2247*Tables!$L$23,0)</f>
        <v>0</v>
      </c>
      <c r="BB2247" s="12">
        <f>IF(OR(BR2247="T200",BR2247="HYBT200"),W2247*Tables!$E$24,0)</f>
        <v>0</v>
      </c>
      <c r="BC2247" s="14" t="e">
        <f t="shared" si="475"/>
        <v>#N/A</v>
      </c>
      <c r="BD2247" s="55" t="str">
        <f t="shared" si="478"/>
        <v/>
      </c>
      <c r="BE2247" s="55" t="str">
        <f t="shared" si="478"/>
        <v/>
      </c>
      <c r="BF2247" s="55" t="str">
        <f t="shared" si="478"/>
        <v/>
      </c>
      <c r="BG2247" s="55" t="str">
        <f t="shared" si="478"/>
        <v/>
      </c>
      <c r="BH2247" s="55" t="str">
        <f t="shared" si="478"/>
        <v/>
      </c>
      <c r="BI2247" s="55" t="str">
        <f t="shared" si="478"/>
        <v/>
      </c>
      <c r="BJ2247" s="55" t="str">
        <f t="shared" si="478"/>
        <v/>
      </c>
      <c r="BK2247" s="55" t="str">
        <f t="shared" si="478"/>
        <v/>
      </c>
      <c r="BL2247" s="55" t="str">
        <f t="shared" si="478"/>
        <v/>
      </c>
      <c r="BM2247" s="55" t="str">
        <f t="shared" si="478"/>
        <v/>
      </c>
      <c r="BN2247" s="55" t="str">
        <f t="shared" si="478"/>
        <v/>
      </c>
      <c r="BO2247" s="55" t="str">
        <f t="shared" si="478"/>
        <v/>
      </c>
      <c r="BP2247" s="55" t="str">
        <f t="shared" si="478"/>
        <v/>
      </c>
      <c r="BQ2247" s="55" t="str">
        <f t="shared" si="478"/>
        <v/>
      </c>
      <c r="BR2247" s="1"/>
      <c r="BS2247"/>
      <c r="BT2247" s="3"/>
      <c r="BU2247" s="11"/>
      <c r="BV2247" s="11"/>
      <c r="BW2247" s="11"/>
      <c r="BX2247" s="9"/>
      <c r="BY2247" s="9"/>
      <c r="BZ2247" s="9"/>
    </row>
    <row r="2248" spans="1:78" ht="15.5" x14ac:dyDescent="0.35">
      <c r="A2248"/>
      <c r="B2248"/>
      <c r="C2248"/>
      <c r="D2248"/>
      <c r="E2248"/>
      <c r="F2248"/>
      <c r="G2248"/>
      <c r="H2248"/>
      <c r="I2248"/>
      <c r="J2248"/>
      <c r="K2248"/>
      <c r="L2248"/>
      <c r="M2248"/>
      <c r="N2248"/>
      <c r="O2248"/>
      <c r="P2248"/>
      <c r="Q2248"/>
      <c r="R2248"/>
      <c r="S2248"/>
      <c r="T2248"/>
      <c r="U2248"/>
      <c r="V2248"/>
      <c r="W2248"/>
      <c r="X2248"/>
      <c r="Y2248"/>
      <c r="Z2248"/>
      <c r="AA2248"/>
      <c r="AB2248"/>
      <c r="AC2248"/>
      <c r="AD2248"/>
      <c r="AE2248"/>
      <c r="AF2248"/>
      <c r="AG2248"/>
      <c r="AH2248"/>
      <c r="AI2248"/>
      <c r="AJ2248"/>
      <c r="AK2248"/>
      <c r="AL2248"/>
      <c r="AM2248"/>
      <c r="AN2248"/>
      <c r="AO2248"/>
      <c r="AP2248"/>
      <c r="AQ2248"/>
      <c r="AR2248"/>
      <c r="AS2248"/>
      <c r="AT2248" s="12" t="e">
        <f>VLOOKUP($BR2248,Tables!$D$14:$I$27,2,FALSE)*W2248</f>
        <v>#N/A</v>
      </c>
      <c r="AU2248" s="12" t="e">
        <f>VLOOKUP($BR2248,Tables!$D$14:$I$24,3,FALSE)</f>
        <v>#N/A</v>
      </c>
      <c r="AV2248" s="12" t="e">
        <f>VLOOKUP($BR2248,Tables!$D$14:$I$24,4,FALSE)*W2248</f>
        <v>#N/A</v>
      </c>
      <c r="AW2248" s="12" t="e">
        <f>VLOOKUP($BR2248,Tables!$D$14:$I$24,5,FALSE)*W2248</f>
        <v>#N/A</v>
      </c>
      <c r="AX2248" t="e">
        <f>IF(ISERROR(VLOOKUP(V2248,Tables!$A$2:$B$27,2,FALSE))=TRUE,0,VLOOKUP(V2248,Tables!$A$2:$B$27,2,FALSE))*VLOOKUP(BR2248,Tables!$D$14:$J$24,7,FALSE)</f>
        <v>#N/A</v>
      </c>
      <c r="AY2248">
        <f>IF(ISERROR(VLOOKUP(BS2248,Tables!$A$2:$B$31,2,FALSE))=TRUE,0,VLOOKUP(BS2248,Tables!$A$2:$B$31,2,FALSE))</f>
        <v>0</v>
      </c>
      <c r="AZ2248" s="12" t="e">
        <f>VLOOKUP($BR2248,Tables!$D$14:$K$24,8,FALSE)</f>
        <v>#N/A</v>
      </c>
      <c r="BA2248" s="12">
        <f>IF(OR(BR2248="T150",BR2248="HYBT150"),W2248*Tables!$L$23,0)</f>
        <v>0</v>
      </c>
      <c r="BB2248" s="12">
        <f>IF(OR(BR2248="T200",BR2248="HYBT200"),W2248*Tables!$E$24,0)</f>
        <v>0</v>
      </c>
      <c r="BC2248" s="14" t="e">
        <f t="shared" si="475"/>
        <v>#N/A</v>
      </c>
      <c r="BD2248" s="55" t="str">
        <f t="shared" si="478"/>
        <v/>
      </c>
      <c r="BE2248" s="55" t="str">
        <f t="shared" si="478"/>
        <v/>
      </c>
      <c r="BF2248" s="55" t="str">
        <f t="shared" si="478"/>
        <v/>
      </c>
      <c r="BG2248" s="55" t="str">
        <f t="shared" si="478"/>
        <v/>
      </c>
      <c r="BH2248" s="55" t="str">
        <f t="shared" si="478"/>
        <v/>
      </c>
      <c r="BI2248" s="55" t="str">
        <f t="shared" si="478"/>
        <v/>
      </c>
      <c r="BJ2248" s="55" t="str">
        <f t="shared" si="478"/>
        <v/>
      </c>
      <c r="BK2248" s="55" t="str">
        <f t="shared" si="478"/>
        <v/>
      </c>
      <c r="BL2248" s="55" t="str">
        <f t="shared" si="478"/>
        <v/>
      </c>
      <c r="BM2248" s="55" t="str">
        <f t="shared" si="478"/>
        <v/>
      </c>
      <c r="BN2248" s="55" t="str">
        <f t="shared" si="478"/>
        <v/>
      </c>
      <c r="BO2248" s="55" t="str">
        <f t="shared" si="478"/>
        <v/>
      </c>
      <c r="BP2248" s="55" t="str">
        <f t="shared" si="478"/>
        <v/>
      </c>
      <c r="BQ2248" s="55" t="str">
        <f t="shared" si="478"/>
        <v/>
      </c>
      <c r="BR2248" s="1"/>
      <c r="BS2248"/>
      <c r="BT2248" s="3"/>
      <c r="BU2248" s="11"/>
      <c r="BV2248" s="11"/>
      <c r="BW2248" s="11"/>
      <c r="BX2248" s="9"/>
      <c r="BY2248" s="9"/>
      <c r="BZ2248" s="9"/>
    </row>
    <row r="2249" spans="1:78" ht="15.5" x14ac:dyDescent="0.35">
      <c r="A2249"/>
      <c r="B2249"/>
      <c r="C2249"/>
      <c r="D2249"/>
      <c r="E2249"/>
      <c r="F2249"/>
      <c r="G2249"/>
      <c r="H2249"/>
      <c r="I2249"/>
      <c r="J2249"/>
      <c r="K2249"/>
      <c r="L2249"/>
      <c r="M2249"/>
      <c r="N2249"/>
      <c r="O2249"/>
      <c r="P2249"/>
      <c r="Q2249"/>
      <c r="R2249"/>
      <c r="S2249"/>
      <c r="T2249"/>
      <c r="U2249"/>
      <c r="V2249"/>
      <c r="W2249"/>
      <c r="X2249"/>
      <c r="Y2249"/>
      <c r="Z2249"/>
      <c r="AA2249"/>
      <c r="AB2249"/>
      <c r="AC2249"/>
      <c r="AD2249"/>
      <c r="AE2249"/>
      <c r="AF2249"/>
      <c r="AG2249"/>
      <c r="AH2249"/>
      <c r="AI2249"/>
      <c r="AJ2249"/>
      <c r="AK2249"/>
      <c r="AL2249"/>
      <c r="AM2249"/>
      <c r="AN2249"/>
      <c r="AO2249"/>
      <c r="AP2249"/>
      <c r="AQ2249"/>
      <c r="AR2249"/>
      <c r="AS2249"/>
      <c r="AT2249" s="12" t="e">
        <f>VLOOKUP($BR2249,Tables!$D$14:$I$27,2,FALSE)*W2249</f>
        <v>#N/A</v>
      </c>
      <c r="AU2249" s="12" t="e">
        <f>VLOOKUP($BR2249,Tables!$D$14:$I$24,3,FALSE)</f>
        <v>#N/A</v>
      </c>
      <c r="AV2249" s="12" t="e">
        <f>VLOOKUP($BR2249,Tables!$D$14:$I$24,4,FALSE)*W2249</f>
        <v>#N/A</v>
      </c>
      <c r="AW2249" s="12" t="e">
        <f>VLOOKUP($BR2249,Tables!$D$14:$I$24,5,FALSE)*W2249</f>
        <v>#N/A</v>
      </c>
      <c r="AX2249" t="e">
        <f>IF(ISERROR(VLOOKUP(V2249,Tables!$A$2:$B$27,2,FALSE))=TRUE,0,VLOOKUP(V2249,Tables!$A$2:$B$27,2,FALSE))*VLOOKUP(BR2249,Tables!$D$14:$J$24,7,FALSE)</f>
        <v>#N/A</v>
      </c>
      <c r="AY2249">
        <f>IF(ISERROR(VLOOKUP(BS2249,Tables!$A$2:$B$31,2,FALSE))=TRUE,0,VLOOKUP(BS2249,Tables!$A$2:$B$31,2,FALSE))</f>
        <v>0</v>
      </c>
      <c r="AZ2249" s="12" t="e">
        <f>VLOOKUP($BR2249,Tables!$D$14:$K$24,8,FALSE)</f>
        <v>#N/A</v>
      </c>
      <c r="BA2249" s="12">
        <f>IF(OR(BR2249="T150",BR2249="HYBT150"),W2249*Tables!$L$23,0)</f>
        <v>0</v>
      </c>
      <c r="BB2249" s="12">
        <f>IF(OR(BR2249="T200",BR2249="HYBT200"),W2249*Tables!$E$24,0)</f>
        <v>0</v>
      </c>
      <c r="BC2249" s="14" t="e">
        <f t="shared" si="475"/>
        <v>#N/A</v>
      </c>
      <c r="BD2249" s="55" t="str">
        <f t="shared" si="478"/>
        <v/>
      </c>
      <c r="BE2249" s="55" t="str">
        <f t="shared" si="478"/>
        <v/>
      </c>
      <c r="BF2249" s="55" t="str">
        <f t="shared" si="478"/>
        <v/>
      </c>
      <c r="BG2249" s="55" t="str">
        <f t="shared" si="478"/>
        <v/>
      </c>
      <c r="BH2249" s="55" t="str">
        <f t="shared" si="478"/>
        <v/>
      </c>
      <c r="BI2249" s="55" t="str">
        <f t="shared" si="478"/>
        <v/>
      </c>
      <c r="BJ2249" s="55" t="str">
        <f t="shared" si="478"/>
        <v/>
      </c>
      <c r="BK2249" s="55" t="str">
        <f t="shared" si="478"/>
        <v/>
      </c>
      <c r="BL2249" s="55" t="str">
        <f t="shared" si="478"/>
        <v/>
      </c>
      <c r="BM2249" s="55" t="str">
        <f t="shared" si="478"/>
        <v/>
      </c>
      <c r="BN2249" s="55" t="str">
        <f t="shared" si="478"/>
        <v/>
      </c>
      <c r="BO2249" s="55" t="str">
        <f t="shared" si="478"/>
        <v/>
      </c>
      <c r="BP2249" s="55" t="str">
        <f t="shared" si="478"/>
        <v/>
      </c>
      <c r="BQ2249" s="55" t="str">
        <f t="shared" si="478"/>
        <v/>
      </c>
      <c r="BR2249" s="1"/>
      <c r="BS2249"/>
      <c r="BT2249" s="3"/>
      <c r="BU2249" s="11"/>
      <c r="BV2249" s="11"/>
      <c r="BW2249" s="11"/>
      <c r="BX2249" s="9"/>
      <c r="BY2249" s="9"/>
      <c r="BZ2249" s="9"/>
    </row>
    <row r="2250" spans="1:78" ht="15.5" x14ac:dyDescent="0.35">
      <c r="A2250"/>
      <c r="B2250"/>
      <c r="C2250"/>
      <c r="D2250"/>
      <c r="E2250"/>
      <c r="F2250"/>
      <c r="G2250"/>
      <c r="H2250"/>
      <c r="I2250"/>
      <c r="J2250"/>
      <c r="K2250"/>
      <c r="L2250"/>
      <c r="M2250"/>
      <c r="N2250"/>
      <c r="O2250"/>
      <c r="P2250"/>
      <c r="Q2250"/>
      <c r="R2250"/>
      <c r="S2250"/>
      <c r="T2250"/>
      <c r="U2250"/>
      <c r="V2250"/>
      <c r="W2250"/>
      <c r="X2250"/>
      <c r="Y2250"/>
      <c r="Z2250"/>
      <c r="AA2250"/>
      <c r="AB2250"/>
      <c r="AC2250"/>
      <c r="AD2250"/>
      <c r="AE2250"/>
      <c r="AF2250"/>
      <c r="AG2250"/>
      <c r="AH2250"/>
      <c r="AI2250"/>
      <c r="AJ2250"/>
      <c r="AK2250"/>
      <c r="AL2250"/>
      <c r="AM2250"/>
      <c r="AN2250"/>
      <c r="AO2250"/>
      <c r="AP2250"/>
      <c r="AQ2250"/>
      <c r="AR2250"/>
      <c r="AS2250"/>
      <c r="AT2250" s="12" t="e">
        <f>VLOOKUP($BR2250,Tables!$D$14:$I$27,2,FALSE)*W2250</f>
        <v>#N/A</v>
      </c>
      <c r="AU2250" s="12" t="e">
        <f>VLOOKUP($BR2250,Tables!$D$14:$I$24,3,FALSE)</f>
        <v>#N/A</v>
      </c>
      <c r="AV2250" s="12" t="e">
        <f>VLOOKUP($BR2250,Tables!$D$14:$I$24,4,FALSE)*W2250</f>
        <v>#N/A</v>
      </c>
      <c r="AW2250" s="12" t="e">
        <f>VLOOKUP($BR2250,Tables!$D$14:$I$24,5,FALSE)*W2250</f>
        <v>#N/A</v>
      </c>
      <c r="AX2250" t="e">
        <f>IF(ISERROR(VLOOKUP(V2250,Tables!$A$2:$B$27,2,FALSE))=TRUE,0,VLOOKUP(V2250,Tables!$A$2:$B$27,2,FALSE))*VLOOKUP(BR2250,Tables!$D$14:$J$24,7,FALSE)</f>
        <v>#N/A</v>
      </c>
      <c r="AY2250">
        <f>IF(ISERROR(VLOOKUP(BS2250,Tables!$A$2:$B$31,2,FALSE))=TRUE,0,VLOOKUP(BS2250,Tables!$A$2:$B$31,2,FALSE))</f>
        <v>0</v>
      </c>
      <c r="AZ2250" s="12" t="e">
        <f>VLOOKUP($BR2250,Tables!$D$14:$K$24,8,FALSE)</f>
        <v>#N/A</v>
      </c>
      <c r="BA2250" s="12">
        <f>IF(OR(BR2250="T150",BR2250="HYBT150"),W2250*Tables!$L$23,0)</f>
        <v>0</v>
      </c>
      <c r="BB2250" s="12">
        <f>IF(OR(BR2250="T200",BR2250="HYBT200"),W2250*Tables!$E$24,0)</f>
        <v>0</v>
      </c>
      <c r="BC2250" s="14" t="e">
        <f t="shared" si="475"/>
        <v>#N/A</v>
      </c>
      <c r="BD2250" s="55" t="str">
        <f t="shared" si="478"/>
        <v/>
      </c>
      <c r="BE2250" s="55" t="str">
        <f t="shared" si="478"/>
        <v/>
      </c>
      <c r="BF2250" s="55" t="str">
        <f t="shared" si="478"/>
        <v/>
      </c>
      <c r="BG2250" s="55" t="str">
        <f t="shared" si="478"/>
        <v/>
      </c>
      <c r="BH2250" s="55" t="str">
        <f t="shared" si="478"/>
        <v/>
      </c>
      <c r="BI2250" s="55" t="str">
        <f t="shared" si="478"/>
        <v/>
      </c>
      <c r="BJ2250" s="55" t="str">
        <f t="shared" si="478"/>
        <v/>
      </c>
      <c r="BK2250" s="55" t="str">
        <f t="shared" si="478"/>
        <v/>
      </c>
      <c r="BL2250" s="55" t="str">
        <f t="shared" si="478"/>
        <v/>
      </c>
      <c r="BM2250" s="55" t="str">
        <f t="shared" si="478"/>
        <v/>
      </c>
      <c r="BN2250" s="55" t="str">
        <f t="shared" si="478"/>
        <v/>
      </c>
      <c r="BO2250" s="55" t="str">
        <f t="shared" si="478"/>
        <v/>
      </c>
      <c r="BP2250" s="55" t="str">
        <f t="shared" si="478"/>
        <v/>
      </c>
      <c r="BQ2250" s="55" t="str">
        <f t="shared" si="478"/>
        <v/>
      </c>
      <c r="BR2250" s="1"/>
      <c r="BS2250"/>
      <c r="BT2250" s="3"/>
      <c r="BU2250" s="11"/>
      <c r="BV2250" s="11"/>
      <c r="BW2250" s="11"/>
      <c r="BX2250" s="9"/>
      <c r="BY2250" s="9"/>
      <c r="BZ2250" s="9"/>
    </row>
    <row r="2251" spans="1:78" ht="15.5" x14ac:dyDescent="0.35">
      <c r="A2251"/>
      <c r="B2251"/>
      <c r="C2251"/>
      <c r="D2251"/>
      <c r="E2251"/>
      <c r="F2251"/>
      <c r="G2251"/>
      <c r="H2251"/>
      <c r="I2251"/>
      <c r="J2251"/>
      <c r="K2251"/>
      <c r="L2251"/>
      <c r="M2251"/>
      <c r="N2251"/>
      <c r="O2251"/>
      <c r="P2251"/>
      <c r="Q2251"/>
      <c r="R2251"/>
      <c r="S2251"/>
      <c r="T2251"/>
      <c r="U2251"/>
      <c r="V2251"/>
      <c r="W2251"/>
      <c r="X2251"/>
      <c r="Y2251"/>
      <c r="Z2251"/>
      <c r="AA2251"/>
      <c r="AB2251"/>
      <c r="AC2251"/>
      <c r="AD2251"/>
      <c r="AE2251"/>
      <c r="AF2251"/>
      <c r="AG2251"/>
      <c r="AH2251"/>
      <c r="AI2251"/>
      <c r="AJ2251"/>
      <c r="AK2251"/>
      <c r="AL2251"/>
      <c r="AM2251"/>
      <c r="AN2251"/>
      <c r="AO2251"/>
      <c r="AP2251"/>
      <c r="AQ2251"/>
      <c r="AR2251"/>
      <c r="AS2251"/>
      <c r="AT2251" s="12" t="e">
        <f>VLOOKUP($BR2251,Tables!$D$14:$I$27,2,FALSE)*W2251</f>
        <v>#N/A</v>
      </c>
      <c r="AU2251" s="12" t="e">
        <f>VLOOKUP($BR2251,Tables!$D$14:$I$24,3,FALSE)</f>
        <v>#N/A</v>
      </c>
      <c r="AV2251" s="12" t="e">
        <f>VLOOKUP($BR2251,Tables!$D$14:$I$24,4,FALSE)*W2251</f>
        <v>#N/A</v>
      </c>
      <c r="AW2251" s="12" t="e">
        <f>VLOOKUP($BR2251,Tables!$D$14:$I$24,5,FALSE)*W2251</f>
        <v>#N/A</v>
      </c>
      <c r="AX2251" t="e">
        <f>IF(ISERROR(VLOOKUP(V2251,Tables!$A$2:$B$27,2,FALSE))=TRUE,0,VLOOKUP(V2251,Tables!$A$2:$B$27,2,FALSE))*VLOOKUP(BR2251,Tables!$D$14:$J$24,7,FALSE)</f>
        <v>#N/A</v>
      </c>
      <c r="AY2251">
        <f>IF(ISERROR(VLOOKUP(BS2251,Tables!$A$2:$B$31,2,FALSE))=TRUE,0,VLOOKUP(BS2251,Tables!$A$2:$B$31,2,FALSE))</f>
        <v>0</v>
      </c>
      <c r="AZ2251" s="12" t="e">
        <f>VLOOKUP($BR2251,Tables!$D$14:$K$24,8,FALSE)</f>
        <v>#N/A</v>
      </c>
      <c r="BA2251" s="12">
        <f>IF(OR(BR2251="T150",BR2251="HYBT150"),W2251*Tables!$L$23,0)</f>
        <v>0</v>
      </c>
      <c r="BB2251" s="12">
        <f>IF(OR(BR2251="T200",BR2251="HYBT200"),W2251*Tables!$E$24,0)</f>
        <v>0</v>
      </c>
      <c r="BC2251" s="14" t="e">
        <f t="shared" si="475"/>
        <v>#N/A</v>
      </c>
      <c r="BD2251" s="55" t="str">
        <f t="shared" si="478"/>
        <v/>
      </c>
      <c r="BE2251" s="55" t="str">
        <f t="shared" si="478"/>
        <v/>
      </c>
      <c r="BF2251" s="55" t="str">
        <f t="shared" si="478"/>
        <v/>
      </c>
      <c r="BG2251" s="55" t="str">
        <f t="shared" si="478"/>
        <v/>
      </c>
      <c r="BH2251" s="55" t="str">
        <f t="shared" si="478"/>
        <v/>
      </c>
      <c r="BI2251" s="55" t="str">
        <f t="shared" si="478"/>
        <v/>
      </c>
      <c r="BJ2251" s="55" t="str">
        <f t="shared" si="478"/>
        <v/>
      </c>
      <c r="BK2251" s="55" t="str">
        <f t="shared" si="478"/>
        <v/>
      </c>
      <c r="BL2251" s="55" t="str">
        <f t="shared" si="478"/>
        <v/>
      </c>
      <c r="BM2251" s="55" t="str">
        <f t="shared" si="478"/>
        <v/>
      </c>
      <c r="BN2251" s="55" t="str">
        <f t="shared" si="478"/>
        <v/>
      </c>
      <c r="BO2251" s="55" t="str">
        <f t="shared" si="478"/>
        <v/>
      </c>
      <c r="BP2251" s="55" t="str">
        <f t="shared" si="478"/>
        <v/>
      </c>
      <c r="BQ2251" s="55" t="str">
        <f t="shared" si="478"/>
        <v/>
      </c>
      <c r="BR2251" s="1"/>
      <c r="BS2251"/>
      <c r="BT2251" s="3"/>
      <c r="BU2251" s="11"/>
      <c r="BV2251" s="11"/>
      <c r="BW2251" s="11"/>
      <c r="BX2251" s="9"/>
      <c r="BY2251" s="9"/>
      <c r="BZ2251" s="9"/>
    </row>
    <row r="2252" spans="1:78" ht="15.5" x14ac:dyDescent="0.35">
      <c r="A2252"/>
      <c r="B2252"/>
      <c r="C2252"/>
      <c r="D2252"/>
      <c r="E2252"/>
      <c r="F2252"/>
      <c r="G2252"/>
      <c r="H2252"/>
      <c r="I2252"/>
      <c r="J2252"/>
      <c r="K2252"/>
      <c r="L2252"/>
      <c r="M2252"/>
      <c r="N2252"/>
      <c r="O2252"/>
      <c r="P2252"/>
      <c r="Q2252"/>
      <c r="R2252"/>
      <c r="S2252"/>
      <c r="T2252"/>
      <c r="U2252"/>
      <c r="V2252"/>
      <c r="W2252"/>
      <c r="X2252"/>
      <c r="Y2252"/>
      <c r="Z2252"/>
      <c r="AA2252"/>
      <c r="AB2252"/>
      <c r="AC2252"/>
      <c r="AD2252"/>
      <c r="AE2252"/>
      <c r="AF2252"/>
      <c r="AG2252"/>
      <c r="AH2252"/>
      <c r="AI2252"/>
      <c r="AJ2252"/>
      <c r="AK2252"/>
      <c r="AL2252"/>
      <c r="AM2252"/>
      <c r="AN2252"/>
      <c r="AO2252"/>
      <c r="AP2252"/>
      <c r="AQ2252"/>
      <c r="AR2252"/>
      <c r="AS2252"/>
      <c r="AT2252" s="12" t="e">
        <f>VLOOKUP($BR2252,Tables!$D$14:$I$27,2,FALSE)*W2252</f>
        <v>#N/A</v>
      </c>
      <c r="AU2252" s="12" t="e">
        <f>VLOOKUP($BR2252,Tables!$D$14:$I$24,3,FALSE)</f>
        <v>#N/A</v>
      </c>
      <c r="AV2252" s="12" t="e">
        <f>VLOOKUP($BR2252,Tables!$D$14:$I$24,4,FALSE)*W2252</f>
        <v>#N/A</v>
      </c>
      <c r="AW2252" s="12" t="e">
        <f>VLOOKUP($BR2252,Tables!$D$14:$I$24,5,FALSE)*W2252</f>
        <v>#N/A</v>
      </c>
      <c r="AX2252" t="e">
        <f>IF(ISERROR(VLOOKUP(V2252,Tables!$A$2:$B$27,2,FALSE))=TRUE,0,VLOOKUP(V2252,Tables!$A$2:$B$27,2,FALSE))*VLOOKUP(BR2252,Tables!$D$14:$J$24,7,FALSE)</f>
        <v>#N/A</v>
      </c>
      <c r="AY2252">
        <f>IF(ISERROR(VLOOKUP(BS2252,Tables!$A$2:$B$31,2,FALSE))=TRUE,0,VLOOKUP(BS2252,Tables!$A$2:$B$31,2,FALSE))</f>
        <v>0</v>
      </c>
      <c r="AZ2252" s="12" t="e">
        <f>VLOOKUP($BR2252,Tables!$D$14:$K$24,8,FALSE)</f>
        <v>#N/A</v>
      </c>
      <c r="BA2252" s="12">
        <f>IF(OR(BR2252="T150",BR2252="HYBT150"),W2252*Tables!$L$23,0)</f>
        <v>0</v>
      </c>
      <c r="BB2252" s="12">
        <f>IF(OR(BR2252="T200",BR2252="HYBT200"),W2252*Tables!$E$24,0)</f>
        <v>0</v>
      </c>
      <c r="BC2252" s="14" t="e">
        <f t="shared" si="475"/>
        <v>#N/A</v>
      </c>
      <c r="BD2252" s="55" t="str">
        <f t="shared" si="478"/>
        <v/>
      </c>
      <c r="BE2252" s="55" t="str">
        <f t="shared" si="478"/>
        <v/>
      </c>
      <c r="BF2252" s="55" t="str">
        <f t="shared" si="478"/>
        <v/>
      </c>
      <c r="BG2252" s="55" t="str">
        <f t="shared" si="478"/>
        <v/>
      </c>
      <c r="BH2252" s="55" t="str">
        <f t="shared" si="478"/>
        <v/>
      </c>
      <c r="BI2252" s="55" t="str">
        <f t="shared" si="478"/>
        <v/>
      </c>
      <c r="BJ2252" s="55" t="str">
        <f t="shared" si="478"/>
        <v/>
      </c>
      <c r="BK2252" s="55" t="str">
        <f t="shared" si="478"/>
        <v/>
      </c>
      <c r="BL2252" s="55" t="str">
        <f t="shared" si="478"/>
        <v/>
      </c>
      <c r="BM2252" s="55" t="str">
        <f t="shared" si="478"/>
        <v/>
      </c>
      <c r="BN2252" s="55" t="str">
        <f t="shared" si="478"/>
        <v/>
      </c>
      <c r="BO2252" s="55" t="str">
        <f t="shared" si="478"/>
        <v/>
      </c>
      <c r="BP2252" s="55" t="str">
        <f t="shared" si="478"/>
        <v/>
      </c>
      <c r="BQ2252" s="55" t="str">
        <f t="shared" si="478"/>
        <v/>
      </c>
      <c r="BR2252" s="1"/>
      <c r="BS2252"/>
      <c r="BT2252" s="3"/>
      <c r="BU2252" s="11"/>
      <c r="BV2252" s="11"/>
      <c r="BW2252" s="11"/>
      <c r="BX2252" s="9"/>
      <c r="BY2252" s="9"/>
      <c r="BZ2252" s="9"/>
    </row>
    <row r="2253" spans="1:78" ht="15.5" x14ac:dyDescent="0.35">
      <c r="A2253"/>
      <c r="B2253"/>
      <c r="C2253"/>
      <c r="D2253"/>
      <c r="E2253"/>
      <c r="F2253"/>
      <c r="G2253"/>
      <c r="H2253"/>
      <c r="I2253"/>
      <c r="J2253"/>
      <c r="K2253"/>
      <c r="L2253"/>
      <c r="M2253"/>
      <c r="N2253"/>
      <c r="O2253"/>
      <c r="P2253"/>
      <c r="Q2253"/>
      <c r="R2253"/>
      <c r="S2253"/>
      <c r="T2253"/>
      <c r="U2253"/>
      <c r="V2253"/>
      <c r="W2253"/>
      <c r="X2253"/>
      <c r="Y2253"/>
      <c r="Z2253"/>
      <c r="AA2253"/>
      <c r="AB2253"/>
      <c r="AC2253"/>
      <c r="AD2253"/>
      <c r="AE2253"/>
      <c r="AF2253"/>
      <c r="AG2253"/>
      <c r="AH2253"/>
      <c r="AI2253"/>
      <c r="AJ2253"/>
      <c r="AK2253"/>
      <c r="AL2253"/>
      <c r="AM2253"/>
      <c r="AN2253"/>
      <c r="AO2253"/>
      <c r="AP2253"/>
      <c r="AQ2253"/>
      <c r="AR2253"/>
      <c r="AS2253"/>
      <c r="AT2253" s="12" t="e">
        <f>VLOOKUP($BR2253,Tables!$D$14:$I$27,2,FALSE)*W2253</f>
        <v>#N/A</v>
      </c>
      <c r="AU2253" s="12" t="e">
        <f>VLOOKUP($BR2253,Tables!$D$14:$I$24,3,FALSE)</f>
        <v>#N/A</v>
      </c>
      <c r="AV2253" s="12" t="e">
        <f>VLOOKUP($BR2253,Tables!$D$14:$I$24,4,FALSE)*W2253</f>
        <v>#N/A</v>
      </c>
      <c r="AW2253" s="12" t="e">
        <f>VLOOKUP($BR2253,Tables!$D$14:$I$24,5,FALSE)*W2253</f>
        <v>#N/A</v>
      </c>
      <c r="AX2253" t="e">
        <f>IF(ISERROR(VLOOKUP(V2253,Tables!$A$2:$B$27,2,FALSE))=TRUE,0,VLOOKUP(V2253,Tables!$A$2:$B$27,2,FALSE))*VLOOKUP(BR2253,Tables!$D$14:$J$24,7,FALSE)</f>
        <v>#N/A</v>
      </c>
      <c r="AY2253">
        <f>IF(ISERROR(VLOOKUP(BS2253,Tables!$A$2:$B$31,2,FALSE))=TRUE,0,VLOOKUP(BS2253,Tables!$A$2:$B$31,2,FALSE))</f>
        <v>0</v>
      </c>
      <c r="AZ2253" s="12" t="e">
        <f>VLOOKUP($BR2253,Tables!$D$14:$K$24,8,FALSE)</f>
        <v>#N/A</v>
      </c>
      <c r="BA2253" s="12">
        <f>IF(OR(BR2253="T150",BR2253="HYBT150"),W2253*Tables!$L$23,0)</f>
        <v>0</v>
      </c>
      <c r="BB2253" s="12">
        <f>IF(OR(BR2253="T200",BR2253="HYBT200"),W2253*Tables!$E$24,0)</f>
        <v>0</v>
      </c>
      <c r="BC2253" s="14" t="e">
        <f t="shared" si="475"/>
        <v>#N/A</v>
      </c>
      <c r="BD2253" s="55" t="str">
        <f t="shared" si="478"/>
        <v/>
      </c>
      <c r="BE2253" s="55" t="str">
        <f t="shared" si="478"/>
        <v/>
      </c>
      <c r="BF2253" s="55" t="str">
        <f t="shared" si="478"/>
        <v/>
      </c>
      <c r="BG2253" s="55" t="str">
        <f t="shared" si="478"/>
        <v/>
      </c>
      <c r="BH2253" s="55" t="str">
        <f t="shared" si="478"/>
        <v/>
      </c>
      <c r="BI2253" s="55" t="str">
        <f t="shared" ref="BD2253:BQ2271" si="479">IF(ISERROR(SEARCHB(" "&amp;BI$1&amp;" "," "&amp;$L2253&amp;" "))=TRUE,"",BI$1)</f>
        <v/>
      </c>
      <c r="BJ2253" s="55" t="str">
        <f t="shared" si="479"/>
        <v/>
      </c>
      <c r="BK2253" s="55" t="str">
        <f t="shared" si="479"/>
        <v/>
      </c>
      <c r="BL2253" s="55" t="str">
        <f t="shared" si="479"/>
        <v/>
      </c>
      <c r="BM2253" s="55" t="str">
        <f t="shared" si="479"/>
        <v/>
      </c>
      <c r="BN2253" s="55" t="str">
        <f t="shared" si="479"/>
        <v/>
      </c>
      <c r="BO2253" s="55" t="str">
        <f t="shared" si="479"/>
        <v/>
      </c>
      <c r="BP2253" s="55" t="str">
        <f t="shared" si="479"/>
        <v/>
      </c>
      <c r="BQ2253" s="55" t="str">
        <f t="shared" si="479"/>
        <v/>
      </c>
      <c r="BR2253" s="1"/>
      <c r="BS2253"/>
      <c r="BT2253" s="3"/>
      <c r="BU2253" s="11"/>
      <c r="BV2253" s="11"/>
      <c r="BW2253" s="11"/>
      <c r="BX2253" s="9"/>
      <c r="BY2253" s="9"/>
      <c r="BZ2253" s="9"/>
    </row>
    <row r="2254" spans="1:78" ht="15.5" x14ac:dyDescent="0.35">
      <c r="A2254"/>
      <c r="B2254"/>
      <c r="C2254"/>
      <c r="D2254"/>
      <c r="E2254"/>
      <c r="F2254"/>
      <c r="G2254"/>
      <c r="H2254"/>
      <c r="I2254"/>
      <c r="J2254"/>
      <c r="K2254"/>
      <c r="L2254"/>
      <c r="M2254"/>
      <c r="N2254"/>
      <c r="O2254"/>
      <c r="P2254"/>
      <c r="Q2254"/>
      <c r="R2254"/>
      <c r="S2254"/>
      <c r="T2254"/>
      <c r="U2254"/>
      <c r="V2254"/>
      <c r="W2254"/>
      <c r="X2254"/>
      <c r="Y2254"/>
      <c r="Z2254"/>
      <c r="AA2254"/>
      <c r="AB2254"/>
      <c r="AC2254"/>
      <c r="AD2254"/>
      <c r="AE2254"/>
      <c r="AF2254"/>
      <c r="AG2254"/>
      <c r="AH2254"/>
      <c r="AI2254"/>
      <c r="AJ2254"/>
      <c r="AK2254"/>
      <c r="AL2254"/>
      <c r="AM2254"/>
      <c r="AN2254"/>
      <c r="AO2254"/>
      <c r="AP2254"/>
      <c r="AQ2254"/>
      <c r="AR2254"/>
      <c r="AS2254"/>
      <c r="AT2254" s="12" t="e">
        <f>VLOOKUP($BR2254,Tables!$D$14:$I$27,2,FALSE)*W2254</f>
        <v>#N/A</v>
      </c>
      <c r="AU2254" s="12" t="e">
        <f>VLOOKUP($BR2254,Tables!$D$14:$I$24,3,FALSE)</f>
        <v>#N/A</v>
      </c>
      <c r="AV2254" s="12" t="e">
        <f>VLOOKUP($BR2254,Tables!$D$14:$I$24,4,FALSE)*W2254</f>
        <v>#N/A</v>
      </c>
      <c r="AW2254" s="12" t="e">
        <f>VLOOKUP($BR2254,Tables!$D$14:$I$24,5,FALSE)*W2254</f>
        <v>#N/A</v>
      </c>
      <c r="AX2254" t="e">
        <f>IF(ISERROR(VLOOKUP(V2254,Tables!$A$2:$B$27,2,FALSE))=TRUE,0,VLOOKUP(V2254,Tables!$A$2:$B$27,2,FALSE))*VLOOKUP(BR2254,Tables!$D$14:$J$24,7,FALSE)</f>
        <v>#N/A</v>
      </c>
      <c r="AY2254">
        <f>IF(ISERROR(VLOOKUP(BS2254,Tables!$A$2:$B$31,2,FALSE))=TRUE,0,VLOOKUP(BS2254,Tables!$A$2:$B$31,2,FALSE))</f>
        <v>0</v>
      </c>
      <c r="AZ2254" s="12" t="e">
        <f>VLOOKUP($BR2254,Tables!$D$14:$K$24,8,FALSE)</f>
        <v>#N/A</v>
      </c>
      <c r="BA2254" s="12">
        <f>IF(OR(BR2254="T150",BR2254="HYBT150"),W2254*Tables!$L$23,0)</f>
        <v>0</v>
      </c>
      <c r="BB2254" s="12">
        <f>IF(OR(BR2254="T200",BR2254="HYBT200"),W2254*Tables!$E$24,0)</f>
        <v>0</v>
      </c>
      <c r="BC2254" s="14" t="e">
        <f t="shared" si="475"/>
        <v>#N/A</v>
      </c>
      <c r="BD2254" s="55" t="str">
        <f t="shared" si="479"/>
        <v/>
      </c>
      <c r="BE2254" s="55" t="str">
        <f t="shared" si="479"/>
        <v/>
      </c>
      <c r="BF2254" s="55" t="str">
        <f t="shared" si="479"/>
        <v/>
      </c>
      <c r="BG2254" s="55" t="str">
        <f t="shared" si="479"/>
        <v/>
      </c>
      <c r="BH2254" s="55" t="str">
        <f t="shared" si="479"/>
        <v/>
      </c>
      <c r="BI2254" s="55" t="str">
        <f t="shared" si="479"/>
        <v/>
      </c>
      <c r="BJ2254" s="55" t="str">
        <f t="shared" si="479"/>
        <v/>
      </c>
      <c r="BK2254" s="55" t="str">
        <f t="shared" si="479"/>
        <v/>
      </c>
      <c r="BL2254" s="55" t="str">
        <f t="shared" si="479"/>
        <v/>
      </c>
      <c r="BM2254" s="55" t="str">
        <f t="shared" si="479"/>
        <v/>
      </c>
      <c r="BN2254" s="55" t="str">
        <f t="shared" si="479"/>
        <v/>
      </c>
      <c r="BO2254" s="55" t="str">
        <f t="shared" si="479"/>
        <v/>
      </c>
      <c r="BP2254" s="55" t="str">
        <f t="shared" si="479"/>
        <v/>
      </c>
      <c r="BQ2254" s="55" t="str">
        <f t="shared" si="479"/>
        <v/>
      </c>
      <c r="BR2254" s="1"/>
      <c r="BS2254"/>
      <c r="BT2254" s="3"/>
      <c r="BU2254" s="11"/>
      <c r="BV2254" s="11"/>
      <c r="BW2254" s="11"/>
      <c r="BX2254" s="9"/>
      <c r="BY2254" s="9"/>
      <c r="BZ2254" s="9"/>
    </row>
    <row r="2255" spans="1:78" ht="15.5" x14ac:dyDescent="0.35">
      <c r="A2255"/>
      <c r="B2255"/>
      <c r="C2255"/>
      <c r="D2255"/>
      <c r="E2255"/>
      <c r="F2255"/>
      <c r="G2255"/>
      <c r="H2255"/>
      <c r="I2255"/>
      <c r="J2255"/>
      <c r="K2255"/>
      <c r="L2255"/>
      <c r="M2255"/>
      <c r="N2255"/>
      <c r="O2255"/>
      <c r="P2255"/>
      <c r="Q2255"/>
      <c r="R2255"/>
      <c r="S2255"/>
      <c r="T2255"/>
      <c r="U2255"/>
      <c r="V2255"/>
      <c r="W2255"/>
      <c r="X2255"/>
      <c r="Y2255"/>
      <c r="Z2255"/>
      <c r="AA2255"/>
      <c r="AB2255"/>
      <c r="AC2255"/>
      <c r="AD2255"/>
      <c r="AE2255"/>
      <c r="AF2255"/>
      <c r="AG2255"/>
      <c r="AH2255"/>
      <c r="AI2255"/>
      <c r="AJ2255"/>
      <c r="AK2255"/>
      <c r="AL2255"/>
      <c r="AM2255"/>
      <c r="AN2255"/>
      <c r="AO2255"/>
      <c r="AP2255"/>
      <c r="AQ2255"/>
      <c r="AR2255"/>
      <c r="AS2255"/>
      <c r="AT2255" s="12" t="e">
        <f>VLOOKUP($BR2255,Tables!$D$14:$I$27,2,FALSE)*W2255</f>
        <v>#N/A</v>
      </c>
      <c r="AU2255" s="12" t="e">
        <f>VLOOKUP($BR2255,Tables!$D$14:$I$24,3,FALSE)</f>
        <v>#N/A</v>
      </c>
      <c r="AV2255" s="12" t="e">
        <f>VLOOKUP($BR2255,Tables!$D$14:$I$24,4,FALSE)*W2255</f>
        <v>#N/A</v>
      </c>
      <c r="AW2255" s="12" t="e">
        <f>VLOOKUP($BR2255,Tables!$D$14:$I$24,5,FALSE)*W2255</f>
        <v>#N/A</v>
      </c>
      <c r="AX2255" t="e">
        <f>IF(ISERROR(VLOOKUP(V2255,Tables!$A$2:$B$27,2,FALSE))=TRUE,0,VLOOKUP(V2255,Tables!$A$2:$B$27,2,FALSE))*VLOOKUP(BR2255,Tables!$D$14:$J$24,7,FALSE)</f>
        <v>#N/A</v>
      </c>
      <c r="AY2255">
        <f>IF(ISERROR(VLOOKUP(BS2255,Tables!$A$2:$B$31,2,FALSE))=TRUE,0,VLOOKUP(BS2255,Tables!$A$2:$B$31,2,FALSE))</f>
        <v>0</v>
      </c>
      <c r="AZ2255" s="12" t="e">
        <f>VLOOKUP($BR2255,Tables!$D$14:$K$24,8,FALSE)</f>
        <v>#N/A</v>
      </c>
      <c r="BA2255" s="12">
        <f>IF(OR(BR2255="T150",BR2255="HYBT150"),W2255*Tables!$L$23,0)</f>
        <v>0</v>
      </c>
      <c r="BB2255" s="12">
        <f>IF(OR(BR2255="T200",BR2255="HYBT200"),W2255*Tables!$E$24,0)</f>
        <v>0</v>
      </c>
      <c r="BC2255" s="14" t="e">
        <f t="shared" si="475"/>
        <v>#N/A</v>
      </c>
      <c r="BD2255" s="55" t="str">
        <f t="shared" si="479"/>
        <v/>
      </c>
      <c r="BE2255" s="55" t="str">
        <f t="shared" si="479"/>
        <v/>
      </c>
      <c r="BF2255" s="55" t="str">
        <f t="shared" si="479"/>
        <v/>
      </c>
      <c r="BG2255" s="55" t="str">
        <f t="shared" si="479"/>
        <v/>
      </c>
      <c r="BH2255" s="55" t="str">
        <f t="shared" si="479"/>
        <v/>
      </c>
      <c r="BI2255" s="55" t="str">
        <f t="shared" si="479"/>
        <v/>
      </c>
      <c r="BJ2255" s="55" t="str">
        <f t="shared" si="479"/>
        <v/>
      </c>
      <c r="BK2255" s="55" t="str">
        <f t="shared" si="479"/>
        <v/>
      </c>
      <c r="BL2255" s="55" t="str">
        <f t="shared" si="479"/>
        <v/>
      </c>
      <c r="BM2255" s="55" t="str">
        <f t="shared" si="479"/>
        <v/>
      </c>
      <c r="BN2255" s="55" t="str">
        <f t="shared" si="479"/>
        <v/>
      </c>
      <c r="BO2255" s="55" t="str">
        <f t="shared" si="479"/>
        <v/>
      </c>
      <c r="BP2255" s="55" t="str">
        <f t="shared" si="479"/>
        <v/>
      </c>
      <c r="BQ2255" s="55" t="str">
        <f t="shared" si="479"/>
        <v/>
      </c>
      <c r="BR2255" s="1"/>
      <c r="BS2255"/>
      <c r="BT2255" s="3"/>
      <c r="BU2255" s="11"/>
      <c r="BV2255" s="11"/>
      <c r="BW2255" s="11"/>
      <c r="BX2255" s="9"/>
      <c r="BY2255" s="9"/>
      <c r="BZ2255" s="9"/>
    </row>
    <row r="2256" spans="1:78" ht="15.5" x14ac:dyDescent="0.35">
      <c r="A2256"/>
      <c r="B2256"/>
      <c r="C2256"/>
      <c r="D2256"/>
      <c r="E2256"/>
      <c r="F2256"/>
      <c r="G2256"/>
      <c r="H2256"/>
      <c r="I2256"/>
      <c r="J2256"/>
      <c r="K2256"/>
      <c r="L2256"/>
      <c r="M2256"/>
      <c r="N2256"/>
      <c r="O2256"/>
      <c r="P2256"/>
      <c r="Q2256"/>
      <c r="R2256"/>
      <c r="S2256"/>
      <c r="T2256"/>
      <c r="U2256"/>
      <c r="V2256"/>
      <c r="W2256"/>
      <c r="X2256"/>
      <c r="Y2256"/>
      <c r="Z2256"/>
      <c r="AA2256"/>
      <c r="AB2256"/>
      <c r="AC2256"/>
      <c r="AD2256"/>
      <c r="AE2256"/>
      <c r="AF2256"/>
      <c r="AG2256"/>
      <c r="AH2256"/>
      <c r="AI2256"/>
      <c r="AJ2256"/>
      <c r="AK2256"/>
      <c r="AL2256"/>
      <c r="AM2256"/>
      <c r="AN2256"/>
      <c r="AO2256"/>
      <c r="AP2256"/>
      <c r="AQ2256"/>
      <c r="AR2256"/>
      <c r="AS2256"/>
      <c r="AT2256" s="12" t="e">
        <f>VLOOKUP($BR2256,Tables!$D$14:$I$27,2,FALSE)*W2256</f>
        <v>#N/A</v>
      </c>
      <c r="AU2256" s="12" t="e">
        <f>VLOOKUP($BR2256,Tables!$D$14:$I$24,3,FALSE)</f>
        <v>#N/A</v>
      </c>
      <c r="AV2256" s="12" t="e">
        <f>VLOOKUP($BR2256,Tables!$D$14:$I$24,4,FALSE)*W2256</f>
        <v>#N/A</v>
      </c>
      <c r="AW2256" s="12" t="e">
        <f>VLOOKUP($BR2256,Tables!$D$14:$I$24,5,FALSE)*W2256</f>
        <v>#N/A</v>
      </c>
      <c r="AX2256" t="e">
        <f>IF(ISERROR(VLOOKUP(V2256,Tables!$A$2:$B$27,2,FALSE))=TRUE,0,VLOOKUP(V2256,Tables!$A$2:$B$27,2,FALSE))*VLOOKUP(BR2256,Tables!$D$14:$J$24,7,FALSE)</f>
        <v>#N/A</v>
      </c>
      <c r="AY2256">
        <f>IF(ISERROR(VLOOKUP(BS2256,Tables!$A$2:$B$31,2,FALSE))=TRUE,0,VLOOKUP(BS2256,Tables!$A$2:$B$31,2,FALSE))</f>
        <v>0</v>
      </c>
      <c r="AZ2256" s="12" t="e">
        <f>VLOOKUP($BR2256,Tables!$D$14:$K$24,8,FALSE)</f>
        <v>#N/A</v>
      </c>
      <c r="BA2256" s="12">
        <f>IF(OR(BR2256="T150",BR2256="HYBT150"),W2256*Tables!$L$23,0)</f>
        <v>0</v>
      </c>
      <c r="BB2256" s="12">
        <f>IF(OR(BR2256="T200",BR2256="HYBT200"),W2256*Tables!$E$24,0)</f>
        <v>0</v>
      </c>
      <c r="BC2256" s="14" t="e">
        <f t="shared" si="475"/>
        <v>#N/A</v>
      </c>
      <c r="BD2256" s="55" t="str">
        <f t="shared" si="479"/>
        <v/>
      </c>
      <c r="BE2256" s="55" t="str">
        <f t="shared" si="479"/>
        <v/>
      </c>
      <c r="BF2256" s="55" t="str">
        <f t="shared" si="479"/>
        <v/>
      </c>
      <c r="BG2256" s="55" t="str">
        <f t="shared" si="479"/>
        <v/>
      </c>
      <c r="BH2256" s="55" t="str">
        <f t="shared" si="479"/>
        <v/>
      </c>
      <c r="BI2256" s="55" t="str">
        <f t="shared" si="479"/>
        <v/>
      </c>
      <c r="BJ2256" s="55" t="str">
        <f t="shared" si="479"/>
        <v/>
      </c>
      <c r="BK2256" s="55" t="str">
        <f t="shared" si="479"/>
        <v/>
      </c>
      <c r="BL2256" s="55" t="str">
        <f t="shared" si="479"/>
        <v/>
      </c>
      <c r="BM2256" s="55" t="str">
        <f t="shared" si="479"/>
        <v/>
      </c>
      <c r="BN2256" s="55" t="str">
        <f t="shared" si="479"/>
        <v/>
      </c>
      <c r="BO2256" s="55" t="str">
        <f t="shared" si="479"/>
        <v/>
      </c>
      <c r="BP2256" s="55" t="str">
        <f t="shared" si="479"/>
        <v/>
      </c>
      <c r="BQ2256" s="55" t="str">
        <f t="shared" si="479"/>
        <v/>
      </c>
      <c r="BR2256" s="1"/>
      <c r="BS2256"/>
      <c r="BT2256" s="3"/>
      <c r="BU2256" s="11"/>
      <c r="BV2256" s="11"/>
      <c r="BW2256" s="11"/>
      <c r="BX2256" s="9"/>
      <c r="BY2256" s="9"/>
      <c r="BZ2256" s="9"/>
    </row>
    <row r="2257" spans="1:78" ht="15.5" x14ac:dyDescent="0.35">
      <c r="A2257"/>
      <c r="B2257"/>
      <c r="C2257"/>
      <c r="D2257"/>
      <c r="E2257"/>
      <c r="F2257"/>
      <c r="G2257"/>
      <c r="H2257"/>
      <c r="I2257"/>
      <c r="J2257"/>
      <c r="K2257"/>
      <c r="L2257"/>
      <c r="M2257"/>
      <c r="N2257"/>
      <c r="O2257"/>
      <c r="P2257"/>
      <c r="Q2257"/>
      <c r="R2257"/>
      <c r="S2257"/>
      <c r="T2257"/>
      <c r="U2257"/>
      <c r="V2257"/>
      <c r="W2257"/>
      <c r="X2257"/>
      <c r="Y2257"/>
      <c r="Z2257"/>
      <c r="AA2257"/>
      <c r="AB2257"/>
      <c r="AC2257"/>
      <c r="AD2257"/>
      <c r="AE2257"/>
      <c r="AF2257"/>
      <c r="AG2257"/>
      <c r="AH2257"/>
      <c r="AI2257"/>
      <c r="AJ2257"/>
      <c r="AK2257"/>
      <c r="AL2257"/>
      <c r="AM2257"/>
      <c r="AN2257"/>
      <c r="AO2257"/>
      <c r="AP2257"/>
      <c r="AQ2257"/>
      <c r="AR2257"/>
      <c r="AS2257"/>
      <c r="AT2257" s="12" t="e">
        <f>VLOOKUP($BR2257,Tables!$D$14:$I$27,2,FALSE)*W2257</f>
        <v>#N/A</v>
      </c>
      <c r="AU2257" s="12" t="e">
        <f>VLOOKUP($BR2257,Tables!$D$14:$I$24,3,FALSE)</f>
        <v>#N/A</v>
      </c>
      <c r="AV2257" s="12" t="e">
        <f>VLOOKUP($BR2257,Tables!$D$14:$I$24,4,FALSE)*W2257</f>
        <v>#N/A</v>
      </c>
      <c r="AW2257" s="12" t="e">
        <f>VLOOKUP($BR2257,Tables!$D$14:$I$24,5,FALSE)*W2257</f>
        <v>#N/A</v>
      </c>
      <c r="AX2257" t="e">
        <f>IF(ISERROR(VLOOKUP(V2257,Tables!$A$2:$B$27,2,FALSE))=TRUE,0,VLOOKUP(V2257,Tables!$A$2:$B$27,2,FALSE))*VLOOKUP(BR2257,Tables!$D$14:$J$24,7,FALSE)</f>
        <v>#N/A</v>
      </c>
      <c r="AY2257">
        <f>IF(ISERROR(VLOOKUP(BS2257,Tables!$A$2:$B$31,2,FALSE))=TRUE,0,VLOOKUP(BS2257,Tables!$A$2:$B$31,2,FALSE))</f>
        <v>0</v>
      </c>
      <c r="AZ2257" s="12" t="e">
        <f>VLOOKUP($BR2257,Tables!$D$14:$K$24,8,FALSE)</f>
        <v>#N/A</v>
      </c>
      <c r="BA2257" s="12">
        <f>IF(OR(BR2257="T150",BR2257="HYBT150"),W2257*Tables!$L$23,0)</f>
        <v>0</v>
      </c>
      <c r="BB2257" s="12">
        <f>IF(OR(BR2257="T200",BR2257="HYBT200"),W2257*Tables!$E$24,0)</f>
        <v>0</v>
      </c>
      <c r="BC2257" s="14" t="e">
        <f t="shared" si="475"/>
        <v>#N/A</v>
      </c>
      <c r="BD2257" s="55" t="str">
        <f t="shared" si="479"/>
        <v/>
      </c>
      <c r="BE2257" s="55" t="str">
        <f t="shared" si="479"/>
        <v/>
      </c>
      <c r="BF2257" s="55" t="str">
        <f t="shared" si="479"/>
        <v/>
      </c>
      <c r="BG2257" s="55" t="str">
        <f t="shared" si="479"/>
        <v/>
      </c>
      <c r="BH2257" s="55" t="str">
        <f t="shared" si="479"/>
        <v/>
      </c>
      <c r="BI2257" s="55" t="str">
        <f t="shared" si="479"/>
        <v/>
      </c>
      <c r="BJ2257" s="55" t="str">
        <f t="shared" si="479"/>
        <v/>
      </c>
      <c r="BK2257" s="55" t="str">
        <f t="shared" si="479"/>
        <v/>
      </c>
      <c r="BL2257" s="55" t="str">
        <f t="shared" si="479"/>
        <v/>
      </c>
      <c r="BM2257" s="55" t="str">
        <f t="shared" si="479"/>
        <v/>
      </c>
      <c r="BN2257" s="55" t="str">
        <f t="shared" si="479"/>
        <v/>
      </c>
      <c r="BO2257" s="55" t="str">
        <f t="shared" si="479"/>
        <v/>
      </c>
      <c r="BP2257" s="55" t="str">
        <f t="shared" si="479"/>
        <v/>
      </c>
      <c r="BQ2257" s="55" t="str">
        <f t="shared" si="479"/>
        <v/>
      </c>
      <c r="BR2257" s="1"/>
      <c r="BS2257"/>
      <c r="BT2257" s="3"/>
      <c r="BU2257" s="11"/>
      <c r="BV2257" s="11"/>
      <c r="BW2257" s="11"/>
      <c r="BX2257" s="9"/>
      <c r="BY2257" s="9"/>
      <c r="BZ2257" s="9"/>
    </row>
    <row r="2258" spans="1:78" ht="15.5" x14ac:dyDescent="0.35">
      <c r="A2258"/>
      <c r="B2258"/>
      <c r="C2258"/>
      <c r="D2258"/>
      <c r="E2258"/>
      <c r="F2258"/>
      <c r="G2258"/>
      <c r="H2258"/>
      <c r="I2258"/>
      <c r="J2258"/>
      <c r="K2258"/>
      <c r="L2258"/>
      <c r="M2258"/>
      <c r="N2258"/>
      <c r="O2258"/>
      <c r="P2258"/>
      <c r="Q2258"/>
      <c r="R2258"/>
      <c r="S2258"/>
      <c r="T2258"/>
      <c r="U2258"/>
      <c r="V2258"/>
      <c r="W2258"/>
      <c r="X2258"/>
      <c r="Y2258"/>
      <c r="Z2258"/>
      <c r="AA2258"/>
      <c r="AB2258"/>
      <c r="AC2258"/>
      <c r="AD2258"/>
      <c r="AE2258"/>
      <c r="AF2258"/>
      <c r="AG2258"/>
      <c r="AH2258"/>
      <c r="AI2258"/>
      <c r="AJ2258"/>
      <c r="AK2258"/>
      <c r="AL2258"/>
      <c r="AM2258"/>
      <c r="AN2258"/>
      <c r="AO2258"/>
      <c r="AP2258"/>
      <c r="AQ2258"/>
      <c r="AR2258"/>
      <c r="AS2258"/>
      <c r="AT2258" s="12" t="e">
        <f>VLOOKUP($BR2258,Tables!$D$14:$I$27,2,FALSE)*W2258</f>
        <v>#N/A</v>
      </c>
      <c r="AU2258" s="12" t="e">
        <f>VLOOKUP($BR2258,Tables!$D$14:$I$24,3,FALSE)</f>
        <v>#N/A</v>
      </c>
      <c r="AV2258" s="12" t="e">
        <f>VLOOKUP($BR2258,Tables!$D$14:$I$24,4,FALSE)*W2258</f>
        <v>#N/A</v>
      </c>
      <c r="AW2258" s="12" t="e">
        <f>VLOOKUP($BR2258,Tables!$D$14:$I$24,5,FALSE)*W2258</f>
        <v>#N/A</v>
      </c>
      <c r="AX2258" t="e">
        <f>IF(ISERROR(VLOOKUP(V2258,Tables!$A$2:$B$27,2,FALSE))=TRUE,0,VLOOKUP(V2258,Tables!$A$2:$B$27,2,FALSE))*VLOOKUP(BR2258,Tables!$D$14:$J$24,7,FALSE)</f>
        <v>#N/A</v>
      </c>
      <c r="AY2258">
        <f>IF(ISERROR(VLOOKUP(BS2258,Tables!$A$2:$B$31,2,FALSE))=TRUE,0,VLOOKUP(BS2258,Tables!$A$2:$B$31,2,FALSE))</f>
        <v>0</v>
      </c>
      <c r="AZ2258" s="12" t="e">
        <f>VLOOKUP($BR2258,Tables!$D$14:$K$24,8,FALSE)</f>
        <v>#N/A</v>
      </c>
      <c r="BA2258" s="12">
        <f>IF(OR(BR2258="T150",BR2258="HYBT150"),W2258*Tables!$L$23,0)</f>
        <v>0</v>
      </c>
      <c r="BB2258" s="12">
        <f>IF(OR(BR2258="T200",BR2258="HYBT200"),W2258*Tables!$E$24,0)</f>
        <v>0</v>
      </c>
      <c r="BC2258" s="14" t="e">
        <f t="shared" si="475"/>
        <v>#N/A</v>
      </c>
      <c r="BD2258" s="55" t="str">
        <f t="shared" si="479"/>
        <v/>
      </c>
      <c r="BE2258" s="55" t="str">
        <f t="shared" si="479"/>
        <v/>
      </c>
      <c r="BF2258" s="55" t="str">
        <f t="shared" si="479"/>
        <v/>
      </c>
      <c r="BG2258" s="55" t="str">
        <f t="shared" si="479"/>
        <v/>
      </c>
      <c r="BH2258" s="55" t="str">
        <f t="shared" si="479"/>
        <v/>
      </c>
      <c r="BI2258" s="55" t="str">
        <f t="shared" si="479"/>
        <v/>
      </c>
      <c r="BJ2258" s="55" t="str">
        <f t="shared" si="479"/>
        <v/>
      </c>
      <c r="BK2258" s="55" t="str">
        <f t="shared" si="479"/>
        <v/>
      </c>
      <c r="BL2258" s="55" t="str">
        <f t="shared" si="479"/>
        <v/>
      </c>
      <c r="BM2258" s="55" t="str">
        <f t="shared" si="479"/>
        <v/>
      </c>
      <c r="BN2258" s="55" t="str">
        <f t="shared" si="479"/>
        <v/>
      </c>
      <c r="BO2258" s="55" t="str">
        <f t="shared" si="479"/>
        <v/>
      </c>
      <c r="BP2258" s="55" t="str">
        <f t="shared" si="479"/>
        <v/>
      </c>
      <c r="BQ2258" s="55" t="str">
        <f t="shared" si="479"/>
        <v/>
      </c>
      <c r="BR2258" s="1"/>
      <c r="BS2258"/>
      <c r="BT2258" s="3"/>
      <c r="BU2258" s="11"/>
      <c r="BV2258" s="11"/>
      <c r="BW2258" s="11"/>
      <c r="BX2258" s="9"/>
      <c r="BY2258" s="9"/>
      <c r="BZ2258" s="9"/>
    </row>
    <row r="2259" spans="1:78" ht="15.5" x14ac:dyDescent="0.35">
      <c r="A2259"/>
      <c r="B2259"/>
      <c r="C2259"/>
      <c r="D2259"/>
      <c r="E2259"/>
      <c r="F2259"/>
      <c r="G2259"/>
      <c r="H2259"/>
      <c r="I2259"/>
      <c r="J2259"/>
      <c r="K2259"/>
      <c r="L2259"/>
      <c r="M2259"/>
      <c r="N2259"/>
      <c r="O2259"/>
      <c r="P2259"/>
      <c r="Q2259"/>
      <c r="R2259"/>
      <c r="S2259"/>
      <c r="T2259"/>
      <c r="U2259"/>
      <c r="V2259"/>
      <c r="W2259"/>
      <c r="X2259"/>
      <c r="Y2259"/>
      <c r="Z2259"/>
      <c r="AA2259"/>
      <c r="AB2259"/>
      <c r="AC2259"/>
      <c r="AD2259"/>
      <c r="AE2259"/>
      <c r="AF2259"/>
      <c r="AG2259"/>
      <c r="AH2259"/>
      <c r="AI2259"/>
      <c r="AJ2259"/>
      <c r="AK2259"/>
      <c r="AL2259"/>
      <c r="AM2259"/>
      <c r="AN2259"/>
      <c r="AO2259"/>
      <c r="AP2259"/>
      <c r="AQ2259"/>
      <c r="AR2259"/>
      <c r="AS2259"/>
      <c r="AT2259" s="12" t="e">
        <f>VLOOKUP($BR2259,Tables!$D$14:$I$27,2,FALSE)*W2259</f>
        <v>#N/A</v>
      </c>
      <c r="AU2259" s="12" t="e">
        <f>VLOOKUP($BR2259,Tables!$D$14:$I$24,3,FALSE)</f>
        <v>#N/A</v>
      </c>
      <c r="AV2259" s="12" t="e">
        <f>VLOOKUP($BR2259,Tables!$D$14:$I$24,4,FALSE)*W2259</f>
        <v>#N/A</v>
      </c>
      <c r="AW2259" s="12" t="e">
        <f>VLOOKUP($BR2259,Tables!$D$14:$I$24,5,FALSE)*W2259</f>
        <v>#N/A</v>
      </c>
      <c r="AX2259" t="e">
        <f>IF(ISERROR(VLOOKUP(V2259,Tables!$A$2:$B$27,2,FALSE))=TRUE,0,VLOOKUP(V2259,Tables!$A$2:$B$27,2,FALSE))*VLOOKUP(BR2259,Tables!$D$14:$J$24,7,FALSE)</f>
        <v>#N/A</v>
      </c>
      <c r="AY2259">
        <f>IF(ISERROR(VLOOKUP(BS2259,Tables!$A$2:$B$31,2,FALSE))=TRUE,0,VLOOKUP(BS2259,Tables!$A$2:$B$31,2,FALSE))</f>
        <v>0</v>
      </c>
      <c r="AZ2259" s="12" t="e">
        <f>VLOOKUP($BR2259,Tables!$D$14:$K$24,8,FALSE)</f>
        <v>#N/A</v>
      </c>
      <c r="BA2259" s="12">
        <f>IF(OR(BR2259="T150",BR2259="HYBT150"),W2259*Tables!$L$23,0)</f>
        <v>0</v>
      </c>
      <c r="BB2259" s="12">
        <f>IF(OR(BR2259="T200",BR2259="HYBT200"),W2259*Tables!$E$24,0)</f>
        <v>0</v>
      </c>
      <c r="BC2259" s="14" t="e">
        <f t="shared" si="475"/>
        <v>#N/A</v>
      </c>
      <c r="BD2259" s="55" t="str">
        <f t="shared" si="479"/>
        <v/>
      </c>
      <c r="BE2259" s="55" t="str">
        <f t="shared" si="479"/>
        <v/>
      </c>
      <c r="BF2259" s="55" t="str">
        <f t="shared" si="479"/>
        <v/>
      </c>
      <c r="BG2259" s="55" t="str">
        <f t="shared" si="479"/>
        <v/>
      </c>
      <c r="BH2259" s="55" t="str">
        <f t="shared" si="479"/>
        <v/>
      </c>
      <c r="BI2259" s="55" t="str">
        <f t="shared" si="479"/>
        <v/>
      </c>
      <c r="BJ2259" s="55" t="str">
        <f t="shared" si="479"/>
        <v/>
      </c>
      <c r="BK2259" s="55" t="str">
        <f t="shared" si="479"/>
        <v/>
      </c>
      <c r="BL2259" s="55" t="str">
        <f t="shared" si="479"/>
        <v/>
      </c>
      <c r="BM2259" s="55" t="str">
        <f t="shared" si="479"/>
        <v/>
      </c>
      <c r="BN2259" s="55" t="str">
        <f t="shared" si="479"/>
        <v/>
      </c>
      <c r="BO2259" s="55" t="str">
        <f t="shared" si="479"/>
        <v/>
      </c>
      <c r="BP2259" s="55" t="str">
        <f t="shared" si="479"/>
        <v/>
      </c>
      <c r="BQ2259" s="55" t="str">
        <f t="shared" si="479"/>
        <v/>
      </c>
      <c r="BR2259" s="1"/>
      <c r="BS2259"/>
      <c r="BT2259" s="3"/>
      <c r="BU2259" s="11"/>
      <c r="BV2259" s="11"/>
      <c r="BW2259" s="11"/>
      <c r="BX2259" s="9"/>
      <c r="BY2259" s="9"/>
      <c r="BZ2259" s="9"/>
    </row>
    <row r="2260" spans="1:78" ht="15.5" x14ac:dyDescent="0.35">
      <c r="A2260"/>
      <c r="B2260"/>
      <c r="C2260"/>
      <c r="D2260"/>
      <c r="E2260"/>
      <c r="F2260"/>
      <c r="G2260"/>
      <c r="H2260"/>
      <c r="I2260"/>
      <c r="J2260"/>
      <c r="K2260"/>
      <c r="L2260"/>
      <c r="M2260"/>
      <c r="N2260"/>
      <c r="O2260"/>
      <c r="P2260"/>
      <c r="Q2260"/>
      <c r="R2260"/>
      <c r="S2260"/>
      <c r="T2260"/>
      <c r="U2260"/>
      <c r="V2260"/>
      <c r="W2260"/>
      <c r="X2260"/>
      <c r="Y2260"/>
      <c r="Z2260"/>
      <c r="AA2260"/>
      <c r="AB2260"/>
      <c r="AC2260"/>
      <c r="AD2260"/>
      <c r="AE2260"/>
      <c r="AF2260"/>
      <c r="AG2260"/>
      <c r="AH2260"/>
      <c r="AI2260"/>
      <c r="AJ2260"/>
      <c r="AK2260"/>
      <c r="AL2260"/>
      <c r="AM2260"/>
      <c r="AN2260"/>
      <c r="AO2260"/>
      <c r="AP2260"/>
      <c r="AQ2260"/>
      <c r="AR2260"/>
      <c r="AS2260"/>
      <c r="AT2260" s="12" t="e">
        <f>VLOOKUP($BR2260,Tables!$D$14:$I$27,2,FALSE)*W2260</f>
        <v>#N/A</v>
      </c>
      <c r="AU2260" s="12" t="e">
        <f>VLOOKUP($BR2260,Tables!$D$14:$I$24,3,FALSE)</f>
        <v>#N/A</v>
      </c>
      <c r="AV2260" s="12" t="e">
        <f>VLOOKUP($BR2260,Tables!$D$14:$I$24,4,FALSE)*W2260</f>
        <v>#N/A</v>
      </c>
      <c r="AW2260" s="12" t="e">
        <f>VLOOKUP($BR2260,Tables!$D$14:$I$24,5,FALSE)*W2260</f>
        <v>#N/A</v>
      </c>
      <c r="AX2260" t="e">
        <f>IF(ISERROR(VLOOKUP(V2260,Tables!$A$2:$B$27,2,FALSE))=TRUE,0,VLOOKUP(V2260,Tables!$A$2:$B$27,2,FALSE))*VLOOKUP(BR2260,Tables!$D$14:$J$24,7,FALSE)</f>
        <v>#N/A</v>
      </c>
      <c r="AY2260">
        <f>IF(ISERROR(VLOOKUP(BS2260,Tables!$A$2:$B$31,2,FALSE))=TRUE,0,VLOOKUP(BS2260,Tables!$A$2:$B$31,2,FALSE))</f>
        <v>0</v>
      </c>
      <c r="AZ2260" s="12" t="e">
        <f>VLOOKUP($BR2260,Tables!$D$14:$K$24,8,FALSE)</f>
        <v>#N/A</v>
      </c>
      <c r="BA2260" s="12">
        <f>IF(OR(BR2260="T150",BR2260="HYBT150"),W2260*Tables!$L$23,0)</f>
        <v>0</v>
      </c>
      <c r="BB2260" s="12">
        <f>IF(OR(BR2260="T200",BR2260="HYBT200"),W2260*Tables!$E$24,0)</f>
        <v>0</v>
      </c>
      <c r="BC2260" s="14" t="e">
        <f t="shared" si="475"/>
        <v>#N/A</v>
      </c>
      <c r="BD2260" s="55" t="str">
        <f t="shared" si="479"/>
        <v/>
      </c>
      <c r="BE2260" s="55" t="str">
        <f t="shared" si="479"/>
        <v/>
      </c>
      <c r="BF2260" s="55" t="str">
        <f t="shared" si="479"/>
        <v/>
      </c>
      <c r="BG2260" s="55" t="str">
        <f t="shared" si="479"/>
        <v/>
      </c>
      <c r="BH2260" s="55" t="str">
        <f t="shared" si="479"/>
        <v/>
      </c>
      <c r="BI2260" s="55" t="str">
        <f t="shared" si="479"/>
        <v/>
      </c>
      <c r="BJ2260" s="55" t="str">
        <f t="shared" si="479"/>
        <v/>
      </c>
      <c r="BK2260" s="55" t="str">
        <f t="shared" si="479"/>
        <v/>
      </c>
      <c r="BL2260" s="55" t="str">
        <f t="shared" si="479"/>
        <v/>
      </c>
      <c r="BM2260" s="55" t="str">
        <f t="shared" si="479"/>
        <v/>
      </c>
      <c r="BN2260" s="55" t="str">
        <f t="shared" si="479"/>
        <v/>
      </c>
      <c r="BO2260" s="55" t="str">
        <f t="shared" si="479"/>
        <v/>
      </c>
      <c r="BP2260" s="55" t="str">
        <f t="shared" si="479"/>
        <v/>
      </c>
      <c r="BQ2260" s="55" t="str">
        <f t="shared" si="479"/>
        <v/>
      </c>
      <c r="BR2260" s="1"/>
      <c r="BS2260"/>
      <c r="BT2260" s="3"/>
      <c r="BU2260" s="11"/>
      <c r="BV2260" s="11"/>
      <c r="BW2260" s="11"/>
      <c r="BX2260" s="9"/>
      <c r="BY2260" s="9"/>
      <c r="BZ2260" s="9"/>
    </row>
    <row r="2261" spans="1:78" ht="15.5" x14ac:dyDescent="0.35">
      <c r="A2261"/>
      <c r="B2261"/>
      <c r="C2261"/>
      <c r="D2261"/>
      <c r="E2261"/>
      <c r="F2261"/>
      <c r="G2261"/>
      <c r="H2261"/>
      <c r="I2261"/>
      <c r="J2261"/>
      <c r="K2261"/>
      <c r="L2261"/>
      <c r="M2261"/>
      <c r="N2261"/>
      <c r="O2261"/>
      <c r="P2261"/>
      <c r="Q2261"/>
      <c r="R2261"/>
      <c r="S2261"/>
      <c r="T2261"/>
      <c r="U2261"/>
      <c r="V2261"/>
      <c r="W2261"/>
      <c r="X2261"/>
      <c r="Y2261"/>
      <c r="Z2261"/>
      <c r="AA2261"/>
      <c r="AB2261"/>
      <c r="AC2261"/>
      <c r="AD2261"/>
      <c r="AE2261"/>
      <c r="AF2261"/>
      <c r="AG2261"/>
      <c r="AH2261"/>
      <c r="AI2261"/>
      <c r="AJ2261"/>
      <c r="AK2261"/>
      <c r="AL2261"/>
      <c r="AM2261"/>
      <c r="AN2261"/>
      <c r="AO2261"/>
      <c r="AP2261"/>
      <c r="AQ2261"/>
      <c r="AR2261"/>
      <c r="AS2261"/>
      <c r="AT2261" s="12" t="e">
        <f>VLOOKUP($BR2261,Tables!$D$14:$I$27,2,FALSE)*W2261</f>
        <v>#N/A</v>
      </c>
      <c r="AU2261" s="12" t="e">
        <f>VLOOKUP($BR2261,Tables!$D$14:$I$24,3,FALSE)</f>
        <v>#N/A</v>
      </c>
      <c r="AV2261" s="12" t="e">
        <f>VLOOKUP($BR2261,Tables!$D$14:$I$24,4,FALSE)*W2261</f>
        <v>#N/A</v>
      </c>
      <c r="AW2261" s="12" t="e">
        <f>VLOOKUP($BR2261,Tables!$D$14:$I$24,5,FALSE)*W2261</f>
        <v>#N/A</v>
      </c>
      <c r="AX2261" t="e">
        <f>IF(ISERROR(VLOOKUP(V2261,Tables!$A$2:$B$27,2,FALSE))=TRUE,0,VLOOKUP(V2261,Tables!$A$2:$B$27,2,FALSE))*VLOOKUP(BR2261,Tables!$D$14:$J$24,7,FALSE)</f>
        <v>#N/A</v>
      </c>
      <c r="AY2261">
        <f>IF(ISERROR(VLOOKUP(BS2261,Tables!$A$2:$B$31,2,FALSE))=TRUE,0,VLOOKUP(BS2261,Tables!$A$2:$B$31,2,FALSE))</f>
        <v>0</v>
      </c>
      <c r="AZ2261" s="12" t="e">
        <f>VLOOKUP($BR2261,Tables!$D$14:$K$24,8,FALSE)</f>
        <v>#N/A</v>
      </c>
      <c r="BA2261" s="12">
        <f>IF(OR(BR2261="T150",BR2261="HYBT150"),W2261*Tables!$L$23,0)</f>
        <v>0</v>
      </c>
      <c r="BB2261" s="12">
        <f>IF(OR(BR2261="T200",BR2261="HYBT200"),W2261*Tables!$E$24,0)</f>
        <v>0</v>
      </c>
      <c r="BC2261" s="14" t="e">
        <f t="shared" si="475"/>
        <v>#N/A</v>
      </c>
      <c r="BD2261" s="55" t="str">
        <f t="shared" si="479"/>
        <v/>
      </c>
      <c r="BE2261" s="55" t="str">
        <f t="shared" si="479"/>
        <v/>
      </c>
      <c r="BF2261" s="55" t="str">
        <f t="shared" si="479"/>
        <v/>
      </c>
      <c r="BG2261" s="55" t="str">
        <f t="shared" si="479"/>
        <v/>
      </c>
      <c r="BH2261" s="55" t="str">
        <f t="shared" si="479"/>
        <v/>
      </c>
      <c r="BI2261" s="55" t="str">
        <f t="shared" si="479"/>
        <v/>
      </c>
      <c r="BJ2261" s="55" t="str">
        <f t="shared" si="479"/>
        <v/>
      </c>
      <c r="BK2261" s="55" t="str">
        <f t="shared" si="479"/>
        <v/>
      </c>
      <c r="BL2261" s="55" t="str">
        <f t="shared" si="479"/>
        <v/>
      </c>
      <c r="BM2261" s="55" t="str">
        <f t="shared" si="479"/>
        <v/>
      </c>
      <c r="BN2261" s="55" t="str">
        <f t="shared" si="479"/>
        <v/>
      </c>
      <c r="BO2261" s="55" t="str">
        <f t="shared" si="479"/>
        <v/>
      </c>
      <c r="BP2261" s="55" t="str">
        <f t="shared" si="479"/>
        <v/>
      </c>
      <c r="BQ2261" s="55" t="str">
        <f t="shared" si="479"/>
        <v/>
      </c>
      <c r="BR2261" s="1"/>
      <c r="BS2261"/>
      <c r="BT2261" s="3"/>
      <c r="BU2261" s="11"/>
      <c r="BV2261" s="11"/>
      <c r="BW2261" s="11"/>
      <c r="BX2261" s="9"/>
      <c r="BY2261" s="9"/>
      <c r="BZ2261" s="9"/>
    </row>
    <row r="2262" spans="1:78" ht="15.5" x14ac:dyDescent="0.35">
      <c r="A2262"/>
      <c r="B2262"/>
      <c r="C2262"/>
      <c r="D2262"/>
      <c r="E2262"/>
      <c r="F2262"/>
      <c r="G2262"/>
      <c r="H2262"/>
      <c r="I2262"/>
      <c r="J2262"/>
      <c r="K2262"/>
      <c r="L2262"/>
      <c r="M2262"/>
      <c r="N2262"/>
      <c r="O2262"/>
      <c r="P2262"/>
      <c r="Q2262"/>
      <c r="R2262"/>
      <c r="S2262"/>
      <c r="T2262"/>
      <c r="U2262"/>
      <c r="V2262"/>
      <c r="W2262"/>
      <c r="X2262"/>
      <c r="Y2262"/>
      <c r="Z2262"/>
      <c r="AA2262"/>
      <c r="AB2262"/>
      <c r="AC2262"/>
      <c r="AD2262"/>
      <c r="AE2262"/>
      <c r="AF2262"/>
      <c r="AG2262"/>
      <c r="AH2262"/>
      <c r="AI2262"/>
      <c r="AJ2262"/>
      <c r="AK2262"/>
      <c r="AL2262"/>
      <c r="AM2262"/>
      <c r="AN2262"/>
      <c r="AO2262"/>
      <c r="AP2262"/>
      <c r="AQ2262"/>
      <c r="AR2262"/>
      <c r="AS2262"/>
      <c r="AT2262" s="12" t="e">
        <f>VLOOKUP($BR2262,Tables!$D$14:$I$27,2,FALSE)*W2262</f>
        <v>#N/A</v>
      </c>
      <c r="AU2262" s="12" t="e">
        <f>VLOOKUP($BR2262,Tables!$D$14:$I$24,3,FALSE)</f>
        <v>#N/A</v>
      </c>
      <c r="AV2262" s="12" t="e">
        <f>VLOOKUP($BR2262,Tables!$D$14:$I$24,4,FALSE)*W2262</f>
        <v>#N/A</v>
      </c>
      <c r="AW2262" s="12" t="e">
        <f>VLOOKUP($BR2262,Tables!$D$14:$I$24,5,FALSE)*W2262</f>
        <v>#N/A</v>
      </c>
      <c r="AX2262" t="e">
        <f>IF(ISERROR(VLOOKUP(V2262,Tables!$A$2:$B$27,2,FALSE))=TRUE,0,VLOOKUP(V2262,Tables!$A$2:$B$27,2,FALSE))*VLOOKUP(BR2262,Tables!$D$14:$J$24,7,FALSE)</f>
        <v>#N/A</v>
      </c>
      <c r="AY2262">
        <f>IF(ISERROR(VLOOKUP(BS2262,Tables!$A$2:$B$31,2,FALSE))=TRUE,0,VLOOKUP(BS2262,Tables!$A$2:$B$31,2,FALSE))</f>
        <v>0</v>
      </c>
      <c r="AZ2262" s="12" t="e">
        <f>VLOOKUP($BR2262,Tables!$D$14:$K$24,8,FALSE)</f>
        <v>#N/A</v>
      </c>
      <c r="BA2262" s="12">
        <f>IF(OR(BR2262="T150",BR2262="HYBT150"),W2262*Tables!$L$23,0)</f>
        <v>0</v>
      </c>
      <c r="BB2262" s="12">
        <f>IF(OR(BR2262="T200",BR2262="HYBT200"),W2262*Tables!$E$24,0)</f>
        <v>0</v>
      </c>
      <c r="BC2262" s="14" t="e">
        <f t="shared" si="475"/>
        <v>#N/A</v>
      </c>
      <c r="BD2262" s="55" t="str">
        <f t="shared" si="479"/>
        <v/>
      </c>
      <c r="BE2262" s="55" t="str">
        <f t="shared" si="479"/>
        <v/>
      </c>
      <c r="BF2262" s="55" t="str">
        <f t="shared" si="479"/>
        <v/>
      </c>
      <c r="BG2262" s="55" t="str">
        <f t="shared" si="479"/>
        <v/>
      </c>
      <c r="BH2262" s="55" t="str">
        <f t="shared" si="479"/>
        <v/>
      </c>
      <c r="BI2262" s="55" t="str">
        <f t="shared" si="479"/>
        <v/>
      </c>
      <c r="BJ2262" s="55" t="str">
        <f t="shared" si="479"/>
        <v/>
      </c>
      <c r="BK2262" s="55" t="str">
        <f t="shared" si="479"/>
        <v/>
      </c>
      <c r="BL2262" s="55" t="str">
        <f t="shared" si="479"/>
        <v/>
      </c>
      <c r="BM2262" s="55" t="str">
        <f t="shared" si="479"/>
        <v/>
      </c>
      <c r="BN2262" s="55" t="str">
        <f t="shared" si="479"/>
        <v/>
      </c>
      <c r="BO2262" s="55" t="str">
        <f t="shared" si="479"/>
        <v/>
      </c>
      <c r="BP2262" s="55" t="str">
        <f t="shared" si="479"/>
        <v/>
      </c>
      <c r="BQ2262" s="55" t="str">
        <f t="shared" si="479"/>
        <v/>
      </c>
      <c r="BR2262" s="1"/>
      <c r="BS2262"/>
      <c r="BT2262" s="3"/>
      <c r="BU2262" s="11"/>
      <c r="BV2262" s="11"/>
      <c r="BW2262" s="11"/>
      <c r="BX2262" s="9"/>
      <c r="BY2262" s="9"/>
      <c r="BZ2262" s="9"/>
    </row>
    <row r="2263" spans="1:78" ht="15.5" x14ac:dyDescent="0.35">
      <c r="A2263"/>
      <c r="B2263"/>
      <c r="C2263"/>
      <c r="D2263"/>
      <c r="E2263"/>
      <c r="F2263"/>
      <c r="G2263"/>
      <c r="H2263"/>
      <c r="I2263"/>
      <c r="J2263"/>
      <c r="K2263"/>
      <c r="L2263"/>
      <c r="M2263"/>
      <c r="N2263"/>
      <c r="O2263"/>
      <c r="P2263"/>
      <c r="Q2263"/>
      <c r="R2263"/>
      <c r="S2263"/>
      <c r="T2263"/>
      <c r="U2263"/>
      <c r="V2263"/>
      <c r="W2263"/>
      <c r="X2263"/>
      <c r="Y2263"/>
      <c r="Z2263"/>
      <c r="AA2263"/>
      <c r="AB2263"/>
      <c r="AC2263"/>
      <c r="AD2263"/>
      <c r="AE2263"/>
      <c r="AF2263"/>
      <c r="AG2263"/>
      <c r="AH2263"/>
      <c r="AI2263"/>
      <c r="AJ2263"/>
      <c r="AK2263"/>
      <c r="AL2263"/>
      <c r="AM2263"/>
      <c r="AN2263"/>
      <c r="AO2263"/>
      <c r="AP2263"/>
      <c r="AQ2263"/>
      <c r="AR2263"/>
      <c r="AS2263"/>
      <c r="AT2263" s="12" t="e">
        <f>VLOOKUP($BR2263,Tables!$D$14:$I$27,2,FALSE)*W2263</f>
        <v>#N/A</v>
      </c>
      <c r="AU2263" s="12" t="e">
        <f>VLOOKUP($BR2263,Tables!$D$14:$I$24,3,FALSE)</f>
        <v>#N/A</v>
      </c>
      <c r="AV2263" s="12" t="e">
        <f>VLOOKUP($BR2263,Tables!$D$14:$I$24,4,FALSE)*W2263</f>
        <v>#N/A</v>
      </c>
      <c r="AW2263" s="12" t="e">
        <f>VLOOKUP($BR2263,Tables!$D$14:$I$24,5,FALSE)*W2263</f>
        <v>#N/A</v>
      </c>
      <c r="AX2263" t="e">
        <f>IF(ISERROR(VLOOKUP(V2263,Tables!$A$2:$B$27,2,FALSE))=TRUE,0,VLOOKUP(V2263,Tables!$A$2:$B$27,2,FALSE))*VLOOKUP(BR2263,Tables!$D$14:$J$24,7,FALSE)</f>
        <v>#N/A</v>
      </c>
      <c r="AY2263">
        <f>IF(ISERROR(VLOOKUP(BS2263,Tables!$A$2:$B$31,2,FALSE))=TRUE,0,VLOOKUP(BS2263,Tables!$A$2:$B$31,2,FALSE))</f>
        <v>0</v>
      </c>
      <c r="AZ2263" s="12" t="e">
        <f>VLOOKUP($BR2263,Tables!$D$14:$K$24,8,FALSE)</f>
        <v>#N/A</v>
      </c>
      <c r="BA2263" s="12">
        <f>IF(OR(BR2263="T150",BR2263="HYBT150"),W2263*Tables!$L$23,0)</f>
        <v>0</v>
      </c>
      <c r="BB2263" s="12">
        <f>IF(OR(BR2263="T200",BR2263="HYBT200"),W2263*Tables!$E$24,0)</f>
        <v>0</v>
      </c>
      <c r="BC2263" s="14" t="e">
        <f t="shared" si="475"/>
        <v>#N/A</v>
      </c>
      <c r="BD2263" s="55" t="str">
        <f t="shared" si="479"/>
        <v/>
      </c>
      <c r="BE2263" s="55" t="str">
        <f t="shared" si="479"/>
        <v/>
      </c>
      <c r="BF2263" s="55" t="str">
        <f t="shared" si="479"/>
        <v/>
      </c>
      <c r="BG2263" s="55" t="str">
        <f t="shared" si="479"/>
        <v/>
      </c>
      <c r="BH2263" s="55" t="str">
        <f t="shared" si="479"/>
        <v/>
      </c>
      <c r="BI2263" s="55" t="str">
        <f t="shared" si="479"/>
        <v/>
      </c>
      <c r="BJ2263" s="55" t="str">
        <f t="shared" si="479"/>
        <v/>
      </c>
      <c r="BK2263" s="55" t="str">
        <f t="shared" si="479"/>
        <v/>
      </c>
      <c r="BL2263" s="55" t="str">
        <f t="shared" si="479"/>
        <v/>
      </c>
      <c r="BM2263" s="55" t="str">
        <f t="shared" si="479"/>
        <v/>
      </c>
      <c r="BN2263" s="55" t="str">
        <f t="shared" si="479"/>
        <v/>
      </c>
      <c r="BO2263" s="55" t="str">
        <f t="shared" si="479"/>
        <v/>
      </c>
      <c r="BP2263" s="55" t="str">
        <f t="shared" si="479"/>
        <v/>
      </c>
      <c r="BQ2263" s="55" t="str">
        <f t="shared" si="479"/>
        <v/>
      </c>
      <c r="BR2263" s="1"/>
      <c r="BS2263"/>
      <c r="BT2263" s="3"/>
      <c r="BU2263" s="11"/>
      <c r="BV2263" s="11"/>
      <c r="BW2263" s="11"/>
      <c r="BX2263" s="9"/>
      <c r="BY2263" s="9"/>
      <c r="BZ2263" s="9"/>
    </row>
    <row r="2264" spans="1:78" ht="15.5" x14ac:dyDescent="0.35">
      <c r="A2264"/>
      <c r="B2264"/>
      <c r="C2264"/>
      <c r="D2264"/>
      <c r="E2264"/>
      <c r="F2264"/>
      <c r="G2264"/>
      <c r="H2264"/>
      <c r="I2264"/>
      <c r="J2264"/>
      <c r="K2264"/>
      <c r="L2264"/>
      <c r="M2264"/>
      <c r="N2264"/>
      <c r="O2264"/>
      <c r="P2264"/>
      <c r="Q2264"/>
      <c r="R2264"/>
      <c r="S2264"/>
      <c r="T2264"/>
      <c r="U2264"/>
      <c r="V2264"/>
      <c r="W2264"/>
      <c r="X2264"/>
      <c r="Y2264"/>
      <c r="Z2264"/>
      <c r="AA2264"/>
      <c r="AB2264"/>
      <c r="AC2264"/>
      <c r="AD2264"/>
      <c r="AE2264"/>
      <c r="AF2264"/>
      <c r="AG2264"/>
      <c r="AH2264"/>
      <c r="AI2264"/>
      <c r="AJ2264"/>
      <c r="AK2264"/>
      <c r="AL2264"/>
      <c r="AM2264"/>
      <c r="AN2264"/>
      <c r="AO2264"/>
      <c r="AP2264"/>
      <c r="AQ2264"/>
      <c r="AR2264"/>
      <c r="AS2264"/>
      <c r="AT2264" s="12" t="e">
        <f>VLOOKUP($BR2264,Tables!$D$14:$I$27,2,FALSE)*W2264</f>
        <v>#N/A</v>
      </c>
      <c r="AU2264" s="12" t="e">
        <f>VLOOKUP($BR2264,Tables!$D$14:$I$24,3,FALSE)</f>
        <v>#N/A</v>
      </c>
      <c r="AV2264" s="12" t="e">
        <f>VLOOKUP($BR2264,Tables!$D$14:$I$24,4,FALSE)*W2264</f>
        <v>#N/A</v>
      </c>
      <c r="AW2264" s="12" t="e">
        <f>VLOOKUP($BR2264,Tables!$D$14:$I$24,5,FALSE)*W2264</f>
        <v>#N/A</v>
      </c>
      <c r="AX2264" t="e">
        <f>IF(ISERROR(VLOOKUP(V2264,Tables!$A$2:$B$27,2,FALSE))=TRUE,0,VLOOKUP(V2264,Tables!$A$2:$B$27,2,FALSE))*VLOOKUP(BR2264,Tables!$D$14:$J$24,7,FALSE)</f>
        <v>#N/A</v>
      </c>
      <c r="AY2264">
        <f>IF(ISERROR(VLOOKUP(BS2264,Tables!$A$2:$B$31,2,FALSE))=TRUE,0,VLOOKUP(BS2264,Tables!$A$2:$B$31,2,FALSE))</f>
        <v>0</v>
      </c>
      <c r="AZ2264" s="12" t="e">
        <f>VLOOKUP($BR2264,Tables!$D$14:$K$24,8,FALSE)</f>
        <v>#N/A</v>
      </c>
      <c r="BA2264" s="12">
        <f>IF(OR(BR2264="T150",BR2264="HYBT150"),W2264*Tables!$L$23,0)</f>
        <v>0</v>
      </c>
      <c r="BB2264" s="12">
        <f>IF(OR(BR2264="T200",BR2264="HYBT200"),W2264*Tables!$E$24,0)</f>
        <v>0</v>
      </c>
      <c r="BC2264" s="14" t="e">
        <f t="shared" si="475"/>
        <v>#N/A</v>
      </c>
      <c r="BD2264" s="55" t="str">
        <f t="shared" si="479"/>
        <v/>
      </c>
      <c r="BE2264" s="55" t="str">
        <f t="shared" si="479"/>
        <v/>
      </c>
      <c r="BF2264" s="55" t="str">
        <f t="shared" si="479"/>
        <v/>
      </c>
      <c r="BG2264" s="55" t="str">
        <f t="shared" si="479"/>
        <v/>
      </c>
      <c r="BH2264" s="55" t="str">
        <f t="shared" si="479"/>
        <v/>
      </c>
      <c r="BI2264" s="55" t="str">
        <f t="shared" si="479"/>
        <v/>
      </c>
      <c r="BJ2264" s="55" t="str">
        <f t="shared" si="479"/>
        <v/>
      </c>
      <c r="BK2264" s="55" t="str">
        <f t="shared" si="479"/>
        <v/>
      </c>
      <c r="BL2264" s="55" t="str">
        <f t="shared" si="479"/>
        <v/>
      </c>
      <c r="BM2264" s="55" t="str">
        <f t="shared" si="479"/>
        <v/>
      </c>
      <c r="BN2264" s="55" t="str">
        <f t="shared" si="479"/>
        <v/>
      </c>
      <c r="BO2264" s="55" t="str">
        <f t="shared" si="479"/>
        <v/>
      </c>
      <c r="BP2264" s="55" t="str">
        <f t="shared" si="479"/>
        <v/>
      </c>
      <c r="BQ2264" s="55" t="str">
        <f t="shared" si="479"/>
        <v/>
      </c>
      <c r="BR2264" s="1"/>
      <c r="BS2264"/>
      <c r="BT2264" s="3"/>
      <c r="BU2264" s="11"/>
      <c r="BV2264" s="11"/>
      <c r="BW2264" s="11"/>
      <c r="BX2264" s="9"/>
      <c r="BY2264" s="9"/>
      <c r="BZ2264" s="9"/>
    </row>
    <row r="2265" spans="1:78" ht="15.5" x14ac:dyDescent="0.35">
      <c r="A2265"/>
      <c r="B2265"/>
      <c r="C2265"/>
      <c r="D2265"/>
      <c r="E2265"/>
      <c r="F2265"/>
      <c r="G2265"/>
      <c r="H2265"/>
      <c r="I2265"/>
      <c r="J2265"/>
      <c r="K2265"/>
      <c r="L2265"/>
      <c r="M2265"/>
      <c r="N2265"/>
      <c r="O2265"/>
      <c r="P2265"/>
      <c r="Q2265"/>
      <c r="R2265"/>
      <c r="S2265"/>
      <c r="T2265"/>
      <c r="U2265"/>
      <c r="V2265"/>
      <c r="W2265"/>
      <c r="X2265"/>
      <c r="Y2265"/>
      <c r="Z2265"/>
      <c r="AA2265"/>
      <c r="AB2265"/>
      <c r="AC2265"/>
      <c r="AD2265"/>
      <c r="AE2265"/>
      <c r="AF2265"/>
      <c r="AG2265"/>
      <c r="AH2265"/>
      <c r="AI2265"/>
      <c r="AJ2265"/>
      <c r="AK2265"/>
      <c r="AL2265"/>
      <c r="AM2265"/>
      <c r="AN2265"/>
      <c r="AO2265"/>
      <c r="AP2265"/>
      <c r="AQ2265"/>
      <c r="AR2265"/>
      <c r="AS2265"/>
      <c r="AT2265" s="12" t="e">
        <f>VLOOKUP($BR2265,Tables!$D$14:$I$27,2,FALSE)*W2265</f>
        <v>#N/A</v>
      </c>
      <c r="AU2265" s="12" t="e">
        <f>VLOOKUP($BR2265,Tables!$D$14:$I$24,3,FALSE)</f>
        <v>#N/A</v>
      </c>
      <c r="AV2265" s="12" t="e">
        <f>VLOOKUP($BR2265,Tables!$D$14:$I$24,4,FALSE)*W2265</f>
        <v>#N/A</v>
      </c>
      <c r="AW2265" s="12" t="e">
        <f>VLOOKUP($BR2265,Tables!$D$14:$I$24,5,FALSE)*W2265</f>
        <v>#N/A</v>
      </c>
      <c r="AX2265" t="e">
        <f>IF(ISERROR(VLOOKUP(V2265,Tables!$A$2:$B$27,2,FALSE))=TRUE,0,VLOOKUP(V2265,Tables!$A$2:$B$27,2,FALSE))*VLOOKUP(BR2265,Tables!$D$14:$J$24,7,FALSE)</f>
        <v>#N/A</v>
      </c>
      <c r="AY2265">
        <f>IF(ISERROR(VLOOKUP(BS2265,Tables!$A$2:$B$31,2,FALSE))=TRUE,0,VLOOKUP(BS2265,Tables!$A$2:$B$31,2,FALSE))</f>
        <v>0</v>
      </c>
      <c r="AZ2265" s="12" t="e">
        <f>VLOOKUP($BR2265,Tables!$D$14:$K$24,8,FALSE)</f>
        <v>#N/A</v>
      </c>
      <c r="BA2265" s="12">
        <f>IF(OR(BR2265="T150",BR2265="HYBT150"),W2265*Tables!$L$23,0)</f>
        <v>0</v>
      </c>
      <c r="BB2265" s="12">
        <f>IF(OR(BR2265="T200",BR2265="HYBT200"),W2265*Tables!$E$24,0)</f>
        <v>0</v>
      </c>
      <c r="BC2265" s="14" t="e">
        <f t="shared" si="475"/>
        <v>#N/A</v>
      </c>
      <c r="BD2265" s="55" t="str">
        <f t="shared" si="479"/>
        <v/>
      </c>
      <c r="BE2265" s="55" t="str">
        <f t="shared" si="479"/>
        <v/>
      </c>
      <c r="BF2265" s="55" t="str">
        <f t="shared" si="479"/>
        <v/>
      </c>
      <c r="BG2265" s="55" t="str">
        <f t="shared" si="479"/>
        <v/>
      </c>
      <c r="BH2265" s="55" t="str">
        <f t="shared" si="479"/>
        <v/>
      </c>
      <c r="BI2265" s="55" t="str">
        <f t="shared" si="479"/>
        <v/>
      </c>
      <c r="BJ2265" s="55" t="str">
        <f t="shared" si="479"/>
        <v/>
      </c>
      <c r="BK2265" s="55" t="str">
        <f t="shared" si="479"/>
        <v/>
      </c>
      <c r="BL2265" s="55" t="str">
        <f t="shared" si="479"/>
        <v/>
      </c>
      <c r="BM2265" s="55" t="str">
        <f t="shared" si="479"/>
        <v/>
      </c>
      <c r="BN2265" s="55" t="str">
        <f t="shared" si="479"/>
        <v/>
      </c>
      <c r="BO2265" s="55" t="str">
        <f t="shared" si="479"/>
        <v/>
      </c>
      <c r="BP2265" s="55" t="str">
        <f t="shared" si="479"/>
        <v/>
      </c>
      <c r="BQ2265" s="55" t="str">
        <f t="shared" si="479"/>
        <v/>
      </c>
      <c r="BR2265" s="1"/>
      <c r="BS2265"/>
      <c r="BT2265" s="3"/>
      <c r="BU2265" s="11"/>
      <c r="BV2265" s="11"/>
      <c r="BW2265" s="11"/>
      <c r="BX2265" s="9"/>
      <c r="BY2265" s="9"/>
      <c r="BZ2265" s="9"/>
    </row>
    <row r="2266" spans="1:78" ht="15.5" x14ac:dyDescent="0.35">
      <c r="A2266"/>
      <c r="B2266"/>
      <c r="C2266"/>
      <c r="D2266"/>
      <c r="E2266"/>
      <c r="F2266"/>
      <c r="G2266"/>
      <c r="H2266"/>
      <c r="I2266"/>
      <c r="J2266"/>
      <c r="K2266"/>
      <c r="L2266"/>
      <c r="M2266"/>
      <c r="N2266"/>
      <c r="O2266"/>
      <c r="P2266"/>
      <c r="Q2266"/>
      <c r="R2266"/>
      <c r="S2266"/>
      <c r="T2266"/>
      <c r="U2266"/>
      <c r="V2266"/>
      <c r="W2266"/>
      <c r="X2266"/>
      <c r="Y2266"/>
      <c r="Z2266"/>
      <c r="AA2266"/>
      <c r="AB2266"/>
      <c r="AC2266"/>
      <c r="AD2266"/>
      <c r="AE2266"/>
      <c r="AF2266"/>
      <c r="AG2266"/>
      <c r="AH2266"/>
      <c r="AI2266"/>
      <c r="AJ2266"/>
      <c r="AK2266"/>
      <c r="AL2266"/>
      <c r="AM2266"/>
      <c r="AN2266"/>
      <c r="AO2266"/>
      <c r="AP2266"/>
      <c r="AQ2266"/>
      <c r="AR2266"/>
      <c r="AS2266"/>
      <c r="AT2266" s="12" t="e">
        <f>VLOOKUP($BR2266,Tables!$D$14:$I$27,2,FALSE)*W2266</f>
        <v>#N/A</v>
      </c>
      <c r="AU2266" s="12" t="e">
        <f>VLOOKUP($BR2266,Tables!$D$14:$I$24,3,FALSE)</f>
        <v>#N/A</v>
      </c>
      <c r="AV2266" s="12" t="e">
        <f>VLOOKUP($BR2266,Tables!$D$14:$I$24,4,FALSE)*W2266</f>
        <v>#N/A</v>
      </c>
      <c r="AW2266" s="12" t="e">
        <f>VLOOKUP($BR2266,Tables!$D$14:$I$24,5,FALSE)*W2266</f>
        <v>#N/A</v>
      </c>
      <c r="AX2266" t="e">
        <f>IF(ISERROR(VLOOKUP(V2266,Tables!$A$2:$B$27,2,FALSE))=TRUE,0,VLOOKUP(V2266,Tables!$A$2:$B$27,2,FALSE))*VLOOKUP(BR2266,Tables!$D$14:$J$24,7,FALSE)</f>
        <v>#N/A</v>
      </c>
      <c r="AY2266">
        <f>IF(ISERROR(VLOOKUP(BS2266,Tables!$A$2:$B$31,2,FALSE))=TRUE,0,VLOOKUP(BS2266,Tables!$A$2:$B$31,2,FALSE))</f>
        <v>0</v>
      </c>
      <c r="AZ2266" s="12" t="e">
        <f>VLOOKUP($BR2266,Tables!$D$14:$K$24,8,FALSE)</f>
        <v>#N/A</v>
      </c>
      <c r="BA2266" s="12">
        <f>IF(OR(BR2266="T150",BR2266="HYBT150"),W2266*Tables!$L$23,0)</f>
        <v>0</v>
      </c>
      <c r="BB2266" s="12">
        <f>IF(OR(BR2266="T200",BR2266="HYBT200"),W2266*Tables!$E$24,0)</f>
        <v>0</v>
      </c>
      <c r="BC2266" s="14" t="e">
        <f t="shared" si="475"/>
        <v>#N/A</v>
      </c>
      <c r="BD2266" s="55" t="str">
        <f t="shared" si="479"/>
        <v/>
      </c>
      <c r="BE2266" s="55" t="str">
        <f t="shared" si="479"/>
        <v/>
      </c>
      <c r="BF2266" s="55" t="str">
        <f t="shared" si="479"/>
        <v/>
      </c>
      <c r="BG2266" s="55" t="str">
        <f t="shared" si="479"/>
        <v/>
      </c>
      <c r="BH2266" s="55" t="str">
        <f t="shared" si="479"/>
        <v/>
      </c>
      <c r="BI2266" s="55" t="str">
        <f t="shared" si="479"/>
        <v/>
      </c>
      <c r="BJ2266" s="55" t="str">
        <f t="shared" si="479"/>
        <v/>
      </c>
      <c r="BK2266" s="55" t="str">
        <f t="shared" si="479"/>
        <v/>
      </c>
      <c r="BL2266" s="55" t="str">
        <f t="shared" si="479"/>
        <v/>
      </c>
      <c r="BM2266" s="55" t="str">
        <f t="shared" si="479"/>
        <v/>
      </c>
      <c r="BN2266" s="55" t="str">
        <f t="shared" si="479"/>
        <v/>
      </c>
      <c r="BO2266" s="55" t="str">
        <f t="shared" si="479"/>
        <v/>
      </c>
      <c r="BP2266" s="55" t="str">
        <f t="shared" si="479"/>
        <v/>
      </c>
      <c r="BQ2266" s="55" t="str">
        <f t="shared" si="479"/>
        <v/>
      </c>
      <c r="BR2266" s="1"/>
      <c r="BS2266"/>
      <c r="BT2266" s="3"/>
      <c r="BU2266" s="11"/>
      <c r="BV2266" s="11"/>
      <c r="BW2266" s="11"/>
      <c r="BX2266" s="9"/>
      <c r="BY2266" s="9"/>
      <c r="BZ2266" s="9"/>
    </row>
    <row r="2267" spans="1:78" ht="15.5" x14ac:dyDescent="0.35">
      <c r="A2267"/>
      <c r="B2267"/>
      <c r="C2267"/>
      <c r="D2267"/>
      <c r="E2267"/>
      <c r="F2267"/>
      <c r="G2267"/>
      <c r="H2267"/>
      <c r="I2267"/>
      <c r="J2267"/>
      <c r="K2267"/>
      <c r="L2267"/>
      <c r="M2267"/>
      <c r="N2267"/>
      <c r="O2267"/>
      <c r="P2267"/>
      <c r="Q2267"/>
      <c r="R2267"/>
      <c r="S2267"/>
      <c r="T2267"/>
      <c r="U2267"/>
      <c r="V2267"/>
      <c r="W2267"/>
      <c r="X2267"/>
      <c r="Y2267"/>
      <c r="Z2267"/>
      <c r="AA2267"/>
      <c r="AB2267"/>
      <c r="AC2267"/>
      <c r="AD2267"/>
      <c r="AE2267"/>
      <c r="AF2267"/>
      <c r="AG2267"/>
      <c r="AH2267"/>
      <c r="AI2267"/>
      <c r="AJ2267"/>
      <c r="AK2267"/>
      <c r="AL2267"/>
      <c r="AM2267"/>
      <c r="AN2267"/>
      <c r="AO2267"/>
      <c r="AP2267"/>
      <c r="AQ2267"/>
      <c r="AR2267"/>
      <c r="AS2267"/>
      <c r="AT2267" s="12" t="e">
        <f>VLOOKUP($BR2267,Tables!$D$14:$I$27,2,FALSE)*W2267</f>
        <v>#N/A</v>
      </c>
      <c r="AU2267" s="12" t="e">
        <f>VLOOKUP($BR2267,Tables!$D$14:$I$24,3,FALSE)</f>
        <v>#N/A</v>
      </c>
      <c r="AV2267" s="12" t="e">
        <f>VLOOKUP($BR2267,Tables!$D$14:$I$24,4,FALSE)*W2267</f>
        <v>#N/A</v>
      </c>
      <c r="AW2267" s="12" t="e">
        <f>VLOOKUP($BR2267,Tables!$D$14:$I$24,5,FALSE)*W2267</f>
        <v>#N/A</v>
      </c>
      <c r="AX2267" t="e">
        <f>IF(ISERROR(VLOOKUP(V2267,Tables!$A$2:$B$27,2,FALSE))=TRUE,0,VLOOKUP(V2267,Tables!$A$2:$B$27,2,FALSE))*VLOOKUP(BR2267,Tables!$D$14:$J$24,7,FALSE)</f>
        <v>#N/A</v>
      </c>
      <c r="AY2267">
        <f>IF(ISERROR(VLOOKUP(BS2267,Tables!$A$2:$B$31,2,FALSE))=TRUE,0,VLOOKUP(BS2267,Tables!$A$2:$B$31,2,FALSE))</f>
        <v>0</v>
      </c>
      <c r="AZ2267" s="12" t="e">
        <f>VLOOKUP($BR2267,Tables!$D$14:$K$24,8,FALSE)</f>
        <v>#N/A</v>
      </c>
      <c r="BA2267" s="12">
        <f>IF(OR(BR2267="T150",BR2267="HYBT150"),W2267*Tables!$L$23,0)</f>
        <v>0</v>
      </c>
      <c r="BB2267" s="12">
        <f>IF(OR(BR2267="T200",BR2267="HYBT200"),W2267*Tables!$E$24,0)</f>
        <v>0</v>
      </c>
      <c r="BC2267" s="14" t="e">
        <f t="shared" si="475"/>
        <v>#N/A</v>
      </c>
      <c r="BD2267" s="55" t="str">
        <f t="shared" si="479"/>
        <v/>
      </c>
      <c r="BE2267" s="55" t="str">
        <f t="shared" si="479"/>
        <v/>
      </c>
      <c r="BF2267" s="55" t="str">
        <f t="shared" si="479"/>
        <v/>
      </c>
      <c r="BG2267" s="55" t="str">
        <f t="shared" si="479"/>
        <v/>
      </c>
      <c r="BH2267" s="55" t="str">
        <f t="shared" si="479"/>
        <v/>
      </c>
      <c r="BI2267" s="55" t="str">
        <f t="shared" si="479"/>
        <v/>
      </c>
      <c r="BJ2267" s="55" t="str">
        <f t="shared" si="479"/>
        <v/>
      </c>
      <c r="BK2267" s="55" t="str">
        <f t="shared" si="479"/>
        <v/>
      </c>
      <c r="BL2267" s="55" t="str">
        <f t="shared" si="479"/>
        <v/>
      </c>
      <c r="BM2267" s="55" t="str">
        <f t="shared" si="479"/>
        <v/>
      </c>
      <c r="BN2267" s="55" t="str">
        <f t="shared" si="479"/>
        <v/>
      </c>
      <c r="BO2267" s="55" t="str">
        <f t="shared" si="479"/>
        <v/>
      </c>
      <c r="BP2267" s="55" t="str">
        <f t="shared" si="479"/>
        <v/>
      </c>
      <c r="BQ2267" s="55" t="str">
        <f t="shared" si="479"/>
        <v/>
      </c>
      <c r="BR2267" s="1"/>
      <c r="BS2267"/>
      <c r="BT2267" s="3"/>
      <c r="BU2267" s="11"/>
      <c r="BV2267" s="11"/>
      <c r="BW2267" s="11"/>
      <c r="BX2267" s="9"/>
      <c r="BY2267" s="9"/>
      <c r="BZ2267" s="9"/>
    </row>
    <row r="2268" spans="1:78" ht="15.5" x14ac:dyDescent="0.35">
      <c r="A2268"/>
      <c r="B2268"/>
      <c r="C2268"/>
      <c r="D2268"/>
      <c r="E2268"/>
      <c r="F2268"/>
      <c r="G2268"/>
      <c r="H2268"/>
      <c r="I2268"/>
      <c r="J2268"/>
      <c r="K2268"/>
      <c r="L2268"/>
      <c r="M2268"/>
      <c r="N2268"/>
      <c r="O2268"/>
      <c r="P2268"/>
      <c r="Q2268"/>
      <c r="R2268"/>
      <c r="S2268"/>
      <c r="T2268"/>
      <c r="U2268"/>
      <c r="V2268"/>
      <c r="W2268"/>
      <c r="X2268"/>
      <c r="Y2268"/>
      <c r="Z2268"/>
      <c r="AA2268"/>
      <c r="AB2268"/>
      <c r="AC2268"/>
      <c r="AD2268"/>
      <c r="AE2268"/>
      <c r="AF2268"/>
      <c r="AG2268"/>
      <c r="AH2268"/>
      <c r="AI2268"/>
      <c r="AJ2268"/>
      <c r="AK2268"/>
      <c r="AL2268"/>
      <c r="AM2268"/>
      <c r="AN2268"/>
      <c r="AO2268"/>
      <c r="AP2268"/>
      <c r="AQ2268"/>
      <c r="AR2268"/>
      <c r="AS2268"/>
      <c r="AT2268" s="12" t="e">
        <f>VLOOKUP($BR2268,Tables!$D$14:$I$27,2,FALSE)*W2268</f>
        <v>#N/A</v>
      </c>
      <c r="AU2268" s="12" t="e">
        <f>VLOOKUP($BR2268,Tables!$D$14:$I$24,3,FALSE)</f>
        <v>#N/A</v>
      </c>
      <c r="AV2268" s="12" t="e">
        <f>VLOOKUP($BR2268,Tables!$D$14:$I$24,4,FALSE)*W2268</f>
        <v>#N/A</v>
      </c>
      <c r="AW2268" s="12" t="e">
        <f>VLOOKUP($BR2268,Tables!$D$14:$I$24,5,FALSE)*W2268</f>
        <v>#N/A</v>
      </c>
      <c r="AX2268" t="e">
        <f>IF(ISERROR(VLOOKUP(V2268,Tables!$A$2:$B$27,2,FALSE))=TRUE,0,VLOOKUP(V2268,Tables!$A$2:$B$27,2,FALSE))*VLOOKUP(BR2268,Tables!$D$14:$J$24,7,FALSE)</f>
        <v>#N/A</v>
      </c>
      <c r="AY2268">
        <f>IF(ISERROR(VLOOKUP(BS2268,Tables!$A$2:$B$31,2,FALSE))=TRUE,0,VLOOKUP(BS2268,Tables!$A$2:$B$31,2,FALSE))</f>
        <v>0</v>
      </c>
      <c r="AZ2268" s="12" t="e">
        <f>VLOOKUP($BR2268,Tables!$D$14:$K$24,8,FALSE)</f>
        <v>#N/A</v>
      </c>
      <c r="BA2268" s="12">
        <f>IF(OR(BR2268="T150",BR2268="HYBT150"),W2268*Tables!$L$23,0)</f>
        <v>0</v>
      </c>
      <c r="BB2268" s="12">
        <f>IF(OR(BR2268="T200",BR2268="HYBT200"),W2268*Tables!$E$24,0)</f>
        <v>0</v>
      </c>
      <c r="BC2268" s="14" t="e">
        <f t="shared" si="475"/>
        <v>#N/A</v>
      </c>
      <c r="BD2268" s="55" t="str">
        <f t="shared" si="479"/>
        <v/>
      </c>
      <c r="BE2268" s="55" t="str">
        <f t="shared" si="479"/>
        <v/>
      </c>
      <c r="BF2268" s="55" t="str">
        <f t="shared" si="479"/>
        <v/>
      </c>
      <c r="BG2268" s="55" t="str">
        <f t="shared" si="479"/>
        <v/>
      </c>
      <c r="BH2268" s="55" t="str">
        <f t="shared" si="479"/>
        <v/>
      </c>
      <c r="BI2268" s="55" t="str">
        <f t="shared" si="479"/>
        <v/>
      </c>
      <c r="BJ2268" s="55" t="str">
        <f t="shared" si="479"/>
        <v/>
      </c>
      <c r="BK2268" s="55" t="str">
        <f t="shared" si="479"/>
        <v/>
      </c>
      <c r="BL2268" s="55" t="str">
        <f t="shared" si="479"/>
        <v/>
      </c>
      <c r="BM2268" s="55" t="str">
        <f t="shared" si="479"/>
        <v/>
      </c>
      <c r="BN2268" s="55" t="str">
        <f t="shared" si="479"/>
        <v/>
      </c>
      <c r="BO2268" s="55" t="str">
        <f t="shared" si="479"/>
        <v/>
      </c>
      <c r="BP2268" s="55" t="str">
        <f t="shared" si="479"/>
        <v/>
      </c>
      <c r="BQ2268" s="55" t="str">
        <f t="shared" si="479"/>
        <v/>
      </c>
      <c r="BR2268" s="1"/>
      <c r="BS2268"/>
      <c r="BT2268" s="3"/>
      <c r="BU2268" s="11"/>
      <c r="BV2268" s="11"/>
      <c r="BW2268" s="11"/>
      <c r="BX2268" s="9"/>
      <c r="BY2268" s="9"/>
      <c r="BZ2268" s="9"/>
    </row>
    <row r="2269" spans="1:78" ht="15.5" x14ac:dyDescent="0.35">
      <c r="A2269"/>
      <c r="B2269"/>
      <c r="C2269"/>
      <c r="D2269"/>
      <c r="E2269"/>
      <c r="F2269"/>
      <c r="G2269"/>
      <c r="H2269"/>
      <c r="I2269"/>
      <c r="J2269"/>
      <c r="K2269"/>
      <c r="L2269"/>
      <c r="M2269"/>
      <c r="N2269"/>
      <c r="O2269"/>
      <c r="P2269"/>
      <c r="Q2269"/>
      <c r="R2269"/>
      <c r="S2269"/>
      <c r="T2269"/>
      <c r="U2269"/>
      <c r="V2269"/>
      <c r="W2269"/>
      <c r="X2269"/>
      <c r="Y2269"/>
      <c r="Z2269"/>
      <c r="AA2269"/>
      <c r="AB2269"/>
      <c r="AC2269"/>
      <c r="AD2269"/>
      <c r="AE2269"/>
      <c r="AF2269"/>
      <c r="AG2269"/>
      <c r="AH2269"/>
      <c r="AI2269"/>
      <c r="AJ2269"/>
      <c r="AK2269"/>
      <c r="AL2269"/>
      <c r="AM2269"/>
      <c r="AN2269"/>
      <c r="AO2269"/>
      <c r="AP2269"/>
      <c r="AQ2269"/>
      <c r="AR2269"/>
      <c r="AS2269"/>
      <c r="AT2269" s="12" t="e">
        <f>VLOOKUP($BR2269,Tables!$D$14:$I$27,2,FALSE)*W2269</f>
        <v>#N/A</v>
      </c>
      <c r="AU2269" s="12" t="e">
        <f>VLOOKUP($BR2269,Tables!$D$14:$I$24,3,FALSE)</f>
        <v>#N/A</v>
      </c>
      <c r="AV2269" s="12" t="e">
        <f>VLOOKUP($BR2269,Tables!$D$14:$I$24,4,FALSE)*W2269</f>
        <v>#N/A</v>
      </c>
      <c r="AW2269" s="12" t="e">
        <f>VLOOKUP($BR2269,Tables!$D$14:$I$24,5,FALSE)*W2269</f>
        <v>#N/A</v>
      </c>
      <c r="AX2269" t="e">
        <f>IF(ISERROR(VLOOKUP(V2269,Tables!$A$2:$B$27,2,FALSE))=TRUE,0,VLOOKUP(V2269,Tables!$A$2:$B$27,2,FALSE))*VLOOKUP(BR2269,Tables!$D$14:$J$24,7,FALSE)</f>
        <v>#N/A</v>
      </c>
      <c r="AY2269">
        <f>IF(ISERROR(VLOOKUP(BS2269,Tables!$A$2:$B$31,2,FALSE))=TRUE,0,VLOOKUP(BS2269,Tables!$A$2:$B$31,2,FALSE))</f>
        <v>0</v>
      </c>
      <c r="AZ2269" s="12" t="e">
        <f>VLOOKUP($BR2269,Tables!$D$14:$K$24,8,FALSE)</f>
        <v>#N/A</v>
      </c>
      <c r="BA2269" s="12">
        <f>IF(OR(BR2269="T150",BR2269="HYBT150"),W2269*Tables!$L$23,0)</f>
        <v>0</v>
      </c>
      <c r="BB2269" s="12">
        <f>IF(OR(BR2269="T200",BR2269="HYBT200"),W2269*Tables!$E$24,0)</f>
        <v>0</v>
      </c>
      <c r="BC2269" s="14" t="e">
        <f t="shared" si="475"/>
        <v>#N/A</v>
      </c>
      <c r="BD2269" s="55" t="str">
        <f t="shared" si="479"/>
        <v/>
      </c>
      <c r="BE2269" s="55" t="str">
        <f t="shared" si="479"/>
        <v/>
      </c>
      <c r="BF2269" s="55" t="str">
        <f t="shared" si="479"/>
        <v/>
      </c>
      <c r="BG2269" s="55" t="str">
        <f t="shared" si="479"/>
        <v/>
      </c>
      <c r="BH2269" s="55" t="str">
        <f t="shared" si="479"/>
        <v/>
      </c>
      <c r="BI2269" s="55" t="str">
        <f t="shared" si="479"/>
        <v/>
      </c>
      <c r="BJ2269" s="55" t="str">
        <f t="shared" si="479"/>
        <v/>
      </c>
      <c r="BK2269" s="55" t="str">
        <f t="shared" si="479"/>
        <v/>
      </c>
      <c r="BL2269" s="55" t="str">
        <f t="shared" si="479"/>
        <v/>
      </c>
      <c r="BM2269" s="55" t="str">
        <f t="shared" si="479"/>
        <v/>
      </c>
      <c r="BN2269" s="55" t="str">
        <f t="shared" si="479"/>
        <v/>
      </c>
      <c r="BO2269" s="55" t="str">
        <f t="shared" si="479"/>
        <v/>
      </c>
      <c r="BP2269" s="55" t="str">
        <f t="shared" si="479"/>
        <v/>
      </c>
      <c r="BQ2269" s="55" t="str">
        <f t="shared" si="479"/>
        <v/>
      </c>
      <c r="BR2269" s="1"/>
      <c r="BS2269"/>
      <c r="BT2269" s="3"/>
      <c r="BU2269" s="11"/>
      <c r="BV2269" s="11"/>
      <c r="BW2269" s="11"/>
      <c r="BX2269" s="9"/>
      <c r="BY2269" s="9"/>
      <c r="BZ2269" s="9"/>
    </row>
    <row r="2270" spans="1:78" ht="15.5" x14ac:dyDescent="0.35">
      <c r="A2270"/>
      <c r="B2270"/>
      <c r="C2270"/>
      <c r="D2270"/>
      <c r="E2270"/>
      <c r="F2270"/>
      <c r="G2270"/>
      <c r="H2270"/>
      <c r="I2270"/>
      <c r="J2270"/>
      <c r="K2270"/>
      <c r="L2270"/>
      <c r="M2270"/>
      <c r="N2270"/>
      <c r="O2270"/>
      <c r="P2270"/>
      <c r="Q2270"/>
      <c r="R2270"/>
      <c r="S2270"/>
      <c r="T2270"/>
      <c r="U2270"/>
      <c r="V2270"/>
      <c r="W2270"/>
      <c r="X2270"/>
      <c r="Y2270"/>
      <c r="Z2270"/>
      <c r="AA2270"/>
      <c r="AB2270"/>
      <c r="AC2270"/>
      <c r="AD2270"/>
      <c r="AE2270"/>
      <c r="AF2270"/>
      <c r="AG2270"/>
      <c r="AH2270"/>
      <c r="AI2270"/>
      <c r="AJ2270"/>
      <c r="AK2270"/>
      <c r="AL2270"/>
      <c r="AM2270"/>
      <c r="AN2270"/>
      <c r="AO2270"/>
      <c r="AP2270"/>
      <c r="AQ2270"/>
      <c r="AR2270"/>
      <c r="AS2270"/>
      <c r="AT2270" s="12" t="e">
        <f>VLOOKUP($BR2270,Tables!$D$14:$I$27,2,FALSE)*W2270</f>
        <v>#N/A</v>
      </c>
      <c r="AU2270" s="12" t="e">
        <f>VLOOKUP($BR2270,Tables!$D$14:$I$24,3,FALSE)</f>
        <v>#N/A</v>
      </c>
      <c r="AV2270" s="12" t="e">
        <f>VLOOKUP($BR2270,Tables!$D$14:$I$24,4,FALSE)*W2270</f>
        <v>#N/A</v>
      </c>
      <c r="AW2270" s="12" t="e">
        <f>VLOOKUP($BR2270,Tables!$D$14:$I$24,5,FALSE)*W2270</f>
        <v>#N/A</v>
      </c>
      <c r="AX2270" t="e">
        <f>IF(ISERROR(VLOOKUP(V2270,Tables!$A$2:$B$27,2,FALSE))=TRUE,0,VLOOKUP(V2270,Tables!$A$2:$B$27,2,FALSE))*VLOOKUP(BR2270,Tables!$D$14:$J$24,7,FALSE)</f>
        <v>#N/A</v>
      </c>
      <c r="AY2270">
        <f>IF(ISERROR(VLOOKUP(BS2270,Tables!$A$2:$B$31,2,FALSE))=TRUE,0,VLOOKUP(BS2270,Tables!$A$2:$B$31,2,FALSE))</f>
        <v>0</v>
      </c>
      <c r="AZ2270" s="12" t="e">
        <f>VLOOKUP($BR2270,Tables!$D$14:$K$24,8,FALSE)</f>
        <v>#N/A</v>
      </c>
      <c r="BA2270" s="12">
        <f>IF(OR(BR2270="T150",BR2270="HYBT150"),W2270*Tables!$L$23,0)</f>
        <v>0</v>
      </c>
      <c r="BB2270" s="12">
        <f>IF(OR(BR2270="T200",BR2270="HYBT200"),W2270*Tables!$E$24,0)</f>
        <v>0</v>
      </c>
      <c r="BC2270" s="14" t="e">
        <f t="shared" si="475"/>
        <v>#N/A</v>
      </c>
      <c r="BD2270" s="55" t="str">
        <f t="shared" si="479"/>
        <v/>
      </c>
      <c r="BE2270" s="55" t="str">
        <f t="shared" si="479"/>
        <v/>
      </c>
      <c r="BF2270" s="55" t="str">
        <f t="shared" si="479"/>
        <v/>
      </c>
      <c r="BG2270" s="55" t="str">
        <f t="shared" si="479"/>
        <v/>
      </c>
      <c r="BH2270" s="55" t="str">
        <f t="shared" si="479"/>
        <v/>
      </c>
      <c r="BI2270" s="55" t="str">
        <f t="shared" si="479"/>
        <v/>
      </c>
      <c r="BJ2270" s="55" t="str">
        <f t="shared" si="479"/>
        <v/>
      </c>
      <c r="BK2270" s="55" t="str">
        <f t="shared" si="479"/>
        <v/>
      </c>
      <c r="BL2270" s="55" t="str">
        <f t="shared" si="479"/>
        <v/>
      </c>
      <c r="BM2270" s="55" t="str">
        <f t="shared" si="479"/>
        <v/>
      </c>
      <c r="BN2270" s="55" t="str">
        <f t="shared" si="479"/>
        <v/>
      </c>
      <c r="BO2270" s="55" t="str">
        <f t="shared" si="479"/>
        <v/>
      </c>
      <c r="BP2270" s="55" t="str">
        <f t="shared" si="479"/>
        <v/>
      </c>
      <c r="BQ2270" s="55" t="str">
        <f t="shared" si="479"/>
        <v/>
      </c>
      <c r="BR2270" s="1"/>
      <c r="BS2270"/>
      <c r="BT2270" s="3"/>
      <c r="BU2270" s="11"/>
      <c r="BV2270" s="11"/>
      <c r="BW2270" s="11"/>
      <c r="BX2270" s="9"/>
      <c r="BY2270" s="9"/>
      <c r="BZ2270" s="9"/>
    </row>
    <row r="2271" spans="1:78" ht="15.5" x14ac:dyDescent="0.35">
      <c r="A2271"/>
      <c r="B2271"/>
      <c r="C2271"/>
      <c r="D2271"/>
      <c r="E2271"/>
      <c r="F2271"/>
      <c r="G2271"/>
      <c r="H2271"/>
      <c r="I2271"/>
      <c r="J2271"/>
      <c r="K2271"/>
      <c r="L2271"/>
      <c r="M2271"/>
      <c r="N2271"/>
      <c r="O2271"/>
      <c r="P2271"/>
      <c r="Q2271"/>
      <c r="R2271"/>
      <c r="S2271"/>
      <c r="T2271"/>
      <c r="U2271"/>
      <c r="V2271"/>
      <c r="W2271"/>
      <c r="X2271"/>
      <c r="Y2271"/>
      <c r="Z2271"/>
      <c r="AA2271"/>
      <c r="AB2271"/>
      <c r="AC2271"/>
      <c r="AD2271"/>
      <c r="AE2271"/>
      <c r="AF2271"/>
      <c r="AG2271"/>
      <c r="AH2271"/>
      <c r="AI2271"/>
      <c r="AJ2271"/>
      <c r="AK2271"/>
      <c r="AL2271"/>
      <c r="AM2271"/>
      <c r="AN2271"/>
      <c r="AO2271"/>
      <c r="AP2271"/>
      <c r="AQ2271"/>
      <c r="AR2271"/>
      <c r="AS2271"/>
      <c r="AT2271" s="12" t="e">
        <f>VLOOKUP($BR2271,Tables!$D$14:$I$27,2,FALSE)*W2271</f>
        <v>#N/A</v>
      </c>
      <c r="AU2271" s="12" t="e">
        <f>VLOOKUP($BR2271,Tables!$D$14:$I$24,3,FALSE)</f>
        <v>#N/A</v>
      </c>
      <c r="AV2271" s="12" t="e">
        <f>VLOOKUP($BR2271,Tables!$D$14:$I$24,4,FALSE)*W2271</f>
        <v>#N/A</v>
      </c>
      <c r="AW2271" s="12" t="e">
        <f>VLOOKUP($BR2271,Tables!$D$14:$I$24,5,FALSE)*W2271</f>
        <v>#N/A</v>
      </c>
      <c r="AX2271" t="e">
        <f>IF(ISERROR(VLOOKUP(V2271,Tables!$A$2:$B$27,2,FALSE))=TRUE,0,VLOOKUP(V2271,Tables!$A$2:$B$27,2,FALSE))*VLOOKUP(BR2271,Tables!$D$14:$J$24,7,FALSE)</f>
        <v>#N/A</v>
      </c>
      <c r="AY2271">
        <f>IF(ISERROR(VLOOKUP(BS2271,Tables!$A$2:$B$31,2,FALSE))=TRUE,0,VLOOKUP(BS2271,Tables!$A$2:$B$31,2,FALSE))</f>
        <v>0</v>
      </c>
      <c r="AZ2271" s="12" t="e">
        <f>VLOOKUP($BR2271,Tables!$D$14:$K$24,8,FALSE)</f>
        <v>#N/A</v>
      </c>
      <c r="BA2271" s="12">
        <f>IF(OR(BR2271="T150",BR2271="HYBT150"),W2271*Tables!$L$23,0)</f>
        <v>0</v>
      </c>
      <c r="BB2271" s="12">
        <f>IF(OR(BR2271="T200",BR2271="HYBT200"),W2271*Tables!$E$24,0)</f>
        <v>0</v>
      </c>
      <c r="BC2271" s="14" t="e">
        <f t="shared" si="475"/>
        <v>#N/A</v>
      </c>
      <c r="BD2271" s="55" t="str">
        <f t="shared" si="479"/>
        <v/>
      </c>
      <c r="BE2271" s="55" t="str">
        <f t="shared" si="479"/>
        <v/>
      </c>
      <c r="BF2271" s="55" t="str">
        <f t="shared" si="479"/>
        <v/>
      </c>
      <c r="BG2271" s="55" t="str">
        <f t="shared" si="479"/>
        <v/>
      </c>
      <c r="BH2271" s="55" t="str">
        <f t="shared" si="479"/>
        <v/>
      </c>
      <c r="BI2271" s="55" t="str">
        <f t="shared" si="479"/>
        <v/>
      </c>
      <c r="BJ2271" s="55" t="str">
        <f t="shared" si="479"/>
        <v/>
      </c>
      <c r="BK2271" s="55" t="str">
        <f t="shared" si="479"/>
        <v/>
      </c>
      <c r="BL2271" s="55" t="str">
        <f t="shared" ref="BD2271:BQ2275" si="480">IF(ISERROR(SEARCHB(" "&amp;BL$1&amp;" "," "&amp;$L2271&amp;" "))=TRUE,"",BL$1)</f>
        <v/>
      </c>
      <c r="BM2271" s="55" t="str">
        <f t="shared" si="480"/>
        <v/>
      </c>
      <c r="BN2271" s="55" t="str">
        <f t="shared" si="480"/>
        <v/>
      </c>
      <c r="BO2271" s="55" t="str">
        <f t="shared" si="480"/>
        <v/>
      </c>
      <c r="BP2271" s="55" t="str">
        <f t="shared" si="480"/>
        <v/>
      </c>
      <c r="BQ2271" s="55" t="str">
        <f t="shared" si="480"/>
        <v/>
      </c>
      <c r="BR2271" s="1"/>
      <c r="BS2271"/>
      <c r="BT2271" s="3"/>
      <c r="BU2271" s="11"/>
      <c r="BV2271" s="11"/>
      <c r="BW2271" s="11"/>
      <c r="BX2271" s="9"/>
      <c r="BY2271" s="9"/>
      <c r="BZ2271" s="9"/>
    </row>
    <row r="2272" spans="1:78" ht="15.5" x14ac:dyDescent="0.35">
      <c r="A2272"/>
      <c r="B2272"/>
      <c r="C2272"/>
      <c r="D2272"/>
      <c r="E2272"/>
      <c r="F2272"/>
      <c r="G2272"/>
      <c r="H2272"/>
      <c r="I2272"/>
      <c r="J2272"/>
      <c r="K2272"/>
      <c r="L2272"/>
      <c r="M2272"/>
      <c r="N2272"/>
      <c r="O2272"/>
      <c r="P2272"/>
      <c r="Q2272"/>
      <c r="R2272"/>
      <c r="S2272"/>
      <c r="T2272"/>
      <c r="U2272"/>
      <c r="V2272"/>
      <c r="W2272"/>
      <c r="X2272"/>
      <c r="Y2272"/>
      <c r="Z2272"/>
      <c r="AA2272"/>
      <c r="AB2272"/>
      <c r="AC2272"/>
      <c r="AD2272"/>
      <c r="AE2272"/>
      <c r="AF2272"/>
      <c r="AG2272"/>
      <c r="AH2272"/>
      <c r="AI2272"/>
      <c r="AJ2272"/>
      <c r="AK2272"/>
      <c r="AL2272"/>
      <c r="AM2272"/>
      <c r="AN2272"/>
      <c r="AO2272"/>
      <c r="AP2272"/>
      <c r="AQ2272"/>
      <c r="AR2272"/>
      <c r="AS2272"/>
      <c r="AT2272" s="12" t="e">
        <f>VLOOKUP($BR2272,Tables!$D$14:$I$27,2,FALSE)*W2272</f>
        <v>#N/A</v>
      </c>
      <c r="AU2272" s="12" t="e">
        <f>VLOOKUP($BR2272,Tables!$D$14:$I$24,3,FALSE)</f>
        <v>#N/A</v>
      </c>
      <c r="AV2272" s="12" t="e">
        <f>VLOOKUP($BR2272,Tables!$D$14:$I$24,4,FALSE)*W2272</f>
        <v>#N/A</v>
      </c>
      <c r="AW2272" s="12" t="e">
        <f>VLOOKUP($BR2272,Tables!$D$14:$I$24,5,FALSE)*W2272</f>
        <v>#N/A</v>
      </c>
      <c r="AX2272" t="e">
        <f>IF(ISERROR(VLOOKUP(V2272,Tables!$A$2:$B$27,2,FALSE))=TRUE,0,VLOOKUP(V2272,Tables!$A$2:$B$27,2,FALSE))*VLOOKUP(BR2272,Tables!$D$14:$J$24,7,FALSE)</f>
        <v>#N/A</v>
      </c>
      <c r="AY2272">
        <f>IF(ISERROR(VLOOKUP(BS2272,Tables!$A$2:$B$31,2,FALSE))=TRUE,0,VLOOKUP(BS2272,Tables!$A$2:$B$31,2,FALSE))</f>
        <v>0</v>
      </c>
      <c r="AZ2272" s="12" t="e">
        <f>VLOOKUP($BR2272,Tables!$D$14:$K$24,8,FALSE)</f>
        <v>#N/A</v>
      </c>
      <c r="BA2272" s="12">
        <f>IF(OR(BR2272="T150",BR2272="HYBT150"),W2272*Tables!$L$23,0)</f>
        <v>0</v>
      </c>
      <c r="BB2272" s="12">
        <f>IF(OR(BR2272="T200",BR2272="HYBT200"),W2272*Tables!$E$24,0)</f>
        <v>0</v>
      </c>
      <c r="BC2272" s="14" t="e">
        <f t="shared" si="475"/>
        <v>#N/A</v>
      </c>
      <c r="BD2272" s="55" t="str">
        <f t="shared" si="480"/>
        <v/>
      </c>
      <c r="BE2272" s="55" t="str">
        <f t="shared" si="480"/>
        <v/>
      </c>
      <c r="BF2272" s="55" t="str">
        <f t="shared" si="480"/>
        <v/>
      </c>
      <c r="BG2272" s="55" t="str">
        <f t="shared" si="480"/>
        <v/>
      </c>
      <c r="BH2272" s="55" t="str">
        <f t="shared" si="480"/>
        <v/>
      </c>
      <c r="BI2272" s="55" t="str">
        <f t="shared" si="480"/>
        <v/>
      </c>
      <c r="BJ2272" s="55" t="str">
        <f t="shared" si="480"/>
        <v/>
      </c>
      <c r="BK2272" s="55" t="str">
        <f t="shared" si="480"/>
        <v/>
      </c>
      <c r="BL2272" s="55" t="str">
        <f t="shared" si="480"/>
        <v/>
      </c>
      <c r="BM2272" s="55" t="str">
        <f t="shared" si="480"/>
        <v/>
      </c>
      <c r="BN2272" s="55" t="str">
        <f t="shared" si="480"/>
        <v/>
      </c>
      <c r="BO2272" s="55" t="str">
        <f t="shared" si="480"/>
        <v/>
      </c>
      <c r="BP2272" s="55" t="str">
        <f t="shared" si="480"/>
        <v/>
      </c>
      <c r="BQ2272" s="55" t="str">
        <f t="shared" si="480"/>
        <v/>
      </c>
      <c r="BR2272" s="1"/>
      <c r="BS2272"/>
      <c r="BT2272" s="3"/>
      <c r="BU2272" s="11"/>
      <c r="BV2272" s="11"/>
      <c r="BW2272" s="11"/>
      <c r="BX2272" s="9"/>
      <c r="BY2272" s="9"/>
      <c r="BZ2272" s="9"/>
    </row>
    <row r="2273" spans="1:78" ht="15.5" x14ac:dyDescent="0.35">
      <c r="A2273"/>
      <c r="B2273"/>
      <c r="C2273"/>
      <c r="D2273"/>
      <c r="E2273"/>
      <c r="F2273"/>
      <c r="G2273"/>
      <c r="H2273"/>
      <c r="I2273"/>
      <c r="J2273"/>
      <c r="K2273"/>
      <c r="L2273"/>
      <c r="M2273"/>
      <c r="N2273"/>
      <c r="O2273"/>
      <c r="P2273"/>
      <c r="Q2273"/>
      <c r="R2273"/>
      <c r="S2273"/>
      <c r="T2273"/>
      <c r="U2273"/>
      <c r="V2273"/>
      <c r="W2273"/>
      <c r="X2273"/>
      <c r="Y2273"/>
      <c r="Z2273"/>
      <c r="AA2273"/>
      <c r="AB2273"/>
      <c r="AC2273"/>
      <c r="AD2273"/>
      <c r="AE2273"/>
      <c r="AF2273"/>
      <c r="AG2273"/>
      <c r="AH2273"/>
      <c r="AI2273"/>
      <c r="AJ2273"/>
      <c r="AK2273"/>
      <c r="AL2273"/>
      <c r="AM2273"/>
      <c r="AN2273"/>
      <c r="AO2273"/>
      <c r="AP2273"/>
      <c r="AQ2273"/>
      <c r="AR2273"/>
      <c r="AS2273"/>
      <c r="AT2273" s="12" t="e">
        <f>VLOOKUP($BR2273,Tables!$D$14:$I$27,2,FALSE)*W2273</f>
        <v>#N/A</v>
      </c>
      <c r="AU2273" s="12" t="e">
        <f>VLOOKUP($BR2273,Tables!$D$14:$I$24,3,FALSE)</f>
        <v>#N/A</v>
      </c>
      <c r="AV2273" s="12" t="e">
        <f>VLOOKUP($BR2273,Tables!$D$14:$I$24,4,FALSE)*W2273</f>
        <v>#N/A</v>
      </c>
      <c r="AW2273" s="12" t="e">
        <f>VLOOKUP($BR2273,Tables!$D$14:$I$24,5,FALSE)*W2273</f>
        <v>#N/A</v>
      </c>
      <c r="AX2273" t="e">
        <f>IF(ISERROR(VLOOKUP(V2273,Tables!$A$2:$B$27,2,FALSE))=TRUE,0,VLOOKUP(V2273,Tables!$A$2:$B$27,2,FALSE))*VLOOKUP(BR2273,Tables!$D$14:$J$24,7,FALSE)</f>
        <v>#N/A</v>
      </c>
      <c r="AY2273">
        <f>IF(ISERROR(VLOOKUP(BS2273,Tables!$A$2:$B$31,2,FALSE))=TRUE,0,VLOOKUP(BS2273,Tables!$A$2:$B$31,2,FALSE))</f>
        <v>0</v>
      </c>
      <c r="AZ2273" s="12" t="e">
        <f>VLOOKUP($BR2273,Tables!$D$14:$K$24,8,FALSE)</f>
        <v>#N/A</v>
      </c>
      <c r="BA2273" s="12">
        <f>IF(OR(BR2273="T150",BR2273="HYBT150"),W2273*Tables!$L$23,0)</f>
        <v>0</v>
      </c>
      <c r="BB2273" s="12">
        <f>IF(OR(BR2273="T200",BR2273="HYBT200"),W2273*Tables!$E$24,0)</f>
        <v>0</v>
      </c>
      <c r="BC2273" s="14" t="e">
        <f t="shared" si="475"/>
        <v>#N/A</v>
      </c>
      <c r="BD2273" s="55" t="str">
        <f t="shared" si="480"/>
        <v/>
      </c>
      <c r="BE2273" s="55" t="str">
        <f t="shared" si="480"/>
        <v/>
      </c>
      <c r="BF2273" s="55" t="str">
        <f t="shared" si="480"/>
        <v/>
      </c>
      <c r="BG2273" s="55" t="str">
        <f t="shared" si="480"/>
        <v/>
      </c>
      <c r="BH2273" s="55" t="str">
        <f t="shared" si="480"/>
        <v/>
      </c>
      <c r="BI2273" s="55" t="str">
        <f t="shared" si="480"/>
        <v/>
      </c>
      <c r="BJ2273" s="55" t="str">
        <f t="shared" si="480"/>
        <v/>
      </c>
      <c r="BK2273" s="55" t="str">
        <f t="shared" si="480"/>
        <v/>
      </c>
      <c r="BL2273" s="55" t="str">
        <f t="shared" si="480"/>
        <v/>
      </c>
      <c r="BM2273" s="55" t="str">
        <f t="shared" si="480"/>
        <v/>
      </c>
      <c r="BN2273" s="55" t="str">
        <f t="shared" si="480"/>
        <v/>
      </c>
      <c r="BO2273" s="55" t="str">
        <f t="shared" si="480"/>
        <v/>
      </c>
      <c r="BP2273" s="55" t="str">
        <f t="shared" si="480"/>
        <v/>
      </c>
      <c r="BQ2273" s="55" t="str">
        <f t="shared" si="480"/>
        <v/>
      </c>
      <c r="BR2273" s="1"/>
      <c r="BS2273"/>
      <c r="BT2273" s="3"/>
      <c r="BU2273" s="11"/>
      <c r="BV2273" s="11"/>
      <c r="BW2273" s="11"/>
      <c r="BX2273" s="9"/>
      <c r="BY2273" s="9"/>
      <c r="BZ2273" s="9"/>
    </row>
    <row r="2274" spans="1:78" ht="15.5" x14ac:dyDescent="0.35">
      <c r="A2274"/>
      <c r="B2274"/>
      <c r="C2274"/>
      <c r="D2274"/>
      <c r="E2274"/>
      <c r="F2274"/>
      <c r="G2274"/>
      <c r="H2274"/>
      <c r="I2274"/>
      <c r="J2274"/>
      <c r="K2274"/>
      <c r="L2274"/>
      <c r="M2274"/>
      <c r="N2274"/>
      <c r="O2274"/>
      <c r="P2274"/>
      <c r="Q2274"/>
      <c r="R2274"/>
      <c r="S2274"/>
      <c r="T2274"/>
      <c r="U2274"/>
      <c r="V2274"/>
      <c r="W2274"/>
      <c r="X2274"/>
      <c r="Y2274"/>
      <c r="Z2274"/>
      <c r="AA2274"/>
      <c r="AB2274"/>
      <c r="AC2274"/>
      <c r="AD2274"/>
      <c r="AE2274"/>
      <c r="AF2274"/>
      <c r="AG2274"/>
      <c r="AH2274"/>
      <c r="AI2274"/>
      <c r="AJ2274"/>
      <c r="AK2274"/>
      <c r="AL2274"/>
      <c r="AM2274"/>
      <c r="AN2274"/>
      <c r="AO2274"/>
      <c r="AP2274"/>
      <c r="AQ2274"/>
      <c r="AR2274"/>
      <c r="AS2274"/>
      <c r="AT2274" s="12" t="e">
        <f>VLOOKUP($BR2274,Tables!$D$14:$I$27,2,FALSE)*W2274</f>
        <v>#N/A</v>
      </c>
      <c r="AU2274" s="12" t="e">
        <f>VLOOKUP($BR2274,Tables!$D$14:$I$24,3,FALSE)</f>
        <v>#N/A</v>
      </c>
      <c r="AV2274" s="12" t="e">
        <f>VLOOKUP($BR2274,Tables!$D$14:$I$24,4,FALSE)*W2274</f>
        <v>#N/A</v>
      </c>
      <c r="AW2274" s="12" t="e">
        <f>VLOOKUP($BR2274,Tables!$D$14:$I$24,5,FALSE)*W2274</f>
        <v>#N/A</v>
      </c>
      <c r="AX2274" t="e">
        <f>IF(ISERROR(VLOOKUP(V2274,Tables!$A$2:$B$27,2,FALSE))=TRUE,0,VLOOKUP(V2274,Tables!$A$2:$B$27,2,FALSE))*VLOOKUP(BR2274,Tables!$D$14:$J$24,7,FALSE)</f>
        <v>#N/A</v>
      </c>
      <c r="AY2274">
        <f>IF(ISERROR(VLOOKUP(BS2274,Tables!$A$2:$B$31,2,FALSE))=TRUE,0,VLOOKUP(BS2274,Tables!$A$2:$B$31,2,FALSE))</f>
        <v>0</v>
      </c>
      <c r="AZ2274" s="12" t="e">
        <f>VLOOKUP($BR2274,Tables!$D$14:$K$24,8,FALSE)</f>
        <v>#N/A</v>
      </c>
      <c r="BA2274" s="12">
        <f>IF(OR(BR2274="T150",BR2274="HYBT150"),W2274*Tables!$L$23,0)</f>
        <v>0</v>
      </c>
      <c r="BB2274" s="12">
        <f>IF(OR(BR2274="T200",BR2274="HYBT200"),W2274*Tables!$E$24,0)</f>
        <v>0</v>
      </c>
      <c r="BC2274" s="14" t="e">
        <f t="shared" si="475"/>
        <v>#N/A</v>
      </c>
      <c r="BD2274" s="55" t="str">
        <f t="shared" si="480"/>
        <v/>
      </c>
      <c r="BE2274" s="55" t="str">
        <f t="shared" si="480"/>
        <v/>
      </c>
      <c r="BF2274" s="55" t="str">
        <f t="shared" si="480"/>
        <v/>
      </c>
      <c r="BG2274" s="55" t="str">
        <f t="shared" si="480"/>
        <v/>
      </c>
      <c r="BH2274" s="55" t="str">
        <f t="shared" si="480"/>
        <v/>
      </c>
      <c r="BI2274" s="55" t="str">
        <f t="shared" si="480"/>
        <v/>
      </c>
      <c r="BJ2274" s="55" t="str">
        <f t="shared" si="480"/>
        <v/>
      </c>
      <c r="BK2274" s="55" t="str">
        <f t="shared" si="480"/>
        <v/>
      </c>
      <c r="BL2274" s="55" t="str">
        <f t="shared" si="480"/>
        <v/>
      </c>
      <c r="BM2274" s="55" t="str">
        <f t="shared" si="480"/>
        <v/>
      </c>
      <c r="BN2274" s="55" t="str">
        <f t="shared" si="480"/>
        <v/>
      </c>
      <c r="BO2274" s="55" t="str">
        <f t="shared" si="480"/>
        <v/>
      </c>
      <c r="BP2274" s="55" t="str">
        <f t="shared" si="480"/>
        <v/>
      </c>
      <c r="BQ2274" s="55" t="str">
        <f t="shared" si="480"/>
        <v/>
      </c>
      <c r="BR2274" s="1"/>
      <c r="BS2274"/>
      <c r="BT2274" s="3"/>
      <c r="BU2274" s="11"/>
      <c r="BV2274" s="11"/>
      <c r="BW2274" s="11"/>
      <c r="BX2274" s="9"/>
      <c r="BY2274" s="9"/>
      <c r="BZ2274" s="9"/>
    </row>
    <row r="2275" spans="1:78" ht="15.5" x14ac:dyDescent="0.35">
      <c r="A2275"/>
      <c r="B2275"/>
      <c r="C2275"/>
      <c r="D2275"/>
      <c r="E2275"/>
      <c r="F2275"/>
      <c r="G2275"/>
      <c r="H2275"/>
      <c r="I2275"/>
      <c r="J2275"/>
      <c r="K2275"/>
      <c r="L2275"/>
      <c r="M2275"/>
      <c r="N2275"/>
      <c r="O2275"/>
      <c r="P2275"/>
      <c r="Q2275"/>
      <c r="R2275"/>
      <c r="S2275"/>
      <c r="T2275"/>
      <c r="U2275"/>
      <c r="V2275"/>
      <c r="W2275"/>
      <c r="X2275"/>
      <c r="Y2275"/>
      <c r="Z2275"/>
      <c r="AA2275"/>
      <c r="AB2275"/>
      <c r="AC2275"/>
      <c r="AD2275"/>
      <c r="AE2275"/>
      <c r="AF2275"/>
      <c r="AG2275"/>
      <c r="AH2275"/>
      <c r="AI2275"/>
      <c r="AJ2275"/>
      <c r="AK2275"/>
      <c r="AL2275"/>
      <c r="AM2275"/>
      <c r="AN2275"/>
      <c r="AO2275"/>
      <c r="AP2275"/>
      <c r="AQ2275"/>
      <c r="AR2275"/>
      <c r="AS2275"/>
      <c r="AT2275" s="12" t="e">
        <f>VLOOKUP($BR2275,Tables!$D$14:$I$27,2,FALSE)*W2275</f>
        <v>#N/A</v>
      </c>
      <c r="AU2275" s="12" t="e">
        <f>VLOOKUP($BR2275,Tables!$D$14:$I$24,3,FALSE)</f>
        <v>#N/A</v>
      </c>
      <c r="AV2275" s="12" t="e">
        <f>VLOOKUP($BR2275,Tables!$D$14:$I$24,4,FALSE)*W2275</f>
        <v>#N/A</v>
      </c>
      <c r="AW2275" s="12" t="e">
        <f>VLOOKUP($BR2275,Tables!$D$14:$I$24,5,FALSE)*W2275</f>
        <v>#N/A</v>
      </c>
      <c r="AX2275" t="e">
        <f>IF(ISERROR(VLOOKUP(V2275,Tables!$A$2:$B$27,2,FALSE))=TRUE,0,VLOOKUP(V2275,Tables!$A$2:$B$27,2,FALSE))*VLOOKUP(BR2275,Tables!$D$14:$J$24,7,FALSE)</f>
        <v>#N/A</v>
      </c>
      <c r="AY2275">
        <f>IF(ISERROR(VLOOKUP(BS2275,Tables!$A$2:$B$31,2,FALSE))=TRUE,0,VLOOKUP(BS2275,Tables!$A$2:$B$31,2,FALSE))</f>
        <v>0</v>
      </c>
      <c r="AZ2275" s="12" t="e">
        <f>VLOOKUP($BR2275,Tables!$D$14:$K$24,8,FALSE)</f>
        <v>#N/A</v>
      </c>
      <c r="BA2275" s="12">
        <f>IF(OR(BR2275="T150",BR2275="HYBT150"),W2275*Tables!$L$23,0)</f>
        <v>0</v>
      </c>
      <c r="BB2275" s="12">
        <f>IF(OR(BR2275="T200",BR2275="HYBT200"),W2275*Tables!$E$24,0)</f>
        <v>0</v>
      </c>
      <c r="BC2275" s="14" t="e">
        <f t="shared" si="475"/>
        <v>#N/A</v>
      </c>
      <c r="BD2275" s="55" t="str">
        <f t="shared" si="480"/>
        <v/>
      </c>
      <c r="BE2275" s="55" t="str">
        <f t="shared" si="480"/>
        <v/>
      </c>
      <c r="BF2275" s="55" t="str">
        <f t="shared" si="480"/>
        <v/>
      </c>
      <c r="BG2275" s="55" t="str">
        <f t="shared" si="480"/>
        <v/>
      </c>
      <c r="BH2275" s="55" t="str">
        <f t="shared" si="480"/>
        <v/>
      </c>
      <c r="BI2275" s="55" t="str">
        <f t="shared" si="480"/>
        <v/>
      </c>
      <c r="BJ2275" s="55" t="str">
        <f t="shared" si="480"/>
        <v/>
      </c>
      <c r="BK2275" s="55" t="str">
        <f t="shared" si="480"/>
        <v/>
      </c>
      <c r="BL2275" s="55" t="str">
        <f t="shared" si="480"/>
        <v/>
      </c>
      <c r="BM2275" s="55" t="str">
        <f t="shared" si="480"/>
        <v/>
      </c>
      <c r="BN2275" s="55" t="str">
        <f t="shared" si="480"/>
        <v/>
      </c>
      <c r="BO2275" s="55" t="str">
        <f t="shared" si="480"/>
        <v/>
      </c>
      <c r="BP2275" s="55" t="str">
        <f t="shared" si="480"/>
        <v/>
      </c>
      <c r="BQ2275" s="55" t="str">
        <f t="shared" si="480"/>
        <v/>
      </c>
      <c r="BR2275" s="1"/>
      <c r="BS2275"/>
      <c r="BT2275" s="3"/>
      <c r="BU2275" s="11"/>
      <c r="BV2275" s="11"/>
      <c r="BW2275" s="11"/>
      <c r="BX2275" s="9"/>
      <c r="BY2275" s="9"/>
      <c r="BZ2275" s="9"/>
    </row>
    <row r="2276" spans="1:78" x14ac:dyDescent="0.3">
      <c r="A2276"/>
      <c r="B2276"/>
      <c r="C2276"/>
      <c r="D2276"/>
      <c r="E2276"/>
      <c r="F2276"/>
      <c r="G2276"/>
      <c r="H2276"/>
      <c r="I2276"/>
      <c r="J2276"/>
      <c r="K2276"/>
      <c r="L2276"/>
      <c r="M2276"/>
      <c r="N2276"/>
      <c r="O2276"/>
      <c r="P2276"/>
      <c r="Q2276"/>
      <c r="R2276"/>
      <c r="S2276"/>
      <c r="T2276"/>
      <c r="U2276"/>
      <c r="V2276"/>
      <c r="W2276"/>
      <c r="X2276"/>
      <c r="Y2276"/>
      <c r="Z2276"/>
      <c r="AA2276"/>
      <c r="AB2276"/>
      <c r="AC2276"/>
      <c r="AD2276"/>
      <c r="AE2276"/>
      <c r="AF2276"/>
      <c r="AG2276"/>
      <c r="AH2276"/>
      <c r="AI2276"/>
      <c r="AJ2276"/>
      <c r="AK2276"/>
      <c r="AL2276"/>
      <c r="AM2276"/>
      <c r="AN2276"/>
      <c r="AO2276"/>
      <c r="AP2276"/>
      <c r="AQ2276"/>
      <c r="AR2276"/>
      <c r="AS2276"/>
      <c r="AT2276" s="12"/>
      <c r="AU2276" s="12"/>
      <c r="AV2276" s="12"/>
      <c r="AW2276" s="12"/>
      <c r="AX2276"/>
      <c r="AY2276" s="12"/>
      <c r="AZ2276" s="12"/>
      <c r="BA2276"/>
      <c r="BB2276"/>
      <c r="BC2276"/>
      <c r="BD2276"/>
      <c r="BE2276"/>
      <c r="BF2276"/>
      <c r="BG2276"/>
      <c r="BH2276"/>
      <c r="BI2276"/>
      <c r="BJ2276"/>
      <c r="BK2276"/>
      <c r="BL2276"/>
      <c r="BM2276"/>
      <c r="BN2276"/>
      <c r="BO2276"/>
      <c r="BP2276"/>
      <c r="BQ2276" t="str">
        <f t="shared" ref="BQ2276:BQ2301" si="481">IF(ISERROR(SEARCHB(BQ$1,$L2276))=TRUE,"",BQ$1)</f>
        <v/>
      </c>
      <c r="BR2276"/>
      <c r="BS2276"/>
      <c r="BT2276"/>
      <c r="BU2276"/>
      <c r="BV2276"/>
      <c r="BW2276"/>
      <c r="BX2276"/>
      <c r="BY2276"/>
      <c r="BZ2276"/>
    </row>
    <row r="2277" spans="1:78" x14ac:dyDescent="0.3">
      <c r="A2277"/>
      <c r="B2277"/>
      <c r="C2277"/>
      <c r="D2277"/>
      <c r="E2277"/>
      <c r="F2277"/>
      <c r="G2277"/>
      <c r="H2277"/>
      <c r="I2277"/>
      <c r="J2277"/>
      <c r="K2277"/>
      <c r="L2277"/>
      <c r="M2277"/>
      <c r="N2277"/>
      <c r="O2277"/>
      <c r="P2277"/>
      <c r="Q2277"/>
      <c r="R2277"/>
      <c r="S2277"/>
      <c r="T2277"/>
      <c r="U2277"/>
      <c r="V2277"/>
      <c r="W2277"/>
      <c r="X2277"/>
      <c r="Y2277"/>
      <c r="Z2277"/>
      <c r="AA2277"/>
      <c r="AB2277"/>
      <c r="AC2277"/>
      <c r="AD2277"/>
      <c r="AE2277"/>
      <c r="AF2277"/>
      <c r="AG2277"/>
      <c r="AH2277"/>
      <c r="AI2277"/>
      <c r="AJ2277"/>
      <c r="AK2277"/>
      <c r="AL2277"/>
      <c r="AM2277"/>
      <c r="AN2277"/>
      <c r="AO2277"/>
      <c r="AP2277"/>
      <c r="AQ2277"/>
      <c r="AR2277"/>
      <c r="AS2277"/>
      <c r="AT2277" s="12"/>
      <c r="AU2277" s="12"/>
      <c r="AV2277" s="12"/>
      <c r="AW2277" s="12"/>
      <c r="AX2277"/>
      <c r="AY2277" s="12"/>
      <c r="AZ2277" s="12"/>
      <c r="BA2277"/>
      <c r="BB2277"/>
      <c r="BC2277"/>
      <c r="BD2277"/>
      <c r="BE2277"/>
      <c r="BF2277"/>
      <c r="BG2277"/>
      <c r="BH2277"/>
      <c r="BI2277"/>
      <c r="BJ2277"/>
      <c r="BK2277"/>
      <c r="BL2277"/>
      <c r="BM2277"/>
      <c r="BN2277"/>
      <c r="BO2277"/>
      <c r="BP2277"/>
      <c r="BQ2277" t="str">
        <f t="shared" si="481"/>
        <v/>
      </c>
      <c r="BR2277"/>
      <c r="BS2277"/>
      <c r="BT2277"/>
      <c r="BU2277"/>
      <c r="BV2277"/>
      <c r="BW2277"/>
      <c r="BX2277"/>
      <c r="BY2277"/>
      <c r="BZ2277"/>
    </row>
    <row r="2278" spans="1:78" x14ac:dyDescent="0.3">
      <c r="A2278"/>
      <c r="B2278"/>
      <c r="C2278"/>
      <c r="D2278"/>
      <c r="E2278"/>
      <c r="F2278"/>
      <c r="G2278"/>
      <c r="H2278"/>
      <c r="I2278"/>
      <c r="J2278"/>
      <c r="K2278"/>
      <c r="L2278"/>
      <c r="M2278"/>
      <c r="N2278"/>
      <c r="O2278"/>
      <c r="P2278"/>
      <c r="Q2278"/>
      <c r="R2278"/>
      <c r="S2278"/>
      <c r="T2278"/>
      <c r="U2278"/>
      <c r="V2278"/>
      <c r="W2278"/>
      <c r="X2278"/>
      <c r="Y2278"/>
      <c r="Z2278"/>
      <c r="AA2278"/>
      <c r="AB2278"/>
      <c r="AC2278"/>
      <c r="AD2278"/>
      <c r="AE2278"/>
      <c r="AF2278"/>
      <c r="AG2278"/>
      <c r="AH2278"/>
      <c r="AI2278"/>
      <c r="AJ2278"/>
      <c r="AK2278"/>
      <c r="AL2278"/>
      <c r="AM2278"/>
      <c r="AN2278"/>
      <c r="AO2278"/>
      <c r="AP2278"/>
      <c r="AQ2278"/>
      <c r="AR2278"/>
      <c r="AS2278"/>
      <c r="AT2278" s="12"/>
      <c r="AU2278" s="12"/>
      <c r="AV2278" s="12"/>
      <c r="AW2278" s="12"/>
      <c r="AX2278"/>
      <c r="AY2278" s="12"/>
      <c r="AZ2278" s="12"/>
      <c r="BA2278"/>
      <c r="BB2278"/>
      <c r="BC2278"/>
      <c r="BD2278"/>
      <c r="BE2278"/>
      <c r="BF2278"/>
      <c r="BG2278"/>
      <c r="BH2278"/>
      <c r="BI2278"/>
      <c r="BJ2278"/>
      <c r="BK2278"/>
      <c r="BL2278"/>
      <c r="BM2278"/>
      <c r="BN2278"/>
      <c r="BO2278"/>
      <c r="BP2278"/>
      <c r="BQ2278" t="str">
        <f t="shared" si="481"/>
        <v/>
      </c>
      <c r="BR2278"/>
      <c r="BS2278"/>
      <c r="BT2278"/>
      <c r="BU2278"/>
      <c r="BV2278"/>
      <c r="BW2278"/>
      <c r="BX2278"/>
      <c r="BY2278"/>
      <c r="BZ2278"/>
    </row>
    <row r="2279" spans="1:78" x14ac:dyDescent="0.3">
      <c r="A2279"/>
      <c r="B2279"/>
      <c r="C2279"/>
      <c r="D2279"/>
      <c r="E2279"/>
      <c r="F2279"/>
      <c r="G2279"/>
      <c r="H2279"/>
      <c r="I2279"/>
      <c r="J2279"/>
      <c r="K2279"/>
      <c r="L2279"/>
      <c r="M2279"/>
      <c r="N2279"/>
      <c r="O2279"/>
      <c r="P2279"/>
      <c r="Q2279"/>
      <c r="R2279"/>
      <c r="S2279"/>
      <c r="T2279"/>
      <c r="U2279"/>
      <c r="V2279"/>
      <c r="W2279"/>
      <c r="X2279"/>
      <c r="Y2279"/>
      <c r="Z2279"/>
      <c r="AA2279"/>
      <c r="AB2279"/>
      <c r="AC2279"/>
      <c r="AD2279"/>
      <c r="AE2279"/>
      <c r="AF2279"/>
      <c r="AG2279"/>
      <c r="AH2279"/>
      <c r="AI2279"/>
      <c r="AJ2279"/>
      <c r="AK2279"/>
      <c r="AL2279"/>
      <c r="AM2279"/>
      <c r="AN2279"/>
      <c r="AO2279"/>
      <c r="AP2279"/>
      <c r="AQ2279"/>
      <c r="AR2279"/>
      <c r="AS2279"/>
      <c r="AT2279" s="12"/>
      <c r="AU2279" s="12"/>
      <c r="AV2279" s="12"/>
      <c r="AW2279" s="12"/>
      <c r="AX2279"/>
      <c r="AY2279" s="12"/>
      <c r="AZ2279" s="12"/>
      <c r="BA2279"/>
      <c r="BB2279"/>
      <c r="BC2279"/>
      <c r="BD2279"/>
      <c r="BE2279"/>
      <c r="BF2279"/>
      <c r="BG2279"/>
      <c r="BH2279"/>
      <c r="BI2279"/>
      <c r="BJ2279"/>
      <c r="BK2279"/>
      <c r="BL2279"/>
      <c r="BM2279"/>
      <c r="BN2279"/>
      <c r="BO2279"/>
      <c r="BP2279"/>
      <c r="BQ2279" t="str">
        <f t="shared" si="481"/>
        <v/>
      </c>
      <c r="BR2279"/>
      <c r="BS2279"/>
      <c r="BT2279"/>
      <c r="BU2279"/>
      <c r="BV2279"/>
      <c r="BW2279"/>
      <c r="BX2279"/>
      <c r="BY2279"/>
      <c r="BZ2279"/>
    </row>
    <row r="2280" spans="1:78" x14ac:dyDescent="0.3">
      <c r="A2280"/>
      <c r="B2280"/>
      <c r="C2280"/>
      <c r="D2280"/>
      <c r="E2280"/>
      <c r="F2280"/>
      <c r="G2280"/>
      <c r="H2280"/>
      <c r="I2280"/>
      <c r="J2280"/>
      <c r="K2280"/>
      <c r="L2280"/>
      <c r="M2280"/>
      <c r="N2280"/>
      <c r="O2280"/>
      <c r="P2280"/>
      <c r="Q2280"/>
      <c r="R2280"/>
      <c r="S2280"/>
      <c r="T2280"/>
      <c r="U2280"/>
      <c r="V2280"/>
      <c r="W2280"/>
      <c r="X2280"/>
      <c r="Y2280"/>
      <c r="Z2280"/>
      <c r="AA2280"/>
      <c r="AB2280"/>
      <c r="AC2280"/>
      <c r="AD2280"/>
      <c r="AE2280"/>
      <c r="AF2280"/>
      <c r="AG2280"/>
      <c r="AH2280"/>
      <c r="AI2280"/>
      <c r="AJ2280"/>
      <c r="AK2280"/>
      <c r="AL2280"/>
      <c r="AM2280"/>
      <c r="AN2280"/>
      <c r="AO2280"/>
      <c r="AP2280"/>
      <c r="AQ2280"/>
      <c r="AR2280"/>
      <c r="AS2280"/>
      <c r="AT2280" s="12"/>
      <c r="AU2280" s="12"/>
      <c r="AV2280" s="12"/>
      <c r="AW2280" s="12"/>
      <c r="AX2280"/>
      <c r="AY2280" s="12"/>
      <c r="AZ2280" s="12"/>
      <c r="BA2280"/>
      <c r="BB2280"/>
      <c r="BC2280"/>
      <c r="BD2280"/>
      <c r="BE2280"/>
      <c r="BF2280"/>
      <c r="BG2280"/>
      <c r="BH2280"/>
      <c r="BI2280"/>
      <c r="BJ2280"/>
      <c r="BK2280"/>
      <c r="BL2280"/>
      <c r="BM2280"/>
      <c r="BN2280"/>
      <c r="BO2280"/>
      <c r="BP2280"/>
      <c r="BQ2280" t="str">
        <f t="shared" si="481"/>
        <v/>
      </c>
      <c r="BR2280"/>
      <c r="BS2280"/>
      <c r="BT2280"/>
      <c r="BU2280"/>
      <c r="BV2280"/>
      <c r="BW2280"/>
      <c r="BX2280"/>
      <c r="BY2280"/>
      <c r="BZ2280"/>
    </row>
    <row r="2281" spans="1:78" x14ac:dyDescent="0.3">
      <c r="A2281"/>
      <c r="B2281"/>
      <c r="C2281"/>
      <c r="D2281"/>
      <c r="E2281"/>
      <c r="F2281"/>
      <c r="G2281"/>
      <c r="H2281"/>
      <c r="I2281"/>
      <c r="J2281"/>
      <c r="K2281"/>
      <c r="L2281"/>
      <c r="M2281"/>
      <c r="N2281"/>
      <c r="O2281"/>
      <c r="P2281"/>
      <c r="Q2281"/>
      <c r="R2281"/>
      <c r="S2281"/>
      <c r="T2281"/>
      <c r="U2281"/>
      <c r="V2281"/>
      <c r="W2281"/>
      <c r="X2281"/>
      <c r="Y2281"/>
      <c r="Z2281"/>
      <c r="AA2281"/>
      <c r="AB2281"/>
      <c r="AC2281"/>
      <c r="AD2281"/>
      <c r="AE2281"/>
      <c r="AF2281"/>
      <c r="AG2281"/>
      <c r="AH2281"/>
      <c r="AI2281"/>
      <c r="AJ2281"/>
      <c r="AK2281"/>
      <c r="AL2281"/>
      <c r="AM2281"/>
      <c r="AN2281"/>
      <c r="AO2281"/>
      <c r="AP2281"/>
      <c r="AQ2281"/>
      <c r="AR2281"/>
      <c r="AS2281"/>
      <c r="AT2281" s="12"/>
      <c r="AU2281" s="12"/>
      <c r="AV2281" s="12"/>
      <c r="AW2281" s="12"/>
      <c r="AX2281"/>
      <c r="AY2281" s="12"/>
      <c r="AZ2281" s="12"/>
      <c r="BA2281"/>
      <c r="BB2281"/>
      <c r="BC2281"/>
      <c r="BD2281"/>
      <c r="BE2281"/>
      <c r="BF2281"/>
      <c r="BG2281"/>
      <c r="BH2281"/>
      <c r="BI2281"/>
      <c r="BJ2281"/>
      <c r="BK2281"/>
      <c r="BL2281"/>
      <c r="BM2281"/>
      <c r="BN2281"/>
      <c r="BO2281"/>
      <c r="BP2281"/>
      <c r="BQ2281" t="str">
        <f t="shared" si="481"/>
        <v/>
      </c>
      <c r="BR2281"/>
      <c r="BS2281"/>
      <c r="BT2281"/>
      <c r="BU2281"/>
      <c r="BV2281"/>
      <c r="BW2281"/>
      <c r="BX2281"/>
      <c r="BY2281"/>
      <c r="BZ2281"/>
    </row>
    <row r="2282" spans="1:78" x14ac:dyDescent="0.3">
      <c r="A2282"/>
      <c r="B2282"/>
      <c r="C2282"/>
      <c r="D2282"/>
      <c r="E2282"/>
      <c r="F2282"/>
      <c r="G2282"/>
      <c r="H2282"/>
      <c r="I2282"/>
      <c r="J2282"/>
      <c r="K2282"/>
      <c r="L2282"/>
      <c r="M2282"/>
      <c r="N2282"/>
      <c r="O2282"/>
      <c r="P2282"/>
      <c r="Q2282"/>
      <c r="R2282"/>
      <c r="S2282"/>
      <c r="T2282"/>
      <c r="U2282"/>
      <c r="V2282"/>
      <c r="W2282"/>
      <c r="X2282"/>
      <c r="Y2282"/>
      <c r="Z2282"/>
      <c r="AA2282"/>
      <c r="AB2282"/>
      <c r="AC2282"/>
      <c r="AD2282"/>
      <c r="AE2282"/>
      <c r="AF2282"/>
      <c r="AG2282"/>
      <c r="AH2282"/>
      <c r="AI2282"/>
      <c r="AJ2282"/>
      <c r="AK2282"/>
      <c r="AL2282"/>
      <c r="AM2282"/>
      <c r="AN2282"/>
      <c r="AO2282"/>
      <c r="AP2282"/>
      <c r="AQ2282"/>
      <c r="AR2282"/>
      <c r="AS2282"/>
      <c r="AT2282" s="12"/>
      <c r="AU2282" s="12"/>
      <c r="AV2282" s="12"/>
      <c r="AW2282" s="12"/>
      <c r="AX2282"/>
      <c r="AY2282" s="12"/>
      <c r="AZ2282" s="12"/>
      <c r="BA2282"/>
      <c r="BB2282"/>
      <c r="BC2282"/>
      <c r="BD2282"/>
      <c r="BE2282"/>
      <c r="BF2282"/>
      <c r="BG2282"/>
      <c r="BH2282"/>
      <c r="BI2282"/>
      <c r="BJ2282"/>
      <c r="BK2282"/>
      <c r="BL2282"/>
      <c r="BM2282"/>
      <c r="BN2282"/>
      <c r="BO2282"/>
      <c r="BP2282"/>
      <c r="BQ2282" t="str">
        <f t="shared" si="481"/>
        <v/>
      </c>
      <c r="BR2282"/>
      <c r="BS2282"/>
      <c r="BT2282"/>
      <c r="BU2282"/>
      <c r="BV2282"/>
      <c r="BW2282"/>
      <c r="BX2282"/>
      <c r="BY2282"/>
      <c r="BZ2282"/>
    </row>
    <row r="2283" spans="1:78" x14ac:dyDescent="0.3">
      <c r="A2283"/>
      <c r="B2283"/>
      <c r="C2283"/>
      <c r="D2283"/>
      <c r="E2283"/>
      <c r="F2283"/>
      <c r="G2283"/>
      <c r="H2283"/>
      <c r="I2283"/>
      <c r="J2283"/>
      <c r="K2283"/>
      <c r="L2283"/>
      <c r="M2283"/>
      <c r="N2283"/>
      <c r="O2283"/>
      <c r="P2283"/>
      <c r="Q2283"/>
      <c r="R2283"/>
      <c r="S2283"/>
      <c r="T2283"/>
      <c r="U2283"/>
      <c r="V2283"/>
      <c r="W2283"/>
      <c r="X2283"/>
      <c r="Y2283"/>
      <c r="Z2283"/>
      <c r="AA2283"/>
      <c r="AB2283"/>
      <c r="AC2283"/>
      <c r="AD2283"/>
      <c r="AE2283"/>
      <c r="AF2283"/>
      <c r="AG2283"/>
      <c r="AH2283"/>
      <c r="AI2283"/>
      <c r="AJ2283"/>
      <c r="AK2283"/>
      <c r="AL2283"/>
      <c r="AM2283"/>
      <c r="AN2283"/>
      <c r="AO2283"/>
      <c r="AP2283"/>
      <c r="AQ2283"/>
      <c r="AR2283"/>
      <c r="AS2283"/>
      <c r="AT2283" s="12"/>
      <c r="AU2283" s="12"/>
      <c r="AV2283" s="12"/>
      <c r="AW2283" s="12"/>
      <c r="AX2283"/>
      <c r="AY2283" s="12"/>
      <c r="AZ2283" s="12"/>
      <c r="BA2283"/>
      <c r="BB2283"/>
      <c r="BC2283"/>
      <c r="BD2283"/>
      <c r="BE2283"/>
      <c r="BF2283"/>
      <c r="BG2283"/>
      <c r="BH2283"/>
      <c r="BI2283"/>
      <c r="BJ2283"/>
      <c r="BK2283"/>
      <c r="BL2283"/>
      <c r="BM2283"/>
      <c r="BN2283"/>
      <c r="BO2283"/>
      <c r="BP2283"/>
      <c r="BQ2283" t="str">
        <f t="shared" si="481"/>
        <v/>
      </c>
      <c r="BR2283"/>
      <c r="BS2283"/>
      <c r="BT2283"/>
      <c r="BU2283"/>
      <c r="BV2283"/>
      <c r="BW2283"/>
      <c r="BX2283"/>
      <c r="BY2283"/>
      <c r="BZ2283"/>
    </row>
    <row r="2284" spans="1:78" x14ac:dyDescent="0.3">
      <c r="A2284"/>
      <c r="B2284"/>
      <c r="C2284"/>
      <c r="D2284"/>
      <c r="E2284"/>
      <c r="F2284"/>
      <c r="G2284"/>
      <c r="H2284"/>
      <c r="I2284"/>
      <c r="J2284"/>
      <c r="K2284"/>
      <c r="L2284"/>
      <c r="M2284"/>
      <c r="N2284"/>
      <c r="O2284"/>
      <c r="P2284"/>
      <c r="Q2284"/>
      <c r="R2284"/>
      <c r="S2284"/>
      <c r="T2284"/>
      <c r="U2284"/>
      <c r="V2284"/>
      <c r="W2284"/>
      <c r="X2284"/>
      <c r="Y2284"/>
      <c r="Z2284"/>
      <c r="AA2284"/>
      <c r="AB2284"/>
      <c r="AC2284"/>
      <c r="AD2284"/>
      <c r="AE2284"/>
      <c r="AF2284"/>
      <c r="AG2284"/>
      <c r="AH2284"/>
      <c r="AI2284"/>
      <c r="AJ2284"/>
      <c r="AK2284"/>
      <c r="AL2284"/>
      <c r="AM2284"/>
      <c r="AN2284"/>
      <c r="AO2284"/>
      <c r="AP2284"/>
      <c r="AQ2284"/>
      <c r="AR2284"/>
      <c r="AS2284"/>
      <c r="AT2284" s="12"/>
      <c r="AU2284" s="12"/>
      <c r="AV2284" s="12"/>
      <c r="AW2284" s="12"/>
      <c r="AX2284"/>
      <c r="AY2284" s="12"/>
      <c r="AZ2284" s="12"/>
      <c r="BA2284"/>
      <c r="BB2284"/>
      <c r="BC2284"/>
      <c r="BD2284"/>
      <c r="BE2284"/>
      <c r="BF2284"/>
      <c r="BG2284"/>
      <c r="BH2284"/>
      <c r="BI2284"/>
      <c r="BJ2284"/>
      <c r="BK2284"/>
      <c r="BL2284"/>
      <c r="BM2284"/>
      <c r="BN2284"/>
      <c r="BO2284"/>
      <c r="BP2284"/>
      <c r="BQ2284" t="str">
        <f t="shared" si="481"/>
        <v/>
      </c>
      <c r="BR2284"/>
      <c r="BS2284"/>
      <c r="BT2284"/>
      <c r="BU2284"/>
      <c r="BV2284"/>
      <c r="BW2284"/>
      <c r="BX2284"/>
      <c r="BY2284"/>
      <c r="BZ2284"/>
    </row>
    <row r="2285" spans="1:78" x14ac:dyDescent="0.3">
      <c r="A2285"/>
      <c r="B2285"/>
      <c r="C2285"/>
      <c r="D2285"/>
      <c r="E2285"/>
      <c r="F2285"/>
      <c r="G2285"/>
      <c r="H2285"/>
      <c r="I2285"/>
      <c r="J2285"/>
      <c r="K2285"/>
      <c r="L2285"/>
      <c r="M2285"/>
      <c r="N2285"/>
      <c r="O2285"/>
      <c r="P2285"/>
      <c r="Q2285"/>
      <c r="R2285"/>
      <c r="S2285"/>
      <c r="T2285"/>
      <c r="U2285"/>
      <c r="V2285"/>
      <c r="W2285"/>
      <c r="X2285"/>
      <c r="Y2285"/>
      <c r="Z2285"/>
      <c r="AA2285"/>
      <c r="AB2285"/>
      <c r="AC2285"/>
      <c r="AD2285"/>
      <c r="AE2285"/>
      <c r="AF2285"/>
      <c r="AG2285"/>
      <c r="AH2285"/>
      <c r="AI2285"/>
      <c r="AJ2285"/>
      <c r="AK2285"/>
      <c r="AL2285"/>
      <c r="AM2285"/>
      <c r="AN2285"/>
      <c r="AO2285"/>
      <c r="AP2285"/>
      <c r="AQ2285"/>
      <c r="AR2285"/>
      <c r="AS2285"/>
      <c r="AT2285" s="12"/>
      <c r="AU2285" s="12"/>
      <c r="AV2285" s="12"/>
      <c r="AW2285" s="12"/>
      <c r="AX2285"/>
      <c r="AY2285" s="12"/>
      <c r="AZ2285" s="12"/>
      <c r="BA2285"/>
      <c r="BB2285"/>
      <c r="BC2285"/>
      <c r="BD2285"/>
      <c r="BE2285"/>
      <c r="BF2285"/>
      <c r="BG2285"/>
      <c r="BH2285"/>
      <c r="BI2285"/>
      <c r="BJ2285"/>
      <c r="BK2285"/>
      <c r="BL2285"/>
      <c r="BM2285"/>
      <c r="BN2285"/>
      <c r="BO2285"/>
      <c r="BP2285"/>
      <c r="BQ2285" t="str">
        <f t="shared" si="481"/>
        <v/>
      </c>
      <c r="BR2285"/>
      <c r="BS2285"/>
      <c r="BT2285"/>
      <c r="BU2285"/>
      <c r="BV2285"/>
      <c r="BW2285"/>
      <c r="BX2285"/>
      <c r="BY2285"/>
      <c r="BZ2285"/>
    </row>
    <row r="2286" spans="1:78" x14ac:dyDescent="0.3">
      <c r="A2286"/>
      <c r="B2286"/>
      <c r="C2286"/>
      <c r="D2286"/>
      <c r="E2286"/>
      <c r="F2286"/>
      <c r="G2286"/>
      <c r="H2286"/>
      <c r="I2286"/>
      <c r="J2286"/>
      <c r="K2286"/>
      <c r="L2286"/>
      <c r="M2286"/>
      <c r="N2286"/>
      <c r="O2286"/>
      <c r="P2286"/>
      <c r="Q2286"/>
      <c r="R2286"/>
      <c r="S2286"/>
      <c r="T2286"/>
      <c r="U2286"/>
      <c r="V2286"/>
      <c r="W2286"/>
      <c r="X2286"/>
      <c r="Y2286"/>
      <c r="Z2286"/>
      <c r="AA2286"/>
      <c r="AB2286"/>
      <c r="AC2286"/>
      <c r="AD2286"/>
      <c r="AE2286"/>
      <c r="AF2286"/>
      <c r="AG2286"/>
      <c r="AH2286"/>
      <c r="AI2286"/>
      <c r="AJ2286"/>
      <c r="AK2286"/>
      <c r="AL2286"/>
      <c r="AM2286"/>
      <c r="AN2286"/>
      <c r="AO2286"/>
      <c r="AP2286"/>
      <c r="AQ2286"/>
      <c r="AR2286"/>
      <c r="AS2286"/>
      <c r="AT2286" s="12"/>
      <c r="AU2286" s="12"/>
      <c r="AV2286" s="12"/>
      <c r="AW2286" s="12"/>
      <c r="AX2286"/>
      <c r="AY2286" s="12"/>
      <c r="AZ2286" s="12"/>
      <c r="BA2286"/>
      <c r="BB2286"/>
      <c r="BC2286"/>
      <c r="BD2286"/>
      <c r="BE2286"/>
      <c r="BF2286"/>
      <c r="BG2286"/>
      <c r="BH2286"/>
      <c r="BI2286"/>
      <c r="BJ2286"/>
      <c r="BK2286"/>
      <c r="BL2286"/>
      <c r="BM2286"/>
      <c r="BN2286"/>
      <c r="BO2286"/>
      <c r="BP2286"/>
      <c r="BQ2286" t="str">
        <f t="shared" si="481"/>
        <v/>
      </c>
      <c r="BR2286"/>
      <c r="BS2286"/>
      <c r="BT2286"/>
      <c r="BU2286"/>
      <c r="BV2286"/>
      <c r="BW2286"/>
      <c r="BX2286"/>
      <c r="BY2286"/>
      <c r="BZ2286"/>
    </row>
    <row r="2287" spans="1:78" x14ac:dyDescent="0.3">
      <c r="A2287"/>
      <c r="B2287"/>
      <c r="C2287"/>
      <c r="D2287"/>
      <c r="E2287"/>
      <c r="F2287"/>
      <c r="G2287"/>
      <c r="H2287"/>
      <c r="I2287"/>
      <c r="J2287"/>
      <c r="K2287"/>
      <c r="L2287"/>
      <c r="M2287"/>
      <c r="N2287"/>
      <c r="O2287"/>
      <c r="P2287"/>
      <c r="Q2287"/>
      <c r="R2287"/>
      <c r="S2287"/>
      <c r="T2287"/>
      <c r="U2287"/>
      <c r="V2287"/>
      <c r="W2287"/>
      <c r="X2287"/>
      <c r="Y2287"/>
      <c r="Z2287"/>
      <c r="AA2287"/>
      <c r="AB2287"/>
      <c r="AC2287"/>
      <c r="AD2287"/>
      <c r="AE2287"/>
      <c r="AF2287"/>
      <c r="AG2287"/>
      <c r="AH2287"/>
      <c r="AI2287"/>
      <c r="AJ2287"/>
      <c r="AK2287"/>
      <c r="AL2287"/>
      <c r="AM2287"/>
      <c r="AN2287"/>
      <c r="AO2287"/>
      <c r="AP2287"/>
      <c r="AQ2287"/>
      <c r="AR2287"/>
      <c r="AS2287"/>
      <c r="AT2287" s="12"/>
      <c r="AU2287" s="12"/>
      <c r="AV2287" s="12"/>
      <c r="AW2287" s="12"/>
      <c r="AX2287"/>
      <c r="AY2287" s="12"/>
      <c r="AZ2287" s="12"/>
      <c r="BA2287"/>
      <c r="BB2287"/>
      <c r="BC2287"/>
      <c r="BD2287"/>
      <c r="BE2287"/>
      <c r="BF2287"/>
      <c r="BG2287"/>
      <c r="BH2287"/>
      <c r="BI2287"/>
      <c r="BJ2287"/>
      <c r="BK2287"/>
      <c r="BL2287"/>
      <c r="BM2287"/>
      <c r="BN2287"/>
      <c r="BO2287"/>
      <c r="BP2287"/>
      <c r="BQ2287" t="str">
        <f t="shared" si="481"/>
        <v/>
      </c>
      <c r="BR2287"/>
      <c r="BS2287"/>
      <c r="BT2287"/>
      <c r="BU2287"/>
      <c r="BV2287"/>
      <c r="BW2287"/>
      <c r="BX2287"/>
      <c r="BY2287"/>
      <c r="BZ2287"/>
    </row>
    <row r="2288" spans="1:78" x14ac:dyDescent="0.3">
      <c r="A2288"/>
      <c r="B2288"/>
      <c r="C2288"/>
      <c r="D2288"/>
      <c r="E2288"/>
      <c r="F2288"/>
      <c r="G2288"/>
      <c r="H2288"/>
      <c r="I2288"/>
      <c r="J2288"/>
      <c r="K2288"/>
      <c r="L2288"/>
      <c r="M2288"/>
      <c r="N2288"/>
      <c r="O2288"/>
      <c r="P2288"/>
      <c r="Q2288"/>
      <c r="R2288"/>
      <c r="S2288"/>
      <c r="T2288"/>
      <c r="U2288"/>
      <c r="V2288"/>
      <c r="W2288"/>
      <c r="X2288"/>
      <c r="Y2288"/>
      <c r="Z2288"/>
      <c r="AA2288"/>
      <c r="AB2288"/>
      <c r="AC2288"/>
      <c r="AD2288"/>
      <c r="AE2288"/>
      <c r="AF2288"/>
      <c r="AG2288"/>
      <c r="AH2288"/>
      <c r="AI2288"/>
      <c r="AJ2288"/>
      <c r="AK2288"/>
      <c r="AL2288"/>
      <c r="AM2288"/>
      <c r="AN2288"/>
      <c r="AO2288"/>
      <c r="AP2288"/>
      <c r="AQ2288"/>
      <c r="AR2288"/>
      <c r="AS2288"/>
      <c r="AT2288" s="12"/>
      <c r="AU2288" s="12"/>
      <c r="AV2288" s="12"/>
      <c r="AW2288" s="12"/>
      <c r="AX2288"/>
      <c r="AY2288" s="12"/>
      <c r="AZ2288" s="12"/>
      <c r="BA2288"/>
      <c r="BB2288"/>
      <c r="BC2288"/>
      <c r="BD2288"/>
      <c r="BE2288"/>
      <c r="BF2288"/>
      <c r="BG2288"/>
      <c r="BH2288"/>
      <c r="BI2288"/>
      <c r="BJ2288"/>
      <c r="BK2288"/>
      <c r="BL2288"/>
      <c r="BM2288"/>
      <c r="BN2288"/>
      <c r="BO2288"/>
      <c r="BP2288"/>
      <c r="BQ2288" t="str">
        <f t="shared" si="481"/>
        <v/>
      </c>
      <c r="BR2288"/>
      <c r="BS2288"/>
      <c r="BT2288"/>
      <c r="BU2288"/>
      <c r="BV2288"/>
      <c r="BW2288"/>
      <c r="BX2288"/>
      <c r="BY2288"/>
      <c r="BZ2288"/>
    </row>
    <row r="2289" spans="46:69" customFormat="1" x14ac:dyDescent="0.3">
      <c r="AT2289" s="12"/>
      <c r="AU2289" s="12"/>
      <c r="AV2289" s="12"/>
      <c r="AW2289" s="12"/>
      <c r="AY2289" s="12"/>
      <c r="AZ2289" s="12"/>
      <c r="BQ2289" t="str">
        <f t="shared" si="481"/>
        <v/>
      </c>
    </row>
    <row r="2290" spans="46:69" customFormat="1" x14ac:dyDescent="0.3">
      <c r="AT2290" s="12"/>
      <c r="AU2290" s="12"/>
      <c r="AV2290" s="12"/>
      <c r="AW2290" s="12"/>
      <c r="AY2290" s="12"/>
      <c r="AZ2290" s="12"/>
      <c r="BQ2290" t="str">
        <f t="shared" si="481"/>
        <v/>
      </c>
    </row>
    <row r="2291" spans="46:69" customFormat="1" x14ac:dyDescent="0.3">
      <c r="AT2291" s="12"/>
      <c r="AU2291" s="12"/>
      <c r="AV2291" s="12"/>
      <c r="AW2291" s="12"/>
      <c r="AY2291" s="12"/>
      <c r="AZ2291" s="12"/>
      <c r="BQ2291" t="str">
        <f t="shared" si="481"/>
        <v/>
      </c>
    </row>
    <row r="2292" spans="46:69" customFormat="1" x14ac:dyDescent="0.3">
      <c r="AT2292" s="12"/>
      <c r="AU2292" s="12"/>
      <c r="AV2292" s="12"/>
      <c r="AW2292" s="12"/>
      <c r="AY2292" s="12"/>
      <c r="AZ2292" s="12"/>
      <c r="BQ2292" t="str">
        <f t="shared" si="481"/>
        <v/>
      </c>
    </row>
    <row r="2293" spans="46:69" customFormat="1" x14ac:dyDescent="0.3">
      <c r="AT2293" s="12"/>
      <c r="AU2293" s="12"/>
      <c r="AV2293" s="12"/>
      <c r="AW2293" s="12"/>
      <c r="AY2293" s="12"/>
      <c r="AZ2293" s="12"/>
      <c r="BQ2293" t="str">
        <f t="shared" si="481"/>
        <v/>
      </c>
    </row>
    <row r="2294" spans="46:69" customFormat="1" x14ac:dyDescent="0.3">
      <c r="AT2294" s="12"/>
      <c r="AU2294" s="12"/>
      <c r="AV2294" s="12"/>
      <c r="AW2294" s="12"/>
      <c r="AY2294" s="12"/>
      <c r="AZ2294" s="12"/>
      <c r="BQ2294" t="str">
        <f t="shared" si="481"/>
        <v/>
      </c>
    </row>
    <row r="2295" spans="46:69" customFormat="1" x14ac:dyDescent="0.3">
      <c r="AT2295" s="12"/>
      <c r="AU2295" s="12"/>
      <c r="AV2295" s="12"/>
      <c r="AW2295" s="12"/>
      <c r="AY2295" s="12"/>
      <c r="AZ2295" s="12"/>
      <c r="BQ2295" t="str">
        <f t="shared" si="481"/>
        <v/>
      </c>
    </row>
    <row r="2296" spans="46:69" customFormat="1" x14ac:dyDescent="0.3">
      <c r="AT2296" s="12"/>
      <c r="AU2296" s="12"/>
      <c r="AV2296" s="12"/>
      <c r="AW2296" s="12"/>
      <c r="AY2296" s="12"/>
      <c r="AZ2296" s="12"/>
      <c r="BQ2296" t="str">
        <f t="shared" si="481"/>
        <v/>
      </c>
    </row>
    <row r="2297" spans="46:69" customFormat="1" x14ac:dyDescent="0.3">
      <c r="AT2297" s="12"/>
      <c r="AU2297" s="12"/>
      <c r="AV2297" s="12"/>
      <c r="AW2297" s="12"/>
      <c r="AY2297" s="12"/>
      <c r="AZ2297" s="12"/>
      <c r="BQ2297" t="str">
        <f t="shared" si="481"/>
        <v/>
      </c>
    </row>
    <row r="2298" spans="46:69" customFormat="1" x14ac:dyDescent="0.3">
      <c r="AT2298" s="12"/>
      <c r="AU2298" s="12"/>
      <c r="AV2298" s="12"/>
      <c r="AW2298" s="12"/>
      <c r="AY2298" s="12"/>
      <c r="AZ2298" s="12"/>
      <c r="BQ2298" t="str">
        <f t="shared" si="481"/>
        <v/>
      </c>
    </row>
    <row r="2299" spans="46:69" customFormat="1" x14ac:dyDescent="0.3">
      <c r="AT2299" s="12"/>
      <c r="AU2299" s="12"/>
      <c r="AV2299" s="12"/>
      <c r="AW2299" s="12"/>
      <c r="AY2299" s="12"/>
      <c r="AZ2299" s="12"/>
      <c r="BQ2299" t="str">
        <f t="shared" si="481"/>
        <v/>
      </c>
    </row>
    <row r="2300" spans="46:69" customFormat="1" x14ac:dyDescent="0.3">
      <c r="AT2300" s="12"/>
      <c r="AU2300" s="12"/>
      <c r="AV2300" s="12"/>
      <c r="AW2300" s="12"/>
      <c r="AY2300" s="12"/>
      <c r="AZ2300" s="12"/>
      <c r="BQ2300" t="str">
        <f t="shared" si="481"/>
        <v/>
      </c>
    </row>
    <row r="2301" spans="46:69" customFormat="1" x14ac:dyDescent="0.3">
      <c r="AT2301" s="12"/>
      <c r="AU2301" s="12"/>
      <c r="AV2301" s="12"/>
      <c r="AW2301" s="12"/>
      <c r="AY2301" s="12"/>
      <c r="AZ2301" s="12"/>
      <c r="BQ2301" t="str">
        <f t="shared" si="481"/>
        <v/>
      </c>
    </row>
    <row r="2302" spans="46:69" customFormat="1" x14ac:dyDescent="0.3">
      <c r="AT2302" s="12"/>
      <c r="AU2302" s="12"/>
      <c r="AV2302" s="12"/>
      <c r="AW2302" s="12"/>
      <c r="AY2302" s="12"/>
      <c r="AZ2302" s="12"/>
      <c r="BQ2302" t="str">
        <f t="shared" ref="BQ2302:BQ2365" si="482">IF(ISERROR(SEARCHB(BQ$1,$L2302))=TRUE,"",BQ$1)</f>
        <v/>
      </c>
    </row>
    <row r="2303" spans="46:69" customFormat="1" x14ac:dyDescent="0.3">
      <c r="AT2303" s="12"/>
      <c r="AU2303" s="12"/>
      <c r="AV2303" s="12"/>
      <c r="AW2303" s="12"/>
      <c r="AY2303" s="12"/>
      <c r="AZ2303" s="12"/>
      <c r="BQ2303" t="str">
        <f t="shared" si="482"/>
        <v/>
      </c>
    </row>
    <row r="2304" spans="46:69" customFormat="1" x14ac:dyDescent="0.3">
      <c r="AT2304" s="12"/>
      <c r="AU2304" s="12"/>
      <c r="AV2304" s="12"/>
      <c r="AW2304" s="12"/>
      <c r="AY2304" s="12"/>
      <c r="AZ2304" s="12"/>
      <c r="BQ2304" t="str">
        <f t="shared" si="482"/>
        <v/>
      </c>
    </row>
    <row r="2305" spans="46:69" customFormat="1" x14ac:dyDescent="0.3">
      <c r="AT2305" s="12"/>
      <c r="AU2305" s="12"/>
      <c r="AV2305" s="12"/>
      <c r="AW2305" s="12"/>
      <c r="AY2305" s="12"/>
      <c r="AZ2305" s="12"/>
      <c r="BQ2305" t="str">
        <f t="shared" si="482"/>
        <v/>
      </c>
    </row>
    <row r="2306" spans="46:69" customFormat="1" x14ac:dyDescent="0.3">
      <c r="AT2306" s="12"/>
      <c r="AU2306" s="12"/>
      <c r="AV2306" s="12"/>
      <c r="AW2306" s="12"/>
      <c r="AY2306" s="12"/>
      <c r="AZ2306" s="12"/>
      <c r="BQ2306" t="str">
        <f t="shared" si="482"/>
        <v/>
      </c>
    </row>
    <row r="2307" spans="46:69" customFormat="1" x14ac:dyDescent="0.3">
      <c r="AT2307" s="12"/>
      <c r="AU2307" s="12"/>
      <c r="AV2307" s="12"/>
      <c r="AW2307" s="12"/>
      <c r="AY2307" s="12"/>
      <c r="AZ2307" s="12"/>
      <c r="BQ2307" t="str">
        <f t="shared" si="482"/>
        <v/>
      </c>
    </row>
    <row r="2308" spans="46:69" customFormat="1" x14ac:dyDescent="0.3">
      <c r="AT2308" s="12"/>
      <c r="AU2308" s="12"/>
      <c r="AV2308" s="12"/>
      <c r="AW2308" s="12"/>
      <c r="AY2308" s="12"/>
      <c r="AZ2308" s="12"/>
      <c r="BQ2308" t="str">
        <f t="shared" si="482"/>
        <v/>
      </c>
    </row>
    <row r="2309" spans="46:69" customFormat="1" x14ac:dyDescent="0.3">
      <c r="AT2309" s="12"/>
      <c r="AU2309" s="12"/>
      <c r="AV2309" s="12"/>
      <c r="AW2309" s="12"/>
      <c r="AY2309" s="12"/>
      <c r="AZ2309" s="12"/>
      <c r="BQ2309" t="str">
        <f t="shared" si="482"/>
        <v/>
      </c>
    </row>
    <row r="2310" spans="46:69" customFormat="1" x14ac:dyDescent="0.3">
      <c r="AT2310" s="12"/>
      <c r="AU2310" s="12"/>
      <c r="AV2310" s="12"/>
      <c r="AW2310" s="12"/>
      <c r="AY2310" s="12"/>
      <c r="AZ2310" s="12"/>
      <c r="BQ2310" t="str">
        <f t="shared" si="482"/>
        <v/>
      </c>
    </row>
    <row r="2311" spans="46:69" customFormat="1" x14ac:dyDescent="0.3">
      <c r="AT2311" s="12"/>
      <c r="AU2311" s="12"/>
      <c r="AV2311" s="12"/>
      <c r="AW2311" s="12"/>
      <c r="AY2311" s="12"/>
      <c r="AZ2311" s="12"/>
      <c r="BQ2311" t="str">
        <f t="shared" si="482"/>
        <v/>
      </c>
    </row>
    <row r="2312" spans="46:69" customFormat="1" x14ac:dyDescent="0.3">
      <c r="AT2312" s="12"/>
      <c r="AU2312" s="12"/>
      <c r="AV2312" s="12"/>
      <c r="AW2312" s="12"/>
      <c r="AY2312" s="12"/>
      <c r="AZ2312" s="12"/>
      <c r="BQ2312" t="str">
        <f t="shared" si="482"/>
        <v/>
      </c>
    </row>
    <row r="2313" spans="46:69" customFormat="1" x14ac:dyDescent="0.3">
      <c r="AT2313" s="12"/>
      <c r="AU2313" s="12"/>
      <c r="AV2313" s="12"/>
      <c r="AW2313" s="12"/>
      <c r="AY2313" s="12"/>
      <c r="AZ2313" s="12"/>
      <c r="BQ2313" t="str">
        <f t="shared" si="482"/>
        <v/>
      </c>
    </row>
    <row r="2314" spans="46:69" customFormat="1" x14ac:dyDescent="0.3">
      <c r="AT2314" s="12"/>
      <c r="AU2314" s="12"/>
      <c r="AV2314" s="12"/>
      <c r="AW2314" s="12"/>
      <c r="AY2314" s="12"/>
      <c r="AZ2314" s="12"/>
      <c r="BQ2314" t="str">
        <f t="shared" si="482"/>
        <v/>
      </c>
    </row>
    <row r="2315" spans="46:69" customFormat="1" x14ac:dyDescent="0.3">
      <c r="AT2315" s="12"/>
      <c r="AU2315" s="12"/>
      <c r="AV2315" s="12"/>
      <c r="AW2315" s="12"/>
      <c r="AY2315" s="12"/>
      <c r="AZ2315" s="12"/>
      <c r="BQ2315" t="str">
        <f t="shared" si="482"/>
        <v/>
      </c>
    </row>
    <row r="2316" spans="46:69" customFormat="1" x14ac:dyDescent="0.3">
      <c r="AT2316" s="12"/>
      <c r="AU2316" s="12"/>
      <c r="AV2316" s="12"/>
      <c r="AW2316" s="12"/>
      <c r="AY2316" s="12"/>
      <c r="AZ2316" s="12"/>
      <c r="BQ2316" t="str">
        <f t="shared" si="482"/>
        <v/>
      </c>
    </row>
    <row r="2317" spans="46:69" customFormat="1" x14ac:dyDescent="0.3">
      <c r="AT2317" s="12"/>
      <c r="AU2317" s="12"/>
      <c r="AV2317" s="12"/>
      <c r="AW2317" s="12"/>
      <c r="AY2317" s="12"/>
      <c r="AZ2317" s="12"/>
      <c r="BQ2317" t="str">
        <f t="shared" si="482"/>
        <v/>
      </c>
    </row>
    <row r="2318" spans="46:69" customFormat="1" x14ac:dyDescent="0.3">
      <c r="AT2318" s="12"/>
      <c r="AU2318" s="12"/>
      <c r="AV2318" s="12"/>
      <c r="AW2318" s="12"/>
      <c r="AY2318" s="12"/>
      <c r="AZ2318" s="12"/>
      <c r="BQ2318" t="str">
        <f t="shared" si="482"/>
        <v/>
      </c>
    </row>
    <row r="2319" spans="46:69" customFormat="1" x14ac:dyDescent="0.3">
      <c r="AT2319" s="12"/>
      <c r="AU2319" s="12"/>
      <c r="AV2319" s="12"/>
      <c r="AW2319" s="12"/>
      <c r="AY2319" s="12"/>
      <c r="AZ2319" s="12"/>
      <c r="BQ2319" t="str">
        <f t="shared" si="482"/>
        <v/>
      </c>
    </row>
    <row r="2320" spans="46:69" customFormat="1" x14ac:dyDescent="0.3">
      <c r="AT2320" s="12"/>
      <c r="AU2320" s="12"/>
      <c r="AV2320" s="12"/>
      <c r="AW2320" s="12"/>
      <c r="AY2320" s="12"/>
      <c r="AZ2320" s="12"/>
      <c r="BQ2320" t="str">
        <f t="shared" si="482"/>
        <v/>
      </c>
    </row>
    <row r="2321" spans="46:69" customFormat="1" x14ac:dyDescent="0.3">
      <c r="AT2321" s="12"/>
      <c r="AU2321" s="12"/>
      <c r="AV2321" s="12"/>
      <c r="AW2321" s="12"/>
      <c r="AY2321" s="12"/>
      <c r="AZ2321" s="12"/>
      <c r="BQ2321" t="str">
        <f t="shared" si="482"/>
        <v/>
      </c>
    </row>
    <row r="2322" spans="46:69" customFormat="1" x14ac:dyDescent="0.3">
      <c r="AT2322" s="12"/>
      <c r="AU2322" s="12"/>
      <c r="AV2322" s="12"/>
      <c r="AW2322" s="12"/>
      <c r="AY2322" s="12"/>
      <c r="AZ2322" s="12"/>
      <c r="BQ2322" t="str">
        <f t="shared" si="482"/>
        <v/>
      </c>
    </row>
    <row r="2323" spans="46:69" customFormat="1" x14ac:dyDescent="0.3">
      <c r="AT2323" s="12"/>
      <c r="AU2323" s="12"/>
      <c r="AV2323" s="12"/>
      <c r="AW2323" s="12"/>
      <c r="AY2323" s="12"/>
      <c r="AZ2323" s="12"/>
      <c r="BQ2323" t="str">
        <f t="shared" si="482"/>
        <v/>
      </c>
    </row>
    <row r="2324" spans="46:69" customFormat="1" x14ac:dyDescent="0.3">
      <c r="AT2324" s="12"/>
      <c r="AU2324" s="12"/>
      <c r="AV2324" s="12"/>
      <c r="AW2324" s="12"/>
      <c r="AY2324" s="12"/>
      <c r="AZ2324" s="12"/>
      <c r="BQ2324" t="str">
        <f t="shared" si="482"/>
        <v/>
      </c>
    </row>
    <row r="2325" spans="46:69" customFormat="1" x14ac:dyDescent="0.3">
      <c r="AT2325" s="12"/>
      <c r="AU2325" s="12"/>
      <c r="AV2325" s="12"/>
      <c r="AW2325" s="12"/>
      <c r="AY2325" s="12"/>
      <c r="AZ2325" s="12"/>
      <c r="BQ2325" t="str">
        <f t="shared" si="482"/>
        <v/>
      </c>
    </row>
    <row r="2326" spans="46:69" customFormat="1" x14ac:dyDescent="0.3">
      <c r="AT2326" s="12"/>
      <c r="AU2326" s="12"/>
      <c r="AV2326" s="12"/>
      <c r="AW2326" s="12"/>
      <c r="AY2326" s="12"/>
      <c r="AZ2326" s="12"/>
      <c r="BQ2326" t="str">
        <f t="shared" si="482"/>
        <v/>
      </c>
    </row>
    <row r="2327" spans="46:69" customFormat="1" x14ac:dyDescent="0.3">
      <c r="AT2327" s="12"/>
      <c r="AU2327" s="12"/>
      <c r="AV2327" s="12"/>
      <c r="AW2327" s="12"/>
      <c r="AY2327" s="12"/>
      <c r="AZ2327" s="12"/>
      <c r="BQ2327" t="str">
        <f t="shared" si="482"/>
        <v/>
      </c>
    </row>
    <row r="2328" spans="46:69" customFormat="1" x14ac:dyDescent="0.3">
      <c r="AT2328" s="12"/>
      <c r="AU2328" s="12"/>
      <c r="AV2328" s="12"/>
      <c r="AW2328" s="12"/>
      <c r="AY2328" s="12"/>
      <c r="AZ2328" s="12"/>
      <c r="BQ2328" t="str">
        <f t="shared" si="482"/>
        <v/>
      </c>
    </row>
    <row r="2329" spans="46:69" customFormat="1" x14ac:dyDescent="0.3">
      <c r="AT2329" s="12"/>
      <c r="AU2329" s="12"/>
      <c r="AV2329" s="12"/>
      <c r="AW2329" s="12"/>
      <c r="AY2329" s="12"/>
      <c r="AZ2329" s="12"/>
      <c r="BQ2329" t="str">
        <f t="shared" si="482"/>
        <v/>
      </c>
    </row>
    <row r="2330" spans="46:69" customFormat="1" x14ac:dyDescent="0.3">
      <c r="AT2330" s="12"/>
      <c r="AU2330" s="12"/>
      <c r="AV2330" s="12"/>
      <c r="AW2330" s="12"/>
      <c r="AY2330" s="12"/>
      <c r="AZ2330" s="12"/>
      <c r="BQ2330" t="str">
        <f t="shared" si="482"/>
        <v/>
      </c>
    </row>
    <row r="2331" spans="46:69" customFormat="1" x14ac:dyDescent="0.3">
      <c r="AT2331" s="12"/>
      <c r="AU2331" s="12"/>
      <c r="AV2331" s="12"/>
      <c r="AW2331" s="12"/>
      <c r="AY2331" s="12"/>
      <c r="AZ2331" s="12"/>
      <c r="BQ2331" t="str">
        <f t="shared" si="482"/>
        <v/>
      </c>
    </row>
    <row r="2332" spans="46:69" customFormat="1" x14ac:dyDescent="0.3">
      <c r="AT2332" s="12"/>
      <c r="AU2332" s="12"/>
      <c r="AV2332" s="12"/>
      <c r="AW2332" s="12"/>
      <c r="AY2332" s="12"/>
      <c r="AZ2332" s="12"/>
      <c r="BQ2332" t="str">
        <f t="shared" si="482"/>
        <v/>
      </c>
    </row>
    <row r="2333" spans="46:69" customFormat="1" x14ac:dyDescent="0.3">
      <c r="AT2333" s="12"/>
      <c r="AU2333" s="12"/>
      <c r="AV2333" s="12"/>
      <c r="AW2333" s="12"/>
      <c r="AY2333" s="12"/>
      <c r="AZ2333" s="12"/>
      <c r="BQ2333" t="str">
        <f t="shared" si="482"/>
        <v/>
      </c>
    </row>
    <row r="2334" spans="46:69" customFormat="1" x14ac:dyDescent="0.3">
      <c r="AT2334" s="12"/>
      <c r="AU2334" s="12"/>
      <c r="AV2334" s="12"/>
      <c r="AW2334" s="12"/>
      <c r="AY2334" s="12"/>
      <c r="AZ2334" s="12"/>
      <c r="BQ2334" t="str">
        <f t="shared" si="482"/>
        <v/>
      </c>
    </row>
    <row r="2335" spans="46:69" customFormat="1" x14ac:dyDescent="0.3">
      <c r="AT2335" s="12"/>
      <c r="AU2335" s="12"/>
      <c r="AV2335" s="12"/>
      <c r="AW2335" s="12"/>
      <c r="AY2335" s="12"/>
      <c r="AZ2335" s="12"/>
      <c r="BQ2335" t="str">
        <f t="shared" si="482"/>
        <v/>
      </c>
    </row>
    <row r="2336" spans="46:69" customFormat="1" x14ac:dyDescent="0.3">
      <c r="AT2336" s="12"/>
      <c r="AU2336" s="12"/>
      <c r="AV2336" s="12"/>
      <c r="AW2336" s="12"/>
      <c r="AY2336" s="12"/>
      <c r="AZ2336" s="12"/>
      <c r="BQ2336" t="str">
        <f t="shared" si="482"/>
        <v/>
      </c>
    </row>
    <row r="2337" spans="46:69" customFormat="1" x14ac:dyDescent="0.3">
      <c r="AT2337" s="12"/>
      <c r="AU2337" s="12"/>
      <c r="AV2337" s="12"/>
      <c r="AW2337" s="12"/>
      <c r="AY2337" s="12"/>
      <c r="AZ2337" s="12"/>
      <c r="BQ2337" t="str">
        <f t="shared" si="482"/>
        <v/>
      </c>
    </row>
    <row r="2338" spans="46:69" customFormat="1" x14ac:dyDescent="0.3">
      <c r="AT2338" s="12"/>
      <c r="AU2338" s="12"/>
      <c r="AV2338" s="12"/>
      <c r="AW2338" s="12"/>
      <c r="AY2338" s="12"/>
      <c r="AZ2338" s="12"/>
      <c r="BQ2338" t="str">
        <f t="shared" si="482"/>
        <v/>
      </c>
    </row>
    <row r="2339" spans="46:69" customFormat="1" x14ac:dyDescent="0.3">
      <c r="AT2339" s="12"/>
      <c r="AU2339" s="12"/>
      <c r="AV2339" s="12"/>
      <c r="AW2339" s="12"/>
      <c r="AY2339" s="12"/>
      <c r="AZ2339" s="12"/>
      <c r="BQ2339" t="str">
        <f t="shared" si="482"/>
        <v/>
      </c>
    </row>
    <row r="2340" spans="46:69" customFormat="1" x14ac:dyDescent="0.3">
      <c r="AT2340" s="12"/>
      <c r="AU2340" s="12"/>
      <c r="AV2340" s="12"/>
      <c r="AW2340" s="12"/>
      <c r="AY2340" s="12"/>
      <c r="AZ2340" s="12"/>
      <c r="BQ2340" t="str">
        <f t="shared" si="482"/>
        <v/>
      </c>
    </row>
    <row r="2341" spans="46:69" customFormat="1" x14ac:dyDescent="0.3">
      <c r="AT2341" s="12"/>
      <c r="AU2341" s="12"/>
      <c r="AV2341" s="12"/>
      <c r="AW2341" s="12"/>
      <c r="AY2341" s="12"/>
      <c r="AZ2341" s="12"/>
      <c r="BQ2341" t="str">
        <f t="shared" si="482"/>
        <v/>
      </c>
    </row>
    <row r="2342" spans="46:69" customFormat="1" x14ac:dyDescent="0.3">
      <c r="AT2342" s="12"/>
      <c r="AU2342" s="12"/>
      <c r="AV2342" s="12"/>
      <c r="AW2342" s="12"/>
      <c r="AY2342" s="12"/>
      <c r="AZ2342" s="12"/>
      <c r="BQ2342" t="str">
        <f t="shared" si="482"/>
        <v/>
      </c>
    </row>
    <row r="2343" spans="46:69" customFormat="1" x14ac:dyDescent="0.3">
      <c r="AT2343" s="12"/>
      <c r="AU2343" s="12"/>
      <c r="AV2343" s="12"/>
      <c r="AW2343" s="12"/>
      <c r="AY2343" s="12"/>
      <c r="AZ2343" s="12"/>
      <c r="BQ2343" t="str">
        <f t="shared" si="482"/>
        <v/>
      </c>
    </row>
    <row r="2344" spans="46:69" customFormat="1" x14ac:dyDescent="0.3">
      <c r="AT2344" s="12"/>
      <c r="AU2344" s="12"/>
      <c r="AV2344" s="12"/>
      <c r="AW2344" s="12"/>
      <c r="AY2344" s="12"/>
      <c r="AZ2344" s="12"/>
      <c r="BQ2344" t="str">
        <f t="shared" si="482"/>
        <v/>
      </c>
    </row>
    <row r="2345" spans="46:69" customFormat="1" x14ac:dyDescent="0.3">
      <c r="AT2345" s="12"/>
      <c r="AU2345" s="12"/>
      <c r="AV2345" s="12"/>
      <c r="AW2345" s="12"/>
      <c r="AY2345" s="12"/>
      <c r="AZ2345" s="12"/>
      <c r="BQ2345" t="str">
        <f t="shared" si="482"/>
        <v/>
      </c>
    </row>
    <row r="2346" spans="46:69" customFormat="1" x14ac:dyDescent="0.3">
      <c r="AT2346" s="12"/>
      <c r="AU2346" s="12"/>
      <c r="AV2346" s="12"/>
      <c r="AW2346" s="12"/>
      <c r="AY2346" s="12"/>
      <c r="AZ2346" s="12"/>
      <c r="BQ2346" t="str">
        <f t="shared" si="482"/>
        <v/>
      </c>
    </row>
    <row r="2347" spans="46:69" customFormat="1" x14ac:dyDescent="0.3">
      <c r="AT2347" s="12"/>
      <c r="AU2347" s="12"/>
      <c r="AV2347" s="12"/>
      <c r="AW2347" s="12"/>
      <c r="AY2347" s="12"/>
      <c r="AZ2347" s="12"/>
      <c r="BQ2347" t="str">
        <f t="shared" si="482"/>
        <v/>
      </c>
    </row>
    <row r="2348" spans="46:69" customFormat="1" x14ac:dyDescent="0.3">
      <c r="AT2348" s="12"/>
      <c r="AU2348" s="12"/>
      <c r="AV2348" s="12"/>
      <c r="AW2348" s="12"/>
      <c r="AY2348" s="12"/>
      <c r="AZ2348" s="12"/>
      <c r="BQ2348" t="str">
        <f t="shared" si="482"/>
        <v/>
      </c>
    </row>
    <row r="2349" spans="46:69" customFormat="1" x14ac:dyDescent="0.3">
      <c r="AT2349" s="12"/>
      <c r="AU2349" s="12"/>
      <c r="AV2349" s="12"/>
      <c r="AW2349" s="12"/>
      <c r="AY2349" s="12"/>
      <c r="AZ2349" s="12"/>
      <c r="BQ2349" t="str">
        <f t="shared" si="482"/>
        <v/>
      </c>
    </row>
    <row r="2350" spans="46:69" customFormat="1" x14ac:dyDescent="0.3">
      <c r="AT2350" s="12"/>
      <c r="AU2350" s="12"/>
      <c r="AV2350" s="12"/>
      <c r="AW2350" s="12"/>
      <c r="AY2350" s="12"/>
      <c r="AZ2350" s="12"/>
      <c r="BQ2350" t="str">
        <f t="shared" si="482"/>
        <v/>
      </c>
    </row>
    <row r="2351" spans="46:69" customFormat="1" x14ac:dyDescent="0.3">
      <c r="AT2351" s="12"/>
      <c r="AU2351" s="12"/>
      <c r="AV2351" s="12"/>
      <c r="AW2351" s="12"/>
      <c r="AY2351" s="12"/>
      <c r="AZ2351" s="12"/>
      <c r="BQ2351" t="str">
        <f t="shared" si="482"/>
        <v/>
      </c>
    </row>
    <row r="2352" spans="46:69" customFormat="1" x14ac:dyDescent="0.3">
      <c r="AT2352" s="12"/>
      <c r="AU2352" s="12"/>
      <c r="AV2352" s="12"/>
      <c r="AW2352" s="12"/>
      <c r="AY2352" s="12"/>
      <c r="AZ2352" s="12"/>
      <c r="BQ2352" t="str">
        <f t="shared" si="482"/>
        <v/>
      </c>
    </row>
    <row r="2353" spans="46:69" customFormat="1" x14ac:dyDescent="0.3">
      <c r="AT2353" s="12"/>
      <c r="AU2353" s="12"/>
      <c r="AV2353" s="12"/>
      <c r="AW2353" s="12"/>
      <c r="AY2353" s="12"/>
      <c r="AZ2353" s="12"/>
      <c r="BQ2353" t="str">
        <f t="shared" si="482"/>
        <v/>
      </c>
    </row>
    <row r="2354" spans="46:69" customFormat="1" x14ac:dyDescent="0.3">
      <c r="AT2354" s="12"/>
      <c r="AU2354" s="12"/>
      <c r="AV2354" s="12"/>
      <c r="AW2354" s="12"/>
      <c r="AY2354" s="12"/>
      <c r="AZ2354" s="12"/>
      <c r="BQ2354" t="str">
        <f t="shared" si="482"/>
        <v/>
      </c>
    </row>
    <row r="2355" spans="46:69" customFormat="1" x14ac:dyDescent="0.3">
      <c r="AT2355" s="12"/>
      <c r="AU2355" s="12"/>
      <c r="AV2355" s="12"/>
      <c r="AW2355" s="12"/>
      <c r="AY2355" s="12"/>
      <c r="AZ2355" s="12"/>
      <c r="BQ2355" t="str">
        <f t="shared" si="482"/>
        <v/>
      </c>
    </row>
    <row r="2356" spans="46:69" customFormat="1" x14ac:dyDescent="0.3">
      <c r="AT2356" s="12"/>
      <c r="AU2356" s="12"/>
      <c r="AV2356" s="12"/>
      <c r="AW2356" s="12"/>
      <c r="AY2356" s="12"/>
      <c r="AZ2356" s="12"/>
      <c r="BQ2356" t="str">
        <f t="shared" si="482"/>
        <v/>
      </c>
    </row>
    <row r="2357" spans="46:69" customFormat="1" x14ac:dyDescent="0.3">
      <c r="AT2357" s="12"/>
      <c r="AU2357" s="12"/>
      <c r="AV2357" s="12"/>
      <c r="AW2357" s="12"/>
      <c r="AY2357" s="12"/>
      <c r="AZ2357" s="12"/>
      <c r="BQ2357" t="str">
        <f t="shared" si="482"/>
        <v/>
      </c>
    </row>
    <row r="2358" spans="46:69" customFormat="1" x14ac:dyDescent="0.3">
      <c r="AT2358" s="12"/>
      <c r="AU2358" s="12"/>
      <c r="AV2358" s="12"/>
      <c r="AW2358" s="12"/>
      <c r="AY2358" s="12"/>
      <c r="AZ2358" s="12"/>
      <c r="BQ2358" t="str">
        <f t="shared" si="482"/>
        <v/>
      </c>
    </row>
    <row r="2359" spans="46:69" customFormat="1" x14ac:dyDescent="0.3">
      <c r="AT2359" s="12"/>
      <c r="AU2359" s="12"/>
      <c r="AV2359" s="12"/>
      <c r="AW2359" s="12"/>
      <c r="AY2359" s="12"/>
      <c r="AZ2359" s="12"/>
      <c r="BQ2359" t="str">
        <f t="shared" si="482"/>
        <v/>
      </c>
    </row>
    <row r="2360" spans="46:69" customFormat="1" x14ac:dyDescent="0.3">
      <c r="AT2360" s="12"/>
      <c r="AU2360" s="12"/>
      <c r="AV2360" s="12"/>
      <c r="AW2360" s="12"/>
      <c r="AY2360" s="12"/>
      <c r="AZ2360" s="12"/>
      <c r="BQ2360" t="str">
        <f t="shared" si="482"/>
        <v/>
      </c>
    </row>
    <row r="2361" spans="46:69" customFormat="1" x14ac:dyDescent="0.3">
      <c r="AT2361" s="12"/>
      <c r="AU2361" s="12"/>
      <c r="AV2361" s="12"/>
      <c r="AW2361" s="12"/>
      <c r="AY2361" s="12"/>
      <c r="AZ2361" s="12"/>
      <c r="BQ2361" t="str">
        <f t="shared" si="482"/>
        <v/>
      </c>
    </row>
    <row r="2362" spans="46:69" customFormat="1" x14ac:dyDescent="0.3">
      <c r="AT2362" s="12"/>
      <c r="AU2362" s="12"/>
      <c r="AV2362" s="12"/>
      <c r="AW2362" s="12"/>
      <c r="AY2362" s="12"/>
      <c r="AZ2362" s="12"/>
      <c r="BQ2362" t="str">
        <f t="shared" si="482"/>
        <v/>
      </c>
    </row>
    <row r="2363" spans="46:69" customFormat="1" x14ac:dyDescent="0.3">
      <c r="AT2363" s="12"/>
      <c r="AU2363" s="12"/>
      <c r="AV2363" s="12"/>
      <c r="AW2363" s="12"/>
      <c r="AY2363" s="12"/>
      <c r="AZ2363" s="12"/>
      <c r="BQ2363" t="str">
        <f t="shared" si="482"/>
        <v/>
      </c>
    </row>
    <row r="2364" spans="46:69" customFormat="1" x14ac:dyDescent="0.3">
      <c r="AT2364" s="12"/>
      <c r="AU2364" s="12"/>
      <c r="AV2364" s="12"/>
      <c r="AW2364" s="12"/>
      <c r="AY2364" s="12"/>
      <c r="AZ2364" s="12"/>
      <c r="BQ2364" t="str">
        <f t="shared" si="482"/>
        <v/>
      </c>
    </row>
    <row r="2365" spans="46:69" customFormat="1" x14ac:dyDescent="0.3">
      <c r="AT2365" s="12"/>
      <c r="AU2365" s="12"/>
      <c r="AV2365" s="12"/>
      <c r="AW2365" s="12"/>
      <c r="AY2365" s="12"/>
      <c r="AZ2365" s="12"/>
      <c r="BQ2365" t="str">
        <f t="shared" si="482"/>
        <v/>
      </c>
    </row>
    <row r="2366" spans="46:69" customFormat="1" x14ac:dyDescent="0.3">
      <c r="AT2366" s="12"/>
      <c r="AU2366" s="12"/>
      <c r="AV2366" s="12"/>
      <c r="AW2366" s="12"/>
      <c r="AY2366" s="12"/>
      <c r="AZ2366" s="12"/>
      <c r="BQ2366" t="str">
        <f t="shared" ref="BQ2366:BQ2429" si="483">IF(ISERROR(SEARCHB(BQ$1,$L2366))=TRUE,"",BQ$1)</f>
        <v/>
      </c>
    </row>
    <row r="2367" spans="46:69" customFormat="1" x14ac:dyDescent="0.3">
      <c r="AT2367" s="12"/>
      <c r="AU2367" s="12"/>
      <c r="AV2367" s="12"/>
      <c r="AW2367" s="12"/>
      <c r="AY2367" s="12"/>
      <c r="AZ2367" s="12"/>
      <c r="BQ2367" t="str">
        <f t="shared" si="483"/>
        <v/>
      </c>
    </row>
    <row r="2368" spans="46:69" customFormat="1" x14ac:dyDescent="0.3">
      <c r="AT2368" s="12"/>
      <c r="AU2368" s="12"/>
      <c r="AV2368" s="12"/>
      <c r="AW2368" s="12"/>
      <c r="AY2368" s="12"/>
      <c r="AZ2368" s="12"/>
      <c r="BQ2368" t="str">
        <f t="shared" si="483"/>
        <v/>
      </c>
    </row>
    <row r="2369" spans="46:69" customFormat="1" x14ac:dyDescent="0.3">
      <c r="AT2369" s="12"/>
      <c r="AU2369" s="12"/>
      <c r="AV2369" s="12"/>
      <c r="AW2369" s="12"/>
      <c r="AY2369" s="12"/>
      <c r="AZ2369" s="12"/>
      <c r="BQ2369" t="str">
        <f t="shared" si="483"/>
        <v/>
      </c>
    </row>
    <row r="2370" spans="46:69" customFormat="1" x14ac:dyDescent="0.3">
      <c r="AT2370" s="12"/>
      <c r="AU2370" s="12"/>
      <c r="AV2370" s="12"/>
      <c r="AW2370" s="12"/>
      <c r="AY2370" s="12"/>
      <c r="AZ2370" s="12"/>
      <c r="BQ2370" t="str">
        <f t="shared" si="483"/>
        <v/>
      </c>
    </row>
    <row r="2371" spans="46:69" customFormat="1" x14ac:dyDescent="0.3">
      <c r="AT2371" s="12"/>
      <c r="AU2371" s="12"/>
      <c r="AV2371" s="12"/>
      <c r="AW2371" s="12"/>
      <c r="AY2371" s="12"/>
      <c r="AZ2371" s="12"/>
      <c r="BQ2371" t="str">
        <f t="shared" si="483"/>
        <v/>
      </c>
    </row>
    <row r="2372" spans="46:69" customFormat="1" x14ac:dyDescent="0.3">
      <c r="AT2372" s="12"/>
      <c r="AU2372" s="12"/>
      <c r="AV2372" s="12"/>
      <c r="AW2372" s="12"/>
      <c r="AY2372" s="12"/>
      <c r="AZ2372" s="12"/>
      <c r="BQ2372" t="str">
        <f t="shared" si="483"/>
        <v/>
      </c>
    </row>
    <row r="2373" spans="46:69" customFormat="1" x14ac:dyDescent="0.3">
      <c r="AT2373" s="12"/>
      <c r="AU2373" s="12"/>
      <c r="AV2373" s="12"/>
      <c r="AW2373" s="12"/>
      <c r="AY2373" s="12"/>
      <c r="AZ2373" s="12"/>
      <c r="BQ2373" t="str">
        <f t="shared" si="483"/>
        <v/>
      </c>
    </row>
    <row r="2374" spans="46:69" customFormat="1" x14ac:dyDescent="0.3">
      <c r="AT2374" s="12"/>
      <c r="AU2374" s="12"/>
      <c r="AV2374" s="12"/>
      <c r="AW2374" s="12"/>
      <c r="AY2374" s="12"/>
      <c r="AZ2374" s="12"/>
      <c r="BQ2374" t="str">
        <f t="shared" si="483"/>
        <v/>
      </c>
    </row>
    <row r="2375" spans="46:69" customFormat="1" x14ac:dyDescent="0.3">
      <c r="AT2375" s="12"/>
      <c r="AU2375" s="12"/>
      <c r="AV2375" s="12"/>
      <c r="AW2375" s="12"/>
      <c r="AY2375" s="12"/>
      <c r="AZ2375" s="12"/>
      <c r="BQ2375" t="str">
        <f t="shared" si="483"/>
        <v/>
      </c>
    </row>
    <row r="2376" spans="46:69" customFormat="1" x14ac:dyDescent="0.3">
      <c r="AT2376" s="12"/>
      <c r="AU2376" s="12"/>
      <c r="AV2376" s="12"/>
      <c r="AW2376" s="12"/>
      <c r="AY2376" s="12"/>
      <c r="AZ2376" s="12"/>
      <c r="BQ2376" t="str">
        <f t="shared" si="483"/>
        <v/>
      </c>
    </row>
    <row r="2377" spans="46:69" customFormat="1" x14ac:dyDescent="0.3">
      <c r="AT2377" s="12"/>
      <c r="AU2377" s="12"/>
      <c r="AV2377" s="12"/>
      <c r="AW2377" s="12"/>
      <c r="AY2377" s="12"/>
      <c r="AZ2377" s="12"/>
      <c r="BQ2377" t="str">
        <f t="shared" si="483"/>
        <v/>
      </c>
    </row>
    <row r="2378" spans="46:69" customFormat="1" x14ac:dyDescent="0.3">
      <c r="AT2378" s="12"/>
      <c r="AU2378" s="12"/>
      <c r="AV2378" s="12"/>
      <c r="AW2378" s="12"/>
      <c r="AY2378" s="12"/>
      <c r="AZ2378" s="12"/>
      <c r="BQ2378" t="str">
        <f t="shared" si="483"/>
        <v/>
      </c>
    </row>
    <row r="2379" spans="46:69" customFormat="1" x14ac:dyDescent="0.3">
      <c r="AT2379" s="12"/>
      <c r="AU2379" s="12"/>
      <c r="AV2379" s="12"/>
      <c r="AW2379" s="12"/>
      <c r="AY2379" s="12"/>
      <c r="AZ2379" s="12"/>
      <c r="BQ2379" t="str">
        <f t="shared" si="483"/>
        <v/>
      </c>
    </row>
    <row r="2380" spans="46:69" customFormat="1" x14ac:dyDescent="0.3">
      <c r="AT2380" s="12"/>
      <c r="AU2380" s="12"/>
      <c r="AV2380" s="12"/>
      <c r="AW2380" s="12"/>
      <c r="AY2380" s="12"/>
      <c r="AZ2380" s="12"/>
      <c r="BQ2380" t="str">
        <f t="shared" si="483"/>
        <v/>
      </c>
    </row>
    <row r="2381" spans="46:69" customFormat="1" x14ac:dyDescent="0.3">
      <c r="AT2381" s="12"/>
      <c r="AU2381" s="12"/>
      <c r="AV2381" s="12"/>
      <c r="AW2381" s="12"/>
      <c r="AY2381" s="12"/>
      <c r="AZ2381" s="12"/>
      <c r="BQ2381" t="str">
        <f t="shared" si="483"/>
        <v/>
      </c>
    </row>
    <row r="2382" spans="46:69" customFormat="1" x14ac:dyDescent="0.3">
      <c r="AT2382" s="12"/>
      <c r="AU2382" s="12"/>
      <c r="AV2382" s="12"/>
      <c r="AW2382" s="12"/>
      <c r="AY2382" s="12"/>
      <c r="AZ2382" s="12"/>
      <c r="BQ2382" t="str">
        <f t="shared" si="483"/>
        <v/>
      </c>
    </row>
    <row r="2383" spans="46:69" customFormat="1" x14ac:dyDescent="0.3">
      <c r="AT2383" s="12"/>
      <c r="AU2383" s="12"/>
      <c r="AV2383" s="12"/>
      <c r="AW2383" s="12"/>
      <c r="AY2383" s="12"/>
      <c r="AZ2383" s="12"/>
      <c r="BQ2383" t="str">
        <f t="shared" si="483"/>
        <v/>
      </c>
    </row>
    <row r="2384" spans="46:69" customFormat="1" x14ac:dyDescent="0.3">
      <c r="AT2384" s="12"/>
      <c r="AU2384" s="12"/>
      <c r="AV2384" s="12"/>
      <c r="AW2384" s="12"/>
      <c r="AY2384" s="12"/>
      <c r="AZ2384" s="12"/>
      <c r="BQ2384" t="str">
        <f t="shared" si="483"/>
        <v/>
      </c>
    </row>
    <row r="2385" spans="46:69" customFormat="1" x14ac:dyDescent="0.3">
      <c r="AT2385" s="12"/>
      <c r="AU2385" s="12"/>
      <c r="AV2385" s="12"/>
      <c r="AW2385" s="12"/>
      <c r="AY2385" s="12"/>
      <c r="AZ2385" s="12"/>
      <c r="BQ2385" t="str">
        <f t="shared" si="483"/>
        <v/>
      </c>
    </row>
    <row r="2386" spans="46:69" customFormat="1" x14ac:dyDescent="0.3">
      <c r="AT2386" s="12"/>
      <c r="AU2386" s="12"/>
      <c r="AV2386" s="12"/>
      <c r="AW2386" s="12"/>
      <c r="AY2386" s="12"/>
      <c r="AZ2386" s="12"/>
      <c r="BQ2386" t="str">
        <f t="shared" si="483"/>
        <v/>
      </c>
    </row>
    <row r="2387" spans="46:69" customFormat="1" x14ac:dyDescent="0.3">
      <c r="AT2387" s="12"/>
      <c r="AU2387" s="12"/>
      <c r="AV2387" s="12"/>
      <c r="AW2387" s="12"/>
      <c r="AY2387" s="12"/>
      <c r="AZ2387" s="12"/>
      <c r="BQ2387" t="str">
        <f t="shared" si="483"/>
        <v/>
      </c>
    </row>
    <row r="2388" spans="46:69" customFormat="1" x14ac:dyDescent="0.3">
      <c r="AT2388" s="12"/>
      <c r="AU2388" s="12"/>
      <c r="AV2388" s="12"/>
      <c r="AW2388" s="12"/>
      <c r="AY2388" s="12"/>
      <c r="AZ2388" s="12"/>
      <c r="BQ2388" t="str">
        <f t="shared" si="483"/>
        <v/>
      </c>
    </row>
    <row r="2389" spans="46:69" customFormat="1" x14ac:dyDescent="0.3">
      <c r="AT2389" s="12"/>
      <c r="AU2389" s="12"/>
      <c r="AV2389" s="12"/>
      <c r="AW2389" s="12"/>
      <c r="AY2389" s="12"/>
      <c r="AZ2389" s="12"/>
      <c r="BQ2389" t="str">
        <f t="shared" si="483"/>
        <v/>
      </c>
    </row>
    <row r="2390" spans="46:69" customFormat="1" x14ac:dyDescent="0.3">
      <c r="AT2390" s="12"/>
      <c r="AU2390" s="12"/>
      <c r="AV2390" s="12"/>
      <c r="AW2390" s="12"/>
      <c r="AY2390" s="12"/>
      <c r="AZ2390" s="12"/>
      <c r="BQ2390" t="str">
        <f t="shared" si="483"/>
        <v/>
      </c>
    </row>
    <row r="2391" spans="46:69" customFormat="1" x14ac:dyDescent="0.3">
      <c r="AT2391" s="12"/>
      <c r="AU2391" s="12"/>
      <c r="AV2391" s="12"/>
      <c r="AW2391" s="12"/>
      <c r="AY2391" s="12"/>
      <c r="AZ2391" s="12"/>
      <c r="BQ2391" t="str">
        <f t="shared" si="483"/>
        <v/>
      </c>
    </row>
    <row r="2392" spans="46:69" customFormat="1" x14ac:dyDescent="0.3">
      <c r="AT2392" s="12"/>
      <c r="AU2392" s="12"/>
      <c r="AV2392" s="12"/>
      <c r="AW2392" s="12"/>
      <c r="AY2392" s="12"/>
      <c r="AZ2392" s="12"/>
      <c r="BQ2392" t="str">
        <f t="shared" si="483"/>
        <v/>
      </c>
    </row>
    <row r="2393" spans="46:69" customFormat="1" x14ac:dyDescent="0.3">
      <c r="AT2393" s="12"/>
      <c r="AU2393" s="12"/>
      <c r="AV2393" s="12"/>
      <c r="AW2393" s="12"/>
      <c r="AY2393" s="12"/>
      <c r="AZ2393" s="12"/>
      <c r="BQ2393" t="str">
        <f t="shared" si="483"/>
        <v/>
      </c>
    </row>
    <row r="2394" spans="46:69" customFormat="1" x14ac:dyDescent="0.3">
      <c r="AT2394" s="12"/>
      <c r="AU2394" s="12"/>
      <c r="AV2394" s="12"/>
      <c r="AW2394" s="12"/>
      <c r="AY2394" s="12"/>
      <c r="AZ2394" s="12"/>
      <c r="BQ2394" t="str">
        <f t="shared" si="483"/>
        <v/>
      </c>
    </row>
    <row r="2395" spans="46:69" customFormat="1" x14ac:dyDescent="0.3">
      <c r="AT2395" s="12"/>
      <c r="AU2395" s="12"/>
      <c r="AV2395" s="12"/>
      <c r="AW2395" s="12"/>
      <c r="AY2395" s="12"/>
      <c r="AZ2395" s="12"/>
      <c r="BQ2395" t="str">
        <f t="shared" si="483"/>
        <v/>
      </c>
    </row>
    <row r="2396" spans="46:69" customFormat="1" x14ac:dyDescent="0.3">
      <c r="AT2396" s="12"/>
      <c r="AU2396" s="12"/>
      <c r="AV2396" s="12"/>
      <c r="AW2396" s="12"/>
      <c r="AY2396" s="12"/>
      <c r="AZ2396" s="12"/>
      <c r="BQ2396" t="str">
        <f t="shared" si="483"/>
        <v/>
      </c>
    </row>
    <row r="2397" spans="46:69" customFormat="1" x14ac:dyDescent="0.3">
      <c r="AT2397" s="12"/>
      <c r="AU2397" s="12"/>
      <c r="AV2397" s="12"/>
      <c r="AW2397" s="12"/>
      <c r="AY2397" s="12"/>
      <c r="AZ2397" s="12"/>
      <c r="BQ2397" t="str">
        <f t="shared" si="483"/>
        <v/>
      </c>
    </row>
    <row r="2398" spans="46:69" customFormat="1" x14ac:dyDescent="0.3">
      <c r="AT2398" s="12"/>
      <c r="AU2398" s="12"/>
      <c r="AV2398" s="12"/>
      <c r="AW2398" s="12"/>
      <c r="AY2398" s="12"/>
      <c r="AZ2398" s="12"/>
      <c r="BQ2398" t="str">
        <f t="shared" si="483"/>
        <v/>
      </c>
    </row>
    <row r="2399" spans="46:69" customFormat="1" x14ac:dyDescent="0.3">
      <c r="AT2399" s="12"/>
      <c r="AU2399" s="12"/>
      <c r="AV2399" s="12"/>
      <c r="AW2399" s="12"/>
      <c r="AY2399" s="12"/>
      <c r="AZ2399" s="12"/>
      <c r="BQ2399" t="str">
        <f t="shared" si="483"/>
        <v/>
      </c>
    </row>
    <row r="2400" spans="46:69" customFormat="1" x14ac:dyDescent="0.3">
      <c r="AT2400" s="12"/>
      <c r="AU2400" s="12"/>
      <c r="AV2400" s="12"/>
      <c r="AW2400" s="12"/>
      <c r="AY2400" s="12"/>
      <c r="AZ2400" s="12"/>
      <c r="BQ2400" t="str">
        <f t="shared" si="483"/>
        <v/>
      </c>
    </row>
    <row r="2401" spans="46:69" customFormat="1" x14ac:dyDescent="0.3">
      <c r="AT2401" s="12"/>
      <c r="AU2401" s="12"/>
      <c r="AV2401" s="12"/>
      <c r="AW2401" s="12"/>
      <c r="AY2401" s="12"/>
      <c r="AZ2401" s="12"/>
      <c r="BQ2401" t="str">
        <f t="shared" si="483"/>
        <v/>
      </c>
    </row>
    <row r="2402" spans="46:69" customFormat="1" x14ac:dyDescent="0.3">
      <c r="AT2402" s="12"/>
      <c r="AU2402" s="12"/>
      <c r="AV2402" s="12"/>
      <c r="AW2402" s="12"/>
      <c r="AY2402" s="12"/>
      <c r="AZ2402" s="12"/>
      <c r="BQ2402" t="str">
        <f t="shared" si="483"/>
        <v/>
      </c>
    </row>
    <row r="2403" spans="46:69" customFormat="1" x14ac:dyDescent="0.3">
      <c r="AT2403" s="12"/>
      <c r="AU2403" s="12"/>
      <c r="AV2403" s="12"/>
      <c r="AW2403" s="12"/>
      <c r="AY2403" s="12"/>
      <c r="AZ2403" s="12"/>
      <c r="BQ2403" t="str">
        <f t="shared" si="483"/>
        <v/>
      </c>
    </row>
    <row r="2404" spans="46:69" customFormat="1" x14ac:dyDescent="0.3">
      <c r="AT2404" s="12"/>
      <c r="AU2404" s="12"/>
      <c r="AV2404" s="12"/>
      <c r="AW2404" s="12"/>
      <c r="AY2404" s="12"/>
      <c r="AZ2404" s="12"/>
      <c r="BQ2404" t="str">
        <f t="shared" si="483"/>
        <v/>
      </c>
    </row>
    <row r="2405" spans="46:69" customFormat="1" x14ac:dyDescent="0.3">
      <c r="AT2405" s="12"/>
      <c r="AU2405" s="12"/>
      <c r="AV2405" s="12"/>
      <c r="AW2405" s="12"/>
      <c r="AY2405" s="12"/>
      <c r="AZ2405" s="12"/>
      <c r="BQ2405" t="str">
        <f t="shared" si="483"/>
        <v/>
      </c>
    </row>
    <row r="2406" spans="46:69" customFormat="1" x14ac:dyDescent="0.3">
      <c r="AT2406" s="12"/>
      <c r="AU2406" s="12"/>
      <c r="AV2406" s="12"/>
      <c r="AW2406" s="12"/>
      <c r="AY2406" s="12"/>
      <c r="AZ2406" s="12"/>
      <c r="BQ2406" t="str">
        <f t="shared" si="483"/>
        <v/>
      </c>
    </row>
    <row r="2407" spans="46:69" customFormat="1" x14ac:dyDescent="0.3">
      <c r="AT2407" s="12"/>
      <c r="AU2407" s="12"/>
      <c r="AV2407" s="12"/>
      <c r="AW2407" s="12"/>
      <c r="AY2407" s="12"/>
      <c r="AZ2407" s="12"/>
      <c r="BQ2407" t="str">
        <f t="shared" si="483"/>
        <v/>
      </c>
    </row>
    <row r="2408" spans="46:69" customFormat="1" x14ac:dyDescent="0.3">
      <c r="AT2408" s="12"/>
      <c r="AU2408" s="12"/>
      <c r="AV2408" s="12"/>
      <c r="AW2408" s="12"/>
      <c r="AY2408" s="12"/>
      <c r="AZ2408" s="12"/>
      <c r="BQ2408" t="str">
        <f t="shared" si="483"/>
        <v/>
      </c>
    </row>
    <row r="2409" spans="46:69" customFormat="1" x14ac:dyDescent="0.3">
      <c r="AT2409" s="12"/>
      <c r="AU2409" s="12"/>
      <c r="AV2409" s="12"/>
      <c r="AW2409" s="12"/>
      <c r="AY2409" s="12"/>
      <c r="AZ2409" s="12"/>
      <c r="BQ2409" t="str">
        <f t="shared" si="483"/>
        <v/>
      </c>
    </row>
    <row r="2410" spans="46:69" customFormat="1" x14ac:dyDescent="0.3">
      <c r="AT2410" s="12"/>
      <c r="AU2410" s="12"/>
      <c r="AV2410" s="12"/>
      <c r="AW2410" s="12"/>
      <c r="AY2410" s="12"/>
      <c r="AZ2410" s="12"/>
      <c r="BQ2410" t="str">
        <f t="shared" si="483"/>
        <v/>
      </c>
    </row>
    <row r="2411" spans="46:69" customFormat="1" x14ac:dyDescent="0.3">
      <c r="AT2411" s="12"/>
      <c r="AU2411" s="12"/>
      <c r="AV2411" s="12"/>
      <c r="AW2411" s="12"/>
      <c r="AY2411" s="12"/>
      <c r="AZ2411" s="12"/>
      <c r="BQ2411" t="str">
        <f t="shared" si="483"/>
        <v/>
      </c>
    </row>
    <row r="2412" spans="46:69" customFormat="1" x14ac:dyDescent="0.3">
      <c r="AT2412" s="12"/>
      <c r="AU2412" s="12"/>
      <c r="AV2412" s="12"/>
      <c r="AW2412" s="12"/>
      <c r="AY2412" s="12"/>
      <c r="AZ2412" s="12"/>
      <c r="BQ2412" t="str">
        <f t="shared" si="483"/>
        <v/>
      </c>
    </row>
    <row r="2413" spans="46:69" customFormat="1" x14ac:dyDescent="0.3">
      <c r="AT2413" s="12"/>
      <c r="AU2413" s="12"/>
      <c r="AV2413" s="12"/>
      <c r="AW2413" s="12"/>
      <c r="AY2413" s="12"/>
      <c r="AZ2413" s="12"/>
      <c r="BQ2413" t="str">
        <f t="shared" si="483"/>
        <v/>
      </c>
    </row>
    <row r="2414" spans="46:69" customFormat="1" x14ac:dyDescent="0.3">
      <c r="AT2414" s="12"/>
      <c r="AU2414" s="12"/>
      <c r="AV2414" s="12"/>
      <c r="AW2414" s="12"/>
      <c r="AY2414" s="12"/>
      <c r="AZ2414" s="12"/>
      <c r="BQ2414" t="str">
        <f t="shared" si="483"/>
        <v/>
      </c>
    </row>
    <row r="2415" spans="46:69" customFormat="1" x14ac:dyDescent="0.3">
      <c r="AT2415" s="12"/>
      <c r="AU2415" s="12"/>
      <c r="AV2415" s="12"/>
      <c r="AW2415" s="12"/>
      <c r="AY2415" s="12"/>
      <c r="AZ2415" s="12"/>
      <c r="BQ2415" t="str">
        <f t="shared" si="483"/>
        <v/>
      </c>
    </row>
    <row r="2416" spans="46:69" customFormat="1" x14ac:dyDescent="0.3">
      <c r="AT2416" s="12"/>
      <c r="AU2416" s="12"/>
      <c r="AV2416" s="12"/>
      <c r="AW2416" s="12"/>
      <c r="AY2416" s="12"/>
      <c r="AZ2416" s="12"/>
      <c r="BQ2416" t="str">
        <f t="shared" si="483"/>
        <v/>
      </c>
    </row>
    <row r="2417" spans="46:69" customFormat="1" x14ac:dyDescent="0.3">
      <c r="AT2417" s="12"/>
      <c r="AU2417" s="12"/>
      <c r="AV2417" s="12"/>
      <c r="AW2417" s="12"/>
      <c r="AY2417" s="12"/>
      <c r="AZ2417" s="12"/>
      <c r="BQ2417" t="str">
        <f t="shared" si="483"/>
        <v/>
      </c>
    </row>
    <row r="2418" spans="46:69" customFormat="1" x14ac:dyDescent="0.3">
      <c r="AT2418" s="12"/>
      <c r="AU2418" s="12"/>
      <c r="AV2418" s="12"/>
      <c r="AW2418" s="12"/>
      <c r="AY2418" s="12"/>
      <c r="AZ2418" s="12"/>
      <c r="BQ2418" t="str">
        <f t="shared" si="483"/>
        <v/>
      </c>
    </row>
    <row r="2419" spans="46:69" customFormat="1" x14ac:dyDescent="0.3">
      <c r="AT2419" s="12"/>
      <c r="AU2419" s="12"/>
      <c r="AV2419" s="12"/>
      <c r="AW2419" s="12"/>
      <c r="AY2419" s="12"/>
      <c r="AZ2419" s="12"/>
      <c r="BQ2419" t="str">
        <f t="shared" si="483"/>
        <v/>
      </c>
    </row>
    <row r="2420" spans="46:69" customFormat="1" x14ac:dyDescent="0.3">
      <c r="AT2420" s="12"/>
      <c r="AU2420" s="12"/>
      <c r="AV2420" s="12"/>
      <c r="AW2420" s="12"/>
      <c r="AY2420" s="12"/>
      <c r="AZ2420" s="12"/>
      <c r="BQ2420" t="str">
        <f t="shared" si="483"/>
        <v/>
      </c>
    </row>
    <row r="2421" spans="46:69" customFormat="1" x14ac:dyDescent="0.3">
      <c r="AT2421" s="12"/>
      <c r="AU2421" s="12"/>
      <c r="AV2421" s="12"/>
      <c r="AW2421" s="12"/>
      <c r="AY2421" s="12"/>
      <c r="AZ2421" s="12"/>
      <c r="BQ2421" t="str">
        <f t="shared" si="483"/>
        <v/>
      </c>
    </row>
    <row r="2422" spans="46:69" customFormat="1" x14ac:dyDescent="0.3">
      <c r="AT2422" s="12"/>
      <c r="AU2422" s="12"/>
      <c r="AV2422" s="12"/>
      <c r="AW2422" s="12"/>
      <c r="AY2422" s="12"/>
      <c r="AZ2422" s="12"/>
      <c r="BQ2422" t="str">
        <f t="shared" si="483"/>
        <v/>
      </c>
    </row>
    <row r="2423" spans="46:69" customFormat="1" x14ac:dyDescent="0.3">
      <c r="AT2423" s="12"/>
      <c r="AU2423" s="12"/>
      <c r="AV2423" s="12"/>
      <c r="AW2423" s="12"/>
      <c r="AY2423" s="12"/>
      <c r="AZ2423" s="12"/>
      <c r="BQ2423" t="str">
        <f t="shared" si="483"/>
        <v/>
      </c>
    </row>
    <row r="2424" spans="46:69" customFormat="1" x14ac:dyDescent="0.3">
      <c r="AT2424" s="12"/>
      <c r="AU2424" s="12"/>
      <c r="AV2424" s="12"/>
      <c r="AW2424" s="12"/>
      <c r="AY2424" s="12"/>
      <c r="AZ2424" s="12"/>
      <c r="BQ2424" t="str">
        <f t="shared" si="483"/>
        <v/>
      </c>
    </row>
    <row r="2425" spans="46:69" customFormat="1" x14ac:dyDescent="0.3">
      <c r="AT2425" s="12"/>
      <c r="AU2425" s="12"/>
      <c r="AV2425" s="12"/>
      <c r="AW2425" s="12"/>
      <c r="AY2425" s="12"/>
      <c r="AZ2425" s="12"/>
      <c r="BQ2425" t="str">
        <f t="shared" si="483"/>
        <v/>
      </c>
    </row>
    <row r="2426" spans="46:69" customFormat="1" x14ac:dyDescent="0.3">
      <c r="AT2426" s="12"/>
      <c r="AU2426" s="12"/>
      <c r="AV2426" s="12"/>
      <c r="AW2426" s="12"/>
      <c r="AY2426" s="12"/>
      <c r="AZ2426" s="12"/>
      <c r="BQ2426" t="str">
        <f t="shared" si="483"/>
        <v/>
      </c>
    </row>
    <row r="2427" spans="46:69" customFormat="1" x14ac:dyDescent="0.3">
      <c r="AT2427" s="12"/>
      <c r="AU2427" s="12"/>
      <c r="AV2427" s="12"/>
      <c r="AW2427" s="12"/>
      <c r="AY2427" s="12"/>
      <c r="AZ2427" s="12"/>
      <c r="BQ2427" t="str">
        <f t="shared" si="483"/>
        <v/>
      </c>
    </row>
    <row r="2428" spans="46:69" customFormat="1" x14ac:dyDescent="0.3">
      <c r="AT2428" s="12"/>
      <c r="AU2428" s="12"/>
      <c r="AV2428" s="12"/>
      <c r="AW2428" s="12"/>
      <c r="AY2428" s="12"/>
      <c r="AZ2428" s="12"/>
      <c r="BQ2428" t="str">
        <f t="shared" si="483"/>
        <v/>
      </c>
    </row>
    <row r="2429" spans="46:69" customFormat="1" x14ac:dyDescent="0.3">
      <c r="AT2429" s="12"/>
      <c r="AU2429" s="12"/>
      <c r="AV2429" s="12"/>
      <c r="AW2429" s="12"/>
      <c r="AY2429" s="12"/>
      <c r="AZ2429" s="12"/>
      <c r="BQ2429" t="str">
        <f t="shared" si="483"/>
        <v/>
      </c>
    </row>
    <row r="2430" spans="46:69" customFormat="1" x14ac:dyDescent="0.3">
      <c r="AT2430" s="12"/>
      <c r="AU2430" s="12"/>
      <c r="AV2430" s="12"/>
      <c r="AW2430" s="12"/>
      <c r="AZ2430" s="12"/>
      <c r="BQ2430" t="str">
        <f t="shared" ref="BQ2430:BQ2493" si="484">IF(ISERROR(SEARCHB(BQ$1,$L2430))=TRUE,"",BQ$1)</f>
        <v/>
      </c>
    </row>
    <row r="2431" spans="46:69" customFormat="1" x14ac:dyDescent="0.3">
      <c r="AT2431" s="12"/>
      <c r="AU2431" s="12"/>
      <c r="AV2431" s="12"/>
      <c r="AW2431" s="12"/>
      <c r="AZ2431" s="12"/>
      <c r="BQ2431" t="str">
        <f t="shared" si="484"/>
        <v/>
      </c>
    </row>
    <row r="2432" spans="46:69" customFormat="1" x14ac:dyDescent="0.3">
      <c r="AT2432" s="12"/>
      <c r="AU2432" s="12"/>
      <c r="AV2432" s="12"/>
      <c r="AW2432" s="12"/>
      <c r="AZ2432" s="12"/>
      <c r="BQ2432" t="str">
        <f t="shared" si="484"/>
        <v/>
      </c>
    </row>
    <row r="2433" spans="46:69" customFormat="1" x14ac:dyDescent="0.3">
      <c r="AT2433" s="12"/>
      <c r="AU2433" s="12"/>
      <c r="AV2433" s="12"/>
      <c r="AW2433" s="12"/>
      <c r="AZ2433" s="12"/>
      <c r="BQ2433" t="str">
        <f t="shared" si="484"/>
        <v/>
      </c>
    </row>
    <row r="2434" spans="46:69" customFormat="1" x14ac:dyDescent="0.3">
      <c r="AT2434" s="12"/>
      <c r="AU2434" s="12"/>
      <c r="AV2434" s="12"/>
      <c r="AW2434" s="12"/>
      <c r="AZ2434" s="12"/>
      <c r="BQ2434" t="str">
        <f t="shared" si="484"/>
        <v/>
      </c>
    </row>
    <row r="2435" spans="46:69" customFormat="1" x14ac:dyDescent="0.3">
      <c r="AT2435" s="12"/>
      <c r="AU2435" s="12"/>
      <c r="AV2435" s="12"/>
      <c r="AW2435" s="12"/>
      <c r="AZ2435" s="12"/>
      <c r="BQ2435" t="str">
        <f t="shared" si="484"/>
        <v/>
      </c>
    </row>
    <row r="2436" spans="46:69" customFormat="1" x14ac:dyDescent="0.3">
      <c r="AT2436" s="12"/>
      <c r="AU2436" s="12"/>
      <c r="AV2436" s="12"/>
      <c r="AW2436" s="12"/>
      <c r="AZ2436" s="12"/>
      <c r="BQ2436" t="str">
        <f t="shared" si="484"/>
        <v/>
      </c>
    </row>
    <row r="2437" spans="46:69" customFormat="1" x14ac:dyDescent="0.3">
      <c r="AT2437" s="12"/>
      <c r="AU2437" s="12"/>
      <c r="AV2437" s="12"/>
      <c r="AW2437" s="12"/>
      <c r="AZ2437" s="12"/>
      <c r="BQ2437" t="str">
        <f t="shared" si="484"/>
        <v/>
      </c>
    </row>
    <row r="2438" spans="46:69" customFormat="1" x14ac:dyDescent="0.3">
      <c r="AT2438" s="12"/>
      <c r="AU2438" s="12"/>
      <c r="AV2438" s="12"/>
      <c r="AW2438" s="12"/>
      <c r="AZ2438" s="12"/>
      <c r="BQ2438" t="str">
        <f t="shared" si="484"/>
        <v/>
      </c>
    </row>
    <row r="2439" spans="46:69" customFormat="1" x14ac:dyDescent="0.3">
      <c r="AT2439" s="12"/>
      <c r="AU2439" s="12"/>
      <c r="AV2439" s="12"/>
      <c r="AW2439" s="12"/>
      <c r="AZ2439" s="12"/>
      <c r="BQ2439" t="str">
        <f t="shared" si="484"/>
        <v/>
      </c>
    </row>
    <row r="2440" spans="46:69" customFormat="1" x14ac:dyDescent="0.3">
      <c r="AT2440" s="12"/>
      <c r="AU2440" s="12"/>
      <c r="AV2440" s="12"/>
      <c r="AW2440" s="12"/>
      <c r="AZ2440" s="12"/>
      <c r="BQ2440" t="str">
        <f t="shared" si="484"/>
        <v/>
      </c>
    </row>
    <row r="2441" spans="46:69" customFormat="1" x14ac:dyDescent="0.3">
      <c r="AT2441" s="12"/>
      <c r="AU2441" s="12"/>
      <c r="AV2441" s="12"/>
      <c r="AW2441" s="12"/>
      <c r="AZ2441" s="12"/>
      <c r="BQ2441" t="str">
        <f t="shared" si="484"/>
        <v/>
      </c>
    </row>
    <row r="2442" spans="46:69" customFormat="1" x14ac:dyDescent="0.3">
      <c r="AT2442" s="12"/>
      <c r="AU2442" s="12"/>
      <c r="AV2442" s="12"/>
      <c r="AW2442" s="12"/>
      <c r="AZ2442" s="12"/>
      <c r="BQ2442" t="str">
        <f t="shared" si="484"/>
        <v/>
      </c>
    </row>
    <row r="2443" spans="46:69" customFormat="1" x14ac:dyDescent="0.3">
      <c r="AT2443" s="12"/>
      <c r="AU2443" s="12"/>
      <c r="AV2443" s="12"/>
      <c r="AW2443" s="12"/>
      <c r="AZ2443" s="12"/>
      <c r="BQ2443" t="str">
        <f t="shared" si="484"/>
        <v/>
      </c>
    </row>
    <row r="2444" spans="46:69" customFormat="1" x14ac:dyDescent="0.3">
      <c r="AT2444" s="12"/>
      <c r="AU2444" s="12"/>
      <c r="AV2444" s="12"/>
      <c r="AW2444" s="12"/>
      <c r="AZ2444" s="12"/>
      <c r="BQ2444" t="str">
        <f t="shared" si="484"/>
        <v/>
      </c>
    </row>
    <row r="2445" spans="46:69" customFormat="1" x14ac:dyDescent="0.3">
      <c r="AT2445" s="12"/>
      <c r="AU2445" s="12"/>
      <c r="AV2445" s="12"/>
      <c r="AW2445" s="12"/>
      <c r="AZ2445" s="12"/>
      <c r="BQ2445" t="str">
        <f t="shared" si="484"/>
        <v/>
      </c>
    </row>
    <row r="2446" spans="46:69" customFormat="1" x14ac:dyDescent="0.3">
      <c r="AT2446" s="12"/>
      <c r="AU2446" s="12"/>
      <c r="AV2446" s="12"/>
      <c r="AW2446" s="12"/>
      <c r="AZ2446" s="12"/>
      <c r="BQ2446" t="str">
        <f t="shared" si="484"/>
        <v/>
      </c>
    </row>
    <row r="2447" spans="46:69" customFormat="1" x14ac:dyDescent="0.3">
      <c r="AT2447" s="12"/>
      <c r="AU2447" s="12"/>
      <c r="AV2447" s="12"/>
      <c r="AW2447" s="12"/>
      <c r="AZ2447" s="12"/>
      <c r="BQ2447" t="str">
        <f t="shared" si="484"/>
        <v/>
      </c>
    </row>
    <row r="2448" spans="46:69" customFormat="1" x14ac:dyDescent="0.3">
      <c r="AT2448" s="12"/>
      <c r="AU2448" s="12"/>
      <c r="AV2448" s="12"/>
      <c r="AW2448" s="12"/>
      <c r="AZ2448" s="12"/>
      <c r="BQ2448" t="str">
        <f t="shared" si="484"/>
        <v/>
      </c>
    </row>
    <row r="2449" spans="46:69" customFormat="1" x14ac:dyDescent="0.3">
      <c r="AT2449" s="12"/>
      <c r="AU2449" s="12"/>
      <c r="AV2449" s="12"/>
      <c r="AW2449" s="12"/>
      <c r="AZ2449" s="12"/>
      <c r="BQ2449" t="str">
        <f t="shared" si="484"/>
        <v/>
      </c>
    </row>
    <row r="2450" spans="46:69" customFormat="1" x14ac:dyDescent="0.3">
      <c r="AT2450" s="12"/>
      <c r="AU2450" s="12"/>
      <c r="AV2450" s="12"/>
      <c r="AW2450" s="12"/>
      <c r="AZ2450" s="12"/>
      <c r="BQ2450" t="str">
        <f t="shared" si="484"/>
        <v/>
      </c>
    </row>
    <row r="2451" spans="46:69" customFormat="1" x14ac:dyDescent="0.3">
      <c r="AT2451" s="12"/>
      <c r="AU2451" s="12"/>
      <c r="AV2451" s="12"/>
      <c r="AW2451" s="12"/>
      <c r="AZ2451" s="12"/>
      <c r="BQ2451" t="str">
        <f t="shared" si="484"/>
        <v/>
      </c>
    </row>
    <row r="2452" spans="46:69" customFormat="1" x14ac:dyDescent="0.3">
      <c r="AT2452" s="12"/>
      <c r="AU2452" s="12"/>
      <c r="AV2452" s="12"/>
      <c r="AW2452" s="12"/>
      <c r="AZ2452" s="12"/>
      <c r="BQ2452" t="str">
        <f t="shared" si="484"/>
        <v/>
      </c>
    </row>
    <row r="2453" spans="46:69" customFormat="1" x14ac:dyDescent="0.3">
      <c r="AT2453" s="12"/>
      <c r="AU2453" s="12"/>
      <c r="AV2453" s="12"/>
      <c r="AW2453" s="12"/>
      <c r="AZ2453" s="12"/>
      <c r="BQ2453" t="str">
        <f t="shared" si="484"/>
        <v/>
      </c>
    </row>
    <row r="2454" spans="46:69" customFormat="1" x14ac:dyDescent="0.3">
      <c r="AT2454" s="12"/>
      <c r="AU2454" s="12"/>
      <c r="AV2454" s="12"/>
      <c r="AW2454" s="12"/>
      <c r="AZ2454" s="12"/>
      <c r="BQ2454" t="str">
        <f t="shared" si="484"/>
        <v/>
      </c>
    </row>
    <row r="2455" spans="46:69" customFormat="1" x14ac:dyDescent="0.3">
      <c r="AT2455" s="12"/>
      <c r="AU2455" s="12"/>
      <c r="AV2455" s="12"/>
      <c r="AW2455" s="12"/>
      <c r="AZ2455" s="12"/>
      <c r="BQ2455" t="str">
        <f t="shared" si="484"/>
        <v/>
      </c>
    </row>
    <row r="2456" spans="46:69" customFormat="1" x14ac:dyDescent="0.3">
      <c r="AT2456" s="12"/>
      <c r="AU2456" s="12"/>
      <c r="AV2456" s="12"/>
      <c r="AW2456" s="12"/>
      <c r="AZ2456" s="12"/>
      <c r="BQ2456" t="str">
        <f t="shared" si="484"/>
        <v/>
      </c>
    </row>
    <row r="2457" spans="46:69" customFormat="1" x14ac:dyDescent="0.3">
      <c r="AT2457" s="12"/>
      <c r="AU2457" s="12"/>
      <c r="AV2457" s="12"/>
      <c r="AW2457" s="12"/>
      <c r="AZ2457" s="12"/>
      <c r="BQ2457" t="str">
        <f t="shared" si="484"/>
        <v/>
      </c>
    </row>
    <row r="2458" spans="46:69" customFormat="1" x14ac:dyDescent="0.3">
      <c r="AT2458" s="12"/>
      <c r="AU2458" s="12"/>
      <c r="AV2458" s="12"/>
      <c r="AW2458" s="12"/>
      <c r="AZ2458" s="12"/>
      <c r="BQ2458" t="str">
        <f t="shared" si="484"/>
        <v/>
      </c>
    </row>
    <row r="2459" spans="46:69" customFormat="1" x14ac:dyDescent="0.3">
      <c r="AT2459" s="12"/>
      <c r="AU2459" s="12"/>
      <c r="AV2459" s="12"/>
      <c r="AW2459" s="12"/>
      <c r="AZ2459" s="12"/>
      <c r="BQ2459" t="str">
        <f t="shared" si="484"/>
        <v/>
      </c>
    </row>
    <row r="2460" spans="46:69" customFormat="1" x14ac:dyDescent="0.3">
      <c r="AT2460" s="12"/>
      <c r="AU2460" s="12"/>
      <c r="AV2460" s="12"/>
      <c r="AW2460" s="12"/>
      <c r="AZ2460" s="12"/>
      <c r="BQ2460" t="str">
        <f t="shared" si="484"/>
        <v/>
      </c>
    </row>
    <row r="2461" spans="46:69" customFormat="1" x14ac:dyDescent="0.3">
      <c r="AT2461" s="12"/>
      <c r="AU2461" s="12"/>
      <c r="AV2461" s="12"/>
      <c r="AW2461" s="12"/>
      <c r="AZ2461" s="12"/>
      <c r="BQ2461" t="str">
        <f t="shared" si="484"/>
        <v/>
      </c>
    </row>
    <row r="2462" spans="46:69" customFormat="1" x14ac:dyDescent="0.3">
      <c r="AT2462" s="12"/>
      <c r="AU2462" s="12"/>
      <c r="AV2462" s="12"/>
      <c r="AW2462" s="12"/>
      <c r="AZ2462" s="12"/>
      <c r="BQ2462" t="str">
        <f t="shared" si="484"/>
        <v/>
      </c>
    </row>
    <row r="2463" spans="46:69" customFormat="1" x14ac:dyDescent="0.3">
      <c r="AT2463" s="12"/>
      <c r="AU2463" s="12"/>
      <c r="AV2463" s="12"/>
      <c r="AW2463" s="12"/>
      <c r="AZ2463" s="12"/>
      <c r="BQ2463" t="str">
        <f t="shared" si="484"/>
        <v/>
      </c>
    </row>
    <row r="2464" spans="46:69" customFormat="1" x14ac:dyDescent="0.3">
      <c r="AT2464" s="12"/>
      <c r="AU2464" s="12"/>
      <c r="AV2464" s="12"/>
      <c r="AW2464" s="12"/>
      <c r="AZ2464" s="12"/>
      <c r="BQ2464" t="str">
        <f t="shared" si="484"/>
        <v/>
      </c>
    </row>
    <row r="2465" spans="46:69" customFormat="1" x14ac:dyDescent="0.3">
      <c r="AT2465" s="12"/>
      <c r="AU2465" s="12"/>
      <c r="AV2465" s="12"/>
      <c r="AW2465" s="12"/>
      <c r="AZ2465" s="12"/>
      <c r="BQ2465" t="str">
        <f t="shared" si="484"/>
        <v/>
      </c>
    </row>
    <row r="2466" spans="46:69" customFormat="1" x14ac:dyDescent="0.3">
      <c r="AT2466" s="12"/>
      <c r="AU2466" s="12"/>
      <c r="AV2466" s="12"/>
      <c r="AW2466" s="12"/>
      <c r="AZ2466" s="12"/>
      <c r="BQ2466" t="str">
        <f t="shared" si="484"/>
        <v/>
      </c>
    </row>
    <row r="2467" spans="46:69" customFormat="1" x14ac:dyDescent="0.3">
      <c r="AT2467" s="12"/>
      <c r="AU2467" s="12"/>
      <c r="AV2467" s="12"/>
      <c r="AW2467" s="12"/>
      <c r="AZ2467" s="12"/>
      <c r="BQ2467" t="str">
        <f t="shared" si="484"/>
        <v/>
      </c>
    </row>
    <row r="2468" spans="46:69" customFormat="1" x14ac:dyDescent="0.3">
      <c r="AT2468" s="12"/>
      <c r="AU2468" s="12"/>
      <c r="AV2468" s="12"/>
      <c r="AW2468" s="12"/>
      <c r="AZ2468" s="12"/>
      <c r="BQ2468" t="str">
        <f t="shared" si="484"/>
        <v/>
      </c>
    </row>
    <row r="2469" spans="46:69" customFormat="1" x14ac:dyDescent="0.3">
      <c r="AT2469" s="12"/>
      <c r="AU2469" s="12"/>
      <c r="AV2469" s="12"/>
      <c r="AW2469" s="12"/>
      <c r="AZ2469" s="12"/>
      <c r="BQ2469" t="str">
        <f t="shared" si="484"/>
        <v/>
      </c>
    </row>
    <row r="2470" spans="46:69" customFormat="1" x14ac:dyDescent="0.3">
      <c r="AT2470" s="12"/>
      <c r="AU2470" s="12"/>
      <c r="AV2470" s="12"/>
      <c r="AW2470" s="12"/>
      <c r="AZ2470" s="12"/>
      <c r="BQ2470" t="str">
        <f t="shared" si="484"/>
        <v/>
      </c>
    </row>
    <row r="2471" spans="46:69" customFormat="1" x14ac:dyDescent="0.3">
      <c r="AT2471" s="12"/>
      <c r="AU2471" s="12"/>
      <c r="AV2471" s="12"/>
      <c r="AW2471" s="12"/>
      <c r="AZ2471" s="12"/>
      <c r="BQ2471" t="str">
        <f t="shared" si="484"/>
        <v/>
      </c>
    </row>
    <row r="2472" spans="46:69" customFormat="1" x14ac:dyDescent="0.3">
      <c r="AT2472" s="12"/>
      <c r="AU2472" s="12"/>
      <c r="AV2472" s="12"/>
      <c r="AW2472" s="12"/>
      <c r="AZ2472" s="12"/>
      <c r="BQ2472" t="str">
        <f t="shared" si="484"/>
        <v/>
      </c>
    </row>
    <row r="2473" spans="46:69" customFormat="1" x14ac:dyDescent="0.3">
      <c r="AT2473" s="12"/>
      <c r="AU2473" s="12"/>
      <c r="AV2473" s="12"/>
      <c r="AW2473" s="12"/>
      <c r="AZ2473" s="12"/>
      <c r="BQ2473" t="str">
        <f t="shared" si="484"/>
        <v/>
      </c>
    </row>
    <row r="2474" spans="46:69" customFormat="1" x14ac:dyDescent="0.3">
      <c r="AT2474" s="12"/>
      <c r="AU2474" s="12"/>
      <c r="AV2474" s="12"/>
      <c r="AW2474" s="12"/>
      <c r="AZ2474" s="12"/>
      <c r="BQ2474" t="str">
        <f t="shared" si="484"/>
        <v/>
      </c>
    </row>
    <row r="2475" spans="46:69" customFormat="1" x14ac:dyDescent="0.3">
      <c r="AT2475" s="12"/>
      <c r="AU2475" s="12"/>
      <c r="AV2475" s="12"/>
      <c r="AW2475" s="12"/>
      <c r="AZ2475" s="12"/>
      <c r="BQ2475" t="str">
        <f t="shared" si="484"/>
        <v/>
      </c>
    </row>
    <row r="2476" spans="46:69" customFormat="1" x14ac:dyDescent="0.3">
      <c r="AT2476" s="12"/>
      <c r="AU2476" s="12"/>
      <c r="AV2476" s="12"/>
      <c r="AW2476" s="12"/>
      <c r="AZ2476" s="12"/>
      <c r="BQ2476" t="str">
        <f t="shared" si="484"/>
        <v/>
      </c>
    </row>
    <row r="2477" spans="46:69" customFormat="1" x14ac:dyDescent="0.3">
      <c r="AT2477" s="12"/>
      <c r="AU2477" s="12"/>
      <c r="AV2477" s="12"/>
      <c r="AW2477" s="12"/>
      <c r="AZ2477" s="12"/>
      <c r="BQ2477" t="str">
        <f t="shared" si="484"/>
        <v/>
      </c>
    </row>
    <row r="2478" spans="46:69" customFormat="1" x14ac:dyDescent="0.3">
      <c r="AT2478" s="12"/>
      <c r="AU2478" s="12"/>
      <c r="AV2478" s="12"/>
      <c r="AW2478" s="12"/>
      <c r="AZ2478" s="12"/>
      <c r="BQ2478" t="str">
        <f t="shared" si="484"/>
        <v/>
      </c>
    </row>
    <row r="2479" spans="46:69" customFormat="1" x14ac:dyDescent="0.3">
      <c r="AT2479" s="12"/>
      <c r="AU2479" s="12"/>
      <c r="AV2479" s="12"/>
      <c r="AW2479" s="12"/>
      <c r="AZ2479" s="12"/>
      <c r="BQ2479" t="str">
        <f t="shared" si="484"/>
        <v/>
      </c>
    </row>
    <row r="2480" spans="46:69" customFormat="1" x14ac:dyDescent="0.3">
      <c r="AT2480" s="12"/>
      <c r="AU2480" s="12"/>
      <c r="AV2480" s="12"/>
      <c r="AW2480" s="12"/>
      <c r="AZ2480" s="12"/>
      <c r="BQ2480" t="str">
        <f t="shared" si="484"/>
        <v/>
      </c>
    </row>
    <row r="2481" spans="46:69" customFormat="1" x14ac:dyDescent="0.3">
      <c r="AT2481" s="12"/>
      <c r="AU2481" s="12"/>
      <c r="AV2481" s="12"/>
      <c r="AW2481" s="12"/>
      <c r="AZ2481" s="12"/>
      <c r="BQ2481" t="str">
        <f t="shared" si="484"/>
        <v/>
      </c>
    </row>
    <row r="2482" spans="46:69" customFormat="1" x14ac:dyDescent="0.3">
      <c r="AT2482" s="12"/>
      <c r="AU2482" s="12"/>
      <c r="AV2482" s="12"/>
      <c r="AW2482" s="12"/>
      <c r="AZ2482" s="12"/>
      <c r="BQ2482" t="str">
        <f t="shared" si="484"/>
        <v/>
      </c>
    </row>
    <row r="2483" spans="46:69" customFormat="1" x14ac:dyDescent="0.3">
      <c r="AT2483" s="12"/>
      <c r="AU2483" s="12"/>
      <c r="AV2483" s="12"/>
      <c r="AW2483" s="12"/>
      <c r="AZ2483" s="12"/>
      <c r="BQ2483" t="str">
        <f t="shared" si="484"/>
        <v/>
      </c>
    </row>
    <row r="2484" spans="46:69" customFormat="1" x14ac:dyDescent="0.3">
      <c r="AT2484" s="12"/>
      <c r="AU2484" s="12"/>
      <c r="AV2484" s="12"/>
      <c r="AW2484" s="12"/>
      <c r="AZ2484" s="12"/>
      <c r="BQ2484" t="str">
        <f t="shared" si="484"/>
        <v/>
      </c>
    </row>
    <row r="2485" spans="46:69" customFormat="1" x14ac:dyDescent="0.3">
      <c r="AT2485" s="12"/>
      <c r="AU2485" s="12"/>
      <c r="AV2485" s="12"/>
      <c r="AW2485" s="12"/>
      <c r="AZ2485" s="12"/>
      <c r="BQ2485" t="str">
        <f t="shared" si="484"/>
        <v/>
      </c>
    </row>
    <row r="2486" spans="46:69" customFormat="1" x14ac:dyDescent="0.3">
      <c r="AT2486" s="12"/>
      <c r="AU2486" s="12"/>
      <c r="AV2486" s="12"/>
      <c r="AW2486" s="12"/>
      <c r="AZ2486" s="12"/>
      <c r="BQ2486" t="str">
        <f t="shared" si="484"/>
        <v/>
      </c>
    </row>
    <row r="2487" spans="46:69" customFormat="1" x14ac:dyDescent="0.3">
      <c r="AT2487" s="12"/>
      <c r="AU2487" s="12"/>
      <c r="AV2487" s="12"/>
      <c r="AW2487" s="12"/>
      <c r="AZ2487" s="12"/>
      <c r="BQ2487" t="str">
        <f t="shared" si="484"/>
        <v/>
      </c>
    </row>
    <row r="2488" spans="46:69" customFormat="1" x14ac:dyDescent="0.3">
      <c r="AT2488" s="12"/>
      <c r="AU2488" s="12"/>
      <c r="AV2488" s="12"/>
      <c r="AW2488" s="12"/>
      <c r="AZ2488" s="12"/>
      <c r="BQ2488" t="str">
        <f t="shared" si="484"/>
        <v/>
      </c>
    </row>
    <row r="2489" spans="46:69" customFormat="1" x14ac:dyDescent="0.3">
      <c r="AT2489" s="12"/>
      <c r="AU2489" s="12"/>
      <c r="AV2489" s="12"/>
      <c r="AW2489" s="12"/>
      <c r="AZ2489" s="12"/>
      <c r="BQ2489" t="str">
        <f t="shared" si="484"/>
        <v/>
      </c>
    </row>
    <row r="2490" spans="46:69" customFormat="1" x14ac:dyDescent="0.3">
      <c r="AT2490" s="12"/>
      <c r="AU2490" s="12"/>
      <c r="AV2490" s="12"/>
      <c r="AW2490" s="12"/>
      <c r="AZ2490" s="12"/>
      <c r="BQ2490" t="str">
        <f t="shared" si="484"/>
        <v/>
      </c>
    </row>
    <row r="2491" spans="46:69" customFormat="1" x14ac:dyDescent="0.3">
      <c r="AT2491" s="12"/>
      <c r="AU2491" s="12"/>
      <c r="AV2491" s="12"/>
      <c r="AW2491" s="12"/>
      <c r="AZ2491" s="12"/>
      <c r="BQ2491" t="str">
        <f t="shared" si="484"/>
        <v/>
      </c>
    </row>
    <row r="2492" spans="46:69" customFormat="1" x14ac:dyDescent="0.3">
      <c r="AT2492" s="12"/>
      <c r="AU2492" s="12"/>
      <c r="AV2492" s="12"/>
      <c r="AW2492" s="12"/>
      <c r="AZ2492" s="12"/>
      <c r="BQ2492" t="str">
        <f t="shared" si="484"/>
        <v/>
      </c>
    </row>
    <row r="2493" spans="46:69" customFormat="1" x14ac:dyDescent="0.3">
      <c r="AT2493" s="12"/>
      <c r="AU2493" s="12"/>
      <c r="AV2493" s="12"/>
      <c r="AW2493" s="12"/>
      <c r="AZ2493" s="12"/>
      <c r="BQ2493" t="str">
        <f t="shared" si="484"/>
        <v/>
      </c>
    </row>
    <row r="2494" spans="46:69" customFormat="1" x14ac:dyDescent="0.3">
      <c r="AT2494" s="12"/>
      <c r="AU2494" s="12"/>
      <c r="AV2494" s="12"/>
      <c r="AW2494" s="12"/>
      <c r="AZ2494" s="12"/>
      <c r="BQ2494" t="str">
        <f t="shared" ref="BQ2494:BQ2557" si="485">IF(ISERROR(SEARCHB(BQ$1,$L2494))=TRUE,"",BQ$1)</f>
        <v/>
      </c>
    </row>
    <row r="2495" spans="46:69" customFormat="1" x14ac:dyDescent="0.3">
      <c r="AT2495" s="12"/>
      <c r="AU2495" s="12"/>
      <c r="AV2495" s="12"/>
      <c r="AW2495" s="12"/>
      <c r="AZ2495" s="12"/>
      <c r="BQ2495" t="str">
        <f t="shared" si="485"/>
        <v/>
      </c>
    </row>
    <row r="2496" spans="46:69" customFormat="1" x14ac:dyDescent="0.3">
      <c r="AT2496" s="12"/>
      <c r="AU2496" s="12"/>
      <c r="AV2496" s="12"/>
      <c r="AW2496" s="12"/>
      <c r="AZ2496" s="12"/>
      <c r="BQ2496" t="str">
        <f t="shared" si="485"/>
        <v/>
      </c>
    </row>
    <row r="2497" spans="46:69" customFormat="1" x14ac:dyDescent="0.3">
      <c r="AT2497" s="12"/>
      <c r="AU2497" s="12"/>
      <c r="AV2497" s="12"/>
      <c r="AW2497" s="12"/>
      <c r="AZ2497" s="12"/>
      <c r="BQ2497" t="str">
        <f t="shared" si="485"/>
        <v/>
      </c>
    </row>
    <row r="2498" spans="46:69" customFormat="1" x14ac:dyDescent="0.3">
      <c r="AT2498" s="12"/>
      <c r="AU2498" s="12"/>
      <c r="AV2498" s="12"/>
      <c r="AW2498" s="12"/>
      <c r="AZ2498" s="12"/>
      <c r="BQ2498" t="str">
        <f t="shared" si="485"/>
        <v/>
      </c>
    </row>
    <row r="2499" spans="46:69" customFormat="1" x14ac:dyDescent="0.3">
      <c r="AT2499" s="12"/>
      <c r="AU2499" s="12"/>
      <c r="AV2499" s="12"/>
      <c r="AW2499" s="12"/>
      <c r="AZ2499" s="12"/>
      <c r="BQ2499" t="str">
        <f t="shared" si="485"/>
        <v/>
      </c>
    </row>
    <row r="2500" spans="46:69" customFormat="1" x14ac:dyDescent="0.3">
      <c r="AT2500" s="12"/>
      <c r="AU2500" s="12"/>
      <c r="AV2500" s="12"/>
      <c r="AW2500" s="12"/>
      <c r="AZ2500" s="12"/>
      <c r="BQ2500" t="str">
        <f t="shared" si="485"/>
        <v/>
      </c>
    </row>
    <row r="2501" spans="46:69" customFormat="1" x14ac:dyDescent="0.3">
      <c r="AT2501" s="12"/>
      <c r="AU2501" s="12"/>
      <c r="AV2501" s="12"/>
      <c r="AW2501" s="12"/>
      <c r="AZ2501" s="12"/>
      <c r="BQ2501" t="str">
        <f t="shared" si="485"/>
        <v/>
      </c>
    </row>
    <row r="2502" spans="46:69" customFormat="1" x14ac:dyDescent="0.3">
      <c r="AT2502" s="12"/>
      <c r="AU2502" s="12"/>
      <c r="AV2502" s="12"/>
      <c r="AW2502" s="12"/>
      <c r="AZ2502" s="12"/>
      <c r="BQ2502" t="str">
        <f t="shared" si="485"/>
        <v/>
      </c>
    </row>
    <row r="2503" spans="46:69" customFormat="1" x14ac:dyDescent="0.3">
      <c r="AT2503" s="12"/>
      <c r="AU2503" s="12"/>
      <c r="AV2503" s="12"/>
      <c r="AW2503" s="12"/>
      <c r="AZ2503" s="12"/>
      <c r="BQ2503" t="str">
        <f t="shared" si="485"/>
        <v/>
      </c>
    </row>
    <row r="2504" spans="46:69" customFormat="1" x14ac:dyDescent="0.3">
      <c r="AT2504" s="12"/>
      <c r="AU2504" s="12"/>
      <c r="AV2504" s="12"/>
      <c r="AW2504" s="12"/>
      <c r="AZ2504" s="12"/>
      <c r="BQ2504" t="str">
        <f t="shared" si="485"/>
        <v/>
      </c>
    </row>
    <row r="2505" spans="46:69" customFormat="1" x14ac:dyDescent="0.3">
      <c r="AT2505" s="12"/>
      <c r="AU2505" s="12"/>
      <c r="AV2505" s="12"/>
      <c r="AW2505" s="12"/>
      <c r="AZ2505" s="12"/>
      <c r="BQ2505" t="str">
        <f t="shared" si="485"/>
        <v/>
      </c>
    </row>
    <row r="2506" spans="46:69" customFormat="1" x14ac:dyDescent="0.3">
      <c r="AT2506" s="12"/>
      <c r="AU2506" s="12"/>
      <c r="AV2506" s="12"/>
      <c r="AW2506" s="12"/>
      <c r="AZ2506" s="12"/>
      <c r="BQ2506" t="str">
        <f t="shared" si="485"/>
        <v/>
      </c>
    </row>
    <row r="2507" spans="46:69" customFormat="1" x14ac:dyDescent="0.3">
      <c r="AT2507" s="12"/>
      <c r="AU2507" s="12"/>
      <c r="AV2507" s="12"/>
      <c r="AW2507" s="12"/>
      <c r="AZ2507" s="12"/>
      <c r="BQ2507" t="str">
        <f t="shared" si="485"/>
        <v/>
      </c>
    </row>
    <row r="2508" spans="46:69" customFormat="1" x14ac:dyDescent="0.3">
      <c r="AT2508" s="12"/>
      <c r="AU2508" s="12"/>
      <c r="AV2508" s="12"/>
      <c r="AW2508" s="12"/>
      <c r="AZ2508" s="12"/>
      <c r="BQ2508" t="str">
        <f t="shared" si="485"/>
        <v/>
      </c>
    </row>
    <row r="2509" spans="46:69" customFormat="1" x14ac:dyDescent="0.3">
      <c r="AT2509" s="12"/>
      <c r="AU2509" s="12"/>
      <c r="AV2509" s="12"/>
      <c r="AW2509" s="12"/>
      <c r="AZ2509" s="12"/>
      <c r="BQ2509" t="str">
        <f t="shared" si="485"/>
        <v/>
      </c>
    </row>
    <row r="2510" spans="46:69" customFormat="1" x14ac:dyDescent="0.3">
      <c r="AT2510" s="12"/>
      <c r="AU2510" s="12"/>
      <c r="AV2510" s="12"/>
      <c r="AW2510" s="12"/>
      <c r="AZ2510" s="12"/>
      <c r="BQ2510" t="str">
        <f t="shared" si="485"/>
        <v/>
      </c>
    </row>
    <row r="2511" spans="46:69" customFormat="1" x14ac:dyDescent="0.3">
      <c r="AT2511" s="12"/>
      <c r="AU2511" s="12"/>
      <c r="AV2511" s="12"/>
      <c r="AW2511" s="12"/>
      <c r="AZ2511" s="12"/>
      <c r="BQ2511" t="str">
        <f t="shared" si="485"/>
        <v/>
      </c>
    </row>
    <row r="2512" spans="46:69" customFormat="1" x14ac:dyDescent="0.3">
      <c r="AT2512" s="12"/>
      <c r="AU2512" s="12"/>
      <c r="AV2512" s="12"/>
      <c r="AW2512" s="12"/>
      <c r="AZ2512" s="12"/>
      <c r="BQ2512" t="str">
        <f t="shared" si="485"/>
        <v/>
      </c>
    </row>
    <row r="2513" spans="46:69" customFormat="1" x14ac:dyDescent="0.3">
      <c r="AT2513" s="12"/>
      <c r="AU2513" s="12"/>
      <c r="AV2513" s="12"/>
      <c r="AW2513" s="12"/>
      <c r="AZ2513" s="12"/>
      <c r="BQ2513" t="str">
        <f t="shared" si="485"/>
        <v/>
      </c>
    </row>
    <row r="2514" spans="46:69" customFormat="1" x14ac:dyDescent="0.3">
      <c r="AT2514" s="12"/>
      <c r="AU2514" s="12"/>
      <c r="AV2514" s="12"/>
      <c r="AW2514" s="12"/>
      <c r="AZ2514" s="12"/>
      <c r="BQ2514" t="str">
        <f t="shared" si="485"/>
        <v/>
      </c>
    </row>
    <row r="2515" spans="46:69" customFormat="1" x14ac:dyDescent="0.3">
      <c r="AT2515" s="12"/>
      <c r="AU2515" s="12"/>
      <c r="AV2515" s="12"/>
      <c r="AW2515" s="12"/>
      <c r="AZ2515" s="12"/>
      <c r="BQ2515" t="str">
        <f t="shared" si="485"/>
        <v/>
      </c>
    </row>
    <row r="2516" spans="46:69" customFormat="1" x14ac:dyDescent="0.3">
      <c r="AT2516" s="12"/>
      <c r="AU2516" s="12"/>
      <c r="AV2516" s="12"/>
      <c r="AW2516" s="12"/>
      <c r="AZ2516" s="12"/>
      <c r="BQ2516" t="str">
        <f t="shared" si="485"/>
        <v/>
      </c>
    </row>
    <row r="2517" spans="46:69" customFormat="1" x14ac:dyDescent="0.3">
      <c r="AT2517" s="12"/>
      <c r="AU2517" s="12"/>
      <c r="AV2517" s="12"/>
      <c r="AW2517" s="12"/>
      <c r="AZ2517" s="12"/>
      <c r="BQ2517" t="str">
        <f t="shared" si="485"/>
        <v/>
      </c>
    </row>
    <row r="2518" spans="46:69" customFormat="1" x14ac:dyDescent="0.3">
      <c r="AT2518" s="12"/>
      <c r="AU2518" s="12"/>
      <c r="AV2518" s="12"/>
      <c r="AW2518" s="12"/>
      <c r="AZ2518" s="12"/>
      <c r="BQ2518" t="str">
        <f t="shared" si="485"/>
        <v/>
      </c>
    </row>
    <row r="2519" spans="46:69" customFormat="1" x14ac:dyDescent="0.3">
      <c r="AT2519" s="12"/>
      <c r="AU2519" s="12"/>
      <c r="AV2519" s="12"/>
      <c r="AW2519" s="12"/>
      <c r="AZ2519" s="12"/>
      <c r="BQ2519" t="str">
        <f t="shared" si="485"/>
        <v/>
      </c>
    </row>
    <row r="2520" spans="46:69" customFormat="1" x14ac:dyDescent="0.3">
      <c r="AT2520" s="12"/>
      <c r="AU2520" s="12"/>
      <c r="AV2520" s="12"/>
      <c r="AW2520" s="12"/>
      <c r="AZ2520" s="12"/>
      <c r="BQ2520" t="str">
        <f t="shared" si="485"/>
        <v/>
      </c>
    </row>
    <row r="2521" spans="46:69" customFormat="1" x14ac:dyDescent="0.3">
      <c r="AT2521" s="12"/>
      <c r="AU2521" s="12"/>
      <c r="AV2521" s="12"/>
      <c r="AW2521" s="12"/>
      <c r="AZ2521" s="12"/>
      <c r="BQ2521" t="str">
        <f t="shared" si="485"/>
        <v/>
      </c>
    </row>
    <row r="2522" spans="46:69" customFormat="1" x14ac:dyDescent="0.3">
      <c r="AT2522" s="12"/>
      <c r="AU2522" s="12"/>
      <c r="AV2522" s="12"/>
      <c r="AW2522" s="12"/>
      <c r="AZ2522" s="12"/>
      <c r="BQ2522" t="str">
        <f t="shared" si="485"/>
        <v/>
      </c>
    </row>
    <row r="2523" spans="46:69" customFormat="1" x14ac:dyDescent="0.3">
      <c r="AT2523" s="12"/>
      <c r="AU2523" s="12"/>
      <c r="AV2523" s="12"/>
      <c r="AW2523" s="12"/>
      <c r="AZ2523" s="12"/>
      <c r="BQ2523" t="str">
        <f t="shared" si="485"/>
        <v/>
      </c>
    </row>
    <row r="2524" spans="46:69" customFormat="1" x14ac:dyDescent="0.3">
      <c r="AT2524" s="12"/>
      <c r="AU2524" s="12"/>
      <c r="AV2524" s="12"/>
      <c r="AW2524" s="12"/>
      <c r="AZ2524" s="12"/>
      <c r="BQ2524" t="str">
        <f t="shared" si="485"/>
        <v/>
      </c>
    </row>
    <row r="2525" spans="46:69" customFormat="1" x14ac:dyDescent="0.3">
      <c r="AT2525" s="12"/>
      <c r="AU2525" s="12"/>
      <c r="AV2525" s="12"/>
      <c r="AW2525" s="12"/>
      <c r="AZ2525" s="12"/>
      <c r="BQ2525" t="str">
        <f t="shared" si="485"/>
        <v/>
      </c>
    </row>
    <row r="2526" spans="46:69" customFormat="1" x14ac:dyDescent="0.3">
      <c r="AT2526" s="12"/>
      <c r="AU2526" s="12"/>
      <c r="AV2526" s="12"/>
      <c r="AW2526" s="12"/>
      <c r="AZ2526" s="12"/>
      <c r="BQ2526" t="str">
        <f t="shared" si="485"/>
        <v/>
      </c>
    </row>
    <row r="2527" spans="46:69" customFormat="1" x14ac:dyDescent="0.3">
      <c r="AT2527" s="12"/>
      <c r="AU2527" s="12"/>
      <c r="AV2527" s="12"/>
      <c r="AW2527" s="12"/>
      <c r="AZ2527" s="12"/>
      <c r="BQ2527" t="str">
        <f t="shared" si="485"/>
        <v/>
      </c>
    </row>
    <row r="2528" spans="46:69" customFormat="1" x14ac:dyDescent="0.3">
      <c r="AT2528" s="12"/>
      <c r="AU2528" s="12"/>
      <c r="AV2528" s="12"/>
      <c r="AW2528" s="12"/>
      <c r="AZ2528" s="12"/>
      <c r="BQ2528" t="str">
        <f t="shared" si="485"/>
        <v/>
      </c>
    </row>
    <row r="2529" spans="46:69" customFormat="1" x14ac:dyDescent="0.3">
      <c r="AT2529" s="12"/>
      <c r="AU2529" s="12"/>
      <c r="AV2529" s="12"/>
      <c r="AW2529" s="12"/>
      <c r="AZ2529" s="12"/>
      <c r="BQ2529" t="str">
        <f t="shared" si="485"/>
        <v/>
      </c>
    </row>
    <row r="2530" spans="46:69" customFormat="1" x14ac:dyDescent="0.3">
      <c r="AT2530" s="12"/>
      <c r="AU2530" s="12"/>
      <c r="AV2530" s="12"/>
      <c r="AW2530" s="12"/>
      <c r="AZ2530" s="12"/>
      <c r="BQ2530" t="str">
        <f t="shared" si="485"/>
        <v/>
      </c>
    </row>
    <row r="2531" spans="46:69" customFormat="1" x14ac:dyDescent="0.3">
      <c r="AT2531" s="12"/>
      <c r="AU2531" s="12"/>
      <c r="AV2531" s="12"/>
      <c r="AW2531" s="12"/>
      <c r="AZ2531" s="12"/>
      <c r="BQ2531" t="str">
        <f t="shared" si="485"/>
        <v/>
      </c>
    </row>
    <row r="2532" spans="46:69" customFormat="1" x14ac:dyDescent="0.3">
      <c r="AT2532" s="12"/>
      <c r="AU2532" s="12"/>
      <c r="AV2532" s="12"/>
      <c r="AW2532" s="12"/>
      <c r="AZ2532" s="12"/>
      <c r="BQ2532" t="str">
        <f t="shared" si="485"/>
        <v/>
      </c>
    </row>
    <row r="2533" spans="46:69" customFormat="1" x14ac:dyDescent="0.3">
      <c r="AT2533" s="12"/>
      <c r="AU2533" s="12"/>
      <c r="AV2533" s="12"/>
      <c r="AW2533" s="12"/>
      <c r="AZ2533" s="12"/>
      <c r="BQ2533" t="str">
        <f t="shared" si="485"/>
        <v/>
      </c>
    </row>
    <row r="2534" spans="46:69" customFormat="1" x14ac:dyDescent="0.3">
      <c r="AT2534" s="12"/>
      <c r="AU2534" s="12"/>
      <c r="AV2534" s="12"/>
      <c r="AW2534" s="12"/>
      <c r="AZ2534" s="12"/>
      <c r="BQ2534" t="str">
        <f t="shared" si="485"/>
        <v/>
      </c>
    </row>
    <row r="2535" spans="46:69" customFormat="1" x14ac:dyDescent="0.3">
      <c r="AT2535" s="12"/>
      <c r="AU2535" s="12"/>
      <c r="AV2535" s="12"/>
      <c r="AW2535" s="12"/>
      <c r="AZ2535" s="12"/>
      <c r="BQ2535" t="str">
        <f t="shared" si="485"/>
        <v/>
      </c>
    </row>
    <row r="2536" spans="46:69" customFormat="1" x14ac:dyDescent="0.3">
      <c r="AT2536" s="12"/>
      <c r="AU2536" s="12"/>
      <c r="AV2536" s="12"/>
      <c r="AW2536" s="12"/>
      <c r="AZ2536" s="12"/>
      <c r="BQ2536" t="str">
        <f t="shared" si="485"/>
        <v/>
      </c>
    </row>
    <row r="2537" spans="46:69" customFormat="1" x14ac:dyDescent="0.3">
      <c r="AT2537" s="12"/>
      <c r="AU2537" s="12"/>
      <c r="AV2537" s="12"/>
      <c r="AW2537" s="12"/>
      <c r="AZ2537" s="12"/>
      <c r="BQ2537" t="str">
        <f t="shared" si="485"/>
        <v/>
      </c>
    </row>
    <row r="2538" spans="46:69" customFormat="1" x14ac:dyDescent="0.3">
      <c r="AT2538" s="12"/>
      <c r="AU2538" s="12"/>
      <c r="AV2538" s="12"/>
      <c r="AW2538" s="12"/>
      <c r="AZ2538" s="12"/>
      <c r="BQ2538" t="str">
        <f t="shared" si="485"/>
        <v/>
      </c>
    </row>
    <row r="2539" spans="46:69" customFormat="1" x14ac:dyDescent="0.3">
      <c r="AT2539" s="12"/>
      <c r="AU2539" s="12"/>
      <c r="AV2539" s="12"/>
      <c r="AW2539" s="12"/>
      <c r="BQ2539" t="str">
        <f t="shared" si="485"/>
        <v/>
      </c>
    </row>
    <row r="2540" spans="46:69" customFormat="1" x14ac:dyDescent="0.3">
      <c r="AT2540" s="12"/>
      <c r="AU2540" s="12"/>
      <c r="AV2540" s="12"/>
      <c r="AW2540" s="12"/>
      <c r="BQ2540" t="str">
        <f t="shared" si="485"/>
        <v/>
      </c>
    </row>
    <row r="2541" spans="46:69" customFormat="1" x14ac:dyDescent="0.3">
      <c r="AT2541" s="12"/>
      <c r="AU2541" s="12"/>
      <c r="AV2541" s="12"/>
      <c r="AW2541" s="12"/>
      <c r="BQ2541" t="str">
        <f t="shared" si="485"/>
        <v/>
      </c>
    </row>
    <row r="2542" spans="46:69" customFormat="1" x14ac:dyDescent="0.3">
      <c r="AT2542" s="12"/>
      <c r="AU2542" s="12"/>
      <c r="AV2542" s="12"/>
      <c r="AW2542" s="12"/>
      <c r="BQ2542" t="str">
        <f t="shared" si="485"/>
        <v/>
      </c>
    </row>
    <row r="2543" spans="46:69" customFormat="1" x14ac:dyDescent="0.3">
      <c r="AT2543" s="12"/>
      <c r="AU2543" s="12"/>
      <c r="AV2543" s="12"/>
      <c r="AW2543" s="12"/>
      <c r="BQ2543" t="str">
        <f t="shared" si="485"/>
        <v/>
      </c>
    </row>
    <row r="2544" spans="46:69" customFormat="1" x14ac:dyDescent="0.3">
      <c r="AT2544" s="12"/>
      <c r="AU2544" s="12"/>
      <c r="AV2544" s="12"/>
      <c r="AW2544" s="12"/>
      <c r="BQ2544" t="str">
        <f t="shared" si="485"/>
        <v/>
      </c>
    </row>
    <row r="2545" spans="46:69" customFormat="1" x14ac:dyDescent="0.3">
      <c r="AT2545" s="12"/>
      <c r="AU2545" s="12"/>
      <c r="AV2545" s="12"/>
      <c r="AW2545" s="12"/>
      <c r="BQ2545" t="str">
        <f t="shared" si="485"/>
        <v/>
      </c>
    </row>
    <row r="2546" spans="46:69" customFormat="1" x14ac:dyDescent="0.3">
      <c r="AT2546" s="12"/>
      <c r="AU2546" s="12"/>
      <c r="AV2546" s="12"/>
      <c r="AW2546" s="12"/>
      <c r="BQ2546" t="str">
        <f t="shared" si="485"/>
        <v/>
      </c>
    </row>
    <row r="2547" spans="46:69" customFormat="1" x14ac:dyDescent="0.3">
      <c r="AT2547" s="12"/>
      <c r="AU2547" s="12"/>
      <c r="AV2547" s="12"/>
      <c r="AW2547" s="12"/>
      <c r="BQ2547" t="str">
        <f t="shared" si="485"/>
        <v/>
      </c>
    </row>
    <row r="2548" spans="46:69" customFormat="1" x14ac:dyDescent="0.3">
      <c r="AT2548" s="12"/>
      <c r="AU2548" s="12"/>
      <c r="AV2548" s="12"/>
      <c r="AW2548" s="12"/>
      <c r="BQ2548" t="str">
        <f t="shared" si="485"/>
        <v/>
      </c>
    </row>
    <row r="2549" spans="46:69" customFormat="1" x14ac:dyDescent="0.3">
      <c r="AT2549" s="12"/>
      <c r="AU2549" s="12"/>
      <c r="AV2549" s="12"/>
      <c r="AW2549" s="12"/>
      <c r="BQ2549" t="str">
        <f t="shared" si="485"/>
        <v/>
      </c>
    </row>
    <row r="2550" spans="46:69" customFormat="1" x14ac:dyDescent="0.3">
      <c r="AT2550" s="12"/>
      <c r="AU2550" s="12"/>
      <c r="AV2550" s="12"/>
      <c r="AW2550" s="12"/>
      <c r="BQ2550" t="str">
        <f t="shared" si="485"/>
        <v/>
      </c>
    </row>
    <row r="2551" spans="46:69" customFormat="1" x14ac:dyDescent="0.3">
      <c r="AT2551" s="12"/>
      <c r="AU2551" s="12"/>
      <c r="AV2551" s="12"/>
      <c r="AW2551" s="12"/>
      <c r="BQ2551" t="str">
        <f t="shared" si="485"/>
        <v/>
      </c>
    </row>
    <row r="2552" spans="46:69" customFormat="1" x14ac:dyDescent="0.3">
      <c r="AT2552" s="12"/>
      <c r="AU2552" s="12"/>
      <c r="AV2552" s="12"/>
      <c r="AW2552" s="12"/>
      <c r="BQ2552" t="str">
        <f t="shared" si="485"/>
        <v/>
      </c>
    </row>
    <row r="2553" spans="46:69" customFormat="1" x14ac:dyDescent="0.3">
      <c r="AT2553" s="12"/>
      <c r="AU2553" s="12"/>
      <c r="AV2553" s="12"/>
      <c r="AW2553" s="12"/>
      <c r="BQ2553" t="str">
        <f t="shared" si="485"/>
        <v/>
      </c>
    </row>
    <row r="2554" spans="46:69" customFormat="1" x14ac:dyDescent="0.3">
      <c r="AT2554" s="12"/>
      <c r="AU2554" s="12"/>
      <c r="AV2554" s="12"/>
      <c r="AW2554" s="12"/>
      <c r="BQ2554" t="str">
        <f t="shared" si="485"/>
        <v/>
      </c>
    </row>
    <row r="2555" spans="46:69" customFormat="1" x14ac:dyDescent="0.3">
      <c r="AT2555" s="12"/>
      <c r="AU2555" s="12"/>
      <c r="AV2555" s="12"/>
      <c r="AW2555" s="12"/>
      <c r="BQ2555" t="str">
        <f t="shared" si="485"/>
        <v/>
      </c>
    </row>
    <row r="2556" spans="46:69" customFormat="1" x14ac:dyDescent="0.3">
      <c r="AT2556" s="12"/>
      <c r="AU2556" s="12"/>
      <c r="AV2556" s="12"/>
      <c r="AW2556" s="12"/>
      <c r="BQ2556" t="str">
        <f t="shared" si="485"/>
        <v/>
      </c>
    </row>
    <row r="2557" spans="46:69" customFormat="1" x14ac:dyDescent="0.3">
      <c r="AT2557" s="12"/>
      <c r="AU2557" s="12"/>
      <c r="AV2557" s="12"/>
      <c r="AW2557" s="12"/>
      <c r="BQ2557" t="str">
        <f t="shared" si="485"/>
        <v/>
      </c>
    </row>
    <row r="2558" spans="46:69" customFormat="1" x14ac:dyDescent="0.3">
      <c r="AT2558" s="12"/>
      <c r="AU2558" s="12"/>
      <c r="AV2558" s="12"/>
      <c r="AW2558" s="12"/>
      <c r="BQ2558" t="str">
        <f t="shared" ref="BQ2558:BQ2621" si="486">IF(ISERROR(SEARCHB(BQ$1,$L2558))=TRUE,"",BQ$1)</f>
        <v/>
      </c>
    </row>
    <row r="2559" spans="46:69" customFormat="1" x14ac:dyDescent="0.3">
      <c r="AT2559" s="12"/>
      <c r="AU2559" s="12"/>
      <c r="AV2559" s="12"/>
      <c r="AW2559" s="12"/>
      <c r="BQ2559" t="str">
        <f t="shared" si="486"/>
        <v/>
      </c>
    </row>
    <row r="2560" spans="46:69" customFormat="1" x14ac:dyDescent="0.3">
      <c r="AT2560" s="12"/>
      <c r="AU2560" s="12"/>
      <c r="AV2560" s="12"/>
      <c r="AW2560" s="12"/>
      <c r="BQ2560" t="str">
        <f t="shared" si="486"/>
        <v/>
      </c>
    </row>
    <row r="2561" spans="46:69" customFormat="1" x14ac:dyDescent="0.3">
      <c r="AT2561" s="12"/>
      <c r="AU2561" s="12"/>
      <c r="AV2561" s="12"/>
      <c r="AW2561" s="12"/>
      <c r="BQ2561" t="str">
        <f t="shared" si="486"/>
        <v/>
      </c>
    </row>
    <row r="2562" spans="46:69" customFormat="1" x14ac:dyDescent="0.3">
      <c r="AT2562" s="12"/>
      <c r="AU2562" s="12"/>
      <c r="AV2562" s="12"/>
      <c r="AW2562" s="12"/>
      <c r="BQ2562" t="str">
        <f t="shared" si="486"/>
        <v/>
      </c>
    </row>
    <row r="2563" spans="46:69" customFormat="1" x14ac:dyDescent="0.3">
      <c r="AT2563" s="12"/>
      <c r="AU2563" s="12"/>
      <c r="AV2563" s="12"/>
      <c r="AW2563" s="12"/>
      <c r="BQ2563" t="str">
        <f t="shared" si="486"/>
        <v/>
      </c>
    </row>
    <row r="2564" spans="46:69" customFormat="1" x14ac:dyDescent="0.3">
      <c r="AT2564" s="12"/>
      <c r="AU2564" s="12"/>
      <c r="AV2564" s="12"/>
      <c r="AW2564" s="12"/>
      <c r="BQ2564" t="str">
        <f t="shared" si="486"/>
        <v/>
      </c>
    </row>
    <row r="2565" spans="46:69" customFormat="1" x14ac:dyDescent="0.3">
      <c r="AT2565" s="12"/>
      <c r="AU2565" s="12"/>
      <c r="AV2565" s="12"/>
      <c r="AW2565" s="12"/>
      <c r="BQ2565" t="str">
        <f t="shared" si="486"/>
        <v/>
      </c>
    </row>
    <row r="2566" spans="46:69" customFormat="1" x14ac:dyDescent="0.3">
      <c r="AT2566" s="12"/>
      <c r="AU2566" s="12"/>
      <c r="AV2566" s="12"/>
      <c r="AW2566" s="12"/>
      <c r="BQ2566" t="str">
        <f t="shared" si="486"/>
        <v/>
      </c>
    </row>
    <row r="2567" spans="46:69" customFormat="1" x14ac:dyDescent="0.3">
      <c r="AT2567" s="12"/>
      <c r="AU2567" s="12"/>
      <c r="AV2567" s="12"/>
      <c r="AW2567" s="12"/>
      <c r="BQ2567" t="str">
        <f t="shared" si="486"/>
        <v/>
      </c>
    </row>
    <row r="2568" spans="46:69" customFormat="1" x14ac:dyDescent="0.3">
      <c r="AT2568" s="12"/>
      <c r="AU2568" s="12"/>
      <c r="AV2568" s="12"/>
      <c r="AW2568" s="12"/>
      <c r="BQ2568" t="str">
        <f t="shared" si="486"/>
        <v/>
      </c>
    </row>
    <row r="2569" spans="46:69" customFormat="1" x14ac:dyDescent="0.3">
      <c r="AT2569" s="12"/>
      <c r="AU2569" s="12"/>
      <c r="AV2569" s="12"/>
      <c r="AW2569" s="12"/>
      <c r="BQ2569" t="str">
        <f t="shared" si="486"/>
        <v/>
      </c>
    </row>
    <row r="2570" spans="46:69" customFormat="1" x14ac:dyDescent="0.3">
      <c r="AT2570" s="12"/>
      <c r="AU2570" s="12"/>
      <c r="AV2570" s="12"/>
      <c r="AW2570" s="12"/>
      <c r="BQ2570" t="str">
        <f t="shared" si="486"/>
        <v/>
      </c>
    </row>
    <row r="2571" spans="46:69" customFormat="1" x14ac:dyDescent="0.3">
      <c r="AT2571" s="12"/>
      <c r="AU2571" s="12"/>
      <c r="AV2571" s="12"/>
      <c r="AW2571" s="12"/>
      <c r="BQ2571" t="str">
        <f t="shared" si="486"/>
        <v/>
      </c>
    </row>
    <row r="2572" spans="46:69" customFormat="1" x14ac:dyDescent="0.3">
      <c r="AT2572" s="12"/>
      <c r="AU2572" s="12"/>
      <c r="AV2572" s="12"/>
      <c r="AW2572" s="12"/>
      <c r="BQ2572" t="str">
        <f t="shared" si="486"/>
        <v/>
      </c>
    </row>
    <row r="2573" spans="46:69" customFormat="1" x14ac:dyDescent="0.3">
      <c r="AT2573" s="12"/>
      <c r="AU2573" s="12"/>
      <c r="AV2573" s="12"/>
      <c r="AW2573" s="12"/>
      <c r="BQ2573" t="str">
        <f t="shared" si="486"/>
        <v/>
      </c>
    </row>
    <row r="2574" spans="46:69" customFormat="1" x14ac:dyDescent="0.3">
      <c r="AT2574" s="12"/>
      <c r="AU2574" s="12"/>
      <c r="AV2574" s="12"/>
      <c r="AW2574" s="12"/>
      <c r="BQ2574" t="str">
        <f t="shared" si="486"/>
        <v/>
      </c>
    </row>
    <row r="2575" spans="46:69" customFormat="1" x14ac:dyDescent="0.3">
      <c r="AT2575" s="12"/>
      <c r="AU2575" s="12"/>
      <c r="AV2575" s="12"/>
      <c r="AW2575" s="12"/>
      <c r="BQ2575" t="str">
        <f t="shared" si="486"/>
        <v/>
      </c>
    </row>
    <row r="2576" spans="46:69" customFormat="1" x14ac:dyDescent="0.3">
      <c r="AT2576" s="12"/>
      <c r="AU2576" s="12"/>
      <c r="AV2576" s="12"/>
      <c r="AW2576" s="12"/>
      <c r="BQ2576" t="str">
        <f t="shared" si="486"/>
        <v/>
      </c>
    </row>
    <row r="2577" spans="46:69" customFormat="1" x14ac:dyDescent="0.3">
      <c r="AT2577" s="12"/>
      <c r="AU2577" s="12"/>
      <c r="AV2577" s="12"/>
      <c r="AW2577" s="12"/>
      <c r="BQ2577" t="str">
        <f t="shared" si="486"/>
        <v/>
      </c>
    </row>
    <row r="2578" spans="46:69" customFormat="1" x14ac:dyDescent="0.3">
      <c r="AT2578" s="12"/>
      <c r="AU2578" s="12"/>
      <c r="AV2578" s="12"/>
      <c r="AW2578" s="12"/>
      <c r="BQ2578" t="str">
        <f t="shared" si="486"/>
        <v/>
      </c>
    </row>
    <row r="2579" spans="46:69" customFormat="1" x14ac:dyDescent="0.3">
      <c r="AT2579" s="12"/>
      <c r="AU2579" s="12"/>
      <c r="AV2579" s="12"/>
      <c r="AW2579" s="12"/>
      <c r="BQ2579" t="str">
        <f t="shared" si="486"/>
        <v/>
      </c>
    </row>
    <row r="2580" spans="46:69" customFormat="1" x14ac:dyDescent="0.3">
      <c r="AT2580" s="12"/>
      <c r="AU2580" s="12"/>
      <c r="AV2580" s="12"/>
      <c r="AW2580" s="12"/>
      <c r="BQ2580" t="str">
        <f t="shared" si="486"/>
        <v/>
      </c>
    </row>
    <row r="2581" spans="46:69" customFormat="1" x14ac:dyDescent="0.3">
      <c r="AT2581" s="12"/>
      <c r="AU2581" s="12"/>
      <c r="AV2581" s="12"/>
      <c r="AW2581" s="12"/>
      <c r="BQ2581" t="str">
        <f t="shared" si="486"/>
        <v/>
      </c>
    </row>
    <row r="2582" spans="46:69" customFormat="1" x14ac:dyDescent="0.3">
      <c r="AT2582" s="12"/>
      <c r="AU2582" s="12"/>
      <c r="AV2582" s="12"/>
      <c r="AW2582" s="12"/>
      <c r="BQ2582" t="str">
        <f t="shared" si="486"/>
        <v/>
      </c>
    </row>
    <row r="2583" spans="46:69" customFormat="1" x14ac:dyDescent="0.3">
      <c r="AT2583" s="12"/>
      <c r="AU2583" s="12"/>
      <c r="AV2583" s="12"/>
      <c r="AW2583" s="12"/>
      <c r="BQ2583" t="str">
        <f t="shared" si="486"/>
        <v/>
      </c>
    </row>
    <row r="2584" spans="46:69" customFormat="1" x14ac:dyDescent="0.3">
      <c r="AT2584" s="12"/>
      <c r="AU2584" s="12"/>
      <c r="AV2584" s="12"/>
      <c r="AW2584" s="12"/>
      <c r="BQ2584" t="str">
        <f t="shared" si="486"/>
        <v/>
      </c>
    </row>
    <row r="2585" spans="46:69" customFormat="1" x14ac:dyDescent="0.3">
      <c r="AT2585" s="12"/>
      <c r="AU2585" s="12"/>
      <c r="AV2585" s="12"/>
      <c r="AW2585" s="12"/>
      <c r="BQ2585" t="str">
        <f t="shared" si="486"/>
        <v/>
      </c>
    </row>
    <row r="2586" spans="46:69" customFormat="1" x14ac:dyDescent="0.3">
      <c r="AT2586" s="12"/>
      <c r="AU2586" s="12"/>
      <c r="AV2586" s="12"/>
      <c r="AW2586" s="12"/>
      <c r="BQ2586" t="str">
        <f t="shared" si="486"/>
        <v/>
      </c>
    </row>
    <row r="2587" spans="46:69" customFormat="1" x14ac:dyDescent="0.3">
      <c r="AT2587" s="12"/>
      <c r="AU2587" s="12"/>
      <c r="AV2587" s="12"/>
      <c r="AW2587" s="12"/>
      <c r="BQ2587" t="str">
        <f t="shared" si="486"/>
        <v/>
      </c>
    </row>
    <row r="2588" spans="46:69" customFormat="1" x14ac:dyDescent="0.3">
      <c r="AT2588" s="12"/>
      <c r="AU2588" s="12"/>
      <c r="AV2588" s="12"/>
      <c r="AW2588" s="12"/>
      <c r="BQ2588" t="str">
        <f t="shared" si="486"/>
        <v/>
      </c>
    </row>
    <row r="2589" spans="46:69" customFormat="1" x14ac:dyDescent="0.3">
      <c r="AT2589" s="12"/>
      <c r="AU2589" s="12"/>
      <c r="AV2589" s="12"/>
      <c r="AW2589" s="12"/>
      <c r="BQ2589" t="str">
        <f t="shared" si="486"/>
        <v/>
      </c>
    </row>
    <row r="2590" spans="46:69" customFormat="1" x14ac:dyDescent="0.3">
      <c r="AT2590" s="12"/>
      <c r="AU2590" s="12"/>
      <c r="AV2590" s="12"/>
      <c r="AW2590" s="12"/>
      <c r="BQ2590" t="str">
        <f t="shared" si="486"/>
        <v/>
      </c>
    </row>
    <row r="2591" spans="46:69" customFormat="1" x14ac:dyDescent="0.3">
      <c r="AT2591" s="12"/>
      <c r="AU2591" s="12"/>
      <c r="AV2591" s="12"/>
      <c r="AW2591" s="12"/>
      <c r="BQ2591" t="str">
        <f t="shared" si="486"/>
        <v/>
      </c>
    </row>
    <row r="2592" spans="46:69" customFormat="1" x14ac:dyDescent="0.3">
      <c r="AT2592" s="12"/>
      <c r="AU2592" s="12"/>
      <c r="AV2592" s="12"/>
      <c r="AW2592" s="12"/>
      <c r="BQ2592" t="str">
        <f t="shared" si="486"/>
        <v/>
      </c>
    </row>
    <row r="2593" spans="46:69" customFormat="1" x14ac:dyDescent="0.3">
      <c r="AT2593" s="12"/>
      <c r="AU2593" s="12"/>
      <c r="AV2593" s="12"/>
      <c r="AW2593" s="12"/>
      <c r="BQ2593" t="str">
        <f t="shared" si="486"/>
        <v/>
      </c>
    </row>
    <row r="2594" spans="46:69" customFormat="1" x14ac:dyDescent="0.3">
      <c r="AT2594" s="12"/>
      <c r="AU2594" s="12"/>
      <c r="AV2594" s="12"/>
      <c r="AW2594" s="12"/>
      <c r="BQ2594" t="str">
        <f t="shared" si="486"/>
        <v/>
      </c>
    </row>
    <row r="2595" spans="46:69" customFormat="1" x14ac:dyDescent="0.3">
      <c r="AT2595" s="12"/>
      <c r="AU2595" s="12"/>
      <c r="AV2595" s="12"/>
      <c r="AW2595" s="12"/>
      <c r="BQ2595" t="str">
        <f t="shared" si="486"/>
        <v/>
      </c>
    </row>
    <row r="2596" spans="46:69" customFormat="1" x14ac:dyDescent="0.3">
      <c r="AT2596" s="12"/>
      <c r="AU2596" s="12"/>
      <c r="AV2596" s="12"/>
      <c r="AW2596" s="12"/>
      <c r="BQ2596" t="str">
        <f t="shared" si="486"/>
        <v/>
      </c>
    </row>
    <row r="2597" spans="46:69" customFormat="1" x14ac:dyDescent="0.3">
      <c r="AT2597" s="12"/>
      <c r="AU2597" s="12"/>
      <c r="AV2597" s="12"/>
      <c r="AW2597" s="12"/>
      <c r="BQ2597" t="str">
        <f t="shared" si="486"/>
        <v/>
      </c>
    </row>
    <row r="2598" spans="46:69" customFormat="1" x14ac:dyDescent="0.3">
      <c r="AT2598" s="12"/>
      <c r="AU2598" s="12"/>
      <c r="AV2598" s="12"/>
      <c r="AW2598" s="12"/>
      <c r="BQ2598" t="str">
        <f t="shared" si="486"/>
        <v/>
      </c>
    </row>
    <row r="2599" spans="46:69" customFormat="1" x14ac:dyDescent="0.3">
      <c r="AT2599" s="12"/>
      <c r="AU2599" s="12"/>
      <c r="AV2599" s="12"/>
      <c r="AW2599" s="12"/>
      <c r="BQ2599" t="str">
        <f t="shared" si="486"/>
        <v/>
      </c>
    </row>
    <row r="2600" spans="46:69" customFormat="1" x14ac:dyDescent="0.3">
      <c r="AT2600" s="12"/>
      <c r="AU2600" s="12"/>
      <c r="AV2600" s="12"/>
      <c r="AW2600" s="12"/>
      <c r="BQ2600" t="str">
        <f t="shared" si="486"/>
        <v/>
      </c>
    </row>
    <row r="2601" spans="46:69" customFormat="1" x14ac:dyDescent="0.3">
      <c r="AT2601" s="12"/>
      <c r="AU2601" s="12"/>
      <c r="AV2601" s="12"/>
      <c r="AW2601" s="12"/>
      <c r="BQ2601" t="str">
        <f t="shared" si="486"/>
        <v/>
      </c>
    </row>
    <row r="2602" spans="46:69" customFormat="1" x14ac:dyDescent="0.3">
      <c r="AT2602" s="12"/>
      <c r="AU2602" s="12"/>
      <c r="AV2602" s="12"/>
      <c r="AW2602" s="12"/>
      <c r="BQ2602" t="str">
        <f t="shared" si="486"/>
        <v/>
      </c>
    </row>
    <row r="2603" spans="46:69" customFormat="1" x14ac:dyDescent="0.3">
      <c r="AT2603" s="12"/>
      <c r="AU2603" s="12"/>
      <c r="AV2603" s="12"/>
      <c r="AW2603" s="12"/>
      <c r="BQ2603" t="str">
        <f t="shared" si="486"/>
        <v/>
      </c>
    </row>
    <row r="2604" spans="46:69" customFormat="1" x14ac:dyDescent="0.3">
      <c r="AT2604" s="12"/>
      <c r="AU2604" s="12"/>
      <c r="AV2604" s="12"/>
      <c r="AW2604" s="12"/>
      <c r="BQ2604" t="str">
        <f t="shared" si="486"/>
        <v/>
      </c>
    </row>
    <row r="2605" spans="46:69" customFormat="1" x14ac:dyDescent="0.3">
      <c r="AT2605" s="12"/>
      <c r="AU2605" s="12"/>
      <c r="AV2605" s="12"/>
      <c r="AW2605" s="12"/>
      <c r="BQ2605" t="str">
        <f t="shared" si="486"/>
        <v/>
      </c>
    </row>
    <row r="2606" spans="46:69" customFormat="1" x14ac:dyDescent="0.3">
      <c r="AT2606" s="12"/>
      <c r="AU2606" s="12"/>
      <c r="AV2606" s="12"/>
      <c r="AW2606" s="12"/>
      <c r="BQ2606" t="str">
        <f t="shared" si="486"/>
        <v/>
      </c>
    </row>
    <row r="2607" spans="46:69" customFormat="1" x14ac:dyDescent="0.3">
      <c r="AT2607" s="12"/>
      <c r="AU2607" s="12"/>
      <c r="AV2607" s="12"/>
      <c r="AW2607" s="12"/>
      <c r="BQ2607" t="str">
        <f t="shared" si="486"/>
        <v/>
      </c>
    </row>
    <row r="2608" spans="46:69" customFormat="1" x14ac:dyDescent="0.3">
      <c r="AT2608" s="12"/>
      <c r="AU2608" s="12"/>
      <c r="AV2608" s="12"/>
      <c r="AW2608" s="12"/>
      <c r="BQ2608" t="str">
        <f t="shared" si="486"/>
        <v/>
      </c>
    </row>
    <row r="2609" spans="46:69" customFormat="1" x14ac:dyDescent="0.3">
      <c r="AT2609" s="12"/>
      <c r="AU2609" s="12"/>
      <c r="AV2609" s="12"/>
      <c r="AW2609" s="12"/>
      <c r="BQ2609" t="str">
        <f t="shared" si="486"/>
        <v/>
      </c>
    </row>
    <row r="2610" spans="46:69" customFormat="1" x14ac:dyDescent="0.3">
      <c r="AT2610" s="12"/>
      <c r="AU2610" s="12"/>
      <c r="AV2610" s="12"/>
      <c r="AW2610" s="12"/>
      <c r="BQ2610" t="str">
        <f t="shared" si="486"/>
        <v/>
      </c>
    </row>
    <row r="2611" spans="46:69" customFormat="1" x14ac:dyDescent="0.3">
      <c r="AT2611" s="12"/>
      <c r="AU2611" s="12"/>
      <c r="AV2611" s="12"/>
      <c r="AW2611" s="12"/>
      <c r="BQ2611" t="str">
        <f t="shared" si="486"/>
        <v/>
      </c>
    </row>
    <row r="2612" spans="46:69" customFormat="1" x14ac:dyDescent="0.3">
      <c r="AT2612" s="12"/>
      <c r="AU2612" s="12"/>
      <c r="AV2612" s="12"/>
      <c r="AW2612" s="12"/>
      <c r="BQ2612" t="str">
        <f t="shared" si="486"/>
        <v/>
      </c>
    </row>
    <row r="2613" spans="46:69" customFormat="1" x14ac:dyDescent="0.3">
      <c r="AT2613" s="12"/>
      <c r="AU2613" s="12"/>
      <c r="AV2613" s="12"/>
      <c r="AW2613" s="12"/>
      <c r="BQ2613" t="str">
        <f t="shared" si="486"/>
        <v/>
      </c>
    </row>
    <row r="2614" spans="46:69" customFormat="1" x14ac:dyDescent="0.3">
      <c r="AT2614" s="12"/>
      <c r="AU2614" s="12"/>
      <c r="AV2614" s="12"/>
      <c r="AW2614" s="12"/>
      <c r="BQ2614" t="str">
        <f t="shared" si="486"/>
        <v/>
      </c>
    </row>
    <row r="2615" spans="46:69" customFormat="1" x14ac:dyDescent="0.3">
      <c r="AT2615" s="12"/>
      <c r="AU2615" s="12"/>
      <c r="AV2615" s="12"/>
      <c r="AW2615" s="12"/>
      <c r="BQ2615" t="str">
        <f t="shared" si="486"/>
        <v/>
      </c>
    </row>
    <row r="2616" spans="46:69" customFormat="1" x14ac:dyDescent="0.3">
      <c r="AT2616" s="12"/>
      <c r="AU2616" s="12"/>
      <c r="AV2616" s="12"/>
      <c r="AW2616" s="12"/>
      <c r="BQ2616" t="str">
        <f t="shared" si="486"/>
        <v/>
      </c>
    </row>
    <row r="2617" spans="46:69" customFormat="1" x14ac:dyDescent="0.3">
      <c r="AT2617" s="12"/>
      <c r="AU2617" s="12"/>
      <c r="AV2617" s="12"/>
      <c r="AW2617" s="12"/>
      <c r="BQ2617" t="str">
        <f t="shared" si="486"/>
        <v/>
      </c>
    </row>
    <row r="2618" spans="46:69" customFormat="1" x14ac:dyDescent="0.3">
      <c r="AT2618" s="12"/>
      <c r="AU2618" s="12"/>
      <c r="AV2618" s="12"/>
      <c r="AW2618" s="12"/>
      <c r="BQ2618" t="str">
        <f t="shared" si="486"/>
        <v/>
      </c>
    </row>
    <row r="2619" spans="46:69" customFormat="1" x14ac:dyDescent="0.3">
      <c r="AT2619" s="12"/>
      <c r="AU2619" s="12"/>
      <c r="AV2619" s="12"/>
      <c r="AW2619" s="12"/>
      <c r="BQ2619" t="str">
        <f t="shared" si="486"/>
        <v/>
      </c>
    </row>
    <row r="2620" spans="46:69" customFormat="1" x14ac:dyDescent="0.3">
      <c r="AT2620" s="12"/>
      <c r="AU2620" s="12"/>
      <c r="AV2620" s="12"/>
      <c r="AW2620" s="12"/>
      <c r="BQ2620" t="str">
        <f t="shared" si="486"/>
        <v/>
      </c>
    </row>
    <row r="2621" spans="46:69" customFormat="1" x14ac:dyDescent="0.3">
      <c r="AT2621" s="12"/>
      <c r="AU2621" s="12"/>
      <c r="AV2621" s="12"/>
      <c r="AW2621" s="12"/>
      <c r="BQ2621" t="str">
        <f t="shared" si="486"/>
        <v/>
      </c>
    </row>
    <row r="2622" spans="46:69" customFormat="1" x14ac:dyDescent="0.3">
      <c r="AT2622" s="12"/>
      <c r="AU2622" s="12"/>
      <c r="AV2622" s="12"/>
      <c r="AW2622" s="12"/>
      <c r="BQ2622" t="str">
        <f t="shared" ref="BQ2622:BQ2638" si="487">IF(ISERROR(SEARCHB(BQ$1,$L2622))=TRUE,"",BQ$1)</f>
        <v/>
      </c>
    </row>
    <row r="2623" spans="46:69" customFormat="1" x14ac:dyDescent="0.3">
      <c r="AT2623" s="12"/>
      <c r="AU2623" s="12"/>
      <c r="AV2623" s="12"/>
      <c r="AW2623" s="12"/>
      <c r="BQ2623" t="str">
        <f t="shared" si="487"/>
        <v/>
      </c>
    </row>
    <row r="2624" spans="46:69" customFormat="1" x14ac:dyDescent="0.3">
      <c r="AT2624" s="12"/>
      <c r="AU2624" s="12"/>
      <c r="AV2624" s="12"/>
      <c r="AW2624" s="12"/>
      <c r="BQ2624" t="str">
        <f t="shared" si="487"/>
        <v/>
      </c>
    </row>
    <row r="2625" spans="46:69" customFormat="1" x14ac:dyDescent="0.3">
      <c r="AT2625" s="12"/>
      <c r="AU2625" s="12"/>
      <c r="AV2625" s="12"/>
      <c r="AW2625" s="12"/>
      <c r="BQ2625" t="str">
        <f t="shared" si="487"/>
        <v/>
      </c>
    </row>
    <row r="2626" spans="46:69" customFormat="1" x14ac:dyDescent="0.3">
      <c r="AT2626" s="12"/>
      <c r="AU2626" s="12"/>
      <c r="AV2626" s="12"/>
      <c r="AW2626" s="12"/>
      <c r="BQ2626" t="str">
        <f t="shared" si="487"/>
        <v/>
      </c>
    </row>
    <row r="2627" spans="46:69" customFormat="1" x14ac:dyDescent="0.3">
      <c r="AT2627" s="12"/>
      <c r="AU2627" s="12"/>
      <c r="AV2627" s="12"/>
      <c r="AW2627" s="12"/>
      <c r="BQ2627" t="str">
        <f t="shared" si="487"/>
        <v/>
      </c>
    </row>
    <row r="2628" spans="46:69" customFormat="1" x14ac:dyDescent="0.3">
      <c r="AT2628" s="12"/>
      <c r="AU2628" s="12"/>
      <c r="AV2628" s="12"/>
      <c r="AW2628" s="12"/>
      <c r="BQ2628" t="str">
        <f t="shared" si="487"/>
        <v/>
      </c>
    </row>
    <row r="2629" spans="46:69" customFormat="1" x14ac:dyDescent="0.3">
      <c r="AT2629" s="12"/>
      <c r="AU2629" s="12"/>
      <c r="AV2629" s="12"/>
      <c r="AW2629" s="12"/>
      <c r="BQ2629" t="str">
        <f t="shared" si="487"/>
        <v/>
      </c>
    </row>
    <row r="2630" spans="46:69" customFormat="1" x14ac:dyDescent="0.3">
      <c r="AT2630" s="12"/>
      <c r="AU2630" s="12"/>
      <c r="AV2630" s="12"/>
      <c r="AW2630" s="12"/>
      <c r="BQ2630" t="str">
        <f t="shared" si="487"/>
        <v/>
      </c>
    </row>
    <row r="2631" spans="46:69" customFormat="1" x14ac:dyDescent="0.3">
      <c r="AT2631" s="12"/>
      <c r="AU2631" s="12"/>
      <c r="AV2631" s="12"/>
      <c r="AW2631" s="12"/>
      <c r="BQ2631" t="str">
        <f t="shared" si="487"/>
        <v/>
      </c>
    </row>
    <row r="2632" spans="46:69" customFormat="1" x14ac:dyDescent="0.3">
      <c r="AT2632" s="12"/>
      <c r="AU2632" s="12"/>
      <c r="AV2632" s="12"/>
      <c r="AW2632" s="12"/>
      <c r="BQ2632" t="str">
        <f t="shared" si="487"/>
        <v/>
      </c>
    </row>
    <row r="2633" spans="46:69" customFormat="1" x14ac:dyDescent="0.3">
      <c r="AT2633" s="12"/>
      <c r="AU2633" s="12"/>
      <c r="AV2633" s="12"/>
      <c r="AW2633" s="12"/>
      <c r="BQ2633" t="str">
        <f t="shared" si="487"/>
        <v/>
      </c>
    </row>
    <row r="2634" spans="46:69" customFormat="1" x14ac:dyDescent="0.3">
      <c r="AT2634" s="12"/>
      <c r="AU2634" s="12"/>
      <c r="AV2634" s="12"/>
      <c r="AW2634" s="12"/>
      <c r="BQ2634" t="str">
        <f t="shared" si="487"/>
        <v/>
      </c>
    </row>
    <row r="2635" spans="46:69" customFormat="1" x14ac:dyDescent="0.3">
      <c r="AT2635" s="12"/>
      <c r="AU2635" s="12"/>
      <c r="AV2635" s="12"/>
      <c r="AW2635" s="12"/>
      <c r="BQ2635" t="str">
        <f t="shared" si="487"/>
        <v/>
      </c>
    </row>
    <row r="2636" spans="46:69" customFormat="1" x14ac:dyDescent="0.3">
      <c r="AT2636" s="12"/>
      <c r="AU2636" s="12"/>
      <c r="AV2636" s="12"/>
      <c r="AW2636" s="12"/>
      <c r="BQ2636" t="str">
        <f t="shared" si="487"/>
        <v/>
      </c>
    </row>
    <row r="2637" spans="46:69" customFormat="1" x14ac:dyDescent="0.3">
      <c r="AT2637" s="12"/>
      <c r="AU2637" s="12"/>
      <c r="AV2637" s="12"/>
      <c r="AW2637" s="12"/>
      <c r="BQ2637" t="str">
        <f t="shared" si="487"/>
        <v/>
      </c>
    </row>
    <row r="2638" spans="46:69" customFormat="1" x14ac:dyDescent="0.3">
      <c r="AT2638" s="12"/>
      <c r="AU2638" s="12"/>
      <c r="AV2638" s="12"/>
      <c r="AW2638" s="12"/>
      <c r="BQ2638" t="str">
        <f t="shared" si="487"/>
        <v/>
      </c>
    </row>
  </sheetData>
  <sheetProtection algorithmName="SHA-512" hashValue="sXtZRTXAzja+6LZui6ExFnd7TMJwLqhGUcR1zlP/0oi1dPmK5I8ccizGxxgEDUFihpOlelryFlwaKYulPKyFEw==" saltValue="zlqFuAwLojJFjS0P0bU5ng==" spinCount="100000" sheet="1" selectLockedCells="1" selectUnlockedCells="1"/>
  <autoFilter ref="A1:BZ2638" xr:uid="{00000000-0009-0000-0000-000002000000}"/>
  <sortState xmlns:xlrd2="http://schemas.microsoft.com/office/spreadsheetml/2017/richdata2" ref="A2:AS660">
    <sortCondition ref="C2:C660"/>
    <sortCondition ref="D2:D660"/>
  </sortState>
  <phoneticPr fontId="5" type="noConversion"/>
  <pageMargins left="0.75" right="0.75" top="1" bottom="1" header="0.5" footer="0.5"/>
  <pageSetup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1"/>
  <sheetViews>
    <sheetView workbookViewId="0">
      <selection activeCell="N25" sqref="N25"/>
    </sheetView>
  </sheetViews>
  <sheetFormatPr defaultColWidth="9" defaultRowHeight="13.5" x14ac:dyDescent="0.3"/>
  <cols>
    <col min="1" max="1" width="6.4609375" style="12" bestFit="1" customWidth="1"/>
    <col min="2" max="2" width="11.61328125" style="12" bestFit="1" customWidth="1"/>
    <col min="3" max="3" width="9" style="12"/>
    <col min="4" max="4" width="15.84375" style="12" bestFit="1" customWidth="1"/>
    <col min="5" max="5" width="10.4609375" style="12" bestFit="1" customWidth="1"/>
    <col min="6" max="6" width="14.23046875" style="12" bestFit="1" customWidth="1"/>
    <col min="7" max="7" width="13" style="12" bestFit="1" customWidth="1"/>
    <col min="8" max="8" width="7.84375" style="12" bestFit="1" customWidth="1"/>
    <col min="9" max="9" width="10.3828125" style="12" bestFit="1" customWidth="1"/>
    <col min="10" max="16384" width="9" style="12"/>
  </cols>
  <sheetData>
    <row r="1" spans="1:11" ht="15" x14ac:dyDescent="0.45">
      <c r="A1" s="15" t="s">
        <v>184</v>
      </c>
      <c r="B1" s="15" t="s">
        <v>135</v>
      </c>
    </row>
    <row r="2" spans="1:11" x14ac:dyDescent="0.3">
      <c r="A2" s="12" t="s">
        <v>175</v>
      </c>
      <c r="B2" s="12">
        <v>0</v>
      </c>
    </row>
    <row r="3" spans="1:11" ht="15" x14ac:dyDescent="0.45">
      <c r="A3" s="12" t="s">
        <v>166</v>
      </c>
      <c r="B3" s="12">
        <v>0</v>
      </c>
      <c r="E3" s="15"/>
      <c r="F3" s="15"/>
      <c r="G3" s="15"/>
      <c r="H3" s="15"/>
    </row>
    <row r="4" spans="1:11" x14ac:dyDescent="0.3">
      <c r="A4" s="12" t="s">
        <v>173</v>
      </c>
      <c r="B4" s="12">
        <v>0</v>
      </c>
    </row>
    <row r="5" spans="1:11" x14ac:dyDescent="0.3">
      <c r="A5" s="12" t="s">
        <v>165</v>
      </c>
      <c r="B5" s="12">
        <v>0</v>
      </c>
    </row>
    <row r="6" spans="1:11" x14ac:dyDescent="0.3">
      <c r="A6" s="12" t="s">
        <v>174</v>
      </c>
      <c r="B6" s="12">
        <v>0</v>
      </c>
    </row>
    <row r="7" spans="1:11" x14ac:dyDescent="0.3">
      <c r="A7" s="12" t="s">
        <v>167</v>
      </c>
      <c r="B7" s="12">
        <v>0</v>
      </c>
    </row>
    <row r="8" spans="1:11" x14ac:dyDescent="0.3">
      <c r="A8" s="12" t="s">
        <v>170</v>
      </c>
      <c r="B8" s="12">
        <v>0</v>
      </c>
    </row>
    <row r="9" spans="1:11" x14ac:dyDescent="0.3">
      <c r="A9" s="12" t="s">
        <v>171</v>
      </c>
      <c r="B9" s="12">
        <v>0</v>
      </c>
    </row>
    <row r="10" spans="1:11" x14ac:dyDescent="0.3">
      <c r="A10" s="12" t="s">
        <v>164</v>
      </c>
      <c r="B10" s="12">
        <v>0</v>
      </c>
    </row>
    <row r="11" spans="1:11" x14ac:dyDescent="0.3">
      <c r="A11" s="12" t="s">
        <v>168</v>
      </c>
      <c r="B11" s="12">
        <v>0</v>
      </c>
    </row>
    <row r="12" spans="1:11" x14ac:dyDescent="0.3">
      <c r="A12" s="12" t="s">
        <v>169</v>
      </c>
      <c r="B12" s="12">
        <v>0</v>
      </c>
    </row>
    <row r="13" spans="1:11" x14ac:dyDescent="0.3">
      <c r="A13" s="12" t="s">
        <v>183</v>
      </c>
      <c r="B13" s="12">
        <v>0</v>
      </c>
      <c r="D13" s="12" t="s">
        <v>185</v>
      </c>
      <c r="E13" s="12" t="s">
        <v>123</v>
      </c>
      <c r="F13" s="12" t="s">
        <v>133</v>
      </c>
      <c r="G13" s="12" t="s">
        <v>134</v>
      </c>
      <c r="H13" s="12" t="s">
        <v>126</v>
      </c>
      <c r="I13" s="12" t="s">
        <v>243</v>
      </c>
      <c r="J13" s="12" t="s">
        <v>186</v>
      </c>
      <c r="K13" s="12" t="s">
        <v>127</v>
      </c>
    </row>
    <row r="14" spans="1:11" x14ac:dyDescent="0.3">
      <c r="A14" s="12" t="s">
        <v>187</v>
      </c>
      <c r="B14" s="12">
        <v>0</v>
      </c>
      <c r="D14" s="12" t="s">
        <v>188</v>
      </c>
      <c r="E14" s="12">
        <v>160</v>
      </c>
      <c r="F14" s="12">
        <v>0</v>
      </c>
      <c r="G14" s="12">
        <v>0</v>
      </c>
      <c r="H14" s="12">
        <v>0</v>
      </c>
      <c r="J14" s="12">
        <v>1</v>
      </c>
      <c r="K14" s="12">
        <v>0</v>
      </c>
    </row>
    <row r="15" spans="1:11" x14ac:dyDescent="0.3">
      <c r="A15" s="12" t="s">
        <v>172</v>
      </c>
      <c r="B15" s="12">
        <v>0</v>
      </c>
      <c r="D15" s="12" t="s">
        <v>153</v>
      </c>
      <c r="E15" s="12">
        <v>0</v>
      </c>
      <c r="F15" s="12">
        <v>0</v>
      </c>
      <c r="G15" s="12">
        <v>0</v>
      </c>
      <c r="H15" s="12">
        <v>0</v>
      </c>
      <c r="J15" s="12">
        <v>0</v>
      </c>
      <c r="K15" s="12">
        <v>0</v>
      </c>
    </row>
    <row r="16" spans="1:11" x14ac:dyDescent="0.3">
      <c r="A16" s="12" t="s">
        <v>180</v>
      </c>
      <c r="B16" s="12">
        <v>0</v>
      </c>
      <c r="D16" s="12" t="s">
        <v>154</v>
      </c>
      <c r="E16" s="12">
        <v>0</v>
      </c>
      <c r="F16" s="12">
        <v>0</v>
      </c>
      <c r="G16" s="12">
        <v>0</v>
      </c>
      <c r="H16" s="12">
        <v>0</v>
      </c>
      <c r="J16" s="12">
        <v>0</v>
      </c>
      <c r="K16" s="12">
        <v>0</v>
      </c>
    </row>
    <row r="17" spans="1:12" x14ac:dyDescent="0.3">
      <c r="A17" s="12" t="s">
        <v>176</v>
      </c>
      <c r="B17" s="12">
        <v>0</v>
      </c>
      <c r="D17" s="12" t="s">
        <v>155</v>
      </c>
      <c r="E17" s="12">
        <v>0</v>
      </c>
      <c r="F17" s="12">
        <v>0</v>
      </c>
      <c r="G17" s="12">
        <v>0</v>
      </c>
      <c r="H17" s="12">
        <v>0</v>
      </c>
      <c r="J17" s="12">
        <v>0</v>
      </c>
      <c r="K17" s="12">
        <v>0</v>
      </c>
    </row>
    <row r="18" spans="1:12" x14ac:dyDescent="0.3">
      <c r="A18" s="12" t="s">
        <v>179</v>
      </c>
      <c r="B18" s="12">
        <v>0</v>
      </c>
      <c r="D18" s="12" t="s">
        <v>156</v>
      </c>
      <c r="E18" s="10">
        <v>80</v>
      </c>
      <c r="F18" s="12">
        <v>0</v>
      </c>
      <c r="G18" s="12">
        <v>0</v>
      </c>
      <c r="H18" s="12">
        <v>0</v>
      </c>
      <c r="J18" s="12">
        <v>1</v>
      </c>
      <c r="K18" s="12">
        <v>0</v>
      </c>
    </row>
    <row r="19" spans="1:12" x14ac:dyDescent="0.3">
      <c r="A19" s="12" t="s">
        <v>177</v>
      </c>
      <c r="B19" s="12">
        <v>0</v>
      </c>
      <c r="D19" s="12" t="s">
        <v>157</v>
      </c>
      <c r="E19" s="12">
        <v>0</v>
      </c>
      <c r="F19" s="12">
        <v>0</v>
      </c>
      <c r="G19" s="12">
        <v>0</v>
      </c>
      <c r="H19" s="12">
        <v>0</v>
      </c>
      <c r="J19" s="12">
        <v>0</v>
      </c>
      <c r="K19" s="12">
        <v>0</v>
      </c>
    </row>
    <row r="20" spans="1:12" x14ac:dyDescent="0.3">
      <c r="A20" s="12" t="s">
        <v>181</v>
      </c>
      <c r="B20" s="12">
        <v>0</v>
      </c>
      <c r="D20" s="12" t="s">
        <v>158</v>
      </c>
      <c r="E20" s="12">
        <v>160</v>
      </c>
      <c r="F20" s="12">
        <v>0</v>
      </c>
      <c r="G20" s="12">
        <v>0</v>
      </c>
      <c r="H20" s="12">
        <v>0</v>
      </c>
      <c r="J20" s="12">
        <v>1</v>
      </c>
      <c r="K20" s="12">
        <v>0</v>
      </c>
    </row>
    <row r="21" spans="1:12" x14ac:dyDescent="0.3">
      <c r="A21" s="12" t="s">
        <v>189</v>
      </c>
      <c r="B21" s="12">
        <v>0</v>
      </c>
      <c r="D21" s="12" t="s">
        <v>159</v>
      </c>
      <c r="E21" s="12">
        <v>160</v>
      </c>
      <c r="F21" s="12">
        <v>0</v>
      </c>
      <c r="G21" s="12">
        <v>0</v>
      </c>
      <c r="H21" s="12">
        <v>0</v>
      </c>
      <c r="I21" s="12">
        <v>0</v>
      </c>
      <c r="J21" s="12">
        <v>1</v>
      </c>
      <c r="K21" s="12">
        <v>0</v>
      </c>
    </row>
    <row r="22" spans="1:12" x14ac:dyDescent="0.3">
      <c r="A22" s="12" t="s">
        <v>190</v>
      </c>
      <c r="B22" s="12">
        <v>0</v>
      </c>
      <c r="D22" s="12" t="s">
        <v>160</v>
      </c>
      <c r="E22" s="12">
        <v>160</v>
      </c>
      <c r="F22" s="12">
        <v>0</v>
      </c>
      <c r="G22" s="12">
        <v>0</v>
      </c>
      <c r="H22" s="12">
        <v>0</v>
      </c>
      <c r="I22" s="12">
        <v>0</v>
      </c>
      <c r="J22" s="12">
        <v>1</v>
      </c>
      <c r="K22" s="12">
        <v>0</v>
      </c>
    </row>
    <row r="23" spans="1:12" x14ac:dyDescent="0.3">
      <c r="A23" s="12" t="s">
        <v>182</v>
      </c>
      <c r="B23" s="12">
        <v>0</v>
      </c>
      <c r="D23" s="12" t="s">
        <v>245</v>
      </c>
      <c r="E23" s="12">
        <v>160</v>
      </c>
      <c r="F23" s="12">
        <v>0</v>
      </c>
      <c r="G23" s="12">
        <v>0</v>
      </c>
      <c r="H23" s="12">
        <v>0</v>
      </c>
      <c r="I23" s="12">
        <v>0</v>
      </c>
      <c r="J23" s="12">
        <v>1</v>
      </c>
      <c r="K23" s="12">
        <v>0</v>
      </c>
      <c r="L23" s="10">
        <v>80</v>
      </c>
    </row>
    <row r="24" spans="1:12" x14ac:dyDescent="0.3">
      <c r="A24" s="12" t="s">
        <v>178</v>
      </c>
      <c r="B24" s="12">
        <v>0</v>
      </c>
      <c r="D24" s="12" t="s">
        <v>246</v>
      </c>
      <c r="E24" s="12">
        <v>160</v>
      </c>
      <c r="F24" s="12">
        <v>0</v>
      </c>
      <c r="G24" s="12">
        <v>0</v>
      </c>
      <c r="H24" s="12">
        <v>0</v>
      </c>
      <c r="I24" s="12">
        <v>0</v>
      </c>
      <c r="J24" s="12">
        <v>1</v>
      </c>
      <c r="K24" s="12">
        <v>0</v>
      </c>
      <c r="L24" s="12">
        <v>160</v>
      </c>
    </row>
    <row r="25" spans="1:12" x14ac:dyDescent="0.3">
      <c r="A25" s="12" t="s">
        <v>191</v>
      </c>
      <c r="B25" s="12">
        <v>0</v>
      </c>
      <c r="D25" s="12" t="s">
        <v>231</v>
      </c>
      <c r="E25" s="12">
        <v>160</v>
      </c>
      <c r="F25" s="12">
        <v>0</v>
      </c>
      <c r="G25" s="12">
        <v>0</v>
      </c>
      <c r="H25" s="12">
        <v>0</v>
      </c>
      <c r="I25" s="12">
        <v>0</v>
      </c>
      <c r="J25" s="12">
        <v>1</v>
      </c>
    </row>
    <row r="26" spans="1:12" x14ac:dyDescent="0.3">
      <c r="A26" s="12" t="s">
        <v>232</v>
      </c>
      <c r="B26" s="12">
        <v>0</v>
      </c>
      <c r="D26" s="12" t="s">
        <v>248</v>
      </c>
      <c r="E26" s="12">
        <v>160</v>
      </c>
      <c r="F26" s="12">
        <v>0</v>
      </c>
      <c r="G26" s="12">
        <v>0</v>
      </c>
      <c r="H26" s="12">
        <v>0</v>
      </c>
      <c r="I26" s="12">
        <v>0</v>
      </c>
      <c r="J26" s="12">
        <v>1</v>
      </c>
    </row>
    <row r="27" spans="1:12" x14ac:dyDescent="0.3">
      <c r="A27" s="12" t="s">
        <v>279</v>
      </c>
      <c r="B27" s="12">
        <v>0</v>
      </c>
      <c r="D27" s="12" t="s">
        <v>247</v>
      </c>
      <c r="E27" s="12">
        <v>160</v>
      </c>
      <c r="F27" s="12">
        <v>0</v>
      </c>
      <c r="G27" s="12">
        <v>0</v>
      </c>
      <c r="H27" s="12">
        <v>0</v>
      </c>
      <c r="I27" s="12">
        <v>0</v>
      </c>
      <c r="J27" s="12">
        <v>1</v>
      </c>
    </row>
    <row r="28" spans="1:12" x14ac:dyDescent="0.3">
      <c r="A28" s="53" t="s">
        <v>244</v>
      </c>
      <c r="B28" s="54">
        <v>0</v>
      </c>
      <c r="D28" s="12" t="s">
        <v>271</v>
      </c>
      <c r="E28" s="12">
        <v>160</v>
      </c>
      <c r="F28" s="12">
        <v>0</v>
      </c>
      <c r="G28" s="12">
        <v>0</v>
      </c>
      <c r="H28" s="12">
        <v>0</v>
      </c>
      <c r="I28" s="12">
        <v>0</v>
      </c>
      <c r="J28" s="12">
        <v>1</v>
      </c>
    </row>
    <row r="29" spans="1:12" x14ac:dyDescent="0.3">
      <c r="A29" s="53" t="s">
        <v>249</v>
      </c>
      <c r="B29" s="54">
        <v>0</v>
      </c>
      <c r="D29" s="12" t="s">
        <v>161</v>
      </c>
      <c r="E29" s="12">
        <v>160</v>
      </c>
      <c r="F29" s="12">
        <v>0</v>
      </c>
      <c r="G29" s="12">
        <v>0</v>
      </c>
      <c r="H29" s="12">
        <v>0</v>
      </c>
      <c r="I29" s="12">
        <v>0</v>
      </c>
      <c r="J29" s="12">
        <v>1</v>
      </c>
    </row>
    <row r="30" spans="1:12" x14ac:dyDescent="0.3">
      <c r="A30" s="53" t="s">
        <v>250</v>
      </c>
      <c r="B30" s="54">
        <v>0</v>
      </c>
      <c r="D30" s="12" t="s">
        <v>268</v>
      </c>
      <c r="E30" s="12">
        <v>160</v>
      </c>
      <c r="F30" s="12">
        <v>0</v>
      </c>
      <c r="G30" s="12">
        <v>0</v>
      </c>
      <c r="H30" s="12">
        <v>0</v>
      </c>
      <c r="I30" s="12">
        <v>0</v>
      </c>
      <c r="J30" s="12">
        <v>1</v>
      </c>
    </row>
    <row r="31" spans="1:12" x14ac:dyDescent="0.3">
      <c r="A31" s="53" t="s">
        <v>251</v>
      </c>
      <c r="B31" s="54">
        <v>0</v>
      </c>
      <c r="I31" s="3"/>
    </row>
  </sheetData>
  <sheetProtection algorithmName="SHA-512" hashValue="07Z8DMrZWsybG/Em1TZwNPWsOvSuiFJYfpT5FqJXtXC5Ko/SqUF2PD10xv4nTWDDstv2vw1Xmhq1cLqWgXZkPw==" saltValue="Eo+YN+m3/IhSLF4B3+yLSg==" spinCount="100000" sheet="1" objects="1" scenarios="1"/>
  <phoneticPr fontId="5"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DB7AB3E59B124084153C264F72B36B" ma:contentTypeVersion="15" ma:contentTypeDescription="Create a new document." ma:contentTypeScope="" ma:versionID="e2cd504ab9d502abba9bfae63a326241">
  <xsd:schema xmlns:xsd="http://www.w3.org/2001/XMLSchema" xmlns:xs="http://www.w3.org/2001/XMLSchema" xmlns:p="http://schemas.microsoft.com/office/2006/metadata/properties" xmlns:ns2="3031fe36-7167-4196-ac19-a344b8888f6b" xmlns:ns3="29d39de3-4c27-4c60-84a2-b81bc14a1d84" targetNamespace="http://schemas.microsoft.com/office/2006/metadata/properties" ma:root="true" ma:fieldsID="45bec161234f147f3a0ae599f98d4663" ns2:_="" ns3:_="">
    <xsd:import namespace="3031fe36-7167-4196-ac19-a344b8888f6b"/>
    <xsd:import namespace="29d39de3-4c27-4c60-84a2-b81bc14a1d8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31fe36-7167-4196-ac19-a344b8888f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ebed61a-77df-46c4-a10d-3dacdb75749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d39de3-4c27-4c60-84a2-b81bc14a1d8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78da49ff-f22f-4de6-805b-3007a839aee0}" ma:internalName="TaxCatchAll" ma:showField="CatchAllData" ma:web="29d39de3-4c27-4c60-84a2-b81bc14a1d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031fe36-7167-4196-ac19-a344b8888f6b">
      <Terms xmlns="http://schemas.microsoft.com/office/infopath/2007/PartnerControls"/>
    </lcf76f155ced4ddcb4097134ff3c332f>
    <TaxCatchAll xmlns="29d39de3-4c27-4c60-84a2-b81bc14a1d84" xsi:nil="true"/>
  </documentManagement>
</p:properties>
</file>

<file path=customXml/itemProps1.xml><?xml version="1.0" encoding="utf-8"?>
<ds:datastoreItem xmlns:ds="http://schemas.openxmlformats.org/officeDocument/2006/customXml" ds:itemID="{F27BBFB4-21B9-47E4-846D-773FC454B311}">
  <ds:schemaRefs>
    <ds:schemaRef ds:uri="http://schemas.microsoft.com/sharepoint/v3/contenttype/forms"/>
  </ds:schemaRefs>
</ds:datastoreItem>
</file>

<file path=customXml/itemProps2.xml><?xml version="1.0" encoding="utf-8"?>
<ds:datastoreItem xmlns:ds="http://schemas.openxmlformats.org/officeDocument/2006/customXml" ds:itemID="{812EFB83-573E-4F8D-AA4F-D51DF35544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31fe36-7167-4196-ac19-a344b8888f6b"/>
    <ds:schemaRef ds:uri="29d39de3-4c27-4c60-84a2-b81bc14a1d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71D578-B9E4-485A-BA43-07EA315F674E}">
  <ds:schemaRefs>
    <ds:schemaRef ds:uri="http://schemas.microsoft.com/office/2006/metadata/properties"/>
    <ds:schemaRef ds:uri="http://schemas.microsoft.com/office/infopath/2007/PartnerControls"/>
    <ds:schemaRef ds:uri="3031fe36-7167-4196-ac19-a344b8888f6b"/>
    <ds:schemaRef ds:uri="29d39de3-4c27-4c60-84a2-b81bc14a1d8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Calculator</vt:lpstr>
      <vt:lpstr>List</vt:lpstr>
      <vt:lpstr>XCSM Dump</vt:lpstr>
      <vt:lpstr>Tables</vt:lpstr>
      <vt:lpstr>Calculator!Print_Area</vt:lpstr>
      <vt:lpstr>List!Print_Area</vt:lpstr>
      <vt:lpstr>List!Print_Titles</vt:lpstr>
    </vt:vector>
  </TitlesOfParts>
  <Company>Kishwaukee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Galick</dc:creator>
  <cp:lastModifiedBy>Christopher Spreitzer</cp:lastModifiedBy>
  <cp:lastPrinted>2026-07-27T21:05:58Z</cp:lastPrinted>
  <dcterms:created xsi:type="dcterms:W3CDTF">2009-01-06T19:28:35Z</dcterms:created>
  <dcterms:modified xsi:type="dcterms:W3CDTF">2026-07-27T21:13:04Z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0x01010097DB7AB3E59B124084153C264F72B36B</vt:lpwstr>
  </property>
  <property fmtid="{D5CDD505-2E9C-101B-9397-08002B2CF9AE}" pid="3" name="Order">
    <vt:r8>1609800</vt:r8>
  </property>
  <property fmtid="{D5CDD505-2E9C-101B-9397-08002B2CF9AE}" pid="4" name="MediaServiceImageTags">
    <vt:lpwstr/>
  </property>
</Properties>
</file>